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bookViews>
    <workbookView xWindow="0" yWindow="0" windowWidth="20490" windowHeight="7155" tabRatio="896" firstSheet="1" activeTab="1"/>
  </bookViews>
  <sheets>
    <sheet name="DRAFT DASHBOARD" sheetId="4" state="hidden" r:id="rId1"/>
    <sheet name="4W" sheetId="1" r:id="rId2"/>
    <sheet name="STAT_MENAGES" sheetId="11" state="hidden" r:id="rId3"/>
    <sheet name="STAT_DISTRIBUTION" sheetId="10" state="hidden" r:id="rId4"/>
    <sheet name="MAPPING DATA" sheetId="7" state="hidden" r:id="rId5"/>
    <sheet name="REFERENCES" sheetId="2" state="hidden" r:id="rId6"/>
    <sheet name="NIVEAUXADMIN" sheetId="3" state="hidden" r:id="rId7"/>
    <sheet name="Sheet1" sheetId="9" state="hidden" r:id="rId8"/>
  </sheets>
  <definedNames>
    <definedName name="_xlnm._FilterDatabase" localSheetId="1" hidden="1">'4W'!$A$3:$AG$2815</definedName>
    <definedName name="ACTIVITE1">T_ACTIVITE1[ACTIVITE1]</definedName>
    <definedName name="ACTIVITE10">T_ACTIVITE2[ACTIVITE10]</definedName>
    <definedName name="ACTIVITE2">T_ACTIVITE2[ACTIVITE2]</definedName>
    <definedName name="ASSISTANCE">T_ASSISTANCE[ASSISTANCE]</definedName>
    <definedName name="ASSISTANCE0">T_ACTIVITE1[ASSISTANCE0]</definedName>
    <definedName name="COMMUNE0">T_SECTION_COMMUNALE[COMMUNE0]</definedName>
    <definedName name="COMMUNES">T_COM[COMMUNE]</definedName>
    <definedName name="DEPARTEMENT0">T_COM[DEPARTEMENT0]</definedName>
    <definedName name="DEPARTEMENTS">T_DEP[DEPARTEMENT]</definedName>
    <definedName name="MILIEU">T_MILIEU[MILIEU]</definedName>
    <definedName name="NIVEAU_INTERVENTION">T_INTERVENTION[NIVEAU D''INTERVENTION]</definedName>
    <definedName name="_xlnm.Print_Area" localSheetId="0">'DRAFT DASHBOARD'!$A$1:$O$48</definedName>
    <definedName name="PRIORISATION">T_PRIORISATION[Priorisation]</definedName>
    <definedName name="SECTIONS">T_SECTION_COMMUNALE[SECTIONCOMM]</definedName>
    <definedName name="STATUT">T_STATUT[Statut]</definedName>
  </definedNames>
  <calcPr calcId="152511"/>
  <pivotCaches>
    <pivotCache cacheId="0" r:id="rId9"/>
    <pivotCache cacheId="1" r:id="rId10"/>
    <pivotCache cacheId="2" r:id="rId11"/>
  </pivotCaches>
</workbook>
</file>

<file path=xl/calcChain.xml><?xml version="1.0" encoding="utf-8"?>
<calcChain xmlns="http://schemas.openxmlformats.org/spreadsheetml/2006/main">
  <c r="M5" i="1" l="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1414" i="1"/>
  <c r="M1415" i="1"/>
  <c r="M1416" i="1"/>
  <c r="M1417" i="1"/>
  <c r="M1418" i="1"/>
  <c r="M1419" i="1"/>
  <c r="M1420" i="1"/>
  <c r="M1421" i="1"/>
  <c r="M1422" i="1"/>
  <c r="M1423" i="1"/>
  <c r="M1424" i="1"/>
  <c r="M1425" i="1"/>
  <c r="M1426" i="1"/>
  <c r="M1427" i="1"/>
  <c r="M1428" i="1"/>
  <c r="M1429" i="1"/>
  <c r="M1430" i="1"/>
  <c r="M1431" i="1"/>
  <c r="M1432" i="1"/>
  <c r="M1433" i="1"/>
  <c r="M1434" i="1"/>
  <c r="M1435" i="1"/>
  <c r="M1436" i="1"/>
  <c r="M1437" i="1"/>
  <c r="M1438" i="1"/>
  <c r="M1439" i="1"/>
  <c r="M1440" i="1"/>
  <c r="M1441" i="1"/>
  <c r="M1442" i="1"/>
  <c r="M1443" i="1"/>
  <c r="M1444" i="1"/>
  <c r="M1445" i="1"/>
  <c r="M1446" i="1"/>
  <c r="M1447" i="1"/>
  <c r="M1448" i="1"/>
  <c r="M1449" i="1"/>
  <c r="M1450" i="1"/>
  <c r="M1451" i="1"/>
  <c r="M1452" i="1"/>
  <c r="M1453"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486" i="1"/>
  <c r="M1487" i="1"/>
  <c r="M1488" i="1"/>
  <c r="M1489" i="1"/>
  <c r="M1490" i="1"/>
  <c r="M1491" i="1"/>
  <c r="M1492" i="1"/>
  <c r="M1493" i="1"/>
  <c r="M1494" i="1"/>
  <c r="M1495" i="1"/>
  <c r="M1496" i="1"/>
  <c r="M1497" i="1"/>
  <c r="M1498" i="1"/>
  <c r="M1499" i="1"/>
  <c r="M1500" i="1"/>
  <c r="M1501" i="1"/>
  <c r="M1502" i="1"/>
  <c r="M1503" i="1"/>
  <c r="M1504" i="1"/>
  <c r="M1505" i="1"/>
  <c r="M1506" i="1"/>
  <c r="M1507" i="1"/>
  <c r="M1508" i="1"/>
  <c r="M1509" i="1"/>
  <c r="M1510" i="1"/>
  <c r="M1511" i="1"/>
  <c r="M1512" i="1"/>
  <c r="M1513" i="1"/>
  <c r="M1514" i="1"/>
  <c r="M1515" i="1"/>
  <c r="M1516" i="1"/>
  <c r="M1517" i="1"/>
  <c r="M1518" i="1"/>
  <c r="M1519" i="1"/>
  <c r="M1520" i="1"/>
  <c r="M1521" i="1"/>
  <c r="M1522" i="1"/>
  <c r="M1523" i="1"/>
  <c r="M1524" i="1"/>
  <c r="M1525" i="1"/>
  <c r="M1526" i="1"/>
  <c r="M1527" i="1"/>
  <c r="M1528" i="1"/>
  <c r="M1529" i="1"/>
  <c r="M1530" i="1"/>
  <c r="M1531" i="1"/>
  <c r="M1532" i="1"/>
  <c r="M1533" i="1"/>
  <c r="M1534" i="1"/>
  <c r="M1535" i="1"/>
  <c r="M1536" i="1"/>
  <c r="M1537" i="1"/>
  <c r="M1538" i="1"/>
  <c r="M1539" i="1"/>
  <c r="M1540" i="1"/>
  <c r="M1541" i="1"/>
  <c r="M1542" i="1"/>
  <c r="M1543" i="1"/>
  <c r="M1544" i="1"/>
  <c r="M1545" i="1"/>
  <c r="M1546" i="1"/>
  <c r="M1547" i="1"/>
  <c r="M1548" i="1"/>
  <c r="M1549" i="1"/>
  <c r="M1550" i="1"/>
  <c r="M1551" i="1"/>
  <c r="M1552" i="1"/>
  <c r="M1553" i="1"/>
  <c r="M1554" i="1"/>
  <c r="M1555" i="1"/>
  <c r="M1556" i="1"/>
  <c r="M1557" i="1"/>
  <c r="M1558" i="1"/>
  <c r="M1559" i="1"/>
  <c r="M1560" i="1"/>
  <c r="M1561" i="1"/>
  <c r="M1562" i="1"/>
  <c r="M1563" i="1"/>
  <c r="M1564" i="1"/>
  <c r="M1565" i="1"/>
  <c r="M1566" i="1"/>
  <c r="M1567" i="1"/>
  <c r="M1568" i="1"/>
  <c r="M1569" i="1"/>
  <c r="M1570" i="1"/>
  <c r="M1571" i="1"/>
  <c r="M1572" i="1"/>
  <c r="M1573" i="1"/>
  <c r="M1574" i="1"/>
  <c r="M1575" i="1"/>
  <c r="M1576" i="1"/>
  <c r="M1577" i="1"/>
  <c r="M1578" i="1"/>
  <c r="M1579" i="1"/>
  <c r="M1580" i="1"/>
  <c r="M1581" i="1"/>
  <c r="M1582" i="1"/>
  <c r="M1583" i="1"/>
  <c r="M1584" i="1"/>
  <c r="M1585" i="1"/>
  <c r="M1586" i="1"/>
  <c r="M1587" i="1"/>
  <c r="M1588" i="1"/>
  <c r="M1589" i="1"/>
  <c r="M1590" i="1"/>
  <c r="M1591" i="1"/>
  <c r="M1592" i="1"/>
  <c r="M1593" i="1"/>
  <c r="M1594" i="1"/>
  <c r="M1595" i="1"/>
  <c r="M1596" i="1"/>
  <c r="M1597" i="1"/>
  <c r="M1598" i="1"/>
  <c r="M1599" i="1"/>
  <c r="M1600" i="1"/>
  <c r="M1601" i="1"/>
  <c r="M1602" i="1"/>
  <c r="M1603" i="1"/>
  <c r="M1604" i="1"/>
  <c r="M1605" i="1"/>
  <c r="M1606" i="1"/>
  <c r="M1607" i="1"/>
  <c r="M1608" i="1"/>
  <c r="M1609" i="1"/>
  <c r="M1610" i="1"/>
  <c r="M1611" i="1"/>
  <c r="M1612" i="1"/>
  <c r="M1613" i="1"/>
  <c r="M1614" i="1"/>
  <c r="M1615" i="1"/>
  <c r="M1616" i="1"/>
  <c r="M1617" i="1"/>
  <c r="M1618" i="1"/>
  <c r="M1619" i="1"/>
  <c r="M1620" i="1"/>
  <c r="M1621" i="1"/>
  <c r="M1622" i="1"/>
  <c r="M1623" i="1"/>
  <c r="M1624" i="1"/>
  <c r="M1625" i="1"/>
  <c r="M1626" i="1"/>
  <c r="M1627" i="1"/>
  <c r="M1628" i="1"/>
  <c r="M1629" i="1"/>
  <c r="M1630" i="1"/>
  <c r="M1631" i="1"/>
  <c r="M1632" i="1"/>
  <c r="M1633" i="1"/>
  <c r="M1634" i="1"/>
  <c r="M1635" i="1"/>
  <c r="M1636" i="1"/>
  <c r="M1637" i="1"/>
  <c r="M1638" i="1"/>
  <c r="M1639" i="1"/>
  <c r="M1640" i="1"/>
  <c r="M1641" i="1"/>
  <c r="M1642" i="1"/>
  <c r="M1643" i="1"/>
  <c r="M1644" i="1"/>
  <c r="M1645" i="1"/>
  <c r="M1646" i="1"/>
  <c r="M1647" i="1"/>
  <c r="M1648" i="1"/>
  <c r="M1649" i="1"/>
  <c r="M1650" i="1"/>
  <c r="M1651" i="1"/>
  <c r="M1652" i="1"/>
  <c r="M1653" i="1"/>
  <c r="M1654" i="1"/>
  <c r="M1655" i="1"/>
  <c r="M1656" i="1"/>
  <c r="M1657" i="1"/>
  <c r="M1658" i="1"/>
  <c r="M1659" i="1"/>
  <c r="M1660" i="1"/>
  <c r="M1661" i="1"/>
  <c r="M1662" i="1"/>
  <c r="M1663" i="1"/>
  <c r="M1664" i="1"/>
  <c r="M1665" i="1"/>
  <c r="M1666" i="1"/>
  <c r="M1667" i="1"/>
  <c r="M1668" i="1"/>
  <c r="M1669" i="1"/>
  <c r="M1670" i="1"/>
  <c r="M1671" i="1"/>
  <c r="M1672" i="1"/>
  <c r="M1673" i="1"/>
  <c r="M1674" i="1"/>
  <c r="M1675" i="1"/>
  <c r="M1676" i="1"/>
  <c r="M1677" i="1"/>
  <c r="M1678" i="1"/>
  <c r="M1679" i="1"/>
  <c r="M1680" i="1"/>
  <c r="M1681" i="1"/>
  <c r="M1682" i="1"/>
  <c r="M1683" i="1"/>
  <c r="M1684" i="1"/>
  <c r="M1685" i="1"/>
  <c r="M1686" i="1"/>
  <c r="M1687" i="1"/>
  <c r="M1688" i="1"/>
  <c r="M1689" i="1"/>
  <c r="M1690" i="1"/>
  <c r="M1691" i="1"/>
  <c r="M1692" i="1"/>
  <c r="M1693" i="1"/>
  <c r="M1694" i="1"/>
  <c r="M1695" i="1"/>
  <c r="M1696" i="1"/>
  <c r="M1697" i="1"/>
  <c r="M1698" i="1"/>
  <c r="M1699" i="1"/>
  <c r="M1700" i="1"/>
  <c r="M1701" i="1"/>
  <c r="M1702" i="1"/>
  <c r="M1703" i="1"/>
  <c r="M1704" i="1"/>
  <c r="M1705" i="1"/>
  <c r="M1706" i="1"/>
  <c r="M1707" i="1"/>
  <c r="M1708" i="1"/>
  <c r="M1709" i="1"/>
  <c r="M1710" i="1"/>
  <c r="M1711" i="1"/>
  <c r="M1712" i="1"/>
  <c r="M1713" i="1"/>
  <c r="M1714" i="1"/>
  <c r="M1715" i="1"/>
  <c r="M1716" i="1"/>
  <c r="M1717" i="1"/>
  <c r="M1718" i="1"/>
  <c r="M1719" i="1"/>
  <c r="M1720" i="1"/>
  <c r="M1721" i="1"/>
  <c r="M1722" i="1"/>
  <c r="M1723" i="1"/>
  <c r="M1724" i="1"/>
  <c r="M1725" i="1"/>
  <c r="M1726" i="1"/>
  <c r="M1727" i="1"/>
  <c r="M1728" i="1"/>
  <c r="M1729" i="1"/>
  <c r="M1730" i="1"/>
  <c r="M1731" i="1"/>
  <c r="M1732" i="1"/>
  <c r="M1733" i="1"/>
  <c r="M1734" i="1"/>
  <c r="M1735" i="1"/>
  <c r="M1736" i="1"/>
  <c r="M1737" i="1"/>
  <c r="M1738" i="1"/>
  <c r="M1739" i="1"/>
  <c r="M1740" i="1"/>
  <c r="M1741" i="1"/>
  <c r="M1742" i="1"/>
  <c r="M1743" i="1"/>
  <c r="M1744" i="1"/>
  <c r="M1745" i="1"/>
  <c r="M1746" i="1"/>
  <c r="M1747" i="1"/>
  <c r="M1748" i="1"/>
  <c r="M1749" i="1"/>
  <c r="M1750" i="1"/>
  <c r="M1751" i="1"/>
  <c r="M1752" i="1"/>
  <c r="M1753" i="1"/>
  <c r="M1754" i="1"/>
  <c r="M1755" i="1"/>
  <c r="M1756" i="1"/>
  <c r="M1757" i="1"/>
  <c r="M1758" i="1"/>
  <c r="M1759" i="1"/>
  <c r="M1760" i="1"/>
  <c r="M1761" i="1"/>
  <c r="M1762" i="1"/>
  <c r="M1763" i="1"/>
  <c r="M1764" i="1"/>
  <c r="M1765" i="1"/>
  <c r="M1766" i="1"/>
  <c r="M1767" i="1"/>
  <c r="M1768" i="1"/>
  <c r="M1769" i="1"/>
  <c r="M1770" i="1"/>
  <c r="M1771" i="1"/>
  <c r="M1772" i="1"/>
  <c r="M1773" i="1"/>
  <c r="M1774" i="1"/>
  <c r="M1775" i="1"/>
  <c r="M1776" i="1"/>
  <c r="M1777" i="1"/>
  <c r="M1778" i="1"/>
  <c r="M1779" i="1"/>
  <c r="M1780" i="1"/>
  <c r="M1781" i="1"/>
  <c r="M1782" i="1"/>
  <c r="M1783" i="1"/>
  <c r="M1784" i="1"/>
  <c r="M1785" i="1"/>
  <c r="M1786" i="1"/>
  <c r="M1787" i="1"/>
  <c r="M1788" i="1"/>
  <c r="M1789" i="1"/>
  <c r="M1790" i="1"/>
  <c r="M1791" i="1"/>
  <c r="M1792" i="1"/>
  <c r="M1793" i="1"/>
  <c r="M1794" i="1"/>
  <c r="M1795" i="1"/>
  <c r="M1796" i="1"/>
  <c r="M1797" i="1"/>
  <c r="M1798" i="1"/>
  <c r="M1799" i="1"/>
  <c r="M1800" i="1"/>
  <c r="M1801" i="1"/>
  <c r="M1802" i="1"/>
  <c r="M1803" i="1"/>
  <c r="M1804" i="1"/>
  <c r="M1805" i="1"/>
  <c r="M1806" i="1"/>
  <c r="M1807" i="1"/>
  <c r="M1808" i="1"/>
  <c r="M1809" i="1"/>
  <c r="M1810" i="1"/>
  <c r="M1811" i="1"/>
  <c r="M1812" i="1"/>
  <c r="M1813" i="1"/>
  <c r="M1814" i="1"/>
  <c r="M1815" i="1"/>
  <c r="M1816" i="1"/>
  <c r="M1817" i="1"/>
  <c r="M1818" i="1"/>
  <c r="M1819" i="1"/>
  <c r="M1820" i="1"/>
  <c r="M1821" i="1"/>
  <c r="M1822" i="1"/>
  <c r="M1823" i="1"/>
  <c r="M1824" i="1"/>
  <c r="M1825" i="1"/>
  <c r="M1826" i="1"/>
  <c r="M1827" i="1"/>
  <c r="M1828" i="1"/>
  <c r="M1829" i="1"/>
  <c r="M1830" i="1"/>
  <c r="M1831" i="1"/>
  <c r="M1832" i="1"/>
  <c r="M1833" i="1"/>
  <c r="M1834" i="1"/>
  <c r="M1835" i="1"/>
  <c r="M1836" i="1"/>
  <c r="M1837" i="1"/>
  <c r="M1838" i="1"/>
  <c r="M1839" i="1"/>
  <c r="M1840" i="1"/>
  <c r="M1841" i="1"/>
  <c r="M1842" i="1"/>
  <c r="M1843" i="1"/>
  <c r="M1844" i="1"/>
  <c r="M1845" i="1"/>
  <c r="M1846" i="1"/>
  <c r="M1847" i="1"/>
  <c r="M1848" i="1"/>
  <c r="M1849" i="1"/>
  <c r="M1850" i="1"/>
  <c r="M1851" i="1"/>
  <c r="M1852" i="1"/>
  <c r="M1853" i="1"/>
  <c r="M1854" i="1"/>
  <c r="M1855" i="1"/>
  <c r="M1856" i="1"/>
  <c r="M1857" i="1"/>
  <c r="M1858" i="1"/>
  <c r="M1859" i="1"/>
  <c r="M1860" i="1"/>
  <c r="M1861" i="1"/>
  <c r="M1862" i="1"/>
  <c r="M1863" i="1"/>
  <c r="M1864" i="1"/>
  <c r="M1865" i="1"/>
  <c r="M1866" i="1"/>
  <c r="M1867" i="1"/>
  <c r="M1868" i="1"/>
  <c r="M1869" i="1"/>
  <c r="M1870" i="1"/>
  <c r="M1871" i="1"/>
  <c r="M1872" i="1"/>
  <c r="M1873" i="1"/>
  <c r="M1874" i="1"/>
  <c r="M1875" i="1"/>
  <c r="M1876" i="1"/>
  <c r="M1877" i="1"/>
  <c r="M1878" i="1"/>
  <c r="M1879" i="1"/>
  <c r="M1880" i="1"/>
  <c r="M1881" i="1"/>
  <c r="M1882" i="1"/>
  <c r="M1883" i="1"/>
  <c r="M1884" i="1"/>
  <c r="M1885" i="1"/>
  <c r="M1886" i="1"/>
  <c r="M1887" i="1"/>
  <c r="M1888" i="1"/>
  <c r="M1889" i="1"/>
  <c r="M1890" i="1"/>
  <c r="M1891" i="1"/>
  <c r="M1892" i="1"/>
  <c r="M1893" i="1"/>
  <c r="M1894" i="1"/>
  <c r="M1895" i="1"/>
  <c r="M1896" i="1"/>
  <c r="M1897" i="1"/>
  <c r="M1898" i="1"/>
  <c r="M1899" i="1"/>
  <c r="M1900" i="1"/>
  <c r="M1901" i="1"/>
  <c r="M1902" i="1"/>
  <c r="M1903" i="1"/>
  <c r="M1904" i="1"/>
  <c r="M1905" i="1"/>
  <c r="M1906" i="1"/>
  <c r="M1907" i="1"/>
  <c r="M1908" i="1"/>
  <c r="M1909" i="1"/>
  <c r="M1910" i="1"/>
  <c r="M1911" i="1"/>
  <c r="M1912" i="1"/>
  <c r="M1913" i="1"/>
  <c r="M1914" i="1"/>
  <c r="M1915" i="1"/>
  <c r="M1916" i="1"/>
  <c r="M1917" i="1"/>
  <c r="M1918" i="1"/>
  <c r="M1919" i="1"/>
  <c r="M1920" i="1"/>
  <c r="M1921" i="1"/>
  <c r="M1922" i="1"/>
  <c r="M1923" i="1"/>
  <c r="M1924" i="1"/>
  <c r="M1925" i="1"/>
  <c r="M1926" i="1"/>
  <c r="M1927" i="1"/>
  <c r="M1928" i="1"/>
  <c r="M1929" i="1"/>
  <c r="M1930" i="1"/>
  <c r="M1931" i="1"/>
  <c r="M1932" i="1"/>
  <c r="M1933" i="1"/>
  <c r="M1934" i="1"/>
  <c r="M1935" i="1"/>
  <c r="M1936" i="1"/>
  <c r="M1937" i="1"/>
  <c r="M1938" i="1"/>
  <c r="M1939" i="1"/>
  <c r="M1940" i="1"/>
  <c r="M1941" i="1"/>
  <c r="M1942" i="1"/>
  <c r="M1943" i="1"/>
  <c r="M1944" i="1"/>
  <c r="M1945" i="1"/>
  <c r="M1946" i="1"/>
  <c r="M1947" i="1"/>
  <c r="M1948" i="1"/>
  <c r="M1949" i="1"/>
  <c r="M1950" i="1"/>
  <c r="M1951" i="1"/>
  <c r="M1952" i="1"/>
  <c r="M1953" i="1"/>
  <c r="M1954" i="1"/>
  <c r="M1955" i="1"/>
  <c r="M1956" i="1"/>
  <c r="M1957" i="1"/>
  <c r="M1958" i="1"/>
  <c r="M1959" i="1"/>
  <c r="M1960" i="1"/>
  <c r="M1961" i="1"/>
  <c r="M1962" i="1"/>
  <c r="M1963" i="1"/>
  <c r="M1964" i="1"/>
  <c r="M1965" i="1"/>
  <c r="M1966" i="1"/>
  <c r="M1967" i="1"/>
  <c r="M1968" i="1"/>
  <c r="M1969" i="1"/>
  <c r="M1970" i="1"/>
  <c r="M1971" i="1"/>
  <c r="M1972" i="1"/>
  <c r="M1973" i="1"/>
  <c r="M1974" i="1"/>
  <c r="M1975" i="1"/>
  <c r="M1976" i="1"/>
  <c r="M1977" i="1"/>
  <c r="M1978" i="1"/>
  <c r="M1979" i="1"/>
  <c r="M1980" i="1"/>
  <c r="M1981" i="1"/>
  <c r="M1982" i="1"/>
  <c r="M1983" i="1"/>
  <c r="M1984" i="1"/>
  <c r="M1985" i="1"/>
  <c r="M1986" i="1"/>
  <c r="M1987" i="1"/>
  <c r="M1988" i="1"/>
  <c r="M1989" i="1"/>
  <c r="M1990" i="1"/>
  <c r="M1991" i="1"/>
  <c r="M1992" i="1"/>
  <c r="M1993" i="1"/>
  <c r="M1994" i="1"/>
  <c r="M1995" i="1"/>
  <c r="M1996" i="1"/>
  <c r="M1997" i="1"/>
  <c r="M1998" i="1"/>
  <c r="M1999" i="1"/>
  <c r="M2000" i="1"/>
  <c r="M2001" i="1"/>
  <c r="M2002" i="1"/>
  <c r="M2003" i="1"/>
  <c r="M2004" i="1"/>
  <c r="M2005" i="1"/>
  <c r="M2006" i="1"/>
  <c r="M2007" i="1"/>
  <c r="M2008" i="1"/>
  <c r="M2009" i="1"/>
  <c r="M2010" i="1"/>
  <c r="M2011" i="1"/>
  <c r="M2012" i="1"/>
  <c r="M2013" i="1"/>
  <c r="M2014" i="1"/>
  <c r="M2015" i="1"/>
  <c r="M2016" i="1"/>
  <c r="M2017" i="1"/>
  <c r="M2018" i="1"/>
  <c r="M2019" i="1"/>
  <c r="M2020" i="1"/>
  <c r="M2021" i="1"/>
  <c r="M2022" i="1"/>
  <c r="M2023" i="1"/>
  <c r="M2024" i="1"/>
  <c r="M2025" i="1"/>
  <c r="M2026" i="1"/>
  <c r="M2027" i="1"/>
  <c r="M2028" i="1"/>
  <c r="M2029" i="1"/>
  <c r="M2030" i="1"/>
  <c r="M2031" i="1"/>
  <c r="M2032" i="1"/>
  <c r="M2033" i="1"/>
  <c r="M2034" i="1"/>
  <c r="M2035" i="1"/>
  <c r="M2036" i="1"/>
  <c r="M2037" i="1"/>
  <c r="M2038" i="1"/>
  <c r="M2039" i="1"/>
  <c r="M2040" i="1"/>
  <c r="M2041" i="1"/>
  <c r="M2042" i="1"/>
  <c r="M2043" i="1"/>
  <c r="M2044" i="1"/>
  <c r="M2045" i="1"/>
  <c r="M2046" i="1"/>
  <c r="M2047" i="1"/>
  <c r="M2048" i="1"/>
  <c r="M2049" i="1"/>
  <c r="M2050" i="1"/>
  <c r="M2051" i="1"/>
  <c r="M2052" i="1"/>
  <c r="M2053" i="1"/>
  <c r="M2054" i="1"/>
  <c r="M2055" i="1"/>
  <c r="M2056" i="1"/>
  <c r="M2057" i="1"/>
  <c r="M2058" i="1"/>
  <c r="M2059" i="1"/>
  <c r="M2060" i="1"/>
  <c r="M2061" i="1"/>
  <c r="M2062" i="1"/>
  <c r="M2063" i="1"/>
  <c r="M2064" i="1"/>
  <c r="M2065" i="1"/>
  <c r="M2066" i="1"/>
  <c r="M2067" i="1"/>
  <c r="M2068" i="1"/>
  <c r="M2069" i="1"/>
  <c r="M2070" i="1"/>
  <c r="M2071" i="1"/>
  <c r="M2072" i="1"/>
  <c r="M2073" i="1"/>
  <c r="M2074" i="1"/>
  <c r="M2075" i="1"/>
  <c r="M2076" i="1"/>
  <c r="M2077" i="1"/>
  <c r="M2078" i="1"/>
  <c r="M2079" i="1"/>
  <c r="M2080" i="1"/>
  <c r="M2081" i="1"/>
  <c r="M2082" i="1"/>
  <c r="M2083" i="1"/>
  <c r="M2084" i="1"/>
  <c r="M2085" i="1"/>
  <c r="M2086" i="1"/>
  <c r="M2087" i="1"/>
  <c r="M2088" i="1"/>
  <c r="M2089" i="1"/>
  <c r="M2090" i="1"/>
  <c r="M2091" i="1"/>
  <c r="M2092" i="1"/>
  <c r="M2093" i="1"/>
  <c r="M2094" i="1"/>
  <c r="M2095" i="1"/>
  <c r="M2096" i="1"/>
  <c r="M2097" i="1"/>
  <c r="M2098" i="1"/>
  <c r="M2099" i="1"/>
  <c r="M2100" i="1"/>
  <c r="M2101" i="1"/>
  <c r="M2102" i="1"/>
  <c r="M2103" i="1"/>
  <c r="M2104" i="1"/>
  <c r="M2105" i="1"/>
  <c r="M2106" i="1"/>
  <c r="M2107" i="1"/>
  <c r="M2108" i="1"/>
  <c r="M2109" i="1"/>
  <c r="M2110" i="1"/>
  <c r="M2111" i="1"/>
  <c r="M2112" i="1"/>
  <c r="M2113" i="1"/>
  <c r="M2114" i="1"/>
  <c r="M2115" i="1"/>
  <c r="M2116" i="1"/>
  <c r="M2117" i="1"/>
  <c r="M2118" i="1"/>
  <c r="M2119" i="1"/>
  <c r="M2120" i="1"/>
  <c r="M2121" i="1"/>
  <c r="M2122" i="1"/>
  <c r="M2123" i="1"/>
  <c r="M2124" i="1"/>
  <c r="M2125" i="1"/>
  <c r="M2126" i="1"/>
  <c r="M2127" i="1"/>
  <c r="M2128" i="1"/>
  <c r="M2129" i="1"/>
  <c r="M2130" i="1"/>
  <c r="M2131" i="1"/>
  <c r="M2132" i="1"/>
  <c r="M2133" i="1"/>
  <c r="M2134" i="1"/>
  <c r="M2135" i="1"/>
  <c r="M2136" i="1"/>
  <c r="M2137" i="1"/>
  <c r="M2138" i="1"/>
  <c r="M2139" i="1"/>
  <c r="M2140" i="1"/>
  <c r="M2141" i="1"/>
  <c r="M2142" i="1"/>
  <c r="M2143" i="1"/>
  <c r="M2144" i="1"/>
  <c r="M2145" i="1"/>
  <c r="M2146" i="1"/>
  <c r="M2147" i="1"/>
  <c r="M2148" i="1"/>
  <c r="M2149" i="1"/>
  <c r="M2150" i="1"/>
  <c r="M2151" i="1"/>
  <c r="M2152" i="1"/>
  <c r="M2153" i="1"/>
  <c r="M2154" i="1"/>
  <c r="M2155" i="1"/>
  <c r="M2156" i="1"/>
  <c r="M2157" i="1"/>
  <c r="M2158" i="1"/>
  <c r="M2159" i="1"/>
  <c r="M2160" i="1"/>
  <c r="M2161" i="1"/>
  <c r="M2162" i="1"/>
  <c r="M2163" i="1"/>
  <c r="M2164" i="1"/>
  <c r="M2165" i="1"/>
  <c r="M2166" i="1"/>
  <c r="M2167" i="1"/>
  <c r="M2168" i="1"/>
  <c r="M2169" i="1"/>
  <c r="M2170" i="1"/>
  <c r="M2171" i="1"/>
  <c r="M2172" i="1"/>
  <c r="M2173" i="1"/>
  <c r="M2174" i="1"/>
  <c r="M2175" i="1"/>
  <c r="M2176" i="1"/>
  <c r="M2177" i="1"/>
  <c r="M2178" i="1"/>
  <c r="M2179" i="1"/>
  <c r="M2180" i="1"/>
  <c r="M2181" i="1"/>
  <c r="M2182" i="1"/>
  <c r="M2183" i="1"/>
  <c r="M2184" i="1"/>
  <c r="M2185" i="1"/>
  <c r="M2186" i="1"/>
  <c r="M2187" i="1"/>
  <c r="M2188" i="1"/>
  <c r="M2189" i="1"/>
  <c r="M2190" i="1"/>
  <c r="M2191" i="1"/>
  <c r="M2192" i="1"/>
  <c r="M2193" i="1"/>
  <c r="M2194" i="1"/>
  <c r="M2195" i="1"/>
  <c r="M2196" i="1"/>
  <c r="M2197" i="1"/>
  <c r="M2198" i="1"/>
  <c r="M2199" i="1"/>
  <c r="M2200" i="1"/>
  <c r="M2201" i="1"/>
  <c r="M2202" i="1"/>
  <c r="M2203" i="1"/>
  <c r="M2204" i="1"/>
  <c r="M2205" i="1"/>
  <c r="M2206" i="1"/>
  <c r="M2207" i="1"/>
  <c r="M2208" i="1"/>
  <c r="M2209" i="1"/>
  <c r="M2210" i="1"/>
  <c r="M2211" i="1"/>
  <c r="M2212" i="1"/>
  <c r="M2213" i="1"/>
  <c r="M2214" i="1"/>
  <c r="M2215" i="1"/>
  <c r="M2216" i="1"/>
  <c r="M2217" i="1"/>
  <c r="M2218" i="1"/>
  <c r="M2219" i="1"/>
  <c r="M2220" i="1"/>
  <c r="M2221" i="1"/>
  <c r="M2222" i="1"/>
  <c r="M2223" i="1"/>
  <c r="M2224" i="1"/>
  <c r="M2225" i="1"/>
  <c r="M2226" i="1"/>
  <c r="M2227" i="1"/>
  <c r="M2228" i="1"/>
  <c r="M2229" i="1"/>
  <c r="M2230" i="1"/>
  <c r="M2231" i="1"/>
  <c r="M2232" i="1"/>
  <c r="M2233" i="1"/>
  <c r="M2234" i="1"/>
  <c r="M2235" i="1"/>
  <c r="M2236" i="1"/>
  <c r="M2237" i="1"/>
  <c r="M2238" i="1"/>
  <c r="M2239" i="1"/>
  <c r="M2240" i="1"/>
  <c r="M2241" i="1"/>
  <c r="M2242" i="1"/>
  <c r="M2243" i="1"/>
  <c r="M2244" i="1"/>
  <c r="M2245" i="1"/>
  <c r="M2246" i="1"/>
  <c r="M2247" i="1"/>
  <c r="M2248" i="1"/>
  <c r="M2249" i="1"/>
  <c r="M2250" i="1"/>
  <c r="M2251" i="1"/>
  <c r="M2252" i="1"/>
  <c r="M2253" i="1"/>
  <c r="M2254" i="1"/>
  <c r="M2255" i="1"/>
  <c r="M2256" i="1"/>
  <c r="M2257" i="1"/>
  <c r="M2258" i="1"/>
  <c r="M2259" i="1"/>
  <c r="M2260" i="1"/>
  <c r="M2261" i="1"/>
  <c r="M2262" i="1"/>
  <c r="M2263" i="1"/>
  <c r="M2264" i="1"/>
  <c r="M2265" i="1"/>
  <c r="M2266" i="1"/>
  <c r="M2267" i="1"/>
  <c r="M2268" i="1"/>
  <c r="M2269" i="1"/>
  <c r="M2270" i="1"/>
  <c r="M2271" i="1"/>
  <c r="M2272" i="1"/>
  <c r="M2273" i="1"/>
  <c r="M2274" i="1"/>
  <c r="M2275" i="1"/>
  <c r="M2276" i="1"/>
  <c r="M2277" i="1"/>
  <c r="M2278" i="1"/>
  <c r="M2279" i="1"/>
  <c r="M2280" i="1"/>
  <c r="M2281" i="1"/>
  <c r="M2282" i="1"/>
  <c r="M2283" i="1"/>
  <c r="M2284" i="1"/>
  <c r="M2285" i="1"/>
  <c r="M2286" i="1"/>
  <c r="M2287" i="1"/>
  <c r="M2288" i="1"/>
  <c r="M2289" i="1"/>
  <c r="M2290" i="1"/>
  <c r="M2291" i="1"/>
  <c r="M2292" i="1"/>
  <c r="M2293" i="1"/>
  <c r="M2294" i="1"/>
  <c r="M2295" i="1"/>
  <c r="M2296" i="1"/>
  <c r="M2297" i="1"/>
  <c r="M2298" i="1"/>
  <c r="M2299" i="1"/>
  <c r="M2300" i="1"/>
  <c r="M2301" i="1"/>
  <c r="M2302" i="1"/>
  <c r="M2303" i="1"/>
  <c r="M2304" i="1"/>
  <c r="M2305" i="1"/>
  <c r="M2306" i="1"/>
  <c r="M2307" i="1"/>
  <c r="M2308" i="1"/>
  <c r="M2309" i="1"/>
  <c r="M2310" i="1"/>
  <c r="M2311" i="1"/>
  <c r="M2312" i="1"/>
  <c r="M2313" i="1"/>
  <c r="M2314" i="1"/>
  <c r="M2315" i="1"/>
  <c r="M2316" i="1"/>
  <c r="M2317" i="1"/>
  <c r="M2318" i="1"/>
  <c r="M2319" i="1"/>
  <c r="M2320" i="1"/>
  <c r="M2321" i="1"/>
  <c r="M2322" i="1"/>
  <c r="M2323" i="1"/>
  <c r="M2324" i="1"/>
  <c r="M2325" i="1"/>
  <c r="M2326" i="1"/>
  <c r="M2327" i="1"/>
  <c r="M2328" i="1"/>
  <c r="M2329" i="1"/>
  <c r="M2330" i="1"/>
  <c r="M2331" i="1"/>
  <c r="M2332" i="1"/>
  <c r="M2333" i="1"/>
  <c r="M2334" i="1"/>
  <c r="M2335" i="1"/>
  <c r="M2336" i="1"/>
  <c r="M2337" i="1"/>
  <c r="M2338" i="1"/>
  <c r="M2339" i="1"/>
  <c r="M2340" i="1"/>
  <c r="M2341" i="1"/>
  <c r="M2342" i="1"/>
  <c r="M2343" i="1"/>
  <c r="M2344" i="1"/>
  <c r="M2345" i="1"/>
  <c r="M2346" i="1"/>
  <c r="M2347" i="1"/>
  <c r="M2348" i="1"/>
  <c r="M2349" i="1"/>
  <c r="M2350" i="1"/>
  <c r="M2351" i="1"/>
  <c r="M2352" i="1"/>
  <c r="M2353" i="1"/>
  <c r="M2354" i="1"/>
  <c r="M2355" i="1"/>
  <c r="M2356" i="1"/>
  <c r="M2357" i="1"/>
  <c r="M2358" i="1"/>
  <c r="M2359" i="1"/>
  <c r="M2360" i="1"/>
  <c r="M2361" i="1"/>
  <c r="M2362" i="1"/>
  <c r="M2363" i="1"/>
  <c r="M2364" i="1"/>
  <c r="M2365" i="1"/>
  <c r="M2366" i="1"/>
  <c r="M2367" i="1"/>
  <c r="M2368" i="1"/>
  <c r="M2369" i="1"/>
  <c r="M2370" i="1"/>
  <c r="M2371" i="1"/>
  <c r="M2372" i="1"/>
  <c r="M2373" i="1"/>
  <c r="M2374" i="1"/>
  <c r="M2375" i="1"/>
  <c r="M2376" i="1"/>
  <c r="M2377" i="1"/>
  <c r="M2378" i="1"/>
  <c r="M2379" i="1"/>
  <c r="M2380" i="1"/>
  <c r="M2381" i="1"/>
  <c r="M2382" i="1"/>
  <c r="M2383" i="1"/>
  <c r="M2384" i="1"/>
  <c r="M2385" i="1"/>
  <c r="M2386" i="1"/>
  <c r="M2387" i="1"/>
  <c r="M2388" i="1"/>
  <c r="M2389" i="1"/>
  <c r="M2390" i="1"/>
  <c r="M2391" i="1"/>
  <c r="M2392" i="1"/>
  <c r="M2393" i="1"/>
  <c r="M2394" i="1"/>
  <c r="M2395" i="1"/>
  <c r="M2396" i="1"/>
  <c r="M2397" i="1"/>
  <c r="M2398" i="1"/>
  <c r="M2399" i="1"/>
  <c r="M2400" i="1"/>
  <c r="M2401" i="1"/>
  <c r="M2402" i="1"/>
  <c r="M2403" i="1"/>
  <c r="M2404" i="1"/>
  <c r="M2405" i="1"/>
  <c r="M2406" i="1"/>
  <c r="M2407" i="1"/>
  <c r="M2408" i="1"/>
  <c r="M2409" i="1"/>
  <c r="M2410" i="1"/>
  <c r="M2411" i="1"/>
  <c r="M2412" i="1"/>
  <c r="M2413" i="1"/>
  <c r="M2414" i="1"/>
  <c r="M2415" i="1"/>
  <c r="M2416" i="1"/>
  <c r="M2417" i="1"/>
  <c r="M2418" i="1"/>
  <c r="M2419" i="1"/>
  <c r="M2420" i="1"/>
  <c r="M2421" i="1"/>
  <c r="M2422" i="1"/>
  <c r="M2423" i="1"/>
  <c r="M2424" i="1"/>
  <c r="M2425" i="1"/>
  <c r="M2426" i="1"/>
  <c r="M2427" i="1"/>
  <c r="M2428" i="1"/>
  <c r="M2429" i="1"/>
  <c r="M2430" i="1"/>
  <c r="M2431" i="1"/>
  <c r="M2432" i="1"/>
  <c r="M2433" i="1"/>
  <c r="M2434" i="1"/>
  <c r="M2435" i="1"/>
  <c r="M2436" i="1"/>
  <c r="M2437" i="1"/>
  <c r="M2438" i="1"/>
  <c r="M2439" i="1"/>
  <c r="M2440" i="1"/>
  <c r="M2441" i="1"/>
  <c r="M2442" i="1"/>
  <c r="M2443" i="1"/>
  <c r="M2444" i="1"/>
  <c r="M2445" i="1"/>
  <c r="M2446" i="1"/>
  <c r="M2447" i="1"/>
  <c r="M2448" i="1"/>
  <c r="M2449" i="1"/>
  <c r="M2450" i="1"/>
  <c r="M2451" i="1"/>
  <c r="M2452" i="1"/>
  <c r="M2453" i="1"/>
  <c r="M2454" i="1"/>
  <c r="M2455" i="1"/>
  <c r="M2456" i="1"/>
  <c r="M2457" i="1"/>
  <c r="M2458" i="1"/>
  <c r="M2459" i="1"/>
  <c r="M2460" i="1"/>
  <c r="M2461" i="1"/>
  <c r="M2462" i="1"/>
  <c r="M2463" i="1"/>
  <c r="M2464" i="1"/>
  <c r="M2465" i="1"/>
  <c r="M2466" i="1"/>
  <c r="M2467" i="1"/>
  <c r="M2468" i="1"/>
  <c r="M2469" i="1"/>
  <c r="M2470" i="1"/>
  <c r="M2471" i="1"/>
  <c r="M2472" i="1"/>
  <c r="M2473" i="1"/>
  <c r="M2474" i="1"/>
  <c r="M2475" i="1"/>
  <c r="M2476" i="1"/>
  <c r="M2477" i="1"/>
  <c r="M2478" i="1"/>
  <c r="M2479" i="1"/>
  <c r="M2480" i="1"/>
  <c r="M2481" i="1"/>
  <c r="M2482" i="1"/>
  <c r="M2483" i="1"/>
  <c r="M2484" i="1"/>
  <c r="M2485" i="1"/>
  <c r="M2486" i="1"/>
  <c r="M2487" i="1"/>
  <c r="M2488" i="1"/>
  <c r="M2489" i="1"/>
  <c r="M2490" i="1"/>
  <c r="M2491" i="1"/>
  <c r="M2492" i="1"/>
  <c r="M2493" i="1"/>
  <c r="M2494" i="1"/>
  <c r="M2495" i="1"/>
  <c r="M2496" i="1"/>
  <c r="M2497" i="1"/>
  <c r="M2498" i="1"/>
  <c r="M2499" i="1"/>
  <c r="M2500" i="1"/>
  <c r="M2501" i="1"/>
  <c r="M2502" i="1"/>
  <c r="M2503" i="1"/>
  <c r="M2504" i="1"/>
  <c r="M2505" i="1"/>
  <c r="M2506" i="1"/>
  <c r="M2507" i="1"/>
  <c r="M2508" i="1"/>
  <c r="M2509" i="1"/>
  <c r="M2510" i="1"/>
  <c r="M2511" i="1"/>
  <c r="M2512" i="1"/>
  <c r="M2513" i="1"/>
  <c r="M2514" i="1"/>
  <c r="M2515" i="1"/>
  <c r="M2516" i="1"/>
  <c r="M2517" i="1"/>
  <c r="M2518" i="1"/>
  <c r="M2519" i="1"/>
  <c r="M2520" i="1"/>
  <c r="M2521" i="1"/>
  <c r="M2522" i="1"/>
  <c r="M2523" i="1"/>
  <c r="M2524" i="1"/>
  <c r="M2525" i="1"/>
  <c r="M2526" i="1"/>
  <c r="M2527" i="1"/>
  <c r="M2528" i="1"/>
  <c r="M2529" i="1"/>
  <c r="M2530" i="1"/>
  <c r="M2531" i="1"/>
  <c r="M2532" i="1"/>
  <c r="M2533" i="1"/>
  <c r="M2534" i="1"/>
  <c r="M2535" i="1"/>
  <c r="M2536" i="1"/>
  <c r="M2537" i="1"/>
  <c r="M2538" i="1"/>
  <c r="M2539" i="1"/>
  <c r="M2540" i="1"/>
  <c r="M2541" i="1"/>
  <c r="M2542" i="1"/>
  <c r="M2543" i="1"/>
  <c r="M2544" i="1"/>
  <c r="M2545" i="1"/>
  <c r="M2546" i="1"/>
  <c r="M2547" i="1"/>
  <c r="M2548" i="1"/>
  <c r="M2549" i="1"/>
  <c r="M2550" i="1"/>
  <c r="M2551" i="1"/>
  <c r="M2552" i="1"/>
  <c r="M2553" i="1"/>
  <c r="M2554" i="1"/>
  <c r="M2555" i="1"/>
  <c r="M2556" i="1"/>
  <c r="M2557" i="1"/>
  <c r="M2558" i="1"/>
  <c r="M2559" i="1"/>
  <c r="M2560" i="1"/>
  <c r="M2561" i="1"/>
  <c r="M2562" i="1"/>
  <c r="M2563" i="1"/>
  <c r="M2564" i="1"/>
  <c r="M2565" i="1"/>
  <c r="M2566" i="1"/>
  <c r="M2567" i="1"/>
  <c r="M2568" i="1"/>
  <c r="M2569" i="1"/>
  <c r="M2570" i="1"/>
  <c r="M2571" i="1"/>
  <c r="M2572" i="1"/>
  <c r="M2573" i="1"/>
  <c r="M2574" i="1"/>
  <c r="M2575" i="1"/>
  <c r="M2576" i="1"/>
  <c r="M2577" i="1"/>
  <c r="M2578" i="1"/>
  <c r="M2579" i="1"/>
  <c r="M2580" i="1"/>
  <c r="M2581" i="1"/>
  <c r="M2582" i="1"/>
  <c r="M2583" i="1"/>
  <c r="M2584" i="1"/>
  <c r="M2585" i="1"/>
  <c r="M2586" i="1"/>
  <c r="M2587" i="1"/>
  <c r="M2588" i="1"/>
  <c r="M2589" i="1"/>
  <c r="M2590" i="1"/>
  <c r="M2591" i="1"/>
  <c r="M2592" i="1"/>
  <c r="M2593" i="1"/>
  <c r="M2594" i="1"/>
  <c r="M2595" i="1"/>
  <c r="M2596" i="1"/>
  <c r="M2597" i="1"/>
  <c r="M2598" i="1"/>
  <c r="M2599" i="1"/>
  <c r="M2600" i="1"/>
  <c r="M2601" i="1"/>
  <c r="M2602" i="1"/>
  <c r="M2603" i="1"/>
  <c r="M2604" i="1"/>
  <c r="M2605" i="1"/>
  <c r="M2606" i="1"/>
  <c r="M2607" i="1"/>
  <c r="M2608" i="1"/>
  <c r="M2609" i="1"/>
  <c r="M2610" i="1"/>
  <c r="M2611" i="1"/>
  <c r="M2612" i="1"/>
  <c r="M2613" i="1"/>
  <c r="M2614" i="1"/>
  <c r="M2615" i="1"/>
  <c r="M2616" i="1"/>
  <c r="M2617" i="1"/>
  <c r="M2618" i="1"/>
  <c r="M2619" i="1"/>
  <c r="M2620" i="1"/>
  <c r="M2621" i="1"/>
  <c r="M2622" i="1"/>
  <c r="M2623" i="1"/>
  <c r="M2624" i="1"/>
  <c r="M2625" i="1"/>
  <c r="M2626" i="1"/>
  <c r="M2627" i="1"/>
  <c r="M2628" i="1"/>
  <c r="M2629" i="1"/>
  <c r="M2630" i="1"/>
  <c r="M2631" i="1"/>
  <c r="M2632" i="1"/>
  <c r="M2633" i="1"/>
  <c r="M2634" i="1"/>
  <c r="M2635" i="1"/>
  <c r="M2636" i="1"/>
  <c r="M2637" i="1"/>
  <c r="M2638" i="1"/>
  <c r="M2639" i="1"/>
  <c r="M2640" i="1"/>
  <c r="M2641" i="1"/>
  <c r="M2642" i="1"/>
  <c r="M2643" i="1"/>
  <c r="M2644" i="1"/>
  <c r="M2645" i="1"/>
  <c r="M2646" i="1"/>
  <c r="M2647" i="1"/>
  <c r="M2648" i="1"/>
  <c r="M2649" i="1"/>
  <c r="M2650" i="1"/>
  <c r="M2651" i="1"/>
  <c r="M2652" i="1"/>
  <c r="M2653" i="1"/>
  <c r="M2654" i="1"/>
  <c r="M2655" i="1"/>
  <c r="M2656" i="1"/>
  <c r="M2657" i="1"/>
  <c r="M2658" i="1"/>
  <c r="M2659" i="1"/>
  <c r="M2660" i="1"/>
  <c r="M2661" i="1"/>
  <c r="M2662" i="1"/>
  <c r="M2663" i="1"/>
  <c r="M2664" i="1"/>
  <c r="M2665" i="1"/>
  <c r="M2666" i="1"/>
  <c r="M2667" i="1"/>
  <c r="M2668" i="1"/>
  <c r="M2669" i="1"/>
  <c r="M2670" i="1"/>
  <c r="M2671" i="1"/>
  <c r="M2672" i="1"/>
  <c r="M2673" i="1"/>
  <c r="M2674" i="1"/>
  <c r="M2675" i="1"/>
  <c r="M2676" i="1"/>
  <c r="M2677" i="1"/>
  <c r="M2678" i="1"/>
  <c r="M2679" i="1"/>
  <c r="M2680" i="1"/>
  <c r="M2681" i="1"/>
  <c r="M2682" i="1"/>
  <c r="M2683" i="1"/>
  <c r="M2684" i="1"/>
  <c r="M2685" i="1"/>
  <c r="M2686" i="1"/>
  <c r="M2687" i="1"/>
  <c r="M2688" i="1"/>
  <c r="M2689" i="1"/>
  <c r="M2690" i="1"/>
  <c r="M2691" i="1"/>
  <c r="M2692" i="1"/>
  <c r="M2693" i="1"/>
  <c r="M2694" i="1"/>
  <c r="M2695" i="1"/>
  <c r="M2696" i="1"/>
  <c r="M2697" i="1"/>
  <c r="M2698" i="1"/>
  <c r="M2699" i="1"/>
  <c r="M2700" i="1"/>
  <c r="M2701" i="1"/>
  <c r="M2702" i="1"/>
  <c r="M2703" i="1"/>
  <c r="M2704" i="1"/>
  <c r="M2705" i="1"/>
  <c r="M2706" i="1"/>
  <c r="M2707" i="1"/>
  <c r="M2708" i="1"/>
  <c r="M2709" i="1"/>
  <c r="M2710" i="1"/>
  <c r="M2711" i="1"/>
  <c r="M2712" i="1"/>
  <c r="M2713" i="1"/>
  <c r="M2714" i="1"/>
  <c r="M2715" i="1"/>
  <c r="M2716" i="1"/>
  <c r="M2717" i="1"/>
  <c r="M2718" i="1"/>
  <c r="M2719" i="1"/>
  <c r="M2720" i="1"/>
  <c r="M2721" i="1"/>
  <c r="M2722" i="1"/>
  <c r="M2723" i="1"/>
  <c r="M2724" i="1"/>
  <c r="M2725" i="1"/>
  <c r="M2726" i="1"/>
  <c r="M2727" i="1"/>
  <c r="M2728" i="1"/>
  <c r="M2729" i="1"/>
  <c r="M2730" i="1"/>
  <c r="M2731" i="1"/>
  <c r="M2732" i="1"/>
  <c r="M2733" i="1"/>
  <c r="M2734" i="1"/>
  <c r="M2735" i="1"/>
  <c r="M2736" i="1"/>
  <c r="M2737" i="1"/>
  <c r="M2738" i="1"/>
  <c r="M2739" i="1"/>
  <c r="M2740" i="1"/>
  <c r="M2741" i="1"/>
  <c r="M2742" i="1"/>
  <c r="M2743" i="1"/>
  <c r="M2744" i="1"/>
  <c r="M2745" i="1"/>
  <c r="M2746" i="1"/>
  <c r="M2747" i="1"/>
  <c r="M2748" i="1"/>
  <c r="M2749" i="1"/>
  <c r="M2750" i="1"/>
  <c r="M2751" i="1"/>
  <c r="M2752" i="1"/>
  <c r="M2753" i="1"/>
  <c r="M2754" i="1"/>
  <c r="M2755" i="1"/>
  <c r="M2756" i="1"/>
  <c r="M2757" i="1"/>
  <c r="M2758" i="1"/>
  <c r="M2759" i="1"/>
  <c r="M2760" i="1"/>
  <c r="M2761" i="1"/>
  <c r="M2762" i="1"/>
  <c r="M2763" i="1"/>
  <c r="M2764" i="1"/>
  <c r="M2765" i="1"/>
  <c r="M2766" i="1"/>
  <c r="M2767" i="1"/>
  <c r="M2768" i="1"/>
  <c r="M2769" i="1"/>
  <c r="M2770" i="1"/>
  <c r="M2771" i="1"/>
  <c r="M2772" i="1"/>
  <c r="M2773" i="1"/>
  <c r="M2774" i="1"/>
  <c r="M2775" i="1"/>
  <c r="M2776" i="1"/>
  <c r="M2777" i="1"/>
  <c r="M2778" i="1"/>
  <c r="M2779" i="1"/>
  <c r="M2780" i="1"/>
  <c r="M2781" i="1"/>
  <c r="M2782" i="1"/>
  <c r="M2783" i="1"/>
  <c r="M2784" i="1"/>
  <c r="M2785" i="1"/>
  <c r="M2786" i="1"/>
  <c r="M2787" i="1"/>
  <c r="M2788" i="1"/>
  <c r="M2789" i="1"/>
  <c r="M2790" i="1"/>
  <c r="M2791" i="1"/>
  <c r="M2792" i="1"/>
  <c r="M2793" i="1"/>
  <c r="M2794" i="1"/>
  <c r="M2795" i="1"/>
  <c r="M2796" i="1"/>
  <c r="M2797" i="1"/>
  <c r="M2798" i="1"/>
  <c r="M2799" i="1"/>
  <c r="M2800" i="1"/>
  <c r="M2801" i="1"/>
  <c r="M2802" i="1"/>
  <c r="M2803" i="1"/>
  <c r="M2804" i="1"/>
  <c r="M2805" i="1"/>
  <c r="M2806" i="1"/>
  <c r="M2807" i="1"/>
  <c r="M2808" i="1"/>
  <c r="M2809" i="1"/>
  <c r="M2810" i="1"/>
  <c r="M2811" i="1"/>
  <c r="M2812" i="1"/>
  <c r="M2813" i="1"/>
  <c r="M2814" i="1"/>
  <c r="M2815"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AB5" i="1"/>
  <c r="AD5" i="1"/>
  <c r="AE5" i="1"/>
  <c r="AF5" i="1"/>
  <c r="AG5" i="1"/>
  <c r="AB6" i="1"/>
  <c r="AD6" i="1"/>
  <c r="AE6" i="1"/>
  <c r="AF6" i="1"/>
  <c r="AG6" i="1"/>
  <c r="AB7" i="1"/>
  <c r="AD7" i="1"/>
  <c r="AE7" i="1"/>
  <c r="AF7" i="1"/>
  <c r="AG7" i="1"/>
  <c r="AB8" i="1"/>
  <c r="AD8" i="1"/>
  <c r="AE8" i="1"/>
  <c r="AF8" i="1"/>
  <c r="AG8" i="1"/>
  <c r="AB9" i="1"/>
  <c r="AD9" i="1"/>
  <c r="AE9" i="1"/>
  <c r="AF9" i="1"/>
  <c r="AG9" i="1"/>
  <c r="AB10" i="1"/>
  <c r="AD10" i="1"/>
  <c r="AE10" i="1"/>
  <c r="AF10" i="1"/>
  <c r="AG10" i="1"/>
  <c r="AB11" i="1"/>
  <c r="AD11" i="1"/>
  <c r="AE11" i="1"/>
  <c r="AF11" i="1"/>
  <c r="AG11" i="1"/>
  <c r="AB12" i="1"/>
  <c r="AD12" i="1"/>
  <c r="AE12" i="1"/>
  <c r="AF12" i="1"/>
  <c r="AG12" i="1"/>
  <c r="AB13" i="1"/>
  <c r="AD13" i="1"/>
  <c r="AE13" i="1"/>
  <c r="AF13" i="1"/>
  <c r="AG13" i="1"/>
  <c r="AB14" i="1"/>
  <c r="AD14" i="1"/>
  <c r="AE14" i="1"/>
  <c r="AF14" i="1"/>
  <c r="AG14" i="1"/>
  <c r="AB15" i="1"/>
  <c r="AD15" i="1"/>
  <c r="AE15" i="1"/>
  <c r="AF15" i="1"/>
  <c r="AG15" i="1"/>
  <c r="AB16" i="1"/>
  <c r="AD16" i="1"/>
  <c r="AE16" i="1"/>
  <c r="AF16" i="1"/>
  <c r="AG16" i="1"/>
  <c r="AB17" i="1"/>
  <c r="AD17" i="1"/>
  <c r="AE17" i="1"/>
  <c r="AF17" i="1"/>
  <c r="AG17" i="1"/>
  <c r="AB18" i="1"/>
  <c r="AD18" i="1"/>
  <c r="AE18" i="1"/>
  <c r="AF18" i="1"/>
  <c r="AG18" i="1"/>
  <c r="AB19" i="1"/>
  <c r="AD19" i="1"/>
  <c r="AE19" i="1"/>
  <c r="AF19" i="1"/>
  <c r="AG19" i="1"/>
  <c r="AB20" i="1"/>
  <c r="AD20" i="1"/>
  <c r="AE20" i="1"/>
  <c r="AF20" i="1"/>
  <c r="AG20" i="1"/>
  <c r="AB21" i="1"/>
  <c r="AD21" i="1"/>
  <c r="AE21" i="1"/>
  <c r="AF21" i="1"/>
  <c r="AG21" i="1"/>
  <c r="AB22" i="1"/>
  <c r="AD22" i="1"/>
  <c r="AE22" i="1"/>
  <c r="AF22" i="1"/>
  <c r="AG22" i="1"/>
  <c r="AB23" i="1"/>
  <c r="AD23" i="1"/>
  <c r="AE23" i="1"/>
  <c r="AF23" i="1"/>
  <c r="AG23" i="1"/>
  <c r="AB24" i="1"/>
  <c r="AD24" i="1"/>
  <c r="AE24" i="1"/>
  <c r="AF24" i="1"/>
  <c r="AG24" i="1"/>
  <c r="AB25" i="1"/>
  <c r="AD25" i="1"/>
  <c r="AE25" i="1"/>
  <c r="AF25" i="1"/>
  <c r="AG25" i="1"/>
  <c r="AB26" i="1"/>
  <c r="AD26" i="1"/>
  <c r="AE26" i="1"/>
  <c r="AF26" i="1"/>
  <c r="AG26" i="1"/>
  <c r="AB27" i="1"/>
  <c r="AD27" i="1"/>
  <c r="AE27" i="1"/>
  <c r="AF27" i="1"/>
  <c r="AG27" i="1"/>
  <c r="AB28" i="1"/>
  <c r="AD28" i="1"/>
  <c r="AE28" i="1"/>
  <c r="AF28" i="1"/>
  <c r="AG28" i="1"/>
  <c r="AB29" i="1"/>
  <c r="AD29" i="1"/>
  <c r="AE29" i="1"/>
  <c r="AF29" i="1"/>
  <c r="AG29" i="1"/>
  <c r="AB30" i="1"/>
  <c r="AD30" i="1"/>
  <c r="AE30" i="1"/>
  <c r="AF30" i="1"/>
  <c r="AG30" i="1"/>
  <c r="AB31" i="1"/>
  <c r="AD31" i="1"/>
  <c r="AE31" i="1"/>
  <c r="AF31" i="1"/>
  <c r="AG31" i="1"/>
  <c r="AB32" i="1"/>
  <c r="AD32" i="1"/>
  <c r="AE32" i="1"/>
  <c r="AF32" i="1"/>
  <c r="AG32" i="1"/>
  <c r="AB33" i="1"/>
  <c r="AD33" i="1"/>
  <c r="AE33" i="1"/>
  <c r="AF33" i="1"/>
  <c r="AG33" i="1"/>
  <c r="AB34" i="1"/>
  <c r="AD34" i="1"/>
  <c r="AE34" i="1"/>
  <c r="AF34" i="1"/>
  <c r="AG34" i="1"/>
  <c r="AB35" i="1"/>
  <c r="AD35" i="1"/>
  <c r="AE35" i="1"/>
  <c r="AF35" i="1"/>
  <c r="AG35" i="1"/>
  <c r="AB36" i="1"/>
  <c r="AD36" i="1"/>
  <c r="AE36" i="1"/>
  <c r="AF36" i="1"/>
  <c r="AG36" i="1"/>
  <c r="AB37" i="1"/>
  <c r="AD37" i="1"/>
  <c r="AE37" i="1"/>
  <c r="AF37" i="1"/>
  <c r="AG37" i="1"/>
  <c r="AB38" i="1"/>
  <c r="AD38" i="1"/>
  <c r="AE38" i="1"/>
  <c r="AF38" i="1"/>
  <c r="AG38" i="1"/>
  <c r="AB39" i="1"/>
  <c r="AD39" i="1"/>
  <c r="AE39" i="1"/>
  <c r="AF39" i="1"/>
  <c r="AG39" i="1"/>
  <c r="AB40" i="1"/>
  <c r="AD40" i="1"/>
  <c r="AE40" i="1"/>
  <c r="AF40" i="1"/>
  <c r="AG40" i="1"/>
  <c r="AB41" i="1"/>
  <c r="AD41" i="1"/>
  <c r="AE41" i="1"/>
  <c r="AF41" i="1"/>
  <c r="AG41" i="1"/>
  <c r="AB42" i="1"/>
  <c r="AD42" i="1"/>
  <c r="AE42" i="1"/>
  <c r="AF42" i="1"/>
  <c r="AG42" i="1"/>
  <c r="AB43" i="1"/>
  <c r="AD43" i="1"/>
  <c r="AE43" i="1"/>
  <c r="AF43" i="1"/>
  <c r="AG43" i="1"/>
  <c r="AB44" i="1"/>
  <c r="AD44" i="1"/>
  <c r="AE44" i="1"/>
  <c r="AF44" i="1"/>
  <c r="AG44" i="1"/>
  <c r="AB45" i="1"/>
  <c r="AD45" i="1"/>
  <c r="AE45" i="1"/>
  <c r="AF45" i="1"/>
  <c r="AG45" i="1"/>
  <c r="AB46" i="1"/>
  <c r="AD46" i="1"/>
  <c r="AE46" i="1"/>
  <c r="AF46" i="1"/>
  <c r="AG46" i="1"/>
  <c r="AB47" i="1"/>
  <c r="AD47" i="1"/>
  <c r="AE47" i="1"/>
  <c r="AF47" i="1"/>
  <c r="AG47" i="1"/>
  <c r="AB48" i="1"/>
  <c r="AD48" i="1"/>
  <c r="AE48" i="1"/>
  <c r="AF48" i="1"/>
  <c r="AG48" i="1"/>
  <c r="AB49" i="1"/>
  <c r="AD49" i="1"/>
  <c r="AE49" i="1"/>
  <c r="AF49" i="1"/>
  <c r="AG49" i="1"/>
  <c r="AB50" i="1"/>
  <c r="AD50" i="1"/>
  <c r="AE50" i="1"/>
  <c r="AF50" i="1"/>
  <c r="AG50" i="1"/>
  <c r="AB51" i="1"/>
  <c r="AD51" i="1"/>
  <c r="AE51" i="1"/>
  <c r="AF51" i="1"/>
  <c r="AG51" i="1"/>
  <c r="AB52" i="1"/>
  <c r="AD52" i="1"/>
  <c r="AE52" i="1"/>
  <c r="AF52" i="1"/>
  <c r="AG52" i="1"/>
  <c r="AB53" i="1"/>
  <c r="AD53" i="1"/>
  <c r="AE53" i="1"/>
  <c r="AF53" i="1"/>
  <c r="AG53" i="1"/>
  <c r="AB54" i="1"/>
  <c r="AD54" i="1"/>
  <c r="AE54" i="1"/>
  <c r="AF54" i="1"/>
  <c r="AG54" i="1"/>
  <c r="AB55" i="1"/>
  <c r="AD55" i="1"/>
  <c r="AE55" i="1"/>
  <c r="AF55" i="1"/>
  <c r="AG55" i="1"/>
  <c r="AB56" i="1"/>
  <c r="AD56" i="1"/>
  <c r="AE56" i="1"/>
  <c r="AF56" i="1"/>
  <c r="AG56" i="1"/>
  <c r="AB57" i="1"/>
  <c r="AD57" i="1"/>
  <c r="AE57" i="1"/>
  <c r="AF57" i="1"/>
  <c r="AG57" i="1"/>
  <c r="AB58" i="1"/>
  <c r="AD58" i="1"/>
  <c r="AE58" i="1"/>
  <c r="AF58" i="1"/>
  <c r="AG58" i="1"/>
  <c r="AB59" i="1"/>
  <c r="AD59" i="1"/>
  <c r="AE59" i="1"/>
  <c r="AF59" i="1"/>
  <c r="AG59" i="1"/>
  <c r="AB60" i="1"/>
  <c r="AD60" i="1"/>
  <c r="AE60" i="1"/>
  <c r="AF60" i="1"/>
  <c r="AG60" i="1"/>
  <c r="AB61" i="1"/>
  <c r="AD61" i="1"/>
  <c r="AE61" i="1"/>
  <c r="AF61" i="1"/>
  <c r="AG61" i="1"/>
  <c r="AB62" i="1"/>
  <c r="AD62" i="1"/>
  <c r="AE62" i="1"/>
  <c r="AF62" i="1"/>
  <c r="AG62" i="1"/>
  <c r="AB63" i="1"/>
  <c r="AD63" i="1"/>
  <c r="AE63" i="1"/>
  <c r="AF63" i="1"/>
  <c r="AG63" i="1"/>
  <c r="AB64" i="1"/>
  <c r="AD64" i="1"/>
  <c r="AE64" i="1"/>
  <c r="AF64" i="1"/>
  <c r="AG64" i="1"/>
  <c r="AB65" i="1"/>
  <c r="AD65" i="1"/>
  <c r="AE65" i="1"/>
  <c r="AF65" i="1"/>
  <c r="AG65" i="1"/>
  <c r="AB66" i="1"/>
  <c r="AD66" i="1"/>
  <c r="AE66" i="1"/>
  <c r="AF66" i="1"/>
  <c r="AG66" i="1"/>
  <c r="AB67" i="1"/>
  <c r="AD67" i="1"/>
  <c r="AE67" i="1"/>
  <c r="AF67" i="1"/>
  <c r="AG67" i="1"/>
  <c r="AB68" i="1"/>
  <c r="AD68" i="1"/>
  <c r="AE68" i="1"/>
  <c r="AF68" i="1"/>
  <c r="AG68" i="1"/>
  <c r="AB69" i="1"/>
  <c r="AD69" i="1"/>
  <c r="AE69" i="1"/>
  <c r="AF69" i="1"/>
  <c r="AG69" i="1"/>
  <c r="AB70" i="1"/>
  <c r="AD70" i="1"/>
  <c r="AE70" i="1"/>
  <c r="AF70" i="1"/>
  <c r="AG70" i="1"/>
  <c r="AB71" i="1"/>
  <c r="AD71" i="1"/>
  <c r="AE71" i="1"/>
  <c r="AF71" i="1"/>
  <c r="AG71" i="1"/>
  <c r="AB72" i="1"/>
  <c r="AD72" i="1"/>
  <c r="AE72" i="1"/>
  <c r="AF72" i="1"/>
  <c r="AG72" i="1"/>
  <c r="AB73" i="1"/>
  <c r="AD73" i="1"/>
  <c r="AE73" i="1"/>
  <c r="AF73" i="1"/>
  <c r="AG73" i="1"/>
  <c r="AB74" i="1"/>
  <c r="AD74" i="1"/>
  <c r="AE74" i="1"/>
  <c r="AF74" i="1"/>
  <c r="AG74" i="1"/>
  <c r="AB75" i="1"/>
  <c r="AD75" i="1"/>
  <c r="AE75" i="1"/>
  <c r="AF75" i="1"/>
  <c r="AG75" i="1"/>
  <c r="AB76" i="1"/>
  <c r="AD76" i="1"/>
  <c r="AE76" i="1"/>
  <c r="AF76" i="1"/>
  <c r="AG76" i="1"/>
  <c r="AB77" i="1"/>
  <c r="AD77" i="1"/>
  <c r="AE77" i="1"/>
  <c r="AF77" i="1"/>
  <c r="AG77" i="1"/>
  <c r="AB78" i="1"/>
  <c r="AD78" i="1"/>
  <c r="AE78" i="1"/>
  <c r="AF78" i="1"/>
  <c r="AG78" i="1"/>
  <c r="AB79" i="1"/>
  <c r="AD79" i="1"/>
  <c r="AE79" i="1"/>
  <c r="AF79" i="1"/>
  <c r="AG79" i="1"/>
  <c r="AB80" i="1"/>
  <c r="AD80" i="1"/>
  <c r="AE80" i="1"/>
  <c r="AF80" i="1"/>
  <c r="AG80" i="1"/>
  <c r="AB81" i="1"/>
  <c r="AD81" i="1"/>
  <c r="AE81" i="1"/>
  <c r="AF81" i="1"/>
  <c r="AG81" i="1"/>
  <c r="AB82" i="1"/>
  <c r="AD82" i="1"/>
  <c r="AE82" i="1"/>
  <c r="AF82" i="1"/>
  <c r="AG82" i="1"/>
  <c r="AB83" i="1"/>
  <c r="AD83" i="1"/>
  <c r="AE83" i="1"/>
  <c r="AF83" i="1"/>
  <c r="AG83" i="1"/>
  <c r="AB84" i="1"/>
  <c r="AD84" i="1"/>
  <c r="AE84" i="1"/>
  <c r="AF84" i="1"/>
  <c r="AG84" i="1"/>
  <c r="AB85" i="1"/>
  <c r="AD85" i="1"/>
  <c r="AE85" i="1"/>
  <c r="AF85" i="1"/>
  <c r="AG85" i="1"/>
  <c r="AB86" i="1"/>
  <c r="AD86" i="1"/>
  <c r="AE86" i="1"/>
  <c r="AF86" i="1"/>
  <c r="AG86" i="1"/>
  <c r="AB87" i="1"/>
  <c r="AD87" i="1"/>
  <c r="AE87" i="1"/>
  <c r="AF87" i="1"/>
  <c r="AG87" i="1"/>
  <c r="AB88" i="1"/>
  <c r="AD88" i="1"/>
  <c r="AE88" i="1"/>
  <c r="AF88" i="1"/>
  <c r="AG88" i="1"/>
  <c r="AB89" i="1"/>
  <c r="AD89" i="1"/>
  <c r="AE89" i="1"/>
  <c r="AF89" i="1"/>
  <c r="AG89" i="1"/>
  <c r="AB90" i="1"/>
  <c r="AD90" i="1"/>
  <c r="AE90" i="1"/>
  <c r="AF90" i="1"/>
  <c r="AG90" i="1"/>
  <c r="AB91" i="1"/>
  <c r="AD91" i="1"/>
  <c r="AE91" i="1"/>
  <c r="AF91" i="1"/>
  <c r="AG91" i="1"/>
  <c r="AB92" i="1"/>
  <c r="AD92" i="1"/>
  <c r="AE92" i="1"/>
  <c r="AF92" i="1"/>
  <c r="AG92" i="1"/>
  <c r="AB93" i="1"/>
  <c r="AD93" i="1"/>
  <c r="AE93" i="1"/>
  <c r="AF93" i="1"/>
  <c r="AG93" i="1"/>
  <c r="AB94" i="1"/>
  <c r="AD94" i="1"/>
  <c r="AE94" i="1"/>
  <c r="AF94" i="1"/>
  <c r="AG94" i="1"/>
  <c r="AB95" i="1"/>
  <c r="AD95" i="1"/>
  <c r="AE95" i="1"/>
  <c r="AF95" i="1"/>
  <c r="AG95" i="1"/>
  <c r="AB96" i="1"/>
  <c r="AD96" i="1"/>
  <c r="AE96" i="1"/>
  <c r="AF96" i="1"/>
  <c r="AG96" i="1"/>
  <c r="AB97" i="1"/>
  <c r="AD97" i="1"/>
  <c r="AE97" i="1"/>
  <c r="AF97" i="1"/>
  <c r="AG97" i="1"/>
  <c r="AB98" i="1"/>
  <c r="AD98" i="1"/>
  <c r="AE98" i="1"/>
  <c r="AF98" i="1"/>
  <c r="AG98" i="1"/>
  <c r="AB99" i="1"/>
  <c r="AD99" i="1"/>
  <c r="AE99" i="1"/>
  <c r="AF99" i="1"/>
  <c r="AG99" i="1"/>
  <c r="AB100" i="1"/>
  <c r="AD100" i="1"/>
  <c r="AE100" i="1"/>
  <c r="AF100" i="1"/>
  <c r="AG100" i="1"/>
  <c r="AB101" i="1"/>
  <c r="AD101" i="1"/>
  <c r="AE101" i="1"/>
  <c r="AF101" i="1"/>
  <c r="AG101" i="1"/>
  <c r="AB102" i="1"/>
  <c r="AD102" i="1"/>
  <c r="AE102" i="1"/>
  <c r="AF102" i="1"/>
  <c r="AG102" i="1"/>
  <c r="AB103" i="1"/>
  <c r="AD103" i="1"/>
  <c r="AE103" i="1"/>
  <c r="AF103" i="1"/>
  <c r="AG103" i="1"/>
  <c r="AB104" i="1"/>
  <c r="AD104" i="1"/>
  <c r="AE104" i="1"/>
  <c r="AF104" i="1"/>
  <c r="AG104" i="1"/>
  <c r="AB105" i="1"/>
  <c r="AD105" i="1"/>
  <c r="AE105" i="1"/>
  <c r="AF105" i="1"/>
  <c r="AG105" i="1"/>
  <c r="AB106" i="1"/>
  <c r="AD106" i="1"/>
  <c r="AE106" i="1"/>
  <c r="AF106" i="1"/>
  <c r="AG106" i="1"/>
  <c r="AB107" i="1"/>
  <c r="AD107" i="1"/>
  <c r="AE107" i="1"/>
  <c r="AF107" i="1"/>
  <c r="AG107" i="1"/>
  <c r="AB108" i="1"/>
  <c r="AD108" i="1"/>
  <c r="AE108" i="1"/>
  <c r="AF108" i="1"/>
  <c r="AG108" i="1"/>
  <c r="AB109" i="1"/>
  <c r="AD109" i="1"/>
  <c r="AE109" i="1"/>
  <c r="AF109" i="1"/>
  <c r="AG109" i="1"/>
  <c r="AB110" i="1"/>
  <c r="AD110" i="1"/>
  <c r="AE110" i="1"/>
  <c r="AF110" i="1"/>
  <c r="AG110" i="1"/>
  <c r="AB111" i="1"/>
  <c r="AD111" i="1"/>
  <c r="AE111" i="1"/>
  <c r="AF111" i="1"/>
  <c r="AG111" i="1"/>
  <c r="AB112" i="1"/>
  <c r="AD112" i="1"/>
  <c r="AE112" i="1"/>
  <c r="AF112" i="1"/>
  <c r="AG112" i="1"/>
  <c r="AB113" i="1"/>
  <c r="AD113" i="1"/>
  <c r="AE113" i="1"/>
  <c r="AF113" i="1"/>
  <c r="AG113" i="1"/>
  <c r="AB114" i="1"/>
  <c r="AD114" i="1"/>
  <c r="AE114" i="1"/>
  <c r="AF114" i="1"/>
  <c r="AG114" i="1"/>
  <c r="AB115" i="1"/>
  <c r="AD115" i="1"/>
  <c r="AE115" i="1"/>
  <c r="AF115" i="1"/>
  <c r="AG115" i="1"/>
  <c r="AB116" i="1"/>
  <c r="AD116" i="1"/>
  <c r="AE116" i="1"/>
  <c r="AF116" i="1"/>
  <c r="AG116" i="1"/>
  <c r="AB117" i="1"/>
  <c r="AD117" i="1"/>
  <c r="AE117" i="1"/>
  <c r="AF117" i="1"/>
  <c r="AG117" i="1"/>
  <c r="AB118" i="1"/>
  <c r="AD118" i="1"/>
  <c r="AE118" i="1"/>
  <c r="AF118" i="1"/>
  <c r="AG118" i="1"/>
  <c r="AB119" i="1"/>
  <c r="AD119" i="1"/>
  <c r="AE119" i="1"/>
  <c r="AF119" i="1"/>
  <c r="AG119" i="1"/>
  <c r="AB120" i="1"/>
  <c r="AD120" i="1"/>
  <c r="AE120" i="1"/>
  <c r="AF120" i="1"/>
  <c r="AG120" i="1"/>
  <c r="AB121" i="1"/>
  <c r="AD121" i="1"/>
  <c r="AE121" i="1"/>
  <c r="AF121" i="1"/>
  <c r="AG121" i="1"/>
  <c r="AB122" i="1"/>
  <c r="AD122" i="1"/>
  <c r="AE122" i="1"/>
  <c r="AF122" i="1"/>
  <c r="AG122" i="1"/>
  <c r="AB123" i="1"/>
  <c r="AD123" i="1"/>
  <c r="AE123" i="1"/>
  <c r="AF123" i="1"/>
  <c r="AG123" i="1"/>
  <c r="AB124" i="1"/>
  <c r="AD124" i="1"/>
  <c r="AE124" i="1"/>
  <c r="AF124" i="1"/>
  <c r="AG124" i="1"/>
  <c r="AB125" i="1"/>
  <c r="AD125" i="1"/>
  <c r="AE125" i="1"/>
  <c r="AF125" i="1"/>
  <c r="AG125" i="1"/>
  <c r="AB126" i="1"/>
  <c r="AD126" i="1"/>
  <c r="AE126" i="1"/>
  <c r="AF126" i="1"/>
  <c r="AG126" i="1"/>
  <c r="AB127" i="1"/>
  <c r="AD127" i="1"/>
  <c r="AE127" i="1"/>
  <c r="AF127" i="1"/>
  <c r="AG127" i="1"/>
  <c r="AB128" i="1"/>
  <c r="AD128" i="1"/>
  <c r="AE128" i="1"/>
  <c r="AF128" i="1"/>
  <c r="AG128" i="1"/>
  <c r="AB129" i="1"/>
  <c r="AD129" i="1"/>
  <c r="AE129" i="1"/>
  <c r="AF129" i="1"/>
  <c r="AG129" i="1"/>
  <c r="AB130" i="1"/>
  <c r="AD130" i="1"/>
  <c r="AE130" i="1"/>
  <c r="AF130" i="1"/>
  <c r="AG130" i="1"/>
  <c r="AB131" i="1"/>
  <c r="AD131" i="1"/>
  <c r="AE131" i="1"/>
  <c r="AF131" i="1"/>
  <c r="AG131" i="1"/>
  <c r="AB132" i="1"/>
  <c r="AD132" i="1"/>
  <c r="AE132" i="1"/>
  <c r="AF132" i="1"/>
  <c r="AG132" i="1"/>
  <c r="AB133" i="1"/>
  <c r="AD133" i="1"/>
  <c r="AE133" i="1"/>
  <c r="AF133" i="1"/>
  <c r="AG133" i="1"/>
  <c r="AB134" i="1"/>
  <c r="AD134" i="1"/>
  <c r="AE134" i="1"/>
  <c r="AF134" i="1"/>
  <c r="AG134" i="1"/>
  <c r="AB135" i="1"/>
  <c r="AD135" i="1"/>
  <c r="AE135" i="1"/>
  <c r="AF135" i="1"/>
  <c r="AG135" i="1"/>
  <c r="AB136" i="1"/>
  <c r="AD136" i="1"/>
  <c r="AE136" i="1"/>
  <c r="AF136" i="1"/>
  <c r="AG136" i="1"/>
  <c r="AB137" i="1"/>
  <c r="AD137" i="1"/>
  <c r="AE137" i="1"/>
  <c r="AF137" i="1"/>
  <c r="AG137" i="1"/>
  <c r="AB138" i="1"/>
  <c r="AD138" i="1"/>
  <c r="AE138" i="1"/>
  <c r="AF138" i="1"/>
  <c r="AG138" i="1"/>
  <c r="AB139" i="1"/>
  <c r="AD139" i="1"/>
  <c r="AE139" i="1"/>
  <c r="AF139" i="1"/>
  <c r="AG139" i="1"/>
  <c r="AB140" i="1"/>
  <c r="AD140" i="1"/>
  <c r="AE140" i="1"/>
  <c r="AF140" i="1"/>
  <c r="AG140" i="1"/>
  <c r="AB141" i="1"/>
  <c r="AD141" i="1"/>
  <c r="AE141" i="1"/>
  <c r="AF141" i="1"/>
  <c r="AG141" i="1"/>
  <c r="AB142" i="1"/>
  <c r="AD142" i="1"/>
  <c r="AE142" i="1"/>
  <c r="AF142" i="1"/>
  <c r="AG142" i="1"/>
  <c r="AB143" i="1"/>
  <c r="AD143" i="1"/>
  <c r="AE143" i="1"/>
  <c r="AF143" i="1"/>
  <c r="AG143" i="1"/>
  <c r="AB144" i="1"/>
  <c r="AD144" i="1"/>
  <c r="AE144" i="1"/>
  <c r="AF144" i="1"/>
  <c r="AG144" i="1"/>
  <c r="AB145" i="1"/>
  <c r="AD145" i="1"/>
  <c r="AE145" i="1"/>
  <c r="AF145" i="1"/>
  <c r="AG145" i="1"/>
  <c r="AB146" i="1"/>
  <c r="AD146" i="1"/>
  <c r="AE146" i="1"/>
  <c r="AF146" i="1"/>
  <c r="AG146" i="1"/>
  <c r="AB147" i="1"/>
  <c r="AD147" i="1"/>
  <c r="AE147" i="1"/>
  <c r="AF147" i="1"/>
  <c r="AG147" i="1"/>
  <c r="AB148" i="1"/>
  <c r="AD148" i="1"/>
  <c r="AE148" i="1"/>
  <c r="AF148" i="1"/>
  <c r="AG148" i="1"/>
  <c r="AB149" i="1"/>
  <c r="AD149" i="1"/>
  <c r="AE149" i="1"/>
  <c r="AF149" i="1"/>
  <c r="AG149" i="1"/>
  <c r="AB150" i="1"/>
  <c r="AD150" i="1"/>
  <c r="AE150" i="1"/>
  <c r="AF150" i="1"/>
  <c r="AG150" i="1"/>
  <c r="AB151" i="1"/>
  <c r="AD151" i="1"/>
  <c r="AE151" i="1"/>
  <c r="AF151" i="1"/>
  <c r="AG151" i="1"/>
  <c r="AB152" i="1"/>
  <c r="AD152" i="1"/>
  <c r="AE152" i="1"/>
  <c r="AF152" i="1"/>
  <c r="AG152" i="1"/>
  <c r="AB153" i="1"/>
  <c r="AD153" i="1"/>
  <c r="AE153" i="1"/>
  <c r="AF153" i="1"/>
  <c r="AG153" i="1"/>
  <c r="AB154" i="1"/>
  <c r="AD154" i="1"/>
  <c r="AE154" i="1"/>
  <c r="AF154" i="1"/>
  <c r="AG154" i="1"/>
  <c r="AB155" i="1"/>
  <c r="AD155" i="1"/>
  <c r="AE155" i="1"/>
  <c r="AF155" i="1"/>
  <c r="AG155" i="1"/>
  <c r="AB156" i="1"/>
  <c r="AD156" i="1"/>
  <c r="AE156" i="1"/>
  <c r="AF156" i="1"/>
  <c r="AG156" i="1"/>
  <c r="AB157" i="1"/>
  <c r="AD157" i="1"/>
  <c r="AE157" i="1"/>
  <c r="AF157" i="1"/>
  <c r="AG157" i="1"/>
  <c r="AB158" i="1"/>
  <c r="AD158" i="1"/>
  <c r="AE158" i="1"/>
  <c r="AF158" i="1"/>
  <c r="AG158" i="1"/>
  <c r="AB159" i="1"/>
  <c r="AD159" i="1"/>
  <c r="AE159" i="1"/>
  <c r="AF159" i="1"/>
  <c r="AG159" i="1"/>
  <c r="AB160" i="1"/>
  <c r="AD160" i="1"/>
  <c r="AE160" i="1"/>
  <c r="AF160" i="1"/>
  <c r="AG160" i="1"/>
  <c r="AB161" i="1"/>
  <c r="AD161" i="1"/>
  <c r="AE161" i="1"/>
  <c r="AF161" i="1"/>
  <c r="AG161" i="1"/>
  <c r="AB162" i="1"/>
  <c r="AD162" i="1"/>
  <c r="AE162" i="1"/>
  <c r="AF162" i="1"/>
  <c r="AG162" i="1"/>
  <c r="AB163" i="1"/>
  <c r="AD163" i="1"/>
  <c r="AE163" i="1"/>
  <c r="AF163" i="1"/>
  <c r="AG163" i="1"/>
  <c r="AB164" i="1"/>
  <c r="AD164" i="1"/>
  <c r="AE164" i="1"/>
  <c r="AF164" i="1"/>
  <c r="AG164" i="1"/>
  <c r="AB165" i="1"/>
  <c r="AD165" i="1"/>
  <c r="AE165" i="1"/>
  <c r="AF165" i="1"/>
  <c r="AG165" i="1"/>
  <c r="AB166" i="1"/>
  <c r="AD166" i="1"/>
  <c r="AE166" i="1"/>
  <c r="AF166" i="1"/>
  <c r="AG166" i="1"/>
  <c r="AB167" i="1"/>
  <c r="AD167" i="1"/>
  <c r="AE167" i="1"/>
  <c r="AF167" i="1"/>
  <c r="AG167" i="1"/>
  <c r="AB168" i="1"/>
  <c r="AD168" i="1"/>
  <c r="AE168" i="1"/>
  <c r="AF168" i="1"/>
  <c r="AG168" i="1"/>
  <c r="AB169" i="1"/>
  <c r="AD169" i="1"/>
  <c r="AE169" i="1"/>
  <c r="AF169" i="1"/>
  <c r="AG169" i="1"/>
  <c r="AB170" i="1"/>
  <c r="AD170" i="1"/>
  <c r="AE170" i="1"/>
  <c r="AF170" i="1"/>
  <c r="AG170" i="1"/>
  <c r="AB171" i="1"/>
  <c r="AD171" i="1"/>
  <c r="AE171" i="1"/>
  <c r="AF171" i="1"/>
  <c r="AG171" i="1"/>
  <c r="AB172" i="1"/>
  <c r="AD172" i="1"/>
  <c r="AE172" i="1"/>
  <c r="AF172" i="1"/>
  <c r="AG172" i="1"/>
  <c r="AB173" i="1"/>
  <c r="AD173" i="1"/>
  <c r="AE173" i="1"/>
  <c r="AF173" i="1"/>
  <c r="AG173" i="1"/>
  <c r="AB174" i="1"/>
  <c r="AD174" i="1"/>
  <c r="AE174" i="1"/>
  <c r="AF174" i="1"/>
  <c r="AG174" i="1"/>
  <c r="AB175" i="1"/>
  <c r="AD175" i="1"/>
  <c r="AE175" i="1"/>
  <c r="AF175" i="1"/>
  <c r="AG175" i="1"/>
  <c r="AB176" i="1"/>
  <c r="AD176" i="1"/>
  <c r="AE176" i="1"/>
  <c r="AF176" i="1"/>
  <c r="AG176" i="1"/>
  <c r="AB177" i="1"/>
  <c r="AD177" i="1"/>
  <c r="AE177" i="1"/>
  <c r="AF177" i="1"/>
  <c r="AG177" i="1"/>
  <c r="AB178" i="1"/>
  <c r="AD178" i="1"/>
  <c r="AE178" i="1"/>
  <c r="AF178" i="1"/>
  <c r="AG178" i="1"/>
  <c r="AB179" i="1"/>
  <c r="AD179" i="1"/>
  <c r="AE179" i="1"/>
  <c r="AF179" i="1"/>
  <c r="AG179" i="1"/>
  <c r="AB180" i="1"/>
  <c r="AD180" i="1"/>
  <c r="AE180" i="1"/>
  <c r="AF180" i="1"/>
  <c r="AG180" i="1"/>
  <c r="AB181" i="1"/>
  <c r="AD181" i="1"/>
  <c r="AE181" i="1"/>
  <c r="AF181" i="1"/>
  <c r="AG181" i="1"/>
  <c r="AB182" i="1"/>
  <c r="AD182" i="1"/>
  <c r="AE182" i="1"/>
  <c r="AF182" i="1"/>
  <c r="AG182" i="1"/>
  <c r="AB183" i="1"/>
  <c r="AD183" i="1"/>
  <c r="AE183" i="1"/>
  <c r="AF183" i="1"/>
  <c r="AG183" i="1"/>
  <c r="AB184" i="1"/>
  <c r="AD184" i="1"/>
  <c r="AE184" i="1"/>
  <c r="AF184" i="1"/>
  <c r="AG184" i="1"/>
  <c r="AB185" i="1"/>
  <c r="AD185" i="1"/>
  <c r="AE185" i="1"/>
  <c r="AF185" i="1"/>
  <c r="AG185" i="1"/>
  <c r="AB186" i="1"/>
  <c r="AD186" i="1"/>
  <c r="AE186" i="1"/>
  <c r="AF186" i="1"/>
  <c r="AG186" i="1"/>
  <c r="AB187" i="1"/>
  <c r="AD187" i="1"/>
  <c r="AE187" i="1"/>
  <c r="AF187" i="1"/>
  <c r="AG187" i="1"/>
  <c r="AB188" i="1"/>
  <c r="AD188" i="1"/>
  <c r="AE188" i="1"/>
  <c r="AF188" i="1"/>
  <c r="AG188" i="1"/>
  <c r="AB189" i="1"/>
  <c r="AD189" i="1"/>
  <c r="AE189" i="1"/>
  <c r="AF189" i="1"/>
  <c r="AG189" i="1"/>
  <c r="AB190" i="1"/>
  <c r="AD190" i="1"/>
  <c r="AE190" i="1"/>
  <c r="AF190" i="1"/>
  <c r="AG190" i="1"/>
  <c r="AB191" i="1"/>
  <c r="AD191" i="1"/>
  <c r="AE191" i="1"/>
  <c r="AF191" i="1"/>
  <c r="AG191" i="1"/>
  <c r="AB192" i="1"/>
  <c r="AD192" i="1"/>
  <c r="AE192" i="1"/>
  <c r="AF192" i="1"/>
  <c r="AG192" i="1"/>
  <c r="AB193" i="1"/>
  <c r="AD193" i="1"/>
  <c r="AE193" i="1"/>
  <c r="AF193" i="1"/>
  <c r="AG193" i="1"/>
  <c r="AB194" i="1"/>
  <c r="AD194" i="1"/>
  <c r="AE194" i="1"/>
  <c r="AF194" i="1"/>
  <c r="AG194" i="1"/>
  <c r="AB195" i="1"/>
  <c r="AD195" i="1"/>
  <c r="AE195" i="1"/>
  <c r="AF195" i="1"/>
  <c r="AG195" i="1"/>
  <c r="AB196" i="1"/>
  <c r="AD196" i="1"/>
  <c r="AE196" i="1"/>
  <c r="AF196" i="1"/>
  <c r="AG196" i="1"/>
  <c r="AB197" i="1"/>
  <c r="AD197" i="1"/>
  <c r="AE197" i="1"/>
  <c r="AF197" i="1"/>
  <c r="AG197" i="1"/>
  <c r="AB198" i="1"/>
  <c r="AD198" i="1"/>
  <c r="AE198" i="1"/>
  <c r="AF198" i="1"/>
  <c r="AG198" i="1"/>
  <c r="AB199" i="1"/>
  <c r="AD199" i="1"/>
  <c r="AE199" i="1"/>
  <c r="AF199" i="1"/>
  <c r="AG199" i="1"/>
  <c r="AB200" i="1"/>
  <c r="AD200" i="1"/>
  <c r="AE200" i="1"/>
  <c r="AF200" i="1"/>
  <c r="AG200" i="1"/>
  <c r="AB201" i="1"/>
  <c r="AD201" i="1"/>
  <c r="AE201" i="1"/>
  <c r="AF201" i="1"/>
  <c r="AG201" i="1"/>
  <c r="AB202" i="1"/>
  <c r="AD202" i="1"/>
  <c r="AE202" i="1"/>
  <c r="AF202" i="1"/>
  <c r="AG202" i="1"/>
  <c r="AB203" i="1"/>
  <c r="AD203" i="1"/>
  <c r="AE203" i="1"/>
  <c r="AF203" i="1"/>
  <c r="AG203" i="1"/>
  <c r="AB204" i="1"/>
  <c r="AD204" i="1"/>
  <c r="AE204" i="1"/>
  <c r="AF204" i="1"/>
  <c r="AG204" i="1"/>
  <c r="AB205" i="1"/>
  <c r="AD205" i="1"/>
  <c r="AE205" i="1"/>
  <c r="AF205" i="1"/>
  <c r="AG205" i="1"/>
  <c r="AB206" i="1"/>
  <c r="AD206" i="1"/>
  <c r="AE206" i="1"/>
  <c r="AF206" i="1"/>
  <c r="AG206" i="1"/>
  <c r="AB207" i="1"/>
  <c r="AD207" i="1"/>
  <c r="AE207" i="1"/>
  <c r="AF207" i="1"/>
  <c r="AG207" i="1"/>
  <c r="AB208" i="1"/>
  <c r="AD208" i="1"/>
  <c r="AE208" i="1"/>
  <c r="AF208" i="1"/>
  <c r="AG208" i="1"/>
  <c r="AB209" i="1"/>
  <c r="AD209" i="1"/>
  <c r="AE209" i="1"/>
  <c r="AF209" i="1"/>
  <c r="AG209" i="1"/>
  <c r="AB210" i="1"/>
  <c r="AD210" i="1"/>
  <c r="AE210" i="1"/>
  <c r="AF210" i="1"/>
  <c r="AG210" i="1"/>
  <c r="AB211" i="1"/>
  <c r="AD211" i="1"/>
  <c r="AE211" i="1"/>
  <c r="AF211" i="1"/>
  <c r="AG211" i="1"/>
  <c r="AB212" i="1"/>
  <c r="AD212" i="1"/>
  <c r="AE212" i="1"/>
  <c r="AF212" i="1"/>
  <c r="AG212" i="1"/>
  <c r="AB213" i="1"/>
  <c r="AD213" i="1"/>
  <c r="AE213" i="1"/>
  <c r="AF213" i="1"/>
  <c r="AG213" i="1"/>
  <c r="AB214" i="1"/>
  <c r="AD214" i="1"/>
  <c r="AE214" i="1"/>
  <c r="AF214" i="1"/>
  <c r="AG214" i="1"/>
  <c r="AB215" i="1"/>
  <c r="AD215" i="1"/>
  <c r="AE215" i="1"/>
  <c r="AF215" i="1"/>
  <c r="AG215" i="1"/>
  <c r="AB216" i="1"/>
  <c r="AD216" i="1"/>
  <c r="AE216" i="1"/>
  <c r="AF216" i="1"/>
  <c r="AG216" i="1"/>
  <c r="AB217" i="1"/>
  <c r="AD217" i="1"/>
  <c r="AE217" i="1"/>
  <c r="AF217" i="1"/>
  <c r="AG217" i="1"/>
  <c r="AB218" i="1"/>
  <c r="AD218" i="1"/>
  <c r="AE218" i="1"/>
  <c r="AF218" i="1"/>
  <c r="AG218" i="1"/>
  <c r="AB219" i="1"/>
  <c r="AD219" i="1"/>
  <c r="AE219" i="1"/>
  <c r="AF219" i="1"/>
  <c r="AG219" i="1"/>
  <c r="AB220" i="1"/>
  <c r="AD220" i="1"/>
  <c r="AE220" i="1"/>
  <c r="AF220" i="1"/>
  <c r="AG220" i="1"/>
  <c r="AB221" i="1"/>
  <c r="AD221" i="1"/>
  <c r="AE221" i="1"/>
  <c r="AF221" i="1"/>
  <c r="AG221" i="1"/>
  <c r="AB222" i="1"/>
  <c r="AD222" i="1"/>
  <c r="AE222" i="1"/>
  <c r="AF222" i="1"/>
  <c r="AG222" i="1"/>
  <c r="AB223" i="1"/>
  <c r="AD223" i="1"/>
  <c r="AE223" i="1"/>
  <c r="AF223" i="1"/>
  <c r="AG223" i="1"/>
  <c r="AB224" i="1"/>
  <c r="AD224" i="1"/>
  <c r="AE224" i="1"/>
  <c r="AF224" i="1"/>
  <c r="AG224" i="1"/>
  <c r="AB225" i="1"/>
  <c r="AD225" i="1"/>
  <c r="AE225" i="1"/>
  <c r="AF225" i="1"/>
  <c r="AG225" i="1"/>
  <c r="AB226" i="1"/>
  <c r="AD226" i="1"/>
  <c r="AE226" i="1"/>
  <c r="AF226" i="1"/>
  <c r="AG226" i="1"/>
  <c r="AB227" i="1"/>
  <c r="AD227" i="1"/>
  <c r="AE227" i="1"/>
  <c r="AF227" i="1"/>
  <c r="AG227" i="1"/>
  <c r="AB228" i="1"/>
  <c r="AD228" i="1"/>
  <c r="AE228" i="1"/>
  <c r="AF228" i="1"/>
  <c r="AG228" i="1"/>
  <c r="AB229" i="1"/>
  <c r="AD229" i="1"/>
  <c r="AE229" i="1"/>
  <c r="AF229" i="1"/>
  <c r="AG229" i="1"/>
  <c r="AB230" i="1"/>
  <c r="AD230" i="1"/>
  <c r="AE230" i="1"/>
  <c r="AF230" i="1"/>
  <c r="AG230" i="1"/>
  <c r="AB231" i="1"/>
  <c r="AD231" i="1"/>
  <c r="AE231" i="1"/>
  <c r="AF231" i="1"/>
  <c r="AG231" i="1"/>
  <c r="AB232" i="1"/>
  <c r="AD232" i="1"/>
  <c r="AE232" i="1"/>
  <c r="AF232" i="1"/>
  <c r="AG232" i="1"/>
  <c r="AB233" i="1"/>
  <c r="AD233" i="1"/>
  <c r="AE233" i="1"/>
  <c r="AF233" i="1"/>
  <c r="AG233" i="1"/>
  <c r="AB234" i="1"/>
  <c r="AD234" i="1"/>
  <c r="AE234" i="1"/>
  <c r="AF234" i="1"/>
  <c r="AG234" i="1"/>
  <c r="AB235" i="1"/>
  <c r="AD235" i="1"/>
  <c r="AE235" i="1"/>
  <c r="AF235" i="1"/>
  <c r="AG235" i="1"/>
  <c r="AB236" i="1"/>
  <c r="AD236" i="1"/>
  <c r="AE236" i="1"/>
  <c r="AF236" i="1"/>
  <c r="AG236" i="1"/>
  <c r="AB237" i="1"/>
  <c r="AD237" i="1"/>
  <c r="AE237" i="1"/>
  <c r="AF237" i="1"/>
  <c r="AG237" i="1"/>
  <c r="AB238" i="1"/>
  <c r="AD238" i="1"/>
  <c r="AE238" i="1"/>
  <c r="AF238" i="1"/>
  <c r="AG238" i="1"/>
  <c r="AB239" i="1"/>
  <c r="AD239" i="1"/>
  <c r="AE239" i="1"/>
  <c r="AF239" i="1"/>
  <c r="AG239" i="1"/>
  <c r="AB240" i="1"/>
  <c r="AD240" i="1"/>
  <c r="AE240" i="1"/>
  <c r="AF240" i="1"/>
  <c r="AG240" i="1"/>
  <c r="AB241" i="1"/>
  <c r="AD241" i="1"/>
  <c r="AE241" i="1"/>
  <c r="AF241" i="1"/>
  <c r="AG241" i="1"/>
  <c r="AB242" i="1"/>
  <c r="AD242" i="1"/>
  <c r="AE242" i="1"/>
  <c r="AF242" i="1"/>
  <c r="AG242" i="1"/>
  <c r="AB243" i="1"/>
  <c r="AD243" i="1"/>
  <c r="AE243" i="1"/>
  <c r="AF243" i="1"/>
  <c r="AG243" i="1"/>
  <c r="AB244" i="1"/>
  <c r="AD244" i="1"/>
  <c r="AE244" i="1"/>
  <c r="AF244" i="1"/>
  <c r="AG244" i="1"/>
  <c r="AB245" i="1"/>
  <c r="AD245" i="1"/>
  <c r="AE245" i="1"/>
  <c r="AF245" i="1"/>
  <c r="AG245" i="1"/>
  <c r="AB246" i="1"/>
  <c r="AD246" i="1"/>
  <c r="AE246" i="1"/>
  <c r="AF246" i="1"/>
  <c r="AG246" i="1"/>
  <c r="AB247" i="1"/>
  <c r="AD247" i="1"/>
  <c r="AE247" i="1"/>
  <c r="AF247" i="1"/>
  <c r="AG247" i="1"/>
  <c r="AB248" i="1"/>
  <c r="AD248" i="1"/>
  <c r="AE248" i="1"/>
  <c r="AF248" i="1"/>
  <c r="AG248" i="1"/>
  <c r="AB249" i="1"/>
  <c r="AD249" i="1"/>
  <c r="AE249" i="1"/>
  <c r="AF249" i="1"/>
  <c r="AG249" i="1"/>
  <c r="AB250" i="1"/>
  <c r="AD250" i="1"/>
  <c r="AE250" i="1"/>
  <c r="AF250" i="1"/>
  <c r="AG250" i="1"/>
  <c r="AB251" i="1"/>
  <c r="AD251" i="1"/>
  <c r="AE251" i="1"/>
  <c r="AF251" i="1"/>
  <c r="AG251" i="1"/>
  <c r="AB252" i="1"/>
  <c r="AD252" i="1"/>
  <c r="AE252" i="1"/>
  <c r="AF252" i="1"/>
  <c r="AG252" i="1"/>
  <c r="AB253" i="1"/>
  <c r="AD253" i="1"/>
  <c r="AE253" i="1"/>
  <c r="AF253" i="1"/>
  <c r="AG253" i="1"/>
  <c r="AB254" i="1"/>
  <c r="AD254" i="1"/>
  <c r="AE254" i="1"/>
  <c r="AF254" i="1"/>
  <c r="AG254" i="1"/>
  <c r="AB255" i="1"/>
  <c r="AD255" i="1"/>
  <c r="AE255" i="1"/>
  <c r="AF255" i="1"/>
  <c r="AG255" i="1"/>
  <c r="AB256" i="1"/>
  <c r="AD256" i="1"/>
  <c r="AE256" i="1"/>
  <c r="AF256" i="1"/>
  <c r="AG256" i="1"/>
  <c r="AB257" i="1"/>
  <c r="AD257" i="1"/>
  <c r="AE257" i="1"/>
  <c r="AF257" i="1"/>
  <c r="AG257" i="1"/>
  <c r="AB258" i="1"/>
  <c r="AD258" i="1"/>
  <c r="AE258" i="1"/>
  <c r="AF258" i="1"/>
  <c r="AG258" i="1"/>
  <c r="AB259" i="1"/>
  <c r="AD259" i="1"/>
  <c r="AE259" i="1"/>
  <c r="AF259" i="1"/>
  <c r="AG259" i="1"/>
  <c r="AB260" i="1"/>
  <c r="AD260" i="1"/>
  <c r="AE260" i="1"/>
  <c r="AF260" i="1"/>
  <c r="AG260" i="1"/>
  <c r="AB261" i="1"/>
  <c r="AD261" i="1"/>
  <c r="AE261" i="1"/>
  <c r="AF261" i="1"/>
  <c r="AG261" i="1"/>
  <c r="AB262" i="1"/>
  <c r="AD262" i="1"/>
  <c r="AE262" i="1"/>
  <c r="AF262" i="1"/>
  <c r="AG262" i="1"/>
  <c r="AB263" i="1"/>
  <c r="AD263" i="1"/>
  <c r="AE263" i="1"/>
  <c r="AF263" i="1"/>
  <c r="AG263" i="1"/>
  <c r="AB264" i="1"/>
  <c r="AD264" i="1"/>
  <c r="AE264" i="1"/>
  <c r="AF264" i="1"/>
  <c r="AG264" i="1"/>
  <c r="AB265" i="1"/>
  <c r="AD265" i="1"/>
  <c r="AE265" i="1"/>
  <c r="AF265" i="1"/>
  <c r="AG265" i="1"/>
  <c r="AB266" i="1"/>
  <c r="AD266" i="1"/>
  <c r="AE266" i="1"/>
  <c r="AF266" i="1"/>
  <c r="AG266" i="1"/>
  <c r="AB267" i="1"/>
  <c r="AD267" i="1"/>
  <c r="AE267" i="1"/>
  <c r="AF267" i="1"/>
  <c r="AG267" i="1"/>
  <c r="AB268" i="1"/>
  <c r="AD268" i="1"/>
  <c r="AE268" i="1"/>
  <c r="AF268" i="1"/>
  <c r="AG268" i="1"/>
  <c r="AB269" i="1"/>
  <c r="AD269" i="1"/>
  <c r="AE269" i="1"/>
  <c r="AF269" i="1"/>
  <c r="AG269" i="1"/>
  <c r="AB270" i="1"/>
  <c r="AD270" i="1"/>
  <c r="AE270" i="1"/>
  <c r="AF270" i="1"/>
  <c r="AG270" i="1"/>
  <c r="AB271" i="1"/>
  <c r="AD271" i="1"/>
  <c r="AE271" i="1"/>
  <c r="AF271" i="1"/>
  <c r="AG271" i="1"/>
  <c r="AB272" i="1"/>
  <c r="AD272" i="1"/>
  <c r="AE272" i="1"/>
  <c r="AF272" i="1"/>
  <c r="AG272" i="1"/>
  <c r="AB273" i="1"/>
  <c r="AD273" i="1"/>
  <c r="AE273" i="1"/>
  <c r="AF273" i="1"/>
  <c r="AG273" i="1"/>
  <c r="AB274" i="1"/>
  <c r="AD274" i="1"/>
  <c r="AE274" i="1"/>
  <c r="AF274" i="1"/>
  <c r="AG274" i="1"/>
  <c r="AB275" i="1"/>
  <c r="AD275" i="1"/>
  <c r="AE275" i="1"/>
  <c r="AF275" i="1"/>
  <c r="AG275" i="1"/>
  <c r="AB276" i="1"/>
  <c r="AD276" i="1"/>
  <c r="AE276" i="1"/>
  <c r="AF276" i="1"/>
  <c r="AG276" i="1"/>
  <c r="AB277" i="1"/>
  <c r="AD277" i="1"/>
  <c r="AE277" i="1"/>
  <c r="AF277" i="1"/>
  <c r="AG277" i="1"/>
  <c r="AB278" i="1"/>
  <c r="AD278" i="1"/>
  <c r="AE278" i="1"/>
  <c r="AF278" i="1"/>
  <c r="AG278" i="1"/>
  <c r="AB279" i="1"/>
  <c r="AD279" i="1"/>
  <c r="AE279" i="1"/>
  <c r="AF279" i="1"/>
  <c r="AG279" i="1"/>
  <c r="AB280" i="1"/>
  <c r="AD280" i="1"/>
  <c r="AE280" i="1"/>
  <c r="AF280" i="1"/>
  <c r="AG280" i="1"/>
  <c r="AB281" i="1"/>
  <c r="AD281" i="1"/>
  <c r="AE281" i="1"/>
  <c r="AF281" i="1"/>
  <c r="AG281" i="1"/>
  <c r="AB282" i="1"/>
  <c r="AD282" i="1"/>
  <c r="AE282" i="1"/>
  <c r="AF282" i="1"/>
  <c r="AG282" i="1"/>
  <c r="AB283" i="1"/>
  <c r="AD283" i="1"/>
  <c r="AE283" i="1"/>
  <c r="AF283" i="1"/>
  <c r="AG283" i="1"/>
  <c r="AB284" i="1"/>
  <c r="AD284" i="1"/>
  <c r="AE284" i="1"/>
  <c r="AF284" i="1"/>
  <c r="AG284" i="1"/>
  <c r="AB285" i="1"/>
  <c r="AD285" i="1"/>
  <c r="AE285" i="1"/>
  <c r="AF285" i="1"/>
  <c r="AG285" i="1"/>
  <c r="AB286" i="1"/>
  <c r="AD286" i="1"/>
  <c r="AE286" i="1"/>
  <c r="AF286" i="1"/>
  <c r="AG286" i="1"/>
  <c r="AB287" i="1"/>
  <c r="AD287" i="1"/>
  <c r="AE287" i="1"/>
  <c r="AF287" i="1"/>
  <c r="AG287" i="1"/>
  <c r="AB288" i="1"/>
  <c r="AD288" i="1"/>
  <c r="AE288" i="1"/>
  <c r="AF288" i="1"/>
  <c r="AG288" i="1"/>
  <c r="AB289" i="1"/>
  <c r="AD289" i="1"/>
  <c r="AE289" i="1"/>
  <c r="AF289" i="1"/>
  <c r="AG289" i="1"/>
  <c r="AB290" i="1"/>
  <c r="AD290" i="1"/>
  <c r="AE290" i="1"/>
  <c r="AF290" i="1"/>
  <c r="AG290" i="1"/>
  <c r="AB291" i="1"/>
  <c r="AD291" i="1"/>
  <c r="AE291" i="1"/>
  <c r="AF291" i="1"/>
  <c r="AG291" i="1"/>
  <c r="AB292" i="1"/>
  <c r="AD292" i="1"/>
  <c r="AE292" i="1"/>
  <c r="AF292" i="1"/>
  <c r="AG292" i="1"/>
  <c r="AB293" i="1"/>
  <c r="AD293" i="1"/>
  <c r="AE293" i="1"/>
  <c r="AF293" i="1"/>
  <c r="AG293" i="1"/>
  <c r="AB294" i="1"/>
  <c r="AD294" i="1"/>
  <c r="AE294" i="1"/>
  <c r="AF294" i="1"/>
  <c r="AG294" i="1"/>
  <c r="AB295" i="1"/>
  <c r="AD295" i="1"/>
  <c r="AE295" i="1"/>
  <c r="AF295" i="1"/>
  <c r="AG295" i="1"/>
  <c r="AB296" i="1"/>
  <c r="AD296" i="1"/>
  <c r="AE296" i="1"/>
  <c r="AF296" i="1"/>
  <c r="AG296" i="1"/>
  <c r="AB297" i="1"/>
  <c r="AD297" i="1"/>
  <c r="AE297" i="1"/>
  <c r="AF297" i="1"/>
  <c r="AG297" i="1"/>
  <c r="AB298" i="1"/>
  <c r="AD298" i="1"/>
  <c r="AE298" i="1"/>
  <c r="AF298" i="1"/>
  <c r="AG298" i="1"/>
  <c r="AB299" i="1"/>
  <c r="AD299" i="1"/>
  <c r="AE299" i="1"/>
  <c r="AF299" i="1"/>
  <c r="AG299" i="1"/>
  <c r="AB300" i="1"/>
  <c r="AD300" i="1"/>
  <c r="AE300" i="1"/>
  <c r="AF300" i="1"/>
  <c r="AG300" i="1"/>
  <c r="AB301" i="1"/>
  <c r="AD301" i="1"/>
  <c r="AE301" i="1"/>
  <c r="AF301" i="1"/>
  <c r="AG301" i="1"/>
  <c r="AB302" i="1"/>
  <c r="AD302" i="1"/>
  <c r="AE302" i="1"/>
  <c r="AF302" i="1"/>
  <c r="AG302" i="1"/>
  <c r="AB303" i="1"/>
  <c r="AD303" i="1"/>
  <c r="AE303" i="1"/>
  <c r="AF303" i="1"/>
  <c r="AG303" i="1"/>
  <c r="AB304" i="1"/>
  <c r="AD304" i="1"/>
  <c r="AE304" i="1"/>
  <c r="AF304" i="1"/>
  <c r="AG304" i="1"/>
  <c r="AB305" i="1"/>
  <c r="AD305" i="1"/>
  <c r="AE305" i="1"/>
  <c r="AF305" i="1"/>
  <c r="AG305" i="1"/>
  <c r="AB306" i="1"/>
  <c r="AD306" i="1"/>
  <c r="AE306" i="1"/>
  <c r="AF306" i="1"/>
  <c r="AG306" i="1"/>
  <c r="AB307" i="1"/>
  <c r="AD307" i="1"/>
  <c r="AE307" i="1"/>
  <c r="AF307" i="1"/>
  <c r="AG307" i="1"/>
  <c r="AB308" i="1"/>
  <c r="AD308" i="1"/>
  <c r="AE308" i="1"/>
  <c r="AF308" i="1"/>
  <c r="AG308" i="1"/>
  <c r="AB309" i="1"/>
  <c r="AD309" i="1"/>
  <c r="AE309" i="1"/>
  <c r="AF309" i="1"/>
  <c r="AG309" i="1"/>
  <c r="AB310" i="1"/>
  <c r="AD310" i="1"/>
  <c r="AE310" i="1"/>
  <c r="AF310" i="1"/>
  <c r="AG310" i="1"/>
  <c r="AB311" i="1"/>
  <c r="AD311" i="1"/>
  <c r="AE311" i="1"/>
  <c r="AF311" i="1"/>
  <c r="AG311" i="1"/>
  <c r="AB312" i="1"/>
  <c r="AD312" i="1"/>
  <c r="AE312" i="1"/>
  <c r="AF312" i="1"/>
  <c r="AG312" i="1"/>
  <c r="AB313" i="1"/>
  <c r="AD313" i="1"/>
  <c r="AE313" i="1"/>
  <c r="AF313" i="1"/>
  <c r="AG313" i="1"/>
  <c r="AB314" i="1"/>
  <c r="AD314" i="1"/>
  <c r="AE314" i="1"/>
  <c r="AF314" i="1"/>
  <c r="AG314" i="1"/>
  <c r="AB315" i="1"/>
  <c r="AD315" i="1"/>
  <c r="AE315" i="1"/>
  <c r="AF315" i="1"/>
  <c r="AG315" i="1"/>
  <c r="AB316" i="1"/>
  <c r="AD316" i="1"/>
  <c r="AE316" i="1"/>
  <c r="AF316" i="1"/>
  <c r="AG316" i="1"/>
  <c r="AB317" i="1"/>
  <c r="AD317" i="1"/>
  <c r="AE317" i="1"/>
  <c r="AF317" i="1"/>
  <c r="AG317" i="1"/>
  <c r="AB318" i="1"/>
  <c r="AD318" i="1"/>
  <c r="AE318" i="1"/>
  <c r="AF318" i="1"/>
  <c r="AG318" i="1"/>
  <c r="AB319" i="1"/>
  <c r="AD319" i="1"/>
  <c r="AE319" i="1"/>
  <c r="AF319" i="1"/>
  <c r="AG319" i="1"/>
  <c r="AB320" i="1"/>
  <c r="AD320" i="1"/>
  <c r="AE320" i="1"/>
  <c r="AF320" i="1"/>
  <c r="AG320" i="1"/>
  <c r="AB321" i="1"/>
  <c r="AD321" i="1"/>
  <c r="AE321" i="1"/>
  <c r="AF321" i="1"/>
  <c r="AG321" i="1"/>
  <c r="AB322" i="1"/>
  <c r="AD322" i="1"/>
  <c r="AE322" i="1"/>
  <c r="AF322" i="1"/>
  <c r="AG322" i="1"/>
  <c r="AB323" i="1"/>
  <c r="AD323" i="1"/>
  <c r="AE323" i="1"/>
  <c r="AF323" i="1"/>
  <c r="AG323" i="1"/>
  <c r="AB324" i="1"/>
  <c r="AD324" i="1"/>
  <c r="AE324" i="1"/>
  <c r="AF324" i="1"/>
  <c r="AG324" i="1"/>
  <c r="AB325" i="1"/>
  <c r="AD325" i="1"/>
  <c r="AE325" i="1"/>
  <c r="AF325" i="1"/>
  <c r="AG325" i="1"/>
  <c r="AB326" i="1"/>
  <c r="AD326" i="1"/>
  <c r="AE326" i="1"/>
  <c r="AF326" i="1"/>
  <c r="AG326" i="1"/>
  <c r="AB327" i="1"/>
  <c r="AD327" i="1"/>
  <c r="AE327" i="1"/>
  <c r="AF327" i="1"/>
  <c r="AG327" i="1"/>
  <c r="AB328" i="1"/>
  <c r="AD328" i="1"/>
  <c r="AE328" i="1"/>
  <c r="AF328" i="1"/>
  <c r="AG328" i="1"/>
  <c r="AB329" i="1"/>
  <c r="AD329" i="1"/>
  <c r="AE329" i="1"/>
  <c r="AF329" i="1"/>
  <c r="AG329" i="1"/>
  <c r="AB330" i="1"/>
  <c r="AD330" i="1"/>
  <c r="AE330" i="1"/>
  <c r="AF330" i="1"/>
  <c r="AG330" i="1"/>
  <c r="AB331" i="1"/>
  <c r="AD331" i="1"/>
  <c r="AE331" i="1"/>
  <c r="AF331" i="1"/>
  <c r="AG331" i="1"/>
  <c r="AB332" i="1"/>
  <c r="AD332" i="1"/>
  <c r="AE332" i="1"/>
  <c r="AF332" i="1"/>
  <c r="AG332" i="1"/>
  <c r="AB333" i="1"/>
  <c r="AD333" i="1"/>
  <c r="AE333" i="1"/>
  <c r="AF333" i="1"/>
  <c r="AG333" i="1"/>
  <c r="AB334" i="1"/>
  <c r="AD334" i="1"/>
  <c r="AE334" i="1"/>
  <c r="AF334" i="1"/>
  <c r="AG334" i="1"/>
  <c r="AB335" i="1"/>
  <c r="AD335" i="1"/>
  <c r="AE335" i="1"/>
  <c r="AF335" i="1"/>
  <c r="AG335" i="1"/>
  <c r="AB336" i="1"/>
  <c r="AD336" i="1"/>
  <c r="AE336" i="1"/>
  <c r="AF336" i="1"/>
  <c r="AG336" i="1"/>
  <c r="AB337" i="1"/>
  <c r="AD337" i="1"/>
  <c r="AE337" i="1"/>
  <c r="AF337" i="1"/>
  <c r="AG337" i="1"/>
  <c r="AB338" i="1"/>
  <c r="AD338" i="1"/>
  <c r="AE338" i="1"/>
  <c r="AF338" i="1"/>
  <c r="AG338" i="1"/>
  <c r="AB339" i="1"/>
  <c r="AD339" i="1"/>
  <c r="AE339" i="1"/>
  <c r="AF339" i="1"/>
  <c r="AG339" i="1"/>
  <c r="AB340" i="1"/>
  <c r="AD340" i="1"/>
  <c r="AE340" i="1"/>
  <c r="AF340" i="1"/>
  <c r="AG340" i="1"/>
  <c r="AB341" i="1"/>
  <c r="AD341" i="1"/>
  <c r="AE341" i="1"/>
  <c r="AF341" i="1"/>
  <c r="AG341" i="1"/>
  <c r="AB342" i="1"/>
  <c r="AD342" i="1"/>
  <c r="AE342" i="1"/>
  <c r="AF342" i="1"/>
  <c r="AG342" i="1"/>
  <c r="AB343" i="1"/>
  <c r="AD343" i="1"/>
  <c r="AE343" i="1"/>
  <c r="AF343" i="1"/>
  <c r="AG343" i="1"/>
  <c r="AB344" i="1"/>
  <c r="AD344" i="1"/>
  <c r="AE344" i="1"/>
  <c r="AF344" i="1"/>
  <c r="AG344" i="1"/>
  <c r="AB345" i="1"/>
  <c r="AD345" i="1"/>
  <c r="AE345" i="1"/>
  <c r="AF345" i="1"/>
  <c r="AG345" i="1"/>
  <c r="AB346" i="1"/>
  <c r="AD346" i="1"/>
  <c r="AE346" i="1"/>
  <c r="AF346" i="1"/>
  <c r="AG346" i="1"/>
  <c r="AB347" i="1"/>
  <c r="AD347" i="1"/>
  <c r="AE347" i="1"/>
  <c r="AF347" i="1"/>
  <c r="AG347" i="1"/>
  <c r="AB348" i="1"/>
  <c r="AD348" i="1"/>
  <c r="AE348" i="1"/>
  <c r="AF348" i="1"/>
  <c r="AG348" i="1"/>
  <c r="AB349" i="1"/>
  <c r="AD349" i="1"/>
  <c r="AE349" i="1"/>
  <c r="AF349" i="1"/>
  <c r="AG349" i="1"/>
  <c r="AB350" i="1"/>
  <c r="AD350" i="1"/>
  <c r="AE350" i="1"/>
  <c r="AF350" i="1"/>
  <c r="AG350" i="1"/>
  <c r="AB351" i="1"/>
  <c r="AD351" i="1"/>
  <c r="AE351" i="1"/>
  <c r="AF351" i="1"/>
  <c r="AG351" i="1"/>
  <c r="AB352" i="1"/>
  <c r="AD352" i="1"/>
  <c r="AE352" i="1"/>
  <c r="AF352" i="1"/>
  <c r="AG352" i="1"/>
  <c r="AB353" i="1"/>
  <c r="AD353" i="1"/>
  <c r="AE353" i="1"/>
  <c r="AF353" i="1"/>
  <c r="AG353" i="1"/>
  <c r="AB354" i="1"/>
  <c r="AD354" i="1"/>
  <c r="AE354" i="1"/>
  <c r="AF354" i="1"/>
  <c r="AG354" i="1"/>
  <c r="AB355" i="1"/>
  <c r="AD355" i="1"/>
  <c r="AE355" i="1"/>
  <c r="AF355" i="1"/>
  <c r="AG355" i="1"/>
  <c r="AB356" i="1"/>
  <c r="AD356" i="1"/>
  <c r="AE356" i="1"/>
  <c r="AF356" i="1"/>
  <c r="AG356" i="1"/>
  <c r="AB357" i="1"/>
  <c r="AD357" i="1"/>
  <c r="AE357" i="1"/>
  <c r="AF357" i="1"/>
  <c r="AG357" i="1"/>
  <c r="AB358" i="1"/>
  <c r="AD358" i="1"/>
  <c r="AE358" i="1"/>
  <c r="AF358" i="1"/>
  <c r="AG358" i="1"/>
  <c r="AB359" i="1"/>
  <c r="AD359" i="1"/>
  <c r="AE359" i="1"/>
  <c r="AF359" i="1"/>
  <c r="AG359" i="1"/>
  <c r="AB360" i="1"/>
  <c r="AD360" i="1"/>
  <c r="AE360" i="1"/>
  <c r="AF360" i="1"/>
  <c r="AG360" i="1"/>
  <c r="AB361" i="1"/>
  <c r="AD361" i="1"/>
  <c r="AE361" i="1"/>
  <c r="AF361" i="1"/>
  <c r="AG361" i="1"/>
  <c r="AB362" i="1"/>
  <c r="AD362" i="1"/>
  <c r="AE362" i="1"/>
  <c r="AF362" i="1"/>
  <c r="AG362" i="1"/>
  <c r="AB363" i="1"/>
  <c r="AD363" i="1"/>
  <c r="AE363" i="1"/>
  <c r="AF363" i="1"/>
  <c r="AG363" i="1"/>
  <c r="AB364" i="1"/>
  <c r="AD364" i="1"/>
  <c r="AE364" i="1"/>
  <c r="AF364" i="1"/>
  <c r="AG364" i="1"/>
  <c r="AB365" i="1"/>
  <c r="AD365" i="1"/>
  <c r="AE365" i="1"/>
  <c r="AF365" i="1"/>
  <c r="AG365" i="1"/>
  <c r="AB366" i="1"/>
  <c r="AD366" i="1"/>
  <c r="AE366" i="1"/>
  <c r="AF366" i="1"/>
  <c r="AG366" i="1"/>
  <c r="AB367" i="1"/>
  <c r="AD367" i="1"/>
  <c r="AE367" i="1"/>
  <c r="AF367" i="1"/>
  <c r="AG367" i="1"/>
  <c r="AB368" i="1"/>
  <c r="AD368" i="1"/>
  <c r="AE368" i="1"/>
  <c r="AF368" i="1"/>
  <c r="AG368" i="1"/>
  <c r="AB369" i="1"/>
  <c r="AD369" i="1"/>
  <c r="AE369" i="1"/>
  <c r="AF369" i="1"/>
  <c r="AG369" i="1"/>
  <c r="AB370" i="1"/>
  <c r="AD370" i="1"/>
  <c r="AE370" i="1"/>
  <c r="AF370" i="1"/>
  <c r="AG370" i="1"/>
  <c r="AB371" i="1"/>
  <c r="AD371" i="1"/>
  <c r="AE371" i="1"/>
  <c r="AF371" i="1"/>
  <c r="AG371" i="1"/>
  <c r="AB372" i="1"/>
  <c r="AD372" i="1"/>
  <c r="AE372" i="1"/>
  <c r="AF372" i="1"/>
  <c r="AG372" i="1"/>
  <c r="AB373" i="1"/>
  <c r="AD373" i="1"/>
  <c r="AE373" i="1"/>
  <c r="AF373" i="1"/>
  <c r="AG373" i="1"/>
  <c r="AB374" i="1"/>
  <c r="AD374" i="1"/>
  <c r="AE374" i="1"/>
  <c r="AF374" i="1"/>
  <c r="AG374" i="1"/>
  <c r="AB375" i="1"/>
  <c r="AD375" i="1"/>
  <c r="AE375" i="1"/>
  <c r="AF375" i="1"/>
  <c r="AG375" i="1"/>
  <c r="AB376" i="1"/>
  <c r="AD376" i="1"/>
  <c r="AE376" i="1"/>
  <c r="AF376" i="1"/>
  <c r="AG376" i="1"/>
  <c r="AB377" i="1"/>
  <c r="AD377" i="1"/>
  <c r="AE377" i="1"/>
  <c r="AF377" i="1"/>
  <c r="AG377" i="1"/>
  <c r="AB378" i="1"/>
  <c r="AD378" i="1"/>
  <c r="AE378" i="1"/>
  <c r="AF378" i="1"/>
  <c r="AG378" i="1"/>
  <c r="AB379" i="1"/>
  <c r="AD379" i="1"/>
  <c r="AE379" i="1"/>
  <c r="AF379" i="1"/>
  <c r="AG379" i="1"/>
  <c r="AB380" i="1"/>
  <c r="AD380" i="1"/>
  <c r="AE380" i="1"/>
  <c r="AF380" i="1"/>
  <c r="AG380" i="1"/>
  <c r="AB381" i="1"/>
  <c r="AD381" i="1"/>
  <c r="AE381" i="1"/>
  <c r="AF381" i="1"/>
  <c r="AG381" i="1"/>
  <c r="AB382" i="1"/>
  <c r="AD382" i="1"/>
  <c r="AE382" i="1"/>
  <c r="AF382" i="1"/>
  <c r="AG382" i="1"/>
  <c r="AB383" i="1"/>
  <c r="AD383" i="1"/>
  <c r="AE383" i="1"/>
  <c r="AF383" i="1"/>
  <c r="AG383" i="1"/>
  <c r="AB384" i="1"/>
  <c r="AD384" i="1"/>
  <c r="AE384" i="1"/>
  <c r="AF384" i="1"/>
  <c r="AG384" i="1"/>
  <c r="AB385" i="1"/>
  <c r="AD385" i="1"/>
  <c r="AE385" i="1"/>
  <c r="AF385" i="1"/>
  <c r="AG385" i="1"/>
  <c r="AB386" i="1"/>
  <c r="AD386" i="1"/>
  <c r="AE386" i="1"/>
  <c r="AF386" i="1"/>
  <c r="AG386" i="1"/>
  <c r="AB387" i="1"/>
  <c r="AD387" i="1"/>
  <c r="AE387" i="1"/>
  <c r="AF387" i="1"/>
  <c r="AG387" i="1"/>
  <c r="AB388" i="1"/>
  <c r="AD388" i="1"/>
  <c r="AE388" i="1"/>
  <c r="AF388" i="1"/>
  <c r="AG388" i="1"/>
  <c r="AB389" i="1"/>
  <c r="AD389" i="1"/>
  <c r="AE389" i="1"/>
  <c r="AF389" i="1"/>
  <c r="AG389" i="1"/>
  <c r="AB390" i="1"/>
  <c r="AD390" i="1"/>
  <c r="AE390" i="1"/>
  <c r="AF390" i="1"/>
  <c r="AG390" i="1"/>
  <c r="AB391" i="1"/>
  <c r="AD391" i="1"/>
  <c r="AE391" i="1"/>
  <c r="AF391" i="1"/>
  <c r="AG391" i="1"/>
  <c r="AB392" i="1"/>
  <c r="AD392" i="1"/>
  <c r="AE392" i="1"/>
  <c r="AF392" i="1"/>
  <c r="AG392" i="1"/>
  <c r="AB393" i="1"/>
  <c r="AD393" i="1"/>
  <c r="AE393" i="1"/>
  <c r="AF393" i="1"/>
  <c r="AG393" i="1"/>
  <c r="AB394" i="1"/>
  <c r="AD394" i="1"/>
  <c r="AE394" i="1"/>
  <c r="AF394" i="1"/>
  <c r="AG394" i="1"/>
  <c r="AB395" i="1"/>
  <c r="AD395" i="1"/>
  <c r="AE395" i="1"/>
  <c r="AF395" i="1"/>
  <c r="AG395" i="1"/>
  <c r="AB396" i="1"/>
  <c r="AD396" i="1"/>
  <c r="AE396" i="1"/>
  <c r="AF396" i="1"/>
  <c r="AG396" i="1"/>
  <c r="AB397" i="1"/>
  <c r="AD397" i="1"/>
  <c r="AE397" i="1"/>
  <c r="AF397" i="1"/>
  <c r="AG397" i="1"/>
  <c r="AB398" i="1"/>
  <c r="AD398" i="1"/>
  <c r="AE398" i="1"/>
  <c r="AF398" i="1"/>
  <c r="AG398" i="1"/>
  <c r="AB399" i="1"/>
  <c r="AD399" i="1"/>
  <c r="AE399" i="1"/>
  <c r="AF399" i="1"/>
  <c r="AG399" i="1"/>
  <c r="AB400" i="1"/>
  <c r="AD400" i="1"/>
  <c r="AE400" i="1"/>
  <c r="AF400" i="1"/>
  <c r="AG400" i="1"/>
  <c r="AB401" i="1"/>
  <c r="AD401" i="1"/>
  <c r="AE401" i="1"/>
  <c r="AF401" i="1"/>
  <c r="AG401" i="1"/>
  <c r="AB402" i="1"/>
  <c r="AD402" i="1"/>
  <c r="AE402" i="1"/>
  <c r="AF402" i="1"/>
  <c r="AG402" i="1"/>
  <c r="AB403" i="1"/>
  <c r="AD403" i="1"/>
  <c r="AE403" i="1"/>
  <c r="AF403" i="1"/>
  <c r="AG403" i="1"/>
  <c r="AB434" i="1"/>
  <c r="AD434" i="1"/>
  <c r="AE434" i="1"/>
  <c r="AF434" i="1"/>
  <c r="AG434" i="1"/>
  <c r="AB435" i="1"/>
  <c r="AD435" i="1"/>
  <c r="AE435" i="1"/>
  <c r="AF435" i="1"/>
  <c r="AG435" i="1"/>
  <c r="AB436" i="1"/>
  <c r="AD436" i="1"/>
  <c r="AE436" i="1"/>
  <c r="AF436" i="1"/>
  <c r="AG436" i="1"/>
  <c r="AB437" i="1"/>
  <c r="AD437" i="1"/>
  <c r="AE437" i="1"/>
  <c r="AF437" i="1"/>
  <c r="AG437" i="1"/>
  <c r="AB438" i="1"/>
  <c r="AD438" i="1"/>
  <c r="AE438" i="1"/>
  <c r="AF438" i="1"/>
  <c r="AG438" i="1"/>
  <c r="AB439" i="1"/>
  <c r="AD439" i="1"/>
  <c r="AE439" i="1"/>
  <c r="AF439" i="1"/>
  <c r="AG439" i="1"/>
  <c r="AB440" i="1"/>
  <c r="AD440" i="1"/>
  <c r="AE440" i="1"/>
  <c r="AF440" i="1"/>
  <c r="AG440" i="1"/>
  <c r="AB441" i="1"/>
  <c r="AD441" i="1"/>
  <c r="AE441" i="1"/>
  <c r="AF441" i="1"/>
  <c r="AG441" i="1"/>
  <c r="AB442" i="1"/>
  <c r="AD442" i="1"/>
  <c r="AE442" i="1"/>
  <c r="AF442" i="1"/>
  <c r="AG442" i="1"/>
  <c r="AB443" i="1"/>
  <c r="AD443" i="1"/>
  <c r="AE443" i="1"/>
  <c r="AF443" i="1"/>
  <c r="AG443" i="1"/>
  <c r="AB444" i="1"/>
  <c r="AD444" i="1"/>
  <c r="AE444" i="1"/>
  <c r="AF444" i="1"/>
  <c r="AG444" i="1"/>
  <c r="AB445" i="1"/>
  <c r="AD445" i="1"/>
  <c r="AE445" i="1"/>
  <c r="AF445" i="1"/>
  <c r="AG445" i="1"/>
  <c r="AB446" i="1"/>
  <c r="AD446" i="1"/>
  <c r="AE446" i="1"/>
  <c r="AF446" i="1"/>
  <c r="AG446" i="1"/>
  <c r="AB447" i="1"/>
  <c r="AD447" i="1"/>
  <c r="AE447" i="1"/>
  <c r="AF447" i="1"/>
  <c r="AG447" i="1"/>
  <c r="AB448" i="1"/>
  <c r="AD448" i="1"/>
  <c r="AE448" i="1"/>
  <c r="AF448" i="1"/>
  <c r="AG448" i="1"/>
  <c r="AB449" i="1"/>
  <c r="AD449" i="1"/>
  <c r="AE449" i="1"/>
  <c r="AF449" i="1"/>
  <c r="AG449" i="1"/>
  <c r="AB450" i="1"/>
  <c r="AD450" i="1"/>
  <c r="AE450" i="1"/>
  <c r="AF450" i="1"/>
  <c r="AG450" i="1"/>
  <c r="AB451" i="1"/>
  <c r="AD451" i="1"/>
  <c r="AE451" i="1"/>
  <c r="AF451" i="1"/>
  <c r="AG451" i="1"/>
  <c r="AB452" i="1"/>
  <c r="AD452" i="1"/>
  <c r="AE452" i="1"/>
  <c r="AF452" i="1"/>
  <c r="AG452" i="1"/>
  <c r="AB453" i="1"/>
  <c r="AD453" i="1"/>
  <c r="AE453" i="1"/>
  <c r="AF453" i="1"/>
  <c r="AG453" i="1"/>
  <c r="AB454" i="1"/>
  <c r="AD454" i="1"/>
  <c r="AE454" i="1"/>
  <c r="AF454" i="1"/>
  <c r="AG454" i="1"/>
  <c r="AB455" i="1"/>
  <c r="AD455" i="1"/>
  <c r="AE455" i="1"/>
  <c r="AF455" i="1"/>
  <c r="AG455" i="1"/>
  <c r="AB456" i="1"/>
  <c r="AD456" i="1"/>
  <c r="AE456" i="1"/>
  <c r="AF456" i="1"/>
  <c r="AG456" i="1"/>
  <c r="AB457" i="1"/>
  <c r="AD457" i="1"/>
  <c r="AE457" i="1"/>
  <c r="AF457" i="1"/>
  <c r="AG457" i="1"/>
  <c r="AB458" i="1"/>
  <c r="AD458" i="1"/>
  <c r="AE458" i="1"/>
  <c r="AF458" i="1"/>
  <c r="AG458" i="1"/>
  <c r="AB459" i="1"/>
  <c r="AD459" i="1"/>
  <c r="AE459" i="1"/>
  <c r="AF459" i="1"/>
  <c r="AG459" i="1"/>
  <c r="AB460" i="1"/>
  <c r="AD460" i="1"/>
  <c r="AE460" i="1"/>
  <c r="AF460" i="1"/>
  <c r="AG460" i="1"/>
  <c r="AB461" i="1"/>
  <c r="AD461" i="1"/>
  <c r="AE461" i="1"/>
  <c r="AF461" i="1"/>
  <c r="AG461" i="1"/>
  <c r="AB462" i="1"/>
  <c r="AD462" i="1"/>
  <c r="AE462" i="1"/>
  <c r="AF462" i="1"/>
  <c r="AG462" i="1"/>
  <c r="AB463" i="1"/>
  <c r="AD463" i="1"/>
  <c r="AE463" i="1"/>
  <c r="AF463" i="1"/>
  <c r="AG463" i="1"/>
  <c r="AB464" i="1"/>
  <c r="AD464" i="1"/>
  <c r="AE464" i="1"/>
  <c r="AF464" i="1"/>
  <c r="AG464" i="1"/>
  <c r="AB465" i="1"/>
  <c r="AD465" i="1"/>
  <c r="AE465" i="1"/>
  <c r="AF465" i="1"/>
  <c r="AG465" i="1"/>
  <c r="AB466" i="1"/>
  <c r="AD466" i="1"/>
  <c r="AE466" i="1"/>
  <c r="AF466" i="1"/>
  <c r="AG466" i="1"/>
  <c r="AB467" i="1"/>
  <c r="AD467" i="1"/>
  <c r="AE467" i="1"/>
  <c r="AF467" i="1"/>
  <c r="AG467" i="1"/>
  <c r="AB468" i="1"/>
  <c r="AD468" i="1"/>
  <c r="AE468" i="1"/>
  <c r="AF468" i="1"/>
  <c r="AG468" i="1"/>
  <c r="AB469" i="1"/>
  <c r="AD469" i="1"/>
  <c r="AE469" i="1"/>
  <c r="AF469" i="1"/>
  <c r="AG469" i="1"/>
  <c r="AB470" i="1"/>
  <c r="AD470" i="1"/>
  <c r="AE470" i="1"/>
  <c r="AF470" i="1"/>
  <c r="AG470" i="1"/>
  <c r="AB471" i="1"/>
  <c r="AD471" i="1"/>
  <c r="AE471" i="1"/>
  <c r="AF471" i="1"/>
  <c r="AG471" i="1"/>
  <c r="AB472" i="1"/>
  <c r="AD472" i="1"/>
  <c r="AE472" i="1"/>
  <c r="AF472" i="1"/>
  <c r="AG472" i="1"/>
  <c r="AB473" i="1"/>
  <c r="AD473" i="1"/>
  <c r="AE473" i="1"/>
  <c r="AF473" i="1"/>
  <c r="AG473" i="1"/>
  <c r="AB474" i="1"/>
  <c r="AD474" i="1"/>
  <c r="AE474" i="1"/>
  <c r="AF474" i="1"/>
  <c r="AG474" i="1"/>
  <c r="AB475" i="1"/>
  <c r="AD475" i="1"/>
  <c r="AE475" i="1"/>
  <c r="AF475" i="1"/>
  <c r="AG475" i="1"/>
  <c r="AB476" i="1"/>
  <c r="AD476" i="1"/>
  <c r="AE476" i="1"/>
  <c r="AF476" i="1"/>
  <c r="AG476" i="1"/>
  <c r="AB477" i="1"/>
  <c r="AD477" i="1"/>
  <c r="AE477" i="1"/>
  <c r="AF477" i="1"/>
  <c r="AG477" i="1"/>
  <c r="AB478" i="1"/>
  <c r="AD478" i="1"/>
  <c r="AE478" i="1"/>
  <c r="AF478" i="1"/>
  <c r="AG478" i="1"/>
  <c r="AB479" i="1"/>
  <c r="AD479" i="1"/>
  <c r="AE479" i="1"/>
  <c r="AF479" i="1"/>
  <c r="AG479" i="1"/>
  <c r="AB480" i="1"/>
  <c r="AD480" i="1"/>
  <c r="AE480" i="1"/>
  <c r="AF480" i="1"/>
  <c r="AG480" i="1"/>
  <c r="AB481" i="1"/>
  <c r="AD481" i="1"/>
  <c r="AE481" i="1"/>
  <c r="AF481" i="1"/>
  <c r="AG481" i="1"/>
  <c r="AB482" i="1"/>
  <c r="AD482" i="1"/>
  <c r="AE482" i="1"/>
  <c r="AF482" i="1"/>
  <c r="AG482" i="1"/>
  <c r="AB483" i="1"/>
  <c r="AD483" i="1"/>
  <c r="AE483" i="1"/>
  <c r="AF483" i="1"/>
  <c r="AG483" i="1"/>
  <c r="AB484" i="1"/>
  <c r="AD484" i="1"/>
  <c r="AE484" i="1"/>
  <c r="AF484" i="1"/>
  <c r="AG484" i="1"/>
  <c r="AB485" i="1"/>
  <c r="AD485" i="1"/>
  <c r="AE485" i="1"/>
  <c r="AF485" i="1"/>
  <c r="AG485" i="1"/>
  <c r="AB486" i="1"/>
  <c r="AD486" i="1"/>
  <c r="AE486" i="1"/>
  <c r="AF486" i="1"/>
  <c r="AG486" i="1"/>
  <c r="AB487" i="1"/>
  <c r="AD487" i="1"/>
  <c r="AE487" i="1"/>
  <c r="AF487" i="1"/>
  <c r="AG487" i="1"/>
  <c r="AB488" i="1"/>
  <c r="AD488" i="1"/>
  <c r="AE488" i="1"/>
  <c r="AF488" i="1"/>
  <c r="AG488" i="1"/>
  <c r="AB489" i="1"/>
  <c r="AD489" i="1"/>
  <c r="AE489" i="1"/>
  <c r="AF489" i="1"/>
  <c r="AG489" i="1"/>
  <c r="AB490" i="1"/>
  <c r="AD490" i="1"/>
  <c r="AE490" i="1"/>
  <c r="AF490" i="1"/>
  <c r="AG490" i="1"/>
  <c r="AB491" i="1"/>
  <c r="AD491" i="1"/>
  <c r="AE491" i="1"/>
  <c r="AF491" i="1"/>
  <c r="AG491" i="1"/>
  <c r="AB492" i="1"/>
  <c r="AD492" i="1"/>
  <c r="AE492" i="1"/>
  <c r="AF492" i="1"/>
  <c r="AG492" i="1"/>
  <c r="AB493" i="1"/>
  <c r="AD493" i="1"/>
  <c r="AE493" i="1"/>
  <c r="AF493" i="1"/>
  <c r="AG493" i="1"/>
  <c r="AB494" i="1"/>
  <c r="AD494" i="1"/>
  <c r="AE494" i="1"/>
  <c r="AF494" i="1"/>
  <c r="AG494" i="1"/>
  <c r="AB495" i="1"/>
  <c r="AD495" i="1"/>
  <c r="AE495" i="1"/>
  <c r="AF495" i="1"/>
  <c r="AG495" i="1"/>
  <c r="AB496" i="1"/>
  <c r="AD496" i="1"/>
  <c r="AE496" i="1"/>
  <c r="AF496" i="1"/>
  <c r="AG496" i="1"/>
  <c r="AB497" i="1"/>
  <c r="AD497" i="1"/>
  <c r="AE497" i="1"/>
  <c r="AF497" i="1"/>
  <c r="AG497" i="1"/>
  <c r="AB498" i="1"/>
  <c r="AD498" i="1"/>
  <c r="AE498" i="1"/>
  <c r="AF498" i="1"/>
  <c r="AG498" i="1"/>
  <c r="AB499" i="1"/>
  <c r="AD499" i="1"/>
  <c r="AE499" i="1"/>
  <c r="AF499" i="1"/>
  <c r="AG499" i="1"/>
  <c r="AB500" i="1"/>
  <c r="AD500" i="1"/>
  <c r="AE500" i="1"/>
  <c r="AF500" i="1"/>
  <c r="AG500" i="1"/>
  <c r="AB501" i="1"/>
  <c r="AD501" i="1"/>
  <c r="AE501" i="1"/>
  <c r="AF501" i="1"/>
  <c r="AG501" i="1"/>
  <c r="AB502" i="1"/>
  <c r="AD502" i="1"/>
  <c r="AE502" i="1"/>
  <c r="AF502" i="1"/>
  <c r="AG502" i="1"/>
  <c r="AB503" i="1"/>
  <c r="AD503" i="1"/>
  <c r="AE503" i="1"/>
  <c r="AF503" i="1"/>
  <c r="AG503" i="1"/>
  <c r="AB504" i="1"/>
  <c r="AD504" i="1"/>
  <c r="AE504" i="1"/>
  <c r="AF504" i="1"/>
  <c r="AG504" i="1"/>
  <c r="AB505" i="1"/>
  <c r="AD505" i="1"/>
  <c r="AE505" i="1"/>
  <c r="AF505" i="1"/>
  <c r="AG505" i="1"/>
  <c r="AB506" i="1"/>
  <c r="AD506" i="1"/>
  <c r="AE506" i="1"/>
  <c r="AF506" i="1"/>
  <c r="AG506" i="1"/>
  <c r="AB507" i="1"/>
  <c r="AD507" i="1"/>
  <c r="AE507" i="1"/>
  <c r="AF507" i="1"/>
  <c r="AG507" i="1"/>
  <c r="AB508" i="1"/>
  <c r="AD508" i="1"/>
  <c r="AE508" i="1"/>
  <c r="AF508" i="1"/>
  <c r="AG508" i="1"/>
  <c r="AB509" i="1"/>
  <c r="AD509" i="1"/>
  <c r="AE509" i="1"/>
  <c r="AF509" i="1"/>
  <c r="AG509" i="1"/>
  <c r="AB510" i="1"/>
  <c r="AD510" i="1"/>
  <c r="AE510" i="1"/>
  <c r="AF510" i="1"/>
  <c r="AG510" i="1"/>
  <c r="AB511" i="1"/>
  <c r="AD511" i="1"/>
  <c r="AE511" i="1"/>
  <c r="AF511" i="1"/>
  <c r="AG511" i="1"/>
  <c r="AB512" i="1"/>
  <c r="AD512" i="1"/>
  <c r="AE512" i="1"/>
  <c r="AF512" i="1"/>
  <c r="AG512" i="1"/>
  <c r="AB513" i="1"/>
  <c r="AD513" i="1"/>
  <c r="AE513" i="1"/>
  <c r="AF513" i="1"/>
  <c r="AG513" i="1"/>
  <c r="AB514" i="1"/>
  <c r="AD514" i="1"/>
  <c r="AE514" i="1"/>
  <c r="AF514" i="1"/>
  <c r="AG514" i="1"/>
  <c r="AB515" i="1"/>
  <c r="AD515" i="1"/>
  <c r="AE515" i="1"/>
  <c r="AF515" i="1"/>
  <c r="AG515" i="1"/>
  <c r="AB516" i="1"/>
  <c r="AD516" i="1"/>
  <c r="AE516" i="1"/>
  <c r="AF516" i="1"/>
  <c r="AG516" i="1"/>
  <c r="AB517" i="1"/>
  <c r="AD517" i="1"/>
  <c r="AE517" i="1"/>
  <c r="AF517" i="1"/>
  <c r="AG517" i="1"/>
  <c r="AB518" i="1"/>
  <c r="AD518" i="1"/>
  <c r="AE518" i="1"/>
  <c r="AF518" i="1"/>
  <c r="AG518" i="1"/>
  <c r="AB519" i="1"/>
  <c r="AD519" i="1"/>
  <c r="AE519" i="1"/>
  <c r="AF519" i="1"/>
  <c r="AG519" i="1"/>
  <c r="AB520" i="1"/>
  <c r="AD520" i="1"/>
  <c r="AE520" i="1"/>
  <c r="AF520" i="1"/>
  <c r="AG520" i="1"/>
  <c r="AB521" i="1"/>
  <c r="AD521" i="1"/>
  <c r="AE521" i="1"/>
  <c r="AF521" i="1"/>
  <c r="AG521" i="1"/>
  <c r="AB522" i="1"/>
  <c r="AD522" i="1"/>
  <c r="AE522" i="1"/>
  <c r="AF522" i="1"/>
  <c r="AG522" i="1"/>
  <c r="AB523" i="1"/>
  <c r="AD523" i="1"/>
  <c r="AE523" i="1"/>
  <c r="AF523" i="1"/>
  <c r="AG523" i="1"/>
  <c r="AB524" i="1"/>
  <c r="AD524" i="1"/>
  <c r="AE524" i="1"/>
  <c r="AF524" i="1"/>
  <c r="AG524" i="1"/>
  <c r="AB525" i="1"/>
  <c r="AD525" i="1"/>
  <c r="AE525" i="1"/>
  <c r="AF525" i="1"/>
  <c r="AG525" i="1"/>
  <c r="AB526" i="1"/>
  <c r="AD526" i="1"/>
  <c r="AE526" i="1"/>
  <c r="AF526" i="1"/>
  <c r="AG526" i="1"/>
  <c r="AB527" i="1"/>
  <c r="AD527" i="1"/>
  <c r="AE527" i="1"/>
  <c r="AF527" i="1"/>
  <c r="AG527" i="1"/>
  <c r="AB528" i="1"/>
  <c r="AD528" i="1"/>
  <c r="AE528" i="1"/>
  <c r="AF528" i="1"/>
  <c r="AG528" i="1"/>
  <c r="AB529" i="1"/>
  <c r="AD529" i="1"/>
  <c r="AE529" i="1"/>
  <c r="AF529" i="1"/>
  <c r="AG529" i="1"/>
  <c r="AB530" i="1"/>
  <c r="AD530" i="1"/>
  <c r="AE530" i="1"/>
  <c r="AF530" i="1"/>
  <c r="AG530" i="1"/>
  <c r="AB531" i="1"/>
  <c r="AD531" i="1"/>
  <c r="AE531" i="1"/>
  <c r="AF531" i="1"/>
  <c r="AG531" i="1"/>
  <c r="AB532" i="1"/>
  <c r="AD532" i="1"/>
  <c r="AE532" i="1"/>
  <c r="AF532" i="1"/>
  <c r="AG532" i="1"/>
  <c r="AB533" i="1"/>
  <c r="AD533" i="1"/>
  <c r="AE533" i="1"/>
  <c r="AF533" i="1"/>
  <c r="AG533" i="1"/>
  <c r="AB534" i="1"/>
  <c r="AD534" i="1"/>
  <c r="AE534" i="1"/>
  <c r="AF534" i="1"/>
  <c r="AG534" i="1"/>
  <c r="AB535" i="1"/>
  <c r="AD535" i="1"/>
  <c r="AE535" i="1"/>
  <c r="AF535" i="1"/>
  <c r="AG535" i="1"/>
  <c r="AB536" i="1"/>
  <c r="AD536" i="1"/>
  <c r="AE536" i="1"/>
  <c r="AF536" i="1"/>
  <c r="AG536" i="1"/>
  <c r="AB537" i="1"/>
  <c r="AD537" i="1"/>
  <c r="AE537" i="1"/>
  <c r="AF537" i="1"/>
  <c r="AG537" i="1"/>
  <c r="AB538" i="1"/>
  <c r="AD538" i="1"/>
  <c r="AE538" i="1"/>
  <c r="AF538" i="1"/>
  <c r="AG538" i="1"/>
  <c r="AB539" i="1"/>
  <c r="AD539" i="1"/>
  <c r="AE539" i="1"/>
  <c r="AF539" i="1"/>
  <c r="AG539" i="1"/>
  <c r="AB540" i="1"/>
  <c r="AD540" i="1"/>
  <c r="AE540" i="1"/>
  <c r="AF540" i="1"/>
  <c r="AG540" i="1"/>
  <c r="AB541" i="1"/>
  <c r="AD541" i="1"/>
  <c r="AE541" i="1"/>
  <c r="AF541" i="1"/>
  <c r="AG541" i="1"/>
  <c r="AB542" i="1"/>
  <c r="AD542" i="1"/>
  <c r="AE542" i="1"/>
  <c r="AF542" i="1"/>
  <c r="AG542" i="1"/>
  <c r="AB543" i="1"/>
  <c r="AD543" i="1"/>
  <c r="AE543" i="1"/>
  <c r="AF543" i="1"/>
  <c r="AG543" i="1"/>
  <c r="AB544" i="1"/>
  <c r="AD544" i="1"/>
  <c r="AE544" i="1"/>
  <c r="AF544" i="1"/>
  <c r="AG544" i="1"/>
  <c r="AB545" i="1"/>
  <c r="AD545" i="1"/>
  <c r="AE545" i="1"/>
  <c r="AF545" i="1"/>
  <c r="AG545" i="1"/>
  <c r="AB546" i="1"/>
  <c r="AD546" i="1"/>
  <c r="AE546" i="1"/>
  <c r="AF546" i="1"/>
  <c r="AG546" i="1"/>
  <c r="AB547" i="1"/>
  <c r="AD547" i="1"/>
  <c r="AE547" i="1"/>
  <c r="AF547" i="1"/>
  <c r="AG547" i="1"/>
  <c r="AB548" i="1"/>
  <c r="AD548" i="1"/>
  <c r="AE548" i="1"/>
  <c r="AF548" i="1"/>
  <c r="AG548" i="1"/>
  <c r="AB549" i="1"/>
  <c r="AD549" i="1"/>
  <c r="AE549" i="1"/>
  <c r="AF549" i="1"/>
  <c r="AG549" i="1"/>
  <c r="AB550" i="1"/>
  <c r="AD550" i="1"/>
  <c r="AE550" i="1"/>
  <c r="AF550" i="1"/>
  <c r="AG550" i="1"/>
  <c r="AB551" i="1"/>
  <c r="AD551" i="1"/>
  <c r="AE551" i="1"/>
  <c r="AF551" i="1"/>
  <c r="AG551" i="1"/>
  <c r="AB552" i="1"/>
  <c r="AD552" i="1"/>
  <c r="AE552" i="1"/>
  <c r="AF552" i="1"/>
  <c r="AG552" i="1"/>
  <c r="AB553" i="1"/>
  <c r="AD553" i="1"/>
  <c r="AE553" i="1"/>
  <c r="AF553" i="1"/>
  <c r="AG553" i="1"/>
  <c r="AB554" i="1"/>
  <c r="AD554" i="1"/>
  <c r="AE554" i="1"/>
  <c r="AF554" i="1"/>
  <c r="AG554" i="1"/>
  <c r="AB555" i="1"/>
  <c r="AD555" i="1"/>
  <c r="AE555" i="1"/>
  <c r="AF555" i="1"/>
  <c r="AG555" i="1"/>
  <c r="AB556" i="1"/>
  <c r="AD556" i="1"/>
  <c r="AE556" i="1"/>
  <c r="AF556" i="1"/>
  <c r="AG556" i="1"/>
  <c r="AB557" i="1"/>
  <c r="AD557" i="1"/>
  <c r="AE557" i="1"/>
  <c r="AF557" i="1"/>
  <c r="AG557" i="1"/>
  <c r="AB558" i="1"/>
  <c r="AD558" i="1"/>
  <c r="AE558" i="1"/>
  <c r="AF558" i="1"/>
  <c r="AG558" i="1"/>
  <c r="AB559" i="1"/>
  <c r="AD559" i="1"/>
  <c r="AE559" i="1"/>
  <c r="AF559" i="1"/>
  <c r="AG559" i="1"/>
  <c r="AB560" i="1"/>
  <c r="AD560" i="1"/>
  <c r="AE560" i="1"/>
  <c r="AF560" i="1"/>
  <c r="AG560" i="1"/>
  <c r="AB561" i="1"/>
  <c r="AD561" i="1"/>
  <c r="AE561" i="1"/>
  <c r="AF561" i="1"/>
  <c r="AG561" i="1"/>
  <c r="AB562" i="1"/>
  <c r="AD562" i="1"/>
  <c r="AE562" i="1"/>
  <c r="AF562" i="1"/>
  <c r="AG562" i="1"/>
  <c r="AB563" i="1"/>
  <c r="AD563" i="1"/>
  <c r="AE563" i="1"/>
  <c r="AF563" i="1"/>
  <c r="AG563" i="1"/>
  <c r="AB564" i="1"/>
  <c r="AD564" i="1"/>
  <c r="AE564" i="1"/>
  <c r="AF564" i="1"/>
  <c r="AG564" i="1"/>
  <c r="AB565" i="1"/>
  <c r="AD565" i="1"/>
  <c r="AE565" i="1"/>
  <c r="AF565" i="1"/>
  <c r="AG565" i="1"/>
  <c r="AB566" i="1"/>
  <c r="AD566" i="1"/>
  <c r="AE566" i="1"/>
  <c r="AF566" i="1"/>
  <c r="AG566" i="1"/>
  <c r="AB567" i="1"/>
  <c r="AD567" i="1"/>
  <c r="AE567" i="1"/>
  <c r="AF567" i="1"/>
  <c r="AG567" i="1"/>
  <c r="AB568" i="1"/>
  <c r="AD568" i="1"/>
  <c r="AE568" i="1"/>
  <c r="AF568" i="1"/>
  <c r="AG568" i="1"/>
  <c r="AB569" i="1"/>
  <c r="AD569" i="1"/>
  <c r="AE569" i="1"/>
  <c r="AF569" i="1"/>
  <c r="AG569" i="1"/>
  <c r="AB570" i="1"/>
  <c r="AD570" i="1"/>
  <c r="AE570" i="1"/>
  <c r="AF570" i="1"/>
  <c r="AG570" i="1"/>
  <c r="AB571" i="1"/>
  <c r="AD571" i="1"/>
  <c r="AE571" i="1"/>
  <c r="AF571" i="1"/>
  <c r="AG571" i="1"/>
  <c r="AB572" i="1"/>
  <c r="AD572" i="1"/>
  <c r="AE572" i="1"/>
  <c r="AF572" i="1"/>
  <c r="AG572" i="1"/>
  <c r="AB573" i="1"/>
  <c r="AD573" i="1"/>
  <c r="AE573" i="1"/>
  <c r="AF573" i="1"/>
  <c r="AG573" i="1"/>
  <c r="AB574" i="1"/>
  <c r="AD574" i="1"/>
  <c r="AE574" i="1"/>
  <c r="AF574" i="1"/>
  <c r="AG574" i="1"/>
  <c r="AB575" i="1"/>
  <c r="AD575" i="1"/>
  <c r="AE575" i="1"/>
  <c r="AF575" i="1"/>
  <c r="AG575" i="1"/>
  <c r="AB576" i="1"/>
  <c r="AD576" i="1"/>
  <c r="AE576" i="1"/>
  <c r="AF576" i="1"/>
  <c r="AG576" i="1"/>
  <c r="AB577" i="1"/>
  <c r="AD577" i="1"/>
  <c r="AE577" i="1"/>
  <c r="AF577" i="1"/>
  <c r="AG577" i="1"/>
  <c r="AB578" i="1"/>
  <c r="AD578" i="1"/>
  <c r="AE578" i="1"/>
  <c r="AF578" i="1"/>
  <c r="AG578" i="1"/>
  <c r="AB579" i="1"/>
  <c r="AD579" i="1"/>
  <c r="AE579" i="1"/>
  <c r="AF579" i="1"/>
  <c r="AG579" i="1"/>
  <c r="AB580" i="1"/>
  <c r="AD580" i="1"/>
  <c r="AE580" i="1"/>
  <c r="AF580" i="1"/>
  <c r="AG580" i="1"/>
  <c r="AB581" i="1"/>
  <c r="AD581" i="1"/>
  <c r="AE581" i="1"/>
  <c r="AF581" i="1"/>
  <c r="AG581" i="1"/>
  <c r="AB582" i="1"/>
  <c r="AD582" i="1"/>
  <c r="AE582" i="1"/>
  <c r="AF582" i="1"/>
  <c r="AG582" i="1"/>
  <c r="AB583" i="1"/>
  <c r="AD583" i="1"/>
  <c r="AE583" i="1"/>
  <c r="AF583" i="1"/>
  <c r="AG583" i="1"/>
  <c r="AB584" i="1"/>
  <c r="AD584" i="1"/>
  <c r="AE584" i="1"/>
  <c r="AF584" i="1"/>
  <c r="AG584" i="1"/>
  <c r="AB585" i="1"/>
  <c r="AD585" i="1"/>
  <c r="AE585" i="1"/>
  <c r="AF585" i="1"/>
  <c r="AG585" i="1"/>
  <c r="AB586" i="1"/>
  <c r="AD586" i="1"/>
  <c r="AE586" i="1"/>
  <c r="AF586" i="1"/>
  <c r="AG586" i="1"/>
  <c r="AB587" i="1"/>
  <c r="AD587" i="1"/>
  <c r="AE587" i="1"/>
  <c r="AF587" i="1"/>
  <c r="AG587" i="1"/>
  <c r="AB588" i="1"/>
  <c r="AD588" i="1"/>
  <c r="AE588" i="1"/>
  <c r="AF588" i="1"/>
  <c r="AG588" i="1"/>
  <c r="AB589" i="1"/>
  <c r="AD589" i="1"/>
  <c r="AE589" i="1"/>
  <c r="AF589" i="1"/>
  <c r="AG589" i="1"/>
  <c r="AB590" i="1"/>
  <c r="AD590" i="1"/>
  <c r="AE590" i="1"/>
  <c r="AF590" i="1"/>
  <c r="AG590" i="1"/>
  <c r="AB591" i="1"/>
  <c r="AD591" i="1"/>
  <c r="AE591" i="1"/>
  <c r="AF591" i="1"/>
  <c r="AG591" i="1"/>
  <c r="AB592" i="1"/>
  <c r="AD592" i="1"/>
  <c r="AE592" i="1"/>
  <c r="AF592" i="1"/>
  <c r="AG592" i="1"/>
  <c r="AB593" i="1"/>
  <c r="AD593" i="1"/>
  <c r="AE593" i="1"/>
  <c r="AF593" i="1"/>
  <c r="AG593" i="1"/>
  <c r="AB594" i="1"/>
  <c r="AD594" i="1"/>
  <c r="AE594" i="1"/>
  <c r="AF594" i="1"/>
  <c r="AG594" i="1"/>
  <c r="AB595" i="1"/>
  <c r="AD595" i="1"/>
  <c r="AE595" i="1"/>
  <c r="AF595" i="1"/>
  <c r="AG595" i="1"/>
  <c r="AB596" i="1"/>
  <c r="AD596" i="1"/>
  <c r="AE596" i="1"/>
  <c r="AF596" i="1"/>
  <c r="AG596" i="1"/>
  <c r="AB597" i="1"/>
  <c r="AD597" i="1"/>
  <c r="AE597" i="1"/>
  <c r="AF597" i="1"/>
  <c r="AG597" i="1"/>
  <c r="AB598" i="1"/>
  <c r="AD598" i="1"/>
  <c r="AE598" i="1"/>
  <c r="AF598" i="1"/>
  <c r="AG598" i="1"/>
  <c r="AB599" i="1"/>
  <c r="AD599" i="1"/>
  <c r="AE599" i="1"/>
  <c r="AF599" i="1"/>
  <c r="AG599" i="1"/>
  <c r="AB600" i="1"/>
  <c r="AD600" i="1"/>
  <c r="AE600" i="1"/>
  <c r="AF600" i="1"/>
  <c r="AG600" i="1"/>
  <c r="AB601" i="1"/>
  <c r="AD601" i="1"/>
  <c r="AE601" i="1"/>
  <c r="AF601" i="1"/>
  <c r="AG601" i="1"/>
  <c r="AB602" i="1"/>
  <c r="AD602" i="1"/>
  <c r="AE602" i="1"/>
  <c r="AF602" i="1"/>
  <c r="AG602" i="1"/>
  <c r="AB603" i="1"/>
  <c r="AD603" i="1"/>
  <c r="AE603" i="1"/>
  <c r="AF603" i="1"/>
  <c r="AG603" i="1"/>
  <c r="AB604" i="1"/>
  <c r="AD604" i="1"/>
  <c r="AE604" i="1"/>
  <c r="AF604" i="1"/>
  <c r="AG604" i="1"/>
  <c r="AB605" i="1"/>
  <c r="AD605" i="1"/>
  <c r="AE605" i="1"/>
  <c r="AF605" i="1"/>
  <c r="AG605" i="1"/>
  <c r="AB606" i="1"/>
  <c r="AD606" i="1"/>
  <c r="AE606" i="1"/>
  <c r="AF606" i="1"/>
  <c r="AG606" i="1"/>
  <c r="AB607" i="1"/>
  <c r="AD607" i="1"/>
  <c r="AE607" i="1"/>
  <c r="AF607" i="1"/>
  <c r="AG607" i="1"/>
  <c r="AB608" i="1"/>
  <c r="AD608" i="1"/>
  <c r="AE608" i="1"/>
  <c r="AF608" i="1"/>
  <c r="AG608" i="1"/>
  <c r="AB609" i="1"/>
  <c r="AD609" i="1"/>
  <c r="AE609" i="1"/>
  <c r="AF609" i="1"/>
  <c r="AG609" i="1"/>
  <c r="AB610" i="1"/>
  <c r="AD610" i="1"/>
  <c r="AE610" i="1"/>
  <c r="AF610" i="1"/>
  <c r="AG610" i="1"/>
  <c r="AB611" i="1"/>
  <c r="AD611" i="1"/>
  <c r="AE611" i="1"/>
  <c r="AF611" i="1"/>
  <c r="AG611" i="1"/>
  <c r="AB612" i="1"/>
  <c r="AD612" i="1"/>
  <c r="AE612" i="1"/>
  <c r="AF612" i="1"/>
  <c r="AG612" i="1"/>
  <c r="AB613" i="1"/>
  <c r="AD613" i="1"/>
  <c r="AE613" i="1"/>
  <c r="AF613" i="1"/>
  <c r="AG613" i="1"/>
  <c r="AB614" i="1"/>
  <c r="AD614" i="1"/>
  <c r="AE614" i="1"/>
  <c r="AF614" i="1"/>
  <c r="AG614" i="1"/>
  <c r="AB615" i="1"/>
  <c r="AD615" i="1"/>
  <c r="AE615" i="1"/>
  <c r="AF615" i="1"/>
  <c r="AG615" i="1"/>
  <c r="AB616" i="1"/>
  <c r="AD616" i="1"/>
  <c r="AE616" i="1"/>
  <c r="AF616" i="1"/>
  <c r="AG616" i="1"/>
  <c r="AB617" i="1"/>
  <c r="AD617" i="1"/>
  <c r="AE617" i="1"/>
  <c r="AF617" i="1"/>
  <c r="AG617" i="1"/>
  <c r="AB618" i="1"/>
  <c r="AD618" i="1"/>
  <c r="AE618" i="1"/>
  <c r="AF618" i="1"/>
  <c r="AG618" i="1"/>
  <c r="AB619" i="1"/>
  <c r="AD619" i="1"/>
  <c r="AE619" i="1"/>
  <c r="AF619" i="1"/>
  <c r="AG619" i="1"/>
  <c r="AB620" i="1"/>
  <c r="AD620" i="1"/>
  <c r="AE620" i="1"/>
  <c r="AF620" i="1"/>
  <c r="AG620" i="1"/>
  <c r="AB621" i="1"/>
  <c r="AD621" i="1"/>
  <c r="AE621" i="1"/>
  <c r="AF621" i="1"/>
  <c r="AG621" i="1"/>
  <c r="AB622" i="1"/>
  <c r="AD622" i="1"/>
  <c r="AE622" i="1"/>
  <c r="AF622" i="1"/>
  <c r="AG622" i="1"/>
  <c r="AB623" i="1"/>
  <c r="AD623" i="1"/>
  <c r="AE623" i="1"/>
  <c r="AF623" i="1"/>
  <c r="AG623" i="1"/>
  <c r="AB624" i="1"/>
  <c r="AD624" i="1"/>
  <c r="AE624" i="1"/>
  <c r="AF624" i="1"/>
  <c r="AG624" i="1"/>
  <c r="AB625" i="1"/>
  <c r="AD625" i="1"/>
  <c r="AE625" i="1"/>
  <c r="AF625" i="1"/>
  <c r="AG625" i="1"/>
  <c r="AB626" i="1"/>
  <c r="AD626" i="1"/>
  <c r="AE626" i="1"/>
  <c r="AF626" i="1"/>
  <c r="AG626" i="1"/>
  <c r="AB627" i="1"/>
  <c r="AD627" i="1"/>
  <c r="AE627" i="1"/>
  <c r="AF627" i="1"/>
  <c r="AG627" i="1"/>
  <c r="AB628" i="1"/>
  <c r="AD628" i="1"/>
  <c r="AE628" i="1"/>
  <c r="AF628" i="1"/>
  <c r="AG628" i="1"/>
  <c r="AB629" i="1"/>
  <c r="AD629" i="1"/>
  <c r="AE629" i="1"/>
  <c r="AF629" i="1"/>
  <c r="AG629" i="1"/>
  <c r="AB630" i="1"/>
  <c r="AD630" i="1"/>
  <c r="AE630" i="1"/>
  <c r="AF630" i="1"/>
  <c r="AG630" i="1"/>
  <c r="AB631" i="1"/>
  <c r="AD631" i="1"/>
  <c r="AE631" i="1"/>
  <c r="AF631" i="1"/>
  <c r="AG631" i="1"/>
  <c r="AB632" i="1"/>
  <c r="AD632" i="1"/>
  <c r="AE632" i="1"/>
  <c r="AF632" i="1"/>
  <c r="AG632" i="1"/>
  <c r="AB633" i="1"/>
  <c r="AD633" i="1"/>
  <c r="AE633" i="1"/>
  <c r="AF633" i="1"/>
  <c r="AG633" i="1"/>
  <c r="AB634" i="1"/>
  <c r="AD634" i="1"/>
  <c r="AE634" i="1"/>
  <c r="AF634" i="1"/>
  <c r="AG634" i="1"/>
  <c r="AB635" i="1"/>
  <c r="AD635" i="1"/>
  <c r="AE635" i="1"/>
  <c r="AF635" i="1"/>
  <c r="AG635" i="1"/>
  <c r="AB636" i="1"/>
  <c r="AD636" i="1"/>
  <c r="AE636" i="1"/>
  <c r="AF636" i="1"/>
  <c r="AG636" i="1"/>
  <c r="AB637" i="1"/>
  <c r="AD637" i="1"/>
  <c r="AE637" i="1"/>
  <c r="AF637" i="1"/>
  <c r="AG637" i="1"/>
  <c r="AB638" i="1"/>
  <c r="AD638" i="1"/>
  <c r="AE638" i="1"/>
  <c r="AF638" i="1"/>
  <c r="AG638" i="1"/>
  <c r="AB639" i="1"/>
  <c r="AD639" i="1"/>
  <c r="AE639" i="1"/>
  <c r="AF639" i="1"/>
  <c r="AG639" i="1"/>
  <c r="AB640" i="1"/>
  <c r="AD640" i="1"/>
  <c r="AE640" i="1"/>
  <c r="AF640" i="1"/>
  <c r="AG640" i="1"/>
  <c r="AB641" i="1"/>
  <c r="AD641" i="1"/>
  <c r="AE641" i="1"/>
  <c r="AF641" i="1"/>
  <c r="AG641" i="1"/>
  <c r="AB642" i="1"/>
  <c r="AD642" i="1"/>
  <c r="AE642" i="1"/>
  <c r="AF642" i="1"/>
  <c r="AG642" i="1"/>
  <c r="AB643" i="1"/>
  <c r="AD643" i="1"/>
  <c r="AE643" i="1"/>
  <c r="AF643" i="1"/>
  <c r="AG643" i="1"/>
  <c r="AB644" i="1"/>
  <c r="AD644" i="1"/>
  <c r="AE644" i="1"/>
  <c r="AF644" i="1"/>
  <c r="AG644" i="1"/>
  <c r="AB645" i="1"/>
  <c r="AD645" i="1"/>
  <c r="AE645" i="1"/>
  <c r="AF645" i="1"/>
  <c r="AG645" i="1"/>
  <c r="AB646" i="1"/>
  <c r="AD646" i="1"/>
  <c r="AE646" i="1"/>
  <c r="AF646" i="1"/>
  <c r="AG646" i="1"/>
  <c r="AB647" i="1"/>
  <c r="AD647" i="1"/>
  <c r="AE647" i="1"/>
  <c r="AF647" i="1"/>
  <c r="AG647" i="1"/>
  <c r="AB648" i="1"/>
  <c r="AD648" i="1"/>
  <c r="AE648" i="1"/>
  <c r="AF648" i="1"/>
  <c r="AG648" i="1"/>
  <c r="AB649" i="1"/>
  <c r="AD649" i="1"/>
  <c r="AE649" i="1"/>
  <c r="AF649" i="1"/>
  <c r="AG649" i="1"/>
  <c r="AB650" i="1"/>
  <c r="AD650" i="1"/>
  <c r="AE650" i="1"/>
  <c r="AF650" i="1"/>
  <c r="AG650" i="1"/>
  <c r="AB651" i="1"/>
  <c r="AD651" i="1"/>
  <c r="AE651" i="1"/>
  <c r="AF651" i="1"/>
  <c r="AG651" i="1"/>
  <c r="AB652" i="1"/>
  <c r="AD652" i="1"/>
  <c r="AE652" i="1"/>
  <c r="AF652" i="1"/>
  <c r="AG652" i="1"/>
  <c r="AB653" i="1"/>
  <c r="AD653" i="1"/>
  <c r="AE653" i="1"/>
  <c r="AF653" i="1"/>
  <c r="AG653" i="1"/>
  <c r="AB654" i="1"/>
  <c r="AD654" i="1"/>
  <c r="AE654" i="1"/>
  <c r="AF654" i="1"/>
  <c r="AG654" i="1"/>
  <c r="AB655" i="1"/>
  <c r="AD655" i="1"/>
  <c r="AE655" i="1"/>
  <c r="AF655" i="1"/>
  <c r="AG655" i="1"/>
  <c r="AB656" i="1"/>
  <c r="AD656" i="1"/>
  <c r="AE656" i="1"/>
  <c r="AF656" i="1"/>
  <c r="AG656" i="1"/>
  <c r="AB657" i="1"/>
  <c r="AD657" i="1"/>
  <c r="AE657" i="1"/>
  <c r="AF657" i="1"/>
  <c r="AG657" i="1"/>
  <c r="AB658" i="1"/>
  <c r="AD658" i="1"/>
  <c r="AE658" i="1"/>
  <c r="AF658" i="1"/>
  <c r="AG658" i="1"/>
  <c r="AB659" i="1"/>
  <c r="AD659" i="1"/>
  <c r="AE659" i="1"/>
  <c r="AF659" i="1"/>
  <c r="AG659" i="1"/>
  <c r="AB660" i="1"/>
  <c r="AD660" i="1"/>
  <c r="AE660" i="1"/>
  <c r="AF660" i="1"/>
  <c r="AG660" i="1"/>
  <c r="AB661" i="1"/>
  <c r="AD661" i="1"/>
  <c r="AE661" i="1"/>
  <c r="AF661" i="1"/>
  <c r="AG661" i="1"/>
  <c r="AB662" i="1"/>
  <c r="AD662" i="1"/>
  <c r="AE662" i="1"/>
  <c r="AF662" i="1"/>
  <c r="AG662" i="1"/>
  <c r="AB663" i="1"/>
  <c r="AD663" i="1"/>
  <c r="AE663" i="1"/>
  <c r="AF663" i="1"/>
  <c r="AG663" i="1"/>
  <c r="AB664" i="1"/>
  <c r="AD664" i="1"/>
  <c r="AE664" i="1"/>
  <c r="AF664" i="1"/>
  <c r="AG664" i="1"/>
  <c r="AB665" i="1"/>
  <c r="AD665" i="1"/>
  <c r="AE665" i="1"/>
  <c r="AF665" i="1"/>
  <c r="AG665" i="1"/>
  <c r="AB666" i="1"/>
  <c r="AD666" i="1"/>
  <c r="AE666" i="1"/>
  <c r="AF666" i="1"/>
  <c r="AG666" i="1"/>
  <c r="AB667" i="1"/>
  <c r="AD667" i="1"/>
  <c r="AE667" i="1"/>
  <c r="AF667" i="1"/>
  <c r="AG667" i="1"/>
  <c r="AB668" i="1"/>
  <c r="AD668" i="1"/>
  <c r="AE668" i="1"/>
  <c r="AF668" i="1"/>
  <c r="AG668" i="1"/>
  <c r="AB669" i="1"/>
  <c r="AD669" i="1"/>
  <c r="AE669" i="1"/>
  <c r="AF669" i="1"/>
  <c r="AG669" i="1"/>
  <c r="AB670" i="1"/>
  <c r="AD670" i="1"/>
  <c r="AE670" i="1"/>
  <c r="AF670" i="1"/>
  <c r="AG670" i="1"/>
  <c r="AB671" i="1"/>
  <c r="AD671" i="1"/>
  <c r="AE671" i="1"/>
  <c r="AF671" i="1"/>
  <c r="AG671" i="1"/>
  <c r="AB672" i="1"/>
  <c r="AD672" i="1"/>
  <c r="AE672" i="1"/>
  <c r="AF672" i="1"/>
  <c r="AG672" i="1"/>
  <c r="AB673" i="1"/>
  <c r="AD673" i="1"/>
  <c r="AE673" i="1"/>
  <c r="AF673" i="1"/>
  <c r="AG673" i="1"/>
  <c r="AB674" i="1"/>
  <c r="AD674" i="1"/>
  <c r="AE674" i="1"/>
  <c r="AF674" i="1"/>
  <c r="AG674" i="1"/>
  <c r="AB675" i="1"/>
  <c r="AD675" i="1"/>
  <c r="AE675" i="1"/>
  <c r="AF675" i="1"/>
  <c r="AG675" i="1"/>
  <c r="AB676" i="1"/>
  <c r="AD676" i="1"/>
  <c r="AE676" i="1"/>
  <c r="AF676" i="1"/>
  <c r="AG676" i="1"/>
  <c r="AB677" i="1"/>
  <c r="AD677" i="1"/>
  <c r="AE677" i="1"/>
  <c r="AF677" i="1"/>
  <c r="AG677" i="1"/>
  <c r="AB678" i="1"/>
  <c r="AD678" i="1"/>
  <c r="AE678" i="1"/>
  <c r="AF678" i="1"/>
  <c r="AG678" i="1"/>
  <c r="AB679" i="1"/>
  <c r="AD679" i="1"/>
  <c r="AE679" i="1"/>
  <c r="AF679" i="1"/>
  <c r="AG679" i="1"/>
  <c r="AB680" i="1"/>
  <c r="AD680" i="1"/>
  <c r="AE680" i="1"/>
  <c r="AF680" i="1"/>
  <c r="AG680" i="1"/>
  <c r="AB681" i="1"/>
  <c r="AD681" i="1"/>
  <c r="AE681" i="1"/>
  <c r="AF681" i="1"/>
  <c r="AG681" i="1"/>
  <c r="AB682" i="1"/>
  <c r="AD682" i="1"/>
  <c r="AE682" i="1"/>
  <c r="AF682" i="1"/>
  <c r="AG682" i="1"/>
  <c r="AB683" i="1"/>
  <c r="AD683" i="1"/>
  <c r="AE683" i="1"/>
  <c r="AF683" i="1"/>
  <c r="AG683" i="1"/>
  <c r="AB684" i="1"/>
  <c r="AD684" i="1"/>
  <c r="AE684" i="1"/>
  <c r="AF684" i="1"/>
  <c r="AG684" i="1"/>
  <c r="AB685" i="1"/>
  <c r="AD685" i="1"/>
  <c r="AE685" i="1"/>
  <c r="AF685" i="1"/>
  <c r="AG685" i="1"/>
  <c r="AB686" i="1"/>
  <c r="AD686" i="1"/>
  <c r="AE686" i="1"/>
  <c r="AF686" i="1"/>
  <c r="AG686" i="1"/>
  <c r="AB687" i="1"/>
  <c r="AD687" i="1"/>
  <c r="AE687" i="1"/>
  <c r="AF687" i="1"/>
  <c r="AG687" i="1"/>
  <c r="AB688" i="1"/>
  <c r="AD688" i="1"/>
  <c r="AE688" i="1"/>
  <c r="AF688" i="1"/>
  <c r="AG688" i="1"/>
  <c r="AB689" i="1"/>
  <c r="AD689" i="1"/>
  <c r="AE689" i="1"/>
  <c r="AF689" i="1"/>
  <c r="AG689" i="1"/>
  <c r="AB690" i="1"/>
  <c r="AD690" i="1"/>
  <c r="AE690" i="1"/>
  <c r="AF690" i="1"/>
  <c r="AG690" i="1"/>
  <c r="AB691" i="1"/>
  <c r="AD691" i="1"/>
  <c r="AE691" i="1"/>
  <c r="AF691" i="1"/>
  <c r="AG691" i="1"/>
  <c r="AB692" i="1"/>
  <c r="AD692" i="1"/>
  <c r="AE692" i="1"/>
  <c r="AF692" i="1"/>
  <c r="AG692" i="1"/>
  <c r="AB693" i="1"/>
  <c r="AD693" i="1"/>
  <c r="AE693" i="1"/>
  <c r="AF693" i="1"/>
  <c r="AG693" i="1"/>
  <c r="AB694" i="1"/>
  <c r="AD694" i="1"/>
  <c r="AE694" i="1"/>
  <c r="AF694" i="1"/>
  <c r="AG694" i="1"/>
  <c r="AB695" i="1"/>
  <c r="AD695" i="1"/>
  <c r="AE695" i="1"/>
  <c r="AF695" i="1"/>
  <c r="AG695" i="1"/>
  <c r="AB696" i="1"/>
  <c r="AD696" i="1"/>
  <c r="AE696" i="1"/>
  <c r="AF696" i="1"/>
  <c r="AG696" i="1"/>
  <c r="AB697" i="1"/>
  <c r="AD697" i="1"/>
  <c r="AE697" i="1"/>
  <c r="AF697" i="1"/>
  <c r="AG697" i="1"/>
  <c r="AB698" i="1"/>
  <c r="AD698" i="1"/>
  <c r="AE698" i="1"/>
  <c r="AF698" i="1"/>
  <c r="AG698" i="1"/>
  <c r="AB699" i="1"/>
  <c r="AD699" i="1"/>
  <c r="AE699" i="1"/>
  <c r="AF699" i="1"/>
  <c r="AG699" i="1"/>
  <c r="AB700" i="1"/>
  <c r="AD700" i="1"/>
  <c r="AE700" i="1"/>
  <c r="AF700" i="1"/>
  <c r="AG700" i="1"/>
  <c r="AB701" i="1"/>
  <c r="AD701" i="1"/>
  <c r="AE701" i="1"/>
  <c r="AF701" i="1"/>
  <c r="AG701" i="1"/>
  <c r="AB702" i="1"/>
  <c r="AD702" i="1"/>
  <c r="AE702" i="1"/>
  <c r="AF702" i="1"/>
  <c r="AG702" i="1"/>
  <c r="AB703" i="1"/>
  <c r="AD703" i="1"/>
  <c r="AE703" i="1"/>
  <c r="AF703" i="1"/>
  <c r="AG703" i="1"/>
  <c r="AB704" i="1"/>
  <c r="AD704" i="1"/>
  <c r="AE704" i="1"/>
  <c r="AF704" i="1"/>
  <c r="AG704" i="1"/>
  <c r="AB705" i="1"/>
  <c r="AD705" i="1"/>
  <c r="AE705" i="1"/>
  <c r="AF705" i="1"/>
  <c r="AG705" i="1"/>
  <c r="AB706" i="1"/>
  <c r="AD706" i="1"/>
  <c r="AE706" i="1"/>
  <c r="AF706" i="1"/>
  <c r="AG706" i="1"/>
  <c r="AB707" i="1"/>
  <c r="AD707" i="1"/>
  <c r="AE707" i="1"/>
  <c r="AF707" i="1"/>
  <c r="AG707" i="1"/>
  <c r="AB708" i="1"/>
  <c r="AD708" i="1"/>
  <c r="AE708" i="1"/>
  <c r="AF708" i="1"/>
  <c r="AG708" i="1"/>
  <c r="AB709" i="1"/>
  <c r="AD709" i="1"/>
  <c r="AE709" i="1"/>
  <c r="AF709" i="1"/>
  <c r="AG709" i="1"/>
  <c r="AB710" i="1"/>
  <c r="AD710" i="1"/>
  <c r="AE710" i="1"/>
  <c r="AF710" i="1"/>
  <c r="AG710" i="1"/>
  <c r="AB711" i="1"/>
  <c r="AD711" i="1"/>
  <c r="AE711" i="1"/>
  <c r="AF711" i="1"/>
  <c r="AG711" i="1"/>
  <c r="AB712" i="1"/>
  <c r="AD712" i="1"/>
  <c r="AE712" i="1"/>
  <c r="AF712" i="1"/>
  <c r="AG712" i="1"/>
  <c r="AB713" i="1"/>
  <c r="AD713" i="1"/>
  <c r="AE713" i="1"/>
  <c r="AF713" i="1"/>
  <c r="AG713" i="1"/>
  <c r="AB714" i="1"/>
  <c r="AD714" i="1"/>
  <c r="AE714" i="1"/>
  <c r="AF714" i="1"/>
  <c r="AG714" i="1"/>
  <c r="AB715" i="1"/>
  <c r="AD715" i="1"/>
  <c r="AE715" i="1"/>
  <c r="AF715" i="1"/>
  <c r="AG715" i="1"/>
  <c r="AB716" i="1"/>
  <c r="AD716" i="1"/>
  <c r="AE716" i="1"/>
  <c r="AF716" i="1"/>
  <c r="AG716" i="1"/>
  <c r="AB717" i="1"/>
  <c r="AD717" i="1"/>
  <c r="AE717" i="1"/>
  <c r="AF717" i="1"/>
  <c r="AG717" i="1"/>
  <c r="AB718" i="1"/>
  <c r="AD718" i="1"/>
  <c r="AE718" i="1"/>
  <c r="AF718" i="1"/>
  <c r="AG718" i="1"/>
  <c r="AB719" i="1"/>
  <c r="AD719" i="1"/>
  <c r="AE719" i="1"/>
  <c r="AF719" i="1"/>
  <c r="AG719" i="1"/>
  <c r="AB720" i="1"/>
  <c r="AD720" i="1"/>
  <c r="AE720" i="1"/>
  <c r="AF720" i="1"/>
  <c r="AG720" i="1"/>
  <c r="AB721" i="1"/>
  <c r="AD721" i="1"/>
  <c r="AE721" i="1"/>
  <c r="AF721" i="1"/>
  <c r="AG721" i="1"/>
  <c r="AB722" i="1"/>
  <c r="AD722" i="1"/>
  <c r="AE722" i="1"/>
  <c r="AF722" i="1"/>
  <c r="AG722" i="1"/>
  <c r="AB723" i="1"/>
  <c r="AD723" i="1"/>
  <c r="AE723" i="1"/>
  <c r="AF723" i="1"/>
  <c r="AG723" i="1"/>
  <c r="AB724" i="1"/>
  <c r="AD724" i="1"/>
  <c r="AE724" i="1"/>
  <c r="AF724" i="1"/>
  <c r="AG724" i="1"/>
  <c r="AB725" i="1"/>
  <c r="AD725" i="1"/>
  <c r="AE725" i="1"/>
  <c r="AF725" i="1"/>
  <c r="AG725" i="1"/>
  <c r="AB726" i="1"/>
  <c r="AD726" i="1"/>
  <c r="AE726" i="1"/>
  <c r="AF726" i="1"/>
  <c r="AG726" i="1"/>
  <c r="AB727" i="1"/>
  <c r="AD727" i="1"/>
  <c r="AE727" i="1"/>
  <c r="AF727" i="1"/>
  <c r="AG727" i="1"/>
  <c r="AB728" i="1"/>
  <c r="AD728" i="1"/>
  <c r="AE728" i="1"/>
  <c r="AF728" i="1"/>
  <c r="AG728" i="1"/>
  <c r="AB729" i="1"/>
  <c r="AD729" i="1"/>
  <c r="AE729" i="1"/>
  <c r="AF729" i="1"/>
  <c r="AG729" i="1"/>
  <c r="AB730" i="1"/>
  <c r="AD730" i="1"/>
  <c r="AE730" i="1"/>
  <c r="AF730" i="1"/>
  <c r="AG730" i="1"/>
  <c r="AB731" i="1"/>
  <c r="AD731" i="1"/>
  <c r="AE731" i="1"/>
  <c r="AF731" i="1"/>
  <c r="AG731" i="1"/>
  <c r="AB732" i="1"/>
  <c r="AD732" i="1"/>
  <c r="AE732" i="1"/>
  <c r="AF732" i="1"/>
  <c r="AG732" i="1"/>
  <c r="AB733" i="1"/>
  <c r="AD733" i="1"/>
  <c r="AE733" i="1"/>
  <c r="AF733" i="1"/>
  <c r="AG733" i="1"/>
  <c r="AB734" i="1"/>
  <c r="AD734" i="1"/>
  <c r="AE734" i="1"/>
  <c r="AF734" i="1"/>
  <c r="AG734" i="1"/>
  <c r="AB735" i="1"/>
  <c r="AD735" i="1"/>
  <c r="AE735" i="1"/>
  <c r="AF735" i="1"/>
  <c r="AG735" i="1"/>
  <c r="AB736" i="1"/>
  <c r="AD736" i="1"/>
  <c r="AE736" i="1"/>
  <c r="AF736" i="1"/>
  <c r="AG736" i="1"/>
  <c r="AB737" i="1"/>
  <c r="AD737" i="1"/>
  <c r="AE737" i="1"/>
  <c r="AF737" i="1"/>
  <c r="AG737" i="1"/>
  <c r="AB738" i="1"/>
  <c r="AD738" i="1"/>
  <c r="AE738" i="1"/>
  <c r="AF738" i="1"/>
  <c r="AG738" i="1"/>
  <c r="AB739" i="1"/>
  <c r="AD739" i="1"/>
  <c r="AE739" i="1"/>
  <c r="AF739" i="1"/>
  <c r="AG739" i="1"/>
  <c r="AB740" i="1"/>
  <c r="AD740" i="1"/>
  <c r="AE740" i="1"/>
  <c r="AF740" i="1"/>
  <c r="AG740" i="1"/>
  <c r="AB741" i="1"/>
  <c r="AD741" i="1"/>
  <c r="AE741" i="1"/>
  <c r="AF741" i="1"/>
  <c r="AG741" i="1"/>
  <c r="AB742" i="1"/>
  <c r="AD742" i="1"/>
  <c r="AE742" i="1"/>
  <c r="AF742" i="1"/>
  <c r="AG742" i="1"/>
  <c r="AB743" i="1"/>
  <c r="AD743" i="1"/>
  <c r="AE743" i="1"/>
  <c r="AF743" i="1"/>
  <c r="AG743" i="1"/>
  <c r="AB744" i="1"/>
  <c r="AD744" i="1"/>
  <c r="AE744" i="1"/>
  <c r="AF744" i="1"/>
  <c r="AG744" i="1"/>
  <c r="AB745" i="1"/>
  <c r="AD745" i="1"/>
  <c r="AE745" i="1"/>
  <c r="AF745" i="1"/>
  <c r="AG745" i="1"/>
  <c r="AB746" i="1"/>
  <c r="AD746" i="1"/>
  <c r="AE746" i="1"/>
  <c r="AF746" i="1"/>
  <c r="AG746" i="1"/>
  <c r="AB747" i="1"/>
  <c r="AD747" i="1"/>
  <c r="AE747" i="1"/>
  <c r="AF747" i="1"/>
  <c r="AG747" i="1"/>
  <c r="AB748" i="1"/>
  <c r="AD748" i="1"/>
  <c r="AE748" i="1"/>
  <c r="AF748" i="1"/>
  <c r="AG748" i="1"/>
  <c r="AB749" i="1"/>
  <c r="AD749" i="1"/>
  <c r="AE749" i="1"/>
  <c r="AF749" i="1"/>
  <c r="AG749" i="1"/>
  <c r="AB750" i="1"/>
  <c r="AD750" i="1"/>
  <c r="AE750" i="1"/>
  <c r="AF750" i="1"/>
  <c r="AG750" i="1"/>
  <c r="AB751" i="1"/>
  <c r="AD751" i="1"/>
  <c r="AE751" i="1"/>
  <c r="AF751" i="1"/>
  <c r="AG751" i="1"/>
  <c r="AB752" i="1"/>
  <c r="AD752" i="1"/>
  <c r="AE752" i="1"/>
  <c r="AF752" i="1"/>
  <c r="AG752" i="1"/>
  <c r="AB753" i="1"/>
  <c r="AD753" i="1"/>
  <c r="AE753" i="1"/>
  <c r="AF753" i="1"/>
  <c r="AG753" i="1"/>
  <c r="AB754" i="1"/>
  <c r="AD754" i="1"/>
  <c r="AE754" i="1"/>
  <c r="AF754" i="1"/>
  <c r="AG754" i="1"/>
  <c r="AB755" i="1"/>
  <c r="AD755" i="1"/>
  <c r="AE755" i="1"/>
  <c r="AF755" i="1"/>
  <c r="AG755" i="1"/>
  <c r="AB756" i="1"/>
  <c r="AD756" i="1"/>
  <c r="AE756" i="1"/>
  <c r="AF756" i="1"/>
  <c r="AG756" i="1"/>
  <c r="AB757" i="1"/>
  <c r="AD757" i="1"/>
  <c r="AE757" i="1"/>
  <c r="AF757" i="1"/>
  <c r="AG757" i="1"/>
  <c r="AB758" i="1"/>
  <c r="AD758" i="1"/>
  <c r="AE758" i="1"/>
  <c r="AF758" i="1"/>
  <c r="AG758" i="1"/>
  <c r="AB759" i="1"/>
  <c r="AD759" i="1"/>
  <c r="AE759" i="1"/>
  <c r="AF759" i="1"/>
  <c r="AG759" i="1"/>
  <c r="AB760" i="1"/>
  <c r="AD760" i="1"/>
  <c r="AE760" i="1"/>
  <c r="AF760" i="1"/>
  <c r="AG760" i="1"/>
  <c r="AB761" i="1"/>
  <c r="AD761" i="1"/>
  <c r="AE761" i="1"/>
  <c r="AF761" i="1"/>
  <c r="AG761" i="1"/>
  <c r="AB762" i="1"/>
  <c r="AD762" i="1"/>
  <c r="AE762" i="1"/>
  <c r="AF762" i="1"/>
  <c r="AG762" i="1"/>
  <c r="AB763" i="1"/>
  <c r="AD763" i="1"/>
  <c r="AE763" i="1"/>
  <c r="AF763" i="1"/>
  <c r="AG763" i="1"/>
  <c r="AB764" i="1"/>
  <c r="AD764" i="1"/>
  <c r="AE764" i="1"/>
  <c r="AF764" i="1"/>
  <c r="AG764" i="1"/>
  <c r="AB765" i="1"/>
  <c r="AD765" i="1"/>
  <c r="AE765" i="1"/>
  <c r="AF765" i="1"/>
  <c r="AG765" i="1"/>
  <c r="AB766" i="1"/>
  <c r="AD766" i="1"/>
  <c r="AE766" i="1"/>
  <c r="AF766" i="1"/>
  <c r="AG766" i="1"/>
  <c r="AB767" i="1"/>
  <c r="AD767" i="1"/>
  <c r="AE767" i="1"/>
  <c r="AF767" i="1"/>
  <c r="AG767" i="1"/>
  <c r="AB768" i="1"/>
  <c r="AD768" i="1"/>
  <c r="AE768" i="1"/>
  <c r="AF768" i="1"/>
  <c r="AG768" i="1"/>
  <c r="AB769" i="1"/>
  <c r="AD769" i="1"/>
  <c r="AE769" i="1"/>
  <c r="AF769" i="1"/>
  <c r="AG769" i="1"/>
  <c r="AB770" i="1"/>
  <c r="AD770" i="1"/>
  <c r="AE770" i="1"/>
  <c r="AF770" i="1"/>
  <c r="AG770" i="1"/>
  <c r="AB771" i="1"/>
  <c r="AD771" i="1"/>
  <c r="AE771" i="1"/>
  <c r="AF771" i="1"/>
  <c r="AG771" i="1"/>
  <c r="AB772" i="1"/>
  <c r="AD772" i="1"/>
  <c r="AE772" i="1"/>
  <c r="AF772" i="1"/>
  <c r="AG772" i="1"/>
  <c r="AB773" i="1"/>
  <c r="AD773" i="1"/>
  <c r="AE773" i="1"/>
  <c r="AF773" i="1"/>
  <c r="AG773" i="1"/>
  <c r="AB774" i="1"/>
  <c r="AD774" i="1"/>
  <c r="AE774" i="1"/>
  <c r="AF774" i="1"/>
  <c r="AG774" i="1"/>
  <c r="AB775" i="1"/>
  <c r="AD775" i="1"/>
  <c r="AE775" i="1"/>
  <c r="AF775" i="1"/>
  <c r="AG775" i="1"/>
  <c r="AB776" i="1"/>
  <c r="AD776" i="1"/>
  <c r="AE776" i="1"/>
  <c r="AF776" i="1"/>
  <c r="AG776" i="1"/>
  <c r="AB777" i="1"/>
  <c r="AD777" i="1"/>
  <c r="AE777" i="1"/>
  <c r="AF777" i="1"/>
  <c r="AG777" i="1"/>
  <c r="AB778" i="1"/>
  <c r="AD778" i="1"/>
  <c r="AE778" i="1"/>
  <c r="AF778" i="1"/>
  <c r="AG778" i="1"/>
  <c r="AB779" i="1"/>
  <c r="AD779" i="1"/>
  <c r="AE779" i="1"/>
  <c r="AF779" i="1"/>
  <c r="AG779" i="1"/>
  <c r="AB780" i="1"/>
  <c r="AD780" i="1"/>
  <c r="AE780" i="1"/>
  <c r="AF780" i="1"/>
  <c r="AG780" i="1"/>
  <c r="AB781" i="1"/>
  <c r="AD781" i="1"/>
  <c r="AE781" i="1"/>
  <c r="AF781" i="1"/>
  <c r="AG781" i="1"/>
  <c r="AB782" i="1"/>
  <c r="AD782" i="1"/>
  <c r="AE782" i="1"/>
  <c r="AF782" i="1"/>
  <c r="AG782" i="1"/>
  <c r="AB783" i="1"/>
  <c r="AD783" i="1"/>
  <c r="AE783" i="1"/>
  <c r="AF783" i="1"/>
  <c r="AG783" i="1"/>
  <c r="AB784" i="1"/>
  <c r="AD784" i="1"/>
  <c r="AE784" i="1"/>
  <c r="AF784" i="1"/>
  <c r="AG784" i="1"/>
  <c r="AB785" i="1"/>
  <c r="AD785" i="1"/>
  <c r="AE785" i="1"/>
  <c r="AF785" i="1"/>
  <c r="AG785" i="1"/>
  <c r="AB786" i="1"/>
  <c r="AD786" i="1"/>
  <c r="AE786" i="1"/>
  <c r="AF786" i="1"/>
  <c r="AG786" i="1"/>
  <c r="AB787" i="1"/>
  <c r="AD787" i="1"/>
  <c r="AE787" i="1"/>
  <c r="AF787" i="1"/>
  <c r="AG787" i="1"/>
  <c r="AB788" i="1"/>
  <c r="AD788" i="1"/>
  <c r="AE788" i="1"/>
  <c r="AF788" i="1"/>
  <c r="AG788" i="1"/>
  <c r="AB789" i="1"/>
  <c r="AD789" i="1"/>
  <c r="AE789" i="1"/>
  <c r="AF789" i="1"/>
  <c r="AG789" i="1"/>
  <c r="AB790" i="1"/>
  <c r="AD790" i="1"/>
  <c r="AE790" i="1"/>
  <c r="AF790" i="1"/>
  <c r="AG790" i="1"/>
  <c r="AB791" i="1"/>
  <c r="AD791" i="1"/>
  <c r="AE791" i="1"/>
  <c r="AF791" i="1"/>
  <c r="AG791" i="1"/>
  <c r="AB792" i="1"/>
  <c r="AD792" i="1"/>
  <c r="AE792" i="1"/>
  <c r="AF792" i="1"/>
  <c r="AG792" i="1"/>
  <c r="AB793" i="1"/>
  <c r="AD793" i="1"/>
  <c r="AE793" i="1"/>
  <c r="AF793" i="1"/>
  <c r="AG793" i="1"/>
  <c r="AB794" i="1"/>
  <c r="AD794" i="1"/>
  <c r="AE794" i="1"/>
  <c r="AF794" i="1"/>
  <c r="AG794" i="1"/>
  <c r="AB795" i="1"/>
  <c r="AD795" i="1"/>
  <c r="AE795" i="1"/>
  <c r="AF795" i="1"/>
  <c r="AG795" i="1"/>
  <c r="AB796" i="1"/>
  <c r="AD796" i="1"/>
  <c r="AE796" i="1"/>
  <c r="AF796" i="1"/>
  <c r="AG796" i="1"/>
  <c r="AB797" i="1"/>
  <c r="AD797" i="1"/>
  <c r="AE797" i="1"/>
  <c r="AF797" i="1"/>
  <c r="AG797" i="1"/>
  <c r="AB798" i="1"/>
  <c r="AD798" i="1"/>
  <c r="AE798" i="1"/>
  <c r="AF798" i="1"/>
  <c r="AG798" i="1"/>
  <c r="AB799" i="1"/>
  <c r="AD799" i="1"/>
  <c r="AE799" i="1"/>
  <c r="AF799" i="1"/>
  <c r="AG799" i="1"/>
  <c r="AB800" i="1"/>
  <c r="AD800" i="1"/>
  <c r="AE800" i="1"/>
  <c r="AF800" i="1"/>
  <c r="AG800" i="1"/>
  <c r="AB801" i="1"/>
  <c r="AD801" i="1"/>
  <c r="AE801" i="1"/>
  <c r="AF801" i="1"/>
  <c r="AG801" i="1"/>
  <c r="AB802" i="1"/>
  <c r="AD802" i="1"/>
  <c r="AE802" i="1"/>
  <c r="AF802" i="1"/>
  <c r="AG802" i="1"/>
  <c r="AB803" i="1"/>
  <c r="AD803" i="1"/>
  <c r="AE803" i="1"/>
  <c r="AF803" i="1"/>
  <c r="AG803" i="1"/>
  <c r="AB804" i="1"/>
  <c r="AD804" i="1"/>
  <c r="AE804" i="1"/>
  <c r="AF804" i="1"/>
  <c r="AG804" i="1"/>
  <c r="AB805" i="1"/>
  <c r="AD805" i="1"/>
  <c r="AE805" i="1"/>
  <c r="AF805" i="1"/>
  <c r="AG805" i="1"/>
  <c r="AB806" i="1"/>
  <c r="AD806" i="1"/>
  <c r="AE806" i="1"/>
  <c r="AF806" i="1"/>
  <c r="AG806" i="1"/>
  <c r="AB807" i="1"/>
  <c r="AD807" i="1"/>
  <c r="AE807" i="1"/>
  <c r="AF807" i="1"/>
  <c r="AG807" i="1"/>
  <c r="AB808" i="1"/>
  <c r="AD808" i="1"/>
  <c r="AE808" i="1"/>
  <c r="AF808" i="1"/>
  <c r="AG808" i="1"/>
  <c r="AB809" i="1"/>
  <c r="AD809" i="1"/>
  <c r="AE809" i="1"/>
  <c r="AF809" i="1"/>
  <c r="AG809" i="1"/>
  <c r="AB810" i="1"/>
  <c r="AD810" i="1"/>
  <c r="AE810" i="1"/>
  <c r="AF810" i="1"/>
  <c r="AG810" i="1"/>
  <c r="AB811" i="1"/>
  <c r="AD811" i="1"/>
  <c r="AE811" i="1"/>
  <c r="AF811" i="1"/>
  <c r="AG811" i="1"/>
  <c r="AB812" i="1"/>
  <c r="AD812" i="1"/>
  <c r="AE812" i="1"/>
  <c r="AF812" i="1"/>
  <c r="AG812" i="1"/>
  <c r="AB813" i="1"/>
  <c r="AD813" i="1"/>
  <c r="AE813" i="1"/>
  <c r="AF813" i="1"/>
  <c r="AG813" i="1"/>
  <c r="AB814" i="1"/>
  <c r="AD814" i="1"/>
  <c r="AE814" i="1"/>
  <c r="AF814" i="1"/>
  <c r="AG814" i="1"/>
  <c r="AB815" i="1"/>
  <c r="AD815" i="1"/>
  <c r="AE815" i="1"/>
  <c r="AF815" i="1"/>
  <c r="AG815" i="1"/>
  <c r="AB816" i="1"/>
  <c r="AD816" i="1"/>
  <c r="AE816" i="1"/>
  <c r="AF816" i="1"/>
  <c r="AG816" i="1"/>
  <c r="AB817" i="1"/>
  <c r="AD817" i="1"/>
  <c r="AE817" i="1"/>
  <c r="AF817" i="1"/>
  <c r="AG817" i="1"/>
  <c r="AB818" i="1"/>
  <c r="AD818" i="1"/>
  <c r="AE818" i="1"/>
  <c r="AF818" i="1"/>
  <c r="AG818" i="1"/>
  <c r="AB819" i="1"/>
  <c r="AD819" i="1"/>
  <c r="AE819" i="1"/>
  <c r="AF819" i="1"/>
  <c r="AG819" i="1"/>
  <c r="AB820" i="1"/>
  <c r="AD820" i="1"/>
  <c r="AE820" i="1"/>
  <c r="AF820" i="1"/>
  <c r="AG820" i="1"/>
  <c r="AB821" i="1"/>
  <c r="AD821" i="1"/>
  <c r="AE821" i="1"/>
  <c r="AF821" i="1"/>
  <c r="AG821" i="1"/>
  <c r="AB822" i="1"/>
  <c r="AD822" i="1"/>
  <c r="AE822" i="1"/>
  <c r="AF822" i="1"/>
  <c r="AG822" i="1"/>
  <c r="AB823" i="1"/>
  <c r="AD823" i="1"/>
  <c r="AE823" i="1"/>
  <c r="AF823" i="1"/>
  <c r="AG823" i="1"/>
  <c r="AB824" i="1"/>
  <c r="AD824" i="1"/>
  <c r="AE824" i="1"/>
  <c r="AF824" i="1"/>
  <c r="AG824" i="1"/>
  <c r="AB825" i="1"/>
  <c r="AD825" i="1"/>
  <c r="AE825" i="1"/>
  <c r="AF825" i="1"/>
  <c r="AG825" i="1"/>
  <c r="AB826" i="1"/>
  <c r="AD826" i="1"/>
  <c r="AE826" i="1"/>
  <c r="AF826" i="1"/>
  <c r="AG826" i="1"/>
  <c r="AB827" i="1"/>
  <c r="AD827" i="1"/>
  <c r="AE827" i="1"/>
  <c r="AF827" i="1"/>
  <c r="AG827" i="1"/>
  <c r="AB828" i="1"/>
  <c r="AD828" i="1"/>
  <c r="AE828" i="1"/>
  <c r="AF828" i="1"/>
  <c r="AG828" i="1"/>
  <c r="AB829" i="1"/>
  <c r="AD829" i="1"/>
  <c r="AE829" i="1"/>
  <c r="AF829" i="1"/>
  <c r="AG829" i="1"/>
  <c r="AB830" i="1"/>
  <c r="AD830" i="1"/>
  <c r="AE830" i="1"/>
  <c r="AF830" i="1"/>
  <c r="AG830" i="1"/>
  <c r="AB831" i="1"/>
  <c r="AD831" i="1"/>
  <c r="AE831" i="1"/>
  <c r="AF831" i="1"/>
  <c r="AG831" i="1"/>
  <c r="AB832" i="1"/>
  <c r="AD832" i="1"/>
  <c r="AE832" i="1"/>
  <c r="AF832" i="1"/>
  <c r="AG832" i="1"/>
  <c r="AB833" i="1"/>
  <c r="AD833" i="1"/>
  <c r="AE833" i="1"/>
  <c r="AF833" i="1"/>
  <c r="AG833" i="1"/>
  <c r="AB834" i="1"/>
  <c r="AD834" i="1"/>
  <c r="AE834" i="1"/>
  <c r="AF834" i="1"/>
  <c r="AG834" i="1"/>
  <c r="AB835" i="1"/>
  <c r="AD835" i="1"/>
  <c r="AE835" i="1"/>
  <c r="AF835" i="1"/>
  <c r="AG835" i="1"/>
  <c r="AB836" i="1"/>
  <c r="AD836" i="1"/>
  <c r="AE836" i="1"/>
  <c r="AF836" i="1"/>
  <c r="AG836" i="1"/>
  <c r="AB837" i="1"/>
  <c r="AD837" i="1"/>
  <c r="AE837" i="1"/>
  <c r="AF837" i="1"/>
  <c r="AG837" i="1"/>
  <c r="AB838" i="1"/>
  <c r="AD838" i="1"/>
  <c r="AE838" i="1"/>
  <c r="AF838" i="1"/>
  <c r="AG838" i="1"/>
  <c r="AB839" i="1"/>
  <c r="AD839" i="1"/>
  <c r="AE839" i="1"/>
  <c r="AF839" i="1"/>
  <c r="AG839" i="1"/>
  <c r="AB840" i="1"/>
  <c r="AD840" i="1"/>
  <c r="AE840" i="1"/>
  <c r="AF840" i="1"/>
  <c r="AG840" i="1"/>
  <c r="AB841" i="1"/>
  <c r="AD841" i="1"/>
  <c r="AE841" i="1"/>
  <c r="AF841" i="1"/>
  <c r="AG841" i="1"/>
  <c r="AB842" i="1"/>
  <c r="AD842" i="1"/>
  <c r="AE842" i="1"/>
  <c r="AF842" i="1"/>
  <c r="AG842" i="1"/>
  <c r="AB843" i="1"/>
  <c r="AD843" i="1"/>
  <c r="AE843" i="1"/>
  <c r="AF843" i="1"/>
  <c r="AG843" i="1"/>
  <c r="AB844" i="1"/>
  <c r="AD844" i="1"/>
  <c r="AE844" i="1"/>
  <c r="AF844" i="1"/>
  <c r="AG844" i="1"/>
  <c r="AB845" i="1"/>
  <c r="AD845" i="1"/>
  <c r="AE845" i="1"/>
  <c r="AF845" i="1"/>
  <c r="AG845" i="1"/>
  <c r="AB846" i="1"/>
  <c r="AD846" i="1"/>
  <c r="AE846" i="1"/>
  <c r="AF846" i="1"/>
  <c r="AG846" i="1"/>
  <c r="AB847" i="1"/>
  <c r="AD847" i="1"/>
  <c r="AE847" i="1"/>
  <c r="AF847" i="1"/>
  <c r="AG847" i="1"/>
  <c r="AB848" i="1"/>
  <c r="AD848" i="1"/>
  <c r="AE848" i="1"/>
  <c r="AF848" i="1"/>
  <c r="AG848" i="1"/>
  <c r="AB849" i="1"/>
  <c r="AD849" i="1"/>
  <c r="AE849" i="1"/>
  <c r="AF849" i="1"/>
  <c r="AG849" i="1"/>
  <c r="AB850" i="1"/>
  <c r="AD850" i="1"/>
  <c r="AE850" i="1"/>
  <c r="AF850" i="1"/>
  <c r="AG850" i="1"/>
  <c r="AB851" i="1"/>
  <c r="AD851" i="1"/>
  <c r="AE851" i="1"/>
  <c r="AF851" i="1"/>
  <c r="AG851" i="1"/>
  <c r="AB852" i="1"/>
  <c r="AD852" i="1"/>
  <c r="AE852" i="1"/>
  <c r="AF852" i="1"/>
  <c r="AG852" i="1"/>
  <c r="AB853" i="1"/>
  <c r="AD853" i="1"/>
  <c r="AE853" i="1"/>
  <c r="AF853" i="1"/>
  <c r="AG853" i="1"/>
  <c r="AB854" i="1"/>
  <c r="AD854" i="1"/>
  <c r="AE854" i="1"/>
  <c r="AF854" i="1"/>
  <c r="AG854" i="1"/>
  <c r="AB855" i="1"/>
  <c r="AD855" i="1"/>
  <c r="AE855" i="1"/>
  <c r="AF855" i="1"/>
  <c r="AG855" i="1"/>
  <c r="AB856" i="1"/>
  <c r="AD856" i="1"/>
  <c r="AE856" i="1"/>
  <c r="AF856" i="1"/>
  <c r="AG856" i="1"/>
  <c r="AB857" i="1"/>
  <c r="AD857" i="1"/>
  <c r="AE857" i="1"/>
  <c r="AF857" i="1"/>
  <c r="AG857" i="1"/>
  <c r="AB858" i="1"/>
  <c r="AD858" i="1"/>
  <c r="AE858" i="1"/>
  <c r="AF858" i="1"/>
  <c r="AG858" i="1"/>
  <c r="AB859" i="1"/>
  <c r="AD859" i="1"/>
  <c r="AE859" i="1"/>
  <c r="AF859" i="1"/>
  <c r="AG859" i="1"/>
  <c r="AB860" i="1"/>
  <c r="AD860" i="1"/>
  <c r="AE860" i="1"/>
  <c r="AF860" i="1"/>
  <c r="AG860" i="1"/>
  <c r="AB861" i="1"/>
  <c r="AD861" i="1"/>
  <c r="AE861" i="1"/>
  <c r="AF861" i="1"/>
  <c r="AG861" i="1"/>
  <c r="AB862" i="1"/>
  <c r="AD862" i="1"/>
  <c r="AE862" i="1"/>
  <c r="AF862" i="1"/>
  <c r="AG862" i="1"/>
  <c r="AB863" i="1"/>
  <c r="AD863" i="1"/>
  <c r="AE863" i="1"/>
  <c r="AF863" i="1"/>
  <c r="AG863" i="1"/>
  <c r="AB864" i="1"/>
  <c r="AD864" i="1"/>
  <c r="AE864" i="1"/>
  <c r="AF864" i="1"/>
  <c r="AG864" i="1"/>
  <c r="AB865" i="1"/>
  <c r="AD865" i="1"/>
  <c r="AE865" i="1"/>
  <c r="AF865" i="1"/>
  <c r="AG865" i="1"/>
  <c r="AB866" i="1"/>
  <c r="AD866" i="1"/>
  <c r="AE866" i="1"/>
  <c r="AF866" i="1"/>
  <c r="AG866" i="1"/>
  <c r="AB867" i="1"/>
  <c r="AD867" i="1"/>
  <c r="AE867" i="1"/>
  <c r="AF867" i="1"/>
  <c r="AG867" i="1"/>
  <c r="AB868" i="1"/>
  <c r="AD868" i="1"/>
  <c r="AE868" i="1"/>
  <c r="AF868" i="1"/>
  <c r="AG868" i="1"/>
  <c r="AB869" i="1"/>
  <c r="AD869" i="1"/>
  <c r="AE869" i="1"/>
  <c r="AF869" i="1"/>
  <c r="AG869" i="1"/>
  <c r="AB870" i="1"/>
  <c r="AD870" i="1"/>
  <c r="AE870" i="1"/>
  <c r="AF870" i="1"/>
  <c r="AG870" i="1"/>
  <c r="AB871" i="1"/>
  <c r="AD871" i="1"/>
  <c r="AE871" i="1"/>
  <c r="AF871" i="1"/>
  <c r="AG871" i="1"/>
  <c r="AB872" i="1"/>
  <c r="AD872" i="1"/>
  <c r="AE872" i="1"/>
  <c r="AF872" i="1"/>
  <c r="AG872" i="1"/>
  <c r="AB873" i="1"/>
  <c r="AD873" i="1"/>
  <c r="AE873" i="1"/>
  <c r="AF873" i="1"/>
  <c r="AG873" i="1"/>
  <c r="AB874" i="1"/>
  <c r="AD874" i="1"/>
  <c r="AE874" i="1"/>
  <c r="AF874" i="1"/>
  <c r="AG874" i="1"/>
  <c r="AB875" i="1"/>
  <c r="AD875" i="1"/>
  <c r="AE875" i="1"/>
  <c r="AF875" i="1"/>
  <c r="AG875" i="1"/>
  <c r="AB876" i="1"/>
  <c r="AD876" i="1"/>
  <c r="AE876" i="1"/>
  <c r="AF876" i="1"/>
  <c r="AG876" i="1"/>
  <c r="AB877" i="1"/>
  <c r="AD877" i="1"/>
  <c r="AE877" i="1"/>
  <c r="AF877" i="1"/>
  <c r="AG877" i="1"/>
  <c r="AB878" i="1"/>
  <c r="AD878" i="1"/>
  <c r="AE878" i="1"/>
  <c r="AF878" i="1"/>
  <c r="AG878" i="1"/>
  <c r="AB879" i="1"/>
  <c r="AD879" i="1"/>
  <c r="AE879" i="1"/>
  <c r="AF879" i="1"/>
  <c r="AG879" i="1"/>
  <c r="AB880" i="1"/>
  <c r="AD880" i="1"/>
  <c r="AE880" i="1"/>
  <c r="AF880" i="1"/>
  <c r="AG880" i="1"/>
  <c r="AB881" i="1"/>
  <c r="AD881" i="1"/>
  <c r="AE881" i="1"/>
  <c r="AF881" i="1"/>
  <c r="AG881" i="1"/>
  <c r="AB882" i="1"/>
  <c r="AD882" i="1"/>
  <c r="AE882" i="1"/>
  <c r="AF882" i="1"/>
  <c r="AG882" i="1"/>
  <c r="AB883" i="1"/>
  <c r="AD883" i="1"/>
  <c r="AE883" i="1"/>
  <c r="AF883" i="1"/>
  <c r="AG883" i="1"/>
  <c r="AB884" i="1"/>
  <c r="AD884" i="1"/>
  <c r="AE884" i="1"/>
  <c r="AF884" i="1"/>
  <c r="AG884" i="1"/>
  <c r="AB885" i="1"/>
  <c r="AD885" i="1"/>
  <c r="AE885" i="1"/>
  <c r="AF885" i="1"/>
  <c r="AG885" i="1"/>
  <c r="AB886" i="1"/>
  <c r="AD886" i="1"/>
  <c r="AE886" i="1"/>
  <c r="AF886" i="1"/>
  <c r="AG886" i="1"/>
  <c r="AB887" i="1"/>
  <c r="AD887" i="1"/>
  <c r="AE887" i="1"/>
  <c r="AF887" i="1"/>
  <c r="AG887" i="1"/>
  <c r="AB888" i="1"/>
  <c r="AD888" i="1"/>
  <c r="AE888" i="1"/>
  <c r="AF888" i="1"/>
  <c r="AG888" i="1"/>
  <c r="AB889" i="1"/>
  <c r="AD889" i="1"/>
  <c r="AE889" i="1"/>
  <c r="AF889" i="1"/>
  <c r="AG889" i="1"/>
  <c r="AB890" i="1"/>
  <c r="AD890" i="1"/>
  <c r="AE890" i="1"/>
  <c r="AF890" i="1"/>
  <c r="AG890" i="1"/>
  <c r="AB891" i="1"/>
  <c r="AD891" i="1"/>
  <c r="AE891" i="1"/>
  <c r="AF891" i="1"/>
  <c r="AG891" i="1"/>
  <c r="AB892" i="1"/>
  <c r="AD892" i="1"/>
  <c r="AE892" i="1"/>
  <c r="AF892" i="1"/>
  <c r="AG892" i="1"/>
  <c r="AB893" i="1"/>
  <c r="AD893" i="1"/>
  <c r="AE893" i="1"/>
  <c r="AF893" i="1"/>
  <c r="AG893" i="1"/>
  <c r="AB894" i="1"/>
  <c r="AD894" i="1"/>
  <c r="AE894" i="1"/>
  <c r="AF894" i="1"/>
  <c r="AG894" i="1"/>
  <c r="AB895" i="1"/>
  <c r="AD895" i="1"/>
  <c r="AE895" i="1"/>
  <c r="AF895" i="1"/>
  <c r="AG895" i="1"/>
  <c r="AB896" i="1"/>
  <c r="AD896" i="1"/>
  <c r="AE896" i="1"/>
  <c r="AF896" i="1"/>
  <c r="AG896" i="1"/>
  <c r="AB897" i="1"/>
  <c r="AD897" i="1"/>
  <c r="AE897" i="1"/>
  <c r="AF897" i="1"/>
  <c r="AG897" i="1"/>
  <c r="AB898" i="1"/>
  <c r="AD898" i="1"/>
  <c r="AE898" i="1"/>
  <c r="AF898" i="1"/>
  <c r="AG898" i="1"/>
  <c r="AB899" i="1"/>
  <c r="AD899" i="1"/>
  <c r="AE899" i="1"/>
  <c r="AF899" i="1"/>
  <c r="AG899" i="1"/>
  <c r="AB900" i="1"/>
  <c r="AD900" i="1"/>
  <c r="AE900" i="1"/>
  <c r="AF900" i="1"/>
  <c r="AG900" i="1"/>
  <c r="AB901" i="1"/>
  <c r="AD901" i="1"/>
  <c r="AE901" i="1"/>
  <c r="AF901" i="1"/>
  <c r="AG901" i="1"/>
  <c r="AB902" i="1"/>
  <c r="AD902" i="1"/>
  <c r="AE902" i="1"/>
  <c r="AF902" i="1"/>
  <c r="AG902" i="1"/>
  <c r="AB903" i="1"/>
  <c r="AD903" i="1"/>
  <c r="AE903" i="1"/>
  <c r="AF903" i="1"/>
  <c r="AG903" i="1"/>
  <c r="AB904" i="1"/>
  <c r="AD904" i="1"/>
  <c r="AE904" i="1"/>
  <c r="AF904" i="1"/>
  <c r="AG904" i="1"/>
  <c r="AB905" i="1"/>
  <c r="AD905" i="1"/>
  <c r="AE905" i="1"/>
  <c r="AF905" i="1"/>
  <c r="AG905" i="1"/>
  <c r="AB906" i="1"/>
  <c r="AD906" i="1"/>
  <c r="AE906" i="1"/>
  <c r="AF906" i="1"/>
  <c r="AG906" i="1"/>
  <c r="AB907" i="1"/>
  <c r="AD907" i="1"/>
  <c r="AE907" i="1"/>
  <c r="AF907" i="1"/>
  <c r="AG907" i="1"/>
  <c r="AB908" i="1"/>
  <c r="AD908" i="1"/>
  <c r="AE908" i="1"/>
  <c r="AF908" i="1"/>
  <c r="AG908" i="1"/>
  <c r="AB909" i="1"/>
  <c r="AD909" i="1"/>
  <c r="AE909" i="1"/>
  <c r="AF909" i="1"/>
  <c r="AG909" i="1"/>
  <c r="AB910" i="1"/>
  <c r="AD910" i="1"/>
  <c r="AE910" i="1"/>
  <c r="AF910" i="1"/>
  <c r="AG910" i="1"/>
  <c r="AB911" i="1"/>
  <c r="AD911" i="1"/>
  <c r="AE911" i="1"/>
  <c r="AF911" i="1"/>
  <c r="AG911" i="1"/>
  <c r="AB912" i="1"/>
  <c r="AD912" i="1"/>
  <c r="AE912" i="1"/>
  <c r="AF912" i="1"/>
  <c r="AG912" i="1"/>
  <c r="AB913" i="1"/>
  <c r="AD913" i="1"/>
  <c r="AE913" i="1"/>
  <c r="AF913" i="1"/>
  <c r="AG913" i="1"/>
  <c r="AB914" i="1"/>
  <c r="AD914" i="1"/>
  <c r="AE914" i="1"/>
  <c r="AF914" i="1"/>
  <c r="AG914" i="1"/>
  <c r="AB915" i="1"/>
  <c r="AD915" i="1"/>
  <c r="AE915" i="1"/>
  <c r="AF915" i="1"/>
  <c r="AG915" i="1"/>
  <c r="AB916" i="1"/>
  <c r="AD916" i="1"/>
  <c r="AE916" i="1"/>
  <c r="AF916" i="1"/>
  <c r="AG916" i="1"/>
  <c r="AB917" i="1"/>
  <c r="AD917" i="1"/>
  <c r="AE917" i="1"/>
  <c r="AF917" i="1"/>
  <c r="AG917" i="1"/>
  <c r="AB918" i="1"/>
  <c r="AD918" i="1"/>
  <c r="AE918" i="1"/>
  <c r="AF918" i="1"/>
  <c r="AG918" i="1"/>
  <c r="AB919" i="1"/>
  <c r="AD919" i="1"/>
  <c r="AE919" i="1"/>
  <c r="AF919" i="1"/>
  <c r="AG919" i="1"/>
  <c r="AB920" i="1"/>
  <c r="AD920" i="1"/>
  <c r="AE920" i="1"/>
  <c r="AF920" i="1"/>
  <c r="AG920" i="1"/>
  <c r="AB921" i="1"/>
  <c r="AD921" i="1"/>
  <c r="AE921" i="1"/>
  <c r="AF921" i="1"/>
  <c r="AG921" i="1"/>
  <c r="AB922" i="1"/>
  <c r="AD922" i="1"/>
  <c r="AE922" i="1"/>
  <c r="AF922" i="1"/>
  <c r="AG922" i="1"/>
  <c r="AB923" i="1"/>
  <c r="AD923" i="1"/>
  <c r="AE923" i="1"/>
  <c r="AF923" i="1"/>
  <c r="AG923" i="1"/>
  <c r="AB924" i="1"/>
  <c r="AD924" i="1"/>
  <c r="AE924" i="1"/>
  <c r="AF924" i="1"/>
  <c r="AG924" i="1"/>
  <c r="AB925" i="1"/>
  <c r="AD925" i="1"/>
  <c r="AE925" i="1"/>
  <c r="AF925" i="1"/>
  <c r="AG925" i="1"/>
  <c r="AB926" i="1"/>
  <c r="AD926" i="1"/>
  <c r="AE926" i="1"/>
  <c r="AF926" i="1"/>
  <c r="AG926" i="1"/>
  <c r="AB927" i="1"/>
  <c r="AD927" i="1"/>
  <c r="AE927" i="1"/>
  <c r="AF927" i="1"/>
  <c r="AG927" i="1"/>
  <c r="AB928" i="1"/>
  <c r="AD928" i="1"/>
  <c r="AE928" i="1"/>
  <c r="AF928" i="1"/>
  <c r="AG928" i="1"/>
  <c r="AB929" i="1"/>
  <c r="AD929" i="1"/>
  <c r="AE929" i="1"/>
  <c r="AF929" i="1"/>
  <c r="AG929" i="1"/>
  <c r="AB930" i="1"/>
  <c r="AD930" i="1"/>
  <c r="AE930" i="1"/>
  <c r="AF930" i="1"/>
  <c r="AG930" i="1"/>
  <c r="AB931" i="1"/>
  <c r="AD931" i="1"/>
  <c r="AE931" i="1"/>
  <c r="AF931" i="1"/>
  <c r="AG931" i="1"/>
  <c r="AB932" i="1"/>
  <c r="AD932" i="1"/>
  <c r="AE932" i="1"/>
  <c r="AF932" i="1"/>
  <c r="AG932" i="1"/>
  <c r="AB933" i="1"/>
  <c r="AD933" i="1"/>
  <c r="AE933" i="1"/>
  <c r="AF933" i="1"/>
  <c r="AG933" i="1"/>
  <c r="AB934" i="1"/>
  <c r="AD934" i="1"/>
  <c r="AE934" i="1"/>
  <c r="AF934" i="1"/>
  <c r="AG934" i="1"/>
  <c r="AB935" i="1"/>
  <c r="AD935" i="1"/>
  <c r="AE935" i="1"/>
  <c r="AF935" i="1"/>
  <c r="AG935" i="1"/>
  <c r="AB936" i="1"/>
  <c r="AD936" i="1"/>
  <c r="AE936" i="1"/>
  <c r="AF936" i="1"/>
  <c r="AG936" i="1"/>
  <c r="AB937" i="1"/>
  <c r="AD937" i="1"/>
  <c r="AE937" i="1"/>
  <c r="AF937" i="1"/>
  <c r="AG937" i="1"/>
  <c r="AB938" i="1"/>
  <c r="AD938" i="1"/>
  <c r="AE938" i="1"/>
  <c r="AF938" i="1"/>
  <c r="AG938" i="1"/>
  <c r="AB939" i="1"/>
  <c r="AD939" i="1"/>
  <c r="AE939" i="1"/>
  <c r="AF939" i="1"/>
  <c r="AG939" i="1"/>
  <c r="AB940" i="1"/>
  <c r="AD940" i="1"/>
  <c r="AE940" i="1"/>
  <c r="AF940" i="1"/>
  <c r="AG940" i="1"/>
  <c r="AB941" i="1"/>
  <c r="AD941" i="1"/>
  <c r="AE941" i="1"/>
  <c r="AF941" i="1"/>
  <c r="AG941" i="1"/>
  <c r="AB942" i="1"/>
  <c r="AD942" i="1"/>
  <c r="AE942" i="1"/>
  <c r="AF942" i="1"/>
  <c r="AG942" i="1"/>
  <c r="AB943" i="1"/>
  <c r="AD943" i="1"/>
  <c r="AE943" i="1"/>
  <c r="AF943" i="1"/>
  <c r="AG943" i="1"/>
  <c r="AB944" i="1"/>
  <c r="AD944" i="1"/>
  <c r="AE944" i="1"/>
  <c r="AF944" i="1"/>
  <c r="AG944" i="1"/>
  <c r="AB945" i="1"/>
  <c r="AD945" i="1"/>
  <c r="AE945" i="1"/>
  <c r="AF945" i="1"/>
  <c r="AG945" i="1"/>
  <c r="AB946" i="1"/>
  <c r="AD946" i="1"/>
  <c r="AE946" i="1"/>
  <c r="AF946" i="1"/>
  <c r="AG946" i="1"/>
  <c r="AB947" i="1"/>
  <c r="AD947" i="1"/>
  <c r="AE947" i="1"/>
  <c r="AF947" i="1"/>
  <c r="AG947" i="1"/>
  <c r="AB948" i="1"/>
  <c r="AD948" i="1"/>
  <c r="AE948" i="1"/>
  <c r="AF948" i="1"/>
  <c r="AG948" i="1"/>
  <c r="AB949" i="1"/>
  <c r="AD949" i="1"/>
  <c r="AE949" i="1"/>
  <c r="AF949" i="1"/>
  <c r="AG949" i="1"/>
  <c r="AB950" i="1"/>
  <c r="AD950" i="1"/>
  <c r="AE950" i="1"/>
  <c r="AF950" i="1"/>
  <c r="AG950" i="1"/>
  <c r="AB951" i="1"/>
  <c r="AD951" i="1"/>
  <c r="AE951" i="1"/>
  <c r="AF951" i="1"/>
  <c r="AG951" i="1"/>
  <c r="AB952" i="1"/>
  <c r="AD952" i="1"/>
  <c r="AE952" i="1"/>
  <c r="AF952" i="1"/>
  <c r="AG952" i="1"/>
  <c r="AB953" i="1"/>
  <c r="AD953" i="1"/>
  <c r="AE953" i="1"/>
  <c r="AF953" i="1"/>
  <c r="AG953" i="1"/>
  <c r="AB954" i="1"/>
  <c r="AD954" i="1"/>
  <c r="AE954" i="1"/>
  <c r="AF954" i="1"/>
  <c r="AG954" i="1"/>
  <c r="AB955" i="1"/>
  <c r="AD955" i="1"/>
  <c r="AE955" i="1"/>
  <c r="AF955" i="1"/>
  <c r="AG955" i="1"/>
  <c r="AB956" i="1"/>
  <c r="AD956" i="1"/>
  <c r="AE956" i="1"/>
  <c r="AF956" i="1"/>
  <c r="AG956" i="1"/>
  <c r="AB957" i="1"/>
  <c r="AD957" i="1"/>
  <c r="AE957" i="1"/>
  <c r="AF957" i="1"/>
  <c r="AG957" i="1"/>
  <c r="AB958" i="1"/>
  <c r="AD958" i="1"/>
  <c r="AE958" i="1"/>
  <c r="AF958" i="1"/>
  <c r="AG958" i="1"/>
  <c r="AB959" i="1"/>
  <c r="AD959" i="1"/>
  <c r="AE959" i="1"/>
  <c r="AF959" i="1"/>
  <c r="AG959" i="1"/>
  <c r="AB960" i="1"/>
  <c r="AD960" i="1"/>
  <c r="AE960" i="1"/>
  <c r="AF960" i="1"/>
  <c r="AG960" i="1"/>
  <c r="AB961" i="1"/>
  <c r="AD961" i="1"/>
  <c r="AE961" i="1"/>
  <c r="AF961" i="1"/>
  <c r="AG961" i="1"/>
  <c r="AB962" i="1"/>
  <c r="AD962" i="1"/>
  <c r="AE962" i="1"/>
  <c r="AF962" i="1"/>
  <c r="AG962" i="1"/>
  <c r="AB963" i="1"/>
  <c r="AD963" i="1"/>
  <c r="AE963" i="1"/>
  <c r="AF963" i="1"/>
  <c r="AG963" i="1"/>
  <c r="AB964" i="1"/>
  <c r="AD964" i="1"/>
  <c r="AE964" i="1"/>
  <c r="AF964" i="1"/>
  <c r="AG964" i="1"/>
  <c r="AB965" i="1"/>
  <c r="AD965" i="1"/>
  <c r="AE965" i="1"/>
  <c r="AF965" i="1"/>
  <c r="AG965" i="1"/>
  <c r="AB966" i="1"/>
  <c r="AD966" i="1"/>
  <c r="AE966" i="1"/>
  <c r="AF966" i="1"/>
  <c r="AG966" i="1"/>
  <c r="AB967" i="1"/>
  <c r="AD967" i="1"/>
  <c r="AE967" i="1"/>
  <c r="AF967" i="1"/>
  <c r="AG967" i="1"/>
  <c r="AB968" i="1"/>
  <c r="AD968" i="1"/>
  <c r="AE968" i="1"/>
  <c r="AF968" i="1"/>
  <c r="AG968" i="1"/>
  <c r="AB969" i="1"/>
  <c r="AD969" i="1"/>
  <c r="AE969" i="1"/>
  <c r="AF969" i="1"/>
  <c r="AG969" i="1"/>
  <c r="AB970" i="1"/>
  <c r="AD970" i="1"/>
  <c r="AE970" i="1"/>
  <c r="AF970" i="1"/>
  <c r="AG970" i="1"/>
  <c r="AB971" i="1"/>
  <c r="AD971" i="1"/>
  <c r="AE971" i="1"/>
  <c r="AF971" i="1"/>
  <c r="AG971" i="1"/>
  <c r="AB972" i="1"/>
  <c r="AD972" i="1"/>
  <c r="AE972" i="1"/>
  <c r="AF972" i="1"/>
  <c r="AG972" i="1"/>
  <c r="AB973" i="1"/>
  <c r="AD973" i="1"/>
  <c r="AE973" i="1"/>
  <c r="AF973" i="1"/>
  <c r="AG973" i="1"/>
  <c r="AB974" i="1"/>
  <c r="AD974" i="1"/>
  <c r="AE974" i="1"/>
  <c r="AF974" i="1"/>
  <c r="AG974" i="1"/>
  <c r="AB975" i="1"/>
  <c r="AD975" i="1"/>
  <c r="AE975" i="1"/>
  <c r="AF975" i="1"/>
  <c r="AG975" i="1"/>
  <c r="AB976" i="1"/>
  <c r="AD976" i="1"/>
  <c r="AE976" i="1"/>
  <c r="AF976" i="1"/>
  <c r="AG976" i="1"/>
  <c r="AB977" i="1"/>
  <c r="AD977" i="1"/>
  <c r="AE977" i="1"/>
  <c r="AF977" i="1"/>
  <c r="AG977" i="1"/>
  <c r="AB978" i="1"/>
  <c r="AD978" i="1"/>
  <c r="AE978" i="1"/>
  <c r="AF978" i="1"/>
  <c r="AG978" i="1"/>
  <c r="AB979" i="1"/>
  <c r="AD979" i="1"/>
  <c r="AE979" i="1"/>
  <c r="AF979" i="1"/>
  <c r="AG979" i="1"/>
  <c r="AB980" i="1"/>
  <c r="AD980" i="1"/>
  <c r="AE980" i="1"/>
  <c r="AF980" i="1"/>
  <c r="AG980" i="1"/>
  <c r="AB981" i="1"/>
  <c r="AD981" i="1"/>
  <c r="AE981" i="1"/>
  <c r="AF981" i="1"/>
  <c r="AG981" i="1"/>
  <c r="AB982" i="1"/>
  <c r="AD982" i="1"/>
  <c r="AE982" i="1"/>
  <c r="AF982" i="1"/>
  <c r="AG982" i="1"/>
  <c r="AB983" i="1"/>
  <c r="AD983" i="1"/>
  <c r="AE983" i="1"/>
  <c r="AF983" i="1"/>
  <c r="AG983" i="1"/>
  <c r="AB984" i="1"/>
  <c r="AD984" i="1"/>
  <c r="AE984" i="1"/>
  <c r="AF984" i="1"/>
  <c r="AG984" i="1"/>
  <c r="AB985" i="1"/>
  <c r="AD985" i="1"/>
  <c r="AE985" i="1"/>
  <c r="AF985" i="1"/>
  <c r="AG985" i="1"/>
  <c r="AB986" i="1"/>
  <c r="AD986" i="1"/>
  <c r="AE986" i="1"/>
  <c r="AF986" i="1"/>
  <c r="AG986" i="1"/>
  <c r="AB987" i="1"/>
  <c r="AD987" i="1"/>
  <c r="AE987" i="1"/>
  <c r="AF987" i="1"/>
  <c r="AG987" i="1"/>
  <c r="AB988" i="1"/>
  <c r="AD988" i="1"/>
  <c r="AE988" i="1"/>
  <c r="AF988" i="1"/>
  <c r="AG988" i="1"/>
  <c r="AB989" i="1"/>
  <c r="AD989" i="1"/>
  <c r="AE989" i="1"/>
  <c r="AF989" i="1"/>
  <c r="AG989" i="1"/>
  <c r="AB990" i="1"/>
  <c r="AD990" i="1"/>
  <c r="AE990" i="1"/>
  <c r="AF990" i="1"/>
  <c r="AG990" i="1"/>
  <c r="AB991" i="1"/>
  <c r="AD991" i="1"/>
  <c r="AE991" i="1"/>
  <c r="AF991" i="1"/>
  <c r="AG991" i="1"/>
  <c r="AB992" i="1"/>
  <c r="AD992" i="1"/>
  <c r="AE992" i="1"/>
  <c r="AF992" i="1"/>
  <c r="AG992" i="1"/>
  <c r="AB993" i="1"/>
  <c r="AD993" i="1"/>
  <c r="AE993" i="1"/>
  <c r="AF993" i="1"/>
  <c r="AG993" i="1"/>
  <c r="AB994" i="1"/>
  <c r="AD994" i="1"/>
  <c r="AE994" i="1"/>
  <c r="AF994" i="1"/>
  <c r="AG994" i="1"/>
  <c r="AB995" i="1"/>
  <c r="AD995" i="1"/>
  <c r="AE995" i="1"/>
  <c r="AF995" i="1"/>
  <c r="AG995" i="1"/>
  <c r="AB996" i="1"/>
  <c r="AD996" i="1"/>
  <c r="AE996" i="1"/>
  <c r="AF996" i="1"/>
  <c r="AG996" i="1"/>
  <c r="AB997" i="1"/>
  <c r="AD997" i="1"/>
  <c r="AE997" i="1"/>
  <c r="AF997" i="1"/>
  <c r="AG997" i="1"/>
  <c r="AB998" i="1"/>
  <c r="AD998" i="1"/>
  <c r="AE998" i="1"/>
  <c r="AF998" i="1"/>
  <c r="AG998" i="1"/>
  <c r="AB999" i="1"/>
  <c r="AD999" i="1"/>
  <c r="AE999" i="1"/>
  <c r="AF999" i="1"/>
  <c r="AG999" i="1"/>
  <c r="AB1000" i="1"/>
  <c r="AD1000" i="1"/>
  <c r="AE1000" i="1"/>
  <c r="AF1000" i="1"/>
  <c r="AG1000" i="1"/>
  <c r="AB1001" i="1"/>
  <c r="AD1001" i="1"/>
  <c r="AE1001" i="1"/>
  <c r="AF1001" i="1"/>
  <c r="AG1001" i="1"/>
  <c r="AB1002" i="1"/>
  <c r="AD1002" i="1"/>
  <c r="AE1002" i="1"/>
  <c r="AF1002" i="1"/>
  <c r="AG1002" i="1"/>
  <c r="AB1003" i="1"/>
  <c r="AD1003" i="1"/>
  <c r="AE1003" i="1"/>
  <c r="AF1003" i="1"/>
  <c r="AG1003" i="1"/>
  <c r="AB1004" i="1"/>
  <c r="AD1004" i="1"/>
  <c r="AE1004" i="1"/>
  <c r="AF1004" i="1"/>
  <c r="AG1004" i="1"/>
  <c r="AB1005" i="1"/>
  <c r="AD1005" i="1"/>
  <c r="AE1005" i="1"/>
  <c r="AF1005" i="1"/>
  <c r="AG1005" i="1"/>
  <c r="AB1006" i="1"/>
  <c r="AD1006" i="1"/>
  <c r="AE1006" i="1"/>
  <c r="AF1006" i="1"/>
  <c r="AG1006" i="1"/>
  <c r="AB1007" i="1"/>
  <c r="AD1007" i="1"/>
  <c r="AE1007" i="1"/>
  <c r="AF1007" i="1"/>
  <c r="AG1007" i="1"/>
  <c r="AB1008" i="1"/>
  <c r="AD1008" i="1"/>
  <c r="AE1008" i="1"/>
  <c r="AF1008" i="1"/>
  <c r="AG1008" i="1"/>
  <c r="AB1009" i="1"/>
  <c r="AD1009" i="1"/>
  <c r="AE1009" i="1"/>
  <c r="AF1009" i="1"/>
  <c r="AG1009" i="1"/>
  <c r="AB1010" i="1"/>
  <c r="AD1010" i="1"/>
  <c r="AE1010" i="1"/>
  <c r="AF1010" i="1"/>
  <c r="AG1010" i="1"/>
  <c r="AB1011" i="1"/>
  <c r="AD1011" i="1"/>
  <c r="AE1011" i="1"/>
  <c r="AF1011" i="1"/>
  <c r="AG1011" i="1"/>
  <c r="AB1012" i="1"/>
  <c r="AD1012" i="1"/>
  <c r="AE1012" i="1"/>
  <c r="AF1012" i="1"/>
  <c r="AG1012" i="1"/>
  <c r="AB1013" i="1"/>
  <c r="AD1013" i="1"/>
  <c r="AE1013" i="1"/>
  <c r="AF1013" i="1"/>
  <c r="AG1013" i="1"/>
  <c r="AB1014" i="1"/>
  <c r="AD1014" i="1"/>
  <c r="AE1014" i="1"/>
  <c r="AF1014" i="1"/>
  <c r="AG1014" i="1"/>
  <c r="AB1015" i="1"/>
  <c r="AD1015" i="1"/>
  <c r="AE1015" i="1"/>
  <c r="AF1015" i="1"/>
  <c r="AG1015" i="1"/>
  <c r="AB1016" i="1"/>
  <c r="AD1016" i="1"/>
  <c r="AE1016" i="1"/>
  <c r="AF1016" i="1"/>
  <c r="AG1016" i="1"/>
  <c r="AB1017" i="1"/>
  <c r="AD1017" i="1"/>
  <c r="AE1017" i="1"/>
  <c r="AF1017" i="1"/>
  <c r="AG1017" i="1"/>
  <c r="AB1018" i="1"/>
  <c r="AD1018" i="1"/>
  <c r="AE1018" i="1"/>
  <c r="AF1018" i="1"/>
  <c r="AG1018" i="1"/>
  <c r="AB1019" i="1"/>
  <c r="AD1019" i="1"/>
  <c r="AE1019" i="1"/>
  <c r="AF1019" i="1"/>
  <c r="AG1019" i="1"/>
  <c r="AB1020" i="1"/>
  <c r="AD1020" i="1"/>
  <c r="AE1020" i="1"/>
  <c r="AF1020" i="1"/>
  <c r="AG1020" i="1"/>
  <c r="AB1021" i="1"/>
  <c r="AD1021" i="1"/>
  <c r="AE1021" i="1"/>
  <c r="AF1021" i="1"/>
  <c r="AG1021" i="1"/>
  <c r="AB1022" i="1"/>
  <c r="AD1022" i="1"/>
  <c r="AE1022" i="1"/>
  <c r="AF1022" i="1"/>
  <c r="AG1022" i="1"/>
  <c r="AB1023" i="1"/>
  <c r="AD1023" i="1"/>
  <c r="AE1023" i="1"/>
  <c r="AF1023" i="1"/>
  <c r="AG1023" i="1"/>
  <c r="AB1024" i="1"/>
  <c r="AD1024" i="1"/>
  <c r="AE1024" i="1"/>
  <c r="AF1024" i="1"/>
  <c r="AG1024" i="1"/>
  <c r="AB1025" i="1"/>
  <c r="AD1025" i="1"/>
  <c r="AE1025" i="1"/>
  <c r="AF1025" i="1"/>
  <c r="AG1025" i="1"/>
  <c r="AB1026" i="1"/>
  <c r="AD1026" i="1"/>
  <c r="AE1026" i="1"/>
  <c r="AF1026" i="1"/>
  <c r="AG1026" i="1"/>
  <c r="AB1027" i="1"/>
  <c r="AD1027" i="1"/>
  <c r="AE1027" i="1"/>
  <c r="AF1027" i="1"/>
  <c r="AG1027" i="1"/>
  <c r="AB1028" i="1"/>
  <c r="AD1028" i="1"/>
  <c r="AE1028" i="1"/>
  <c r="AF1028" i="1"/>
  <c r="AG1028" i="1"/>
  <c r="AB1029" i="1"/>
  <c r="AD1029" i="1"/>
  <c r="AE1029" i="1"/>
  <c r="AF1029" i="1"/>
  <c r="AG1029" i="1"/>
  <c r="AB1030" i="1"/>
  <c r="AD1030" i="1"/>
  <c r="AE1030" i="1"/>
  <c r="AF1030" i="1"/>
  <c r="AG1030" i="1"/>
  <c r="AB1031" i="1"/>
  <c r="AD1031" i="1"/>
  <c r="AE1031" i="1"/>
  <c r="AF1031" i="1"/>
  <c r="AG1031" i="1"/>
  <c r="AB1032" i="1"/>
  <c r="AD1032" i="1"/>
  <c r="AE1032" i="1"/>
  <c r="AF1032" i="1"/>
  <c r="AG1032" i="1"/>
  <c r="AB1033" i="1"/>
  <c r="AD1033" i="1"/>
  <c r="AE1033" i="1"/>
  <c r="AF1033" i="1"/>
  <c r="AG1033" i="1"/>
  <c r="AB1034" i="1"/>
  <c r="AD1034" i="1"/>
  <c r="AE1034" i="1"/>
  <c r="AF1034" i="1"/>
  <c r="AG1034" i="1"/>
  <c r="AB1035" i="1"/>
  <c r="AD1035" i="1"/>
  <c r="AE1035" i="1"/>
  <c r="AF1035" i="1"/>
  <c r="AG1035" i="1"/>
  <c r="AB1036" i="1"/>
  <c r="AD1036" i="1"/>
  <c r="AE1036" i="1"/>
  <c r="AF1036" i="1"/>
  <c r="AG1036" i="1"/>
  <c r="AB1037" i="1"/>
  <c r="AD1037" i="1"/>
  <c r="AE1037" i="1"/>
  <c r="AF1037" i="1"/>
  <c r="AG1037" i="1"/>
  <c r="AB1038" i="1"/>
  <c r="AD1038" i="1"/>
  <c r="AE1038" i="1"/>
  <c r="AF1038" i="1"/>
  <c r="AG1038" i="1"/>
  <c r="AB1039" i="1"/>
  <c r="AD1039" i="1"/>
  <c r="AE1039" i="1"/>
  <c r="AF1039" i="1"/>
  <c r="AG1039" i="1"/>
  <c r="AB1040" i="1"/>
  <c r="AD1040" i="1"/>
  <c r="AE1040" i="1"/>
  <c r="AF1040" i="1"/>
  <c r="AG1040" i="1"/>
  <c r="AB1041" i="1"/>
  <c r="AD1041" i="1"/>
  <c r="AE1041" i="1"/>
  <c r="AF1041" i="1"/>
  <c r="AG1041" i="1"/>
  <c r="AB1042" i="1"/>
  <c r="AD1042" i="1"/>
  <c r="AE1042" i="1"/>
  <c r="AF1042" i="1"/>
  <c r="AG1042" i="1"/>
  <c r="AB1043" i="1"/>
  <c r="AD1043" i="1"/>
  <c r="AE1043" i="1"/>
  <c r="AF1043" i="1"/>
  <c r="AG1043" i="1"/>
  <c r="AB1044" i="1"/>
  <c r="AD1044" i="1"/>
  <c r="AE1044" i="1"/>
  <c r="AF1044" i="1"/>
  <c r="AG1044" i="1"/>
  <c r="AB1045" i="1"/>
  <c r="AD1045" i="1"/>
  <c r="AE1045" i="1"/>
  <c r="AF1045" i="1"/>
  <c r="AG1045" i="1"/>
  <c r="AB1046" i="1"/>
  <c r="AD1046" i="1"/>
  <c r="AE1046" i="1"/>
  <c r="AF1046" i="1"/>
  <c r="AG1046" i="1"/>
  <c r="AB1047" i="1"/>
  <c r="AD1047" i="1"/>
  <c r="AE1047" i="1"/>
  <c r="AF1047" i="1"/>
  <c r="AG1047" i="1"/>
  <c r="AB1048" i="1"/>
  <c r="AD1048" i="1"/>
  <c r="AE1048" i="1"/>
  <c r="AF1048" i="1"/>
  <c r="AG1048" i="1"/>
  <c r="AB1049" i="1"/>
  <c r="AD1049" i="1"/>
  <c r="AE1049" i="1"/>
  <c r="AF1049" i="1"/>
  <c r="AG1049" i="1"/>
  <c r="AB1050" i="1"/>
  <c r="AD1050" i="1"/>
  <c r="AE1050" i="1"/>
  <c r="AF1050" i="1"/>
  <c r="AG1050" i="1"/>
  <c r="AB1051" i="1"/>
  <c r="AD1051" i="1"/>
  <c r="AE1051" i="1"/>
  <c r="AF1051" i="1"/>
  <c r="AG1051" i="1"/>
  <c r="AB1052" i="1"/>
  <c r="AD1052" i="1"/>
  <c r="AE1052" i="1"/>
  <c r="AF1052" i="1"/>
  <c r="AG1052" i="1"/>
  <c r="AB1053" i="1"/>
  <c r="AD1053" i="1"/>
  <c r="AE1053" i="1"/>
  <c r="AF1053" i="1"/>
  <c r="AG1053" i="1"/>
  <c r="AB1054" i="1"/>
  <c r="AD1054" i="1"/>
  <c r="AE1054" i="1"/>
  <c r="AF1054" i="1"/>
  <c r="AG1054" i="1"/>
  <c r="AB1055" i="1"/>
  <c r="AD1055" i="1"/>
  <c r="AE1055" i="1"/>
  <c r="AF1055" i="1"/>
  <c r="AG1055" i="1"/>
  <c r="AB1056" i="1"/>
  <c r="AD1056" i="1"/>
  <c r="AE1056" i="1"/>
  <c r="AF1056" i="1"/>
  <c r="AG1056" i="1"/>
  <c r="AB1057" i="1"/>
  <c r="AD1057" i="1"/>
  <c r="AE1057" i="1"/>
  <c r="AF1057" i="1"/>
  <c r="AG1057" i="1"/>
  <c r="AB1058" i="1"/>
  <c r="AD1058" i="1"/>
  <c r="AE1058" i="1"/>
  <c r="AF1058" i="1"/>
  <c r="AG1058" i="1"/>
  <c r="AB1059" i="1"/>
  <c r="AD1059" i="1"/>
  <c r="AE1059" i="1"/>
  <c r="AF1059" i="1"/>
  <c r="AG1059" i="1"/>
  <c r="AB1060" i="1"/>
  <c r="AD1060" i="1"/>
  <c r="AE1060" i="1"/>
  <c r="AF1060" i="1"/>
  <c r="AG1060" i="1"/>
  <c r="AB1061" i="1"/>
  <c r="AD1061" i="1"/>
  <c r="AE1061" i="1"/>
  <c r="AF1061" i="1"/>
  <c r="AG1061" i="1"/>
  <c r="AB1062" i="1"/>
  <c r="AD1062" i="1"/>
  <c r="AE1062" i="1"/>
  <c r="AF1062" i="1"/>
  <c r="AG1062" i="1"/>
  <c r="AB1063" i="1"/>
  <c r="AD1063" i="1"/>
  <c r="AE1063" i="1"/>
  <c r="AF1063" i="1"/>
  <c r="AG1063" i="1"/>
  <c r="AB1064" i="1"/>
  <c r="AD1064" i="1"/>
  <c r="AE1064" i="1"/>
  <c r="AF1064" i="1"/>
  <c r="AG1064" i="1"/>
  <c r="AB1065" i="1"/>
  <c r="AD1065" i="1"/>
  <c r="AE1065" i="1"/>
  <c r="AF1065" i="1"/>
  <c r="AG1065" i="1"/>
  <c r="AB1066" i="1"/>
  <c r="AD1066" i="1"/>
  <c r="AE1066" i="1"/>
  <c r="AF1066" i="1"/>
  <c r="AG1066" i="1"/>
  <c r="AB1067" i="1"/>
  <c r="AD1067" i="1"/>
  <c r="AE1067" i="1"/>
  <c r="AF1067" i="1"/>
  <c r="AG1067" i="1"/>
  <c r="AB1068" i="1"/>
  <c r="AD1068" i="1"/>
  <c r="AE1068" i="1"/>
  <c r="AF1068" i="1"/>
  <c r="AG1068" i="1"/>
  <c r="AB1069" i="1"/>
  <c r="AD1069" i="1"/>
  <c r="AE1069" i="1"/>
  <c r="AF1069" i="1"/>
  <c r="AG1069" i="1"/>
  <c r="AB1070" i="1"/>
  <c r="AD1070" i="1"/>
  <c r="AE1070" i="1"/>
  <c r="AF1070" i="1"/>
  <c r="AG1070" i="1"/>
  <c r="AB1071" i="1"/>
  <c r="AD1071" i="1"/>
  <c r="AE1071" i="1"/>
  <c r="AF1071" i="1"/>
  <c r="AG1071" i="1"/>
  <c r="AB1072" i="1"/>
  <c r="AD1072" i="1"/>
  <c r="AE1072" i="1"/>
  <c r="AF1072" i="1"/>
  <c r="AG1072" i="1"/>
  <c r="AB1073" i="1"/>
  <c r="AD1073" i="1"/>
  <c r="AE1073" i="1"/>
  <c r="AF1073" i="1"/>
  <c r="AG1073" i="1"/>
  <c r="AB1074" i="1"/>
  <c r="AD1074" i="1"/>
  <c r="AE1074" i="1"/>
  <c r="AF1074" i="1"/>
  <c r="AG1074" i="1"/>
  <c r="AB1075" i="1"/>
  <c r="AD1075" i="1"/>
  <c r="AE1075" i="1"/>
  <c r="AF1075" i="1"/>
  <c r="AG1075" i="1"/>
  <c r="AB1076" i="1"/>
  <c r="AD1076" i="1"/>
  <c r="AE1076" i="1"/>
  <c r="AF1076" i="1"/>
  <c r="AG1076" i="1"/>
  <c r="AB1077" i="1"/>
  <c r="AD1077" i="1"/>
  <c r="AE1077" i="1"/>
  <c r="AF1077" i="1"/>
  <c r="AG1077" i="1"/>
  <c r="AB1078" i="1"/>
  <c r="AD1078" i="1"/>
  <c r="AE1078" i="1"/>
  <c r="AF1078" i="1"/>
  <c r="AG1078" i="1"/>
  <c r="AB1079" i="1"/>
  <c r="AD1079" i="1"/>
  <c r="AE1079" i="1"/>
  <c r="AF1079" i="1"/>
  <c r="AG1079" i="1"/>
  <c r="AB1080" i="1"/>
  <c r="AD1080" i="1"/>
  <c r="AE1080" i="1"/>
  <c r="AF1080" i="1"/>
  <c r="AG1080" i="1"/>
  <c r="AB1081" i="1"/>
  <c r="AD1081" i="1"/>
  <c r="AE1081" i="1"/>
  <c r="AF1081" i="1"/>
  <c r="AG1081" i="1"/>
  <c r="AB1082" i="1"/>
  <c r="AD1082" i="1"/>
  <c r="AE1082" i="1"/>
  <c r="AF1082" i="1"/>
  <c r="AG1082" i="1"/>
  <c r="AB1083" i="1"/>
  <c r="AD1083" i="1"/>
  <c r="AE1083" i="1"/>
  <c r="AF1083" i="1"/>
  <c r="AG1083" i="1"/>
  <c r="AB1084" i="1"/>
  <c r="AD1084" i="1"/>
  <c r="AE1084" i="1"/>
  <c r="AF1084" i="1"/>
  <c r="AG1084" i="1"/>
  <c r="AB1085" i="1"/>
  <c r="AD1085" i="1"/>
  <c r="AE1085" i="1"/>
  <c r="AF1085" i="1"/>
  <c r="AG1085" i="1"/>
  <c r="AB1086" i="1"/>
  <c r="AD1086" i="1"/>
  <c r="AE1086" i="1"/>
  <c r="AF1086" i="1"/>
  <c r="AG1086" i="1"/>
  <c r="AB1087" i="1"/>
  <c r="AD1087" i="1"/>
  <c r="AE1087" i="1"/>
  <c r="AF1087" i="1"/>
  <c r="AG1087" i="1"/>
  <c r="AB1088" i="1"/>
  <c r="AD1088" i="1"/>
  <c r="AE1088" i="1"/>
  <c r="AF1088" i="1"/>
  <c r="AG1088" i="1"/>
  <c r="AB1089" i="1"/>
  <c r="AD1089" i="1"/>
  <c r="AE1089" i="1"/>
  <c r="AF1089" i="1"/>
  <c r="AG1089" i="1"/>
  <c r="AB1090" i="1"/>
  <c r="AD1090" i="1"/>
  <c r="AE1090" i="1"/>
  <c r="AF1090" i="1"/>
  <c r="AG1090" i="1"/>
  <c r="AB1091" i="1"/>
  <c r="AD1091" i="1"/>
  <c r="AE1091" i="1"/>
  <c r="AF1091" i="1"/>
  <c r="AG1091" i="1"/>
  <c r="AB1092" i="1"/>
  <c r="AD1092" i="1"/>
  <c r="AE1092" i="1"/>
  <c r="AF1092" i="1"/>
  <c r="AG1092" i="1"/>
  <c r="AB1093" i="1"/>
  <c r="AD1093" i="1"/>
  <c r="AE1093" i="1"/>
  <c r="AF1093" i="1"/>
  <c r="AG1093" i="1"/>
  <c r="AB1094" i="1"/>
  <c r="AD1094" i="1"/>
  <c r="AE1094" i="1"/>
  <c r="AF1094" i="1"/>
  <c r="AG1094" i="1"/>
  <c r="AB1095" i="1"/>
  <c r="AD1095" i="1"/>
  <c r="AE1095" i="1"/>
  <c r="AF1095" i="1"/>
  <c r="AG1095" i="1"/>
  <c r="AB1096" i="1"/>
  <c r="AD1096" i="1"/>
  <c r="AE1096" i="1"/>
  <c r="AF1096" i="1"/>
  <c r="AG1096" i="1"/>
  <c r="AB1097" i="1"/>
  <c r="AD1097" i="1"/>
  <c r="AE1097" i="1"/>
  <c r="AF1097" i="1"/>
  <c r="AG1097" i="1"/>
  <c r="AB1098" i="1"/>
  <c r="AD1098" i="1"/>
  <c r="AE1098" i="1"/>
  <c r="AF1098" i="1"/>
  <c r="AG1098" i="1"/>
  <c r="AB1099" i="1"/>
  <c r="AD1099" i="1"/>
  <c r="AE1099" i="1"/>
  <c r="AF1099" i="1"/>
  <c r="AG1099" i="1"/>
  <c r="AB1100" i="1"/>
  <c r="AD1100" i="1"/>
  <c r="AE1100" i="1"/>
  <c r="AF1100" i="1"/>
  <c r="AG1100" i="1"/>
  <c r="AB1101" i="1"/>
  <c r="AD1101" i="1"/>
  <c r="AE1101" i="1"/>
  <c r="AF1101" i="1"/>
  <c r="AG1101" i="1"/>
  <c r="AB1102" i="1"/>
  <c r="AD1102" i="1"/>
  <c r="AE1102" i="1"/>
  <c r="AF1102" i="1"/>
  <c r="AG1102" i="1"/>
  <c r="AB1103" i="1"/>
  <c r="AD1103" i="1"/>
  <c r="AE1103" i="1"/>
  <c r="AF1103" i="1"/>
  <c r="AG1103" i="1"/>
  <c r="AB1104" i="1"/>
  <c r="AD1104" i="1"/>
  <c r="AE1104" i="1"/>
  <c r="AF1104" i="1"/>
  <c r="AG1104" i="1"/>
  <c r="AB1105" i="1"/>
  <c r="AD1105" i="1"/>
  <c r="AE1105" i="1"/>
  <c r="AF1105" i="1"/>
  <c r="AG1105" i="1"/>
  <c r="AB1106" i="1"/>
  <c r="AD1106" i="1"/>
  <c r="AE1106" i="1"/>
  <c r="AF1106" i="1"/>
  <c r="AG1106" i="1"/>
  <c r="AB1107" i="1"/>
  <c r="AD1107" i="1"/>
  <c r="AE1107" i="1"/>
  <c r="AF1107" i="1"/>
  <c r="AG1107" i="1"/>
  <c r="AB1108" i="1"/>
  <c r="AD1108" i="1"/>
  <c r="AE1108" i="1"/>
  <c r="AF1108" i="1"/>
  <c r="AG1108" i="1"/>
  <c r="AB1109" i="1"/>
  <c r="AD1109" i="1"/>
  <c r="AE1109" i="1"/>
  <c r="AF1109" i="1"/>
  <c r="AG1109" i="1"/>
  <c r="AB1110" i="1"/>
  <c r="AD1110" i="1"/>
  <c r="AE1110" i="1"/>
  <c r="AF1110" i="1"/>
  <c r="AG1110" i="1"/>
  <c r="AB1111" i="1"/>
  <c r="AD1111" i="1"/>
  <c r="AE1111" i="1"/>
  <c r="AF1111" i="1"/>
  <c r="AG1111" i="1"/>
  <c r="AB1112" i="1"/>
  <c r="AD1112" i="1"/>
  <c r="AE1112" i="1"/>
  <c r="AF1112" i="1"/>
  <c r="AG1112" i="1"/>
  <c r="AB1113" i="1"/>
  <c r="AD1113" i="1"/>
  <c r="AE1113" i="1"/>
  <c r="AF1113" i="1"/>
  <c r="AG1113" i="1"/>
  <c r="AB1114" i="1"/>
  <c r="AD1114" i="1"/>
  <c r="AE1114" i="1"/>
  <c r="AF1114" i="1"/>
  <c r="AG1114" i="1"/>
  <c r="AB1115" i="1"/>
  <c r="AD1115" i="1"/>
  <c r="AE1115" i="1"/>
  <c r="AF1115" i="1"/>
  <c r="AG1115" i="1"/>
  <c r="AB1116" i="1"/>
  <c r="AD1116" i="1"/>
  <c r="AE1116" i="1"/>
  <c r="AF1116" i="1"/>
  <c r="AG1116" i="1"/>
  <c r="AB1117" i="1"/>
  <c r="AD1117" i="1"/>
  <c r="AE1117" i="1"/>
  <c r="AF1117" i="1"/>
  <c r="AG1117" i="1"/>
  <c r="AB1118" i="1"/>
  <c r="AD1118" i="1"/>
  <c r="AE1118" i="1"/>
  <c r="AF1118" i="1"/>
  <c r="AG1118" i="1"/>
  <c r="AB1119" i="1"/>
  <c r="AD1119" i="1"/>
  <c r="AE1119" i="1"/>
  <c r="AF1119" i="1"/>
  <c r="AG1119" i="1"/>
  <c r="AB1120" i="1"/>
  <c r="AD1120" i="1"/>
  <c r="AE1120" i="1"/>
  <c r="AF1120" i="1"/>
  <c r="AG1120" i="1"/>
  <c r="AB1121" i="1"/>
  <c r="AD1121" i="1"/>
  <c r="AE1121" i="1"/>
  <c r="AF1121" i="1"/>
  <c r="AG1121" i="1"/>
  <c r="AB1122" i="1"/>
  <c r="AD1122" i="1"/>
  <c r="AE1122" i="1"/>
  <c r="AF1122" i="1"/>
  <c r="AG1122" i="1"/>
  <c r="AB1123" i="1"/>
  <c r="AD1123" i="1"/>
  <c r="AE1123" i="1"/>
  <c r="AF1123" i="1"/>
  <c r="AG1123" i="1"/>
  <c r="AB1124" i="1"/>
  <c r="AD1124" i="1"/>
  <c r="AE1124" i="1"/>
  <c r="AF1124" i="1"/>
  <c r="AG1124" i="1"/>
  <c r="AB1125" i="1"/>
  <c r="AD1125" i="1"/>
  <c r="AE1125" i="1"/>
  <c r="AF1125" i="1"/>
  <c r="AG1125" i="1"/>
  <c r="AB1126" i="1"/>
  <c r="AD1126" i="1"/>
  <c r="AE1126" i="1"/>
  <c r="AF1126" i="1"/>
  <c r="AG1126" i="1"/>
  <c r="AB1127" i="1"/>
  <c r="AD1127" i="1"/>
  <c r="AE1127" i="1"/>
  <c r="AF1127" i="1"/>
  <c r="AG1127" i="1"/>
  <c r="AB1128" i="1"/>
  <c r="AD1128" i="1"/>
  <c r="AE1128" i="1"/>
  <c r="AF1128" i="1"/>
  <c r="AG1128" i="1"/>
  <c r="AB1129" i="1"/>
  <c r="AD1129" i="1"/>
  <c r="AE1129" i="1"/>
  <c r="AF1129" i="1"/>
  <c r="AG1129" i="1"/>
  <c r="AB1130" i="1"/>
  <c r="AD1130" i="1"/>
  <c r="AE1130" i="1"/>
  <c r="AF1130" i="1"/>
  <c r="AG1130" i="1"/>
  <c r="AB1131" i="1"/>
  <c r="AD1131" i="1"/>
  <c r="AE1131" i="1"/>
  <c r="AF1131" i="1"/>
  <c r="AG1131" i="1"/>
  <c r="AB1132" i="1"/>
  <c r="AD1132" i="1"/>
  <c r="AE1132" i="1"/>
  <c r="AF1132" i="1"/>
  <c r="AG1132" i="1"/>
  <c r="AB1133" i="1"/>
  <c r="AD1133" i="1"/>
  <c r="AE1133" i="1"/>
  <c r="AF1133" i="1"/>
  <c r="AG1133" i="1"/>
  <c r="AB1134" i="1"/>
  <c r="AD1134" i="1"/>
  <c r="AE1134" i="1"/>
  <c r="AF1134" i="1"/>
  <c r="AG1134" i="1"/>
  <c r="AB1135" i="1"/>
  <c r="AD1135" i="1"/>
  <c r="AE1135" i="1"/>
  <c r="AF1135" i="1"/>
  <c r="AG1135" i="1"/>
  <c r="AB1136" i="1"/>
  <c r="AD1136" i="1"/>
  <c r="AE1136" i="1"/>
  <c r="AF1136" i="1"/>
  <c r="AG1136" i="1"/>
  <c r="AB1137" i="1"/>
  <c r="AD1137" i="1"/>
  <c r="AE1137" i="1"/>
  <c r="AF1137" i="1"/>
  <c r="AG1137" i="1"/>
  <c r="AB1138" i="1"/>
  <c r="AD1138" i="1"/>
  <c r="AE1138" i="1"/>
  <c r="AF1138" i="1"/>
  <c r="AG1138" i="1"/>
  <c r="AB1139" i="1"/>
  <c r="AD1139" i="1"/>
  <c r="AE1139" i="1"/>
  <c r="AF1139" i="1"/>
  <c r="AG1139" i="1"/>
  <c r="AB1140" i="1"/>
  <c r="AD1140" i="1"/>
  <c r="AE1140" i="1"/>
  <c r="AF1140" i="1"/>
  <c r="AG1140" i="1"/>
  <c r="AB1141" i="1"/>
  <c r="AD1141" i="1"/>
  <c r="AE1141" i="1"/>
  <c r="AF1141" i="1"/>
  <c r="AG1141" i="1"/>
  <c r="AB1142" i="1"/>
  <c r="AD1142" i="1"/>
  <c r="AE1142" i="1"/>
  <c r="AF1142" i="1"/>
  <c r="AG1142" i="1"/>
  <c r="AB1143" i="1"/>
  <c r="AD1143" i="1"/>
  <c r="AE1143" i="1"/>
  <c r="AF1143" i="1"/>
  <c r="AG1143" i="1"/>
  <c r="AB1144" i="1"/>
  <c r="AD1144" i="1"/>
  <c r="AE1144" i="1"/>
  <c r="AF1144" i="1"/>
  <c r="AG1144" i="1"/>
  <c r="AB1145" i="1"/>
  <c r="AD1145" i="1"/>
  <c r="AE1145" i="1"/>
  <c r="AF1145" i="1"/>
  <c r="AG1145" i="1"/>
  <c r="AB1146" i="1"/>
  <c r="AD1146" i="1"/>
  <c r="AE1146" i="1"/>
  <c r="AF1146" i="1"/>
  <c r="AG1146" i="1"/>
  <c r="AB1147" i="1"/>
  <c r="AD1147" i="1"/>
  <c r="AE1147" i="1"/>
  <c r="AF1147" i="1"/>
  <c r="AG1147" i="1"/>
  <c r="AB1148" i="1"/>
  <c r="AD1148" i="1"/>
  <c r="AE1148" i="1"/>
  <c r="AF1148" i="1"/>
  <c r="AG1148" i="1"/>
  <c r="AB1149" i="1"/>
  <c r="AD1149" i="1"/>
  <c r="AE1149" i="1"/>
  <c r="AF1149" i="1"/>
  <c r="AG1149" i="1"/>
  <c r="AB1150" i="1"/>
  <c r="AD1150" i="1"/>
  <c r="AE1150" i="1"/>
  <c r="AF1150" i="1"/>
  <c r="AG1150" i="1"/>
  <c r="AB1151" i="1"/>
  <c r="AD1151" i="1"/>
  <c r="AE1151" i="1"/>
  <c r="AF1151" i="1"/>
  <c r="AG1151" i="1"/>
  <c r="AB1152" i="1"/>
  <c r="AD1152" i="1"/>
  <c r="AE1152" i="1"/>
  <c r="AF1152" i="1"/>
  <c r="AG1152" i="1"/>
  <c r="AB1153" i="1"/>
  <c r="AD1153" i="1"/>
  <c r="AE1153" i="1"/>
  <c r="AF1153" i="1"/>
  <c r="AG1153" i="1"/>
  <c r="AB1154" i="1"/>
  <c r="AD1154" i="1"/>
  <c r="AE1154" i="1"/>
  <c r="AF1154" i="1"/>
  <c r="AG1154" i="1"/>
  <c r="AB1155" i="1"/>
  <c r="AD1155" i="1"/>
  <c r="AE1155" i="1"/>
  <c r="AF1155" i="1"/>
  <c r="AG1155" i="1"/>
  <c r="AB1156" i="1"/>
  <c r="AD1156" i="1"/>
  <c r="AE1156" i="1"/>
  <c r="AF1156" i="1"/>
  <c r="AG1156" i="1"/>
  <c r="AB1157" i="1"/>
  <c r="AD1157" i="1"/>
  <c r="AE1157" i="1"/>
  <c r="AF1157" i="1"/>
  <c r="AG1157" i="1"/>
  <c r="AB1158" i="1"/>
  <c r="AD1158" i="1"/>
  <c r="AE1158" i="1"/>
  <c r="AF1158" i="1"/>
  <c r="AG1158" i="1"/>
  <c r="AB1159" i="1"/>
  <c r="AD1159" i="1"/>
  <c r="AE1159" i="1"/>
  <c r="AF1159" i="1"/>
  <c r="AG1159" i="1"/>
  <c r="AB1160" i="1"/>
  <c r="AD1160" i="1"/>
  <c r="AE1160" i="1"/>
  <c r="AF1160" i="1"/>
  <c r="AG1160" i="1"/>
  <c r="AB1161" i="1"/>
  <c r="AD1161" i="1"/>
  <c r="AE1161" i="1"/>
  <c r="AF1161" i="1"/>
  <c r="AG1161" i="1"/>
  <c r="AB1162" i="1"/>
  <c r="AD1162" i="1"/>
  <c r="AE1162" i="1"/>
  <c r="AF1162" i="1"/>
  <c r="AG1162" i="1"/>
  <c r="AB1163" i="1"/>
  <c r="AD1163" i="1"/>
  <c r="AE1163" i="1"/>
  <c r="AF1163" i="1"/>
  <c r="AG1163" i="1"/>
  <c r="AB1164" i="1"/>
  <c r="AD1164" i="1"/>
  <c r="AE1164" i="1"/>
  <c r="AF1164" i="1"/>
  <c r="AG1164" i="1"/>
  <c r="AB1165" i="1"/>
  <c r="AD1165" i="1"/>
  <c r="AE1165" i="1"/>
  <c r="AF1165" i="1"/>
  <c r="AG1165" i="1"/>
  <c r="AB1166" i="1"/>
  <c r="AD1166" i="1"/>
  <c r="AE1166" i="1"/>
  <c r="AF1166" i="1"/>
  <c r="AG1166" i="1"/>
  <c r="AB1167" i="1"/>
  <c r="AD1167" i="1"/>
  <c r="AE1167" i="1"/>
  <c r="AF1167" i="1"/>
  <c r="AG1167" i="1"/>
  <c r="AB1168" i="1"/>
  <c r="AD1168" i="1"/>
  <c r="AE1168" i="1"/>
  <c r="AF1168" i="1"/>
  <c r="AG1168" i="1"/>
  <c r="AB1169" i="1"/>
  <c r="AD1169" i="1"/>
  <c r="AE1169" i="1"/>
  <c r="AF1169" i="1"/>
  <c r="AG1169" i="1"/>
  <c r="AB1170" i="1"/>
  <c r="AD1170" i="1"/>
  <c r="AE1170" i="1"/>
  <c r="AF1170" i="1"/>
  <c r="AG1170" i="1"/>
  <c r="AB1171" i="1"/>
  <c r="AD1171" i="1"/>
  <c r="AE1171" i="1"/>
  <c r="AF1171" i="1"/>
  <c r="AG1171" i="1"/>
  <c r="AB1172" i="1"/>
  <c r="AD1172" i="1"/>
  <c r="AE1172" i="1"/>
  <c r="AF1172" i="1"/>
  <c r="AG1172" i="1"/>
  <c r="AB1173" i="1"/>
  <c r="AD1173" i="1"/>
  <c r="AE1173" i="1"/>
  <c r="AF1173" i="1"/>
  <c r="AG1173" i="1"/>
  <c r="AB1174" i="1"/>
  <c r="AD1174" i="1"/>
  <c r="AE1174" i="1"/>
  <c r="AF1174" i="1"/>
  <c r="AG1174" i="1"/>
  <c r="AB1175" i="1"/>
  <c r="AD1175" i="1"/>
  <c r="AE1175" i="1"/>
  <c r="AF1175" i="1"/>
  <c r="AG1175" i="1"/>
  <c r="AB1176" i="1"/>
  <c r="AD1176" i="1"/>
  <c r="AE1176" i="1"/>
  <c r="AF1176" i="1"/>
  <c r="AG1176" i="1"/>
  <c r="AB1177" i="1"/>
  <c r="AD1177" i="1"/>
  <c r="AE1177" i="1"/>
  <c r="AF1177" i="1"/>
  <c r="AG1177" i="1"/>
  <c r="AB1178" i="1"/>
  <c r="AD1178" i="1"/>
  <c r="AE1178" i="1"/>
  <c r="AF1178" i="1"/>
  <c r="AG1178" i="1"/>
  <c r="AB1179" i="1"/>
  <c r="AD1179" i="1"/>
  <c r="AE1179" i="1"/>
  <c r="AF1179" i="1"/>
  <c r="AG1179" i="1"/>
  <c r="AB1180" i="1"/>
  <c r="AD1180" i="1"/>
  <c r="AE1180" i="1"/>
  <c r="AF1180" i="1"/>
  <c r="AG1180" i="1"/>
  <c r="AB1181" i="1"/>
  <c r="AD1181" i="1"/>
  <c r="AE1181" i="1"/>
  <c r="AF1181" i="1"/>
  <c r="AG1181" i="1"/>
  <c r="AB1182" i="1"/>
  <c r="AD1182" i="1"/>
  <c r="AE1182" i="1"/>
  <c r="AF1182" i="1"/>
  <c r="AG1182" i="1"/>
  <c r="AB1183" i="1"/>
  <c r="AD1183" i="1"/>
  <c r="AE1183" i="1"/>
  <c r="AF1183" i="1"/>
  <c r="AG1183" i="1"/>
  <c r="AB1184" i="1"/>
  <c r="AD1184" i="1"/>
  <c r="AE1184" i="1"/>
  <c r="AF1184" i="1"/>
  <c r="AG1184" i="1"/>
  <c r="AB1185" i="1"/>
  <c r="AD1185" i="1"/>
  <c r="AE1185" i="1"/>
  <c r="AF1185" i="1"/>
  <c r="AG1185" i="1"/>
  <c r="AB1186" i="1"/>
  <c r="AD1186" i="1"/>
  <c r="AE1186" i="1"/>
  <c r="AF1186" i="1"/>
  <c r="AG1186" i="1"/>
  <c r="AB1187" i="1"/>
  <c r="AD1187" i="1"/>
  <c r="AE1187" i="1"/>
  <c r="AF1187" i="1"/>
  <c r="AG1187" i="1"/>
  <c r="AB1188" i="1"/>
  <c r="AD1188" i="1"/>
  <c r="AE1188" i="1"/>
  <c r="AF1188" i="1"/>
  <c r="AG1188" i="1"/>
  <c r="AB1189" i="1"/>
  <c r="AD1189" i="1"/>
  <c r="AE1189" i="1"/>
  <c r="AF1189" i="1"/>
  <c r="AG1189" i="1"/>
  <c r="AB1190" i="1"/>
  <c r="AD1190" i="1"/>
  <c r="AE1190" i="1"/>
  <c r="AF1190" i="1"/>
  <c r="AG1190" i="1"/>
  <c r="AB1191" i="1"/>
  <c r="AD1191" i="1"/>
  <c r="AE1191" i="1"/>
  <c r="AF1191" i="1"/>
  <c r="AG1191" i="1"/>
  <c r="AB1192" i="1"/>
  <c r="AD1192" i="1"/>
  <c r="AE1192" i="1"/>
  <c r="AF1192" i="1"/>
  <c r="AG1192" i="1"/>
  <c r="AB1193" i="1"/>
  <c r="AD1193" i="1"/>
  <c r="AE1193" i="1"/>
  <c r="AF1193" i="1"/>
  <c r="AG1193" i="1"/>
  <c r="AB1194" i="1"/>
  <c r="AD1194" i="1"/>
  <c r="AE1194" i="1"/>
  <c r="AF1194" i="1"/>
  <c r="AG1194" i="1"/>
  <c r="AB1195" i="1"/>
  <c r="AD1195" i="1"/>
  <c r="AE1195" i="1"/>
  <c r="AF1195" i="1"/>
  <c r="AG1195" i="1"/>
  <c r="AB1196" i="1"/>
  <c r="AD1196" i="1"/>
  <c r="AE1196" i="1"/>
  <c r="AF1196" i="1"/>
  <c r="AG1196" i="1"/>
  <c r="AB1197" i="1"/>
  <c r="AD1197" i="1"/>
  <c r="AE1197" i="1"/>
  <c r="AF1197" i="1"/>
  <c r="AG1197" i="1"/>
  <c r="AB1198" i="1"/>
  <c r="AD1198" i="1"/>
  <c r="AE1198" i="1"/>
  <c r="AF1198" i="1"/>
  <c r="AG1198" i="1"/>
  <c r="AB1199" i="1"/>
  <c r="AD1199" i="1"/>
  <c r="AE1199" i="1"/>
  <c r="AF1199" i="1"/>
  <c r="AG1199" i="1"/>
  <c r="AB1200" i="1"/>
  <c r="AD1200" i="1"/>
  <c r="AE1200" i="1"/>
  <c r="AF1200" i="1"/>
  <c r="AG1200" i="1"/>
  <c r="AB1201" i="1"/>
  <c r="AD1201" i="1"/>
  <c r="AE1201" i="1"/>
  <c r="AF1201" i="1"/>
  <c r="AG1201" i="1"/>
  <c r="AB1202" i="1"/>
  <c r="AD1202" i="1"/>
  <c r="AE1202" i="1"/>
  <c r="AF1202" i="1"/>
  <c r="AG1202" i="1"/>
  <c r="AB1203" i="1"/>
  <c r="AD1203" i="1"/>
  <c r="AE1203" i="1"/>
  <c r="AF1203" i="1"/>
  <c r="AG1203" i="1"/>
  <c r="AB1204" i="1"/>
  <c r="AD1204" i="1"/>
  <c r="AE1204" i="1"/>
  <c r="AF1204" i="1"/>
  <c r="AG1204" i="1"/>
  <c r="AB1205" i="1"/>
  <c r="AD1205" i="1"/>
  <c r="AE1205" i="1"/>
  <c r="AF1205" i="1"/>
  <c r="AG1205" i="1"/>
  <c r="AB1206" i="1"/>
  <c r="AD1206" i="1"/>
  <c r="AE1206" i="1"/>
  <c r="AF1206" i="1"/>
  <c r="AG1206" i="1"/>
  <c r="AB1207" i="1"/>
  <c r="AD1207" i="1"/>
  <c r="AE1207" i="1"/>
  <c r="AF1207" i="1"/>
  <c r="AG1207" i="1"/>
  <c r="AB1208" i="1"/>
  <c r="AD1208" i="1"/>
  <c r="AE1208" i="1"/>
  <c r="AF1208" i="1"/>
  <c r="AG1208" i="1"/>
  <c r="AB1209" i="1"/>
  <c r="AD1209" i="1"/>
  <c r="AE1209" i="1"/>
  <c r="AF1209" i="1"/>
  <c r="AG1209" i="1"/>
  <c r="AB1210" i="1"/>
  <c r="AD1210" i="1"/>
  <c r="AE1210" i="1"/>
  <c r="AF1210" i="1"/>
  <c r="AG1210" i="1"/>
  <c r="AB1211" i="1"/>
  <c r="AD1211" i="1"/>
  <c r="AE1211" i="1"/>
  <c r="AF1211" i="1"/>
  <c r="AG1211" i="1"/>
  <c r="AB1212" i="1"/>
  <c r="AD1212" i="1"/>
  <c r="AE1212" i="1"/>
  <c r="AF1212" i="1"/>
  <c r="AG1212" i="1"/>
  <c r="AB1213" i="1"/>
  <c r="AD1213" i="1"/>
  <c r="AE1213" i="1"/>
  <c r="AF1213" i="1"/>
  <c r="AG1213" i="1"/>
  <c r="AB1214" i="1"/>
  <c r="AD1214" i="1"/>
  <c r="AE1214" i="1"/>
  <c r="AF1214" i="1"/>
  <c r="AG1214" i="1"/>
  <c r="AB1215" i="1"/>
  <c r="AD1215" i="1"/>
  <c r="AE1215" i="1"/>
  <c r="AF1215" i="1"/>
  <c r="AG1215" i="1"/>
  <c r="AB1216" i="1"/>
  <c r="AD1216" i="1"/>
  <c r="AE1216" i="1"/>
  <c r="AF1216" i="1"/>
  <c r="AG1216" i="1"/>
  <c r="AB1217" i="1"/>
  <c r="AD1217" i="1"/>
  <c r="AE1217" i="1"/>
  <c r="AF1217" i="1"/>
  <c r="AG1217" i="1"/>
  <c r="AB1218" i="1"/>
  <c r="AD1218" i="1"/>
  <c r="AE1218" i="1"/>
  <c r="AF1218" i="1"/>
  <c r="AG1218" i="1"/>
  <c r="AB1219" i="1"/>
  <c r="AD1219" i="1"/>
  <c r="AE1219" i="1"/>
  <c r="AF1219" i="1"/>
  <c r="AG1219" i="1"/>
  <c r="AB1220" i="1"/>
  <c r="AD1220" i="1"/>
  <c r="AE1220" i="1"/>
  <c r="AF1220" i="1"/>
  <c r="AG1220" i="1"/>
  <c r="AB1221" i="1"/>
  <c r="AD1221" i="1"/>
  <c r="AE1221" i="1"/>
  <c r="AF1221" i="1"/>
  <c r="AG1221" i="1"/>
  <c r="AB1222" i="1"/>
  <c r="AD1222" i="1"/>
  <c r="AE1222" i="1"/>
  <c r="AF1222" i="1"/>
  <c r="AG1222" i="1"/>
  <c r="AB1223" i="1"/>
  <c r="AD1223" i="1"/>
  <c r="AE1223" i="1"/>
  <c r="AF1223" i="1"/>
  <c r="AG1223" i="1"/>
  <c r="AB1224" i="1"/>
  <c r="AD1224" i="1"/>
  <c r="AE1224" i="1"/>
  <c r="AF1224" i="1"/>
  <c r="AG1224" i="1"/>
  <c r="AB1225" i="1"/>
  <c r="AD1225" i="1"/>
  <c r="AE1225" i="1"/>
  <c r="AF1225" i="1"/>
  <c r="AG1225" i="1"/>
  <c r="AB1226" i="1"/>
  <c r="AD1226" i="1"/>
  <c r="AE1226" i="1"/>
  <c r="AF1226" i="1"/>
  <c r="AG1226" i="1"/>
  <c r="AB1227" i="1"/>
  <c r="AD1227" i="1"/>
  <c r="AE1227" i="1"/>
  <c r="AF1227" i="1"/>
  <c r="AG1227" i="1"/>
  <c r="AB1228" i="1"/>
  <c r="AD1228" i="1"/>
  <c r="AE1228" i="1"/>
  <c r="AF1228" i="1"/>
  <c r="AG1228" i="1"/>
  <c r="AB1229" i="1"/>
  <c r="AD1229" i="1"/>
  <c r="AE1229" i="1"/>
  <c r="AF1229" i="1"/>
  <c r="AG1229" i="1"/>
  <c r="AB1230" i="1"/>
  <c r="AD1230" i="1"/>
  <c r="AE1230" i="1"/>
  <c r="AF1230" i="1"/>
  <c r="AG1230" i="1"/>
  <c r="AB1231" i="1"/>
  <c r="AD1231" i="1"/>
  <c r="AE1231" i="1"/>
  <c r="AF1231" i="1"/>
  <c r="AG1231" i="1"/>
  <c r="AB1232" i="1"/>
  <c r="AD1232" i="1"/>
  <c r="AE1232" i="1"/>
  <c r="AF1232" i="1"/>
  <c r="AG1232" i="1"/>
  <c r="AB1233" i="1"/>
  <c r="AD1233" i="1"/>
  <c r="AE1233" i="1"/>
  <c r="AF1233" i="1"/>
  <c r="AG1233" i="1"/>
  <c r="AB1234" i="1"/>
  <c r="AD1234" i="1"/>
  <c r="AE1234" i="1"/>
  <c r="AF1234" i="1"/>
  <c r="AG1234" i="1"/>
  <c r="AB1235" i="1"/>
  <c r="AD1235" i="1"/>
  <c r="AE1235" i="1"/>
  <c r="AF1235" i="1"/>
  <c r="AG1235" i="1"/>
  <c r="AB1236" i="1"/>
  <c r="AD1236" i="1"/>
  <c r="AE1236" i="1"/>
  <c r="AF1236" i="1"/>
  <c r="AG1236" i="1"/>
  <c r="AB1237" i="1"/>
  <c r="AD1237" i="1"/>
  <c r="AE1237" i="1"/>
  <c r="AF1237" i="1"/>
  <c r="AG1237" i="1"/>
  <c r="AB1238" i="1"/>
  <c r="AD1238" i="1"/>
  <c r="AE1238" i="1"/>
  <c r="AF1238" i="1"/>
  <c r="AG1238" i="1"/>
  <c r="AB1239" i="1"/>
  <c r="AD1239" i="1"/>
  <c r="AE1239" i="1"/>
  <c r="AF1239" i="1"/>
  <c r="AG1239" i="1"/>
  <c r="AB1240" i="1"/>
  <c r="AD1240" i="1"/>
  <c r="AE1240" i="1"/>
  <c r="AF1240" i="1"/>
  <c r="AG1240" i="1"/>
  <c r="AB1241" i="1"/>
  <c r="AD1241" i="1"/>
  <c r="AE1241" i="1"/>
  <c r="AF1241" i="1"/>
  <c r="AG1241" i="1"/>
  <c r="AB1242" i="1"/>
  <c r="AD1242" i="1"/>
  <c r="AE1242" i="1"/>
  <c r="AF1242" i="1"/>
  <c r="AG1242" i="1"/>
  <c r="AB1243" i="1"/>
  <c r="AD1243" i="1"/>
  <c r="AE1243" i="1"/>
  <c r="AF1243" i="1"/>
  <c r="AG1243" i="1"/>
  <c r="AB1244" i="1"/>
  <c r="AD1244" i="1"/>
  <c r="AE1244" i="1"/>
  <c r="AF1244" i="1"/>
  <c r="AG1244" i="1"/>
  <c r="AB1245" i="1"/>
  <c r="AD1245" i="1"/>
  <c r="AE1245" i="1"/>
  <c r="AF1245" i="1"/>
  <c r="AG1245" i="1"/>
  <c r="AB1246" i="1"/>
  <c r="AD1246" i="1"/>
  <c r="AE1246" i="1"/>
  <c r="AF1246" i="1"/>
  <c r="AG1246" i="1"/>
  <c r="AB1247" i="1"/>
  <c r="AD1247" i="1"/>
  <c r="AE1247" i="1"/>
  <c r="AF1247" i="1"/>
  <c r="AG1247" i="1"/>
  <c r="AB1248" i="1"/>
  <c r="AD1248" i="1"/>
  <c r="AE1248" i="1"/>
  <c r="AF1248" i="1"/>
  <c r="AG1248" i="1"/>
  <c r="AB1249" i="1"/>
  <c r="AD1249" i="1"/>
  <c r="AE1249" i="1"/>
  <c r="AF1249" i="1"/>
  <c r="AG1249" i="1"/>
  <c r="AB1250" i="1"/>
  <c r="AD1250" i="1"/>
  <c r="AE1250" i="1"/>
  <c r="AF1250" i="1"/>
  <c r="AG1250" i="1"/>
  <c r="AB1251" i="1"/>
  <c r="AD1251" i="1"/>
  <c r="AE1251" i="1"/>
  <c r="AF1251" i="1"/>
  <c r="AG1251" i="1"/>
  <c r="AB1252" i="1"/>
  <c r="AD1252" i="1"/>
  <c r="AE1252" i="1"/>
  <c r="AF1252" i="1"/>
  <c r="AG1252" i="1"/>
  <c r="AB1253" i="1"/>
  <c r="AD1253" i="1"/>
  <c r="AE1253" i="1"/>
  <c r="AF1253" i="1"/>
  <c r="AG1253" i="1"/>
  <c r="AB1254" i="1"/>
  <c r="AD1254" i="1"/>
  <c r="AE1254" i="1"/>
  <c r="AF1254" i="1"/>
  <c r="AG1254" i="1"/>
  <c r="AB1255" i="1"/>
  <c r="AD1255" i="1"/>
  <c r="AE1255" i="1"/>
  <c r="AF1255" i="1"/>
  <c r="AG1255" i="1"/>
  <c r="AB1256" i="1"/>
  <c r="AD1256" i="1"/>
  <c r="AE1256" i="1"/>
  <c r="AF1256" i="1"/>
  <c r="AG1256" i="1"/>
  <c r="AB1257" i="1"/>
  <c r="AD1257" i="1"/>
  <c r="AE1257" i="1"/>
  <c r="AF1257" i="1"/>
  <c r="AG1257" i="1"/>
  <c r="AB1258" i="1"/>
  <c r="AD1258" i="1"/>
  <c r="AE1258" i="1"/>
  <c r="AF1258" i="1"/>
  <c r="AG1258" i="1"/>
  <c r="AB1259" i="1"/>
  <c r="AD1259" i="1"/>
  <c r="AE1259" i="1"/>
  <c r="AF1259" i="1"/>
  <c r="AG1259" i="1"/>
  <c r="AB1260" i="1"/>
  <c r="AD1260" i="1"/>
  <c r="AE1260" i="1"/>
  <c r="AF1260" i="1"/>
  <c r="AG1260" i="1"/>
  <c r="AB1261" i="1"/>
  <c r="AD1261" i="1"/>
  <c r="AE1261" i="1"/>
  <c r="AF1261" i="1"/>
  <c r="AG1261" i="1"/>
  <c r="AB1262" i="1"/>
  <c r="AD1262" i="1"/>
  <c r="AE1262" i="1"/>
  <c r="AF1262" i="1"/>
  <c r="AG1262" i="1"/>
  <c r="AB1263" i="1"/>
  <c r="AD1263" i="1"/>
  <c r="AE1263" i="1"/>
  <c r="AF1263" i="1"/>
  <c r="AG1263" i="1"/>
  <c r="AB1264" i="1"/>
  <c r="AD1264" i="1"/>
  <c r="AE1264" i="1"/>
  <c r="AF1264" i="1"/>
  <c r="AG1264" i="1"/>
  <c r="AB1265" i="1"/>
  <c r="AD1265" i="1"/>
  <c r="AE1265" i="1"/>
  <c r="AF1265" i="1"/>
  <c r="AG1265" i="1"/>
  <c r="AB1266" i="1"/>
  <c r="AD1266" i="1"/>
  <c r="AE1266" i="1"/>
  <c r="AF1266" i="1"/>
  <c r="AG1266" i="1"/>
  <c r="AB1267" i="1"/>
  <c r="AD1267" i="1"/>
  <c r="AE1267" i="1"/>
  <c r="AF1267" i="1"/>
  <c r="AG1267" i="1"/>
  <c r="AB1268" i="1"/>
  <c r="AD1268" i="1"/>
  <c r="AE1268" i="1"/>
  <c r="AF1268" i="1"/>
  <c r="AG1268" i="1"/>
  <c r="AB1269" i="1"/>
  <c r="AD1269" i="1"/>
  <c r="AE1269" i="1"/>
  <c r="AF1269" i="1"/>
  <c r="AG1269" i="1"/>
  <c r="AB1270" i="1"/>
  <c r="AD1270" i="1"/>
  <c r="AE1270" i="1"/>
  <c r="AF1270" i="1"/>
  <c r="AG1270" i="1"/>
  <c r="AB1271" i="1"/>
  <c r="AD1271" i="1"/>
  <c r="AE1271" i="1"/>
  <c r="AF1271" i="1"/>
  <c r="AG1271" i="1"/>
  <c r="AB1272" i="1"/>
  <c r="AD1272" i="1"/>
  <c r="AE1272" i="1"/>
  <c r="AF1272" i="1"/>
  <c r="AG1272" i="1"/>
  <c r="AB1273" i="1"/>
  <c r="AD1273" i="1"/>
  <c r="AE1273" i="1"/>
  <c r="AF1273" i="1"/>
  <c r="AG1273" i="1"/>
  <c r="AB1274" i="1"/>
  <c r="AD1274" i="1"/>
  <c r="AE1274" i="1"/>
  <c r="AF1274" i="1"/>
  <c r="AG1274" i="1"/>
  <c r="AB1275" i="1"/>
  <c r="AD1275" i="1"/>
  <c r="AE1275" i="1"/>
  <c r="AF1275" i="1"/>
  <c r="AG1275" i="1"/>
  <c r="AB1276" i="1"/>
  <c r="AD1276" i="1"/>
  <c r="AE1276" i="1"/>
  <c r="AF1276" i="1"/>
  <c r="AG1276" i="1"/>
  <c r="AB1277" i="1"/>
  <c r="AD1277" i="1"/>
  <c r="AE1277" i="1"/>
  <c r="AF1277" i="1"/>
  <c r="AG1277" i="1"/>
  <c r="AB1278" i="1"/>
  <c r="AD1278" i="1"/>
  <c r="AE1278" i="1"/>
  <c r="AF1278" i="1"/>
  <c r="AG1278" i="1"/>
  <c r="AB1279" i="1"/>
  <c r="AD1279" i="1"/>
  <c r="AE1279" i="1"/>
  <c r="AF1279" i="1"/>
  <c r="AG1279" i="1"/>
  <c r="AB1280" i="1"/>
  <c r="AD1280" i="1"/>
  <c r="AE1280" i="1"/>
  <c r="AF1280" i="1"/>
  <c r="AG1280" i="1"/>
  <c r="AB1281" i="1"/>
  <c r="AD1281" i="1"/>
  <c r="AE1281" i="1"/>
  <c r="AF1281" i="1"/>
  <c r="AG1281" i="1"/>
  <c r="AB1282" i="1"/>
  <c r="AD1282" i="1"/>
  <c r="AE1282" i="1"/>
  <c r="AF1282" i="1"/>
  <c r="AG1282" i="1"/>
  <c r="AB1283" i="1"/>
  <c r="AD1283" i="1"/>
  <c r="AE1283" i="1"/>
  <c r="AF1283" i="1"/>
  <c r="AG1283" i="1"/>
  <c r="AB1284" i="1"/>
  <c r="AD1284" i="1"/>
  <c r="AE1284" i="1"/>
  <c r="AF1284" i="1"/>
  <c r="AG1284" i="1"/>
  <c r="AB1285" i="1"/>
  <c r="AD1285" i="1"/>
  <c r="AE1285" i="1"/>
  <c r="AF1285" i="1"/>
  <c r="AG1285" i="1"/>
  <c r="AB1286" i="1"/>
  <c r="AD1286" i="1"/>
  <c r="AE1286" i="1"/>
  <c r="AF1286" i="1"/>
  <c r="AG1286" i="1"/>
  <c r="AB1287" i="1"/>
  <c r="AD1287" i="1"/>
  <c r="AE1287" i="1"/>
  <c r="AF1287" i="1"/>
  <c r="AG1287" i="1"/>
  <c r="AB1288" i="1"/>
  <c r="AD1288" i="1"/>
  <c r="AE1288" i="1"/>
  <c r="AF1288" i="1"/>
  <c r="AG1288" i="1"/>
  <c r="AB1289" i="1"/>
  <c r="AD1289" i="1"/>
  <c r="AE1289" i="1"/>
  <c r="AF1289" i="1"/>
  <c r="AG1289" i="1"/>
  <c r="AB1290" i="1"/>
  <c r="AD1290" i="1"/>
  <c r="AE1290" i="1"/>
  <c r="AF1290" i="1"/>
  <c r="AG1290" i="1"/>
  <c r="AB1291" i="1"/>
  <c r="AD1291" i="1"/>
  <c r="AE1291" i="1"/>
  <c r="AF1291" i="1"/>
  <c r="AG1291" i="1"/>
  <c r="AB1292" i="1"/>
  <c r="AD1292" i="1"/>
  <c r="AE1292" i="1"/>
  <c r="AF1292" i="1"/>
  <c r="AG1292" i="1"/>
  <c r="AB1293" i="1"/>
  <c r="AD1293" i="1"/>
  <c r="AE1293" i="1"/>
  <c r="AF1293" i="1"/>
  <c r="AG1293" i="1"/>
  <c r="AB1294" i="1"/>
  <c r="AD1294" i="1"/>
  <c r="AE1294" i="1"/>
  <c r="AF1294" i="1"/>
  <c r="AG1294" i="1"/>
  <c r="AB1295" i="1"/>
  <c r="AD1295" i="1"/>
  <c r="AE1295" i="1"/>
  <c r="AF1295" i="1"/>
  <c r="AG1295" i="1"/>
  <c r="AB1296" i="1"/>
  <c r="AD1296" i="1"/>
  <c r="AE1296" i="1"/>
  <c r="AF1296" i="1"/>
  <c r="AG1296" i="1"/>
  <c r="AB1297" i="1"/>
  <c r="AD1297" i="1"/>
  <c r="AE1297" i="1"/>
  <c r="AF1297" i="1"/>
  <c r="AG1297" i="1"/>
  <c r="AB1298" i="1"/>
  <c r="AD1298" i="1"/>
  <c r="AE1298" i="1"/>
  <c r="AF1298" i="1"/>
  <c r="AG1298" i="1"/>
  <c r="AB1299" i="1"/>
  <c r="AD1299" i="1"/>
  <c r="AE1299" i="1"/>
  <c r="AF1299" i="1"/>
  <c r="AG1299" i="1"/>
  <c r="AB1300" i="1"/>
  <c r="AD1300" i="1"/>
  <c r="AE1300" i="1"/>
  <c r="AF1300" i="1"/>
  <c r="AG1300" i="1"/>
  <c r="AB1301" i="1"/>
  <c r="AD1301" i="1"/>
  <c r="AE1301" i="1"/>
  <c r="AF1301" i="1"/>
  <c r="AG1301" i="1"/>
  <c r="AB1302" i="1"/>
  <c r="AD1302" i="1"/>
  <c r="AE1302" i="1"/>
  <c r="AF1302" i="1"/>
  <c r="AG1302" i="1"/>
  <c r="AB1303" i="1"/>
  <c r="AD1303" i="1"/>
  <c r="AE1303" i="1"/>
  <c r="AF1303" i="1"/>
  <c r="AG1303" i="1"/>
  <c r="AB1304" i="1"/>
  <c r="AD1304" i="1"/>
  <c r="AE1304" i="1"/>
  <c r="AF1304" i="1"/>
  <c r="AG1304" i="1"/>
  <c r="AB1305" i="1"/>
  <c r="AD1305" i="1"/>
  <c r="AE1305" i="1"/>
  <c r="AF1305" i="1"/>
  <c r="AG1305" i="1"/>
  <c r="AB1306" i="1"/>
  <c r="AD1306" i="1"/>
  <c r="AE1306" i="1"/>
  <c r="AF1306" i="1"/>
  <c r="AG1306" i="1"/>
  <c r="AB1307" i="1"/>
  <c r="AD1307" i="1"/>
  <c r="AE1307" i="1"/>
  <c r="AF1307" i="1"/>
  <c r="AG1307" i="1"/>
  <c r="AB1308" i="1"/>
  <c r="AD1308" i="1"/>
  <c r="AE1308" i="1"/>
  <c r="AF1308" i="1"/>
  <c r="AG1308" i="1"/>
  <c r="AB1309" i="1"/>
  <c r="AD1309" i="1"/>
  <c r="AE1309" i="1"/>
  <c r="AF1309" i="1"/>
  <c r="AG1309" i="1"/>
  <c r="AB1310" i="1"/>
  <c r="AD1310" i="1"/>
  <c r="AE1310" i="1"/>
  <c r="AF1310" i="1"/>
  <c r="AG1310" i="1"/>
  <c r="AB1311" i="1"/>
  <c r="AD1311" i="1"/>
  <c r="AE1311" i="1"/>
  <c r="AF1311" i="1"/>
  <c r="AG1311" i="1"/>
  <c r="AB1312" i="1"/>
  <c r="AD1312" i="1"/>
  <c r="AE1312" i="1"/>
  <c r="AF1312" i="1"/>
  <c r="AG1312" i="1"/>
  <c r="AB1313" i="1"/>
  <c r="AD1313" i="1"/>
  <c r="AE1313" i="1"/>
  <c r="AF1313" i="1"/>
  <c r="AG1313" i="1"/>
  <c r="AB1314" i="1"/>
  <c r="AD1314" i="1"/>
  <c r="AE1314" i="1"/>
  <c r="AF1314" i="1"/>
  <c r="AG1314" i="1"/>
  <c r="AB1315" i="1"/>
  <c r="AD1315" i="1"/>
  <c r="AE1315" i="1"/>
  <c r="AF1315" i="1"/>
  <c r="AG1315" i="1"/>
  <c r="AB1316" i="1"/>
  <c r="AD1316" i="1"/>
  <c r="AE1316" i="1"/>
  <c r="AF1316" i="1"/>
  <c r="AG1316" i="1"/>
  <c r="AB1317" i="1"/>
  <c r="AD1317" i="1"/>
  <c r="AE1317" i="1"/>
  <c r="AF1317" i="1"/>
  <c r="AG1317" i="1"/>
  <c r="AB1318" i="1"/>
  <c r="AD1318" i="1"/>
  <c r="AE1318" i="1"/>
  <c r="AF1318" i="1"/>
  <c r="AG1318" i="1"/>
  <c r="AB1319" i="1"/>
  <c r="AD1319" i="1"/>
  <c r="AE1319" i="1"/>
  <c r="AF1319" i="1"/>
  <c r="AG1319" i="1"/>
  <c r="AB1320" i="1"/>
  <c r="AD1320" i="1"/>
  <c r="AE1320" i="1"/>
  <c r="AF1320" i="1"/>
  <c r="AG1320" i="1"/>
  <c r="AB1321" i="1"/>
  <c r="AD1321" i="1"/>
  <c r="AE1321" i="1"/>
  <c r="AF1321" i="1"/>
  <c r="AG1321" i="1"/>
  <c r="AB1322" i="1"/>
  <c r="AD1322" i="1"/>
  <c r="AE1322" i="1"/>
  <c r="AF1322" i="1"/>
  <c r="AG1322" i="1"/>
  <c r="AB1323" i="1"/>
  <c r="AD1323" i="1"/>
  <c r="AE1323" i="1"/>
  <c r="AF1323" i="1"/>
  <c r="AG1323" i="1"/>
  <c r="AB1324" i="1"/>
  <c r="AD1324" i="1"/>
  <c r="AE1324" i="1"/>
  <c r="AF1324" i="1"/>
  <c r="AG1324" i="1"/>
  <c r="AB1325" i="1"/>
  <c r="AD1325" i="1"/>
  <c r="AE1325" i="1"/>
  <c r="AF1325" i="1"/>
  <c r="AG1325" i="1"/>
  <c r="AB1326" i="1"/>
  <c r="AD1326" i="1"/>
  <c r="AE1326" i="1"/>
  <c r="AF1326" i="1"/>
  <c r="AG1326" i="1"/>
  <c r="AB1327" i="1"/>
  <c r="AD1327" i="1"/>
  <c r="AE1327" i="1"/>
  <c r="AF1327" i="1"/>
  <c r="AG1327" i="1"/>
  <c r="AB1328" i="1"/>
  <c r="AD1328" i="1"/>
  <c r="AE1328" i="1"/>
  <c r="AF1328" i="1"/>
  <c r="AG1328" i="1"/>
  <c r="AB1329" i="1"/>
  <c r="AD1329" i="1"/>
  <c r="AE1329" i="1"/>
  <c r="AF1329" i="1"/>
  <c r="AG1329" i="1"/>
  <c r="AB1330" i="1"/>
  <c r="AD1330" i="1"/>
  <c r="AE1330" i="1"/>
  <c r="AF1330" i="1"/>
  <c r="AG1330" i="1"/>
  <c r="AB1331" i="1"/>
  <c r="AD1331" i="1"/>
  <c r="AE1331" i="1"/>
  <c r="AF1331" i="1"/>
  <c r="AG1331" i="1"/>
  <c r="AB1332" i="1"/>
  <c r="AD1332" i="1"/>
  <c r="AE1332" i="1"/>
  <c r="AF1332" i="1"/>
  <c r="AG1332" i="1"/>
  <c r="AB1333" i="1"/>
  <c r="AD1333" i="1"/>
  <c r="AE1333" i="1"/>
  <c r="AF1333" i="1"/>
  <c r="AG1333" i="1"/>
  <c r="AB1334" i="1"/>
  <c r="AD1334" i="1"/>
  <c r="AE1334" i="1"/>
  <c r="AF1334" i="1"/>
  <c r="AG1334" i="1"/>
  <c r="AB1335" i="1"/>
  <c r="AD1335" i="1"/>
  <c r="AE1335" i="1"/>
  <c r="AF1335" i="1"/>
  <c r="AG1335" i="1"/>
  <c r="AB1336" i="1"/>
  <c r="AD1336" i="1"/>
  <c r="AE1336" i="1"/>
  <c r="AF1336" i="1"/>
  <c r="AG1336" i="1"/>
  <c r="AB1337" i="1"/>
  <c r="AD1337" i="1"/>
  <c r="AE1337" i="1"/>
  <c r="AF1337" i="1"/>
  <c r="AG1337" i="1"/>
  <c r="AB1338" i="1"/>
  <c r="AD1338" i="1"/>
  <c r="AE1338" i="1"/>
  <c r="AF1338" i="1"/>
  <c r="AG1338" i="1"/>
  <c r="AB1339" i="1"/>
  <c r="AD1339" i="1"/>
  <c r="AE1339" i="1"/>
  <c r="AF1339" i="1"/>
  <c r="AG1339" i="1"/>
  <c r="AB1340" i="1"/>
  <c r="AD1340" i="1"/>
  <c r="AE1340" i="1"/>
  <c r="AF1340" i="1"/>
  <c r="AG1340" i="1"/>
  <c r="AB1341" i="1"/>
  <c r="AD1341" i="1"/>
  <c r="AE1341" i="1"/>
  <c r="AF1341" i="1"/>
  <c r="AG1341" i="1"/>
  <c r="AB1342" i="1"/>
  <c r="AD1342" i="1"/>
  <c r="AE1342" i="1"/>
  <c r="AF1342" i="1"/>
  <c r="AG1342" i="1"/>
  <c r="AB1343" i="1"/>
  <c r="AD1343" i="1"/>
  <c r="AE1343" i="1"/>
  <c r="AF1343" i="1"/>
  <c r="AG1343" i="1"/>
  <c r="AB1344" i="1"/>
  <c r="AD1344" i="1"/>
  <c r="AE1344" i="1"/>
  <c r="AF1344" i="1"/>
  <c r="AG1344" i="1"/>
  <c r="AB1345" i="1"/>
  <c r="AD1345" i="1"/>
  <c r="AE1345" i="1"/>
  <c r="AF1345" i="1"/>
  <c r="AG1345" i="1"/>
  <c r="AB1346" i="1"/>
  <c r="AD1346" i="1"/>
  <c r="AE1346" i="1"/>
  <c r="AF1346" i="1"/>
  <c r="AG1346" i="1"/>
  <c r="AB1347" i="1"/>
  <c r="AD1347" i="1"/>
  <c r="AE1347" i="1"/>
  <c r="AF1347" i="1"/>
  <c r="AG1347" i="1"/>
  <c r="AB1348" i="1"/>
  <c r="AD1348" i="1"/>
  <c r="AE1348" i="1"/>
  <c r="AF1348" i="1"/>
  <c r="AG1348" i="1"/>
  <c r="AB1349" i="1"/>
  <c r="AD1349" i="1"/>
  <c r="AE1349" i="1"/>
  <c r="AF1349" i="1"/>
  <c r="AG1349" i="1"/>
  <c r="AB1350" i="1"/>
  <c r="AD1350" i="1"/>
  <c r="AE1350" i="1"/>
  <c r="AF1350" i="1"/>
  <c r="AG1350" i="1"/>
  <c r="AB1351" i="1"/>
  <c r="AD1351" i="1"/>
  <c r="AE1351" i="1"/>
  <c r="AF1351" i="1"/>
  <c r="AG1351" i="1"/>
  <c r="AB1352" i="1"/>
  <c r="AD1352" i="1"/>
  <c r="AE1352" i="1"/>
  <c r="AF1352" i="1"/>
  <c r="AG1352" i="1"/>
  <c r="AB1353" i="1"/>
  <c r="AD1353" i="1"/>
  <c r="AE1353" i="1"/>
  <c r="AF1353" i="1"/>
  <c r="AG1353" i="1"/>
  <c r="AB1354" i="1"/>
  <c r="AD1354" i="1"/>
  <c r="AE1354" i="1"/>
  <c r="AF1354" i="1"/>
  <c r="AG1354" i="1"/>
  <c r="AB1355" i="1"/>
  <c r="AD1355" i="1"/>
  <c r="AE1355" i="1"/>
  <c r="AF1355" i="1"/>
  <c r="AG1355" i="1"/>
  <c r="AB1356" i="1"/>
  <c r="AD1356" i="1"/>
  <c r="AE1356" i="1"/>
  <c r="AF1356" i="1"/>
  <c r="AG1356" i="1"/>
  <c r="AB1357" i="1"/>
  <c r="AD1357" i="1"/>
  <c r="AE1357" i="1"/>
  <c r="AF1357" i="1"/>
  <c r="AG1357" i="1"/>
  <c r="AB1358" i="1"/>
  <c r="AD1358" i="1"/>
  <c r="AE1358" i="1"/>
  <c r="AF1358" i="1"/>
  <c r="AG1358" i="1"/>
  <c r="AB1359" i="1"/>
  <c r="AD1359" i="1"/>
  <c r="AE1359" i="1"/>
  <c r="AF1359" i="1"/>
  <c r="AG1359" i="1"/>
  <c r="AB1360" i="1"/>
  <c r="AD1360" i="1"/>
  <c r="AE1360" i="1"/>
  <c r="AF1360" i="1"/>
  <c r="AG1360" i="1"/>
  <c r="AB1361" i="1"/>
  <c r="AD1361" i="1"/>
  <c r="AE1361" i="1"/>
  <c r="AF1361" i="1"/>
  <c r="AG1361" i="1"/>
  <c r="AB1362" i="1"/>
  <c r="AD1362" i="1"/>
  <c r="AE1362" i="1"/>
  <c r="AF1362" i="1"/>
  <c r="AG1362" i="1"/>
  <c r="AB1363" i="1"/>
  <c r="AD1363" i="1"/>
  <c r="AE1363" i="1"/>
  <c r="AF1363" i="1"/>
  <c r="AG1363" i="1"/>
  <c r="AB1364" i="1"/>
  <c r="AD1364" i="1"/>
  <c r="AE1364" i="1"/>
  <c r="AF1364" i="1"/>
  <c r="AG1364" i="1"/>
  <c r="AB1365" i="1"/>
  <c r="AD1365" i="1"/>
  <c r="AE1365" i="1"/>
  <c r="AF1365" i="1"/>
  <c r="AG1365" i="1"/>
  <c r="AB1366" i="1"/>
  <c r="AD1366" i="1"/>
  <c r="AE1366" i="1"/>
  <c r="AF1366" i="1"/>
  <c r="AG1366" i="1"/>
  <c r="AB1367" i="1"/>
  <c r="AD1367" i="1"/>
  <c r="AE1367" i="1"/>
  <c r="AF1367" i="1"/>
  <c r="AG1367" i="1"/>
  <c r="AB1368" i="1"/>
  <c r="AD1368" i="1"/>
  <c r="AE1368" i="1"/>
  <c r="AF1368" i="1"/>
  <c r="AG1368" i="1"/>
  <c r="AB1369" i="1"/>
  <c r="AD1369" i="1"/>
  <c r="AE1369" i="1"/>
  <c r="AF1369" i="1"/>
  <c r="AG1369" i="1"/>
  <c r="AB1370" i="1"/>
  <c r="AD1370" i="1"/>
  <c r="AE1370" i="1"/>
  <c r="AF1370" i="1"/>
  <c r="AG1370" i="1"/>
  <c r="AB1371" i="1"/>
  <c r="AD1371" i="1"/>
  <c r="AE1371" i="1"/>
  <c r="AF1371" i="1"/>
  <c r="AG1371" i="1"/>
  <c r="AB1372" i="1"/>
  <c r="AD1372" i="1"/>
  <c r="AE1372" i="1"/>
  <c r="AF1372" i="1"/>
  <c r="AG1372" i="1"/>
  <c r="AB1373" i="1"/>
  <c r="AD1373" i="1"/>
  <c r="AE1373" i="1"/>
  <c r="AF1373" i="1"/>
  <c r="AG1373" i="1"/>
  <c r="AB1374" i="1"/>
  <c r="AD1374" i="1"/>
  <c r="AE1374" i="1"/>
  <c r="AF1374" i="1"/>
  <c r="AG1374" i="1"/>
  <c r="AB1375" i="1"/>
  <c r="AD1375" i="1"/>
  <c r="AE1375" i="1"/>
  <c r="AF1375" i="1"/>
  <c r="AG1375" i="1"/>
  <c r="AB1376" i="1"/>
  <c r="AD1376" i="1"/>
  <c r="AE1376" i="1"/>
  <c r="AF1376" i="1"/>
  <c r="AG1376" i="1"/>
  <c r="AB1377" i="1"/>
  <c r="AD1377" i="1"/>
  <c r="AE1377" i="1"/>
  <c r="AF1377" i="1"/>
  <c r="AG1377" i="1"/>
  <c r="AB1378" i="1"/>
  <c r="AD1378" i="1"/>
  <c r="AE1378" i="1"/>
  <c r="AF1378" i="1"/>
  <c r="AG1378" i="1"/>
  <c r="AB1379" i="1"/>
  <c r="AD1379" i="1"/>
  <c r="AE1379" i="1"/>
  <c r="AF1379" i="1"/>
  <c r="AG1379" i="1"/>
  <c r="AB1380" i="1"/>
  <c r="AD1380" i="1"/>
  <c r="AE1380" i="1"/>
  <c r="AF1380" i="1"/>
  <c r="AG1380" i="1"/>
  <c r="AB1381" i="1"/>
  <c r="AD1381" i="1"/>
  <c r="AE1381" i="1"/>
  <c r="AF1381" i="1"/>
  <c r="AG1381" i="1"/>
  <c r="AB1382" i="1"/>
  <c r="AD1382" i="1"/>
  <c r="AE1382" i="1"/>
  <c r="AF1382" i="1"/>
  <c r="AG1382" i="1"/>
  <c r="AB1383" i="1"/>
  <c r="AD1383" i="1"/>
  <c r="AE1383" i="1"/>
  <c r="AF1383" i="1"/>
  <c r="AG1383" i="1"/>
  <c r="AB1384" i="1"/>
  <c r="AD1384" i="1"/>
  <c r="AE1384" i="1"/>
  <c r="AF1384" i="1"/>
  <c r="AG1384" i="1"/>
  <c r="AB1385" i="1"/>
  <c r="AD1385" i="1"/>
  <c r="AE1385" i="1"/>
  <c r="AF1385" i="1"/>
  <c r="AG1385" i="1"/>
  <c r="AB1386" i="1"/>
  <c r="AD1386" i="1"/>
  <c r="AE1386" i="1"/>
  <c r="AF1386" i="1"/>
  <c r="AG1386" i="1"/>
  <c r="AB1387" i="1"/>
  <c r="AD1387" i="1"/>
  <c r="AE1387" i="1"/>
  <c r="AF1387" i="1"/>
  <c r="AG1387" i="1"/>
  <c r="AB1388" i="1"/>
  <c r="AD1388" i="1"/>
  <c r="AE1388" i="1"/>
  <c r="AF1388" i="1"/>
  <c r="AG1388" i="1"/>
  <c r="AB1389" i="1"/>
  <c r="AD1389" i="1"/>
  <c r="AE1389" i="1"/>
  <c r="AF1389" i="1"/>
  <c r="AG1389" i="1"/>
  <c r="AB1390" i="1"/>
  <c r="AD1390" i="1"/>
  <c r="AE1390" i="1"/>
  <c r="AF1390" i="1"/>
  <c r="AG1390" i="1"/>
  <c r="AB1391" i="1"/>
  <c r="AD1391" i="1"/>
  <c r="AE1391" i="1"/>
  <c r="AF1391" i="1"/>
  <c r="AG1391" i="1"/>
  <c r="AB1392" i="1"/>
  <c r="AD1392" i="1"/>
  <c r="AE1392" i="1"/>
  <c r="AF1392" i="1"/>
  <c r="AG1392" i="1"/>
  <c r="AB1393" i="1"/>
  <c r="AD1393" i="1"/>
  <c r="AE1393" i="1"/>
  <c r="AF1393" i="1"/>
  <c r="AG1393" i="1"/>
  <c r="AB1394" i="1"/>
  <c r="AD1394" i="1"/>
  <c r="AE1394" i="1"/>
  <c r="AF1394" i="1"/>
  <c r="AG1394" i="1"/>
  <c r="AB1395" i="1"/>
  <c r="AD1395" i="1"/>
  <c r="AE1395" i="1"/>
  <c r="AF1395" i="1"/>
  <c r="AG1395" i="1"/>
  <c r="AB1396" i="1"/>
  <c r="AD1396" i="1"/>
  <c r="AE1396" i="1"/>
  <c r="AF1396" i="1"/>
  <c r="AG1396" i="1"/>
  <c r="AB1397" i="1"/>
  <c r="AD1397" i="1"/>
  <c r="AE1397" i="1"/>
  <c r="AF1397" i="1"/>
  <c r="AG1397" i="1"/>
  <c r="AB1398" i="1"/>
  <c r="AD1398" i="1"/>
  <c r="AE1398" i="1"/>
  <c r="AF1398" i="1"/>
  <c r="AG1398" i="1"/>
  <c r="AB1399" i="1"/>
  <c r="AD1399" i="1"/>
  <c r="AE1399" i="1"/>
  <c r="AF1399" i="1"/>
  <c r="AG1399" i="1"/>
  <c r="AB1400" i="1"/>
  <c r="AD1400" i="1"/>
  <c r="AE1400" i="1"/>
  <c r="AF1400" i="1"/>
  <c r="AG1400" i="1"/>
  <c r="AB1401" i="1"/>
  <c r="AD1401" i="1"/>
  <c r="AE1401" i="1"/>
  <c r="AF1401" i="1"/>
  <c r="AG1401" i="1"/>
  <c r="AB1402" i="1"/>
  <c r="AD1402" i="1"/>
  <c r="AE1402" i="1"/>
  <c r="AF1402" i="1"/>
  <c r="AG1402" i="1"/>
  <c r="AB1403" i="1"/>
  <c r="AD1403" i="1"/>
  <c r="AE1403" i="1"/>
  <c r="AF1403" i="1"/>
  <c r="AG1403" i="1"/>
  <c r="AB1404" i="1"/>
  <c r="AD1404" i="1"/>
  <c r="AE1404" i="1"/>
  <c r="AF1404" i="1"/>
  <c r="AG1404" i="1"/>
  <c r="AB1405" i="1"/>
  <c r="AD1405" i="1"/>
  <c r="AE1405" i="1"/>
  <c r="AF1405" i="1"/>
  <c r="AG1405" i="1"/>
  <c r="AB1406" i="1"/>
  <c r="AD1406" i="1"/>
  <c r="AE1406" i="1"/>
  <c r="AF1406" i="1"/>
  <c r="AG1406" i="1"/>
  <c r="AB1407" i="1"/>
  <c r="AD1407" i="1"/>
  <c r="AE1407" i="1"/>
  <c r="AF1407" i="1"/>
  <c r="AG1407" i="1"/>
  <c r="AB1408" i="1"/>
  <c r="AD1408" i="1"/>
  <c r="AE1408" i="1"/>
  <c r="AF1408" i="1"/>
  <c r="AG1408" i="1"/>
  <c r="AB1409" i="1"/>
  <c r="AD1409" i="1"/>
  <c r="AE1409" i="1"/>
  <c r="AF1409" i="1"/>
  <c r="AG1409" i="1"/>
  <c r="AB1410" i="1"/>
  <c r="AD1410" i="1"/>
  <c r="AE1410" i="1"/>
  <c r="AF1410" i="1"/>
  <c r="AG1410" i="1"/>
  <c r="AB1411" i="1"/>
  <c r="AD1411" i="1"/>
  <c r="AE1411" i="1"/>
  <c r="AF1411" i="1"/>
  <c r="AG1411" i="1"/>
  <c r="AB1412" i="1"/>
  <c r="AD1412" i="1"/>
  <c r="AE1412" i="1"/>
  <c r="AF1412" i="1"/>
  <c r="AG1412" i="1"/>
  <c r="AB1413" i="1"/>
  <c r="AD1413" i="1"/>
  <c r="AE1413" i="1"/>
  <c r="AF1413" i="1"/>
  <c r="AG1413" i="1"/>
  <c r="AB1414" i="1"/>
  <c r="AD1414" i="1"/>
  <c r="AE1414" i="1"/>
  <c r="AF1414" i="1"/>
  <c r="AG1414" i="1"/>
  <c r="AB1415" i="1"/>
  <c r="AD1415" i="1"/>
  <c r="AE1415" i="1"/>
  <c r="AF1415" i="1"/>
  <c r="AG1415" i="1"/>
  <c r="AB1416" i="1"/>
  <c r="AD1416" i="1"/>
  <c r="AE1416" i="1"/>
  <c r="AF1416" i="1"/>
  <c r="AG1416" i="1"/>
  <c r="AB1417" i="1"/>
  <c r="AD1417" i="1"/>
  <c r="AE1417" i="1"/>
  <c r="AF1417" i="1"/>
  <c r="AG1417" i="1"/>
  <c r="AB1418" i="1"/>
  <c r="AD1418" i="1"/>
  <c r="AE1418" i="1"/>
  <c r="AF1418" i="1"/>
  <c r="AG1418" i="1"/>
  <c r="AB1419" i="1"/>
  <c r="AD1419" i="1"/>
  <c r="AE1419" i="1"/>
  <c r="AF1419" i="1"/>
  <c r="AG1419" i="1"/>
  <c r="AB1420" i="1"/>
  <c r="AD1420" i="1"/>
  <c r="AE1420" i="1"/>
  <c r="AF1420" i="1"/>
  <c r="AG1420" i="1"/>
  <c r="AB1421" i="1"/>
  <c r="AD1421" i="1"/>
  <c r="AE1421" i="1"/>
  <c r="AF1421" i="1"/>
  <c r="AG1421" i="1"/>
  <c r="AB1422" i="1"/>
  <c r="AD1422" i="1"/>
  <c r="AE1422" i="1"/>
  <c r="AF1422" i="1"/>
  <c r="AG1422" i="1"/>
  <c r="AB1423" i="1"/>
  <c r="AD1423" i="1"/>
  <c r="AE1423" i="1"/>
  <c r="AF1423" i="1"/>
  <c r="AG1423" i="1"/>
  <c r="AB1424" i="1"/>
  <c r="AD1424" i="1"/>
  <c r="AE1424" i="1"/>
  <c r="AF1424" i="1"/>
  <c r="AG1424" i="1"/>
  <c r="AB1425" i="1"/>
  <c r="AD1425" i="1"/>
  <c r="AE1425" i="1"/>
  <c r="AF1425" i="1"/>
  <c r="AG1425" i="1"/>
  <c r="AB1426" i="1"/>
  <c r="AD1426" i="1"/>
  <c r="AE1426" i="1"/>
  <c r="AF1426" i="1"/>
  <c r="AG1426" i="1"/>
  <c r="AB1427" i="1"/>
  <c r="AD1427" i="1"/>
  <c r="AE1427" i="1"/>
  <c r="AF1427" i="1"/>
  <c r="AG1427" i="1"/>
  <c r="AB1428" i="1"/>
  <c r="AD1428" i="1"/>
  <c r="AE1428" i="1"/>
  <c r="AF1428" i="1"/>
  <c r="AG1428" i="1"/>
  <c r="AB1429" i="1"/>
  <c r="AD1429" i="1"/>
  <c r="AE1429" i="1"/>
  <c r="AF1429" i="1"/>
  <c r="AG1429" i="1"/>
  <c r="AB1430" i="1"/>
  <c r="AD1430" i="1"/>
  <c r="AE1430" i="1"/>
  <c r="AF1430" i="1"/>
  <c r="AG1430" i="1"/>
  <c r="AB1431" i="1"/>
  <c r="AD1431" i="1"/>
  <c r="AE1431" i="1"/>
  <c r="AF1431" i="1"/>
  <c r="AG1431" i="1"/>
  <c r="AB1432" i="1"/>
  <c r="AD1432" i="1"/>
  <c r="AE1432" i="1"/>
  <c r="AF1432" i="1"/>
  <c r="AG1432" i="1"/>
  <c r="AB1433" i="1"/>
  <c r="AD1433" i="1"/>
  <c r="AE1433" i="1"/>
  <c r="AF1433" i="1"/>
  <c r="AG1433" i="1"/>
  <c r="AB1434" i="1"/>
  <c r="AD1434" i="1"/>
  <c r="AE1434" i="1"/>
  <c r="AF1434" i="1"/>
  <c r="AG1434" i="1"/>
  <c r="AB1435" i="1"/>
  <c r="AD1435" i="1"/>
  <c r="AE1435" i="1"/>
  <c r="AF1435" i="1"/>
  <c r="AG1435" i="1"/>
  <c r="AB1436" i="1"/>
  <c r="AD1436" i="1"/>
  <c r="AE1436" i="1"/>
  <c r="AF1436" i="1"/>
  <c r="AG1436" i="1"/>
  <c r="AB1437" i="1"/>
  <c r="AD1437" i="1"/>
  <c r="AE1437" i="1"/>
  <c r="AF1437" i="1"/>
  <c r="AG1437" i="1"/>
  <c r="AB1438" i="1"/>
  <c r="AD1438" i="1"/>
  <c r="AE1438" i="1"/>
  <c r="AF1438" i="1"/>
  <c r="AG1438" i="1"/>
  <c r="AB1439" i="1"/>
  <c r="AD1439" i="1"/>
  <c r="AE1439" i="1"/>
  <c r="AF1439" i="1"/>
  <c r="AG1439" i="1"/>
  <c r="AB1440" i="1"/>
  <c r="AD1440" i="1"/>
  <c r="AE1440" i="1"/>
  <c r="AF1440" i="1"/>
  <c r="AG1440" i="1"/>
  <c r="AB1441" i="1"/>
  <c r="AD1441" i="1"/>
  <c r="AE1441" i="1"/>
  <c r="AF1441" i="1"/>
  <c r="AG1441" i="1"/>
  <c r="AB1442" i="1"/>
  <c r="AD1442" i="1"/>
  <c r="AE1442" i="1"/>
  <c r="AF1442" i="1"/>
  <c r="AG1442" i="1"/>
  <c r="AB1443" i="1"/>
  <c r="AD1443" i="1"/>
  <c r="AE1443" i="1"/>
  <c r="AF1443" i="1"/>
  <c r="AG1443" i="1"/>
  <c r="AB1444" i="1"/>
  <c r="AD1444" i="1"/>
  <c r="AE1444" i="1"/>
  <c r="AF1444" i="1"/>
  <c r="AG1444" i="1"/>
  <c r="AB1445" i="1"/>
  <c r="AD1445" i="1"/>
  <c r="AE1445" i="1"/>
  <c r="AF1445" i="1"/>
  <c r="AG1445" i="1"/>
  <c r="AB1446" i="1"/>
  <c r="AD1446" i="1"/>
  <c r="AE1446" i="1"/>
  <c r="AF1446" i="1"/>
  <c r="AG1446" i="1"/>
  <c r="AB1447" i="1"/>
  <c r="AD1447" i="1"/>
  <c r="AE1447" i="1"/>
  <c r="AF1447" i="1"/>
  <c r="AG1447" i="1"/>
  <c r="AB1448" i="1"/>
  <c r="AD1448" i="1"/>
  <c r="AE1448" i="1"/>
  <c r="AF1448" i="1"/>
  <c r="AG1448" i="1"/>
  <c r="AB1449" i="1"/>
  <c r="AD1449" i="1"/>
  <c r="AE1449" i="1"/>
  <c r="AF1449" i="1"/>
  <c r="AG1449" i="1"/>
  <c r="AB1450" i="1"/>
  <c r="AD1450" i="1"/>
  <c r="AE1450" i="1"/>
  <c r="AF1450" i="1"/>
  <c r="AG1450" i="1"/>
  <c r="AB1451" i="1"/>
  <c r="AD1451" i="1"/>
  <c r="AE1451" i="1"/>
  <c r="AF1451" i="1"/>
  <c r="AG1451" i="1"/>
  <c r="AB1452" i="1"/>
  <c r="AD1452" i="1"/>
  <c r="AE1452" i="1"/>
  <c r="AF1452" i="1"/>
  <c r="AG1452" i="1"/>
  <c r="AB1453" i="1"/>
  <c r="AD1453" i="1"/>
  <c r="AE1453" i="1"/>
  <c r="AF1453" i="1"/>
  <c r="AG1453" i="1"/>
  <c r="AB1454" i="1"/>
  <c r="AD1454" i="1"/>
  <c r="AE1454" i="1"/>
  <c r="AF1454" i="1"/>
  <c r="AG1454" i="1"/>
  <c r="AB1455" i="1"/>
  <c r="AD1455" i="1"/>
  <c r="AE1455" i="1"/>
  <c r="AF1455" i="1"/>
  <c r="AG1455" i="1"/>
  <c r="AB1456" i="1"/>
  <c r="AD1456" i="1"/>
  <c r="AE1456" i="1"/>
  <c r="AF1456" i="1"/>
  <c r="AG1456" i="1"/>
  <c r="AB1457" i="1"/>
  <c r="AD1457" i="1"/>
  <c r="AE1457" i="1"/>
  <c r="AF1457" i="1"/>
  <c r="AG1457" i="1"/>
  <c r="AB1458" i="1"/>
  <c r="AD1458" i="1"/>
  <c r="AE1458" i="1"/>
  <c r="AF1458" i="1"/>
  <c r="AG1458" i="1"/>
  <c r="AB1459" i="1"/>
  <c r="AD1459" i="1"/>
  <c r="AE1459" i="1"/>
  <c r="AF1459" i="1"/>
  <c r="AG1459" i="1"/>
  <c r="AB1460" i="1"/>
  <c r="AD1460" i="1"/>
  <c r="AE1460" i="1"/>
  <c r="AF1460" i="1"/>
  <c r="AG1460" i="1"/>
  <c r="AB1461" i="1"/>
  <c r="AD1461" i="1"/>
  <c r="AE1461" i="1"/>
  <c r="AF1461" i="1"/>
  <c r="AG1461" i="1"/>
  <c r="AB1462" i="1"/>
  <c r="AD1462" i="1"/>
  <c r="AE1462" i="1"/>
  <c r="AF1462" i="1"/>
  <c r="AG1462" i="1"/>
  <c r="AB1463" i="1"/>
  <c r="AD1463" i="1"/>
  <c r="AE1463" i="1"/>
  <c r="AF1463" i="1"/>
  <c r="AG1463" i="1"/>
  <c r="AB1464" i="1"/>
  <c r="AD1464" i="1"/>
  <c r="AE1464" i="1"/>
  <c r="AF1464" i="1"/>
  <c r="AG1464" i="1"/>
  <c r="AB1465" i="1"/>
  <c r="AD1465" i="1"/>
  <c r="AE1465" i="1"/>
  <c r="AF1465" i="1"/>
  <c r="AG1465" i="1"/>
  <c r="AB1466" i="1"/>
  <c r="AD1466" i="1"/>
  <c r="AE1466" i="1"/>
  <c r="AF1466" i="1"/>
  <c r="AG1466" i="1"/>
  <c r="AB1467" i="1"/>
  <c r="AD1467" i="1"/>
  <c r="AE1467" i="1"/>
  <c r="AF1467" i="1"/>
  <c r="AG1467" i="1"/>
  <c r="AB1468" i="1"/>
  <c r="AD1468" i="1"/>
  <c r="AE1468" i="1"/>
  <c r="AF1468" i="1"/>
  <c r="AG1468" i="1"/>
  <c r="AB1469" i="1"/>
  <c r="AD1469" i="1"/>
  <c r="AE1469" i="1"/>
  <c r="AF1469" i="1"/>
  <c r="AG1469" i="1"/>
  <c r="AB1470" i="1"/>
  <c r="AD1470" i="1"/>
  <c r="AE1470" i="1"/>
  <c r="AF1470" i="1"/>
  <c r="AG1470" i="1"/>
  <c r="AB1471" i="1"/>
  <c r="AD1471" i="1"/>
  <c r="AE1471" i="1"/>
  <c r="AF1471" i="1"/>
  <c r="AG1471" i="1"/>
  <c r="AB1472" i="1"/>
  <c r="AD1472" i="1"/>
  <c r="AE1472" i="1"/>
  <c r="AF1472" i="1"/>
  <c r="AG1472" i="1"/>
  <c r="AB1473" i="1"/>
  <c r="AD1473" i="1"/>
  <c r="AE1473" i="1"/>
  <c r="AF1473" i="1"/>
  <c r="AG1473" i="1"/>
  <c r="AB1474" i="1"/>
  <c r="AD1474" i="1"/>
  <c r="AE1474" i="1"/>
  <c r="AF1474" i="1"/>
  <c r="AG1474" i="1"/>
  <c r="AB1475" i="1"/>
  <c r="AD1475" i="1"/>
  <c r="AE1475" i="1"/>
  <c r="AF1475" i="1"/>
  <c r="AG1475" i="1"/>
  <c r="AB1476" i="1"/>
  <c r="AD1476" i="1"/>
  <c r="AE1476" i="1"/>
  <c r="AF1476" i="1"/>
  <c r="AG1476" i="1"/>
  <c r="AB1477" i="1"/>
  <c r="AD1477" i="1"/>
  <c r="AE1477" i="1"/>
  <c r="AF1477" i="1"/>
  <c r="AG1477" i="1"/>
  <c r="AB1478" i="1"/>
  <c r="AD1478" i="1"/>
  <c r="AE1478" i="1"/>
  <c r="AF1478" i="1"/>
  <c r="AG1478" i="1"/>
  <c r="AB1479" i="1"/>
  <c r="AD1479" i="1"/>
  <c r="AE1479" i="1"/>
  <c r="AF1479" i="1"/>
  <c r="AG1479" i="1"/>
  <c r="AB1480" i="1"/>
  <c r="AD1480" i="1"/>
  <c r="AE1480" i="1"/>
  <c r="AF1480" i="1"/>
  <c r="AG1480" i="1"/>
  <c r="AB1481" i="1"/>
  <c r="AD1481" i="1"/>
  <c r="AE1481" i="1"/>
  <c r="AF1481" i="1"/>
  <c r="AG1481" i="1"/>
  <c r="AB1482" i="1"/>
  <c r="AD1482" i="1"/>
  <c r="AE1482" i="1"/>
  <c r="AF1482" i="1"/>
  <c r="AG1482" i="1"/>
  <c r="AB1483" i="1"/>
  <c r="AD1483" i="1"/>
  <c r="AE1483" i="1"/>
  <c r="AF1483" i="1"/>
  <c r="AG1483" i="1"/>
  <c r="AB1484" i="1"/>
  <c r="AD1484" i="1"/>
  <c r="AE1484" i="1"/>
  <c r="AF1484" i="1"/>
  <c r="AG1484" i="1"/>
  <c r="AB1485" i="1"/>
  <c r="AD1485" i="1"/>
  <c r="AE1485" i="1"/>
  <c r="AF1485" i="1"/>
  <c r="AG1485" i="1"/>
  <c r="AB1486" i="1"/>
  <c r="AD1486" i="1"/>
  <c r="AE1486" i="1"/>
  <c r="AF1486" i="1"/>
  <c r="AG1486" i="1"/>
  <c r="AB1487" i="1"/>
  <c r="AD1487" i="1"/>
  <c r="AE1487" i="1"/>
  <c r="AF1487" i="1"/>
  <c r="AG1487" i="1"/>
  <c r="AB1488" i="1"/>
  <c r="AD1488" i="1"/>
  <c r="AE1488" i="1"/>
  <c r="AF1488" i="1"/>
  <c r="AG1488" i="1"/>
  <c r="AB1489" i="1"/>
  <c r="AD1489" i="1"/>
  <c r="AE1489" i="1"/>
  <c r="AF1489" i="1"/>
  <c r="AG1489" i="1"/>
  <c r="AB1490" i="1"/>
  <c r="AD1490" i="1"/>
  <c r="AE1490" i="1"/>
  <c r="AF1490" i="1"/>
  <c r="AG1490" i="1"/>
  <c r="AB1491" i="1"/>
  <c r="AD1491" i="1"/>
  <c r="AE1491" i="1"/>
  <c r="AF1491" i="1"/>
  <c r="AG1491" i="1"/>
  <c r="AB1492" i="1"/>
  <c r="AD1492" i="1"/>
  <c r="AE1492" i="1"/>
  <c r="AF1492" i="1"/>
  <c r="AG1492" i="1"/>
  <c r="AB1493" i="1"/>
  <c r="AD1493" i="1"/>
  <c r="AE1493" i="1"/>
  <c r="AF1493" i="1"/>
  <c r="AG1493" i="1"/>
  <c r="AB1494" i="1"/>
  <c r="AD1494" i="1"/>
  <c r="AE1494" i="1"/>
  <c r="AF1494" i="1"/>
  <c r="AG1494" i="1"/>
  <c r="AB1495" i="1"/>
  <c r="AD1495" i="1"/>
  <c r="AE1495" i="1"/>
  <c r="AF1495" i="1"/>
  <c r="AG1495" i="1"/>
  <c r="AB1496" i="1"/>
  <c r="AD1496" i="1"/>
  <c r="AE1496" i="1"/>
  <c r="AF1496" i="1"/>
  <c r="AG1496" i="1"/>
  <c r="AB1497" i="1"/>
  <c r="AD1497" i="1"/>
  <c r="AE1497" i="1"/>
  <c r="AF1497" i="1"/>
  <c r="AG1497" i="1"/>
  <c r="AB1498" i="1"/>
  <c r="AD1498" i="1"/>
  <c r="AE1498" i="1"/>
  <c r="AF1498" i="1"/>
  <c r="AG1498" i="1"/>
  <c r="AB1499" i="1"/>
  <c r="AD1499" i="1"/>
  <c r="AE1499" i="1"/>
  <c r="AF1499" i="1"/>
  <c r="AG1499" i="1"/>
  <c r="AB1500" i="1"/>
  <c r="AD1500" i="1"/>
  <c r="AE1500" i="1"/>
  <c r="AF1500" i="1"/>
  <c r="AG1500" i="1"/>
  <c r="AB1501" i="1"/>
  <c r="AD1501" i="1"/>
  <c r="AE1501" i="1"/>
  <c r="AF1501" i="1"/>
  <c r="AG1501" i="1"/>
  <c r="AB1502" i="1"/>
  <c r="AD1502" i="1"/>
  <c r="AE1502" i="1"/>
  <c r="AF1502" i="1"/>
  <c r="AG1502" i="1"/>
  <c r="AB1503" i="1"/>
  <c r="AD1503" i="1"/>
  <c r="AE1503" i="1"/>
  <c r="AF1503" i="1"/>
  <c r="AG1503" i="1"/>
  <c r="AB1504" i="1"/>
  <c r="AD1504" i="1"/>
  <c r="AE1504" i="1"/>
  <c r="AF1504" i="1"/>
  <c r="AG1504" i="1"/>
  <c r="AB1505" i="1"/>
  <c r="AD1505" i="1"/>
  <c r="AE1505" i="1"/>
  <c r="AF1505" i="1"/>
  <c r="AG1505" i="1"/>
  <c r="AB1506" i="1"/>
  <c r="AD1506" i="1"/>
  <c r="AE1506" i="1"/>
  <c r="AF1506" i="1"/>
  <c r="AG1506" i="1"/>
  <c r="AB1507" i="1"/>
  <c r="AD1507" i="1"/>
  <c r="AE1507" i="1"/>
  <c r="AF1507" i="1"/>
  <c r="AG1507" i="1"/>
  <c r="AB1508" i="1"/>
  <c r="AD1508" i="1"/>
  <c r="AE1508" i="1"/>
  <c r="AF1508" i="1"/>
  <c r="AG1508" i="1"/>
  <c r="AB1509" i="1"/>
  <c r="AD1509" i="1"/>
  <c r="AE1509" i="1"/>
  <c r="AF1509" i="1"/>
  <c r="AG1509" i="1"/>
  <c r="AB1510" i="1"/>
  <c r="AD1510" i="1"/>
  <c r="AE1510" i="1"/>
  <c r="AF1510" i="1"/>
  <c r="AG1510" i="1"/>
  <c r="AB1511" i="1"/>
  <c r="AD1511" i="1"/>
  <c r="AE1511" i="1"/>
  <c r="AF1511" i="1"/>
  <c r="AG1511" i="1"/>
  <c r="AB1512" i="1"/>
  <c r="AD1512" i="1"/>
  <c r="AE1512" i="1"/>
  <c r="AF1512" i="1"/>
  <c r="AG1512" i="1"/>
  <c r="AB1513" i="1"/>
  <c r="AD1513" i="1"/>
  <c r="AE1513" i="1"/>
  <c r="AF1513" i="1"/>
  <c r="AG1513" i="1"/>
  <c r="AB1514" i="1"/>
  <c r="AD1514" i="1"/>
  <c r="AE1514" i="1"/>
  <c r="AF1514" i="1"/>
  <c r="AG1514" i="1"/>
  <c r="AB1515" i="1"/>
  <c r="AD1515" i="1"/>
  <c r="AE1515" i="1"/>
  <c r="AF1515" i="1"/>
  <c r="AG1515" i="1"/>
  <c r="AB1516" i="1"/>
  <c r="AD1516" i="1"/>
  <c r="AE1516" i="1"/>
  <c r="AF1516" i="1"/>
  <c r="AG1516" i="1"/>
  <c r="AB1517" i="1"/>
  <c r="AD1517" i="1"/>
  <c r="AE1517" i="1"/>
  <c r="AF1517" i="1"/>
  <c r="AG1517" i="1"/>
  <c r="AB1518" i="1"/>
  <c r="AD1518" i="1"/>
  <c r="AE1518" i="1"/>
  <c r="AF1518" i="1"/>
  <c r="AG1518" i="1"/>
  <c r="AB1519" i="1"/>
  <c r="AD1519" i="1"/>
  <c r="AE1519" i="1"/>
  <c r="AF1519" i="1"/>
  <c r="AG1519" i="1"/>
  <c r="AB1520" i="1"/>
  <c r="AD1520" i="1"/>
  <c r="AE1520" i="1"/>
  <c r="AF1520" i="1"/>
  <c r="AG1520" i="1"/>
  <c r="AB1521" i="1"/>
  <c r="AD1521" i="1"/>
  <c r="AE1521" i="1"/>
  <c r="AF1521" i="1"/>
  <c r="AG1521" i="1"/>
  <c r="AB1522" i="1"/>
  <c r="AD1522" i="1"/>
  <c r="AE1522" i="1"/>
  <c r="AF1522" i="1"/>
  <c r="AG1522" i="1"/>
  <c r="AB1523" i="1"/>
  <c r="AD1523" i="1"/>
  <c r="AE1523" i="1"/>
  <c r="AF1523" i="1"/>
  <c r="AG1523" i="1"/>
  <c r="AB1524" i="1"/>
  <c r="AD1524" i="1"/>
  <c r="AE1524" i="1"/>
  <c r="AF1524" i="1"/>
  <c r="AG1524" i="1"/>
  <c r="AB1525" i="1"/>
  <c r="AD1525" i="1"/>
  <c r="AE1525" i="1"/>
  <c r="AF1525" i="1"/>
  <c r="AG1525" i="1"/>
  <c r="AB1526" i="1"/>
  <c r="AD1526" i="1"/>
  <c r="AE1526" i="1"/>
  <c r="AF1526" i="1"/>
  <c r="AG1526" i="1"/>
  <c r="AB1527" i="1"/>
  <c r="AD1527" i="1"/>
  <c r="AE1527" i="1"/>
  <c r="AF1527" i="1"/>
  <c r="AG1527" i="1"/>
  <c r="AB1528" i="1"/>
  <c r="AD1528" i="1"/>
  <c r="AE1528" i="1"/>
  <c r="AF1528" i="1"/>
  <c r="AG1528" i="1"/>
  <c r="AB1529" i="1"/>
  <c r="AD1529" i="1"/>
  <c r="AE1529" i="1"/>
  <c r="AF1529" i="1"/>
  <c r="AG1529" i="1"/>
  <c r="AB1530" i="1"/>
  <c r="AD1530" i="1"/>
  <c r="AE1530" i="1"/>
  <c r="AF1530" i="1"/>
  <c r="AG1530" i="1"/>
  <c r="AB1531" i="1"/>
  <c r="AD1531" i="1"/>
  <c r="AE1531" i="1"/>
  <c r="AF1531" i="1"/>
  <c r="AG1531" i="1"/>
  <c r="AB1532" i="1"/>
  <c r="AD1532" i="1"/>
  <c r="AE1532" i="1"/>
  <c r="AF1532" i="1"/>
  <c r="AG1532" i="1"/>
  <c r="AB1533" i="1"/>
  <c r="AD1533" i="1"/>
  <c r="AE1533" i="1"/>
  <c r="AF1533" i="1"/>
  <c r="AG1533" i="1"/>
  <c r="AB1534" i="1"/>
  <c r="AD1534" i="1"/>
  <c r="AE1534" i="1"/>
  <c r="AF1534" i="1"/>
  <c r="AG1534" i="1"/>
  <c r="AB1535" i="1"/>
  <c r="AD1535" i="1"/>
  <c r="AE1535" i="1"/>
  <c r="AF1535" i="1"/>
  <c r="AG1535" i="1"/>
  <c r="AB1536" i="1"/>
  <c r="AD1536" i="1"/>
  <c r="AE1536" i="1"/>
  <c r="AF1536" i="1"/>
  <c r="AG1536" i="1"/>
  <c r="AB1537" i="1"/>
  <c r="AD1537" i="1"/>
  <c r="AE1537" i="1"/>
  <c r="AF1537" i="1"/>
  <c r="AG1537" i="1"/>
  <c r="AB1538" i="1"/>
  <c r="AD1538" i="1"/>
  <c r="AE1538" i="1"/>
  <c r="AF1538" i="1"/>
  <c r="AG1538" i="1"/>
  <c r="AB1539" i="1"/>
  <c r="AD1539" i="1"/>
  <c r="AE1539" i="1"/>
  <c r="AF1539" i="1"/>
  <c r="AG1539" i="1"/>
  <c r="AB1540" i="1"/>
  <c r="AD1540" i="1"/>
  <c r="AE1540" i="1"/>
  <c r="AF1540" i="1"/>
  <c r="AG1540" i="1"/>
  <c r="AB1541" i="1"/>
  <c r="AD1541" i="1"/>
  <c r="AE1541" i="1"/>
  <c r="AF1541" i="1"/>
  <c r="AG1541" i="1"/>
  <c r="AB1542" i="1"/>
  <c r="AD1542" i="1"/>
  <c r="AE1542" i="1"/>
  <c r="AF1542" i="1"/>
  <c r="AG1542" i="1"/>
  <c r="AB1543" i="1"/>
  <c r="AD1543" i="1"/>
  <c r="AE1543" i="1"/>
  <c r="AF1543" i="1"/>
  <c r="AG1543" i="1"/>
  <c r="AB1544" i="1"/>
  <c r="AD1544" i="1"/>
  <c r="AE1544" i="1"/>
  <c r="AF1544" i="1"/>
  <c r="AG1544" i="1"/>
  <c r="AB1545" i="1"/>
  <c r="AD1545" i="1"/>
  <c r="AE1545" i="1"/>
  <c r="AF1545" i="1"/>
  <c r="AG1545" i="1"/>
  <c r="AB1546" i="1"/>
  <c r="AD1546" i="1"/>
  <c r="AE1546" i="1"/>
  <c r="AF1546" i="1"/>
  <c r="AG1546" i="1"/>
  <c r="AB1547" i="1"/>
  <c r="AD1547" i="1"/>
  <c r="AE1547" i="1"/>
  <c r="AF1547" i="1"/>
  <c r="AG1547" i="1"/>
  <c r="AB1548" i="1"/>
  <c r="AD1548" i="1"/>
  <c r="AE1548" i="1"/>
  <c r="AF1548" i="1"/>
  <c r="AG1548" i="1"/>
  <c r="AB1549" i="1"/>
  <c r="AD1549" i="1"/>
  <c r="AE1549" i="1"/>
  <c r="AF1549" i="1"/>
  <c r="AG1549" i="1"/>
  <c r="AB1550" i="1"/>
  <c r="AD1550" i="1"/>
  <c r="AE1550" i="1"/>
  <c r="AF1550" i="1"/>
  <c r="AG1550" i="1"/>
  <c r="AB1551" i="1"/>
  <c r="AD1551" i="1"/>
  <c r="AE1551" i="1"/>
  <c r="AF1551" i="1"/>
  <c r="AG1551" i="1"/>
  <c r="AB1552" i="1"/>
  <c r="AD1552" i="1"/>
  <c r="AE1552" i="1"/>
  <c r="AF1552" i="1"/>
  <c r="AG1552" i="1"/>
  <c r="AB1553" i="1"/>
  <c r="AD1553" i="1"/>
  <c r="AE1553" i="1"/>
  <c r="AF1553" i="1"/>
  <c r="AG1553" i="1"/>
  <c r="AB1554" i="1"/>
  <c r="AD1554" i="1"/>
  <c r="AE1554" i="1"/>
  <c r="AF1554" i="1"/>
  <c r="AG1554" i="1"/>
  <c r="AB1555" i="1"/>
  <c r="AD1555" i="1"/>
  <c r="AE1555" i="1"/>
  <c r="AF1555" i="1"/>
  <c r="AG1555" i="1"/>
  <c r="AB1556" i="1"/>
  <c r="AD1556" i="1"/>
  <c r="AE1556" i="1"/>
  <c r="AF1556" i="1"/>
  <c r="AG1556" i="1"/>
  <c r="AB1557" i="1"/>
  <c r="AD1557" i="1"/>
  <c r="AE1557" i="1"/>
  <c r="AF1557" i="1"/>
  <c r="AG1557" i="1"/>
  <c r="AB1558" i="1"/>
  <c r="AD1558" i="1"/>
  <c r="AE1558" i="1"/>
  <c r="AF1558" i="1"/>
  <c r="AG1558" i="1"/>
  <c r="AB1559" i="1"/>
  <c r="AD1559" i="1"/>
  <c r="AE1559" i="1"/>
  <c r="AF1559" i="1"/>
  <c r="AG1559" i="1"/>
  <c r="AB1560" i="1"/>
  <c r="AD1560" i="1"/>
  <c r="AE1560" i="1"/>
  <c r="AF1560" i="1"/>
  <c r="AG1560" i="1"/>
  <c r="AB1561" i="1"/>
  <c r="AD1561" i="1"/>
  <c r="AE1561" i="1"/>
  <c r="AF1561" i="1"/>
  <c r="AG1561" i="1"/>
  <c r="AB1562" i="1"/>
  <c r="AD1562" i="1"/>
  <c r="AE1562" i="1"/>
  <c r="AF1562" i="1"/>
  <c r="AG1562" i="1"/>
  <c r="AB1563" i="1"/>
  <c r="AD1563" i="1"/>
  <c r="AE1563" i="1"/>
  <c r="AF1563" i="1"/>
  <c r="AG1563" i="1"/>
  <c r="AB1564" i="1"/>
  <c r="AD1564" i="1"/>
  <c r="AE1564" i="1"/>
  <c r="AF1564" i="1"/>
  <c r="AG1564" i="1"/>
  <c r="AB1565" i="1"/>
  <c r="AD1565" i="1"/>
  <c r="AE1565" i="1"/>
  <c r="AF1565" i="1"/>
  <c r="AG1565" i="1"/>
  <c r="AB1566" i="1"/>
  <c r="AD1566" i="1"/>
  <c r="AE1566" i="1"/>
  <c r="AF1566" i="1"/>
  <c r="AG1566" i="1"/>
  <c r="AB1567" i="1"/>
  <c r="AD1567" i="1"/>
  <c r="AE1567" i="1"/>
  <c r="AF1567" i="1"/>
  <c r="AG1567" i="1"/>
  <c r="AB1568" i="1"/>
  <c r="AD1568" i="1"/>
  <c r="AE1568" i="1"/>
  <c r="AF1568" i="1"/>
  <c r="AG1568" i="1"/>
  <c r="AB1569" i="1"/>
  <c r="AD1569" i="1"/>
  <c r="AE1569" i="1"/>
  <c r="AF1569" i="1"/>
  <c r="AG1569" i="1"/>
  <c r="AB1570" i="1"/>
  <c r="AD1570" i="1"/>
  <c r="AE1570" i="1"/>
  <c r="AF1570" i="1"/>
  <c r="AG1570" i="1"/>
  <c r="AB1571" i="1"/>
  <c r="AD1571" i="1"/>
  <c r="AE1571" i="1"/>
  <c r="AF1571" i="1"/>
  <c r="AG1571" i="1"/>
  <c r="AB1572" i="1"/>
  <c r="AD1572" i="1"/>
  <c r="AE1572" i="1"/>
  <c r="AF1572" i="1"/>
  <c r="AG1572" i="1"/>
  <c r="AB1573" i="1"/>
  <c r="AD1573" i="1"/>
  <c r="AE1573" i="1"/>
  <c r="AF1573" i="1"/>
  <c r="AG1573" i="1"/>
  <c r="AB1574" i="1"/>
  <c r="AD1574" i="1"/>
  <c r="AE1574" i="1"/>
  <c r="AF1574" i="1"/>
  <c r="AG1574" i="1"/>
  <c r="AB1575" i="1"/>
  <c r="AD1575" i="1"/>
  <c r="AE1575" i="1"/>
  <c r="AF1575" i="1"/>
  <c r="AG1575" i="1"/>
  <c r="AB1576" i="1"/>
  <c r="AD1576" i="1"/>
  <c r="AE1576" i="1"/>
  <c r="AF1576" i="1"/>
  <c r="AG1576" i="1"/>
  <c r="AB1577" i="1"/>
  <c r="AD1577" i="1"/>
  <c r="AE1577" i="1"/>
  <c r="AF1577" i="1"/>
  <c r="AG1577" i="1"/>
  <c r="AB1578" i="1"/>
  <c r="AD1578" i="1"/>
  <c r="AE1578" i="1"/>
  <c r="AF1578" i="1"/>
  <c r="AG1578" i="1"/>
  <c r="AB1579" i="1"/>
  <c r="AD1579" i="1"/>
  <c r="AE1579" i="1"/>
  <c r="AF1579" i="1"/>
  <c r="AG1579" i="1"/>
  <c r="AB1580" i="1"/>
  <c r="AD1580" i="1"/>
  <c r="AE1580" i="1"/>
  <c r="AF1580" i="1"/>
  <c r="AG1580" i="1"/>
  <c r="AB1581" i="1"/>
  <c r="AD1581" i="1"/>
  <c r="AE1581" i="1"/>
  <c r="AF1581" i="1"/>
  <c r="AG1581" i="1"/>
  <c r="AB1582" i="1"/>
  <c r="AD1582" i="1"/>
  <c r="AE1582" i="1"/>
  <c r="AF1582" i="1"/>
  <c r="AG1582" i="1"/>
  <c r="AB1583" i="1"/>
  <c r="AD1583" i="1"/>
  <c r="AE1583" i="1"/>
  <c r="AF1583" i="1"/>
  <c r="AG1583" i="1"/>
  <c r="AB1584" i="1"/>
  <c r="AD1584" i="1"/>
  <c r="AE1584" i="1"/>
  <c r="AF1584" i="1"/>
  <c r="AG1584" i="1"/>
  <c r="AB1585" i="1"/>
  <c r="AD1585" i="1"/>
  <c r="AE1585" i="1"/>
  <c r="AF1585" i="1"/>
  <c r="AG1585" i="1"/>
  <c r="AB1586" i="1"/>
  <c r="AD1586" i="1"/>
  <c r="AE1586" i="1"/>
  <c r="AF1586" i="1"/>
  <c r="AG1586" i="1"/>
  <c r="AB1587" i="1"/>
  <c r="AD1587" i="1"/>
  <c r="AE1587" i="1"/>
  <c r="AF1587" i="1"/>
  <c r="AG1587" i="1"/>
  <c r="AB1588" i="1"/>
  <c r="AD1588" i="1"/>
  <c r="AE1588" i="1"/>
  <c r="AF1588" i="1"/>
  <c r="AG1588" i="1"/>
  <c r="AB1589" i="1"/>
  <c r="AD1589" i="1"/>
  <c r="AE1589" i="1"/>
  <c r="AF1589" i="1"/>
  <c r="AG1589" i="1"/>
  <c r="AB1590" i="1"/>
  <c r="AD1590" i="1"/>
  <c r="AE1590" i="1"/>
  <c r="AF1590" i="1"/>
  <c r="AG1590" i="1"/>
  <c r="AB1591" i="1"/>
  <c r="AD1591" i="1"/>
  <c r="AE1591" i="1"/>
  <c r="AF1591" i="1"/>
  <c r="AG1591" i="1"/>
  <c r="AB1592" i="1"/>
  <c r="AD1592" i="1"/>
  <c r="AE1592" i="1"/>
  <c r="AF1592" i="1"/>
  <c r="AG1592" i="1"/>
  <c r="AB1593" i="1"/>
  <c r="AD1593" i="1"/>
  <c r="AE1593" i="1"/>
  <c r="AF1593" i="1"/>
  <c r="AG1593" i="1"/>
  <c r="AB1594" i="1"/>
  <c r="AD1594" i="1"/>
  <c r="AE1594" i="1"/>
  <c r="AF1594" i="1"/>
  <c r="AG1594" i="1"/>
  <c r="AB1595" i="1"/>
  <c r="AD1595" i="1"/>
  <c r="AE1595" i="1"/>
  <c r="AF1595" i="1"/>
  <c r="AG1595" i="1"/>
  <c r="AB1596" i="1"/>
  <c r="AD1596" i="1"/>
  <c r="AE1596" i="1"/>
  <c r="AF1596" i="1"/>
  <c r="AG1596" i="1"/>
  <c r="AB1597" i="1"/>
  <c r="AD1597" i="1"/>
  <c r="AE1597" i="1"/>
  <c r="AF1597" i="1"/>
  <c r="AG1597" i="1"/>
  <c r="AB1598" i="1"/>
  <c r="AD1598" i="1"/>
  <c r="AE1598" i="1"/>
  <c r="AF1598" i="1"/>
  <c r="AG1598" i="1"/>
  <c r="AB1599" i="1"/>
  <c r="AD1599" i="1"/>
  <c r="AE1599" i="1"/>
  <c r="AF1599" i="1"/>
  <c r="AG1599" i="1"/>
  <c r="AB1600" i="1"/>
  <c r="AD1600" i="1"/>
  <c r="AE1600" i="1"/>
  <c r="AF1600" i="1"/>
  <c r="AG1600" i="1"/>
  <c r="AB1601" i="1"/>
  <c r="AD1601" i="1"/>
  <c r="AE1601" i="1"/>
  <c r="AF1601" i="1"/>
  <c r="AG1601" i="1"/>
  <c r="AB1602" i="1"/>
  <c r="AD1602" i="1"/>
  <c r="AE1602" i="1"/>
  <c r="AF1602" i="1"/>
  <c r="AG1602" i="1"/>
  <c r="AB1603" i="1"/>
  <c r="AD1603" i="1"/>
  <c r="AE1603" i="1"/>
  <c r="AF1603" i="1"/>
  <c r="AG1603" i="1"/>
  <c r="AB1604" i="1"/>
  <c r="AD1604" i="1"/>
  <c r="AE1604" i="1"/>
  <c r="AF1604" i="1"/>
  <c r="AG1604" i="1"/>
  <c r="AB1605" i="1"/>
  <c r="AD1605" i="1"/>
  <c r="AE1605" i="1"/>
  <c r="AF1605" i="1"/>
  <c r="AG1605" i="1"/>
  <c r="AB1606" i="1"/>
  <c r="AD1606" i="1"/>
  <c r="AE1606" i="1"/>
  <c r="AF1606" i="1"/>
  <c r="AG1606" i="1"/>
  <c r="AB1607" i="1"/>
  <c r="AD1607" i="1"/>
  <c r="AE1607" i="1"/>
  <c r="AF1607" i="1"/>
  <c r="AG1607" i="1"/>
  <c r="AB1608" i="1"/>
  <c r="AD1608" i="1"/>
  <c r="AE1608" i="1"/>
  <c r="AF1608" i="1"/>
  <c r="AG1608" i="1"/>
  <c r="AB1609" i="1"/>
  <c r="AD1609" i="1"/>
  <c r="AE1609" i="1"/>
  <c r="AF1609" i="1"/>
  <c r="AG1609" i="1"/>
  <c r="AB1610" i="1"/>
  <c r="AD1610" i="1"/>
  <c r="AE1610" i="1"/>
  <c r="AF1610" i="1"/>
  <c r="AG1610" i="1"/>
  <c r="AB1611" i="1"/>
  <c r="AD1611" i="1"/>
  <c r="AE1611" i="1"/>
  <c r="AF1611" i="1"/>
  <c r="AG1611" i="1"/>
  <c r="AB1612" i="1"/>
  <c r="AD1612" i="1"/>
  <c r="AE1612" i="1"/>
  <c r="AF1612" i="1"/>
  <c r="AG1612" i="1"/>
  <c r="AB1613" i="1"/>
  <c r="AD1613" i="1"/>
  <c r="AE1613" i="1"/>
  <c r="AF1613" i="1"/>
  <c r="AG1613" i="1"/>
  <c r="AB1614" i="1"/>
  <c r="AD1614" i="1"/>
  <c r="AE1614" i="1"/>
  <c r="AF1614" i="1"/>
  <c r="AG1614" i="1"/>
  <c r="AB1615" i="1"/>
  <c r="AD1615" i="1"/>
  <c r="AE1615" i="1"/>
  <c r="AF1615" i="1"/>
  <c r="AG1615" i="1"/>
  <c r="AB1616" i="1"/>
  <c r="AD1616" i="1"/>
  <c r="AE1616" i="1"/>
  <c r="AF1616" i="1"/>
  <c r="AG1616" i="1"/>
  <c r="AB1617" i="1"/>
  <c r="AD1617" i="1"/>
  <c r="AE1617" i="1"/>
  <c r="AF1617" i="1"/>
  <c r="AG1617" i="1"/>
  <c r="AB1618" i="1"/>
  <c r="AD1618" i="1"/>
  <c r="AE1618" i="1"/>
  <c r="AF1618" i="1"/>
  <c r="AG1618" i="1"/>
  <c r="AB1619" i="1"/>
  <c r="AD1619" i="1"/>
  <c r="AE1619" i="1"/>
  <c r="AF1619" i="1"/>
  <c r="AG1619" i="1"/>
  <c r="AB1620" i="1"/>
  <c r="AD1620" i="1"/>
  <c r="AE1620" i="1"/>
  <c r="AF1620" i="1"/>
  <c r="AG1620" i="1"/>
  <c r="AB1621" i="1"/>
  <c r="AD1621" i="1"/>
  <c r="AE1621" i="1"/>
  <c r="AF1621" i="1"/>
  <c r="AG1621" i="1"/>
  <c r="AB1622" i="1"/>
  <c r="AD1622" i="1"/>
  <c r="AE1622" i="1"/>
  <c r="AF1622" i="1"/>
  <c r="AG1622" i="1"/>
  <c r="AB1623" i="1"/>
  <c r="AD1623" i="1"/>
  <c r="AE1623" i="1"/>
  <c r="AF1623" i="1"/>
  <c r="AG1623" i="1"/>
  <c r="AB1624" i="1"/>
  <c r="AD1624" i="1"/>
  <c r="AE1624" i="1"/>
  <c r="AF1624" i="1"/>
  <c r="AG1624" i="1"/>
  <c r="AB1625" i="1"/>
  <c r="AD1625" i="1"/>
  <c r="AE1625" i="1"/>
  <c r="AF1625" i="1"/>
  <c r="AG1625" i="1"/>
  <c r="AB1626" i="1"/>
  <c r="AD1626" i="1"/>
  <c r="AE1626" i="1"/>
  <c r="AF1626" i="1"/>
  <c r="AG1626" i="1"/>
  <c r="AB1627" i="1"/>
  <c r="AD1627" i="1"/>
  <c r="AE1627" i="1"/>
  <c r="AF1627" i="1"/>
  <c r="AG1627" i="1"/>
  <c r="AB1628" i="1"/>
  <c r="AD1628" i="1"/>
  <c r="AE1628" i="1"/>
  <c r="AF1628" i="1"/>
  <c r="AG1628" i="1"/>
  <c r="AB1629" i="1"/>
  <c r="AD1629" i="1"/>
  <c r="AE1629" i="1"/>
  <c r="AF1629" i="1"/>
  <c r="AG1629" i="1"/>
  <c r="AB1630" i="1"/>
  <c r="AD1630" i="1"/>
  <c r="AE1630" i="1"/>
  <c r="AF1630" i="1"/>
  <c r="AG1630" i="1"/>
  <c r="AB1631" i="1"/>
  <c r="AD1631" i="1"/>
  <c r="AE1631" i="1"/>
  <c r="AF1631" i="1"/>
  <c r="AG1631" i="1"/>
  <c r="AB1632" i="1"/>
  <c r="AD1632" i="1"/>
  <c r="AE1632" i="1"/>
  <c r="AF1632" i="1"/>
  <c r="AG1632" i="1"/>
  <c r="AB1633" i="1"/>
  <c r="AD1633" i="1"/>
  <c r="AE1633" i="1"/>
  <c r="AF1633" i="1"/>
  <c r="AG1633" i="1"/>
  <c r="AB1634" i="1"/>
  <c r="AD1634" i="1"/>
  <c r="AE1634" i="1"/>
  <c r="AF1634" i="1"/>
  <c r="AG1634" i="1"/>
  <c r="AB1635" i="1"/>
  <c r="AD1635" i="1"/>
  <c r="AE1635" i="1"/>
  <c r="AF1635" i="1"/>
  <c r="AG1635" i="1"/>
  <c r="AB1636" i="1"/>
  <c r="AD1636" i="1"/>
  <c r="AE1636" i="1"/>
  <c r="AF1636" i="1"/>
  <c r="AG1636" i="1"/>
  <c r="AB1637" i="1"/>
  <c r="AD1637" i="1"/>
  <c r="AE1637" i="1"/>
  <c r="AF1637" i="1"/>
  <c r="AG1637" i="1"/>
  <c r="AB1638" i="1"/>
  <c r="AD1638" i="1"/>
  <c r="AE1638" i="1"/>
  <c r="AF1638" i="1"/>
  <c r="AG1638" i="1"/>
  <c r="AB1639" i="1"/>
  <c r="AD1639" i="1"/>
  <c r="AE1639" i="1"/>
  <c r="AF1639" i="1"/>
  <c r="AG1639" i="1"/>
  <c r="AB1640" i="1"/>
  <c r="AD1640" i="1"/>
  <c r="AE1640" i="1"/>
  <c r="AF1640" i="1"/>
  <c r="AG1640" i="1"/>
  <c r="AB1641" i="1"/>
  <c r="AD1641" i="1"/>
  <c r="AE1641" i="1"/>
  <c r="AF1641" i="1"/>
  <c r="AG1641" i="1"/>
  <c r="AB1642" i="1"/>
  <c r="AD1642" i="1"/>
  <c r="AE1642" i="1"/>
  <c r="AF1642" i="1"/>
  <c r="AG1642" i="1"/>
  <c r="AB1643" i="1"/>
  <c r="AD1643" i="1"/>
  <c r="AE1643" i="1"/>
  <c r="AF1643" i="1"/>
  <c r="AG1643" i="1"/>
  <c r="AB1644" i="1"/>
  <c r="AD1644" i="1"/>
  <c r="AE1644" i="1"/>
  <c r="AF1644" i="1"/>
  <c r="AG1644" i="1"/>
  <c r="AB1645" i="1"/>
  <c r="AD1645" i="1"/>
  <c r="AE1645" i="1"/>
  <c r="AF1645" i="1"/>
  <c r="AG1645" i="1"/>
  <c r="AB1646" i="1"/>
  <c r="AD1646" i="1"/>
  <c r="AE1646" i="1"/>
  <c r="AF1646" i="1"/>
  <c r="AG1646" i="1"/>
  <c r="AB1647" i="1"/>
  <c r="AD1647" i="1"/>
  <c r="AE1647" i="1"/>
  <c r="AF1647" i="1"/>
  <c r="AG1647" i="1"/>
  <c r="AB1648" i="1"/>
  <c r="AD1648" i="1"/>
  <c r="AE1648" i="1"/>
  <c r="AF1648" i="1"/>
  <c r="AG1648" i="1"/>
  <c r="AB1649" i="1"/>
  <c r="AD1649" i="1"/>
  <c r="AE1649" i="1"/>
  <c r="AF1649" i="1"/>
  <c r="AG1649" i="1"/>
  <c r="AB1650" i="1"/>
  <c r="AD1650" i="1"/>
  <c r="AE1650" i="1"/>
  <c r="AF1650" i="1"/>
  <c r="AG1650" i="1"/>
  <c r="AB1651" i="1"/>
  <c r="AD1651" i="1"/>
  <c r="AE1651" i="1"/>
  <c r="AF1651" i="1"/>
  <c r="AG1651" i="1"/>
  <c r="AB1652" i="1"/>
  <c r="AD1652" i="1"/>
  <c r="AE1652" i="1"/>
  <c r="AF1652" i="1"/>
  <c r="AG1652" i="1"/>
  <c r="AB1653" i="1"/>
  <c r="AD1653" i="1"/>
  <c r="AE1653" i="1"/>
  <c r="AF1653" i="1"/>
  <c r="AG1653" i="1"/>
  <c r="AB1654" i="1"/>
  <c r="AD1654" i="1"/>
  <c r="AE1654" i="1"/>
  <c r="AF1654" i="1"/>
  <c r="AG1654" i="1"/>
  <c r="AB1655" i="1"/>
  <c r="AD1655" i="1"/>
  <c r="AE1655" i="1"/>
  <c r="AF1655" i="1"/>
  <c r="AG1655" i="1"/>
  <c r="AB1656" i="1"/>
  <c r="AD1656" i="1"/>
  <c r="AE1656" i="1"/>
  <c r="AF1656" i="1"/>
  <c r="AG1656" i="1"/>
  <c r="AB1657" i="1"/>
  <c r="AD1657" i="1"/>
  <c r="AE1657" i="1"/>
  <c r="AF1657" i="1"/>
  <c r="AG1657" i="1"/>
  <c r="AB1658" i="1"/>
  <c r="AD1658" i="1"/>
  <c r="AE1658" i="1"/>
  <c r="AF1658" i="1"/>
  <c r="AG1658" i="1"/>
  <c r="AB1659" i="1"/>
  <c r="AD1659" i="1"/>
  <c r="AE1659" i="1"/>
  <c r="AF1659" i="1"/>
  <c r="AG1659" i="1"/>
  <c r="AB1660" i="1"/>
  <c r="AD1660" i="1"/>
  <c r="AE1660" i="1"/>
  <c r="AF1660" i="1"/>
  <c r="AG1660" i="1"/>
  <c r="AB1661" i="1"/>
  <c r="AD1661" i="1"/>
  <c r="AE1661" i="1"/>
  <c r="AF1661" i="1"/>
  <c r="AG1661" i="1"/>
  <c r="AB1662" i="1"/>
  <c r="AD1662" i="1"/>
  <c r="AE1662" i="1"/>
  <c r="AF1662" i="1"/>
  <c r="AG1662" i="1"/>
  <c r="AB1663" i="1"/>
  <c r="AD1663" i="1"/>
  <c r="AE1663" i="1"/>
  <c r="AF1663" i="1"/>
  <c r="AG1663" i="1"/>
  <c r="AB1664" i="1"/>
  <c r="AD1664" i="1"/>
  <c r="AE1664" i="1"/>
  <c r="AF1664" i="1"/>
  <c r="AG1664" i="1"/>
  <c r="AB1665" i="1"/>
  <c r="AD1665" i="1"/>
  <c r="AE1665" i="1"/>
  <c r="AF1665" i="1"/>
  <c r="AG1665" i="1"/>
  <c r="AB1666" i="1"/>
  <c r="AD1666" i="1"/>
  <c r="AE1666" i="1"/>
  <c r="AF1666" i="1"/>
  <c r="AG1666" i="1"/>
  <c r="AB1667" i="1"/>
  <c r="AD1667" i="1"/>
  <c r="AE1667" i="1"/>
  <c r="AF1667" i="1"/>
  <c r="AG1667" i="1"/>
  <c r="AB1668" i="1"/>
  <c r="AD1668" i="1"/>
  <c r="AE1668" i="1"/>
  <c r="AF1668" i="1"/>
  <c r="AG1668" i="1"/>
  <c r="AB1669" i="1"/>
  <c r="AD1669" i="1"/>
  <c r="AE1669" i="1"/>
  <c r="AF1669" i="1"/>
  <c r="AG1669" i="1"/>
  <c r="AB1670" i="1"/>
  <c r="AD1670" i="1"/>
  <c r="AE1670" i="1"/>
  <c r="AF1670" i="1"/>
  <c r="AG1670" i="1"/>
  <c r="AB1671" i="1"/>
  <c r="AD1671" i="1"/>
  <c r="AE1671" i="1"/>
  <c r="AF1671" i="1"/>
  <c r="AG1671" i="1"/>
  <c r="AB1672" i="1"/>
  <c r="AD1672" i="1"/>
  <c r="AE1672" i="1"/>
  <c r="AF1672" i="1"/>
  <c r="AG1672" i="1"/>
  <c r="AB1673" i="1"/>
  <c r="AD1673" i="1"/>
  <c r="AE1673" i="1"/>
  <c r="AF1673" i="1"/>
  <c r="AG1673" i="1"/>
  <c r="AB1674" i="1"/>
  <c r="AD1674" i="1"/>
  <c r="AE1674" i="1"/>
  <c r="AF1674" i="1"/>
  <c r="AG1674" i="1"/>
  <c r="AB1675" i="1"/>
  <c r="AD1675" i="1"/>
  <c r="AE1675" i="1"/>
  <c r="AF1675" i="1"/>
  <c r="AG1675" i="1"/>
  <c r="AB1676" i="1"/>
  <c r="AD1676" i="1"/>
  <c r="AE1676" i="1"/>
  <c r="AF1676" i="1"/>
  <c r="AG1676" i="1"/>
  <c r="AB1677" i="1"/>
  <c r="AD1677" i="1"/>
  <c r="AE1677" i="1"/>
  <c r="AF1677" i="1"/>
  <c r="AG1677" i="1"/>
  <c r="AB1678" i="1"/>
  <c r="AD1678" i="1"/>
  <c r="AE1678" i="1"/>
  <c r="AF1678" i="1"/>
  <c r="AG1678" i="1"/>
  <c r="AB1679" i="1"/>
  <c r="AD1679" i="1"/>
  <c r="AE1679" i="1"/>
  <c r="AF1679" i="1"/>
  <c r="AG1679" i="1"/>
  <c r="AB1680" i="1"/>
  <c r="AD1680" i="1"/>
  <c r="AE1680" i="1"/>
  <c r="AF1680" i="1"/>
  <c r="AG1680" i="1"/>
  <c r="AB1681" i="1"/>
  <c r="AD1681" i="1"/>
  <c r="AE1681" i="1"/>
  <c r="AF1681" i="1"/>
  <c r="AG1681" i="1"/>
  <c r="AB1682" i="1"/>
  <c r="AD1682" i="1"/>
  <c r="AE1682" i="1"/>
  <c r="AF1682" i="1"/>
  <c r="AG1682" i="1"/>
  <c r="AB1683" i="1"/>
  <c r="AD1683" i="1"/>
  <c r="AE1683" i="1"/>
  <c r="AF1683" i="1"/>
  <c r="AG1683" i="1"/>
  <c r="AB1684" i="1"/>
  <c r="AD1684" i="1"/>
  <c r="AE1684" i="1"/>
  <c r="AF1684" i="1"/>
  <c r="AG1684" i="1"/>
  <c r="AB1685" i="1"/>
  <c r="AD1685" i="1"/>
  <c r="AE1685" i="1"/>
  <c r="AF1685" i="1"/>
  <c r="AG1685" i="1"/>
  <c r="AB1686" i="1"/>
  <c r="AD1686" i="1"/>
  <c r="AE1686" i="1"/>
  <c r="AF1686" i="1"/>
  <c r="AG1686" i="1"/>
  <c r="AB1687" i="1"/>
  <c r="AD1687" i="1"/>
  <c r="AE1687" i="1"/>
  <c r="AF1687" i="1"/>
  <c r="AG1687" i="1"/>
  <c r="AB1688" i="1"/>
  <c r="AD1688" i="1"/>
  <c r="AE1688" i="1"/>
  <c r="AF1688" i="1"/>
  <c r="AG1688" i="1"/>
  <c r="AB1689" i="1"/>
  <c r="AD1689" i="1"/>
  <c r="AE1689" i="1"/>
  <c r="AF1689" i="1"/>
  <c r="AG1689" i="1"/>
  <c r="AB1690" i="1"/>
  <c r="AD1690" i="1"/>
  <c r="AE1690" i="1"/>
  <c r="AF1690" i="1"/>
  <c r="AG1690" i="1"/>
  <c r="AB1691" i="1"/>
  <c r="AD1691" i="1"/>
  <c r="AE1691" i="1"/>
  <c r="AF1691" i="1"/>
  <c r="AG1691" i="1"/>
  <c r="AB1692" i="1"/>
  <c r="AD1692" i="1"/>
  <c r="AE1692" i="1"/>
  <c r="AF1692" i="1"/>
  <c r="AG1692" i="1"/>
  <c r="AB1693" i="1"/>
  <c r="AD1693" i="1"/>
  <c r="AE1693" i="1"/>
  <c r="AF1693" i="1"/>
  <c r="AG1693" i="1"/>
  <c r="AB1694" i="1"/>
  <c r="AD1694" i="1"/>
  <c r="AE1694" i="1"/>
  <c r="AF1694" i="1"/>
  <c r="AG1694" i="1"/>
  <c r="AB1695" i="1"/>
  <c r="AD1695" i="1"/>
  <c r="AE1695" i="1"/>
  <c r="AF1695" i="1"/>
  <c r="AG1695" i="1"/>
  <c r="AB1696" i="1"/>
  <c r="AD1696" i="1"/>
  <c r="AE1696" i="1"/>
  <c r="AF1696" i="1"/>
  <c r="AG1696" i="1"/>
  <c r="AB1697" i="1"/>
  <c r="AD1697" i="1"/>
  <c r="AE1697" i="1"/>
  <c r="AF1697" i="1"/>
  <c r="AG1697" i="1"/>
  <c r="AB1698" i="1"/>
  <c r="AD1698" i="1"/>
  <c r="AE1698" i="1"/>
  <c r="AF1698" i="1"/>
  <c r="AG1698" i="1"/>
  <c r="AB1699" i="1"/>
  <c r="AD1699" i="1"/>
  <c r="AE1699" i="1"/>
  <c r="AF1699" i="1"/>
  <c r="AG1699" i="1"/>
  <c r="AB1700" i="1"/>
  <c r="AD1700" i="1"/>
  <c r="AE1700" i="1"/>
  <c r="AF1700" i="1"/>
  <c r="AG1700" i="1"/>
  <c r="AB1701" i="1"/>
  <c r="AD1701" i="1"/>
  <c r="AE1701" i="1"/>
  <c r="AF1701" i="1"/>
  <c r="AG1701" i="1"/>
  <c r="AB1702" i="1"/>
  <c r="AD1702" i="1"/>
  <c r="AE1702" i="1"/>
  <c r="AF1702" i="1"/>
  <c r="AG1702" i="1"/>
  <c r="AB1703" i="1"/>
  <c r="AD1703" i="1"/>
  <c r="AE1703" i="1"/>
  <c r="AF1703" i="1"/>
  <c r="AG1703" i="1"/>
  <c r="AB1704" i="1"/>
  <c r="AD1704" i="1"/>
  <c r="AE1704" i="1"/>
  <c r="AF1704" i="1"/>
  <c r="AG1704" i="1"/>
  <c r="AB1705" i="1"/>
  <c r="AD1705" i="1"/>
  <c r="AE1705" i="1"/>
  <c r="AF1705" i="1"/>
  <c r="AG1705" i="1"/>
  <c r="AB1706" i="1"/>
  <c r="AD1706" i="1"/>
  <c r="AE1706" i="1"/>
  <c r="AF1706" i="1"/>
  <c r="AG1706" i="1"/>
  <c r="AB1707" i="1"/>
  <c r="AD1707" i="1"/>
  <c r="AE1707" i="1"/>
  <c r="AF1707" i="1"/>
  <c r="AG1707" i="1"/>
  <c r="AB1708" i="1"/>
  <c r="AD1708" i="1"/>
  <c r="AE1708" i="1"/>
  <c r="AF1708" i="1"/>
  <c r="AG1708" i="1"/>
  <c r="AB1709" i="1"/>
  <c r="AD1709" i="1"/>
  <c r="AE1709" i="1"/>
  <c r="AF1709" i="1"/>
  <c r="AG1709" i="1"/>
  <c r="AB1710" i="1"/>
  <c r="AD1710" i="1"/>
  <c r="AE1710" i="1"/>
  <c r="AF1710" i="1"/>
  <c r="AG1710" i="1"/>
  <c r="AB1711" i="1"/>
  <c r="AD1711" i="1"/>
  <c r="AE1711" i="1"/>
  <c r="AF1711" i="1"/>
  <c r="AG1711" i="1"/>
  <c r="AB1712" i="1"/>
  <c r="AD1712" i="1"/>
  <c r="AE1712" i="1"/>
  <c r="AF1712" i="1"/>
  <c r="AG1712" i="1"/>
  <c r="AB1713" i="1"/>
  <c r="AD1713" i="1"/>
  <c r="AE1713" i="1"/>
  <c r="AF1713" i="1"/>
  <c r="AG1713" i="1"/>
  <c r="AB1714" i="1"/>
  <c r="AD1714" i="1"/>
  <c r="AE1714" i="1"/>
  <c r="AF1714" i="1"/>
  <c r="AG1714" i="1"/>
  <c r="AB1715" i="1"/>
  <c r="AD1715" i="1"/>
  <c r="AE1715" i="1"/>
  <c r="AF1715" i="1"/>
  <c r="AG1715" i="1"/>
  <c r="AB1716" i="1"/>
  <c r="AD1716" i="1"/>
  <c r="AE1716" i="1"/>
  <c r="AF1716" i="1"/>
  <c r="AG1716" i="1"/>
  <c r="AB1717" i="1"/>
  <c r="AD1717" i="1"/>
  <c r="AE1717" i="1"/>
  <c r="AF1717" i="1"/>
  <c r="AG1717" i="1"/>
  <c r="AB1718" i="1"/>
  <c r="AD1718" i="1"/>
  <c r="AE1718" i="1"/>
  <c r="AF1718" i="1"/>
  <c r="AG1718" i="1"/>
  <c r="AB1719" i="1"/>
  <c r="AD1719" i="1"/>
  <c r="AE1719" i="1"/>
  <c r="AF1719" i="1"/>
  <c r="AG1719" i="1"/>
  <c r="AB1720" i="1"/>
  <c r="AD1720" i="1"/>
  <c r="AE1720" i="1"/>
  <c r="AF1720" i="1"/>
  <c r="AG1720" i="1"/>
  <c r="AB1721" i="1"/>
  <c r="AD1721" i="1"/>
  <c r="AE1721" i="1"/>
  <c r="AF1721" i="1"/>
  <c r="AG1721" i="1"/>
  <c r="AB1722" i="1"/>
  <c r="AD1722" i="1"/>
  <c r="AE1722" i="1"/>
  <c r="AF1722" i="1"/>
  <c r="AG1722" i="1"/>
  <c r="AB1723" i="1"/>
  <c r="AD1723" i="1"/>
  <c r="AE1723" i="1"/>
  <c r="AF1723" i="1"/>
  <c r="AG1723" i="1"/>
  <c r="AB1724" i="1"/>
  <c r="AD1724" i="1"/>
  <c r="AE1724" i="1"/>
  <c r="AF1724" i="1"/>
  <c r="AG1724" i="1"/>
  <c r="AB1725" i="1"/>
  <c r="AD1725" i="1"/>
  <c r="AE1725" i="1"/>
  <c r="AF1725" i="1"/>
  <c r="AG1725" i="1"/>
  <c r="AB1726" i="1"/>
  <c r="AD1726" i="1"/>
  <c r="AE1726" i="1"/>
  <c r="AF1726" i="1"/>
  <c r="AG1726" i="1"/>
  <c r="AB1727" i="1"/>
  <c r="AD1727" i="1"/>
  <c r="AE1727" i="1"/>
  <c r="AF1727" i="1"/>
  <c r="AG1727" i="1"/>
  <c r="AB1728" i="1"/>
  <c r="AD1728" i="1"/>
  <c r="AE1728" i="1"/>
  <c r="AF1728" i="1"/>
  <c r="AG1728" i="1"/>
  <c r="AB1729" i="1"/>
  <c r="AD1729" i="1"/>
  <c r="AE1729" i="1"/>
  <c r="AF1729" i="1"/>
  <c r="AG1729" i="1"/>
  <c r="AB1730" i="1"/>
  <c r="AD1730" i="1"/>
  <c r="AE1730" i="1"/>
  <c r="AF1730" i="1"/>
  <c r="AG1730" i="1"/>
  <c r="AB1731" i="1"/>
  <c r="AD1731" i="1"/>
  <c r="AE1731" i="1"/>
  <c r="AF1731" i="1"/>
  <c r="AG1731" i="1"/>
  <c r="AB1732" i="1"/>
  <c r="AD1732" i="1"/>
  <c r="AE1732" i="1"/>
  <c r="AF1732" i="1"/>
  <c r="AG1732" i="1"/>
  <c r="AB1733" i="1"/>
  <c r="AD1733" i="1"/>
  <c r="AE1733" i="1"/>
  <c r="AF1733" i="1"/>
  <c r="AG1733" i="1"/>
  <c r="AB1734" i="1"/>
  <c r="AD1734" i="1"/>
  <c r="AE1734" i="1"/>
  <c r="AF1734" i="1"/>
  <c r="AG1734" i="1"/>
  <c r="AB1735" i="1"/>
  <c r="AD1735" i="1"/>
  <c r="AE1735" i="1"/>
  <c r="AF1735" i="1"/>
  <c r="AG1735" i="1"/>
  <c r="AB1736" i="1"/>
  <c r="AD1736" i="1"/>
  <c r="AE1736" i="1"/>
  <c r="AF1736" i="1"/>
  <c r="AG1736" i="1"/>
  <c r="AB1737" i="1"/>
  <c r="AD1737" i="1"/>
  <c r="AE1737" i="1"/>
  <c r="AF1737" i="1"/>
  <c r="AG1737" i="1"/>
  <c r="AB1738" i="1"/>
  <c r="AD1738" i="1"/>
  <c r="AE1738" i="1"/>
  <c r="AF1738" i="1"/>
  <c r="AG1738" i="1"/>
  <c r="AB1739" i="1"/>
  <c r="AD1739" i="1"/>
  <c r="AE1739" i="1"/>
  <c r="AF1739" i="1"/>
  <c r="AG1739" i="1"/>
  <c r="AB1740" i="1"/>
  <c r="AD1740" i="1"/>
  <c r="AE1740" i="1"/>
  <c r="AF1740" i="1"/>
  <c r="AG1740" i="1"/>
  <c r="AB1741" i="1"/>
  <c r="AD1741" i="1"/>
  <c r="AE1741" i="1"/>
  <c r="AF1741" i="1"/>
  <c r="AG1741" i="1"/>
  <c r="AB1742" i="1"/>
  <c r="AD1742" i="1"/>
  <c r="AE1742" i="1"/>
  <c r="AF1742" i="1"/>
  <c r="AG1742" i="1"/>
  <c r="AB1743" i="1"/>
  <c r="AD1743" i="1"/>
  <c r="AE1743" i="1"/>
  <c r="AF1743" i="1"/>
  <c r="AG1743" i="1"/>
  <c r="AB1744" i="1"/>
  <c r="AD1744" i="1"/>
  <c r="AE1744" i="1"/>
  <c r="AF1744" i="1"/>
  <c r="AG1744" i="1"/>
  <c r="AB1745" i="1"/>
  <c r="AD1745" i="1"/>
  <c r="AE1745" i="1"/>
  <c r="AF1745" i="1"/>
  <c r="AG1745" i="1"/>
  <c r="AB1746" i="1"/>
  <c r="AD1746" i="1"/>
  <c r="AE1746" i="1"/>
  <c r="AF1746" i="1"/>
  <c r="AG1746" i="1"/>
  <c r="AB1747" i="1"/>
  <c r="AD1747" i="1"/>
  <c r="AE1747" i="1"/>
  <c r="AF1747" i="1"/>
  <c r="AG1747" i="1"/>
  <c r="AB1748" i="1"/>
  <c r="AD1748" i="1"/>
  <c r="AE1748" i="1"/>
  <c r="AF1748" i="1"/>
  <c r="AG1748" i="1"/>
  <c r="AB1749" i="1"/>
  <c r="AD1749" i="1"/>
  <c r="AE1749" i="1"/>
  <c r="AF1749" i="1"/>
  <c r="AG1749" i="1"/>
  <c r="AB1750" i="1"/>
  <c r="AD1750" i="1"/>
  <c r="AE1750" i="1"/>
  <c r="AF1750" i="1"/>
  <c r="AG1750" i="1"/>
  <c r="AB1751" i="1"/>
  <c r="AD1751" i="1"/>
  <c r="AE1751" i="1"/>
  <c r="AF1751" i="1"/>
  <c r="AG1751" i="1"/>
  <c r="AB1752" i="1"/>
  <c r="AD1752" i="1"/>
  <c r="AE1752" i="1"/>
  <c r="AF1752" i="1"/>
  <c r="AG1752" i="1"/>
  <c r="AB1753" i="1"/>
  <c r="AD1753" i="1"/>
  <c r="AE1753" i="1"/>
  <c r="AF1753" i="1"/>
  <c r="AG1753" i="1"/>
  <c r="AB1754" i="1"/>
  <c r="AD1754" i="1"/>
  <c r="AE1754" i="1"/>
  <c r="AF1754" i="1"/>
  <c r="AG1754" i="1"/>
  <c r="AB1755" i="1"/>
  <c r="AD1755" i="1"/>
  <c r="AE1755" i="1"/>
  <c r="AF1755" i="1"/>
  <c r="AG1755" i="1"/>
  <c r="AB1756" i="1"/>
  <c r="AD1756" i="1"/>
  <c r="AE1756" i="1"/>
  <c r="AF1756" i="1"/>
  <c r="AG1756" i="1"/>
  <c r="AB1757" i="1"/>
  <c r="AD1757" i="1"/>
  <c r="AE1757" i="1"/>
  <c r="AF1757" i="1"/>
  <c r="AG1757" i="1"/>
  <c r="AB1758" i="1"/>
  <c r="AD1758" i="1"/>
  <c r="AE1758" i="1"/>
  <c r="AF1758" i="1"/>
  <c r="AG1758" i="1"/>
  <c r="AB1759" i="1"/>
  <c r="AD1759" i="1"/>
  <c r="AE1759" i="1"/>
  <c r="AF1759" i="1"/>
  <c r="AG1759" i="1"/>
  <c r="AB1760" i="1"/>
  <c r="AD1760" i="1"/>
  <c r="AE1760" i="1"/>
  <c r="AF1760" i="1"/>
  <c r="AG1760" i="1"/>
  <c r="AB1761" i="1"/>
  <c r="AD1761" i="1"/>
  <c r="AE1761" i="1"/>
  <c r="AF1761" i="1"/>
  <c r="AG1761" i="1"/>
  <c r="AB1762" i="1"/>
  <c r="AD1762" i="1"/>
  <c r="AE1762" i="1"/>
  <c r="AF1762" i="1"/>
  <c r="AG1762" i="1"/>
  <c r="AB1763" i="1"/>
  <c r="AD1763" i="1"/>
  <c r="AE1763" i="1"/>
  <c r="AF1763" i="1"/>
  <c r="AG1763" i="1"/>
  <c r="AB1764" i="1"/>
  <c r="AD1764" i="1"/>
  <c r="AE1764" i="1"/>
  <c r="AF1764" i="1"/>
  <c r="AG1764" i="1"/>
  <c r="AB1765" i="1"/>
  <c r="AD1765" i="1"/>
  <c r="AE1765" i="1"/>
  <c r="AF1765" i="1"/>
  <c r="AG1765" i="1"/>
  <c r="AB1766" i="1"/>
  <c r="AD1766" i="1"/>
  <c r="AE1766" i="1"/>
  <c r="AF1766" i="1"/>
  <c r="AG1766" i="1"/>
  <c r="AB1767" i="1"/>
  <c r="AD1767" i="1"/>
  <c r="AE1767" i="1"/>
  <c r="AF1767" i="1"/>
  <c r="AG1767" i="1"/>
  <c r="AB1768" i="1"/>
  <c r="AD1768" i="1"/>
  <c r="AE1768" i="1"/>
  <c r="AF1768" i="1"/>
  <c r="AG1768" i="1"/>
  <c r="AB1769" i="1"/>
  <c r="AD1769" i="1"/>
  <c r="AE1769" i="1"/>
  <c r="AF1769" i="1"/>
  <c r="AG1769" i="1"/>
  <c r="AB1770" i="1"/>
  <c r="AD1770" i="1"/>
  <c r="AE1770" i="1"/>
  <c r="AF1770" i="1"/>
  <c r="AG1770" i="1"/>
  <c r="AB1771" i="1"/>
  <c r="AD1771" i="1"/>
  <c r="AE1771" i="1"/>
  <c r="AF1771" i="1"/>
  <c r="AG1771" i="1"/>
  <c r="AB1772" i="1"/>
  <c r="AD1772" i="1"/>
  <c r="AE1772" i="1"/>
  <c r="AF1772" i="1"/>
  <c r="AG1772" i="1"/>
  <c r="AB1773" i="1"/>
  <c r="AD1773" i="1"/>
  <c r="AE1773" i="1"/>
  <c r="AF1773" i="1"/>
  <c r="AG1773" i="1"/>
  <c r="AB1774" i="1"/>
  <c r="AD1774" i="1"/>
  <c r="AE1774" i="1"/>
  <c r="AF1774" i="1"/>
  <c r="AG1774" i="1"/>
  <c r="AB1775" i="1"/>
  <c r="AD1775" i="1"/>
  <c r="AE1775" i="1"/>
  <c r="AF1775" i="1"/>
  <c r="AG1775" i="1"/>
  <c r="AB1776" i="1"/>
  <c r="AD1776" i="1"/>
  <c r="AE1776" i="1"/>
  <c r="AF1776" i="1"/>
  <c r="AG1776" i="1"/>
  <c r="AB1777" i="1"/>
  <c r="AD1777" i="1"/>
  <c r="AE1777" i="1"/>
  <c r="AF1777" i="1"/>
  <c r="AG1777" i="1"/>
  <c r="AB1778" i="1"/>
  <c r="AD1778" i="1"/>
  <c r="AE1778" i="1"/>
  <c r="AF1778" i="1"/>
  <c r="AG1778" i="1"/>
  <c r="AB1779" i="1"/>
  <c r="AD1779" i="1"/>
  <c r="AE1779" i="1"/>
  <c r="AF1779" i="1"/>
  <c r="AG1779" i="1"/>
  <c r="AB1780" i="1"/>
  <c r="AD1780" i="1"/>
  <c r="AE1780" i="1"/>
  <c r="AF1780" i="1"/>
  <c r="AG1780" i="1"/>
  <c r="AB1781" i="1"/>
  <c r="AD1781" i="1"/>
  <c r="AE1781" i="1"/>
  <c r="AF1781" i="1"/>
  <c r="AG1781" i="1"/>
  <c r="AB1782" i="1"/>
  <c r="AD1782" i="1"/>
  <c r="AE1782" i="1"/>
  <c r="AF1782" i="1"/>
  <c r="AG1782" i="1"/>
  <c r="AB1783" i="1"/>
  <c r="AD1783" i="1"/>
  <c r="AE1783" i="1"/>
  <c r="AF1783" i="1"/>
  <c r="AG1783" i="1"/>
  <c r="AB1784" i="1"/>
  <c r="AD1784" i="1"/>
  <c r="AE1784" i="1"/>
  <c r="AF1784" i="1"/>
  <c r="AG1784" i="1"/>
  <c r="AB1785" i="1"/>
  <c r="AD1785" i="1"/>
  <c r="AE1785" i="1"/>
  <c r="AF1785" i="1"/>
  <c r="AG1785" i="1"/>
  <c r="AB1786" i="1"/>
  <c r="AD1786" i="1"/>
  <c r="AE1786" i="1"/>
  <c r="AF1786" i="1"/>
  <c r="AG1786" i="1"/>
  <c r="AB1787" i="1"/>
  <c r="AD1787" i="1"/>
  <c r="AE1787" i="1"/>
  <c r="AF1787" i="1"/>
  <c r="AG1787" i="1"/>
  <c r="AB1788" i="1"/>
  <c r="AD1788" i="1"/>
  <c r="AE1788" i="1"/>
  <c r="AF1788" i="1"/>
  <c r="AG1788" i="1"/>
  <c r="AB1789" i="1"/>
  <c r="AD1789" i="1"/>
  <c r="AE1789" i="1"/>
  <c r="AF1789" i="1"/>
  <c r="AG1789" i="1"/>
  <c r="AB1790" i="1"/>
  <c r="AD1790" i="1"/>
  <c r="AE1790" i="1"/>
  <c r="AF1790" i="1"/>
  <c r="AG1790" i="1"/>
  <c r="AB1791" i="1"/>
  <c r="AD1791" i="1"/>
  <c r="AE1791" i="1"/>
  <c r="AF1791" i="1"/>
  <c r="AG1791" i="1"/>
  <c r="AB1792" i="1"/>
  <c r="AD1792" i="1"/>
  <c r="AE1792" i="1"/>
  <c r="AF1792" i="1"/>
  <c r="AG1792" i="1"/>
  <c r="AB1793" i="1"/>
  <c r="AD1793" i="1"/>
  <c r="AE1793" i="1"/>
  <c r="AF1793" i="1"/>
  <c r="AG1793" i="1"/>
  <c r="AB1794" i="1"/>
  <c r="AD1794" i="1"/>
  <c r="AE1794" i="1"/>
  <c r="AF1794" i="1"/>
  <c r="AG1794" i="1"/>
  <c r="AB1795" i="1"/>
  <c r="AD1795" i="1"/>
  <c r="AE1795" i="1"/>
  <c r="AF1795" i="1"/>
  <c r="AG1795" i="1"/>
  <c r="AB1796" i="1"/>
  <c r="AD1796" i="1"/>
  <c r="AE1796" i="1"/>
  <c r="AF1796" i="1"/>
  <c r="AG1796" i="1"/>
  <c r="AB1797" i="1"/>
  <c r="AD1797" i="1"/>
  <c r="AE1797" i="1"/>
  <c r="AF1797" i="1"/>
  <c r="AG1797" i="1"/>
  <c r="AB1798" i="1"/>
  <c r="AD1798" i="1"/>
  <c r="AE1798" i="1"/>
  <c r="AF1798" i="1"/>
  <c r="AG1798" i="1"/>
  <c r="AB1799" i="1"/>
  <c r="AD1799" i="1"/>
  <c r="AE1799" i="1"/>
  <c r="AF1799" i="1"/>
  <c r="AG1799" i="1"/>
  <c r="AB1800" i="1"/>
  <c r="AD1800" i="1"/>
  <c r="AE1800" i="1"/>
  <c r="AF1800" i="1"/>
  <c r="AG1800" i="1"/>
  <c r="AB1801" i="1"/>
  <c r="AD1801" i="1"/>
  <c r="AE1801" i="1"/>
  <c r="AF1801" i="1"/>
  <c r="AG1801" i="1"/>
  <c r="AB1802" i="1"/>
  <c r="AD1802" i="1"/>
  <c r="AE1802" i="1"/>
  <c r="AF1802" i="1"/>
  <c r="AG1802" i="1"/>
  <c r="AB1803" i="1"/>
  <c r="AD1803" i="1"/>
  <c r="AE1803" i="1"/>
  <c r="AF1803" i="1"/>
  <c r="AG1803" i="1"/>
  <c r="AB1804" i="1"/>
  <c r="AD1804" i="1"/>
  <c r="AE1804" i="1"/>
  <c r="AF1804" i="1"/>
  <c r="AG1804" i="1"/>
  <c r="AB1805" i="1"/>
  <c r="AD1805" i="1"/>
  <c r="AE1805" i="1"/>
  <c r="AF1805" i="1"/>
  <c r="AG1805" i="1"/>
  <c r="AB1806" i="1"/>
  <c r="AD1806" i="1"/>
  <c r="AE1806" i="1"/>
  <c r="AF1806" i="1"/>
  <c r="AG1806" i="1"/>
  <c r="AB1807" i="1"/>
  <c r="AD1807" i="1"/>
  <c r="AE1807" i="1"/>
  <c r="AF1807" i="1"/>
  <c r="AG1807" i="1"/>
  <c r="AB1808" i="1"/>
  <c r="AD1808" i="1"/>
  <c r="AE1808" i="1"/>
  <c r="AF1808" i="1"/>
  <c r="AG1808" i="1"/>
  <c r="AB1809" i="1"/>
  <c r="AD1809" i="1"/>
  <c r="AE1809" i="1"/>
  <c r="AF1809" i="1"/>
  <c r="AG1809" i="1"/>
  <c r="AB1810" i="1"/>
  <c r="AD1810" i="1"/>
  <c r="AE1810" i="1"/>
  <c r="AF1810" i="1"/>
  <c r="AG1810" i="1"/>
  <c r="AB1811" i="1"/>
  <c r="AD1811" i="1"/>
  <c r="AE1811" i="1"/>
  <c r="AF1811" i="1"/>
  <c r="AG1811" i="1"/>
  <c r="AB1812" i="1"/>
  <c r="AD1812" i="1"/>
  <c r="AE1812" i="1"/>
  <c r="AF1812" i="1"/>
  <c r="AG1812" i="1"/>
  <c r="AB1813" i="1"/>
  <c r="AD1813" i="1"/>
  <c r="AE1813" i="1"/>
  <c r="AF1813" i="1"/>
  <c r="AG1813" i="1"/>
  <c r="AB1814" i="1"/>
  <c r="AD1814" i="1"/>
  <c r="AE1814" i="1"/>
  <c r="AF1814" i="1"/>
  <c r="AG1814" i="1"/>
  <c r="AB1815" i="1"/>
  <c r="AD1815" i="1"/>
  <c r="AE1815" i="1"/>
  <c r="AF1815" i="1"/>
  <c r="AG1815" i="1"/>
  <c r="AB1816" i="1"/>
  <c r="AD1816" i="1"/>
  <c r="AE1816" i="1"/>
  <c r="AF1816" i="1"/>
  <c r="AG1816" i="1"/>
  <c r="AB1817" i="1"/>
  <c r="AD1817" i="1"/>
  <c r="AE1817" i="1"/>
  <c r="AF1817" i="1"/>
  <c r="AG1817" i="1"/>
  <c r="AB1818" i="1"/>
  <c r="AD1818" i="1"/>
  <c r="AE1818" i="1"/>
  <c r="AF1818" i="1"/>
  <c r="AG1818" i="1"/>
  <c r="AB1819" i="1"/>
  <c r="AD1819" i="1"/>
  <c r="AE1819" i="1"/>
  <c r="AF1819" i="1"/>
  <c r="AG1819" i="1"/>
  <c r="AB1820" i="1"/>
  <c r="AD1820" i="1"/>
  <c r="AE1820" i="1"/>
  <c r="AF1820" i="1"/>
  <c r="AG1820" i="1"/>
  <c r="AB1821" i="1"/>
  <c r="AD1821" i="1"/>
  <c r="AE1821" i="1"/>
  <c r="AF1821" i="1"/>
  <c r="AG1821" i="1"/>
  <c r="AB1822" i="1"/>
  <c r="AD1822" i="1"/>
  <c r="AE1822" i="1"/>
  <c r="AF1822" i="1"/>
  <c r="AG1822" i="1"/>
  <c r="AB1823" i="1"/>
  <c r="AD1823" i="1"/>
  <c r="AE1823" i="1"/>
  <c r="AF1823" i="1"/>
  <c r="AG1823" i="1"/>
  <c r="AB1824" i="1"/>
  <c r="AD1824" i="1"/>
  <c r="AE1824" i="1"/>
  <c r="AF1824" i="1"/>
  <c r="AG1824" i="1"/>
  <c r="AB1825" i="1"/>
  <c r="AD1825" i="1"/>
  <c r="AE1825" i="1"/>
  <c r="AF1825" i="1"/>
  <c r="AG1825" i="1"/>
  <c r="AB1826" i="1"/>
  <c r="AD1826" i="1"/>
  <c r="AE1826" i="1"/>
  <c r="AF1826" i="1"/>
  <c r="AG1826" i="1"/>
  <c r="AB1827" i="1"/>
  <c r="AD1827" i="1"/>
  <c r="AE1827" i="1"/>
  <c r="AF1827" i="1"/>
  <c r="AG1827" i="1"/>
  <c r="AB1828" i="1"/>
  <c r="AD1828" i="1"/>
  <c r="AE1828" i="1"/>
  <c r="AF1828" i="1"/>
  <c r="AG1828" i="1"/>
  <c r="AB1829" i="1"/>
  <c r="AD1829" i="1"/>
  <c r="AE1829" i="1"/>
  <c r="AF1829" i="1"/>
  <c r="AG1829" i="1"/>
  <c r="AB1830" i="1"/>
  <c r="AD1830" i="1"/>
  <c r="AE1830" i="1"/>
  <c r="AF1830" i="1"/>
  <c r="AG1830" i="1"/>
  <c r="AB1831" i="1"/>
  <c r="AD1831" i="1"/>
  <c r="AE1831" i="1"/>
  <c r="AF1831" i="1"/>
  <c r="AG1831" i="1"/>
  <c r="AB1832" i="1"/>
  <c r="AD1832" i="1"/>
  <c r="AE1832" i="1"/>
  <c r="AF1832" i="1"/>
  <c r="AG1832" i="1"/>
  <c r="AB1833" i="1"/>
  <c r="AD1833" i="1"/>
  <c r="AE1833" i="1"/>
  <c r="AF1833" i="1"/>
  <c r="AG1833" i="1"/>
  <c r="AB1834" i="1"/>
  <c r="AD1834" i="1"/>
  <c r="AE1834" i="1"/>
  <c r="AF1834" i="1"/>
  <c r="AG1834" i="1"/>
  <c r="AB1835" i="1"/>
  <c r="AD1835" i="1"/>
  <c r="AE1835" i="1"/>
  <c r="AF1835" i="1"/>
  <c r="AG1835" i="1"/>
  <c r="AB1836" i="1"/>
  <c r="AD1836" i="1"/>
  <c r="AE1836" i="1"/>
  <c r="AF1836" i="1"/>
  <c r="AG1836" i="1"/>
  <c r="AB1837" i="1"/>
  <c r="AD1837" i="1"/>
  <c r="AE1837" i="1"/>
  <c r="AF1837" i="1"/>
  <c r="AG1837" i="1"/>
  <c r="AB1838" i="1"/>
  <c r="AD1838" i="1"/>
  <c r="AE1838" i="1"/>
  <c r="AF1838" i="1"/>
  <c r="AG1838" i="1"/>
  <c r="AB1839" i="1"/>
  <c r="AD1839" i="1"/>
  <c r="AE1839" i="1"/>
  <c r="AF1839" i="1"/>
  <c r="AG1839" i="1"/>
  <c r="AB1840" i="1"/>
  <c r="AD1840" i="1"/>
  <c r="AE1840" i="1"/>
  <c r="AF1840" i="1"/>
  <c r="AG1840" i="1"/>
  <c r="AB1841" i="1"/>
  <c r="AD1841" i="1"/>
  <c r="AE1841" i="1"/>
  <c r="AF1841" i="1"/>
  <c r="AG1841" i="1"/>
  <c r="AB1842" i="1"/>
  <c r="AD1842" i="1"/>
  <c r="AE1842" i="1"/>
  <c r="AF1842" i="1"/>
  <c r="AG1842" i="1"/>
  <c r="AB1843" i="1"/>
  <c r="AD1843" i="1"/>
  <c r="AE1843" i="1"/>
  <c r="AF1843" i="1"/>
  <c r="AG1843" i="1"/>
  <c r="AB1844" i="1"/>
  <c r="AD1844" i="1"/>
  <c r="AE1844" i="1"/>
  <c r="AF1844" i="1"/>
  <c r="AG1844" i="1"/>
  <c r="AB1845" i="1"/>
  <c r="AD1845" i="1"/>
  <c r="AE1845" i="1"/>
  <c r="AF1845" i="1"/>
  <c r="AG1845" i="1"/>
  <c r="AB1846" i="1"/>
  <c r="AD1846" i="1"/>
  <c r="AE1846" i="1"/>
  <c r="AF1846" i="1"/>
  <c r="AG1846" i="1"/>
  <c r="AB1847" i="1"/>
  <c r="AD1847" i="1"/>
  <c r="AE1847" i="1"/>
  <c r="AF1847" i="1"/>
  <c r="AG1847" i="1"/>
  <c r="AB1848" i="1"/>
  <c r="AD1848" i="1"/>
  <c r="AE1848" i="1"/>
  <c r="AF1848" i="1"/>
  <c r="AG1848" i="1"/>
  <c r="AB1849" i="1"/>
  <c r="AD1849" i="1"/>
  <c r="AE1849" i="1"/>
  <c r="AF1849" i="1"/>
  <c r="AG1849" i="1"/>
  <c r="AB1850" i="1"/>
  <c r="AD1850" i="1"/>
  <c r="AE1850" i="1"/>
  <c r="AF1850" i="1"/>
  <c r="AG1850" i="1"/>
  <c r="AB1851" i="1"/>
  <c r="AD1851" i="1"/>
  <c r="AE1851" i="1"/>
  <c r="AF1851" i="1"/>
  <c r="AG1851" i="1"/>
  <c r="AB1852" i="1"/>
  <c r="AD1852" i="1"/>
  <c r="AE1852" i="1"/>
  <c r="AF1852" i="1"/>
  <c r="AG1852" i="1"/>
  <c r="AB1853" i="1"/>
  <c r="AD1853" i="1"/>
  <c r="AE1853" i="1"/>
  <c r="AF1853" i="1"/>
  <c r="AG1853" i="1"/>
  <c r="AB1854" i="1"/>
  <c r="AD1854" i="1"/>
  <c r="AE1854" i="1"/>
  <c r="AF1854" i="1"/>
  <c r="AG1854" i="1"/>
  <c r="AB1855" i="1"/>
  <c r="AD1855" i="1"/>
  <c r="AE1855" i="1"/>
  <c r="AF1855" i="1"/>
  <c r="AG1855" i="1"/>
  <c r="AB1856" i="1"/>
  <c r="AD1856" i="1"/>
  <c r="AE1856" i="1"/>
  <c r="AF1856" i="1"/>
  <c r="AG1856" i="1"/>
  <c r="AB1857" i="1"/>
  <c r="AD1857" i="1"/>
  <c r="AE1857" i="1"/>
  <c r="AF1857" i="1"/>
  <c r="AG1857" i="1"/>
  <c r="AB1858" i="1"/>
  <c r="AD1858" i="1"/>
  <c r="AE1858" i="1"/>
  <c r="AF1858" i="1"/>
  <c r="AG1858" i="1"/>
  <c r="AB1859" i="1"/>
  <c r="AD1859" i="1"/>
  <c r="AE1859" i="1"/>
  <c r="AF1859" i="1"/>
  <c r="AG1859" i="1"/>
  <c r="AB1860" i="1"/>
  <c r="AD1860" i="1"/>
  <c r="AE1860" i="1"/>
  <c r="AF1860" i="1"/>
  <c r="AG1860" i="1"/>
  <c r="AB1861" i="1"/>
  <c r="AD1861" i="1"/>
  <c r="AE1861" i="1"/>
  <c r="AF1861" i="1"/>
  <c r="AG1861" i="1"/>
  <c r="AB1862" i="1"/>
  <c r="AD1862" i="1"/>
  <c r="AE1862" i="1"/>
  <c r="AF1862" i="1"/>
  <c r="AG1862" i="1"/>
  <c r="AB1863" i="1"/>
  <c r="AD1863" i="1"/>
  <c r="AE1863" i="1"/>
  <c r="AF1863" i="1"/>
  <c r="AG1863" i="1"/>
  <c r="AB1864" i="1"/>
  <c r="AD1864" i="1"/>
  <c r="AE1864" i="1"/>
  <c r="AF1864" i="1"/>
  <c r="AG1864" i="1"/>
  <c r="AB1865" i="1"/>
  <c r="AD1865" i="1"/>
  <c r="AE1865" i="1"/>
  <c r="AF1865" i="1"/>
  <c r="AG1865" i="1"/>
  <c r="AB1866" i="1"/>
  <c r="AD1866" i="1"/>
  <c r="AE1866" i="1"/>
  <c r="AF1866" i="1"/>
  <c r="AG1866" i="1"/>
  <c r="AB1867" i="1"/>
  <c r="AD1867" i="1"/>
  <c r="AE1867" i="1"/>
  <c r="AF1867" i="1"/>
  <c r="AG1867" i="1"/>
  <c r="AB1868" i="1"/>
  <c r="AD1868" i="1"/>
  <c r="AE1868" i="1"/>
  <c r="AF1868" i="1"/>
  <c r="AG1868" i="1"/>
  <c r="AB1869" i="1"/>
  <c r="AD1869" i="1"/>
  <c r="AE1869" i="1"/>
  <c r="AF1869" i="1"/>
  <c r="AG1869" i="1"/>
  <c r="AB1870" i="1"/>
  <c r="AD1870" i="1"/>
  <c r="AE1870" i="1"/>
  <c r="AF1870" i="1"/>
  <c r="AG1870" i="1"/>
  <c r="AB1871" i="1"/>
  <c r="AD1871" i="1"/>
  <c r="AE1871" i="1"/>
  <c r="AF1871" i="1"/>
  <c r="AG1871" i="1"/>
  <c r="AB1872" i="1"/>
  <c r="AD1872" i="1"/>
  <c r="AE1872" i="1"/>
  <c r="AF1872" i="1"/>
  <c r="AG1872" i="1"/>
  <c r="AB1873" i="1"/>
  <c r="AD1873" i="1"/>
  <c r="AE1873" i="1"/>
  <c r="AF1873" i="1"/>
  <c r="AG1873" i="1"/>
  <c r="AB1874" i="1"/>
  <c r="AD1874" i="1"/>
  <c r="AE1874" i="1"/>
  <c r="AF1874" i="1"/>
  <c r="AG1874" i="1"/>
  <c r="AB1875" i="1"/>
  <c r="AD1875" i="1"/>
  <c r="AE1875" i="1"/>
  <c r="AF1875" i="1"/>
  <c r="AG1875" i="1"/>
  <c r="AB1876" i="1"/>
  <c r="AD1876" i="1"/>
  <c r="AE1876" i="1"/>
  <c r="AF1876" i="1"/>
  <c r="AG1876" i="1"/>
  <c r="AB1877" i="1"/>
  <c r="AD1877" i="1"/>
  <c r="AE1877" i="1"/>
  <c r="AF1877" i="1"/>
  <c r="AG1877" i="1"/>
  <c r="AB1878" i="1"/>
  <c r="AD1878" i="1"/>
  <c r="AE1878" i="1"/>
  <c r="AF1878" i="1"/>
  <c r="AG1878" i="1"/>
  <c r="AB1879" i="1"/>
  <c r="AD1879" i="1"/>
  <c r="AE1879" i="1"/>
  <c r="AF1879" i="1"/>
  <c r="AG1879" i="1"/>
  <c r="AB1880" i="1"/>
  <c r="AD1880" i="1"/>
  <c r="AE1880" i="1"/>
  <c r="AF1880" i="1"/>
  <c r="AG1880" i="1"/>
  <c r="AB1881" i="1"/>
  <c r="AD1881" i="1"/>
  <c r="AE1881" i="1"/>
  <c r="AF1881" i="1"/>
  <c r="AG1881" i="1"/>
  <c r="AB1882" i="1"/>
  <c r="AD1882" i="1"/>
  <c r="AE1882" i="1"/>
  <c r="AF1882" i="1"/>
  <c r="AG1882" i="1"/>
  <c r="AB1883" i="1"/>
  <c r="AD1883" i="1"/>
  <c r="AE1883" i="1"/>
  <c r="AF1883" i="1"/>
  <c r="AG1883" i="1"/>
  <c r="AB1884" i="1"/>
  <c r="AD1884" i="1"/>
  <c r="AE1884" i="1"/>
  <c r="AF1884" i="1"/>
  <c r="AG1884" i="1"/>
  <c r="AB1885" i="1"/>
  <c r="AD1885" i="1"/>
  <c r="AE1885" i="1"/>
  <c r="AF1885" i="1"/>
  <c r="AG1885" i="1"/>
  <c r="AB1886" i="1"/>
  <c r="AD1886" i="1"/>
  <c r="AE1886" i="1"/>
  <c r="AF1886" i="1"/>
  <c r="AG1886" i="1"/>
  <c r="AB1887" i="1"/>
  <c r="AD1887" i="1"/>
  <c r="AE1887" i="1"/>
  <c r="AF1887" i="1"/>
  <c r="AG1887" i="1"/>
  <c r="AB1888" i="1"/>
  <c r="AD1888" i="1"/>
  <c r="AE1888" i="1"/>
  <c r="AF1888" i="1"/>
  <c r="AG1888" i="1"/>
  <c r="AB1889" i="1"/>
  <c r="AD1889" i="1"/>
  <c r="AE1889" i="1"/>
  <c r="AF1889" i="1"/>
  <c r="AG1889" i="1"/>
  <c r="AB1890" i="1"/>
  <c r="AD1890" i="1"/>
  <c r="AE1890" i="1"/>
  <c r="AF1890" i="1"/>
  <c r="AG1890" i="1"/>
  <c r="AB1891" i="1"/>
  <c r="AD1891" i="1"/>
  <c r="AE1891" i="1"/>
  <c r="AF1891" i="1"/>
  <c r="AG1891" i="1"/>
  <c r="AB1892" i="1"/>
  <c r="AD1892" i="1"/>
  <c r="AE1892" i="1"/>
  <c r="AF1892" i="1"/>
  <c r="AG1892" i="1"/>
  <c r="AB1893" i="1"/>
  <c r="AD1893" i="1"/>
  <c r="AE1893" i="1"/>
  <c r="AF1893" i="1"/>
  <c r="AG1893" i="1"/>
  <c r="AB1894" i="1"/>
  <c r="AD1894" i="1"/>
  <c r="AE1894" i="1"/>
  <c r="AF1894" i="1"/>
  <c r="AG1894" i="1"/>
  <c r="AB1895" i="1"/>
  <c r="AD1895" i="1"/>
  <c r="AE1895" i="1"/>
  <c r="AF1895" i="1"/>
  <c r="AG1895" i="1"/>
  <c r="AB1896" i="1"/>
  <c r="AD1896" i="1"/>
  <c r="AE1896" i="1"/>
  <c r="AF1896" i="1"/>
  <c r="AG1896" i="1"/>
  <c r="AB1897" i="1"/>
  <c r="AD1897" i="1"/>
  <c r="AE1897" i="1"/>
  <c r="AF1897" i="1"/>
  <c r="AG1897" i="1"/>
  <c r="AB1898" i="1"/>
  <c r="AD1898" i="1"/>
  <c r="AE1898" i="1"/>
  <c r="AF1898" i="1"/>
  <c r="AG1898" i="1"/>
  <c r="AB1899" i="1"/>
  <c r="AD1899" i="1"/>
  <c r="AE1899" i="1"/>
  <c r="AF1899" i="1"/>
  <c r="AG1899" i="1"/>
  <c r="AB1900" i="1"/>
  <c r="AD1900" i="1"/>
  <c r="AE1900" i="1"/>
  <c r="AF1900" i="1"/>
  <c r="AG1900" i="1"/>
  <c r="AB1901" i="1"/>
  <c r="AD1901" i="1"/>
  <c r="AE1901" i="1"/>
  <c r="AF1901" i="1"/>
  <c r="AG1901" i="1"/>
  <c r="AB1902" i="1"/>
  <c r="AD1902" i="1"/>
  <c r="AE1902" i="1"/>
  <c r="AF1902" i="1"/>
  <c r="AG1902" i="1"/>
  <c r="AB1903" i="1"/>
  <c r="AD1903" i="1"/>
  <c r="AE1903" i="1"/>
  <c r="AF1903" i="1"/>
  <c r="AG1903" i="1"/>
  <c r="AB1904" i="1"/>
  <c r="AD1904" i="1"/>
  <c r="AE1904" i="1"/>
  <c r="AF1904" i="1"/>
  <c r="AG1904" i="1"/>
  <c r="AB1905" i="1"/>
  <c r="AD1905" i="1"/>
  <c r="AE1905" i="1"/>
  <c r="AF1905" i="1"/>
  <c r="AG1905" i="1"/>
  <c r="AB1906" i="1"/>
  <c r="AD1906" i="1"/>
  <c r="AE1906" i="1"/>
  <c r="AF1906" i="1"/>
  <c r="AG1906" i="1"/>
  <c r="AB1907" i="1"/>
  <c r="AD1907" i="1"/>
  <c r="AE1907" i="1"/>
  <c r="AF1907" i="1"/>
  <c r="AG1907" i="1"/>
  <c r="AB1908" i="1"/>
  <c r="AD1908" i="1"/>
  <c r="AE1908" i="1"/>
  <c r="AF1908" i="1"/>
  <c r="AG1908" i="1"/>
  <c r="AB1909" i="1"/>
  <c r="AD1909" i="1"/>
  <c r="AE1909" i="1"/>
  <c r="AF1909" i="1"/>
  <c r="AG1909" i="1"/>
  <c r="AB1910" i="1"/>
  <c r="AD1910" i="1"/>
  <c r="AE1910" i="1"/>
  <c r="AF1910" i="1"/>
  <c r="AG1910" i="1"/>
  <c r="AB1911" i="1"/>
  <c r="AD1911" i="1"/>
  <c r="AE1911" i="1"/>
  <c r="AF1911" i="1"/>
  <c r="AG1911" i="1"/>
  <c r="AB1912" i="1"/>
  <c r="AD1912" i="1"/>
  <c r="AE1912" i="1"/>
  <c r="AF1912" i="1"/>
  <c r="AG1912" i="1"/>
  <c r="AB1913" i="1"/>
  <c r="AD1913" i="1"/>
  <c r="AE1913" i="1"/>
  <c r="AF1913" i="1"/>
  <c r="AG1913" i="1"/>
  <c r="AB1914" i="1"/>
  <c r="AD1914" i="1"/>
  <c r="AE1914" i="1"/>
  <c r="AF1914" i="1"/>
  <c r="AG1914" i="1"/>
  <c r="AB1915" i="1"/>
  <c r="AD1915" i="1"/>
  <c r="AE1915" i="1"/>
  <c r="AF1915" i="1"/>
  <c r="AG1915" i="1"/>
  <c r="AB1916" i="1"/>
  <c r="AD1916" i="1"/>
  <c r="AE1916" i="1"/>
  <c r="AF1916" i="1"/>
  <c r="AG1916" i="1"/>
  <c r="AB1917" i="1"/>
  <c r="AD1917" i="1"/>
  <c r="AE1917" i="1"/>
  <c r="AF1917" i="1"/>
  <c r="AG1917" i="1"/>
  <c r="AB1918" i="1"/>
  <c r="AD1918" i="1"/>
  <c r="AE1918" i="1"/>
  <c r="AF1918" i="1"/>
  <c r="AG1918" i="1"/>
  <c r="AB1919" i="1"/>
  <c r="AD1919" i="1"/>
  <c r="AE1919" i="1"/>
  <c r="AF1919" i="1"/>
  <c r="AG1919" i="1"/>
  <c r="AB1920" i="1"/>
  <c r="AD1920" i="1"/>
  <c r="AE1920" i="1"/>
  <c r="AF1920" i="1"/>
  <c r="AG1920" i="1"/>
  <c r="AB1921" i="1"/>
  <c r="AD1921" i="1"/>
  <c r="AE1921" i="1"/>
  <c r="AF1921" i="1"/>
  <c r="AG1921" i="1"/>
  <c r="AB1922" i="1"/>
  <c r="AD1922" i="1"/>
  <c r="AE1922" i="1"/>
  <c r="AF1922" i="1"/>
  <c r="AG1922" i="1"/>
  <c r="AB1923" i="1"/>
  <c r="AD1923" i="1"/>
  <c r="AE1923" i="1"/>
  <c r="AF1923" i="1"/>
  <c r="AG1923" i="1"/>
  <c r="AB1924" i="1"/>
  <c r="AD1924" i="1"/>
  <c r="AE1924" i="1"/>
  <c r="AF1924" i="1"/>
  <c r="AG1924" i="1"/>
  <c r="AB1925" i="1"/>
  <c r="AD1925" i="1"/>
  <c r="AE1925" i="1"/>
  <c r="AF1925" i="1"/>
  <c r="AG1925" i="1"/>
  <c r="AB1926" i="1"/>
  <c r="AD1926" i="1"/>
  <c r="AE1926" i="1"/>
  <c r="AF1926" i="1"/>
  <c r="AG1926" i="1"/>
  <c r="AB1927" i="1"/>
  <c r="AD1927" i="1"/>
  <c r="AE1927" i="1"/>
  <c r="AF1927" i="1"/>
  <c r="AG1927" i="1"/>
  <c r="AB1928" i="1"/>
  <c r="AD1928" i="1"/>
  <c r="AE1928" i="1"/>
  <c r="AF1928" i="1"/>
  <c r="AG1928" i="1"/>
  <c r="AB1929" i="1"/>
  <c r="AD1929" i="1"/>
  <c r="AE1929" i="1"/>
  <c r="AF1929" i="1"/>
  <c r="AG1929" i="1"/>
  <c r="AB1930" i="1"/>
  <c r="AD1930" i="1"/>
  <c r="AE1930" i="1"/>
  <c r="AF1930" i="1"/>
  <c r="AG1930" i="1"/>
  <c r="AB1931" i="1"/>
  <c r="AD1931" i="1"/>
  <c r="AE1931" i="1"/>
  <c r="AF1931" i="1"/>
  <c r="AG1931" i="1"/>
  <c r="AB1932" i="1"/>
  <c r="AD1932" i="1"/>
  <c r="AE1932" i="1"/>
  <c r="AF1932" i="1"/>
  <c r="AG1932" i="1"/>
  <c r="AB1933" i="1"/>
  <c r="AD1933" i="1"/>
  <c r="AE1933" i="1"/>
  <c r="AF1933" i="1"/>
  <c r="AG1933" i="1"/>
  <c r="AB1934" i="1"/>
  <c r="AD1934" i="1"/>
  <c r="AE1934" i="1"/>
  <c r="AF1934" i="1"/>
  <c r="AG1934" i="1"/>
  <c r="AB1935" i="1"/>
  <c r="AD1935" i="1"/>
  <c r="AE1935" i="1"/>
  <c r="AF1935" i="1"/>
  <c r="AG1935" i="1"/>
  <c r="AB1936" i="1"/>
  <c r="AD1936" i="1"/>
  <c r="AE1936" i="1"/>
  <c r="AF1936" i="1"/>
  <c r="AG1936" i="1"/>
  <c r="AB1937" i="1"/>
  <c r="AD1937" i="1"/>
  <c r="AE1937" i="1"/>
  <c r="AF1937" i="1"/>
  <c r="AG1937" i="1"/>
  <c r="AB1938" i="1"/>
  <c r="AD1938" i="1"/>
  <c r="AE1938" i="1"/>
  <c r="AF1938" i="1"/>
  <c r="AG1938" i="1"/>
  <c r="AB1939" i="1"/>
  <c r="AD1939" i="1"/>
  <c r="AE1939" i="1"/>
  <c r="AF1939" i="1"/>
  <c r="AG1939" i="1"/>
  <c r="AB1940" i="1"/>
  <c r="AD1940" i="1"/>
  <c r="AE1940" i="1"/>
  <c r="AF1940" i="1"/>
  <c r="AG1940" i="1"/>
  <c r="AB1941" i="1"/>
  <c r="AD1941" i="1"/>
  <c r="AE1941" i="1"/>
  <c r="AF1941" i="1"/>
  <c r="AG1941" i="1"/>
  <c r="AB1942" i="1"/>
  <c r="AD1942" i="1"/>
  <c r="AE1942" i="1"/>
  <c r="AF1942" i="1"/>
  <c r="AG1942" i="1"/>
  <c r="AB1943" i="1"/>
  <c r="AD1943" i="1"/>
  <c r="AE1943" i="1"/>
  <c r="AF1943" i="1"/>
  <c r="AG1943" i="1"/>
  <c r="AB1944" i="1"/>
  <c r="AD1944" i="1"/>
  <c r="AE1944" i="1"/>
  <c r="AF1944" i="1"/>
  <c r="AG1944" i="1"/>
  <c r="AB1945" i="1"/>
  <c r="AD1945" i="1"/>
  <c r="AE1945" i="1"/>
  <c r="AF1945" i="1"/>
  <c r="AG1945" i="1"/>
  <c r="AB1946" i="1"/>
  <c r="AD1946" i="1"/>
  <c r="AE1946" i="1"/>
  <c r="AF1946" i="1"/>
  <c r="AG1946" i="1"/>
  <c r="AB1947" i="1"/>
  <c r="AD1947" i="1"/>
  <c r="AE1947" i="1"/>
  <c r="AF1947" i="1"/>
  <c r="AG1947" i="1"/>
  <c r="AB1948" i="1"/>
  <c r="AD1948" i="1"/>
  <c r="AE1948" i="1"/>
  <c r="AF1948" i="1"/>
  <c r="AG1948" i="1"/>
  <c r="AB1949" i="1"/>
  <c r="AD1949" i="1"/>
  <c r="AE1949" i="1"/>
  <c r="AF1949" i="1"/>
  <c r="AG1949" i="1"/>
  <c r="AB1950" i="1"/>
  <c r="AD1950" i="1"/>
  <c r="AE1950" i="1"/>
  <c r="AF1950" i="1"/>
  <c r="AG1950" i="1"/>
  <c r="AB1951" i="1"/>
  <c r="AD1951" i="1"/>
  <c r="AE1951" i="1"/>
  <c r="AF1951" i="1"/>
  <c r="AG1951" i="1"/>
  <c r="AB1952" i="1"/>
  <c r="AD1952" i="1"/>
  <c r="AE1952" i="1"/>
  <c r="AF1952" i="1"/>
  <c r="AG1952" i="1"/>
  <c r="AB1953" i="1"/>
  <c r="AD1953" i="1"/>
  <c r="AE1953" i="1"/>
  <c r="AF1953" i="1"/>
  <c r="AG1953" i="1"/>
  <c r="AB1954" i="1"/>
  <c r="AD1954" i="1"/>
  <c r="AE1954" i="1"/>
  <c r="AF1954" i="1"/>
  <c r="AG1954" i="1"/>
  <c r="AB1955" i="1"/>
  <c r="AD1955" i="1"/>
  <c r="AE1955" i="1"/>
  <c r="AF1955" i="1"/>
  <c r="AG1955" i="1"/>
  <c r="AB1956" i="1"/>
  <c r="AD1956" i="1"/>
  <c r="AE1956" i="1"/>
  <c r="AF1956" i="1"/>
  <c r="AG1956" i="1"/>
  <c r="AB1957" i="1"/>
  <c r="AD1957" i="1"/>
  <c r="AE1957" i="1"/>
  <c r="AF1957" i="1"/>
  <c r="AG1957" i="1"/>
  <c r="AB1958" i="1"/>
  <c r="AD1958" i="1"/>
  <c r="AE1958" i="1"/>
  <c r="AF1958" i="1"/>
  <c r="AG1958" i="1"/>
  <c r="AB1959" i="1"/>
  <c r="AD1959" i="1"/>
  <c r="AE1959" i="1"/>
  <c r="AF1959" i="1"/>
  <c r="AG1959" i="1"/>
  <c r="AB1960" i="1"/>
  <c r="AD1960" i="1"/>
  <c r="AE1960" i="1"/>
  <c r="AF1960" i="1"/>
  <c r="AG1960" i="1"/>
  <c r="AB1961" i="1"/>
  <c r="AD1961" i="1"/>
  <c r="AE1961" i="1"/>
  <c r="AF1961" i="1"/>
  <c r="AG1961" i="1"/>
  <c r="AB1962" i="1"/>
  <c r="AD1962" i="1"/>
  <c r="AE1962" i="1"/>
  <c r="AF1962" i="1"/>
  <c r="AG1962" i="1"/>
  <c r="AB1963" i="1"/>
  <c r="AD1963" i="1"/>
  <c r="AE1963" i="1"/>
  <c r="AF1963" i="1"/>
  <c r="AG1963" i="1"/>
  <c r="AB1964" i="1"/>
  <c r="AD1964" i="1"/>
  <c r="AE1964" i="1"/>
  <c r="AF1964" i="1"/>
  <c r="AG1964" i="1"/>
  <c r="AB1965" i="1"/>
  <c r="AD1965" i="1"/>
  <c r="AE1965" i="1"/>
  <c r="AF1965" i="1"/>
  <c r="AG1965" i="1"/>
  <c r="AB1966" i="1"/>
  <c r="AD1966" i="1"/>
  <c r="AE1966" i="1"/>
  <c r="AF1966" i="1"/>
  <c r="AG1966" i="1"/>
  <c r="AB1967" i="1"/>
  <c r="AD1967" i="1"/>
  <c r="AE1967" i="1"/>
  <c r="AF1967" i="1"/>
  <c r="AG1967" i="1"/>
  <c r="AB1968" i="1"/>
  <c r="AD1968" i="1"/>
  <c r="AE1968" i="1"/>
  <c r="AF1968" i="1"/>
  <c r="AG1968" i="1"/>
  <c r="AB1969" i="1"/>
  <c r="AD1969" i="1"/>
  <c r="AE1969" i="1"/>
  <c r="AF1969" i="1"/>
  <c r="AG1969" i="1"/>
  <c r="AB1970" i="1"/>
  <c r="AD1970" i="1"/>
  <c r="AE1970" i="1"/>
  <c r="AF1970" i="1"/>
  <c r="AG1970" i="1"/>
  <c r="AB1971" i="1"/>
  <c r="AD1971" i="1"/>
  <c r="AE1971" i="1"/>
  <c r="AF1971" i="1"/>
  <c r="AG1971" i="1"/>
  <c r="AB1972" i="1"/>
  <c r="AD1972" i="1"/>
  <c r="AE1972" i="1"/>
  <c r="AF1972" i="1"/>
  <c r="AG1972" i="1"/>
  <c r="AB1973" i="1"/>
  <c r="AD1973" i="1"/>
  <c r="AE1973" i="1"/>
  <c r="AF1973" i="1"/>
  <c r="AG1973" i="1"/>
  <c r="AB1974" i="1"/>
  <c r="AD1974" i="1"/>
  <c r="AE1974" i="1"/>
  <c r="AF1974" i="1"/>
  <c r="AG1974" i="1"/>
  <c r="AB1975" i="1"/>
  <c r="AD1975" i="1"/>
  <c r="AE1975" i="1"/>
  <c r="AF1975" i="1"/>
  <c r="AG1975" i="1"/>
  <c r="AB1976" i="1"/>
  <c r="AD1976" i="1"/>
  <c r="AE1976" i="1"/>
  <c r="AF1976" i="1"/>
  <c r="AG1976" i="1"/>
  <c r="AB1977" i="1"/>
  <c r="AD1977" i="1"/>
  <c r="AE1977" i="1"/>
  <c r="AF1977" i="1"/>
  <c r="AG1977" i="1"/>
  <c r="AB1978" i="1"/>
  <c r="AD1978" i="1"/>
  <c r="AE1978" i="1"/>
  <c r="AF1978" i="1"/>
  <c r="AG1978" i="1"/>
  <c r="AB1979" i="1"/>
  <c r="AD1979" i="1"/>
  <c r="AE1979" i="1"/>
  <c r="AF1979" i="1"/>
  <c r="AG1979" i="1"/>
  <c r="AB1980" i="1"/>
  <c r="AD1980" i="1"/>
  <c r="AE1980" i="1"/>
  <c r="AF1980" i="1"/>
  <c r="AG1980" i="1"/>
  <c r="AB1981" i="1"/>
  <c r="AD1981" i="1"/>
  <c r="AE1981" i="1"/>
  <c r="AF1981" i="1"/>
  <c r="AG1981" i="1"/>
  <c r="AB1982" i="1"/>
  <c r="AD1982" i="1"/>
  <c r="AE1982" i="1"/>
  <c r="AF1982" i="1"/>
  <c r="AG1982" i="1"/>
  <c r="AB1983" i="1"/>
  <c r="AD1983" i="1"/>
  <c r="AE1983" i="1"/>
  <c r="AF1983" i="1"/>
  <c r="AG1983" i="1"/>
  <c r="AB1984" i="1"/>
  <c r="AD1984" i="1"/>
  <c r="AE1984" i="1"/>
  <c r="AF1984" i="1"/>
  <c r="AG1984" i="1"/>
  <c r="AB1985" i="1"/>
  <c r="AD1985" i="1"/>
  <c r="AE1985" i="1"/>
  <c r="AF1985" i="1"/>
  <c r="AG1985" i="1"/>
  <c r="AB1986" i="1"/>
  <c r="AD1986" i="1"/>
  <c r="AE1986" i="1"/>
  <c r="AF1986" i="1"/>
  <c r="AG1986" i="1"/>
  <c r="AB1987" i="1"/>
  <c r="AD1987" i="1"/>
  <c r="AE1987" i="1"/>
  <c r="AF1987" i="1"/>
  <c r="AG1987" i="1"/>
  <c r="AB1988" i="1"/>
  <c r="AD1988" i="1"/>
  <c r="AE1988" i="1"/>
  <c r="AF1988" i="1"/>
  <c r="AG1988" i="1"/>
  <c r="AB1989" i="1"/>
  <c r="AD1989" i="1"/>
  <c r="AE1989" i="1"/>
  <c r="AF1989" i="1"/>
  <c r="AG1989" i="1"/>
  <c r="AB1990" i="1"/>
  <c r="AD1990" i="1"/>
  <c r="AE1990" i="1"/>
  <c r="AF1990" i="1"/>
  <c r="AG1990" i="1"/>
  <c r="AB1991" i="1"/>
  <c r="AD1991" i="1"/>
  <c r="AE1991" i="1"/>
  <c r="AF1991" i="1"/>
  <c r="AG1991" i="1"/>
  <c r="AB1992" i="1"/>
  <c r="AD1992" i="1"/>
  <c r="AE1992" i="1"/>
  <c r="AF1992" i="1"/>
  <c r="AG1992" i="1"/>
  <c r="AB1993" i="1"/>
  <c r="AD1993" i="1"/>
  <c r="AE1993" i="1"/>
  <c r="AF1993" i="1"/>
  <c r="AG1993" i="1"/>
  <c r="AB1994" i="1"/>
  <c r="AD1994" i="1"/>
  <c r="AE1994" i="1"/>
  <c r="AF1994" i="1"/>
  <c r="AG1994" i="1"/>
  <c r="AB1995" i="1"/>
  <c r="AD1995" i="1"/>
  <c r="AE1995" i="1"/>
  <c r="AF1995" i="1"/>
  <c r="AG1995" i="1"/>
  <c r="AB1996" i="1"/>
  <c r="AD1996" i="1"/>
  <c r="AE1996" i="1"/>
  <c r="AF1996" i="1"/>
  <c r="AG1996" i="1"/>
  <c r="AB1997" i="1"/>
  <c r="AD1997" i="1"/>
  <c r="AE1997" i="1"/>
  <c r="AF1997" i="1"/>
  <c r="AG1997" i="1"/>
  <c r="AB1998" i="1"/>
  <c r="AD1998" i="1"/>
  <c r="AE1998" i="1"/>
  <c r="AF1998" i="1"/>
  <c r="AG1998" i="1"/>
  <c r="AB1999" i="1"/>
  <c r="AD1999" i="1"/>
  <c r="AE1999" i="1"/>
  <c r="AF1999" i="1"/>
  <c r="AG1999" i="1"/>
  <c r="AB2000" i="1"/>
  <c r="AD2000" i="1"/>
  <c r="AE2000" i="1"/>
  <c r="AF2000" i="1"/>
  <c r="AG2000" i="1"/>
  <c r="AB2001" i="1"/>
  <c r="AD2001" i="1"/>
  <c r="AE2001" i="1"/>
  <c r="AF2001" i="1"/>
  <c r="AG2001" i="1"/>
  <c r="AB2002" i="1"/>
  <c r="AD2002" i="1"/>
  <c r="AE2002" i="1"/>
  <c r="AF2002" i="1"/>
  <c r="AG2002" i="1"/>
  <c r="AB2003" i="1"/>
  <c r="AD2003" i="1"/>
  <c r="AE2003" i="1"/>
  <c r="AF2003" i="1"/>
  <c r="AG2003" i="1"/>
  <c r="AB2004" i="1"/>
  <c r="AD2004" i="1"/>
  <c r="AE2004" i="1"/>
  <c r="AF2004" i="1"/>
  <c r="AG2004" i="1"/>
  <c r="AB2005" i="1"/>
  <c r="AD2005" i="1"/>
  <c r="AE2005" i="1"/>
  <c r="AF2005" i="1"/>
  <c r="AG2005" i="1"/>
  <c r="AB2006" i="1"/>
  <c r="AD2006" i="1"/>
  <c r="AE2006" i="1"/>
  <c r="AF2006" i="1"/>
  <c r="AG2006" i="1"/>
  <c r="AB2007" i="1"/>
  <c r="AD2007" i="1"/>
  <c r="AE2007" i="1"/>
  <c r="AF2007" i="1"/>
  <c r="AG2007" i="1"/>
  <c r="AB2008" i="1"/>
  <c r="AD2008" i="1"/>
  <c r="AE2008" i="1"/>
  <c r="AF2008" i="1"/>
  <c r="AG2008" i="1"/>
  <c r="AB2009" i="1"/>
  <c r="AD2009" i="1"/>
  <c r="AE2009" i="1"/>
  <c r="AF2009" i="1"/>
  <c r="AG2009" i="1"/>
  <c r="AB2010" i="1"/>
  <c r="AD2010" i="1"/>
  <c r="AE2010" i="1"/>
  <c r="AF2010" i="1"/>
  <c r="AG2010" i="1"/>
  <c r="AB2011" i="1"/>
  <c r="AD2011" i="1"/>
  <c r="AE2011" i="1"/>
  <c r="AF2011" i="1"/>
  <c r="AG2011" i="1"/>
  <c r="AB2012" i="1"/>
  <c r="AD2012" i="1"/>
  <c r="AE2012" i="1"/>
  <c r="AF2012" i="1"/>
  <c r="AG2012" i="1"/>
  <c r="AB2013" i="1"/>
  <c r="AD2013" i="1"/>
  <c r="AE2013" i="1"/>
  <c r="AF2013" i="1"/>
  <c r="AG2013" i="1"/>
  <c r="AB2014" i="1"/>
  <c r="AD2014" i="1"/>
  <c r="AE2014" i="1"/>
  <c r="AF2014" i="1"/>
  <c r="AG2014" i="1"/>
  <c r="AB2015" i="1"/>
  <c r="AD2015" i="1"/>
  <c r="AE2015" i="1"/>
  <c r="AF2015" i="1"/>
  <c r="AG2015" i="1"/>
  <c r="AB2016" i="1"/>
  <c r="AD2016" i="1"/>
  <c r="AE2016" i="1"/>
  <c r="AF2016" i="1"/>
  <c r="AG2016" i="1"/>
  <c r="AB2017" i="1"/>
  <c r="AD2017" i="1"/>
  <c r="AE2017" i="1"/>
  <c r="AF2017" i="1"/>
  <c r="AG2017" i="1"/>
  <c r="AB2018" i="1"/>
  <c r="AD2018" i="1"/>
  <c r="AE2018" i="1"/>
  <c r="AF2018" i="1"/>
  <c r="AG2018" i="1"/>
  <c r="AB2019" i="1"/>
  <c r="AD2019" i="1"/>
  <c r="AE2019" i="1"/>
  <c r="AF2019" i="1"/>
  <c r="AG2019" i="1"/>
  <c r="AB2020" i="1"/>
  <c r="AD2020" i="1"/>
  <c r="AE2020" i="1"/>
  <c r="AF2020" i="1"/>
  <c r="AG2020" i="1"/>
  <c r="AB2021" i="1"/>
  <c r="AD2021" i="1"/>
  <c r="AE2021" i="1"/>
  <c r="AF2021" i="1"/>
  <c r="AG2021" i="1"/>
  <c r="AB2022" i="1"/>
  <c r="AD2022" i="1"/>
  <c r="AE2022" i="1"/>
  <c r="AF2022" i="1"/>
  <c r="AG2022" i="1"/>
  <c r="AB2023" i="1"/>
  <c r="AD2023" i="1"/>
  <c r="AE2023" i="1"/>
  <c r="AF2023" i="1"/>
  <c r="AG2023" i="1"/>
  <c r="AB2024" i="1"/>
  <c r="AD2024" i="1"/>
  <c r="AE2024" i="1"/>
  <c r="AF2024" i="1"/>
  <c r="AG2024" i="1"/>
  <c r="AB2025" i="1"/>
  <c r="AD2025" i="1"/>
  <c r="AE2025" i="1"/>
  <c r="AF2025" i="1"/>
  <c r="AG2025" i="1"/>
  <c r="AB2026" i="1"/>
  <c r="AD2026" i="1"/>
  <c r="AE2026" i="1"/>
  <c r="AF2026" i="1"/>
  <c r="AG2026" i="1"/>
  <c r="AB2027" i="1"/>
  <c r="AD2027" i="1"/>
  <c r="AE2027" i="1"/>
  <c r="AF2027" i="1"/>
  <c r="AG2027" i="1"/>
  <c r="AB2028" i="1"/>
  <c r="AD2028" i="1"/>
  <c r="AE2028" i="1"/>
  <c r="AF2028" i="1"/>
  <c r="AG2028" i="1"/>
  <c r="AB2029" i="1"/>
  <c r="AD2029" i="1"/>
  <c r="AE2029" i="1"/>
  <c r="AF2029" i="1"/>
  <c r="AG2029" i="1"/>
  <c r="AB2030" i="1"/>
  <c r="AD2030" i="1"/>
  <c r="AE2030" i="1"/>
  <c r="AF2030" i="1"/>
  <c r="AG2030" i="1"/>
  <c r="AB2031" i="1"/>
  <c r="AD2031" i="1"/>
  <c r="AE2031" i="1"/>
  <c r="AF2031" i="1"/>
  <c r="AG2031" i="1"/>
  <c r="AB2032" i="1"/>
  <c r="AD2032" i="1"/>
  <c r="AE2032" i="1"/>
  <c r="AF2032" i="1"/>
  <c r="AG2032" i="1"/>
  <c r="AB2033" i="1"/>
  <c r="AD2033" i="1"/>
  <c r="AE2033" i="1"/>
  <c r="AF2033" i="1"/>
  <c r="AG2033" i="1"/>
  <c r="AB2034" i="1"/>
  <c r="AD2034" i="1"/>
  <c r="AE2034" i="1"/>
  <c r="AF2034" i="1"/>
  <c r="AG2034" i="1"/>
  <c r="AB2035" i="1"/>
  <c r="AD2035" i="1"/>
  <c r="AE2035" i="1"/>
  <c r="AF2035" i="1"/>
  <c r="AG2035" i="1"/>
  <c r="AB2036" i="1"/>
  <c r="AD2036" i="1"/>
  <c r="AE2036" i="1"/>
  <c r="AF2036" i="1"/>
  <c r="AG2036" i="1"/>
  <c r="AB2037" i="1"/>
  <c r="AD2037" i="1"/>
  <c r="AE2037" i="1"/>
  <c r="AF2037" i="1"/>
  <c r="AG2037" i="1"/>
  <c r="AB2038" i="1"/>
  <c r="AD2038" i="1"/>
  <c r="AE2038" i="1"/>
  <c r="AF2038" i="1"/>
  <c r="AG2038" i="1"/>
  <c r="AB2039" i="1"/>
  <c r="AD2039" i="1"/>
  <c r="AE2039" i="1"/>
  <c r="AF2039" i="1"/>
  <c r="AG2039" i="1"/>
  <c r="AB2040" i="1"/>
  <c r="AD2040" i="1"/>
  <c r="AE2040" i="1"/>
  <c r="AF2040" i="1"/>
  <c r="AG2040" i="1"/>
  <c r="AB2041" i="1"/>
  <c r="AD2041" i="1"/>
  <c r="AE2041" i="1"/>
  <c r="AF2041" i="1"/>
  <c r="AG2041" i="1"/>
  <c r="AB2042" i="1"/>
  <c r="AD2042" i="1"/>
  <c r="AE2042" i="1"/>
  <c r="AF2042" i="1"/>
  <c r="AG2042" i="1"/>
  <c r="AB2043" i="1"/>
  <c r="AD2043" i="1"/>
  <c r="AE2043" i="1"/>
  <c r="AF2043" i="1"/>
  <c r="AG2043" i="1"/>
  <c r="AB2044" i="1"/>
  <c r="AD2044" i="1"/>
  <c r="AE2044" i="1"/>
  <c r="AF2044" i="1"/>
  <c r="AG2044" i="1"/>
  <c r="AB2045" i="1"/>
  <c r="AD2045" i="1"/>
  <c r="AE2045" i="1"/>
  <c r="AF2045" i="1"/>
  <c r="AG2045" i="1"/>
  <c r="AB2046" i="1"/>
  <c r="AD2046" i="1"/>
  <c r="AE2046" i="1"/>
  <c r="AF2046" i="1"/>
  <c r="AG2046" i="1"/>
  <c r="AB2047" i="1"/>
  <c r="AD2047" i="1"/>
  <c r="AE2047" i="1"/>
  <c r="AF2047" i="1"/>
  <c r="AG2047" i="1"/>
  <c r="AB2048" i="1"/>
  <c r="AD2048" i="1"/>
  <c r="AE2048" i="1"/>
  <c r="AF2048" i="1"/>
  <c r="AG2048" i="1"/>
  <c r="AB2049" i="1"/>
  <c r="AD2049" i="1"/>
  <c r="AE2049" i="1"/>
  <c r="AF2049" i="1"/>
  <c r="AG2049" i="1"/>
  <c r="AB2050" i="1"/>
  <c r="AD2050" i="1"/>
  <c r="AE2050" i="1"/>
  <c r="AF2050" i="1"/>
  <c r="AG2050" i="1"/>
  <c r="AB2051" i="1"/>
  <c r="AD2051" i="1"/>
  <c r="AE2051" i="1"/>
  <c r="AF2051" i="1"/>
  <c r="AG2051" i="1"/>
  <c r="AB2052" i="1"/>
  <c r="AD2052" i="1"/>
  <c r="AE2052" i="1"/>
  <c r="AF2052" i="1"/>
  <c r="AG2052" i="1"/>
  <c r="AB2053" i="1"/>
  <c r="AD2053" i="1"/>
  <c r="AE2053" i="1"/>
  <c r="AF2053" i="1"/>
  <c r="AG2053" i="1"/>
  <c r="AB2054" i="1"/>
  <c r="AD2054" i="1"/>
  <c r="AE2054" i="1"/>
  <c r="AF2054" i="1"/>
  <c r="AG2054" i="1"/>
  <c r="AB2055" i="1"/>
  <c r="AD2055" i="1"/>
  <c r="AE2055" i="1"/>
  <c r="AF2055" i="1"/>
  <c r="AG2055" i="1"/>
  <c r="AB2056" i="1"/>
  <c r="AD2056" i="1"/>
  <c r="AE2056" i="1"/>
  <c r="AF2056" i="1"/>
  <c r="AG2056" i="1"/>
  <c r="AB2057" i="1"/>
  <c r="AD2057" i="1"/>
  <c r="AE2057" i="1"/>
  <c r="AF2057" i="1"/>
  <c r="AG2057" i="1"/>
  <c r="AB2058" i="1"/>
  <c r="AD2058" i="1"/>
  <c r="AE2058" i="1"/>
  <c r="AF2058" i="1"/>
  <c r="AG2058" i="1"/>
  <c r="AB2059" i="1"/>
  <c r="AD2059" i="1"/>
  <c r="AE2059" i="1"/>
  <c r="AF2059" i="1"/>
  <c r="AG2059" i="1"/>
  <c r="AB2060" i="1"/>
  <c r="AD2060" i="1"/>
  <c r="AE2060" i="1"/>
  <c r="AF2060" i="1"/>
  <c r="AG2060" i="1"/>
  <c r="AB2061" i="1"/>
  <c r="AD2061" i="1"/>
  <c r="AE2061" i="1"/>
  <c r="AF2061" i="1"/>
  <c r="AG2061" i="1"/>
  <c r="AB2062" i="1"/>
  <c r="AD2062" i="1"/>
  <c r="AE2062" i="1"/>
  <c r="AF2062" i="1"/>
  <c r="AG2062" i="1"/>
  <c r="AB2063" i="1"/>
  <c r="AD2063" i="1"/>
  <c r="AE2063" i="1"/>
  <c r="AF2063" i="1"/>
  <c r="AG2063" i="1"/>
  <c r="AB2064" i="1"/>
  <c r="AD2064" i="1"/>
  <c r="AE2064" i="1"/>
  <c r="AF2064" i="1"/>
  <c r="AG2064" i="1"/>
  <c r="AB2065" i="1"/>
  <c r="AD2065" i="1"/>
  <c r="AE2065" i="1"/>
  <c r="AF2065" i="1"/>
  <c r="AG2065" i="1"/>
  <c r="AB2066" i="1"/>
  <c r="AD2066" i="1"/>
  <c r="AE2066" i="1"/>
  <c r="AF2066" i="1"/>
  <c r="AG2066" i="1"/>
  <c r="AB2067" i="1"/>
  <c r="AD2067" i="1"/>
  <c r="AE2067" i="1"/>
  <c r="AF2067" i="1"/>
  <c r="AG2067" i="1"/>
  <c r="AB2068" i="1"/>
  <c r="AD2068" i="1"/>
  <c r="AE2068" i="1"/>
  <c r="AF2068" i="1"/>
  <c r="AG2068" i="1"/>
  <c r="AB2069" i="1"/>
  <c r="AD2069" i="1"/>
  <c r="AE2069" i="1"/>
  <c r="AF2069" i="1"/>
  <c r="AG2069" i="1"/>
  <c r="AB2070" i="1"/>
  <c r="AD2070" i="1"/>
  <c r="AE2070" i="1"/>
  <c r="AF2070" i="1"/>
  <c r="AG2070" i="1"/>
  <c r="AB2071" i="1"/>
  <c r="AD2071" i="1"/>
  <c r="AE2071" i="1"/>
  <c r="AF2071" i="1"/>
  <c r="AG2071" i="1"/>
  <c r="AB2072" i="1"/>
  <c r="AD2072" i="1"/>
  <c r="AE2072" i="1"/>
  <c r="AF2072" i="1"/>
  <c r="AG2072" i="1"/>
  <c r="AB2073" i="1"/>
  <c r="AD2073" i="1"/>
  <c r="AE2073" i="1"/>
  <c r="AF2073" i="1"/>
  <c r="AG2073" i="1"/>
  <c r="AB2074" i="1"/>
  <c r="AD2074" i="1"/>
  <c r="AE2074" i="1"/>
  <c r="AF2074" i="1"/>
  <c r="AG2074" i="1"/>
  <c r="AB2075" i="1"/>
  <c r="AD2075" i="1"/>
  <c r="AE2075" i="1"/>
  <c r="AF2075" i="1"/>
  <c r="AG2075" i="1"/>
  <c r="AB2076" i="1"/>
  <c r="AD2076" i="1"/>
  <c r="AE2076" i="1"/>
  <c r="AF2076" i="1"/>
  <c r="AG2076" i="1"/>
  <c r="AB2077" i="1"/>
  <c r="AD2077" i="1"/>
  <c r="AE2077" i="1"/>
  <c r="AF2077" i="1"/>
  <c r="AG2077" i="1"/>
  <c r="AB2078" i="1"/>
  <c r="AD2078" i="1"/>
  <c r="AE2078" i="1"/>
  <c r="AF2078" i="1"/>
  <c r="AG2078" i="1"/>
  <c r="AB2079" i="1"/>
  <c r="AD2079" i="1"/>
  <c r="AE2079" i="1"/>
  <c r="AF2079" i="1"/>
  <c r="AG2079" i="1"/>
  <c r="AB2080" i="1"/>
  <c r="AD2080" i="1"/>
  <c r="AE2080" i="1"/>
  <c r="AF2080" i="1"/>
  <c r="AG2080" i="1"/>
  <c r="AB2081" i="1"/>
  <c r="AD2081" i="1"/>
  <c r="AE2081" i="1"/>
  <c r="AF2081" i="1"/>
  <c r="AG2081" i="1"/>
  <c r="AB2082" i="1"/>
  <c r="AD2082" i="1"/>
  <c r="AE2082" i="1"/>
  <c r="AF2082" i="1"/>
  <c r="AG2082" i="1"/>
  <c r="AB2083" i="1"/>
  <c r="AD2083" i="1"/>
  <c r="AE2083" i="1"/>
  <c r="AF2083" i="1"/>
  <c r="AG2083" i="1"/>
  <c r="AB2084" i="1"/>
  <c r="AD2084" i="1"/>
  <c r="AE2084" i="1"/>
  <c r="AF2084" i="1"/>
  <c r="AG2084" i="1"/>
  <c r="AB2085" i="1"/>
  <c r="AD2085" i="1"/>
  <c r="AE2085" i="1"/>
  <c r="AF2085" i="1"/>
  <c r="AG2085" i="1"/>
  <c r="AB2086" i="1"/>
  <c r="AD2086" i="1"/>
  <c r="AE2086" i="1"/>
  <c r="AF2086" i="1"/>
  <c r="AG2086" i="1"/>
  <c r="AB2087" i="1"/>
  <c r="AD2087" i="1"/>
  <c r="AE2087" i="1"/>
  <c r="AF2087" i="1"/>
  <c r="AG2087" i="1"/>
  <c r="AB2088" i="1"/>
  <c r="AD2088" i="1"/>
  <c r="AE2088" i="1"/>
  <c r="AF2088" i="1"/>
  <c r="AG2088" i="1"/>
  <c r="AB2089" i="1"/>
  <c r="AD2089" i="1"/>
  <c r="AE2089" i="1"/>
  <c r="AF2089" i="1"/>
  <c r="AG2089" i="1"/>
  <c r="AB2090" i="1"/>
  <c r="AD2090" i="1"/>
  <c r="AE2090" i="1"/>
  <c r="AF2090" i="1"/>
  <c r="AG2090" i="1"/>
  <c r="AB2091" i="1"/>
  <c r="AD2091" i="1"/>
  <c r="AE2091" i="1"/>
  <c r="AF2091" i="1"/>
  <c r="AG2091" i="1"/>
  <c r="AB2092" i="1"/>
  <c r="AD2092" i="1"/>
  <c r="AE2092" i="1"/>
  <c r="AF2092" i="1"/>
  <c r="AG2092" i="1"/>
  <c r="AB2093" i="1"/>
  <c r="AD2093" i="1"/>
  <c r="AE2093" i="1"/>
  <c r="AF2093" i="1"/>
  <c r="AG2093" i="1"/>
  <c r="AB2094" i="1"/>
  <c r="AD2094" i="1"/>
  <c r="AE2094" i="1"/>
  <c r="AF2094" i="1"/>
  <c r="AG2094" i="1"/>
  <c r="AB2095" i="1"/>
  <c r="AD2095" i="1"/>
  <c r="AE2095" i="1"/>
  <c r="AF2095" i="1"/>
  <c r="AG2095" i="1"/>
  <c r="AB2096" i="1"/>
  <c r="AD2096" i="1"/>
  <c r="AE2096" i="1"/>
  <c r="AF2096" i="1"/>
  <c r="AG2096" i="1"/>
  <c r="AB2097" i="1"/>
  <c r="AD2097" i="1"/>
  <c r="AE2097" i="1"/>
  <c r="AF2097" i="1"/>
  <c r="AG2097" i="1"/>
  <c r="AB2098" i="1"/>
  <c r="AD2098" i="1"/>
  <c r="AE2098" i="1"/>
  <c r="AF2098" i="1"/>
  <c r="AG2098" i="1"/>
  <c r="AB2099" i="1"/>
  <c r="AD2099" i="1"/>
  <c r="AE2099" i="1"/>
  <c r="AF2099" i="1"/>
  <c r="AG2099" i="1"/>
  <c r="AB2100" i="1"/>
  <c r="AD2100" i="1"/>
  <c r="AE2100" i="1"/>
  <c r="AF2100" i="1"/>
  <c r="AG2100" i="1"/>
  <c r="AB2101" i="1"/>
  <c r="AD2101" i="1"/>
  <c r="AE2101" i="1"/>
  <c r="AF2101" i="1"/>
  <c r="AG2101" i="1"/>
  <c r="AB2102" i="1"/>
  <c r="AD2102" i="1"/>
  <c r="AE2102" i="1"/>
  <c r="AF2102" i="1"/>
  <c r="AG2102" i="1"/>
  <c r="AB2103" i="1"/>
  <c r="AD2103" i="1"/>
  <c r="AE2103" i="1"/>
  <c r="AF2103" i="1"/>
  <c r="AG2103" i="1"/>
  <c r="AB2104" i="1"/>
  <c r="AD2104" i="1"/>
  <c r="AE2104" i="1"/>
  <c r="AF2104" i="1"/>
  <c r="AG2104" i="1"/>
  <c r="AB2105" i="1"/>
  <c r="AD2105" i="1"/>
  <c r="AE2105" i="1"/>
  <c r="AF2105" i="1"/>
  <c r="AG2105" i="1"/>
  <c r="AB2106" i="1"/>
  <c r="AD2106" i="1"/>
  <c r="AE2106" i="1"/>
  <c r="AF2106" i="1"/>
  <c r="AG2106" i="1"/>
  <c r="AB2107" i="1"/>
  <c r="AD2107" i="1"/>
  <c r="AE2107" i="1"/>
  <c r="AF2107" i="1"/>
  <c r="AG2107" i="1"/>
  <c r="AB2108" i="1"/>
  <c r="AD2108" i="1"/>
  <c r="AE2108" i="1"/>
  <c r="AF2108" i="1"/>
  <c r="AG2108" i="1"/>
  <c r="AB2109" i="1"/>
  <c r="AD2109" i="1"/>
  <c r="AE2109" i="1"/>
  <c r="AF2109" i="1"/>
  <c r="AG2109" i="1"/>
  <c r="AB2110" i="1"/>
  <c r="AD2110" i="1"/>
  <c r="AE2110" i="1"/>
  <c r="AF2110" i="1"/>
  <c r="AG2110" i="1"/>
  <c r="AB2111" i="1"/>
  <c r="AD2111" i="1"/>
  <c r="AE2111" i="1"/>
  <c r="AF2111" i="1"/>
  <c r="AG2111" i="1"/>
  <c r="AB2112" i="1"/>
  <c r="AD2112" i="1"/>
  <c r="AE2112" i="1"/>
  <c r="AF2112" i="1"/>
  <c r="AG2112" i="1"/>
  <c r="AB2113" i="1"/>
  <c r="AD2113" i="1"/>
  <c r="AE2113" i="1"/>
  <c r="AF2113" i="1"/>
  <c r="AG2113" i="1"/>
  <c r="AB2114" i="1"/>
  <c r="AD2114" i="1"/>
  <c r="AE2114" i="1"/>
  <c r="AF2114" i="1"/>
  <c r="AG2114" i="1"/>
  <c r="AB2115" i="1"/>
  <c r="AD2115" i="1"/>
  <c r="AE2115" i="1"/>
  <c r="AF2115" i="1"/>
  <c r="AG2115" i="1"/>
  <c r="AB2116" i="1"/>
  <c r="AD2116" i="1"/>
  <c r="AE2116" i="1"/>
  <c r="AF2116" i="1"/>
  <c r="AG2116" i="1"/>
  <c r="AB2117" i="1"/>
  <c r="AD2117" i="1"/>
  <c r="AE2117" i="1"/>
  <c r="AF2117" i="1"/>
  <c r="AG2117" i="1"/>
  <c r="AB2118" i="1"/>
  <c r="AD2118" i="1"/>
  <c r="AE2118" i="1"/>
  <c r="AF2118" i="1"/>
  <c r="AG2118" i="1"/>
  <c r="AB2119" i="1"/>
  <c r="AD2119" i="1"/>
  <c r="AE2119" i="1"/>
  <c r="AF2119" i="1"/>
  <c r="AG2119" i="1"/>
  <c r="AB2120" i="1"/>
  <c r="AD2120" i="1"/>
  <c r="AE2120" i="1"/>
  <c r="AF2120" i="1"/>
  <c r="AG2120" i="1"/>
  <c r="AB2121" i="1"/>
  <c r="AD2121" i="1"/>
  <c r="AE2121" i="1"/>
  <c r="AF2121" i="1"/>
  <c r="AG2121" i="1"/>
  <c r="AB2122" i="1"/>
  <c r="AD2122" i="1"/>
  <c r="AE2122" i="1"/>
  <c r="AF2122" i="1"/>
  <c r="AG2122" i="1"/>
  <c r="AB2123" i="1"/>
  <c r="AD2123" i="1"/>
  <c r="AE2123" i="1"/>
  <c r="AF2123" i="1"/>
  <c r="AG2123" i="1"/>
  <c r="AB2124" i="1"/>
  <c r="AD2124" i="1"/>
  <c r="AE2124" i="1"/>
  <c r="AF2124" i="1"/>
  <c r="AG2124" i="1"/>
  <c r="AB2125" i="1"/>
  <c r="AD2125" i="1"/>
  <c r="AE2125" i="1"/>
  <c r="AF2125" i="1"/>
  <c r="AG2125" i="1"/>
  <c r="AB2126" i="1"/>
  <c r="AD2126" i="1"/>
  <c r="AE2126" i="1"/>
  <c r="AF2126" i="1"/>
  <c r="AG2126" i="1"/>
  <c r="AB2127" i="1"/>
  <c r="AD2127" i="1"/>
  <c r="AE2127" i="1"/>
  <c r="AF2127" i="1"/>
  <c r="AG2127" i="1"/>
  <c r="AB2128" i="1"/>
  <c r="AD2128" i="1"/>
  <c r="AE2128" i="1"/>
  <c r="AF2128" i="1"/>
  <c r="AG2128" i="1"/>
  <c r="AB2129" i="1"/>
  <c r="AD2129" i="1"/>
  <c r="AE2129" i="1"/>
  <c r="AF2129" i="1"/>
  <c r="AG2129" i="1"/>
  <c r="AB2130" i="1"/>
  <c r="AD2130" i="1"/>
  <c r="AE2130" i="1"/>
  <c r="AF2130" i="1"/>
  <c r="AG2130" i="1"/>
  <c r="AB2131" i="1"/>
  <c r="AD2131" i="1"/>
  <c r="AE2131" i="1"/>
  <c r="AF2131" i="1"/>
  <c r="AG2131" i="1"/>
  <c r="AB2132" i="1"/>
  <c r="AD2132" i="1"/>
  <c r="AE2132" i="1"/>
  <c r="AF2132" i="1"/>
  <c r="AG2132" i="1"/>
  <c r="AB2133" i="1"/>
  <c r="AD2133" i="1"/>
  <c r="AE2133" i="1"/>
  <c r="AF2133" i="1"/>
  <c r="AG2133" i="1"/>
  <c r="AB2134" i="1"/>
  <c r="AD2134" i="1"/>
  <c r="AE2134" i="1"/>
  <c r="AF2134" i="1"/>
  <c r="AG2134" i="1"/>
  <c r="AB2135" i="1"/>
  <c r="AD2135" i="1"/>
  <c r="AE2135" i="1"/>
  <c r="AF2135" i="1"/>
  <c r="AG2135" i="1"/>
  <c r="AB2136" i="1"/>
  <c r="AD2136" i="1"/>
  <c r="AE2136" i="1"/>
  <c r="AF2136" i="1"/>
  <c r="AG2136" i="1"/>
  <c r="AB2137" i="1"/>
  <c r="AD2137" i="1"/>
  <c r="AE2137" i="1"/>
  <c r="AF2137" i="1"/>
  <c r="AG2137" i="1"/>
  <c r="AB2138" i="1"/>
  <c r="AD2138" i="1"/>
  <c r="AE2138" i="1"/>
  <c r="AF2138" i="1"/>
  <c r="AG2138" i="1"/>
  <c r="AB2139" i="1"/>
  <c r="AD2139" i="1"/>
  <c r="AE2139" i="1"/>
  <c r="AF2139" i="1"/>
  <c r="AG2139" i="1"/>
  <c r="AB2140" i="1"/>
  <c r="AD2140" i="1"/>
  <c r="AE2140" i="1"/>
  <c r="AF2140" i="1"/>
  <c r="AG2140" i="1"/>
  <c r="AB2141" i="1"/>
  <c r="AD2141" i="1"/>
  <c r="AE2141" i="1"/>
  <c r="AF2141" i="1"/>
  <c r="AG2141" i="1"/>
  <c r="AB2142" i="1"/>
  <c r="AD2142" i="1"/>
  <c r="AE2142" i="1"/>
  <c r="AF2142" i="1"/>
  <c r="AG2142" i="1"/>
  <c r="AB2143" i="1"/>
  <c r="AD2143" i="1"/>
  <c r="AE2143" i="1"/>
  <c r="AF2143" i="1"/>
  <c r="AG2143" i="1"/>
  <c r="AB2144" i="1"/>
  <c r="AD2144" i="1"/>
  <c r="AE2144" i="1"/>
  <c r="AF2144" i="1"/>
  <c r="AG2144" i="1"/>
  <c r="AB2145" i="1"/>
  <c r="AD2145" i="1"/>
  <c r="AE2145" i="1"/>
  <c r="AF2145" i="1"/>
  <c r="AG2145" i="1"/>
  <c r="AB2146" i="1"/>
  <c r="AD2146" i="1"/>
  <c r="AE2146" i="1"/>
  <c r="AF2146" i="1"/>
  <c r="AG2146" i="1"/>
  <c r="AB2147" i="1"/>
  <c r="AD2147" i="1"/>
  <c r="AE2147" i="1"/>
  <c r="AF2147" i="1"/>
  <c r="AG2147" i="1"/>
  <c r="AB2148" i="1"/>
  <c r="AD2148" i="1"/>
  <c r="AE2148" i="1"/>
  <c r="AF2148" i="1"/>
  <c r="AG2148" i="1"/>
  <c r="AB2149" i="1"/>
  <c r="AD2149" i="1"/>
  <c r="AE2149" i="1"/>
  <c r="AF2149" i="1"/>
  <c r="AG2149" i="1"/>
  <c r="AB2150" i="1"/>
  <c r="AD2150" i="1"/>
  <c r="AE2150" i="1"/>
  <c r="AF2150" i="1"/>
  <c r="AG2150" i="1"/>
  <c r="AB2151" i="1"/>
  <c r="AD2151" i="1"/>
  <c r="AE2151" i="1"/>
  <c r="AF2151" i="1"/>
  <c r="AG2151" i="1"/>
  <c r="AB2152" i="1"/>
  <c r="AD2152" i="1"/>
  <c r="AE2152" i="1"/>
  <c r="AF2152" i="1"/>
  <c r="AG2152" i="1"/>
  <c r="AB2153" i="1"/>
  <c r="AD2153" i="1"/>
  <c r="AE2153" i="1"/>
  <c r="AF2153" i="1"/>
  <c r="AG2153" i="1"/>
  <c r="AB2154" i="1"/>
  <c r="AD2154" i="1"/>
  <c r="AE2154" i="1"/>
  <c r="AF2154" i="1"/>
  <c r="AG2154" i="1"/>
  <c r="AB2155" i="1"/>
  <c r="AD2155" i="1"/>
  <c r="AE2155" i="1"/>
  <c r="AF2155" i="1"/>
  <c r="AG2155" i="1"/>
  <c r="AB2156" i="1"/>
  <c r="AD2156" i="1"/>
  <c r="AE2156" i="1"/>
  <c r="AF2156" i="1"/>
  <c r="AG2156" i="1"/>
  <c r="AB2157" i="1"/>
  <c r="AD2157" i="1"/>
  <c r="AE2157" i="1"/>
  <c r="AF2157" i="1"/>
  <c r="AG2157" i="1"/>
  <c r="AB2158" i="1"/>
  <c r="AD2158" i="1"/>
  <c r="AE2158" i="1"/>
  <c r="AF2158" i="1"/>
  <c r="AG2158" i="1"/>
  <c r="AB2159" i="1"/>
  <c r="AD2159" i="1"/>
  <c r="AE2159" i="1"/>
  <c r="AF2159" i="1"/>
  <c r="AG2159" i="1"/>
  <c r="AB2160" i="1"/>
  <c r="AD2160" i="1"/>
  <c r="AE2160" i="1"/>
  <c r="AF2160" i="1"/>
  <c r="AG2160" i="1"/>
  <c r="AB2161" i="1"/>
  <c r="AD2161" i="1"/>
  <c r="AE2161" i="1"/>
  <c r="AF2161" i="1"/>
  <c r="AG2161" i="1"/>
  <c r="AB2162" i="1"/>
  <c r="AD2162" i="1"/>
  <c r="AE2162" i="1"/>
  <c r="AF2162" i="1"/>
  <c r="AG2162" i="1"/>
  <c r="AB2163" i="1"/>
  <c r="AD2163" i="1"/>
  <c r="AE2163" i="1"/>
  <c r="AF2163" i="1"/>
  <c r="AG2163" i="1"/>
  <c r="AB2164" i="1"/>
  <c r="AD2164" i="1"/>
  <c r="AE2164" i="1"/>
  <c r="AF2164" i="1"/>
  <c r="AG2164" i="1"/>
  <c r="AB2165" i="1"/>
  <c r="AD2165" i="1"/>
  <c r="AE2165" i="1"/>
  <c r="AF2165" i="1"/>
  <c r="AG2165" i="1"/>
  <c r="AB2166" i="1"/>
  <c r="AD2166" i="1"/>
  <c r="AE2166" i="1"/>
  <c r="AF2166" i="1"/>
  <c r="AG2166" i="1"/>
  <c r="AB2167" i="1"/>
  <c r="AD2167" i="1"/>
  <c r="AE2167" i="1"/>
  <c r="AF2167" i="1"/>
  <c r="AG2167" i="1"/>
  <c r="AB2168" i="1"/>
  <c r="AD2168" i="1"/>
  <c r="AE2168" i="1"/>
  <c r="AF2168" i="1"/>
  <c r="AG2168" i="1"/>
  <c r="AB2169" i="1"/>
  <c r="AD2169" i="1"/>
  <c r="AE2169" i="1"/>
  <c r="AF2169" i="1"/>
  <c r="AG2169" i="1"/>
  <c r="AB2170" i="1"/>
  <c r="AD2170" i="1"/>
  <c r="AE2170" i="1"/>
  <c r="AF2170" i="1"/>
  <c r="AG2170" i="1"/>
  <c r="AB2171" i="1"/>
  <c r="AD2171" i="1"/>
  <c r="AE2171" i="1"/>
  <c r="AF2171" i="1"/>
  <c r="AG2171" i="1"/>
  <c r="AB2172" i="1"/>
  <c r="AD2172" i="1"/>
  <c r="AE2172" i="1"/>
  <c r="AF2172" i="1"/>
  <c r="AG2172" i="1"/>
  <c r="AB2173" i="1"/>
  <c r="AD2173" i="1"/>
  <c r="AE2173" i="1"/>
  <c r="AF2173" i="1"/>
  <c r="AG2173" i="1"/>
  <c r="AB2174" i="1"/>
  <c r="AD2174" i="1"/>
  <c r="AE2174" i="1"/>
  <c r="AF2174" i="1"/>
  <c r="AG2174" i="1"/>
  <c r="AB2175" i="1"/>
  <c r="AD2175" i="1"/>
  <c r="AE2175" i="1"/>
  <c r="AF2175" i="1"/>
  <c r="AG2175" i="1"/>
  <c r="AB2176" i="1"/>
  <c r="AD2176" i="1"/>
  <c r="AE2176" i="1"/>
  <c r="AF2176" i="1"/>
  <c r="AG2176" i="1"/>
  <c r="AB2177" i="1"/>
  <c r="AD2177" i="1"/>
  <c r="AE2177" i="1"/>
  <c r="AF2177" i="1"/>
  <c r="AG2177" i="1"/>
  <c r="AB2178" i="1"/>
  <c r="AD2178" i="1"/>
  <c r="AE2178" i="1"/>
  <c r="AF2178" i="1"/>
  <c r="AG2178" i="1"/>
  <c r="AB2179" i="1"/>
  <c r="AD2179" i="1"/>
  <c r="AE2179" i="1"/>
  <c r="AF2179" i="1"/>
  <c r="AG2179" i="1"/>
  <c r="AB2180" i="1"/>
  <c r="AD2180" i="1"/>
  <c r="AE2180" i="1"/>
  <c r="AF2180" i="1"/>
  <c r="AG2180" i="1"/>
  <c r="AB2181" i="1"/>
  <c r="AD2181" i="1"/>
  <c r="AE2181" i="1"/>
  <c r="AF2181" i="1"/>
  <c r="AG2181" i="1"/>
  <c r="AB2182" i="1"/>
  <c r="AD2182" i="1"/>
  <c r="AE2182" i="1"/>
  <c r="AF2182" i="1"/>
  <c r="AG2182" i="1"/>
  <c r="AB2183" i="1"/>
  <c r="AD2183" i="1"/>
  <c r="AE2183" i="1"/>
  <c r="AF2183" i="1"/>
  <c r="AG2183" i="1"/>
  <c r="AB2184" i="1"/>
  <c r="AD2184" i="1"/>
  <c r="AE2184" i="1"/>
  <c r="AF2184" i="1"/>
  <c r="AG2184" i="1"/>
  <c r="AB2185" i="1"/>
  <c r="AD2185" i="1"/>
  <c r="AE2185" i="1"/>
  <c r="AF2185" i="1"/>
  <c r="AG2185" i="1"/>
  <c r="AB2186" i="1"/>
  <c r="AD2186" i="1"/>
  <c r="AE2186" i="1"/>
  <c r="AF2186" i="1"/>
  <c r="AG2186" i="1"/>
  <c r="AB2187" i="1"/>
  <c r="AD2187" i="1"/>
  <c r="AE2187" i="1"/>
  <c r="AF2187" i="1"/>
  <c r="AG2187" i="1"/>
  <c r="AB2188" i="1"/>
  <c r="AD2188" i="1"/>
  <c r="AE2188" i="1"/>
  <c r="AF2188" i="1"/>
  <c r="AG2188" i="1"/>
  <c r="AB2189" i="1"/>
  <c r="AD2189" i="1"/>
  <c r="AE2189" i="1"/>
  <c r="AF2189" i="1"/>
  <c r="AG2189" i="1"/>
  <c r="AB2190" i="1"/>
  <c r="AD2190" i="1"/>
  <c r="AE2190" i="1"/>
  <c r="AF2190" i="1"/>
  <c r="AG2190" i="1"/>
  <c r="AB2191" i="1"/>
  <c r="AD2191" i="1"/>
  <c r="AE2191" i="1"/>
  <c r="AF2191" i="1"/>
  <c r="AG2191" i="1"/>
  <c r="AB2192" i="1"/>
  <c r="AD2192" i="1"/>
  <c r="AE2192" i="1"/>
  <c r="AF2192" i="1"/>
  <c r="AG2192" i="1"/>
  <c r="AB2193" i="1"/>
  <c r="AD2193" i="1"/>
  <c r="AE2193" i="1"/>
  <c r="AF2193" i="1"/>
  <c r="AG2193" i="1"/>
  <c r="AB2194" i="1"/>
  <c r="AD2194" i="1"/>
  <c r="AE2194" i="1"/>
  <c r="AF2194" i="1"/>
  <c r="AG2194" i="1"/>
  <c r="AB2195" i="1"/>
  <c r="AD2195" i="1"/>
  <c r="AE2195" i="1"/>
  <c r="AF2195" i="1"/>
  <c r="AG2195" i="1"/>
  <c r="AB2196" i="1"/>
  <c r="AD2196" i="1"/>
  <c r="AE2196" i="1"/>
  <c r="AF2196" i="1"/>
  <c r="AG2196" i="1"/>
  <c r="AB2197" i="1"/>
  <c r="AD2197" i="1"/>
  <c r="AE2197" i="1"/>
  <c r="AF2197" i="1"/>
  <c r="AG2197" i="1"/>
  <c r="AB2198" i="1"/>
  <c r="AD2198" i="1"/>
  <c r="AE2198" i="1"/>
  <c r="AF2198" i="1"/>
  <c r="AG2198" i="1"/>
  <c r="AB2199" i="1"/>
  <c r="AD2199" i="1"/>
  <c r="AE2199" i="1"/>
  <c r="AF2199" i="1"/>
  <c r="AG2199" i="1"/>
  <c r="AB2200" i="1"/>
  <c r="AD2200" i="1"/>
  <c r="AE2200" i="1"/>
  <c r="AF2200" i="1"/>
  <c r="AG2200" i="1"/>
  <c r="AB2201" i="1"/>
  <c r="AD2201" i="1"/>
  <c r="AE2201" i="1"/>
  <c r="AF2201" i="1"/>
  <c r="AG2201" i="1"/>
  <c r="AB2202" i="1"/>
  <c r="AD2202" i="1"/>
  <c r="AE2202" i="1"/>
  <c r="AF2202" i="1"/>
  <c r="AG2202" i="1"/>
  <c r="AB2203" i="1"/>
  <c r="AD2203" i="1"/>
  <c r="AE2203" i="1"/>
  <c r="AF2203" i="1"/>
  <c r="AG2203" i="1"/>
  <c r="AB2204" i="1"/>
  <c r="AD2204" i="1"/>
  <c r="AE2204" i="1"/>
  <c r="AF2204" i="1"/>
  <c r="AG2204" i="1"/>
  <c r="AB2205" i="1"/>
  <c r="AD2205" i="1"/>
  <c r="AE2205" i="1"/>
  <c r="AF2205" i="1"/>
  <c r="AG2205" i="1"/>
  <c r="AB2206" i="1"/>
  <c r="AD2206" i="1"/>
  <c r="AE2206" i="1"/>
  <c r="AF2206" i="1"/>
  <c r="AG2206" i="1"/>
  <c r="AB2207" i="1"/>
  <c r="AD2207" i="1"/>
  <c r="AE2207" i="1"/>
  <c r="AF2207" i="1"/>
  <c r="AG2207" i="1"/>
  <c r="AB2208" i="1"/>
  <c r="AD2208" i="1"/>
  <c r="AE2208" i="1"/>
  <c r="AF2208" i="1"/>
  <c r="AG2208" i="1"/>
  <c r="AB2209" i="1"/>
  <c r="AD2209" i="1"/>
  <c r="AE2209" i="1"/>
  <c r="AF2209" i="1"/>
  <c r="AG2209" i="1"/>
  <c r="AB2210" i="1"/>
  <c r="AD2210" i="1"/>
  <c r="AE2210" i="1"/>
  <c r="AF2210" i="1"/>
  <c r="AG2210" i="1"/>
  <c r="AB2211" i="1"/>
  <c r="AD2211" i="1"/>
  <c r="AE2211" i="1"/>
  <c r="AF2211" i="1"/>
  <c r="AG2211" i="1"/>
  <c r="AB2212" i="1"/>
  <c r="AD2212" i="1"/>
  <c r="AE2212" i="1"/>
  <c r="AF2212" i="1"/>
  <c r="AG2212" i="1"/>
  <c r="AB2213" i="1"/>
  <c r="AD2213" i="1"/>
  <c r="AE2213" i="1"/>
  <c r="AF2213" i="1"/>
  <c r="AG2213" i="1"/>
  <c r="AB2214" i="1"/>
  <c r="AD2214" i="1"/>
  <c r="AE2214" i="1"/>
  <c r="AF2214" i="1"/>
  <c r="AG2214" i="1"/>
  <c r="AB2215" i="1"/>
  <c r="AD2215" i="1"/>
  <c r="AE2215" i="1"/>
  <c r="AF2215" i="1"/>
  <c r="AG2215" i="1"/>
  <c r="AB2216" i="1"/>
  <c r="AD2216" i="1"/>
  <c r="AE2216" i="1"/>
  <c r="AF2216" i="1"/>
  <c r="AG2216" i="1"/>
  <c r="AB2217" i="1"/>
  <c r="AD2217" i="1"/>
  <c r="AE2217" i="1"/>
  <c r="AF2217" i="1"/>
  <c r="AG2217" i="1"/>
  <c r="AB2218" i="1"/>
  <c r="AD2218" i="1"/>
  <c r="AE2218" i="1"/>
  <c r="AF2218" i="1"/>
  <c r="AG2218" i="1"/>
  <c r="AB2219" i="1"/>
  <c r="AD2219" i="1"/>
  <c r="AE2219" i="1"/>
  <c r="AF2219" i="1"/>
  <c r="AG2219" i="1"/>
  <c r="AB2220" i="1"/>
  <c r="AD2220" i="1"/>
  <c r="AE2220" i="1"/>
  <c r="AF2220" i="1"/>
  <c r="AG2220" i="1"/>
  <c r="AB2221" i="1"/>
  <c r="AD2221" i="1"/>
  <c r="AE2221" i="1"/>
  <c r="AF2221" i="1"/>
  <c r="AG2221" i="1"/>
  <c r="AB2222" i="1"/>
  <c r="AD2222" i="1"/>
  <c r="AE2222" i="1"/>
  <c r="AF2222" i="1"/>
  <c r="AG2222" i="1"/>
  <c r="AB2223" i="1"/>
  <c r="AD2223" i="1"/>
  <c r="AE2223" i="1"/>
  <c r="AF2223" i="1"/>
  <c r="AG2223" i="1"/>
  <c r="AB2224" i="1"/>
  <c r="AD2224" i="1"/>
  <c r="AE2224" i="1"/>
  <c r="AF2224" i="1"/>
  <c r="AG2224" i="1"/>
  <c r="AB2225" i="1"/>
  <c r="AD2225" i="1"/>
  <c r="AE2225" i="1"/>
  <c r="AF2225" i="1"/>
  <c r="AG2225" i="1"/>
  <c r="AB2226" i="1"/>
  <c r="AD2226" i="1"/>
  <c r="AE2226" i="1"/>
  <c r="AF2226" i="1"/>
  <c r="AG2226" i="1"/>
  <c r="AB2227" i="1"/>
  <c r="AD2227" i="1"/>
  <c r="AE2227" i="1"/>
  <c r="AF2227" i="1"/>
  <c r="AG2227" i="1"/>
  <c r="AB2228" i="1"/>
  <c r="AD2228" i="1"/>
  <c r="AE2228" i="1"/>
  <c r="AF2228" i="1"/>
  <c r="AG2228" i="1"/>
  <c r="AB2229" i="1"/>
  <c r="AD2229" i="1"/>
  <c r="AE2229" i="1"/>
  <c r="AF2229" i="1"/>
  <c r="AG2229" i="1"/>
  <c r="AB2230" i="1"/>
  <c r="AD2230" i="1"/>
  <c r="AE2230" i="1"/>
  <c r="AF2230" i="1"/>
  <c r="AG2230" i="1"/>
  <c r="AB2231" i="1"/>
  <c r="AD2231" i="1"/>
  <c r="AE2231" i="1"/>
  <c r="AF2231" i="1"/>
  <c r="AG2231" i="1"/>
  <c r="AB2232" i="1"/>
  <c r="AD2232" i="1"/>
  <c r="AE2232" i="1"/>
  <c r="AF2232" i="1"/>
  <c r="AG2232" i="1"/>
  <c r="AB2233" i="1"/>
  <c r="AD2233" i="1"/>
  <c r="AE2233" i="1"/>
  <c r="AF2233" i="1"/>
  <c r="AG2233" i="1"/>
  <c r="AB2234" i="1"/>
  <c r="AD2234" i="1"/>
  <c r="AE2234" i="1"/>
  <c r="AF2234" i="1"/>
  <c r="AG2234" i="1"/>
  <c r="AB2235" i="1"/>
  <c r="AD2235" i="1"/>
  <c r="AE2235" i="1"/>
  <c r="AF2235" i="1"/>
  <c r="AG2235" i="1"/>
  <c r="AB2236" i="1"/>
  <c r="AD2236" i="1"/>
  <c r="AE2236" i="1"/>
  <c r="AF2236" i="1"/>
  <c r="AG2236" i="1"/>
  <c r="AB2237" i="1"/>
  <c r="AD2237" i="1"/>
  <c r="AE2237" i="1"/>
  <c r="AF2237" i="1"/>
  <c r="AG2237" i="1"/>
  <c r="AB2238" i="1"/>
  <c r="AD2238" i="1"/>
  <c r="AE2238" i="1"/>
  <c r="AF2238" i="1"/>
  <c r="AG2238" i="1"/>
  <c r="AB2239" i="1"/>
  <c r="AD2239" i="1"/>
  <c r="AE2239" i="1"/>
  <c r="AF2239" i="1"/>
  <c r="AG2239" i="1"/>
  <c r="AB2240" i="1"/>
  <c r="AD2240" i="1"/>
  <c r="AE2240" i="1"/>
  <c r="AF2240" i="1"/>
  <c r="AG2240" i="1"/>
  <c r="AB2241" i="1"/>
  <c r="AD2241" i="1"/>
  <c r="AE2241" i="1"/>
  <c r="AF2241" i="1"/>
  <c r="AG2241" i="1"/>
  <c r="AB2242" i="1"/>
  <c r="AD2242" i="1"/>
  <c r="AE2242" i="1"/>
  <c r="AF2242" i="1"/>
  <c r="AG2242" i="1"/>
  <c r="AB2243" i="1"/>
  <c r="AD2243" i="1"/>
  <c r="AE2243" i="1"/>
  <c r="AF2243" i="1"/>
  <c r="AG2243" i="1"/>
  <c r="AB2244" i="1"/>
  <c r="AD2244" i="1"/>
  <c r="AE2244" i="1"/>
  <c r="AF2244" i="1"/>
  <c r="AG2244" i="1"/>
  <c r="AB2245" i="1"/>
  <c r="AD2245" i="1"/>
  <c r="AE2245" i="1"/>
  <c r="AF2245" i="1"/>
  <c r="AG2245" i="1"/>
  <c r="AB2246" i="1"/>
  <c r="AD2246" i="1"/>
  <c r="AE2246" i="1"/>
  <c r="AF2246" i="1"/>
  <c r="AG2246" i="1"/>
  <c r="AB2247" i="1"/>
  <c r="AD2247" i="1"/>
  <c r="AE2247" i="1"/>
  <c r="AF2247" i="1"/>
  <c r="AG2247" i="1"/>
  <c r="AB2248" i="1"/>
  <c r="AD2248" i="1"/>
  <c r="AE2248" i="1"/>
  <c r="AF2248" i="1"/>
  <c r="AG2248" i="1"/>
  <c r="AB2249" i="1"/>
  <c r="AD2249" i="1"/>
  <c r="AE2249" i="1"/>
  <c r="AF2249" i="1"/>
  <c r="AG2249" i="1"/>
  <c r="AB2250" i="1"/>
  <c r="AD2250" i="1"/>
  <c r="AE2250" i="1"/>
  <c r="AF2250" i="1"/>
  <c r="AG2250" i="1"/>
  <c r="AB2251" i="1"/>
  <c r="AD2251" i="1"/>
  <c r="AE2251" i="1"/>
  <c r="AF2251" i="1"/>
  <c r="AG2251" i="1"/>
  <c r="AB2252" i="1"/>
  <c r="AD2252" i="1"/>
  <c r="AE2252" i="1"/>
  <c r="AF2252" i="1"/>
  <c r="AG2252" i="1"/>
  <c r="AB2253" i="1"/>
  <c r="AD2253" i="1"/>
  <c r="AE2253" i="1"/>
  <c r="AF2253" i="1"/>
  <c r="AG2253" i="1"/>
  <c r="AB2254" i="1"/>
  <c r="AD2254" i="1"/>
  <c r="AE2254" i="1"/>
  <c r="AF2254" i="1"/>
  <c r="AG2254" i="1"/>
  <c r="AB2255" i="1"/>
  <c r="AD2255" i="1"/>
  <c r="AE2255" i="1"/>
  <c r="AF2255" i="1"/>
  <c r="AG2255" i="1"/>
  <c r="AB2256" i="1"/>
  <c r="AD2256" i="1"/>
  <c r="AE2256" i="1"/>
  <c r="AF2256" i="1"/>
  <c r="AG2256" i="1"/>
  <c r="AB2257" i="1"/>
  <c r="AD2257" i="1"/>
  <c r="AE2257" i="1"/>
  <c r="AF2257" i="1"/>
  <c r="AG2257" i="1"/>
  <c r="AB2258" i="1"/>
  <c r="AD2258" i="1"/>
  <c r="AE2258" i="1"/>
  <c r="AF2258" i="1"/>
  <c r="AG2258" i="1"/>
  <c r="AB2259" i="1"/>
  <c r="AD2259" i="1"/>
  <c r="AE2259" i="1"/>
  <c r="AF2259" i="1"/>
  <c r="AG2259" i="1"/>
  <c r="AB2260" i="1"/>
  <c r="AD2260" i="1"/>
  <c r="AE2260" i="1"/>
  <c r="AF2260" i="1"/>
  <c r="AG2260" i="1"/>
  <c r="AB2261" i="1"/>
  <c r="AD2261" i="1"/>
  <c r="AE2261" i="1"/>
  <c r="AF2261" i="1"/>
  <c r="AG2261" i="1"/>
  <c r="AB2262" i="1"/>
  <c r="AD2262" i="1"/>
  <c r="AE2262" i="1"/>
  <c r="AF2262" i="1"/>
  <c r="AG2262" i="1"/>
  <c r="AB2263" i="1"/>
  <c r="AD2263" i="1"/>
  <c r="AE2263" i="1"/>
  <c r="AF2263" i="1"/>
  <c r="AG2263" i="1"/>
  <c r="AB2264" i="1"/>
  <c r="AD2264" i="1"/>
  <c r="AE2264" i="1"/>
  <c r="AF2264" i="1"/>
  <c r="AG2264" i="1"/>
  <c r="AB2265" i="1"/>
  <c r="AD2265" i="1"/>
  <c r="AE2265" i="1"/>
  <c r="AF2265" i="1"/>
  <c r="AG2265" i="1"/>
  <c r="AB2266" i="1"/>
  <c r="AD2266" i="1"/>
  <c r="AE2266" i="1"/>
  <c r="AF2266" i="1"/>
  <c r="AG2266" i="1"/>
  <c r="AB2267" i="1"/>
  <c r="AD2267" i="1"/>
  <c r="AE2267" i="1"/>
  <c r="AF2267" i="1"/>
  <c r="AG2267" i="1"/>
  <c r="AB2268" i="1"/>
  <c r="AD2268" i="1"/>
  <c r="AE2268" i="1"/>
  <c r="AF2268" i="1"/>
  <c r="AG2268" i="1"/>
  <c r="AB2269" i="1"/>
  <c r="AD2269" i="1"/>
  <c r="AE2269" i="1"/>
  <c r="AF2269" i="1"/>
  <c r="AG2269" i="1"/>
  <c r="AB2270" i="1"/>
  <c r="AD2270" i="1"/>
  <c r="AE2270" i="1"/>
  <c r="AF2270" i="1"/>
  <c r="AG2270" i="1"/>
  <c r="AB2271" i="1"/>
  <c r="AD2271" i="1"/>
  <c r="AE2271" i="1"/>
  <c r="AF2271" i="1"/>
  <c r="AG2271" i="1"/>
  <c r="AB2272" i="1"/>
  <c r="AD2272" i="1"/>
  <c r="AE2272" i="1"/>
  <c r="AF2272" i="1"/>
  <c r="AG2272" i="1"/>
  <c r="AB2273" i="1"/>
  <c r="AD2273" i="1"/>
  <c r="AE2273" i="1"/>
  <c r="AF2273" i="1"/>
  <c r="AG2273" i="1"/>
  <c r="AB2274" i="1"/>
  <c r="AD2274" i="1"/>
  <c r="AE2274" i="1"/>
  <c r="AF2274" i="1"/>
  <c r="AG2274" i="1"/>
  <c r="AB2275" i="1"/>
  <c r="AD2275" i="1"/>
  <c r="AE2275" i="1"/>
  <c r="AF2275" i="1"/>
  <c r="AG2275" i="1"/>
  <c r="AB2276" i="1"/>
  <c r="AD2276" i="1"/>
  <c r="AE2276" i="1"/>
  <c r="AF2276" i="1"/>
  <c r="AG2276" i="1"/>
  <c r="AB2277" i="1"/>
  <c r="AD2277" i="1"/>
  <c r="AE2277" i="1"/>
  <c r="AF2277" i="1"/>
  <c r="AG2277" i="1"/>
  <c r="AB2278" i="1"/>
  <c r="AD2278" i="1"/>
  <c r="AE2278" i="1"/>
  <c r="AF2278" i="1"/>
  <c r="AG2278" i="1"/>
  <c r="AB2279" i="1"/>
  <c r="AD2279" i="1"/>
  <c r="AE2279" i="1"/>
  <c r="AF2279" i="1"/>
  <c r="AG2279" i="1"/>
  <c r="AB2280" i="1"/>
  <c r="AD2280" i="1"/>
  <c r="AE2280" i="1"/>
  <c r="AF2280" i="1"/>
  <c r="AG2280" i="1"/>
  <c r="AB2281" i="1"/>
  <c r="AD2281" i="1"/>
  <c r="AE2281" i="1"/>
  <c r="AF2281" i="1"/>
  <c r="AG2281" i="1"/>
  <c r="AB2282" i="1"/>
  <c r="AD2282" i="1"/>
  <c r="AE2282" i="1"/>
  <c r="AF2282" i="1"/>
  <c r="AG2282" i="1"/>
  <c r="AB2283" i="1"/>
  <c r="AD2283" i="1"/>
  <c r="AE2283" i="1"/>
  <c r="AF2283" i="1"/>
  <c r="AG2283" i="1"/>
  <c r="AB2284" i="1"/>
  <c r="AD2284" i="1"/>
  <c r="AE2284" i="1"/>
  <c r="AF2284" i="1"/>
  <c r="AG2284" i="1"/>
  <c r="AB2285" i="1"/>
  <c r="AD2285" i="1"/>
  <c r="AE2285" i="1"/>
  <c r="AF2285" i="1"/>
  <c r="AG2285" i="1"/>
  <c r="AB2286" i="1"/>
  <c r="AD2286" i="1"/>
  <c r="AE2286" i="1"/>
  <c r="AF2286" i="1"/>
  <c r="AG2286" i="1"/>
  <c r="AB2287" i="1"/>
  <c r="AD2287" i="1"/>
  <c r="AE2287" i="1"/>
  <c r="AF2287" i="1"/>
  <c r="AG2287" i="1"/>
  <c r="AB2288" i="1"/>
  <c r="AD2288" i="1"/>
  <c r="AE2288" i="1"/>
  <c r="AF2288" i="1"/>
  <c r="AG2288" i="1"/>
  <c r="AB2289" i="1"/>
  <c r="AD2289" i="1"/>
  <c r="AE2289" i="1"/>
  <c r="AF2289" i="1"/>
  <c r="AG2289" i="1"/>
  <c r="AB2290" i="1"/>
  <c r="AD2290" i="1"/>
  <c r="AE2290" i="1"/>
  <c r="AF2290" i="1"/>
  <c r="AG2290" i="1"/>
  <c r="AB2291" i="1"/>
  <c r="AD2291" i="1"/>
  <c r="AE2291" i="1"/>
  <c r="AF2291" i="1"/>
  <c r="AG2291" i="1"/>
  <c r="AB2292" i="1"/>
  <c r="AD2292" i="1"/>
  <c r="AE2292" i="1"/>
  <c r="AF2292" i="1"/>
  <c r="AG2292" i="1"/>
  <c r="AB2293" i="1"/>
  <c r="AD2293" i="1"/>
  <c r="AE2293" i="1"/>
  <c r="AF2293" i="1"/>
  <c r="AG2293" i="1"/>
  <c r="AB2294" i="1"/>
  <c r="AD2294" i="1"/>
  <c r="AE2294" i="1"/>
  <c r="AF2294" i="1"/>
  <c r="AG2294" i="1"/>
  <c r="AB2295" i="1"/>
  <c r="AD2295" i="1"/>
  <c r="AE2295" i="1"/>
  <c r="AF2295" i="1"/>
  <c r="AG2295" i="1"/>
  <c r="AB2296" i="1"/>
  <c r="AD2296" i="1"/>
  <c r="AE2296" i="1"/>
  <c r="AF2296" i="1"/>
  <c r="AG2296" i="1"/>
  <c r="AB2297" i="1"/>
  <c r="AD2297" i="1"/>
  <c r="AE2297" i="1"/>
  <c r="AF2297" i="1"/>
  <c r="AG2297" i="1"/>
  <c r="AB2298" i="1"/>
  <c r="AD2298" i="1"/>
  <c r="AE2298" i="1"/>
  <c r="AF2298" i="1"/>
  <c r="AG2298" i="1"/>
  <c r="AB2299" i="1"/>
  <c r="AD2299" i="1"/>
  <c r="AE2299" i="1"/>
  <c r="AF2299" i="1"/>
  <c r="AG2299" i="1"/>
  <c r="AB2300" i="1"/>
  <c r="AD2300" i="1"/>
  <c r="AE2300" i="1"/>
  <c r="AF2300" i="1"/>
  <c r="AG2300" i="1"/>
  <c r="AB2301" i="1"/>
  <c r="AD2301" i="1"/>
  <c r="AE2301" i="1"/>
  <c r="AF2301" i="1"/>
  <c r="AG2301" i="1"/>
  <c r="AB2302" i="1"/>
  <c r="AD2302" i="1"/>
  <c r="AE2302" i="1"/>
  <c r="AF2302" i="1"/>
  <c r="AG2302" i="1"/>
  <c r="AB2303" i="1"/>
  <c r="AD2303" i="1"/>
  <c r="AE2303" i="1"/>
  <c r="AF2303" i="1"/>
  <c r="AG2303" i="1"/>
  <c r="AB2304" i="1"/>
  <c r="AD2304" i="1"/>
  <c r="AE2304" i="1"/>
  <c r="AF2304" i="1"/>
  <c r="AG2304" i="1"/>
  <c r="AB2305" i="1"/>
  <c r="AD2305" i="1"/>
  <c r="AE2305" i="1"/>
  <c r="AF2305" i="1"/>
  <c r="AG2305" i="1"/>
  <c r="AB2306" i="1"/>
  <c r="AD2306" i="1"/>
  <c r="AE2306" i="1"/>
  <c r="AF2306" i="1"/>
  <c r="AG2306" i="1"/>
  <c r="AB2307" i="1"/>
  <c r="AD2307" i="1"/>
  <c r="AE2307" i="1"/>
  <c r="AF2307" i="1"/>
  <c r="AG2307" i="1"/>
  <c r="AB2308" i="1"/>
  <c r="AD2308" i="1"/>
  <c r="AE2308" i="1"/>
  <c r="AF2308" i="1"/>
  <c r="AG2308" i="1"/>
  <c r="AB2309" i="1"/>
  <c r="AD2309" i="1"/>
  <c r="AE2309" i="1"/>
  <c r="AF2309" i="1"/>
  <c r="AG2309" i="1"/>
  <c r="AB2310" i="1"/>
  <c r="AD2310" i="1"/>
  <c r="AE2310" i="1"/>
  <c r="AF2310" i="1"/>
  <c r="AG2310" i="1"/>
  <c r="AB2311" i="1"/>
  <c r="AD2311" i="1"/>
  <c r="AE2311" i="1"/>
  <c r="AF2311" i="1"/>
  <c r="AG2311" i="1"/>
  <c r="AB2312" i="1"/>
  <c r="AD2312" i="1"/>
  <c r="AE2312" i="1"/>
  <c r="AF2312" i="1"/>
  <c r="AG2312" i="1"/>
  <c r="AB2313" i="1"/>
  <c r="AD2313" i="1"/>
  <c r="AE2313" i="1"/>
  <c r="AF2313" i="1"/>
  <c r="AG2313" i="1"/>
  <c r="AB2314" i="1"/>
  <c r="AD2314" i="1"/>
  <c r="AE2314" i="1"/>
  <c r="AF2314" i="1"/>
  <c r="AG2314" i="1"/>
  <c r="AB2315" i="1"/>
  <c r="AD2315" i="1"/>
  <c r="AE2315" i="1"/>
  <c r="AF2315" i="1"/>
  <c r="AG2315" i="1"/>
  <c r="AB2316" i="1"/>
  <c r="AD2316" i="1"/>
  <c r="AE2316" i="1"/>
  <c r="AF2316" i="1"/>
  <c r="AG2316" i="1"/>
  <c r="AB2317" i="1"/>
  <c r="AD2317" i="1"/>
  <c r="AE2317" i="1"/>
  <c r="AF2317" i="1"/>
  <c r="AG2317" i="1"/>
  <c r="AB2318" i="1"/>
  <c r="AD2318" i="1"/>
  <c r="AE2318" i="1"/>
  <c r="AF2318" i="1"/>
  <c r="AG2318" i="1"/>
  <c r="AB2319" i="1"/>
  <c r="AD2319" i="1"/>
  <c r="AE2319" i="1"/>
  <c r="AF2319" i="1"/>
  <c r="AG2319" i="1"/>
  <c r="AB2320" i="1"/>
  <c r="AD2320" i="1"/>
  <c r="AE2320" i="1"/>
  <c r="AF2320" i="1"/>
  <c r="AG2320" i="1"/>
  <c r="AB2321" i="1"/>
  <c r="AD2321" i="1"/>
  <c r="AE2321" i="1"/>
  <c r="AF2321" i="1"/>
  <c r="AG2321" i="1"/>
  <c r="AB2322" i="1"/>
  <c r="AD2322" i="1"/>
  <c r="AE2322" i="1"/>
  <c r="AF2322" i="1"/>
  <c r="AG2322" i="1"/>
  <c r="AB2323" i="1"/>
  <c r="AD2323" i="1"/>
  <c r="AE2323" i="1"/>
  <c r="AF2323" i="1"/>
  <c r="AG2323" i="1"/>
  <c r="AB2324" i="1"/>
  <c r="AD2324" i="1"/>
  <c r="AE2324" i="1"/>
  <c r="AF2324" i="1"/>
  <c r="AG2324" i="1"/>
  <c r="AB2325" i="1"/>
  <c r="AD2325" i="1"/>
  <c r="AE2325" i="1"/>
  <c r="AF2325" i="1"/>
  <c r="AG2325" i="1"/>
  <c r="AB2326" i="1"/>
  <c r="AD2326" i="1"/>
  <c r="AE2326" i="1"/>
  <c r="AF2326" i="1"/>
  <c r="AG2326" i="1"/>
  <c r="AB2327" i="1"/>
  <c r="AD2327" i="1"/>
  <c r="AE2327" i="1"/>
  <c r="AF2327" i="1"/>
  <c r="AG2327" i="1"/>
  <c r="AB2328" i="1"/>
  <c r="AD2328" i="1"/>
  <c r="AE2328" i="1"/>
  <c r="AF2328" i="1"/>
  <c r="AG2328" i="1"/>
  <c r="AB2329" i="1"/>
  <c r="AD2329" i="1"/>
  <c r="AE2329" i="1"/>
  <c r="AF2329" i="1"/>
  <c r="AG2329" i="1"/>
  <c r="AB2330" i="1"/>
  <c r="AD2330" i="1"/>
  <c r="AE2330" i="1"/>
  <c r="AF2330" i="1"/>
  <c r="AG2330" i="1"/>
  <c r="AB2331" i="1"/>
  <c r="AD2331" i="1"/>
  <c r="AE2331" i="1"/>
  <c r="AF2331" i="1"/>
  <c r="AG2331" i="1"/>
  <c r="AB2332" i="1"/>
  <c r="AD2332" i="1"/>
  <c r="AE2332" i="1"/>
  <c r="AF2332" i="1"/>
  <c r="AG2332" i="1"/>
  <c r="AB2333" i="1"/>
  <c r="AD2333" i="1"/>
  <c r="AE2333" i="1"/>
  <c r="AF2333" i="1"/>
  <c r="AG2333" i="1"/>
  <c r="AB2334" i="1"/>
  <c r="AD2334" i="1"/>
  <c r="AE2334" i="1"/>
  <c r="AF2334" i="1"/>
  <c r="AG2334" i="1"/>
  <c r="AB2335" i="1"/>
  <c r="AD2335" i="1"/>
  <c r="AE2335" i="1"/>
  <c r="AF2335" i="1"/>
  <c r="AG2335" i="1"/>
  <c r="AB2336" i="1"/>
  <c r="AD2336" i="1"/>
  <c r="AE2336" i="1"/>
  <c r="AF2336" i="1"/>
  <c r="AG2336" i="1"/>
  <c r="AB2337" i="1"/>
  <c r="AD2337" i="1"/>
  <c r="AE2337" i="1"/>
  <c r="AF2337" i="1"/>
  <c r="AG2337" i="1"/>
  <c r="AB2338" i="1"/>
  <c r="AD2338" i="1"/>
  <c r="AE2338" i="1"/>
  <c r="AF2338" i="1"/>
  <c r="AG2338" i="1"/>
  <c r="AB2339" i="1"/>
  <c r="AD2339" i="1"/>
  <c r="AE2339" i="1"/>
  <c r="AF2339" i="1"/>
  <c r="AG2339" i="1"/>
  <c r="AB2340" i="1"/>
  <c r="AD2340" i="1"/>
  <c r="AE2340" i="1"/>
  <c r="AF2340" i="1"/>
  <c r="AG2340" i="1"/>
  <c r="AB2341" i="1"/>
  <c r="AD2341" i="1"/>
  <c r="AE2341" i="1"/>
  <c r="AF2341" i="1"/>
  <c r="AG2341" i="1"/>
  <c r="AB2342" i="1"/>
  <c r="AD2342" i="1"/>
  <c r="AE2342" i="1"/>
  <c r="AF2342" i="1"/>
  <c r="AG2342" i="1"/>
  <c r="AB2343" i="1"/>
  <c r="AD2343" i="1"/>
  <c r="AE2343" i="1"/>
  <c r="AF2343" i="1"/>
  <c r="AG2343" i="1"/>
  <c r="AB2344" i="1"/>
  <c r="AD2344" i="1"/>
  <c r="AE2344" i="1"/>
  <c r="AF2344" i="1"/>
  <c r="AG2344" i="1"/>
  <c r="AB2345" i="1"/>
  <c r="AD2345" i="1"/>
  <c r="AE2345" i="1"/>
  <c r="AF2345" i="1"/>
  <c r="AG2345" i="1"/>
  <c r="AB2346" i="1"/>
  <c r="AD2346" i="1"/>
  <c r="AE2346" i="1"/>
  <c r="AF2346" i="1"/>
  <c r="AG2346" i="1"/>
  <c r="AB2347" i="1"/>
  <c r="AD2347" i="1"/>
  <c r="AE2347" i="1"/>
  <c r="AF2347" i="1"/>
  <c r="AG2347" i="1"/>
  <c r="AB2348" i="1"/>
  <c r="AD2348" i="1"/>
  <c r="AE2348" i="1"/>
  <c r="AF2348" i="1"/>
  <c r="AG2348" i="1"/>
  <c r="AB2349" i="1"/>
  <c r="AD2349" i="1"/>
  <c r="AE2349" i="1"/>
  <c r="AF2349" i="1"/>
  <c r="AG2349" i="1"/>
  <c r="AB2350" i="1"/>
  <c r="AD2350" i="1"/>
  <c r="AE2350" i="1"/>
  <c r="AF2350" i="1"/>
  <c r="AG2350" i="1"/>
  <c r="AB2351" i="1"/>
  <c r="AD2351" i="1"/>
  <c r="AE2351" i="1"/>
  <c r="AF2351" i="1"/>
  <c r="AG2351" i="1"/>
  <c r="AB2352" i="1"/>
  <c r="AD2352" i="1"/>
  <c r="AE2352" i="1"/>
  <c r="AF2352" i="1"/>
  <c r="AG2352" i="1"/>
  <c r="AB2353" i="1"/>
  <c r="AD2353" i="1"/>
  <c r="AE2353" i="1"/>
  <c r="AF2353" i="1"/>
  <c r="AG2353" i="1"/>
  <c r="AB2354" i="1"/>
  <c r="AD2354" i="1"/>
  <c r="AE2354" i="1"/>
  <c r="AF2354" i="1"/>
  <c r="AG2354" i="1"/>
  <c r="AB2355" i="1"/>
  <c r="AD2355" i="1"/>
  <c r="AE2355" i="1"/>
  <c r="AF2355" i="1"/>
  <c r="AG2355" i="1"/>
  <c r="AB2356" i="1"/>
  <c r="AD2356" i="1"/>
  <c r="AE2356" i="1"/>
  <c r="AF2356" i="1"/>
  <c r="AG2356" i="1"/>
  <c r="AB2357" i="1"/>
  <c r="AD2357" i="1"/>
  <c r="AE2357" i="1"/>
  <c r="AF2357" i="1"/>
  <c r="AG2357" i="1"/>
  <c r="AB2358" i="1"/>
  <c r="AD2358" i="1"/>
  <c r="AE2358" i="1"/>
  <c r="AF2358" i="1"/>
  <c r="AG2358" i="1"/>
  <c r="AB2359" i="1"/>
  <c r="AD2359" i="1"/>
  <c r="AE2359" i="1"/>
  <c r="AF2359" i="1"/>
  <c r="AG2359" i="1"/>
  <c r="AB2360" i="1"/>
  <c r="AD2360" i="1"/>
  <c r="AE2360" i="1"/>
  <c r="AF2360" i="1"/>
  <c r="AG2360" i="1"/>
  <c r="AB2361" i="1"/>
  <c r="AD2361" i="1"/>
  <c r="AE2361" i="1"/>
  <c r="AF2361" i="1"/>
  <c r="AG2361" i="1"/>
  <c r="AB2362" i="1"/>
  <c r="AD2362" i="1"/>
  <c r="AE2362" i="1"/>
  <c r="AF2362" i="1"/>
  <c r="AG2362" i="1"/>
  <c r="AB2363" i="1"/>
  <c r="AD2363" i="1"/>
  <c r="AE2363" i="1"/>
  <c r="AF2363" i="1"/>
  <c r="AG2363" i="1"/>
  <c r="AB2364" i="1"/>
  <c r="AD2364" i="1"/>
  <c r="AE2364" i="1"/>
  <c r="AF2364" i="1"/>
  <c r="AG2364" i="1"/>
  <c r="AB2365" i="1"/>
  <c r="AD2365" i="1"/>
  <c r="AE2365" i="1"/>
  <c r="AF2365" i="1"/>
  <c r="AG2365" i="1"/>
  <c r="AB2366" i="1"/>
  <c r="AD2366" i="1"/>
  <c r="AE2366" i="1"/>
  <c r="AF2366" i="1"/>
  <c r="AG2366" i="1"/>
  <c r="AB2367" i="1"/>
  <c r="AD2367" i="1"/>
  <c r="AE2367" i="1"/>
  <c r="AF2367" i="1"/>
  <c r="AG2367" i="1"/>
  <c r="AB2368" i="1"/>
  <c r="AD2368" i="1"/>
  <c r="AE2368" i="1"/>
  <c r="AF2368" i="1"/>
  <c r="AG2368" i="1"/>
  <c r="AB2369" i="1"/>
  <c r="AD2369" i="1"/>
  <c r="AE2369" i="1"/>
  <c r="AF2369" i="1"/>
  <c r="AG2369" i="1"/>
  <c r="AB2370" i="1"/>
  <c r="AD2370" i="1"/>
  <c r="AE2370" i="1"/>
  <c r="AF2370" i="1"/>
  <c r="AG2370" i="1"/>
  <c r="AB2371" i="1"/>
  <c r="AD2371" i="1"/>
  <c r="AE2371" i="1"/>
  <c r="AF2371" i="1"/>
  <c r="AG2371" i="1"/>
  <c r="AB2372" i="1"/>
  <c r="AD2372" i="1"/>
  <c r="AE2372" i="1"/>
  <c r="AF2372" i="1"/>
  <c r="AG2372" i="1"/>
  <c r="AB2373" i="1"/>
  <c r="AD2373" i="1"/>
  <c r="AE2373" i="1"/>
  <c r="AF2373" i="1"/>
  <c r="AG2373" i="1"/>
  <c r="AB2374" i="1"/>
  <c r="AD2374" i="1"/>
  <c r="AE2374" i="1"/>
  <c r="AF2374" i="1"/>
  <c r="AG2374" i="1"/>
  <c r="AB2375" i="1"/>
  <c r="AD2375" i="1"/>
  <c r="AE2375" i="1"/>
  <c r="AF2375" i="1"/>
  <c r="AG2375" i="1"/>
  <c r="AB2376" i="1"/>
  <c r="AD2376" i="1"/>
  <c r="AE2376" i="1"/>
  <c r="AF2376" i="1"/>
  <c r="AG2376" i="1"/>
  <c r="AB2377" i="1"/>
  <c r="AD2377" i="1"/>
  <c r="AE2377" i="1"/>
  <c r="AF2377" i="1"/>
  <c r="AG2377" i="1"/>
  <c r="AB2378" i="1"/>
  <c r="AD2378" i="1"/>
  <c r="AE2378" i="1"/>
  <c r="AF2378" i="1"/>
  <c r="AG2378" i="1"/>
  <c r="AB2379" i="1"/>
  <c r="AD2379" i="1"/>
  <c r="AE2379" i="1"/>
  <c r="AF2379" i="1"/>
  <c r="AG2379" i="1"/>
  <c r="AB2380" i="1"/>
  <c r="AD2380" i="1"/>
  <c r="AE2380" i="1"/>
  <c r="AF2380" i="1"/>
  <c r="AG2380" i="1"/>
  <c r="AB2381" i="1"/>
  <c r="AD2381" i="1"/>
  <c r="AE2381" i="1"/>
  <c r="AF2381" i="1"/>
  <c r="AG2381" i="1"/>
  <c r="AB2382" i="1"/>
  <c r="AD2382" i="1"/>
  <c r="AE2382" i="1"/>
  <c r="AF2382" i="1"/>
  <c r="AG2382" i="1"/>
  <c r="AB2383" i="1"/>
  <c r="AD2383" i="1"/>
  <c r="AE2383" i="1"/>
  <c r="AF2383" i="1"/>
  <c r="AG2383" i="1"/>
  <c r="AB2384" i="1"/>
  <c r="AD2384" i="1"/>
  <c r="AE2384" i="1"/>
  <c r="AF2384" i="1"/>
  <c r="AG2384" i="1"/>
  <c r="AB2385" i="1"/>
  <c r="AD2385" i="1"/>
  <c r="AE2385" i="1"/>
  <c r="AF2385" i="1"/>
  <c r="AG2385" i="1"/>
  <c r="AB2386" i="1"/>
  <c r="AD2386" i="1"/>
  <c r="AE2386" i="1"/>
  <c r="AF2386" i="1"/>
  <c r="AG2386" i="1"/>
  <c r="AB2387" i="1"/>
  <c r="AD2387" i="1"/>
  <c r="AE2387" i="1"/>
  <c r="AF2387" i="1"/>
  <c r="AG2387" i="1"/>
  <c r="AB2388" i="1"/>
  <c r="AD2388" i="1"/>
  <c r="AE2388" i="1"/>
  <c r="AF2388" i="1"/>
  <c r="AG2388" i="1"/>
  <c r="AB2389" i="1"/>
  <c r="AD2389" i="1"/>
  <c r="AE2389" i="1"/>
  <c r="AF2389" i="1"/>
  <c r="AG2389" i="1"/>
  <c r="AB2390" i="1"/>
  <c r="AD2390" i="1"/>
  <c r="AE2390" i="1"/>
  <c r="AF2390" i="1"/>
  <c r="AG2390" i="1"/>
  <c r="AB2391" i="1"/>
  <c r="AD2391" i="1"/>
  <c r="AE2391" i="1"/>
  <c r="AF2391" i="1"/>
  <c r="AG2391" i="1"/>
  <c r="AB2392" i="1"/>
  <c r="AD2392" i="1"/>
  <c r="AE2392" i="1"/>
  <c r="AF2392" i="1"/>
  <c r="AG2392" i="1"/>
  <c r="AB2393" i="1"/>
  <c r="AD2393" i="1"/>
  <c r="AE2393" i="1"/>
  <c r="AF2393" i="1"/>
  <c r="AG2393" i="1"/>
  <c r="AB2394" i="1"/>
  <c r="AD2394" i="1"/>
  <c r="AE2394" i="1"/>
  <c r="AF2394" i="1"/>
  <c r="AG2394" i="1"/>
  <c r="AB2395" i="1"/>
  <c r="AD2395" i="1"/>
  <c r="AE2395" i="1"/>
  <c r="AF2395" i="1"/>
  <c r="AG2395" i="1"/>
  <c r="AB2396" i="1"/>
  <c r="AD2396" i="1"/>
  <c r="AE2396" i="1"/>
  <c r="AF2396" i="1"/>
  <c r="AG2396" i="1"/>
  <c r="AB2397" i="1"/>
  <c r="AD2397" i="1"/>
  <c r="AE2397" i="1"/>
  <c r="AF2397" i="1"/>
  <c r="AG2397" i="1"/>
  <c r="AB2398" i="1"/>
  <c r="AD2398" i="1"/>
  <c r="AE2398" i="1"/>
  <c r="AF2398" i="1"/>
  <c r="AG2398" i="1"/>
  <c r="AB2399" i="1"/>
  <c r="AD2399" i="1"/>
  <c r="AE2399" i="1"/>
  <c r="AF2399" i="1"/>
  <c r="AG2399" i="1"/>
  <c r="AB2400" i="1"/>
  <c r="AD2400" i="1"/>
  <c r="AE2400" i="1"/>
  <c r="AF2400" i="1"/>
  <c r="AG2400" i="1"/>
  <c r="AB2401" i="1"/>
  <c r="AD2401" i="1"/>
  <c r="AE2401" i="1"/>
  <c r="AF2401" i="1"/>
  <c r="AG2401" i="1"/>
  <c r="AB2402" i="1"/>
  <c r="AD2402" i="1"/>
  <c r="AE2402" i="1"/>
  <c r="AF2402" i="1"/>
  <c r="AG2402" i="1"/>
  <c r="AB2403" i="1"/>
  <c r="AD2403" i="1"/>
  <c r="AE2403" i="1"/>
  <c r="AF2403" i="1"/>
  <c r="AG2403" i="1"/>
  <c r="AB2404" i="1"/>
  <c r="AD2404" i="1"/>
  <c r="AE2404" i="1"/>
  <c r="AF2404" i="1"/>
  <c r="AG2404" i="1"/>
  <c r="AB2405" i="1"/>
  <c r="AD2405" i="1"/>
  <c r="AE2405" i="1"/>
  <c r="AF2405" i="1"/>
  <c r="AG2405" i="1"/>
  <c r="AB2406" i="1"/>
  <c r="AD2406" i="1"/>
  <c r="AE2406" i="1"/>
  <c r="AF2406" i="1"/>
  <c r="AG2406" i="1"/>
  <c r="AB2407" i="1"/>
  <c r="AD2407" i="1"/>
  <c r="AE2407" i="1"/>
  <c r="AF2407" i="1"/>
  <c r="AG2407" i="1"/>
  <c r="AB2408" i="1"/>
  <c r="AD2408" i="1"/>
  <c r="AE2408" i="1"/>
  <c r="AF2408" i="1"/>
  <c r="AG2408" i="1"/>
  <c r="AB2409" i="1"/>
  <c r="AD2409" i="1"/>
  <c r="AE2409" i="1"/>
  <c r="AF2409" i="1"/>
  <c r="AG2409" i="1"/>
  <c r="AB2410" i="1"/>
  <c r="AD2410" i="1"/>
  <c r="AE2410" i="1"/>
  <c r="AF2410" i="1"/>
  <c r="AG2410" i="1"/>
  <c r="AB2411" i="1"/>
  <c r="AD2411" i="1"/>
  <c r="AE2411" i="1"/>
  <c r="AF2411" i="1"/>
  <c r="AG2411" i="1"/>
  <c r="AB2412" i="1"/>
  <c r="AD2412" i="1"/>
  <c r="AE2412" i="1"/>
  <c r="AF2412" i="1"/>
  <c r="AG2412" i="1"/>
  <c r="AB2413" i="1"/>
  <c r="AD2413" i="1"/>
  <c r="AE2413" i="1"/>
  <c r="AF2413" i="1"/>
  <c r="AG2413" i="1"/>
  <c r="AB2414" i="1"/>
  <c r="AD2414" i="1"/>
  <c r="AE2414" i="1"/>
  <c r="AF2414" i="1"/>
  <c r="AG2414" i="1"/>
  <c r="AB2415" i="1"/>
  <c r="AD2415" i="1"/>
  <c r="AE2415" i="1"/>
  <c r="AF2415" i="1"/>
  <c r="AG2415" i="1"/>
  <c r="AB2416" i="1"/>
  <c r="AD2416" i="1"/>
  <c r="AE2416" i="1"/>
  <c r="AF2416" i="1"/>
  <c r="AG2416" i="1"/>
  <c r="AB2417" i="1"/>
  <c r="AD2417" i="1"/>
  <c r="AE2417" i="1"/>
  <c r="AF2417" i="1"/>
  <c r="AG2417" i="1"/>
  <c r="AB2418" i="1"/>
  <c r="AD2418" i="1"/>
  <c r="AE2418" i="1"/>
  <c r="AF2418" i="1"/>
  <c r="AG2418" i="1"/>
  <c r="AB2419" i="1"/>
  <c r="AD2419" i="1"/>
  <c r="AE2419" i="1"/>
  <c r="AF2419" i="1"/>
  <c r="AG2419" i="1"/>
  <c r="AB2420" i="1"/>
  <c r="AD2420" i="1"/>
  <c r="AE2420" i="1"/>
  <c r="AF2420" i="1"/>
  <c r="AG2420" i="1"/>
  <c r="AB2421" i="1"/>
  <c r="AD2421" i="1"/>
  <c r="AE2421" i="1"/>
  <c r="AF2421" i="1"/>
  <c r="AG2421" i="1"/>
  <c r="AB2422" i="1"/>
  <c r="AD2422" i="1"/>
  <c r="AE2422" i="1"/>
  <c r="AF2422" i="1"/>
  <c r="AG2422" i="1"/>
  <c r="AB2423" i="1"/>
  <c r="AD2423" i="1"/>
  <c r="AE2423" i="1"/>
  <c r="AF2423" i="1"/>
  <c r="AG2423" i="1"/>
  <c r="AB2424" i="1"/>
  <c r="AD2424" i="1"/>
  <c r="AE2424" i="1"/>
  <c r="AF2424" i="1"/>
  <c r="AG2424" i="1"/>
  <c r="AB2425" i="1"/>
  <c r="AD2425" i="1"/>
  <c r="AE2425" i="1"/>
  <c r="AF2425" i="1"/>
  <c r="AG2425" i="1"/>
  <c r="AB2426" i="1"/>
  <c r="AD2426" i="1"/>
  <c r="AE2426" i="1"/>
  <c r="AF2426" i="1"/>
  <c r="AG2426" i="1"/>
  <c r="AB2427" i="1"/>
  <c r="AD2427" i="1"/>
  <c r="AE2427" i="1"/>
  <c r="AF2427" i="1"/>
  <c r="AG2427" i="1"/>
  <c r="AB2428" i="1"/>
  <c r="AD2428" i="1"/>
  <c r="AE2428" i="1"/>
  <c r="AF2428" i="1"/>
  <c r="AG2428" i="1"/>
  <c r="AB2429" i="1"/>
  <c r="AD2429" i="1"/>
  <c r="AE2429" i="1"/>
  <c r="AF2429" i="1"/>
  <c r="AG2429" i="1"/>
  <c r="AB2430" i="1"/>
  <c r="AD2430" i="1"/>
  <c r="AE2430" i="1"/>
  <c r="AF2430" i="1"/>
  <c r="AG2430" i="1"/>
  <c r="AB2431" i="1"/>
  <c r="AD2431" i="1"/>
  <c r="AE2431" i="1"/>
  <c r="AF2431" i="1"/>
  <c r="AG2431" i="1"/>
  <c r="AB2432" i="1"/>
  <c r="AD2432" i="1"/>
  <c r="AE2432" i="1"/>
  <c r="AF2432" i="1"/>
  <c r="AG2432" i="1"/>
  <c r="AB2433" i="1"/>
  <c r="AD2433" i="1"/>
  <c r="AE2433" i="1"/>
  <c r="AF2433" i="1"/>
  <c r="AG2433" i="1"/>
  <c r="AB2434" i="1"/>
  <c r="AD2434" i="1"/>
  <c r="AE2434" i="1"/>
  <c r="AF2434" i="1"/>
  <c r="AG2434" i="1"/>
  <c r="AB2435" i="1"/>
  <c r="AD2435" i="1"/>
  <c r="AE2435" i="1"/>
  <c r="AF2435" i="1"/>
  <c r="AG2435" i="1"/>
  <c r="AB2436" i="1"/>
  <c r="AD2436" i="1"/>
  <c r="AE2436" i="1"/>
  <c r="AF2436" i="1"/>
  <c r="AG2436" i="1"/>
  <c r="AB2437" i="1"/>
  <c r="AD2437" i="1"/>
  <c r="AE2437" i="1"/>
  <c r="AF2437" i="1"/>
  <c r="AG2437" i="1"/>
  <c r="AB2438" i="1"/>
  <c r="AD2438" i="1"/>
  <c r="AE2438" i="1"/>
  <c r="AF2438" i="1"/>
  <c r="AG2438" i="1"/>
  <c r="AB2439" i="1"/>
  <c r="AD2439" i="1"/>
  <c r="AE2439" i="1"/>
  <c r="AF2439" i="1"/>
  <c r="AG2439" i="1"/>
  <c r="AB2440" i="1"/>
  <c r="AD2440" i="1"/>
  <c r="AE2440" i="1"/>
  <c r="AF2440" i="1"/>
  <c r="AG2440" i="1"/>
  <c r="AB2441" i="1"/>
  <c r="AD2441" i="1"/>
  <c r="AE2441" i="1"/>
  <c r="AF2441" i="1"/>
  <c r="AG2441" i="1"/>
  <c r="AB2442" i="1"/>
  <c r="AD2442" i="1"/>
  <c r="AE2442" i="1"/>
  <c r="AF2442" i="1"/>
  <c r="AG2442" i="1"/>
  <c r="AB2443" i="1"/>
  <c r="AD2443" i="1"/>
  <c r="AE2443" i="1"/>
  <c r="AF2443" i="1"/>
  <c r="AG2443" i="1"/>
  <c r="AB2444" i="1"/>
  <c r="AD2444" i="1"/>
  <c r="AE2444" i="1"/>
  <c r="AF2444" i="1"/>
  <c r="AG2444" i="1"/>
  <c r="AB2445" i="1"/>
  <c r="AD2445" i="1"/>
  <c r="AE2445" i="1"/>
  <c r="AF2445" i="1"/>
  <c r="AG2445" i="1"/>
  <c r="AB2446" i="1"/>
  <c r="AD2446" i="1"/>
  <c r="AE2446" i="1"/>
  <c r="AF2446" i="1"/>
  <c r="AG2446" i="1"/>
  <c r="AB2447" i="1"/>
  <c r="AD2447" i="1"/>
  <c r="AE2447" i="1"/>
  <c r="AF2447" i="1"/>
  <c r="AG2447" i="1"/>
  <c r="AB2448" i="1"/>
  <c r="AD2448" i="1"/>
  <c r="AE2448" i="1"/>
  <c r="AF2448" i="1"/>
  <c r="AG2448" i="1"/>
  <c r="AB2449" i="1"/>
  <c r="AD2449" i="1"/>
  <c r="AE2449" i="1"/>
  <c r="AF2449" i="1"/>
  <c r="AG2449" i="1"/>
  <c r="AB2450" i="1"/>
  <c r="AD2450" i="1"/>
  <c r="AE2450" i="1"/>
  <c r="AF2450" i="1"/>
  <c r="AG2450" i="1"/>
  <c r="AB2451" i="1"/>
  <c r="AD2451" i="1"/>
  <c r="AE2451" i="1"/>
  <c r="AF2451" i="1"/>
  <c r="AG2451" i="1"/>
  <c r="AB2452" i="1"/>
  <c r="AD2452" i="1"/>
  <c r="AE2452" i="1"/>
  <c r="AF2452" i="1"/>
  <c r="AG2452" i="1"/>
  <c r="AB2453" i="1"/>
  <c r="AD2453" i="1"/>
  <c r="AE2453" i="1"/>
  <c r="AF2453" i="1"/>
  <c r="AG2453" i="1"/>
  <c r="AB2454" i="1"/>
  <c r="AD2454" i="1"/>
  <c r="AE2454" i="1"/>
  <c r="AF2454" i="1"/>
  <c r="AG2454" i="1"/>
  <c r="AB2455" i="1"/>
  <c r="AD2455" i="1"/>
  <c r="AE2455" i="1"/>
  <c r="AF2455" i="1"/>
  <c r="AG2455" i="1"/>
  <c r="AB2456" i="1"/>
  <c r="AD2456" i="1"/>
  <c r="AE2456" i="1"/>
  <c r="AF2456" i="1"/>
  <c r="AG2456" i="1"/>
  <c r="AB2457" i="1"/>
  <c r="AD2457" i="1"/>
  <c r="AE2457" i="1"/>
  <c r="AF2457" i="1"/>
  <c r="AG2457" i="1"/>
  <c r="AB2458" i="1"/>
  <c r="AD2458" i="1"/>
  <c r="AE2458" i="1"/>
  <c r="AF2458" i="1"/>
  <c r="AG2458" i="1"/>
  <c r="AB2459" i="1"/>
  <c r="AD2459" i="1"/>
  <c r="AE2459" i="1"/>
  <c r="AF2459" i="1"/>
  <c r="AG2459" i="1"/>
  <c r="AB2460" i="1"/>
  <c r="AD2460" i="1"/>
  <c r="AE2460" i="1"/>
  <c r="AF2460" i="1"/>
  <c r="AG2460" i="1"/>
  <c r="AB2461" i="1"/>
  <c r="AD2461" i="1"/>
  <c r="AE2461" i="1"/>
  <c r="AF2461" i="1"/>
  <c r="AG2461" i="1"/>
  <c r="AB2462" i="1"/>
  <c r="AD2462" i="1"/>
  <c r="AE2462" i="1"/>
  <c r="AF2462" i="1"/>
  <c r="AG2462" i="1"/>
  <c r="AB2463" i="1"/>
  <c r="AD2463" i="1"/>
  <c r="AE2463" i="1"/>
  <c r="AF2463" i="1"/>
  <c r="AG2463" i="1"/>
  <c r="AB2464" i="1"/>
  <c r="AD2464" i="1"/>
  <c r="AE2464" i="1"/>
  <c r="AF2464" i="1"/>
  <c r="AG2464" i="1"/>
  <c r="AB2465" i="1"/>
  <c r="AD2465" i="1"/>
  <c r="AE2465" i="1"/>
  <c r="AF2465" i="1"/>
  <c r="AG2465" i="1"/>
  <c r="AB2466" i="1"/>
  <c r="AD2466" i="1"/>
  <c r="AE2466" i="1"/>
  <c r="AF2466" i="1"/>
  <c r="AG2466" i="1"/>
  <c r="AB2467" i="1"/>
  <c r="AD2467" i="1"/>
  <c r="AE2467" i="1"/>
  <c r="AF2467" i="1"/>
  <c r="AG2467" i="1"/>
  <c r="AB2468" i="1"/>
  <c r="AD2468" i="1"/>
  <c r="AE2468" i="1"/>
  <c r="AF2468" i="1"/>
  <c r="AG2468" i="1"/>
  <c r="AB2469" i="1"/>
  <c r="AD2469" i="1"/>
  <c r="AE2469" i="1"/>
  <c r="AF2469" i="1"/>
  <c r="AG2469" i="1"/>
  <c r="AB2470" i="1"/>
  <c r="AD2470" i="1"/>
  <c r="AE2470" i="1"/>
  <c r="AF2470" i="1"/>
  <c r="AG2470" i="1"/>
  <c r="AB2471" i="1"/>
  <c r="AD2471" i="1"/>
  <c r="AE2471" i="1"/>
  <c r="AF2471" i="1"/>
  <c r="AG2471" i="1"/>
  <c r="AB2472" i="1"/>
  <c r="AD2472" i="1"/>
  <c r="AE2472" i="1"/>
  <c r="AF2472" i="1"/>
  <c r="AG2472" i="1"/>
  <c r="AB2473" i="1"/>
  <c r="AD2473" i="1"/>
  <c r="AE2473" i="1"/>
  <c r="AF2473" i="1"/>
  <c r="AG2473" i="1"/>
  <c r="AB2474" i="1"/>
  <c r="AD2474" i="1"/>
  <c r="AE2474" i="1"/>
  <c r="AF2474" i="1"/>
  <c r="AG2474" i="1"/>
  <c r="AB2475" i="1"/>
  <c r="AD2475" i="1"/>
  <c r="AE2475" i="1"/>
  <c r="AF2475" i="1"/>
  <c r="AG2475" i="1"/>
  <c r="AB2476" i="1"/>
  <c r="AD2476" i="1"/>
  <c r="AE2476" i="1"/>
  <c r="AF2476" i="1"/>
  <c r="AG2476" i="1"/>
  <c r="AB2477" i="1"/>
  <c r="AD2477" i="1"/>
  <c r="AE2477" i="1"/>
  <c r="AF2477" i="1"/>
  <c r="AG2477" i="1"/>
  <c r="AB2478" i="1"/>
  <c r="AD2478" i="1"/>
  <c r="AE2478" i="1"/>
  <c r="AF2478" i="1"/>
  <c r="AG2478" i="1"/>
  <c r="AB2479" i="1"/>
  <c r="AD2479" i="1"/>
  <c r="AE2479" i="1"/>
  <c r="AF2479" i="1"/>
  <c r="AG2479" i="1"/>
  <c r="AB2480" i="1"/>
  <c r="AD2480" i="1"/>
  <c r="AE2480" i="1"/>
  <c r="AF2480" i="1"/>
  <c r="AG2480" i="1"/>
  <c r="AB2481" i="1"/>
  <c r="AD2481" i="1"/>
  <c r="AE2481" i="1"/>
  <c r="AF2481" i="1"/>
  <c r="AG2481" i="1"/>
  <c r="AB2482" i="1"/>
  <c r="AD2482" i="1"/>
  <c r="AE2482" i="1"/>
  <c r="AF2482" i="1"/>
  <c r="AG2482" i="1"/>
  <c r="AB2483" i="1"/>
  <c r="AD2483" i="1"/>
  <c r="AE2483" i="1"/>
  <c r="AF2483" i="1"/>
  <c r="AG2483" i="1"/>
  <c r="AB2484" i="1"/>
  <c r="AD2484" i="1"/>
  <c r="AE2484" i="1"/>
  <c r="AF2484" i="1"/>
  <c r="AG2484" i="1"/>
  <c r="AB2485" i="1"/>
  <c r="AD2485" i="1"/>
  <c r="AE2485" i="1"/>
  <c r="AF2485" i="1"/>
  <c r="AG2485" i="1"/>
  <c r="AB2486" i="1"/>
  <c r="AD2486" i="1"/>
  <c r="AE2486" i="1"/>
  <c r="AF2486" i="1"/>
  <c r="AG2486" i="1"/>
  <c r="AB2487" i="1"/>
  <c r="AD2487" i="1"/>
  <c r="AE2487" i="1"/>
  <c r="AF2487" i="1"/>
  <c r="AG2487" i="1"/>
  <c r="AB2488" i="1"/>
  <c r="AD2488" i="1"/>
  <c r="AE2488" i="1"/>
  <c r="AF2488" i="1"/>
  <c r="AG2488" i="1"/>
  <c r="AB2489" i="1"/>
  <c r="AD2489" i="1"/>
  <c r="AE2489" i="1"/>
  <c r="AF2489" i="1"/>
  <c r="AG2489" i="1"/>
  <c r="AB2490" i="1"/>
  <c r="AD2490" i="1"/>
  <c r="AE2490" i="1"/>
  <c r="AF2490" i="1"/>
  <c r="AG2490" i="1"/>
  <c r="AB2491" i="1"/>
  <c r="AD2491" i="1"/>
  <c r="AE2491" i="1"/>
  <c r="AF2491" i="1"/>
  <c r="AG2491" i="1"/>
  <c r="AB2492" i="1"/>
  <c r="AD2492" i="1"/>
  <c r="AE2492" i="1"/>
  <c r="AF2492" i="1"/>
  <c r="AG2492" i="1"/>
  <c r="AB2493" i="1"/>
  <c r="AD2493" i="1"/>
  <c r="AE2493" i="1"/>
  <c r="AF2493" i="1"/>
  <c r="AG2493" i="1"/>
  <c r="AB2494" i="1"/>
  <c r="AD2494" i="1"/>
  <c r="AE2494" i="1"/>
  <c r="AF2494" i="1"/>
  <c r="AG2494" i="1"/>
  <c r="AB2495" i="1"/>
  <c r="AD2495" i="1"/>
  <c r="AE2495" i="1"/>
  <c r="AF2495" i="1"/>
  <c r="AG2495" i="1"/>
  <c r="AB2496" i="1"/>
  <c r="AD2496" i="1"/>
  <c r="AE2496" i="1"/>
  <c r="AF2496" i="1"/>
  <c r="AG2496" i="1"/>
  <c r="AB2497" i="1"/>
  <c r="AD2497" i="1"/>
  <c r="AE2497" i="1"/>
  <c r="AF2497" i="1"/>
  <c r="AG2497" i="1"/>
  <c r="AB2498" i="1"/>
  <c r="AD2498" i="1"/>
  <c r="AE2498" i="1"/>
  <c r="AF2498" i="1"/>
  <c r="AG2498" i="1"/>
  <c r="AB2499" i="1"/>
  <c r="AD2499" i="1"/>
  <c r="AE2499" i="1"/>
  <c r="AF2499" i="1"/>
  <c r="AG2499" i="1"/>
  <c r="AB2500" i="1"/>
  <c r="AD2500" i="1"/>
  <c r="AE2500" i="1"/>
  <c r="AF2500" i="1"/>
  <c r="AG2500" i="1"/>
  <c r="AB2501" i="1"/>
  <c r="AD2501" i="1"/>
  <c r="AE2501" i="1"/>
  <c r="AF2501" i="1"/>
  <c r="AG2501" i="1"/>
  <c r="AB2502" i="1"/>
  <c r="AD2502" i="1"/>
  <c r="AE2502" i="1"/>
  <c r="AF2502" i="1"/>
  <c r="AG2502" i="1"/>
  <c r="AB2503" i="1"/>
  <c r="AD2503" i="1"/>
  <c r="AE2503" i="1"/>
  <c r="AF2503" i="1"/>
  <c r="AG2503" i="1"/>
  <c r="AB2504" i="1"/>
  <c r="AD2504" i="1"/>
  <c r="AE2504" i="1"/>
  <c r="AF2504" i="1"/>
  <c r="AG2504" i="1"/>
  <c r="AB2505" i="1"/>
  <c r="AD2505" i="1"/>
  <c r="AE2505" i="1"/>
  <c r="AF2505" i="1"/>
  <c r="AG2505" i="1"/>
  <c r="AB2506" i="1"/>
  <c r="AD2506" i="1"/>
  <c r="AE2506" i="1"/>
  <c r="AF2506" i="1"/>
  <c r="AG2506" i="1"/>
  <c r="AB2507" i="1"/>
  <c r="AD2507" i="1"/>
  <c r="AE2507" i="1"/>
  <c r="AF2507" i="1"/>
  <c r="AG2507" i="1"/>
  <c r="AB2508" i="1"/>
  <c r="AD2508" i="1"/>
  <c r="AE2508" i="1"/>
  <c r="AF2508" i="1"/>
  <c r="AG2508" i="1"/>
  <c r="AB2509" i="1"/>
  <c r="AD2509" i="1"/>
  <c r="AE2509" i="1"/>
  <c r="AF2509" i="1"/>
  <c r="AG2509" i="1"/>
  <c r="AB2510" i="1"/>
  <c r="AD2510" i="1"/>
  <c r="AE2510" i="1"/>
  <c r="AF2510" i="1"/>
  <c r="AG2510" i="1"/>
  <c r="AB2511" i="1"/>
  <c r="AD2511" i="1"/>
  <c r="AE2511" i="1"/>
  <c r="AF2511" i="1"/>
  <c r="AG2511" i="1"/>
  <c r="AB2512" i="1"/>
  <c r="AD2512" i="1"/>
  <c r="AE2512" i="1"/>
  <c r="AF2512" i="1"/>
  <c r="AG2512" i="1"/>
  <c r="AB2513" i="1"/>
  <c r="AD2513" i="1"/>
  <c r="AE2513" i="1"/>
  <c r="AF2513" i="1"/>
  <c r="AG2513" i="1"/>
  <c r="AB2514" i="1"/>
  <c r="AD2514" i="1"/>
  <c r="AE2514" i="1"/>
  <c r="AF2514" i="1"/>
  <c r="AG2514" i="1"/>
  <c r="AB2515" i="1"/>
  <c r="AD2515" i="1"/>
  <c r="AE2515" i="1"/>
  <c r="AF2515" i="1"/>
  <c r="AG2515" i="1"/>
  <c r="AB2516" i="1"/>
  <c r="AD2516" i="1"/>
  <c r="AE2516" i="1"/>
  <c r="AF2516" i="1"/>
  <c r="AG2516" i="1"/>
  <c r="AB2517" i="1"/>
  <c r="AD2517" i="1"/>
  <c r="AE2517" i="1"/>
  <c r="AF2517" i="1"/>
  <c r="AG2517" i="1"/>
  <c r="AB2518" i="1"/>
  <c r="AD2518" i="1"/>
  <c r="AE2518" i="1"/>
  <c r="AF2518" i="1"/>
  <c r="AG2518" i="1"/>
  <c r="AB2519" i="1"/>
  <c r="AD2519" i="1"/>
  <c r="AE2519" i="1"/>
  <c r="AF2519" i="1"/>
  <c r="AG2519" i="1"/>
  <c r="AB2520" i="1"/>
  <c r="AD2520" i="1"/>
  <c r="AE2520" i="1"/>
  <c r="AF2520" i="1"/>
  <c r="AG2520" i="1"/>
  <c r="AB2521" i="1"/>
  <c r="AD2521" i="1"/>
  <c r="AE2521" i="1"/>
  <c r="AF2521" i="1"/>
  <c r="AG2521" i="1"/>
  <c r="AB2522" i="1"/>
  <c r="AD2522" i="1"/>
  <c r="AE2522" i="1"/>
  <c r="AF2522" i="1"/>
  <c r="AG2522" i="1"/>
  <c r="AB2523" i="1"/>
  <c r="AD2523" i="1"/>
  <c r="AE2523" i="1"/>
  <c r="AF2523" i="1"/>
  <c r="AG2523" i="1"/>
  <c r="AB2524" i="1"/>
  <c r="AD2524" i="1"/>
  <c r="AE2524" i="1"/>
  <c r="AF2524" i="1"/>
  <c r="AG2524" i="1"/>
  <c r="AB2525" i="1"/>
  <c r="AD2525" i="1"/>
  <c r="AE2525" i="1"/>
  <c r="AF2525" i="1"/>
  <c r="AG2525" i="1"/>
  <c r="AB2526" i="1"/>
  <c r="AD2526" i="1"/>
  <c r="AE2526" i="1"/>
  <c r="AF2526" i="1"/>
  <c r="AG2526" i="1"/>
  <c r="AB2527" i="1"/>
  <c r="AD2527" i="1"/>
  <c r="AE2527" i="1"/>
  <c r="AF2527" i="1"/>
  <c r="AG2527" i="1"/>
  <c r="AB2528" i="1"/>
  <c r="AD2528" i="1"/>
  <c r="AE2528" i="1"/>
  <c r="AF2528" i="1"/>
  <c r="AG2528" i="1"/>
  <c r="AB2529" i="1"/>
  <c r="AD2529" i="1"/>
  <c r="AE2529" i="1"/>
  <c r="AF2529" i="1"/>
  <c r="AG2529" i="1"/>
  <c r="AB2530" i="1"/>
  <c r="AD2530" i="1"/>
  <c r="AE2530" i="1"/>
  <c r="AF2530" i="1"/>
  <c r="AG2530" i="1"/>
  <c r="AB2531" i="1"/>
  <c r="AD2531" i="1"/>
  <c r="AE2531" i="1"/>
  <c r="AF2531" i="1"/>
  <c r="AG2531" i="1"/>
  <c r="AB2532" i="1"/>
  <c r="AD2532" i="1"/>
  <c r="AE2532" i="1"/>
  <c r="AF2532" i="1"/>
  <c r="AG2532" i="1"/>
  <c r="AB2533" i="1"/>
  <c r="AD2533" i="1"/>
  <c r="AE2533" i="1"/>
  <c r="AF2533" i="1"/>
  <c r="AG2533" i="1"/>
  <c r="AB2534" i="1"/>
  <c r="AD2534" i="1"/>
  <c r="AE2534" i="1"/>
  <c r="AF2534" i="1"/>
  <c r="AG2534" i="1"/>
  <c r="AB2535" i="1"/>
  <c r="AD2535" i="1"/>
  <c r="AE2535" i="1"/>
  <c r="AF2535" i="1"/>
  <c r="AG2535" i="1"/>
  <c r="AB2536" i="1"/>
  <c r="AD2536" i="1"/>
  <c r="AE2536" i="1"/>
  <c r="AF2536" i="1"/>
  <c r="AG2536" i="1"/>
  <c r="AB2537" i="1"/>
  <c r="AD2537" i="1"/>
  <c r="AE2537" i="1"/>
  <c r="AF2537" i="1"/>
  <c r="AG2537" i="1"/>
  <c r="AB2538" i="1"/>
  <c r="AD2538" i="1"/>
  <c r="AE2538" i="1"/>
  <c r="AF2538" i="1"/>
  <c r="AG2538" i="1"/>
  <c r="AB2539" i="1"/>
  <c r="AD2539" i="1"/>
  <c r="AE2539" i="1"/>
  <c r="AF2539" i="1"/>
  <c r="AG2539" i="1"/>
  <c r="AB2540" i="1"/>
  <c r="AD2540" i="1"/>
  <c r="AE2540" i="1"/>
  <c r="AF2540" i="1"/>
  <c r="AG2540" i="1"/>
  <c r="AB2541" i="1"/>
  <c r="AD2541" i="1"/>
  <c r="AE2541" i="1"/>
  <c r="AF2541" i="1"/>
  <c r="AG2541" i="1"/>
  <c r="AB2542" i="1"/>
  <c r="AD2542" i="1"/>
  <c r="AE2542" i="1"/>
  <c r="AF2542" i="1"/>
  <c r="AG2542" i="1"/>
  <c r="AB2543" i="1"/>
  <c r="AD2543" i="1"/>
  <c r="AE2543" i="1"/>
  <c r="AF2543" i="1"/>
  <c r="AG2543" i="1"/>
  <c r="AB2544" i="1"/>
  <c r="AD2544" i="1"/>
  <c r="AE2544" i="1"/>
  <c r="AF2544" i="1"/>
  <c r="AG2544" i="1"/>
  <c r="AB2545" i="1"/>
  <c r="AD2545" i="1"/>
  <c r="AE2545" i="1"/>
  <c r="AF2545" i="1"/>
  <c r="AG2545" i="1"/>
  <c r="AB2546" i="1"/>
  <c r="AD2546" i="1"/>
  <c r="AE2546" i="1"/>
  <c r="AF2546" i="1"/>
  <c r="AG2546" i="1"/>
  <c r="AB2547" i="1"/>
  <c r="AD2547" i="1"/>
  <c r="AE2547" i="1"/>
  <c r="AF2547" i="1"/>
  <c r="AG2547" i="1"/>
  <c r="AB2548" i="1"/>
  <c r="AD2548" i="1"/>
  <c r="AE2548" i="1"/>
  <c r="AF2548" i="1"/>
  <c r="AG2548" i="1"/>
  <c r="AB2549" i="1"/>
  <c r="AD2549" i="1"/>
  <c r="AE2549" i="1"/>
  <c r="AF2549" i="1"/>
  <c r="AG2549" i="1"/>
  <c r="AB2550" i="1"/>
  <c r="AD2550" i="1"/>
  <c r="AE2550" i="1"/>
  <c r="AF2550" i="1"/>
  <c r="AG2550" i="1"/>
  <c r="AB2551" i="1"/>
  <c r="AD2551" i="1"/>
  <c r="AE2551" i="1"/>
  <c r="AF2551" i="1"/>
  <c r="AG2551" i="1"/>
  <c r="AB2552" i="1"/>
  <c r="AD2552" i="1"/>
  <c r="AE2552" i="1"/>
  <c r="AF2552" i="1"/>
  <c r="AG2552" i="1"/>
  <c r="AB2553" i="1"/>
  <c r="AD2553" i="1"/>
  <c r="AE2553" i="1"/>
  <c r="AF2553" i="1"/>
  <c r="AG2553" i="1"/>
  <c r="AB2554" i="1"/>
  <c r="AD2554" i="1"/>
  <c r="AE2554" i="1"/>
  <c r="AF2554" i="1"/>
  <c r="AG2554" i="1"/>
  <c r="AB2555" i="1"/>
  <c r="AD2555" i="1"/>
  <c r="AE2555" i="1"/>
  <c r="AF2555" i="1"/>
  <c r="AG2555" i="1"/>
  <c r="AB2556" i="1"/>
  <c r="AD2556" i="1"/>
  <c r="AE2556" i="1"/>
  <c r="AF2556" i="1"/>
  <c r="AG2556" i="1"/>
  <c r="AB2557" i="1"/>
  <c r="AD2557" i="1"/>
  <c r="AE2557" i="1"/>
  <c r="AF2557" i="1"/>
  <c r="AG2557" i="1"/>
  <c r="AB2558" i="1"/>
  <c r="AD2558" i="1"/>
  <c r="AE2558" i="1"/>
  <c r="AF2558" i="1"/>
  <c r="AG2558" i="1"/>
  <c r="AB2559" i="1"/>
  <c r="AD2559" i="1"/>
  <c r="AE2559" i="1"/>
  <c r="AF2559" i="1"/>
  <c r="AG2559" i="1"/>
  <c r="AB2560" i="1"/>
  <c r="AD2560" i="1"/>
  <c r="AE2560" i="1"/>
  <c r="AF2560" i="1"/>
  <c r="AG2560" i="1"/>
  <c r="AB2561" i="1"/>
  <c r="AD2561" i="1"/>
  <c r="AE2561" i="1"/>
  <c r="AF2561" i="1"/>
  <c r="AG2561" i="1"/>
  <c r="AB2562" i="1"/>
  <c r="AD2562" i="1"/>
  <c r="AE2562" i="1"/>
  <c r="AF2562" i="1"/>
  <c r="AG2562" i="1"/>
  <c r="AB2563" i="1"/>
  <c r="AD2563" i="1"/>
  <c r="AE2563" i="1"/>
  <c r="AF2563" i="1"/>
  <c r="AG2563" i="1"/>
  <c r="AB2564" i="1"/>
  <c r="AD2564" i="1"/>
  <c r="AE2564" i="1"/>
  <c r="AF2564" i="1"/>
  <c r="AG2564" i="1"/>
  <c r="AB2565" i="1"/>
  <c r="AD2565" i="1"/>
  <c r="AE2565" i="1"/>
  <c r="AF2565" i="1"/>
  <c r="AG2565" i="1"/>
  <c r="AB2566" i="1"/>
  <c r="AD2566" i="1"/>
  <c r="AE2566" i="1"/>
  <c r="AF2566" i="1"/>
  <c r="AG2566" i="1"/>
  <c r="AB2567" i="1"/>
  <c r="AD2567" i="1"/>
  <c r="AE2567" i="1"/>
  <c r="AF2567" i="1"/>
  <c r="AG2567" i="1"/>
  <c r="AB2568" i="1"/>
  <c r="AD2568" i="1"/>
  <c r="AE2568" i="1"/>
  <c r="AF2568" i="1"/>
  <c r="AG2568" i="1"/>
  <c r="AB2569" i="1"/>
  <c r="AD2569" i="1"/>
  <c r="AE2569" i="1"/>
  <c r="AF2569" i="1"/>
  <c r="AG2569" i="1"/>
  <c r="AB2570" i="1"/>
  <c r="AD2570" i="1"/>
  <c r="AE2570" i="1"/>
  <c r="AF2570" i="1"/>
  <c r="AG2570" i="1"/>
  <c r="AB2571" i="1"/>
  <c r="AD2571" i="1"/>
  <c r="AE2571" i="1"/>
  <c r="AF2571" i="1"/>
  <c r="AG2571" i="1"/>
  <c r="AB2572" i="1"/>
  <c r="AD2572" i="1"/>
  <c r="AE2572" i="1"/>
  <c r="AF2572" i="1"/>
  <c r="AG2572" i="1"/>
  <c r="AB2573" i="1"/>
  <c r="AD2573" i="1"/>
  <c r="AE2573" i="1"/>
  <c r="AF2573" i="1"/>
  <c r="AG2573" i="1"/>
  <c r="AB2574" i="1"/>
  <c r="AD2574" i="1"/>
  <c r="AE2574" i="1"/>
  <c r="AF2574" i="1"/>
  <c r="AG2574" i="1"/>
  <c r="AB2575" i="1"/>
  <c r="AD2575" i="1"/>
  <c r="AE2575" i="1"/>
  <c r="AF2575" i="1"/>
  <c r="AG2575" i="1"/>
  <c r="AB2576" i="1"/>
  <c r="AD2576" i="1"/>
  <c r="AE2576" i="1"/>
  <c r="AF2576" i="1"/>
  <c r="AG2576" i="1"/>
  <c r="AB2577" i="1"/>
  <c r="AD2577" i="1"/>
  <c r="AE2577" i="1"/>
  <c r="AF2577" i="1"/>
  <c r="AG2577" i="1"/>
  <c r="AB2578" i="1"/>
  <c r="AD2578" i="1"/>
  <c r="AE2578" i="1"/>
  <c r="AF2578" i="1"/>
  <c r="AG2578" i="1"/>
  <c r="AB2579" i="1"/>
  <c r="AD2579" i="1"/>
  <c r="AE2579" i="1"/>
  <c r="AF2579" i="1"/>
  <c r="AG2579" i="1"/>
  <c r="AB2580" i="1"/>
  <c r="AD2580" i="1"/>
  <c r="AE2580" i="1"/>
  <c r="AF2580" i="1"/>
  <c r="AG2580" i="1"/>
  <c r="AB2581" i="1"/>
  <c r="AD2581" i="1"/>
  <c r="AE2581" i="1"/>
  <c r="AF2581" i="1"/>
  <c r="AG2581" i="1"/>
  <c r="AB2582" i="1"/>
  <c r="AD2582" i="1"/>
  <c r="AE2582" i="1"/>
  <c r="AF2582" i="1"/>
  <c r="AG2582" i="1"/>
  <c r="AB2583" i="1"/>
  <c r="AD2583" i="1"/>
  <c r="AE2583" i="1"/>
  <c r="AF2583" i="1"/>
  <c r="AG2583" i="1"/>
  <c r="AB2584" i="1"/>
  <c r="AD2584" i="1"/>
  <c r="AE2584" i="1"/>
  <c r="AF2584" i="1"/>
  <c r="AG2584" i="1"/>
  <c r="AB2585" i="1"/>
  <c r="AD2585" i="1"/>
  <c r="AE2585" i="1"/>
  <c r="AF2585" i="1"/>
  <c r="AG2585" i="1"/>
  <c r="AB2586" i="1"/>
  <c r="AD2586" i="1"/>
  <c r="AE2586" i="1"/>
  <c r="AF2586" i="1"/>
  <c r="AG2586" i="1"/>
  <c r="AB2587" i="1"/>
  <c r="AD2587" i="1"/>
  <c r="AE2587" i="1"/>
  <c r="AF2587" i="1"/>
  <c r="AG2587" i="1"/>
  <c r="AB2588" i="1"/>
  <c r="AD2588" i="1"/>
  <c r="AE2588" i="1"/>
  <c r="AF2588" i="1"/>
  <c r="AG2588" i="1"/>
  <c r="AB2589" i="1"/>
  <c r="AD2589" i="1"/>
  <c r="AE2589" i="1"/>
  <c r="AF2589" i="1"/>
  <c r="AG2589" i="1"/>
  <c r="AB2590" i="1"/>
  <c r="AD2590" i="1"/>
  <c r="AE2590" i="1"/>
  <c r="AF2590" i="1"/>
  <c r="AG2590" i="1"/>
  <c r="AB2591" i="1"/>
  <c r="AD2591" i="1"/>
  <c r="AE2591" i="1"/>
  <c r="AF2591" i="1"/>
  <c r="AG2591" i="1"/>
  <c r="AB2592" i="1"/>
  <c r="AD2592" i="1"/>
  <c r="AE2592" i="1"/>
  <c r="AF2592" i="1"/>
  <c r="AG2592" i="1"/>
  <c r="AB2593" i="1"/>
  <c r="AD2593" i="1"/>
  <c r="AE2593" i="1"/>
  <c r="AF2593" i="1"/>
  <c r="AG2593" i="1"/>
  <c r="AB2594" i="1"/>
  <c r="AD2594" i="1"/>
  <c r="AE2594" i="1"/>
  <c r="AF2594" i="1"/>
  <c r="AG2594" i="1"/>
  <c r="AB2595" i="1"/>
  <c r="AD2595" i="1"/>
  <c r="AE2595" i="1"/>
  <c r="AF2595" i="1"/>
  <c r="AG2595" i="1"/>
  <c r="AB2596" i="1"/>
  <c r="AD2596" i="1"/>
  <c r="AE2596" i="1"/>
  <c r="AF2596" i="1"/>
  <c r="AG2596" i="1"/>
  <c r="AB2597" i="1"/>
  <c r="AD2597" i="1"/>
  <c r="AE2597" i="1"/>
  <c r="AF2597" i="1"/>
  <c r="AG2597" i="1"/>
  <c r="AB2598" i="1"/>
  <c r="AD2598" i="1"/>
  <c r="AE2598" i="1"/>
  <c r="AF2598" i="1"/>
  <c r="AG2598" i="1"/>
  <c r="AB2599" i="1"/>
  <c r="AD2599" i="1"/>
  <c r="AE2599" i="1"/>
  <c r="AF2599" i="1"/>
  <c r="AG2599" i="1"/>
  <c r="AB2600" i="1"/>
  <c r="AD2600" i="1"/>
  <c r="AE2600" i="1"/>
  <c r="AF2600" i="1"/>
  <c r="AG2600" i="1"/>
  <c r="AB2601" i="1"/>
  <c r="AD2601" i="1"/>
  <c r="AE2601" i="1"/>
  <c r="AF2601" i="1"/>
  <c r="AG2601" i="1"/>
  <c r="AB2602" i="1"/>
  <c r="AD2602" i="1"/>
  <c r="AE2602" i="1"/>
  <c r="AF2602" i="1"/>
  <c r="AG2602" i="1"/>
  <c r="AB2603" i="1"/>
  <c r="AD2603" i="1"/>
  <c r="AE2603" i="1"/>
  <c r="AF2603" i="1"/>
  <c r="AG2603" i="1"/>
  <c r="AB2604" i="1"/>
  <c r="AD2604" i="1"/>
  <c r="AE2604" i="1"/>
  <c r="AF2604" i="1"/>
  <c r="AG2604" i="1"/>
  <c r="AB2605" i="1"/>
  <c r="AD2605" i="1"/>
  <c r="AE2605" i="1"/>
  <c r="AF2605" i="1"/>
  <c r="AG2605" i="1"/>
  <c r="AB2606" i="1"/>
  <c r="AD2606" i="1"/>
  <c r="AE2606" i="1"/>
  <c r="AF2606" i="1"/>
  <c r="AG2606" i="1"/>
  <c r="AB2607" i="1"/>
  <c r="AD2607" i="1"/>
  <c r="AE2607" i="1"/>
  <c r="AF2607" i="1"/>
  <c r="AG2607" i="1"/>
  <c r="AB2608" i="1"/>
  <c r="AD2608" i="1"/>
  <c r="AE2608" i="1"/>
  <c r="AF2608" i="1"/>
  <c r="AG2608" i="1"/>
  <c r="AB2609" i="1"/>
  <c r="AD2609" i="1"/>
  <c r="AE2609" i="1"/>
  <c r="AF2609" i="1"/>
  <c r="AG2609" i="1"/>
  <c r="AB2610" i="1"/>
  <c r="AD2610" i="1"/>
  <c r="AE2610" i="1"/>
  <c r="AF2610" i="1"/>
  <c r="AG2610" i="1"/>
  <c r="AB2611" i="1"/>
  <c r="AD2611" i="1"/>
  <c r="AE2611" i="1"/>
  <c r="AF2611" i="1"/>
  <c r="AG2611" i="1"/>
  <c r="AB2612" i="1"/>
  <c r="AD2612" i="1"/>
  <c r="AE2612" i="1"/>
  <c r="AF2612" i="1"/>
  <c r="AG2612" i="1"/>
  <c r="AB2613" i="1"/>
  <c r="AD2613" i="1"/>
  <c r="AE2613" i="1"/>
  <c r="AF2613" i="1"/>
  <c r="AG2613" i="1"/>
  <c r="AB2614" i="1"/>
  <c r="AD2614" i="1"/>
  <c r="AE2614" i="1"/>
  <c r="AF2614" i="1"/>
  <c r="AG2614" i="1"/>
  <c r="AB2615" i="1"/>
  <c r="AD2615" i="1"/>
  <c r="AE2615" i="1"/>
  <c r="AF2615" i="1"/>
  <c r="AG2615" i="1"/>
  <c r="AB2616" i="1"/>
  <c r="AD2616" i="1"/>
  <c r="AE2616" i="1"/>
  <c r="AF2616" i="1"/>
  <c r="AG2616" i="1"/>
  <c r="AB2617" i="1"/>
  <c r="AD2617" i="1"/>
  <c r="AE2617" i="1"/>
  <c r="AF2617" i="1"/>
  <c r="AG2617" i="1"/>
  <c r="AB2618" i="1"/>
  <c r="AD2618" i="1"/>
  <c r="AE2618" i="1"/>
  <c r="AF2618" i="1"/>
  <c r="AG2618" i="1"/>
  <c r="AB2619" i="1"/>
  <c r="AD2619" i="1"/>
  <c r="AE2619" i="1"/>
  <c r="AF2619" i="1"/>
  <c r="AG2619" i="1"/>
  <c r="AB2620" i="1"/>
  <c r="AD2620" i="1"/>
  <c r="AE2620" i="1"/>
  <c r="AF2620" i="1"/>
  <c r="AG2620" i="1"/>
  <c r="AB2621" i="1"/>
  <c r="AD2621" i="1"/>
  <c r="AE2621" i="1"/>
  <c r="AF2621" i="1"/>
  <c r="AG2621" i="1"/>
  <c r="AB2622" i="1"/>
  <c r="AD2622" i="1"/>
  <c r="AE2622" i="1"/>
  <c r="AF2622" i="1"/>
  <c r="AG2622" i="1"/>
  <c r="AB2623" i="1"/>
  <c r="AD2623" i="1"/>
  <c r="AE2623" i="1"/>
  <c r="AF2623" i="1"/>
  <c r="AG2623" i="1"/>
  <c r="AB2624" i="1"/>
  <c r="AD2624" i="1"/>
  <c r="AE2624" i="1"/>
  <c r="AF2624" i="1"/>
  <c r="AG2624" i="1"/>
  <c r="AB2625" i="1"/>
  <c r="AD2625" i="1"/>
  <c r="AE2625" i="1"/>
  <c r="AF2625" i="1"/>
  <c r="AG2625" i="1"/>
  <c r="AB2626" i="1"/>
  <c r="AD2626" i="1"/>
  <c r="AE2626" i="1"/>
  <c r="AF2626" i="1"/>
  <c r="AG2626" i="1"/>
  <c r="AB2627" i="1"/>
  <c r="AD2627" i="1"/>
  <c r="AE2627" i="1"/>
  <c r="AF2627" i="1"/>
  <c r="AG2627" i="1"/>
  <c r="AB2628" i="1"/>
  <c r="AD2628" i="1"/>
  <c r="AE2628" i="1"/>
  <c r="AF2628" i="1"/>
  <c r="AG2628" i="1"/>
  <c r="AB2629" i="1"/>
  <c r="AD2629" i="1"/>
  <c r="AE2629" i="1"/>
  <c r="AF2629" i="1"/>
  <c r="AG2629" i="1"/>
  <c r="AB2630" i="1"/>
  <c r="AD2630" i="1"/>
  <c r="AE2630" i="1"/>
  <c r="AF2630" i="1"/>
  <c r="AG2630" i="1"/>
  <c r="AB2631" i="1"/>
  <c r="AD2631" i="1"/>
  <c r="AE2631" i="1"/>
  <c r="AF2631" i="1"/>
  <c r="AG2631" i="1"/>
  <c r="AB2632" i="1"/>
  <c r="AD2632" i="1"/>
  <c r="AE2632" i="1"/>
  <c r="AF2632" i="1"/>
  <c r="AG2632" i="1"/>
  <c r="AB2633" i="1"/>
  <c r="AD2633" i="1"/>
  <c r="AE2633" i="1"/>
  <c r="AF2633" i="1"/>
  <c r="AG2633" i="1"/>
  <c r="AB2634" i="1"/>
  <c r="AD2634" i="1"/>
  <c r="AE2634" i="1"/>
  <c r="AF2634" i="1"/>
  <c r="AG2634" i="1"/>
  <c r="AB2635" i="1"/>
  <c r="AD2635" i="1"/>
  <c r="AE2635" i="1"/>
  <c r="AF2635" i="1"/>
  <c r="AG2635" i="1"/>
  <c r="AB2636" i="1"/>
  <c r="AD2636" i="1"/>
  <c r="AE2636" i="1"/>
  <c r="AF2636" i="1"/>
  <c r="AG2636" i="1"/>
  <c r="AB2637" i="1"/>
  <c r="AD2637" i="1"/>
  <c r="AE2637" i="1"/>
  <c r="AF2637" i="1"/>
  <c r="AG2637" i="1"/>
  <c r="AB2638" i="1"/>
  <c r="AD2638" i="1"/>
  <c r="AE2638" i="1"/>
  <c r="AF2638" i="1"/>
  <c r="AG2638" i="1"/>
  <c r="AB2639" i="1"/>
  <c r="AD2639" i="1"/>
  <c r="AE2639" i="1"/>
  <c r="AF2639" i="1"/>
  <c r="AG2639" i="1"/>
  <c r="AB2640" i="1"/>
  <c r="AD2640" i="1"/>
  <c r="AE2640" i="1"/>
  <c r="AF2640" i="1"/>
  <c r="AG2640" i="1"/>
  <c r="AB2641" i="1"/>
  <c r="AD2641" i="1"/>
  <c r="AE2641" i="1"/>
  <c r="AF2641" i="1"/>
  <c r="AG2641" i="1"/>
  <c r="AB2642" i="1"/>
  <c r="AD2642" i="1"/>
  <c r="AE2642" i="1"/>
  <c r="AF2642" i="1"/>
  <c r="AG2642" i="1"/>
  <c r="AB2643" i="1"/>
  <c r="AD2643" i="1"/>
  <c r="AE2643" i="1"/>
  <c r="AF2643" i="1"/>
  <c r="AG2643" i="1"/>
  <c r="AB2644" i="1"/>
  <c r="AD2644" i="1"/>
  <c r="AE2644" i="1"/>
  <c r="AF2644" i="1"/>
  <c r="AG2644" i="1"/>
  <c r="AB2645" i="1"/>
  <c r="AD2645" i="1"/>
  <c r="AE2645" i="1"/>
  <c r="AF2645" i="1"/>
  <c r="AG2645" i="1"/>
  <c r="AB2646" i="1"/>
  <c r="AD2646" i="1"/>
  <c r="AE2646" i="1"/>
  <c r="AF2646" i="1"/>
  <c r="AG2646" i="1"/>
  <c r="AB2647" i="1"/>
  <c r="AD2647" i="1"/>
  <c r="AE2647" i="1"/>
  <c r="AF2647" i="1"/>
  <c r="AG2647" i="1"/>
  <c r="AB2648" i="1"/>
  <c r="AD2648" i="1"/>
  <c r="AE2648" i="1"/>
  <c r="AF2648" i="1"/>
  <c r="AG2648" i="1"/>
  <c r="AB2649" i="1"/>
  <c r="AD2649" i="1"/>
  <c r="AE2649" i="1"/>
  <c r="AF2649" i="1"/>
  <c r="AG2649" i="1"/>
  <c r="AB2650" i="1"/>
  <c r="AD2650" i="1"/>
  <c r="AE2650" i="1"/>
  <c r="AF2650" i="1"/>
  <c r="AG2650" i="1"/>
  <c r="AB2651" i="1"/>
  <c r="AD2651" i="1"/>
  <c r="AE2651" i="1"/>
  <c r="AF2651" i="1"/>
  <c r="AG2651" i="1"/>
  <c r="AB2652" i="1"/>
  <c r="AD2652" i="1"/>
  <c r="AE2652" i="1"/>
  <c r="AF2652" i="1"/>
  <c r="AG2652" i="1"/>
  <c r="AB2653" i="1"/>
  <c r="AD2653" i="1"/>
  <c r="AE2653" i="1"/>
  <c r="AF2653" i="1"/>
  <c r="AG2653" i="1"/>
  <c r="AB2654" i="1"/>
  <c r="AD2654" i="1"/>
  <c r="AE2654" i="1"/>
  <c r="AF2654" i="1"/>
  <c r="AG2654" i="1"/>
  <c r="AB2655" i="1"/>
  <c r="AD2655" i="1"/>
  <c r="AE2655" i="1"/>
  <c r="AF2655" i="1"/>
  <c r="AG2655" i="1"/>
  <c r="AB2656" i="1"/>
  <c r="AD2656" i="1"/>
  <c r="AE2656" i="1"/>
  <c r="AF2656" i="1"/>
  <c r="AG2656" i="1"/>
  <c r="AB2657" i="1"/>
  <c r="AD2657" i="1"/>
  <c r="AE2657" i="1"/>
  <c r="AF2657" i="1"/>
  <c r="AG2657" i="1"/>
  <c r="AB2658" i="1"/>
  <c r="AD2658" i="1"/>
  <c r="AE2658" i="1"/>
  <c r="AF2658" i="1"/>
  <c r="AG2658" i="1"/>
  <c r="AB2659" i="1"/>
  <c r="AD2659" i="1"/>
  <c r="AE2659" i="1"/>
  <c r="AF2659" i="1"/>
  <c r="AG2659" i="1"/>
  <c r="AB2660" i="1"/>
  <c r="AD2660" i="1"/>
  <c r="AE2660" i="1"/>
  <c r="AF2660" i="1"/>
  <c r="AG2660" i="1"/>
  <c r="AB2661" i="1"/>
  <c r="AD2661" i="1"/>
  <c r="AE2661" i="1"/>
  <c r="AF2661" i="1"/>
  <c r="AG2661" i="1"/>
  <c r="AB2662" i="1"/>
  <c r="AD2662" i="1"/>
  <c r="AE2662" i="1"/>
  <c r="AF2662" i="1"/>
  <c r="AG2662" i="1"/>
  <c r="AB2663" i="1"/>
  <c r="AD2663" i="1"/>
  <c r="AE2663" i="1"/>
  <c r="AF2663" i="1"/>
  <c r="AG2663" i="1"/>
  <c r="AB2664" i="1"/>
  <c r="AD2664" i="1"/>
  <c r="AE2664" i="1"/>
  <c r="AF2664" i="1"/>
  <c r="AG2664" i="1"/>
  <c r="AB2665" i="1"/>
  <c r="AD2665" i="1"/>
  <c r="AE2665" i="1"/>
  <c r="AF2665" i="1"/>
  <c r="AG2665" i="1"/>
  <c r="AB2666" i="1"/>
  <c r="AD2666" i="1"/>
  <c r="AE2666" i="1"/>
  <c r="AF2666" i="1"/>
  <c r="AG2666" i="1"/>
  <c r="AB2667" i="1"/>
  <c r="AD2667" i="1"/>
  <c r="AE2667" i="1"/>
  <c r="AF2667" i="1"/>
  <c r="AG2667" i="1"/>
  <c r="AB2668" i="1"/>
  <c r="AD2668" i="1"/>
  <c r="AE2668" i="1"/>
  <c r="AF2668" i="1"/>
  <c r="AG2668" i="1"/>
  <c r="AB2669" i="1"/>
  <c r="AD2669" i="1"/>
  <c r="AE2669" i="1"/>
  <c r="AF2669" i="1"/>
  <c r="AG2669" i="1"/>
  <c r="AB2670" i="1"/>
  <c r="AD2670" i="1"/>
  <c r="AE2670" i="1"/>
  <c r="AF2670" i="1"/>
  <c r="AG2670" i="1"/>
  <c r="AB2671" i="1"/>
  <c r="AD2671" i="1"/>
  <c r="AE2671" i="1"/>
  <c r="AF2671" i="1"/>
  <c r="AG2671" i="1"/>
  <c r="AB2672" i="1"/>
  <c r="AD2672" i="1"/>
  <c r="AE2672" i="1"/>
  <c r="AF2672" i="1"/>
  <c r="AG2672" i="1"/>
  <c r="AB2673" i="1"/>
  <c r="AD2673" i="1"/>
  <c r="AE2673" i="1"/>
  <c r="AF2673" i="1"/>
  <c r="AG2673" i="1"/>
  <c r="AB2674" i="1"/>
  <c r="AD2674" i="1"/>
  <c r="AE2674" i="1"/>
  <c r="AF2674" i="1"/>
  <c r="AG2674" i="1"/>
  <c r="AB2675" i="1"/>
  <c r="AD2675" i="1"/>
  <c r="AE2675" i="1"/>
  <c r="AF2675" i="1"/>
  <c r="AG2675" i="1"/>
  <c r="AB2676" i="1"/>
  <c r="AD2676" i="1"/>
  <c r="AE2676" i="1"/>
  <c r="AF2676" i="1"/>
  <c r="AG2676" i="1"/>
  <c r="AB2677" i="1"/>
  <c r="AD2677" i="1"/>
  <c r="AE2677" i="1"/>
  <c r="AF2677" i="1"/>
  <c r="AG2677" i="1"/>
  <c r="AB2678" i="1"/>
  <c r="AD2678" i="1"/>
  <c r="AE2678" i="1"/>
  <c r="AF2678" i="1"/>
  <c r="AG2678" i="1"/>
  <c r="AB2679" i="1"/>
  <c r="AD2679" i="1"/>
  <c r="AE2679" i="1"/>
  <c r="AF2679" i="1"/>
  <c r="AG2679" i="1"/>
  <c r="AB2680" i="1"/>
  <c r="AD2680" i="1"/>
  <c r="AE2680" i="1"/>
  <c r="AF2680" i="1"/>
  <c r="AG2680" i="1"/>
  <c r="AB2681" i="1"/>
  <c r="AD2681" i="1"/>
  <c r="AE2681" i="1"/>
  <c r="AF2681" i="1"/>
  <c r="AG2681" i="1"/>
  <c r="AB2682" i="1"/>
  <c r="AD2682" i="1"/>
  <c r="AE2682" i="1"/>
  <c r="AF2682" i="1"/>
  <c r="AG2682" i="1"/>
  <c r="AB2683" i="1"/>
  <c r="AD2683" i="1"/>
  <c r="AE2683" i="1"/>
  <c r="AF2683" i="1"/>
  <c r="AG2683" i="1"/>
  <c r="AB2684" i="1"/>
  <c r="AD2684" i="1"/>
  <c r="AE2684" i="1"/>
  <c r="AF2684" i="1"/>
  <c r="AG2684" i="1"/>
  <c r="AB2685" i="1"/>
  <c r="AD2685" i="1"/>
  <c r="AE2685" i="1"/>
  <c r="AF2685" i="1"/>
  <c r="AG2685" i="1"/>
  <c r="AB2686" i="1"/>
  <c r="AD2686" i="1"/>
  <c r="AE2686" i="1"/>
  <c r="AF2686" i="1"/>
  <c r="AG2686" i="1"/>
  <c r="AB2687" i="1"/>
  <c r="AD2687" i="1"/>
  <c r="AE2687" i="1"/>
  <c r="AF2687" i="1"/>
  <c r="AG2687" i="1"/>
  <c r="AB2688" i="1"/>
  <c r="AD2688" i="1"/>
  <c r="AE2688" i="1"/>
  <c r="AF2688" i="1"/>
  <c r="AG2688" i="1"/>
  <c r="AB2689" i="1"/>
  <c r="AD2689" i="1"/>
  <c r="AE2689" i="1"/>
  <c r="AF2689" i="1"/>
  <c r="AG2689" i="1"/>
  <c r="AB2690" i="1"/>
  <c r="AD2690" i="1"/>
  <c r="AE2690" i="1"/>
  <c r="AF2690" i="1"/>
  <c r="AG2690" i="1"/>
  <c r="AB2691" i="1"/>
  <c r="AD2691" i="1"/>
  <c r="AE2691" i="1"/>
  <c r="AF2691" i="1"/>
  <c r="AG2691" i="1"/>
  <c r="AB2692" i="1"/>
  <c r="AD2692" i="1"/>
  <c r="AE2692" i="1"/>
  <c r="AF2692" i="1"/>
  <c r="AG2692" i="1"/>
  <c r="AB2693" i="1"/>
  <c r="AD2693" i="1"/>
  <c r="AE2693" i="1"/>
  <c r="AF2693" i="1"/>
  <c r="AG2693" i="1"/>
  <c r="AB2694" i="1"/>
  <c r="AD2694" i="1"/>
  <c r="AE2694" i="1"/>
  <c r="AF2694" i="1"/>
  <c r="AG2694" i="1"/>
  <c r="AB2695" i="1"/>
  <c r="AD2695" i="1"/>
  <c r="AE2695" i="1"/>
  <c r="AF2695" i="1"/>
  <c r="AG2695" i="1"/>
  <c r="AB2696" i="1"/>
  <c r="AD2696" i="1"/>
  <c r="AE2696" i="1"/>
  <c r="AF2696" i="1"/>
  <c r="AG2696" i="1"/>
  <c r="AB2697" i="1"/>
  <c r="AD2697" i="1"/>
  <c r="AE2697" i="1"/>
  <c r="AF2697" i="1"/>
  <c r="AG2697" i="1"/>
  <c r="AB2698" i="1"/>
  <c r="AD2698" i="1"/>
  <c r="AE2698" i="1"/>
  <c r="AF2698" i="1"/>
  <c r="AG2698" i="1"/>
  <c r="AB2699" i="1"/>
  <c r="AD2699" i="1"/>
  <c r="AE2699" i="1"/>
  <c r="AF2699" i="1"/>
  <c r="AG2699" i="1"/>
  <c r="AB2700" i="1"/>
  <c r="AD2700" i="1"/>
  <c r="AE2700" i="1"/>
  <c r="AF2700" i="1"/>
  <c r="AG2700" i="1"/>
  <c r="AB2701" i="1"/>
  <c r="AD2701" i="1"/>
  <c r="AE2701" i="1"/>
  <c r="AF2701" i="1"/>
  <c r="AG2701" i="1"/>
  <c r="AB2702" i="1"/>
  <c r="AD2702" i="1"/>
  <c r="AE2702" i="1"/>
  <c r="AF2702" i="1"/>
  <c r="AG2702" i="1"/>
  <c r="AB2703" i="1"/>
  <c r="AD2703" i="1"/>
  <c r="AE2703" i="1"/>
  <c r="AF2703" i="1"/>
  <c r="AG2703" i="1"/>
  <c r="AB2704" i="1"/>
  <c r="AD2704" i="1"/>
  <c r="AE2704" i="1"/>
  <c r="AF2704" i="1"/>
  <c r="AG2704" i="1"/>
  <c r="AB2705" i="1"/>
  <c r="AD2705" i="1"/>
  <c r="AE2705" i="1"/>
  <c r="AF2705" i="1"/>
  <c r="AG2705" i="1"/>
  <c r="AB2706" i="1"/>
  <c r="AD2706" i="1"/>
  <c r="AE2706" i="1"/>
  <c r="AF2706" i="1"/>
  <c r="AG2706" i="1"/>
  <c r="AB2707" i="1"/>
  <c r="AD2707" i="1"/>
  <c r="AE2707" i="1"/>
  <c r="AF2707" i="1"/>
  <c r="AG2707" i="1"/>
  <c r="AB2708" i="1"/>
  <c r="AD2708" i="1"/>
  <c r="AE2708" i="1"/>
  <c r="AF2708" i="1"/>
  <c r="AG2708" i="1"/>
  <c r="AB2709" i="1"/>
  <c r="AD2709" i="1"/>
  <c r="AE2709" i="1"/>
  <c r="AF2709" i="1"/>
  <c r="AG2709" i="1"/>
  <c r="AB2710" i="1"/>
  <c r="AD2710" i="1"/>
  <c r="AE2710" i="1"/>
  <c r="AF2710" i="1"/>
  <c r="AG2710" i="1"/>
  <c r="AB2711" i="1"/>
  <c r="AD2711" i="1"/>
  <c r="AE2711" i="1"/>
  <c r="AF2711" i="1"/>
  <c r="AG2711" i="1"/>
  <c r="AB2712" i="1"/>
  <c r="AD2712" i="1"/>
  <c r="AE2712" i="1"/>
  <c r="AF2712" i="1"/>
  <c r="AG2712" i="1"/>
  <c r="AB2713" i="1"/>
  <c r="AD2713" i="1"/>
  <c r="AE2713" i="1"/>
  <c r="AF2713" i="1"/>
  <c r="AG2713" i="1"/>
  <c r="AB2714" i="1"/>
  <c r="AD2714" i="1"/>
  <c r="AE2714" i="1"/>
  <c r="AF2714" i="1"/>
  <c r="AG2714" i="1"/>
  <c r="AB2715" i="1"/>
  <c r="AD2715" i="1"/>
  <c r="AE2715" i="1"/>
  <c r="AF2715" i="1"/>
  <c r="AG2715" i="1"/>
  <c r="AB2716" i="1"/>
  <c r="AD2716" i="1"/>
  <c r="AE2716" i="1"/>
  <c r="AF2716" i="1"/>
  <c r="AG2716" i="1"/>
  <c r="AB2717" i="1"/>
  <c r="AD2717" i="1"/>
  <c r="AE2717" i="1"/>
  <c r="AF2717" i="1"/>
  <c r="AG2717" i="1"/>
  <c r="AB2718" i="1"/>
  <c r="AD2718" i="1"/>
  <c r="AE2718" i="1"/>
  <c r="AF2718" i="1"/>
  <c r="AG2718" i="1"/>
  <c r="AB2719" i="1"/>
  <c r="AD2719" i="1"/>
  <c r="AE2719" i="1"/>
  <c r="AF2719" i="1"/>
  <c r="AG2719" i="1"/>
  <c r="AB2720" i="1"/>
  <c r="AD2720" i="1"/>
  <c r="AE2720" i="1"/>
  <c r="AF2720" i="1"/>
  <c r="AG2720" i="1"/>
  <c r="AB2721" i="1"/>
  <c r="AD2721" i="1"/>
  <c r="AE2721" i="1"/>
  <c r="AF2721" i="1"/>
  <c r="AG2721" i="1"/>
  <c r="AB2722" i="1"/>
  <c r="AD2722" i="1"/>
  <c r="AE2722" i="1"/>
  <c r="AF2722" i="1"/>
  <c r="AG2722" i="1"/>
  <c r="AB2723" i="1"/>
  <c r="AD2723" i="1"/>
  <c r="AE2723" i="1"/>
  <c r="AF2723" i="1"/>
  <c r="AG2723" i="1"/>
  <c r="AB2724" i="1"/>
  <c r="AD2724" i="1"/>
  <c r="AE2724" i="1"/>
  <c r="AF2724" i="1"/>
  <c r="AG2724" i="1"/>
  <c r="AB2725" i="1"/>
  <c r="AD2725" i="1"/>
  <c r="AE2725" i="1"/>
  <c r="AF2725" i="1"/>
  <c r="AG2725" i="1"/>
  <c r="AB2726" i="1"/>
  <c r="AD2726" i="1"/>
  <c r="AE2726" i="1"/>
  <c r="AF2726" i="1"/>
  <c r="AG2726" i="1"/>
  <c r="AB2727" i="1"/>
  <c r="AD2727" i="1"/>
  <c r="AE2727" i="1"/>
  <c r="AF2727" i="1"/>
  <c r="AG2727" i="1"/>
  <c r="AB2728" i="1"/>
  <c r="AD2728" i="1"/>
  <c r="AE2728" i="1"/>
  <c r="AF2728" i="1"/>
  <c r="AG2728" i="1"/>
  <c r="AB2729" i="1"/>
  <c r="AD2729" i="1"/>
  <c r="AE2729" i="1"/>
  <c r="AF2729" i="1"/>
  <c r="AG2729" i="1"/>
  <c r="AB2730" i="1"/>
  <c r="AD2730" i="1"/>
  <c r="AE2730" i="1"/>
  <c r="AF2730" i="1"/>
  <c r="AG2730" i="1"/>
  <c r="AB2731" i="1"/>
  <c r="AD2731" i="1"/>
  <c r="AE2731" i="1"/>
  <c r="AF2731" i="1"/>
  <c r="AG2731" i="1"/>
  <c r="AB2732" i="1"/>
  <c r="AD2732" i="1"/>
  <c r="AE2732" i="1"/>
  <c r="AF2732" i="1"/>
  <c r="AG2732" i="1"/>
  <c r="AB2733" i="1"/>
  <c r="AD2733" i="1"/>
  <c r="AE2733" i="1"/>
  <c r="AF2733" i="1"/>
  <c r="AG2733" i="1"/>
  <c r="AB2734" i="1"/>
  <c r="AD2734" i="1"/>
  <c r="AE2734" i="1"/>
  <c r="AF2734" i="1"/>
  <c r="AG2734" i="1"/>
  <c r="AB2735" i="1"/>
  <c r="AD2735" i="1"/>
  <c r="AE2735" i="1"/>
  <c r="AF2735" i="1"/>
  <c r="AG2735" i="1"/>
  <c r="AB2736" i="1"/>
  <c r="AD2736" i="1"/>
  <c r="AE2736" i="1"/>
  <c r="AF2736" i="1"/>
  <c r="AG2736" i="1"/>
  <c r="AB2737" i="1"/>
  <c r="AD2737" i="1"/>
  <c r="AE2737" i="1"/>
  <c r="AF2737" i="1"/>
  <c r="AG2737" i="1"/>
  <c r="AB2738" i="1"/>
  <c r="AD2738" i="1"/>
  <c r="AE2738" i="1"/>
  <c r="AF2738" i="1"/>
  <c r="AG2738" i="1"/>
  <c r="AB2739" i="1"/>
  <c r="AD2739" i="1"/>
  <c r="AE2739" i="1"/>
  <c r="AF2739" i="1"/>
  <c r="AG2739" i="1"/>
  <c r="AB2740" i="1"/>
  <c r="AD2740" i="1"/>
  <c r="AE2740" i="1"/>
  <c r="AF2740" i="1"/>
  <c r="AG2740" i="1"/>
  <c r="AB2741" i="1"/>
  <c r="AD2741" i="1"/>
  <c r="AE2741" i="1"/>
  <c r="AF2741" i="1"/>
  <c r="AG2741" i="1"/>
  <c r="AB2742" i="1"/>
  <c r="AD2742" i="1"/>
  <c r="AE2742" i="1"/>
  <c r="AF2742" i="1"/>
  <c r="AG2742" i="1"/>
  <c r="AB2743" i="1"/>
  <c r="AD2743" i="1"/>
  <c r="AE2743" i="1"/>
  <c r="AF2743" i="1"/>
  <c r="AG2743" i="1"/>
  <c r="AB2744" i="1"/>
  <c r="AD2744" i="1"/>
  <c r="AE2744" i="1"/>
  <c r="AF2744" i="1"/>
  <c r="AG2744" i="1"/>
  <c r="AB2745" i="1"/>
  <c r="AD2745" i="1"/>
  <c r="AE2745" i="1"/>
  <c r="AF2745" i="1"/>
  <c r="AG2745" i="1"/>
  <c r="AB2746" i="1"/>
  <c r="AD2746" i="1"/>
  <c r="AE2746" i="1"/>
  <c r="AF2746" i="1"/>
  <c r="AG2746" i="1"/>
  <c r="AB2747" i="1"/>
  <c r="AD2747" i="1"/>
  <c r="AE2747" i="1"/>
  <c r="AF2747" i="1"/>
  <c r="AG2747" i="1"/>
  <c r="AB2748" i="1"/>
  <c r="AD2748" i="1"/>
  <c r="AE2748" i="1"/>
  <c r="AF2748" i="1"/>
  <c r="AG2748" i="1"/>
  <c r="AB2749" i="1"/>
  <c r="AD2749" i="1"/>
  <c r="AE2749" i="1"/>
  <c r="AF2749" i="1"/>
  <c r="AG2749" i="1"/>
  <c r="AB2750" i="1"/>
  <c r="AD2750" i="1"/>
  <c r="AE2750" i="1"/>
  <c r="AF2750" i="1"/>
  <c r="AG2750" i="1"/>
  <c r="AB2751" i="1"/>
  <c r="AD2751" i="1"/>
  <c r="AE2751" i="1"/>
  <c r="AF2751" i="1"/>
  <c r="AG2751" i="1"/>
  <c r="AB2752" i="1"/>
  <c r="AD2752" i="1"/>
  <c r="AE2752" i="1"/>
  <c r="AF2752" i="1"/>
  <c r="AG2752" i="1"/>
  <c r="AB2753" i="1"/>
  <c r="AD2753" i="1"/>
  <c r="AE2753" i="1"/>
  <c r="AF2753" i="1"/>
  <c r="AG2753" i="1"/>
  <c r="AB2754" i="1"/>
  <c r="AD2754" i="1"/>
  <c r="AE2754" i="1"/>
  <c r="AF2754" i="1"/>
  <c r="AG2754" i="1"/>
  <c r="AB2755" i="1"/>
  <c r="AD2755" i="1"/>
  <c r="AE2755" i="1"/>
  <c r="AF2755" i="1"/>
  <c r="AG2755" i="1"/>
  <c r="AB2756" i="1"/>
  <c r="AD2756" i="1"/>
  <c r="AE2756" i="1"/>
  <c r="AF2756" i="1"/>
  <c r="AG2756" i="1"/>
  <c r="AB2757" i="1"/>
  <c r="AD2757" i="1"/>
  <c r="AE2757" i="1"/>
  <c r="AF2757" i="1"/>
  <c r="AG2757" i="1"/>
  <c r="AB2758" i="1"/>
  <c r="AD2758" i="1"/>
  <c r="AE2758" i="1"/>
  <c r="AF2758" i="1"/>
  <c r="AG2758" i="1"/>
  <c r="AB2759" i="1"/>
  <c r="AD2759" i="1"/>
  <c r="AE2759" i="1"/>
  <c r="AF2759" i="1"/>
  <c r="AG2759" i="1"/>
  <c r="AB2760" i="1"/>
  <c r="AD2760" i="1"/>
  <c r="AE2760" i="1"/>
  <c r="AF2760" i="1"/>
  <c r="AG2760" i="1"/>
  <c r="AB2761" i="1"/>
  <c r="AD2761" i="1"/>
  <c r="AE2761" i="1"/>
  <c r="AF2761" i="1"/>
  <c r="AG2761" i="1"/>
  <c r="AB2762" i="1"/>
  <c r="AD2762" i="1"/>
  <c r="AE2762" i="1"/>
  <c r="AF2762" i="1"/>
  <c r="AG2762" i="1"/>
  <c r="AB2763" i="1"/>
  <c r="AD2763" i="1"/>
  <c r="AE2763" i="1"/>
  <c r="AF2763" i="1"/>
  <c r="AG2763" i="1"/>
  <c r="AB2764" i="1"/>
  <c r="AD2764" i="1"/>
  <c r="AE2764" i="1"/>
  <c r="AF2764" i="1"/>
  <c r="AG2764" i="1"/>
  <c r="AB2765" i="1"/>
  <c r="AD2765" i="1"/>
  <c r="AE2765" i="1"/>
  <c r="AF2765" i="1"/>
  <c r="AG2765" i="1"/>
  <c r="AB2766" i="1"/>
  <c r="AD2766" i="1"/>
  <c r="AE2766" i="1"/>
  <c r="AF2766" i="1"/>
  <c r="AG2766" i="1"/>
  <c r="AB2767" i="1"/>
  <c r="AD2767" i="1"/>
  <c r="AE2767" i="1"/>
  <c r="AF2767" i="1"/>
  <c r="AG2767" i="1"/>
  <c r="AB2768" i="1"/>
  <c r="AD2768" i="1"/>
  <c r="AE2768" i="1"/>
  <c r="AF2768" i="1"/>
  <c r="AG2768" i="1"/>
  <c r="AB2769" i="1"/>
  <c r="AD2769" i="1"/>
  <c r="AE2769" i="1"/>
  <c r="AF2769" i="1"/>
  <c r="AG2769" i="1"/>
  <c r="AB2770" i="1"/>
  <c r="AD2770" i="1"/>
  <c r="AE2770" i="1"/>
  <c r="AF2770" i="1"/>
  <c r="AG2770" i="1"/>
  <c r="AB2771" i="1"/>
  <c r="AD2771" i="1"/>
  <c r="AE2771" i="1"/>
  <c r="AF2771" i="1"/>
  <c r="AG2771" i="1"/>
  <c r="AB2772" i="1"/>
  <c r="AD2772" i="1"/>
  <c r="AE2772" i="1"/>
  <c r="AF2772" i="1"/>
  <c r="AG2772" i="1"/>
  <c r="AB2773" i="1"/>
  <c r="AD2773" i="1"/>
  <c r="AE2773" i="1"/>
  <c r="AF2773" i="1"/>
  <c r="AG2773" i="1"/>
  <c r="AB2774" i="1"/>
  <c r="AD2774" i="1"/>
  <c r="AE2774" i="1"/>
  <c r="AF2774" i="1"/>
  <c r="AG2774" i="1"/>
  <c r="AB2775" i="1"/>
  <c r="AD2775" i="1"/>
  <c r="AE2775" i="1"/>
  <c r="AF2775" i="1"/>
  <c r="AG2775" i="1"/>
  <c r="AB2776" i="1"/>
  <c r="AD2776" i="1"/>
  <c r="AE2776" i="1"/>
  <c r="AF2776" i="1"/>
  <c r="AG2776" i="1"/>
  <c r="AB2777" i="1"/>
  <c r="AD2777" i="1"/>
  <c r="AE2777" i="1"/>
  <c r="AF2777" i="1"/>
  <c r="AG2777" i="1"/>
  <c r="AB2778" i="1"/>
  <c r="AD2778" i="1"/>
  <c r="AE2778" i="1"/>
  <c r="AF2778" i="1"/>
  <c r="AG2778" i="1"/>
  <c r="AB2779" i="1"/>
  <c r="AD2779" i="1"/>
  <c r="AE2779" i="1"/>
  <c r="AF2779" i="1"/>
  <c r="AG2779" i="1"/>
  <c r="AB2780" i="1"/>
  <c r="AD2780" i="1"/>
  <c r="AE2780" i="1"/>
  <c r="AF2780" i="1"/>
  <c r="AG2780" i="1"/>
  <c r="AB2781" i="1"/>
  <c r="AD2781" i="1"/>
  <c r="AE2781" i="1"/>
  <c r="AF2781" i="1"/>
  <c r="AG2781" i="1"/>
  <c r="AB2782" i="1"/>
  <c r="AD2782" i="1"/>
  <c r="AE2782" i="1"/>
  <c r="AF2782" i="1"/>
  <c r="AG2782" i="1"/>
  <c r="AB2783" i="1"/>
  <c r="AD2783" i="1"/>
  <c r="AE2783" i="1"/>
  <c r="AF2783" i="1"/>
  <c r="AG2783" i="1"/>
  <c r="AB2784" i="1"/>
  <c r="AD2784" i="1"/>
  <c r="AE2784" i="1"/>
  <c r="AF2784" i="1"/>
  <c r="AG2784" i="1"/>
  <c r="AB2785" i="1"/>
  <c r="AD2785" i="1"/>
  <c r="AE2785" i="1"/>
  <c r="AF2785" i="1"/>
  <c r="AG2785" i="1"/>
  <c r="AB2786" i="1"/>
  <c r="AD2786" i="1"/>
  <c r="AE2786" i="1"/>
  <c r="AF2786" i="1"/>
  <c r="AG2786" i="1"/>
  <c r="AB2787" i="1"/>
  <c r="AD2787" i="1"/>
  <c r="AE2787" i="1"/>
  <c r="AF2787" i="1"/>
  <c r="AG2787" i="1"/>
  <c r="AB2788" i="1"/>
  <c r="AD2788" i="1"/>
  <c r="AE2788" i="1"/>
  <c r="AF2788" i="1"/>
  <c r="AG2788" i="1"/>
  <c r="AB2789" i="1"/>
  <c r="AD2789" i="1"/>
  <c r="AE2789" i="1"/>
  <c r="AF2789" i="1"/>
  <c r="AG2789" i="1"/>
  <c r="AB2790" i="1"/>
  <c r="AD2790" i="1"/>
  <c r="AE2790" i="1"/>
  <c r="AF2790" i="1"/>
  <c r="AG2790" i="1"/>
  <c r="AB2791" i="1"/>
  <c r="AD2791" i="1"/>
  <c r="AE2791" i="1"/>
  <c r="AF2791" i="1"/>
  <c r="AG2791" i="1"/>
  <c r="AB2792" i="1"/>
  <c r="AD2792" i="1"/>
  <c r="AE2792" i="1"/>
  <c r="AF2792" i="1"/>
  <c r="AG2792" i="1"/>
  <c r="AB2793" i="1"/>
  <c r="AD2793" i="1"/>
  <c r="AE2793" i="1"/>
  <c r="AF2793" i="1"/>
  <c r="AG2793" i="1"/>
  <c r="AB2794" i="1"/>
  <c r="AD2794" i="1"/>
  <c r="AE2794" i="1"/>
  <c r="AF2794" i="1"/>
  <c r="AG2794" i="1"/>
  <c r="AB2795" i="1"/>
  <c r="AD2795" i="1"/>
  <c r="AE2795" i="1"/>
  <c r="AF2795" i="1"/>
  <c r="AG2795" i="1"/>
  <c r="AB2796" i="1"/>
  <c r="AD2796" i="1"/>
  <c r="AE2796" i="1"/>
  <c r="AF2796" i="1"/>
  <c r="AG2796" i="1"/>
  <c r="AB2797" i="1"/>
  <c r="AD2797" i="1"/>
  <c r="AE2797" i="1"/>
  <c r="AF2797" i="1"/>
  <c r="AG2797" i="1"/>
  <c r="AB2798" i="1"/>
  <c r="AD2798" i="1"/>
  <c r="AE2798" i="1"/>
  <c r="AF2798" i="1"/>
  <c r="AG2798" i="1"/>
  <c r="AB2799" i="1"/>
  <c r="AD2799" i="1"/>
  <c r="AE2799" i="1"/>
  <c r="AF2799" i="1"/>
  <c r="AG2799" i="1"/>
  <c r="AB2800" i="1"/>
  <c r="AD2800" i="1"/>
  <c r="AE2800" i="1"/>
  <c r="AF2800" i="1"/>
  <c r="AG2800" i="1"/>
  <c r="AB2801" i="1"/>
  <c r="AD2801" i="1"/>
  <c r="AE2801" i="1"/>
  <c r="AF2801" i="1"/>
  <c r="AG2801" i="1"/>
  <c r="AB2802" i="1"/>
  <c r="AD2802" i="1"/>
  <c r="AE2802" i="1"/>
  <c r="AF2802" i="1"/>
  <c r="AG2802" i="1"/>
  <c r="AB2803" i="1"/>
  <c r="AD2803" i="1"/>
  <c r="AE2803" i="1"/>
  <c r="AF2803" i="1"/>
  <c r="AG2803" i="1"/>
  <c r="AB2804" i="1"/>
  <c r="AD2804" i="1"/>
  <c r="AE2804" i="1"/>
  <c r="AF2804" i="1"/>
  <c r="AG2804" i="1"/>
  <c r="AB2805" i="1"/>
  <c r="AD2805" i="1"/>
  <c r="AE2805" i="1"/>
  <c r="AF2805" i="1"/>
  <c r="AG2805" i="1"/>
  <c r="AB2806" i="1"/>
  <c r="AD2806" i="1"/>
  <c r="AE2806" i="1"/>
  <c r="AF2806" i="1"/>
  <c r="AG2806" i="1"/>
  <c r="AB2807" i="1"/>
  <c r="AD2807" i="1"/>
  <c r="AE2807" i="1"/>
  <c r="AF2807" i="1"/>
  <c r="AG2807" i="1"/>
  <c r="AB2808" i="1"/>
  <c r="AD2808" i="1"/>
  <c r="AE2808" i="1"/>
  <c r="AF2808" i="1"/>
  <c r="AG2808" i="1"/>
  <c r="AB2809" i="1"/>
  <c r="AD2809" i="1"/>
  <c r="AE2809" i="1"/>
  <c r="AF2809" i="1"/>
  <c r="AG2809" i="1"/>
  <c r="AB2810" i="1"/>
  <c r="AD2810" i="1"/>
  <c r="AE2810" i="1"/>
  <c r="AF2810" i="1"/>
  <c r="AG2810" i="1"/>
  <c r="AB2811" i="1"/>
  <c r="AD2811" i="1"/>
  <c r="AE2811" i="1"/>
  <c r="AF2811" i="1"/>
  <c r="AG2811" i="1"/>
  <c r="AB2812" i="1"/>
  <c r="AD2812" i="1"/>
  <c r="AE2812" i="1"/>
  <c r="AF2812" i="1"/>
  <c r="AG2812" i="1"/>
  <c r="AB2813" i="1"/>
  <c r="AD2813" i="1"/>
  <c r="AE2813" i="1"/>
  <c r="AF2813" i="1"/>
  <c r="AG2813" i="1"/>
  <c r="AB2814" i="1"/>
  <c r="AD2814" i="1"/>
  <c r="AE2814" i="1"/>
  <c r="AF2814" i="1"/>
  <c r="AG2814" i="1"/>
  <c r="AB2815" i="1"/>
  <c r="AD2815" i="1"/>
  <c r="AE2815" i="1"/>
  <c r="AF2815" i="1"/>
  <c r="AG2815" i="1"/>
  <c r="AB404" i="1"/>
  <c r="AD404" i="1"/>
  <c r="AE404" i="1"/>
  <c r="AF404" i="1"/>
  <c r="AG404" i="1"/>
  <c r="AB405" i="1"/>
  <c r="AD405" i="1"/>
  <c r="AE405" i="1"/>
  <c r="AF405" i="1"/>
  <c r="AG405" i="1"/>
  <c r="AB406" i="1"/>
  <c r="AD406" i="1"/>
  <c r="AE406" i="1"/>
  <c r="AF406" i="1"/>
  <c r="AG406" i="1"/>
  <c r="AB407" i="1"/>
  <c r="AD407" i="1"/>
  <c r="AE407" i="1"/>
  <c r="AF407" i="1"/>
  <c r="AG407" i="1"/>
  <c r="AB408" i="1"/>
  <c r="AD408" i="1"/>
  <c r="AE408" i="1"/>
  <c r="AF408" i="1"/>
  <c r="AG408" i="1"/>
  <c r="AB409" i="1"/>
  <c r="AD409" i="1"/>
  <c r="AE409" i="1"/>
  <c r="AF409" i="1"/>
  <c r="AG409" i="1"/>
  <c r="AB410" i="1"/>
  <c r="AD410" i="1"/>
  <c r="AE410" i="1"/>
  <c r="AF410" i="1"/>
  <c r="AG410" i="1"/>
  <c r="AB411" i="1"/>
  <c r="AD411" i="1"/>
  <c r="AE411" i="1"/>
  <c r="AF411" i="1"/>
  <c r="AG411" i="1"/>
  <c r="AB412" i="1"/>
  <c r="AD412" i="1"/>
  <c r="AE412" i="1"/>
  <c r="AF412" i="1"/>
  <c r="AG412" i="1"/>
  <c r="AB413" i="1"/>
  <c r="AD413" i="1"/>
  <c r="AE413" i="1"/>
  <c r="AF413" i="1"/>
  <c r="AG413" i="1"/>
  <c r="AB414" i="1"/>
  <c r="AD414" i="1"/>
  <c r="AE414" i="1"/>
  <c r="AF414" i="1"/>
  <c r="AG414" i="1"/>
  <c r="AB415" i="1"/>
  <c r="AD415" i="1"/>
  <c r="AE415" i="1"/>
  <c r="AF415" i="1"/>
  <c r="AG415" i="1"/>
  <c r="AB416" i="1"/>
  <c r="AD416" i="1"/>
  <c r="AE416" i="1"/>
  <c r="AF416" i="1"/>
  <c r="AG416" i="1"/>
  <c r="AB417" i="1"/>
  <c r="AD417" i="1"/>
  <c r="AE417" i="1"/>
  <c r="AF417" i="1"/>
  <c r="AG417" i="1"/>
  <c r="AB418" i="1"/>
  <c r="AD418" i="1"/>
  <c r="AE418" i="1"/>
  <c r="AF418" i="1"/>
  <c r="AG418" i="1"/>
  <c r="AB419" i="1"/>
  <c r="AD419" i="1"/>
  <c r="AE419" i="1"/>
  <c r="AF419" i="1"/>
  <c r="AG419" i="1"/>
  <c r="AB420" i="1"/>
  <c r="AD420" i="1"/>
  <c r="AE420" i="1"/>
  <c r="AF420" i="1"/>
  <c r="AG420" i="1"/>
  <c r="AB421" i="1"/>
  <c r="AD421" i="1"/>
  <c r="AE421" i="1"/>
  <c r="AF421" i="1"/>
  <c r="AG421" i="1"/>
  <c r="AB422" i="1"/>
  <c r="AD422" i="1"/>
  <c r="AE422" i="1"/>
  <c r="AF422" i="1"/>
  <c r="AG422" i="1"/>
  <c r="AB423" i="1"/>
  <c r="AD423" i="1"/>
  <c r="AE423" i="1"/>
  <c r="AF423" i="1"/>
  <c r="AG423" i="1"/>
  <c r="AB424" i="1"/>
  <c r="AD424" i="1"/>
  <c r="AE424" i="1"/>
  <c r="AF424" i="1"/>
  <c r="AG424" i="1"/>
  <c r="AB425" i="1"/>
  <c r="AD425" i="1"/>
  <c r="AE425" i="1"/>
  <c r="AF425" i="1"/>
  <c r="AG425" i="1"/>
  <c r="AB426" i="1"/>
  <c r="AD426" i="1"/>
  <c r="AE426" i="1"/>
  <c r="AF426" i="1"/>
  <c r="AG426" i="1"/>
  <c r="AB427" i="1"/>
  <c r="AD427" i="1"/>
  <c r="AE427" i="1"/>
  <c r="AF427" i="1"/>
  <c r="AG427" i="1"/>
  <c r="AB428" i="1"/>
  <c r="AD428" i="1"/>
  <c r="AE428" i="1"/>
  <c r="AF428" i="1"/>
  <c r="AG428" i="1"/>
  <c r="AB429" i="1"/>
  <c r="AD429" i="1"/>
  <c r="AE429" i="1"/>
  <c r="AF429" i="1"/>
  <c r="AG429" i="1"/>
  <c r="AB430" i="1"/>
  <c r="AD430" i="1"/>
  <c r="AE430" i="1"/>
  <c r="AF430" i="1"/>
  <c r="AG430" i="1"/>
  <c r="AB431" i="1"/>
  <c r="AD431" i="1"/>
  <c r="AE431" i="1"/>
  <c r="AF431" i="1"/>
  <c r="AG431" i="1"/>
  <c r="AB432" i="1"/>
  <c r="AD432" i="1"/>
  <c r="AE432" i="1"/>
  <c r="AF432" i="1"/>
  <c r="AG432" i="1"/>
  <c r="AB433" i="1"/>
  <c r="AD433" i="1"/>
  <c r="AE433" i="1"/>
  <c r="AF433" i="1"/>
  <c r="AG433"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359" i="1"/>
  <c r="M36" i="4" l="1"/>
  <c r="L36" i="4"/>
  <c r="J36" i="4"/>
  <c r="I36" i="4"/>
  <c r="G36" i="4"/>
  <c r="F36" i="4"/>
  <c r="M35" i="4"/>
  <c r="L35" i="4"/>
  <c r="J35" i="4"/>
  <c r="I35" i="4"/>
  <c r="G35" i="4"/>
  <c r="F35" i="4"/>
  <c r="M34" i="4"/>
  <c r="L34" i="4"/>
  <c r="J34" i="4"/>
  <c r="I34" i="4"/>
  <c r="G34" i="4"/>
  <c r="F34" i="4"/>
  <c r="M33" i="4"/>
  <c r="L33" i="4"/>
  <c r="J33" i="4"/>
  <c r="I33" i="4"/>
  <c r="G33" i="4"/>
  <c r="F33" i="4"/>
  <c r="M32" i="4"/>
  <c r="L32" i="4"/>
  <c r="J32" i="4"/>
  <c r="I32" i="4"/>
  <c r="G32" i="4"/>
  <c r="F32" i="4"/>
  <c r="M31" i="4"/>
  <c r="L31" i="4"/>
  <c r="J31" i="4"/>
  <c r="I31" i="4"/>
  <c r="G31" i="4"/>
  <c r="F31" i="4"/>
  <c r="M30" i="4"/>
  <c r="L30" i="4"/>
  <c r="J30" i="4"/>
  <c r="I30" i="4"/>
  <c r="G30" i="4"/>
  <c r="F30" i="4"/>
  <c r="M29" i="4"/>
  <c r="L29" i="4"/>
  <c r="J29" i="4"/>
  <c r="I29" i="4"/>
  <c r="G29" i="4"/>
  <c r="F29" i="4"/>
  <c r="M28" i="4"/>
  <c r="L28" i="4"/>
  <c r="J28" i="4"/>
  <c r="I28" i="4"/>
  <c r="G28" i="4"/>
  <c r="F28" i="4"/>
  <c r="M27" i="4"/>
  <c r="L27" i="4"/>
  <c r="J27" i="4"/>
  <c r="I27" i="4"/>
  <c r="G27" i="4"/>
  <c r="F27" i="4"/>
  <c r="M26" i="4"/>
  <c r="L26" i="4"/>
  <c r="J26" i="4"/>
  <c r="I26" i="4"/>
  <c r="G26" i="4"/>
  <c r="F26" i="4"/>
  <c r="M25" i="4"/>
  <c r="L25" i="4"/>
  <c r="J25" i="4"/>
  <c r="I25" i="4"/>
  <c r="G25" i="4"/>
  <c r="F25" i="4"/>
  <c r="M24" i="4"/>
  <c r="L24" i="4"/>
  <c r="J24" i="4"/>
  <c r="I24" i="4"/>
  <c r="G24" i="4"/>
  <c r="F24" i="4"/>
  <c r="M23" i="4"/>
  <c r="L23" i="4"/>
  <c r="J23" i="4"/>
  <c r="I23" i="4"/>
  <c r="G23" i="4"/>
  <c r="F23" i="4"/>
  <c r="M22" i="4"/>
  <c r="L22" i="4"/>
  <c r="J22" i="4"/>
  <c r="I22" i="4"/>
  <c r="G22" i="4"/>
  <c r="F22" i="4"/>
  <c r="M21" i="4"/>
  <c r="L21" i="4"/>
  <c r="J21" i="4"/>
  <c r="I21" i="4"/>
  <c r="G21" i="4"/>
  <c r="F21" i="4"/>
  <c r="M20" i="4"/>
  <c r="L20" i="4"/>
  <c r="J20" i="4"/>
  <c r="I20" i="4"/>
  <c r="G20" i="4"/>
  <c r="F20" i="4"/>
  <c r="M19" i="4"/>
  <c r="L19" i="4"/>
  <c r="J19" i="4"/>
  <c r="I19" i="4"/>
  <c r="G19" i="4"/>
  <c r="F19" i="4"/>
  <c r="M18" i="4"/>
  <c r="L18" i="4"/>
  <c r="J18" i="4"/>
  <c r="I18" i="4"/>
  <c r="G18" i="4"/>
  <c r="F18" i="4"/>
  <c r="M17" i="4"/>
  <c r="L17" i="4"/>
  <c r="J17" i="4"/>
  <c r="I17" i="4"/>
  <c r="G17" i="4"/>
  <c r="F17" i="4"/>
  <c r="M16" i="4"/>
  <c r="L16" i="4"/>
  <c r="J16" i="4"/>
  <c r="I16" i="4"/>
  <c r="G16" i="4"/>
  <c r="F16" i="4"/>
  <c r="M15" i="4"/>
  <c r="L15" i="4"/>
  <c r="J15" i="4"/>
  <c r="I15" i="4"/>
  <c r="G15" i="4"/>
  <c r="F15" i="4"/>
  <c r="M14" i="4"/>
  <c r="L14" i="4"/>
  <c r="J14" i="4"/>
  <c r="I14" i="4"/>
  <c r="G14" i="4"/>
  <c r="F14" i="4"/>
  <c r="M13" i="4"/>
  <c r="L13" i="4"/>
  <c r="J13" i="4"/>
  <c r="I13" i="4"/>
  <c r="G13" i="4"/>
  <c r="F13" i="4"/>
  <c r="M12" i="4"/>
  <c r="L12" i="4"/>
  <c r="J12" i="4"/>
  <c r="I12" i="4"/>
  <c r="G12" i="4"/>
  <c r="F12" i="4"/>
  <c r="M11" i="4"/>
  <c r="L11" i="4"/>
  <c r="J11" i="4"/>
  <c r="I11" i="4"/>
  <c r="G11" i="4"/>
  <c r="F11" i="4"/>
  <c r="M10" i="4"/>
  <c r="L10" i="4"/>
  <c r="J10" i="4"/>
  <c r="I10" i="4"/>
  <c r="G10" i="4"/>
  <c r="F10" i="4"/>
  <c r="M9" i="4"/>
  <c r="L9" i="4"/>
  <c r="J9" i="4"/>
  <c r="I9" i="4"/>
  <c r="G9" i="4"/>
  <c r="F9" i="4"/>
  <c r="M8" i="4"/>
  <c r="L8" i="4"/>
  <c r="J8" i="4"/>
  <c r="I8" i="4"/>
  <c r="G8" i="4"/>
  <c r="F8" i="4"/>
  <c r="M7" i="4"/>
  <c r="L7" i="4"/>
  <c r="J7" i="4"/>
  <c r="I7" i="4"/>
  <c r="G7" i="4"/>
  <c r="F7" i="4"/>
  <c r="M6" i="4"/>
  <c r="L6" i="4"/>
  <c r="J6" i="4"/>
  <c r="I6" i="4"/>
  <c r="G6" i="4"/>
  <c r="F6" i="4"/>
  <c r="M5" i="4"/>
  <c r="L5" i="4"/>
  <c r="J5" i="4"/>
  <c r="I5" i="4"/>
  <c r="G5" i="4"/>
  <c r="F5" i="4"/>
  <c r="M4" i="1"/>
  <c r="G5" i="1"/>
  <c r="G6" i="1"/>
  <c r="G7" i="1"/>
  <c r="G8" i="1"/>
  <c r="G9" i="1"/>
  <c r="G10"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14" i="1"/>
  <c r="G15" i="1"/>
  <c r="G16" i="1"/>
  <c r="G17" i="1"/>
  <c r="G18" i="1"/>
  <c r="G19" i="1"/>
  <c r="G23" i="1"/>
  <c r="G24" i="1"/>
  <c r="G25" i="1"/>
  <c r="G26" i="1"/>
  <c r="G27" i="1"/>
  <c r="G28" i="1"/>
  <c r="G30" i="1"/>
  <c r="G32" i="1"/>
  <c r="G34" i="1"/>
  <c r="G36" i="1"/>
  <c r="G39" i="1"/>
  <c r="G40" i="1"/>
  <c r="G42" i="1"/>
  <c r="G43" i="1"/>
  <c r="G45" i="1"/>
  <c r="G46" i="1"/>
  <c r="G47" i="1"/>
  <c r="G48" i="1"/>
  <c r="G50" i="1"/>
  <c r="G51" i="1"/>
  <c r="G52" i="1"/>
  <c r="G53" i="1"/>
  <c r="G54" i="1"/>
  <c r="G55" i="1"/>
  <c r="G57" i="1"/>
  <c r="G58"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457" i="1"/>
  <c r="G458" i="1"/>
  <c r="G460" i="1"/>
  <c r="G462" i="1"/>
  <c r="G464" i="1"/>
  <c r="G487" i="1"/>
  <c r="G488" i="1"/>
  <c r="G523" i="1"/>
  <c r="G524" i="1"/>
  <c r="G525" i="1"/>
  <c r="G542" i="1"/>
  <c r="G543" i="1"/>
  <c r="G541"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9" i="1"/>
  <c r="G580" i="1"/>
  <c r="G581" i="1"/>
  <c r="G582" i="1"/>
  <c r="G583" i="1"/>
  <c r="G584" i="1"/>
  <c r="G585" i="1"/>
  <c r="G586" i="1"/>
  <c r="G587" i="1"/>
  <c r="G588" i="1"/>
  <c r="G589" i="1"/>
  <c r="G590" i="1"/>
  <c r="G591" i="1"/>
  <c r="G592" i="1"/>
  <c r="G593" i="1"/>
  <c r="G594"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61" i="1"/>
  <c r="G162" i="1"/>
  <c r="G1251" i="1"/>
  <c r="G1252" i="1"/>
  <c r="G1263" i="1"/>
  <c r="G1264" i="1"/>
  <c r="G1265" i="1"/>
  <c r="G1266" i="1"/>
  <c r="G1267" i="1"/>
  <c r="G1268" i="1"/>
  <c r="G1269" i="1"/>
  <c r="G1270" i="1"/>
  <c r="G1271" i="1"/>
  <c r="G1272" i="1"/>
  <c r="G1273" i="1"/>
  <c r="G1274" i="1"/>
  <c r="G1275" i="1"/>
  <c r="G1276" i="1"/>
  <c r="G1277" i="1"/>
  <c r="G1278" i="1"/>
  <c r="G1279" i="1"/>
  <c r="G1280" i="1"/>
  <c r="G1281" i="1"/>
  <c r="G1282" i="1"/>
  <c r="G1289" i="1"/>
  <c r="G1290" i="1"/>
  <c r="G1291" i="1"/>
  <c r="G1292" i="1"/>
  <c r="G1293" i="1"/>
  <c r="G1294"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426"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396" i="1"/>
  <c r="G1397" i="1"/>
  <c r="G1398" i="1"/>
  <c r="G1399" i="1"/>
  <c r="G1400" i="1"/>
  <c r="G1401" i="1"/>
  <c r="G1563" i="1"/>
  <c r="G1548" i="1"/>
  <c r="G1562" i="1"/>
  <c r="G1570" i="1"/>
  <c r="G1569" i="1"/>
  <c r="G526" i="1"/>
  <c r="G527" i="1"/>
  <c r="G528" i="1"/>
  <c r="G529" i="1"/>
  <c r="G530" i="1"/>
  <c r="G531" i="1"/>
  <c r="G532" i="1"/>
  <c r="G533" i="1"/>
  <c r="G534" i="1"/>
  <c r="G535" i="1"/>
  <c r="G536" i="1"/>
  <c r="G537" i="1"/>
  <c r="G538" i="1"/>
  <c r="G539" i="1"/>
  <c r="G540"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5" i="1"/>
  <c r="G1696" i="1"/>
  <c r="G1697" i="1"/>
  <c r="G1698" i="1"/>
  <c r="G1699" i="1"/>
  <c r="G1700" i="1"/>
  <c r="G1701" i="1"/>
  <c r="G1702" i="1"/>
  <c r="G1703" i="1"/>
  <c r="G1704" i="1"/>
  <c r="G1705" i="1"/>
  <c r="G1706" i="1"/>
  <c r="G1707" i="1"/>
  <c r="G1708" i="1"/>
  <c r="G1709" i="1"/>
  <c r="G1737" i="1"/>
  <c r="G1738" i="1"/>
  <c r="G1739" i="1"/>
  <c r="G1740" i="1"/>
  <c r="G1754" i="1"/>
  <c r="G1761" i="1"/>
  <c r="G1762" i="1"/>
  <c r="G1763" i="1"/>
  <c r="G1764" i="1"/>
  <c r="G1771" i="1"/>
  <c r="G1772" i="1"/>
  <c r="G1773" i="1"/>
  <c r="G1774" i="1"/>
  <c r="G1775" i="1"/>
  <c r="G1776" i="1"/>
  <c r="G1777" i="1"/>
  <c r="G1778" i="1"/>
  <c r="G1779" i="1"/>
  <c r="G1780" i="1"/>
  <c r="G1781" i="1"/>
  <c r="G1782" i="1"/>
  <c r="G1783" i="1"/>
  <c r="G1784" i="1"/>
  <c r="G1785" i="1"/>
  <c r="G1786" i="1"/>
  <c r="G1787" i="1"/>
  <c r="G1788" i="1"/>
  <c r="G1789" i="1"/>
  <c r="G1790" i="1"/>
  <c r="G1791" i="1"/>
  <c r="G1792" i="1"/>
  <c r="G1852" i="1"/>
  <c r="G1845" i="1"/>
  <c r="G1794" i="1"/>
  <c r="G1795" i="1"/>
  <c r="G1796" i="1"/>
  <c r="G1797" i="1"/>
  <c r="G1798" i="1"/>
  <c r="G1799" i="1"/>
  <c r="G1800" i="1"/>
  <c r="G1801" i="1"/>
  <c r="G1802" i="1"/>
  <c r="G1803" i="1"/>
  <c r="G1804" i="1"/>
  <c r="G1805" i="1"/>
  <c r="G1793" i="1"/>
  <c r="G1812" i="1"/>
  <c r="G1813" i="1"/>
  <c r="G1814" i="1"/>
  <c r="G1815" i="1"/>
  <c r="G1816" i="1"/>
  <c r="G1817" i="1"/>
  <c r="G1818" i="1"/>
  <c r="G1819" i="1"/>
  <c r="G1820" i="1"/>
  <c r="G1821" i="1"/>
  <c r="G1822" i="1"/>
  <c r="G1823" i="1"/>
  <c r="G1824" i="1"/>
  <c r="G1825" i="1"/>
  <c r="G1826" i="1"/>
  <c r="G1827" i="1"/>
  <c r="G1828" i="1"/>
  <c r="G1829" i="1"/>
  <c r="G1830" i="1"/>
  <c r="G1831" i="1"/>
  <c r="G1840" i="1"/>
  <c r="G1841" i="1"/>
  <c r="G1842" i="1"/>
  <c r="G1843" i="1"/>
  <c r="G1844" i="1"/>
  <c r="G1846" i="1"/>
  <c r="G1847" i="1"/>
  <c r="G1848" i="1"/>
  <c r="G1808" i="1"/>
  <c r="G1849" i="1"/>
  <c r="G1850" i="1"/>
  <c r="G1851" i="1"/>
  <c r="G1853" i="1"/>
  <c r="G1854" i="1"/>
  <c r="G1855" i="1"/>
  <c r="G1856" i="1"/>
  <c r="G1857" i="1"/>
  <c r="G1858" i="1"/>
  <c r="G1859" i="1"/>
  <c r="G1809" i="1"/>
  <c r="G1860" i="1"/>
  <c r="G1861"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6" i="1"/>
  <c r="G2027" i="1"/>
  <c r="G2028" i="1"/>
  <c r="G2029" i="1"/>
  <c r="G2030" i="1"/>
  <c r="G2031" i="1"/>
  <c r="G2032" i="1"/>
  <c r="G2033" i="1"/>
  <c r="G2034" i="1"/>
  <c r="G2035" i="1"/>
  <c r="G2036" i="1"/>
  <c r="G2037"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7" i="1"/>
  <c r="G2178" i="1"/>
  <c r="G2179" i="1"/>
  <c r="G2183" i="1"/>
  <c r="G2184" i="1"/>
  <c r="G1253" i="1"/>
  <c r="G1254" i="1"/>
  <c r="G1255" i="1"/>
  <c r="G1256" i="1"/>
  <c r="G1257" i="1"/>
  <c r="G1258" i="1"/>
  <c r="G1259" i="1"/>
  <c r="G1260" i="1"/>
  <c r="G1261" i="1"/>
  <c r="G1262" i="1"/>
  <c r="G2189" i="1"/>
  <c r="G2190" i="1"/>
  <c r="G2191" i="1"/>
  <c r="G2192" i="1"/>
  <c r="G2193" i="1"/>
  <c r="G2194" i="1"/>
  <c r="G2195" i="1"/>
  <c r="G2196" i="1"/>
  <c r="G2197" i="1"/>
  <c r="G2198" i="1"/>
  <c r="G2199" i="1"/>
  <c r="G2200" i="1"/>
  <c r="G2207" i="1"/>
  <c r="G2208" i="1"/>
  <c r="G2209" i="1"/>
  <c r="G2210"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1" i="1"/>
  <c r="G2552" i="1"/>
  <c r="G2553" i="1"/>
  <c r="G2554" i="1"/>
  <c r="G2555" i="1"/>
  <c r="G2556" i="1"/>
  <c r="G2557" i="1"/>
  <c r="G2558" i="1"/>
  <c r="G2559" i="1"/>
  <c r="G2560" i="1"/>
  <c r="G2561" i="1"/>
  <c r="G2562" i="1"/>
  <c r="G2563" i="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0" i="1"/>
  <c r="G2601" i="1"/>
  <c r="G2602" i="1"/>
  <c r="G2603" i="1"/>
  <c r="G2604" i="1"/>
  <c r="G2605" i="1"/>
  <c r="G2606" i="1"/>
  <c r="G2607" i="1"/>
  <c r="G2608" i="1"/>
  <c r="G2609" i="1"/>
  <c r="G2610" i="1"/>
  <c r="G2611" i="1"/>
  <c r="G2612" i="1"/>
  <c r="G2613" i="1"/>
  <c r="G2614" i="1"/>
  <c r="G2615" i="1"/>
  <c r="G2616" i="1"/>
  <c r="G2617" i="1"/>
  <c r="G2618" i="1"/>
  <c r="G2619" i="1"/>
  <c r="G2620" i="1"/>
  <c r="G2621" i="1"/>
  <c r="G2622" i="1"/>
  <c r="G2623" i="1"/>
  <c r="G2624" i="1"/>
  <c r="G2625" i="1"/>
  <c r="G2626" i="1"/>
  <c r="G2627" i="1"/>
  <c r="G2628" i="1"/>
  <c r="G2629" i="1"/>
  <c r="G2630" i="1"/>
  <c r="G2631" i="1"/>
  <c r="G2632" i="1"/>
  <c r="G2633" i="1"/>
  <c r="G2634" i="1"/>
  <c r="G2635" i="1"/>
  <c r="G2636" i="1"/>
  <c r="G2637" i="1"/>
  <c r="G2638" i="1"/>
  <c r="G2639" i="1"/>
  <c r="G2640" i="1"/>
  <c r="G2641" i="1"/>
  <c r="G2642" i="1"/>
  <c r="G2643" i="1"/>
  <c r="G2644" i="1"/>
  <c r="G2645" i="1"/>
  <c r="G2646" i="1"/>
  <c r="G2647" i="1"/>
  <c r="G2648" i="1"/>
  <c r="G2649" i="1"/>
  <c r="G2650" i="1"/>
  <c r="G2651" i="1"/>
  <c r="G2652" i="1"/>
  <c r="G2653" i="1"/>
  <c r="G2654" i="1"/>
  <c r="G2655" i="1"/>
  <c r="G2656" i="1"/>
  <c r="G2657" i="1"/>
  <c r="G2658" i="1"/>
  <c r="G2659" i="1"/>
  <c r="G2660" i="1"/>
  <c r="G2661" i="1"/>
  <c r="G2662" i="1"/>
  <c r="G2663" i="1"/>
  <c r="G2664" i="1"/>
  <c r="G2665" i="1"/>
  <c r="G2666" i="1"/>
  <c r="G2667" i="1"/>
  <c r="G2668" i="1"/>
  <c r="G2669" i="1"/>
  <c r="G2670" i="1"/>
  <c r="G2671" i="1"/>
  <c r="G2672" i="1"/>
  <c r="G2673" i="1"/>
  <c r="G2674" i="1"/>
  <c r="G2675" i="1"/>
  <c r="G2676" i="1"/>
  <c r="G2677" i="1"/>
  <c r="G2678" i="1"/>
  <c r="G2679" i="1"/>
  <c r="G2680" i="1"/>
  <c r="G2681" i="1"/>
  <c r="G2682" i="1"/>
  <c r="G2683" i="1"/>
  <c r="G2684" i="1"/>
  <c r="G2685" i="1"/>
  <c r="G2686" i="1"/>
  <c r="G2687" i="1"/>
  <c r="G2688" i="1"/>
  <c r="G2689" i="1"/>
  <c r="G2690" i="1"/>
  <c r="G2691" i="1"/>
  <c r="G2692" i="1"/>
  <c r="G2693" i="1"/>
  <c r="G2694" i="1"/>
  <c r="G2695" i="1"/>
  <c r="G2696" i="1"/>
  <c r="G2697" i="1"/>
  <c r="G2698" i="1"/>
  <c r="G2699" i="1"/>
  <c r="G2700" i="1"/>
  <c r="G2701" i="1"/>
  <c r="G2702" i="1"/>
  <c r="G2703" i="1"/>
  <c r="G2704" i="1"/>
  <c r="G2705" i="1"/>
  <c r="G2706" i="1"/>
  <c r="G2707" i="1"/>
  <c r="G2708" i="1"/>
  <c r="G2709" i="1"/>
  <c r="G2710" i="1"/>
  <c r="G2711" i="1"/>
  <c r="G2712" i="1"/>
  <c r="G2713" i="1"/>
  <c r="G2714" i="1"/>
  <c r="G2715" i="1"/>
  <c r="G2716" i="1"/>
  <c r="G2717" i="1"/>
  <c r="G2718" i="1"/>
  <c r="G2719" i="1"/>
  <c r="G2720" i="1"/>
  <c r="G2721" i="1"/>
  <c r="G2722" i="1"/>
  <c r="G2723" i="1"/>
  <c r="G2724" i="1"/>
  <c r="G2725" i="1"/>
  <c r="G2726" i="1"/>
  <c r="G2727" i="1"/>
  <c r="G2728" i="1"/>
  <c r="G2729" i="1"/>
  <c r="G2730" i="1"/>
  <c r="G2731" i="1"/>
  <c r="G2732" i="1"/>
  <c r="G2733" i="1"/>
  <c r="G2734" i="1"/>
  <c r="G2735" i="1"/>
  <c r="G2736" i="1"/>
  <c r="G2737" i="1"/>
  <c r="G2738" i="1"/>
  <c r="G2739" i="1"/>
  <c r="G2740" i="1"/>
  <c r="G2741" i="1"/>
  <c r="G2742" i="1"/>
  <c r="G2743" i="1"/>
  <c r="G2744" i="1"/>
  <c r="G2745" i="1"/>
  <c r="G2746" i="1"/>
  <c r="G2747" i="1"/>
  <c r="G2748" i="1"/>
  <c r="G2749" i="1"/>
  <c r="G2750" i="1"/>
  <c r="G2751" i="1"/>
  <c r="G2752" i="1"/>
  <c r="G2753" i="1"/>
  <c r="G2754" i="1"/>
  <c r="G2755" i="1"/>
  <c r="G2756" i="1"/>
  <c r="G2757" i="1"/>
  <c r="G2758" i="1"/>
  <c r="G2759" i="1"/>
  <c r="G2760" i="1"/>
  <c r="G2761" i="1"/>
  <c r="G2762" i="1"/>
  <c r="G2763" i="1"/>
  <c r="G2764" i="1"/>
  <c r="G2765" i="1"/>
  <c r="G2766" i="1"/>
  <c r="G2767" i="1"/>
  <c r="G2768" i="1"/>
  <c r="G2769" i="1"/>
  <c r="G2770" i="1"/>
  <c r="G2771" i="1"/>
  <c r="G2772" i="1"/>
  <c r="G2773" i="1"/>
  <c r="G2774" i="1"/>
  <c r="G2775" i="1"/>
  <c r="G2776" i="1"/>
  <c r="G2777" i="1"/>
  <c r="G2778" i="1"/>
  <c r="G2779" i="1"/>
  <c r="G2020" i="1"/>
  <c r="G2021" i="1"/>
  <c r="G519" i="1"/>
  <c r="G520"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83" i="1"/>
  <c r="G1284" i="1"/>
  <c r="G1285" i="1"/>
  <c r="G1286" i="1"/>
  <c r="G1287" i="1"/>
  <c r="G1288" i="1"/>
  <c r="G107" i="1"/>
  <c r="G108" i="1"/>
  <c r="G109" i="1"/>
  <c r="G110" i="1"/>
  <c r="G111" i="1"/>
  <c r="G112" i="1"/>
  <c r="G114" i="1"/>
  <c r="G115" i="1"/>
  <c r="G116" i="1"/>
  <c r="G117" i="1"/>
  <c r="G1862" i="1"/>
  <c r="G1863" i="1"/>
  <c r="G2780" i="1"/>
  <c r="G2781" i="1"/>
  <c r="G2782" i="1"/>
  <c r="G2783" i="1"/>
  <c r="G2784" i="1"/>
  <c r="G2785" i="1"/>
  <c r="G2786" i="1"/>
  <c r="G2787" i="1"/>
  <c r="G2788" i="1"/>
  <c r="G2789" i="1"/>
  <c r="G2790" i="1"/>
  <c r="G2791" i="1"/>
  <c r="G2792" i="1"/>
  <c r="G2793" i="1"/>
  <c r="G2794" i="1"/>
  <c r="G2795" i="1"/>
  <c r="G2796" i="1"/>
  <c r="G2797" i="1"/>
  <c r="G2798" i="1"/>
  <c r="G2799" i="1"/>
  <c r="G2800" i="1"/>
  <c r="G2801" i="1"/>
  <c r="G2802" i="1"/>
  <c r="G2803" i="1"/>
  <c r="G2804" i="1"/>
  <c r="G2805" i="1"/>
  <c r="G2806" i="1"/>
  <c r="G2807" i="1"/>
  <c r="G2808" i="1"/>
  <c r="G2809" i="1"/>
  <c r="G2810" i="1"/>
  <c r="G2811" i="1"/>
  <c r="G2812" i="1"/>
  <c r="G2813" i="1"/>
  <c r="G2814" i="1"/>
  <c r="G2815" i="1"/>
  <c r="G2022" i="1"/>
  <c r="G2023" i="1"/>
  <c r="G2024" i="1"/>
  <c r="G2025" i="1"/>
  <c r="G20" i="1"/>
  <c r="G21" i="1"/>
  <c r="G22" i="1"/>
  <c r="G1549" i="1"/>
  <c r="G1559" i="1"/>
  <c r="G1566" i="1"/>
  <c r="G1555" i="1"/>
  <c r="G1558" i="1"/>
  <c r="G1564" i="1"/>
  <c r="G1551" i="1"/>
  <c r="G1561" i="1"/>
  <c r="G1553" i="1"/>
  <c r="G1547" i="1"/>
  <c r="G1550" i="1"/>
  <c r="G1557" i="1"/>
  <c r="G1552" i="1"/>
  <c r="G1546" i="1"/>
  <c r="G1554" i="1"/>
  <c r="G1556" i="1"/>
  <c r="G1565" i="1"/>
  <c r="G1560" i="1"/>
  <c r="G1568" i="1"/>
  <c r="G1567" i="1"/>
  <c r="G1832" i="1"/>
  <c r="G1833" i="1"/>
  <c r="G1834" i="1"/>
  <c r="G1835" i="1"/>
  <c r="G1836" i="1"/>
  <c r="G1837" i="1"/>
  <c r="G1838" i="1"/>
  <c r="G1839" i="1"/>
  <c r="G192" i="1"/>
  <c r="G193" i="1"/>
  <c r="G194" i="1"/>
  <c r="G195" i="1"/>
  <c r="G196" i="1"/>
  <c r="G197" i="1"/>
  <c r="G198" i="1"/>
  <c r="G199" i="1"/>
  <c r="G200" i="1"/>
  <c r="G201" i="1"/>
  <c r="G11" i="1"/>
  <c r="G12" i="1"/>
  <c r="G13" i="1"/>
  <c r="G2303" i="1"/>
  <c r="G2304" i="1"/>
  <c r="G2305" i="1"/>
  <c r="G1529" i="1"/>
  <c r="G1530" i="1"/>
  <c r="G1531" i="1"/>
  <c r="G1532" i="1"/>
  <c r="G1533" i="1"/>
  <c r="G1534" i="1"/>
  <c r="G1535" i="1"/>
  <c r="G1536" i="1"/>
  <c r="G1537" i="1"/>
  <c r="G1538" i="1"/>
  <c r="G1539" i="1"/>
  <c r="G1540" i="1"/>
  <c r="G1541" i="1"/>
  <c r="G1542" i="1"/>
  <c r="G1543" i="1"/>
  <c r="G1544" i="1"/>
  <c r="G1545"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576" i="1"/>
  <c r="G1577" i="1"/>
  <c r="G1578" i="1"/>
  <c r="G1579" i="1"/>
  <c r="G1580" i="1"/>
  <c r="G1581" i="1"/>
  <c r="G1582" i="1"/>
  <c r="G1583" i="1"/>
  <c r="G1584" i="1"/>
  <c r="G1585" i="1"/>
  <c r="G1586" i="1"/>
  <c r="G1587" i="1"/>
  <c r="G1588" i="1"/>
  <c r="G1589" i="1"/>
  <c r="G1590" i="1"/>
  <c r="G1591" i="1"/>
  <c r="G1592" i="1"/>
  <c r="G1593" i="1"/>
  <c r="G1594" i="1"/>
  <c r="G1595" i="1"/>
  <c r="G1810" i="1"/>
  <c r="G1811" i="1"/>
  <c r="G4" i="1" l="1"/>
  <c r="AB4" i="1" l="1"/>
  <c r="AD4" i="1"/>
  <c r="AE4" i="1"/>
  <c r="AF4" i="1"/>
  <c r="AG4" i="1"/>
  <c r="AC28" i="1" l="1"/>
  <c r="AC199" i="1"/>
  <c r="AC201" i="1"/>
  <c r="AC203" i="1"/>
  <c r="AC205" i="1"/>
  <c r="AC207" i="1"/>
  <c r="AC209" i="1"/>
  <c r="AC211" i="1"/>
  <c r="AC213" i="1"/>
  <c r="AC215" i="1"/>
  <c r="AC217" i="1"/>
  <c r="AC219" i="1"/>
  <c r="AC221" i="1"/>
  <c r="AC223" i="1"/>
  <c r="AC225" i="1"/>
  <c r="AC227" i="1"/>
  <c r="AC229" i="1"/>
  <c r="AC231" i="1"/>
  <c r="AC233" i="1"/>
  <c r="AC235" i="1"/>
  <c r="AC237" i="1"/>
  <c r="AC239" i="1"/>
  <c r="AC241" i="1"/>
  <c r="AC243" i="1"/>
  <c r="AC245" i="1"/>
  <c r="AC247" i="1"/>
  <c r="AC249" i="1"/>
  <c r="AC251" i="1"/>
  <c r="AC253" i="1"/>
  <c r="AC255" i="1"/>
  <c r="AC257" i="1"/>
  <c r="AC259" i="1"/>
  <c r="AC261" i="1"/>
  <c r="AC263" i="1"/>
  <c r="AC265" i="1"/>
  <c r="AC267" i="1"/>
  <c r="AC269" i="1"/>
  <c r="AC271" i="1"/>
  <c r="AC273" i="1"/>
  <c r="AC275" i="1"/>
  <c r="AC277" i="1"/>
  <c r="AC279" i="1"/>
  <c r="AC281" i="1"/>
  <c r="AC283" i="1"/>
  <c r="AC285" i="1"/>
  <c r="AC287" i="1"/>
  <c r="AC289" i="1"/>
  <c r="AC291" i="1"/>
  <c r="AC293" i="1"/>
  <c r="AC295" i="1"/>
  <c r="AC297" i="1"/>
  <c r="AC299" i="1"/>
  <c r="AC301" i="1"/>
  <c r="AC303" i="1"/>
  <c r="AC305" i="1"/>
  <c r="AC307" i="1"/>
  <c r="AC309" i="1"/>
  <c r="AC311" i="1"/>
  <c r="AC313" i="1"/>
  <c r="AC315" i="1"/>
  <c r="AC317" i="1"/>
  <c r="AC319" i="1"/>
  <c r="AC321" i="1"/>
  <c r="AC323" i="1"/>
  <c r="AC325" i="1"/>
  <c r="AC327" i="1"/>
  <c r="AC329" i="1"/>
  <c r="AC331" i="1"/>
  <c r="AC12" i="1"/>
  <c r="AC44" i="1"/>
  <c r="AC76" i="1"/>
  <c r="AC108" i="1"/>
  <c r="AC118" i="1"/>
  <c r="AC134" i="1"/>
  <c r="AC150" i="1"/>
  <c r="AC166" i="1"/>
  <c r="AC178" i="1"/>
  <c r="AC186" i="1"/>
  <c r="AC194" i="1"/>
  <c r="AC196" i="1"/>
  <c r="AC198" i="1"/>
  <c r="AC200" i="1"/>
  <c r="AC202" i="1"/>
  <c r="AC204" i="1"/>
  <c r="AC206" i="1"/>
  <c r="AC208" i="1"/>
  <c r="AC210" i="1"/>
  <c r="AC212" i="1"/>
  <c r="AC214" i="1"/>
  <c r="AC216" i="1"/>
  <c r="AC218" i="1"/>
  <c r="AC220" i="1"/>
  <c r="AC222" i="1"/>
  <c r="AC224" i="1"/>
  <c r="AC226" i="1"/>
  <c r="AC228" i="1"/>
  <c r="AC230" i="1"/>
  <c r="AC232" i="1"/>
  <c r="AC234" i="1"/>
  <c r="AC236" i="1"/>
  <c r="AC238" i="1"/>
  <c r="AC240" i="1"/>
  <c r="AC242" i="1"/>
  <c r="AC244" i="1"/>
  <c r="AC246" i="1"/>
  <c r="AC248" i="1"/>
  <c r="AC252" i="1"/>
  <c r="AC260" i="1"/>
  <c r="AC268" i="1"/>
  <c r="AC276" i="1"/>
  <c r="AC284" i="1"/>
  <c r="AC292" i="1"/>
  <c r="AC300" i="1"/>
  <c r="AC308" i="1"/>
  <c r="AC316" i="1"/>
  <c r="AC324" i="1"/>
  <c r="AC332" i="1"/>
  <c r="AC334" i="1"/>
  <c r="AC350" i="1"/>
  <c r="AC366" i="1"/>
  <c r="AC386" i="1"/>
  <c r="AC398" i="1"/>
  <c r="AC448" i="1"/>
  <c r="AC460" i="1"/>
  <c r="AC468" i="1"/>
  <c r="AC476" i="1"/>
  <c r="AC484" i="1"/>
  <c r="AC492" i="1"/>
  <c r="AC500" i="1"/>
  <c r="AC508" i="1"/>
  <c r="AC516" i="1"/>
  <c r="AC524" i="1"/>
  <c r="AC526" i="1"/>
  <c r="AC528" i="1"/>
  <c r="AC530" i="1"/>
  <c r="AC250" i="1"/>
  <c r="AC258" i="1"/>
  <c r="AC266" i="1"/>
  <c r="AC274" i="1"/>
  <c r="AC282" i="1"/>
  <c r="AC290" i="1"/>
  <c r="AC298" i="1"/>
  <c r="AC306" i="1"/>
  <c r="AC314" i="1"/>
  <c r="AC322" i="1"/>
  <c r="AC330" i="1"/>
  <c r="AC338" i="1"/>
  <c r="AC354" i="1"/>
  <c r="AC378" i="1"/>
  <c r="AC390" i="1"/>
  <c r="AC440" i="1"/>
  <c r="AC446" i="1"/>
  <c r="AC452" i="1"/>
  <c r="AC466" i="1"/>
  <c r="AC474" i="1"/>
  <c r="AC256" i="1"/>
  <c r="AC264" i="1"/>
  <c r="AC272" i="1"/>
  <c r="AC280" i="1"/>
  <c r="AC288" i="1"/>
  <c r="AC296" i="1"/>
  <c r="AC304" i="1"/>
  <c r="AC312" i="1"/>
  <c r="AC320" i="1"/>
  <c r="AC328" i="1"/>
  <c r="AC333" i="1"/>
  <c r="AC342" i="1"/>
  <c r="AC358" i="1"/>
  <c r="AC370" i="1"/>
  <c r="AC376" i="1"/>
  <c r="AC382" i="1"/>
  <c r="AC402" i="1"/>
  <c r="AC537" i="1"/>
  <c r="AC539" i="1"/>
  <c r="AC541" i="1"/>
  <c r="AC543" i="1"/>
  <c r="AC545" i="1"/>
  <c r="AC547" i="1"/>
  <c r="AC549" i="1"/>
  <c r="AC551" i="1"/>
  <c r="AC553" i="1"/>
  <c r="AC555" i="1"/>
  <c r="AC557" i="1"/>
  <c r="AC559" i="1"/>
  <c r="AC561" i="1"/>
  <c r="AC563" i="1"/>
  <c r="AC254" i="1"/>
  <c r="AC262" i="1"/>
  <c r="AC270" i="1"/>
  <c r="AC278" i="1"/>
  <c r="AC286" i="1"/>
  <c r="AC294" i="1"/>
  <c r="AC302" i="1"/>
  <c r="AC310" i="1"/>
  <c r="AC318" i="1"/>
  <c r="AC326" i="1"/>
  <c r="AC346" i="1"/>
  <c r="AC362" i="1"/>
  <c r="AC374" i="1"/>
  <c r="AC394" i="1"/>
  <c r="AC400" i="1"/>
  <c r="AC436" i="1"/>
  <c r="AC456" i="1"/>
  <c r="AC462" i="1"/>
  <c r="AC470" i="1"/>
  <c r="AC486" i="1"/>
  <c r="AC494" i="1"/>
  <c r="AC502" i="1"/>
  <c r="AC510" i="1"/>
  <c r="AC518" i="1"/>
  <c r="AC534" i="1"/>
  <c r="AC542" i="1"/>
  <c r="AC550" i="1"/>
  <c r="AC558" i="1"/>
  <c r="AC532" i="1"/>
  <c r="AC540" i="1"/>
  <c r="AC548" i="1"/>
  <c r="AC556" i="1"/>
  <c r="AC564" i="1"/>
  <c r="AC566" i="1"/>
  <c r="AC568" i="1"/>
  <c r="AC570" i="1"/>
  <c r="AC572" i="1"/>
  <c r="AC574" i="1"/>
  <c r="AC576" i="1"/>
  <c r="AC578" i="1"/>
  <c r="AC580" i="1"/>
  <c r="AC582" i="1"/>
  <c r="AC584" i="1"/>
  <c r="AC586" i="1"/>
  <c r="AC588" i="1"/>
  <c r="AC590" i="1"/>
  <c r="AC592" i="1"/>
  <c r="AC594" i="1"/>
  <c r="AC596" i="1"/>
  <c r="AC598" i="1"/>
  <c r="AC600" i="1"/>
  <c r="AC602" i="1"/>
  <c r="AC604" i="1"/>
  <c r="AC606" i="1"/>
  <c r="AC608" i="1"/>
  <c r="AC610" i="1"/>
  <c r="AC612" i="1"/>
  <c r="AC614" i="1"/>
  <c r="AC616" i="1"/>
  <c r="AC618" i="1"/>
  <c r="AC620" i="1"/>
  <c r="AC622" i="1"/>
  <c r="AC624" i="1"/>
  <c r="AC626" i="1"/>
  <c r="AC628" i="1"/>
  <c r="AC630" i="1"/>
  <c r="AC632" i="1"/>
  <c r="AC634" i="1"/>
  <c r="AC636" i="1"/>
  <c r="AC638" i="1"/>
  <c r="AC640" i="1"/>
  <c r="AC642" i="1"/>
  <c r="AC644" i="1"/>
  <c r="AC646" i="1"/>
  <c r="AC648" i="1"/>
  <c r="AC650" i="1"/>
  <c r="AC652" i="1"/>
  <c r="AC654" i="1"/>
  <c r="AC656" i="1"/>
  <c r="AC658" i="1"/>
  <c r="AC660" i="1"/>
  <c r="AC662" i="1"/>
  <c r="AC664" i="1"/>
  <c r="AC666" i="1"/>
  <c r="AC668" i="1"/>
  <c r="AC670" i="1"/>
  <c r="AC672" i="1"/>
  <c r="AC674" i="1"/>
  <c r="AC676" i="1"/>
  <c r="AC678" i="1"/>
  <c r="AC680" i="1"/>
  <c r="AC682" i="1"/>
  <c r="AC684" i="1"/>
  <c r="AC686" i="1"/>
  <c r="AC688" i="1"/>
  <c r="AC690" i="1"/>
  <c r="AC692" i="1"/>
  <c r="AC694" i="1"/>
  <c r="AC696" i="1"/>
  <c r="AC698" i="1"/>
  <c r="AC700" i="1"/>
  <c r="AC702" i="1"/>
  <c r="AC704" i="1"/>
  <c r="AC706" i="1"/>
  <c r="AC708" i="1"/>
  <c r="AC710" i="1"/>
  <c r="AC712" i="1"/>
  <c r="AC714" i="1"/>
  <c r="AC716" i="1"/>
  <c r="AC718" i="1"/>
  <c r="AC720" i="1"/>
  <c r="AC722" i="1"/>
  <c r="AC724" i="1"/>
  <c r="AC726" i="1"/>
  <c r="AC728" i="1"/>
  <c r="AC730" i="1"/>
  <c r="AC538" i="1"/>
  <c r="AC546" i="1"/>
  <c r="AC554" i="1"/>
  <c r="AC562" i="1"/>
  <c r="AC536" i="1"/>
  <c r="AC544" i="1"/>
  <c r="AC552" i="1"/>
  <c r="AC560" i="1"/>
  <c r="AC565" i="1"/>
  <c r="AC567" i="1"/>
  <c r="AC569" i="1"/>
  <c r="AC571" i="1"/>
  <c r="AC573" i="1"/>
  <c r="AC575" i="1"/>
  <c r="AC577" i="1"/>
  <c r="AC579" i="1"/>
  <c r="AC581" i="1"/>
  <c r="AC583" i="1"/>
  <c r="AC585" i="1"/>
  <c r="AC587" i="1"/>
  <c r="AC589" i="1"/>
  <c r="AC591" i="1"/>
  <c r="AC593" i="1"/>
  <c r="AC595" i="1"/>
  <c r="AC597" i="1"/>
  <c r="AC599" i="1"/>
  <c r="AC601" i="1"/>
  <c r="AC603" i="1"/>
  <c r="AC605" i="1"/>
  <c r="AC607" i="1"/>
  <c r="AC609" i="1"/>
  <c r="AC611" i="1"/>
  <c r="AC613" i="1"/>
  <c r="AC615" i="1"/>
  <c r="AC617" i="1"/>
  <c r="AC619" i="1"/>
  <c r="AC621" i="1"/>
  <c r="AC623" i="1"/>
  <c r="AC625" i="1"/>
  <c r="AC627" i="1"/>
  <c r="AC629" i="1"/>
  <c r="AC631" i="1"/>
  <c r="AC633" i="1"/>
  <c r="AC635" i="1"/>
  <c r="AC637" i="1"/>
  <c r="AC639" i="1"/>
  <c r="AC641" i="1"/>
  <c r="AC643" i="1"/>
  <c r="AC645" i="1"/>
  <c r="AC647" i="1"/>
  <c r="AC649" i="1"/>
  <c r="AC651" i="1"/>
  <c r="AC653" i="1"/>
  <c r="AC655" i="1"/>
  <c r="AC657" i="1"/>
  <c r="AC659" i="1"/>
  <c r="AC661" i="1"/>
  <c r="AC663" i="1"/>
  <c r="AC665" i="1"/>
  <c r="AC667" i="1"/>
  <c r="AC669" i="1"/>
  <c r="AC671" i="1"/>
  <c r="AC673" i="1"/>
  <c r="AC675" i="1"/>
  <c r="AC677" i="1"/>
  <c r="AC679" i="1"/>
  <c r="AC681" i="1"/>
  <c r="AC683" i="1"/>
  <c r="AC685" i="1"/>
  <c r="AC687" i="1"/>
  <c r="AC689" i="1"/>
  <c r="AC691" i="1"/>
  <c r="AC693" i="1"/>
  <c r="AC695" i="1"/>
  <c r="AC697" i="1"/>
  <c r="AC699" i="1"/>
  <c r="AC701" i="1"/>
  <c r="AC703" i="1"/>
  <c r="AC705" i="1"/>
  <c r="AC707" i="1"/>
  <c r="AC709" i="1"/>
  <c r="AC711" i="1"/>
  <c r="AC713" i="1"/>
  <c r="AC715" i="1"/>
  <c r="AC717" i="1"/>
  <c r="AC719" i="1"/>
  <c r="AC721" i="1"/>
  <c r="AC723" i="1"/>
  <c r="AC731" i="1"/>
  <c r="AC733" i="1"/>
  <c r="AC735" i="1"/>
  <c r="AC737" i="1"/>
  <c r="AC739" i="1"/>
  <c r="AC741" i="1"/>
  <c r="AC743" i="1"/>
  <c r="AC745" i="1"/>
  <c r="AC747" i="1"/>
  <c r="AC749" i="1"/>
  <c r="AC751" i="1"/>
  <c r="AC753" i="1"/>
  <c r="AC755" i="1"/>
  <c r="AC757" i="1"/>
  <c r="AC759" i="1"/>
  <c r="AC761" i="1"/>
  <c r="AC763" i="1"/>
  <c r="AC765" i="1"/>
  <c r="AC767" i="1"/>
  <c r="AC769" i="1"/>
  <c r="AC771" i="1"/>
  <c r="AC773" i="1"/>
  <c r="AC775" i="1"/>
  <c r="AC777" i="1"/>
  <c r="AC779" i="1"/>
  <c r="AC781" i="1"/>
  <c r="AC783" i="1"/>
  <c r="AC785" i="1"/>
  <c r="AC787" i="1"/>
  <c r="AC789" i="1"/>
  <c r="AC791" i="1"/>
  <c r="AC793" i="1"/>
  <c r="AC795" i="1"/>
  <c r="AC797" i="1"/>
  <c r="AC799" i="1"/>
  <c r="AC801" i="1"/>
  <c r="AC803" i="1"/>
  <c r="AC805" i="1"/>
  <c r="AC807" i="1"/>
  <c r="AC809" i="1"/>
  <c r="AC811" i="1"/>
  <c r="AC813" i="1"/>
  <c r="AC815" i="1"/>
  <c r="AC817" i="1"/>
  <c r="AC819" i="1"/>
  <c r="AC821" i="1"/>
  <c r="AC823" i="1"/>
  <c r="AC825" i="1"/>
  <c r="AC827" i="1"/>
  <c r="AC829" i="1"/>
  <c r="AC831" i="1"/>
  <c r="AC833" i="1"/>
  <c r="AC835" i="1"/>
  <c r="AC837" i="1"/>
  <c r="AC839" i="1"/>
  <c r="AC841" i="1"/>
  <c r="AC843" i="1"/>
  <c r="AC845" i="1"/>
  <c r="AC847" i="1"/>
  <c r="AC849" i="1"/>
  <c r="AC851" i="1"/>
  <c r="AC853" i="1"/>
  <c r="AC855" i="1"/>
  <c r="AC857" i="1"/>
  <c r="AC859" i="1"/>
  <c r="AC861" i="1"/>
  <c r="AC863" i="1"/>
  <c r="AC865" i="1"/>
  <c r="AC867" i="1"/>
  <c r="AC871" i="1"/>
  <c r="AC877" i="1"/>
  <c r="AC881" i="1"/>
  <c r="AC885" i="1"/>
  <c r="AC889" i="1"/>
  <c r="AC893" i="1"/>
  <c r="AC897" i="1"/>
  <c r="AC903" i="1"/>
  <c r="AC907" i="1"/>
  <c r="AC911" i="1"/>
  <c r="AC917" i="1"/>
  <c r="AC925" i="1"/>
  <c r="AC931" i="1"/>
  <c r="AC935" i="1"/>
  <c r="AC939" i="1"/>
  <c r="AC729" i="1"/>
  <c r="AC870" i="1"/>
  <c r="AC876" i="1"/>
  <c r="AC880" i="1"/>
  <c r="AC884" i="1"/>
  <c r="AC888" i="1"/>
  <c r="AC892" i="1"/>
  <c r="AC896" i="1"/>
  <c r="AC900" i="1"/>
  <c r="AC904" i="1"/>
  <c r="AC908" i="1"/>
  <c r="AC912" i="1"/>
  <c r="AC916" i="1"/>
  <c r="AC920" i="1"/>
  <c r="AC924" i="1"/>
  <c r="AC928" i="1"/>
  <c r="AC932" i="1"/>
  <c r="AC936" i="1"/>
  <c r="AC940" i="1"/>
  <c r="AC944" i="1"/>
  <c r="AC948" i="1"/>
  <c r="AC952" i="1"/>
  <c r="AC956" i="1"/>
  <c r="AC960" i="1"/>
  <c r="AC727" i="1"/>
  <c r="AC732" i="1"/>
  <c r="AC734" i="1"/>
  <c r="AC736" i="1"/>
  <c r="AC738" i="1"/>
  <c r="AC740" i="1"/>
  <c r="AC742" i="1"/>
  <c r="AC744" i="1"/>
  <c r="AC746" i="1"/>
  <c r="AC748" i="1"/>
  <c r="AC750" i="1"/>
  <c r="AC752" i="1"/>
  <c r="AC754" i="1"/>
  <c r="AC756" i="1"/>
  <c r="AC758" i="1"/>
  <c r="AC760" i="1"/>
  <c r="AC762" i="1"/>
  <c r="AC764" i="1"/>
  <c r="AC766" i="1"/>
  <c r="AC768" i="1"/>
  <c r="AC770" i="1"/>
  <c r="AC772" i="1"/>
  <c r="AC774" i="1"/>
  <c r="AC776" i="1"/>
  <c r="AC778" i="1"/>
  <c r="AC780" i="1"/>
  <c r="AC782" i="1"/>
  <c r="AC784" i="1"/>
  <c r="AC786" i="1"/>
  <c r="AC788" i="1"/>
  <c r="AC790" i="1"/>
  <c r="AC792" i="1"/>
  <c r="AC794" i="1"/>
  <c r="AC796" i="1"/>
  <c r="AC798" i="1"/>
  <c r="AC800" i="1"/>
  <c r="AC802" i="1"/>
  <c r="AC804" i="1"/>
  <c r="AC806" i="1"/>
  <c r="AC808" i="1"/>
  <c r="AC810" i="1"/>
  <c r="AC812" i="1"/>
  <c r="AC814" i="1"/>
  <c r="AC816" i="1"/>
  <c r="AC818" i="1"/>
  <c r="AC820" i="1"/>
  <c r="AC822" i="1"/>
  <c r="AC824" i="1"/>
  <c r="AC826" i="1"/>
  <c r="AC828" i="1"/>
  <c r="AC830" i="1"/>
  <c r="AC832" i="1"/>
  <c r="AC834" i="1"/>
  <c r="AC836" i="1"/>
  <c r="AC838" i="1"/>
  <c r="AC840" i="1"/>
  <c r="AC842" i="1"/>
  <c r="AC844" i="1"/>
  <c r="AC846" i="1"/>
  <c r="AC848" i="1"/>
  <c r="AC850" i="1"/>
  <c r="AC852" i="1"/>
  <c r="AC854" i="1"/>
  <c r="AC856" i="1"/>
  <c r="AC858" i="1"/>
  <c r="AC860" i="1"/>
  <c r="AC862" i="1"/>
  <c r="AC864" i="1"/>
  <c r="AC866" i="1"/>
  <c r="AC868" i="1"/>
  <c r="AC872" i="1"/>
  <c r="AC874" i="1"/>
  <c r="AC878" i="1"/>
  <c r="AC882" i="1"/>
  <c r="AC886" i="1"/>
  <c r="AC890" i="1"/>
  <c r="AC894" i="1"/>
  <c r="AC898" i="1"/>
  <c r="AC902" i="1"/>
  <c r="AC906" i="1"/>
  <c r="AC910" i="1"/>
  <c r="AC914" i="1"/>
  <c r="AC918" i="1"/>
  <c r="AC922" i="1"/>
  <c r="AC926" i="1"/>
  <c r="AC930" i="1"/>
  <c r="AC934" i="1"/>
  <c r="AC938" i="1"/>
  <c r="AC942" i="1"/>
  <c r="AC946" i="1"/>
  <c r="AC950" i="1"/>
  <c r="AC954" i="1"/>
  <c r="AC958" i="1"/>
  <c r="AC962" i="1"/>
  <c r="AC725" i="1"/>
  <c r="AC869" i="1"/>
  <c r="AC873" i="1"/>
  <c r="AC875" i="1"/>
  <c r="AC879" i="1"/>
  <c r="AC883" i="1"/>
  <c r="AC887" i="1"/>
  <c r="AC891" i="1"/>
  <c r="AC895" i="1"/>
  <c r="AC899" i="1"/>
  <c r="AC901" i="1"/>
  <c r="AC905" i="1"/>
  <c r="AC909" i="1"/>
  <c r="AC913" i="1"/>
  <c r="AC915" i="1"/>
  <c r="AC919" i="1"/>
  <c r="AC921" i="1"/>
  <c r="AC923" i="1"/>
  <c r="AC927" i="1"/>
  <c r="AC929" i="1"/>
  <c r="AC933" i="1"/>
  <c r="AC937" i="1"/>
  <c r="AC945" i="1"/>
  <c r="AC953" i="1"/>
  <c r="AC961" i="1"/>
  <c r="AC968" i="1"/>
  <c r="AC972" i="1"/>
  <c r="AC976" i="1"/>
  <c r="AC980" i="1"/>
  <c r="AC984" i="1"/>
  <c r="AC988" i="1"/>
  <c r="AC992" i="1"/>
  <c r="AC996" i="1"/>
  <c r="AC1000" i="1"/>
  <c r="AC1004" i="1"/>
  <c r="AC1012" i="1"/>
  <c r="AC1016" i="1"/>
  <c r="AC1020" i="1"/>
  <c r="AC1026" i="1"/>
  <c r="AC1030" i="1"/>
  <c r="AC1034" i="1"/>
  <c r="AC1042" i="1"/>
  <c r="AC1046" i="1"/>
  <c r="AC1050" i="1"/>
  <c r="AC1054" i="1"/>
  <c r="AC1058" i="1"/>
  <c r="AC1064" i="1"/>
  <c r="AC1068" i="1"/>
  <c r="AC1072" i="1"/>
  <c r="AC1076" i="1"/>
  <c r="AC1084" i="1"/>
  <c r="AC1088" i="1"/>
  <c r="AC1092" i="1"/>
  <c r="AC1096" i="1"/>
  <c r="AC1100" i="1"/>
  <c r="AC1104" i="1"/>
  <c r="AC1108" i="1"/>
  <c r="AC1112" i="1"/>
  <c r="AC1116" i="1"/>
  <c r="AC1120" i="1"/>
  <c r="AC1124" i="1"/>
  <c r="AC1130" i="1"/>
  <c r="AC1134" i="1"/>
  <c r="AC1138" i="1"/>
  <c r="AC1144" i="1"/>
  <c r="AC1148" i="1"/>
  <c r="AC1156" i="1"/>
  <c r="AC1162" i="1"/>
  <c r="AC1166" i="1"/>
  <c r="AC1174" i="1"/>
  <c r="AC1178" i="1"/>
  <c r="AC1182" i="1"/>
  <c r="AC1186" i="1"/>
  <c r="AC1190" i="1"/>
  <c r="AC1194" i="1"/>
  <c r="AC1198" i="1"/>
  <c r="AC1202" i="1"/>
  <c r="AC1206" i="1"/>
  <c r="AC1210" i="1"/>
  <c r="AC1216" i="1"/>
  <c r="AC1220" i="1"/>
  <c r="AC1224" i="1"/>
  <c r="AC1228" i="1"/>
  <c r="AC1232" i="1"/>
  <c r="AC1236" i="1"/>
  <c r="AC1240" i="1"/>
  <c r="AC1244" i="1"/>
  <c r="AC1248" i="1"/>
  <c r="AC1252" i="1"/>
  <c r="AC1256" i="1"/>
  <c r="AC1260" i="1"/>
  <c r="AC1264" i="1"/>
  <c r="AC1268" i="1"/>
  <c r="AC1272" i="1"/>
  <c r="AC1276" i="1"/>
  <c r="AC1280" i="1"/>
  <c r="AC1284" i="1"/>
  <c r="AC1288" i="1"/>
  <c r="AC1292" i="1"/>
  <c r="AC1296" i="1"/>
  <c r="AC1300" i="1"/>
  <c r="AC1304" i="1"/>
  <c r="AC1308" i="1"/>
  <c r="AC1314" i="1"/>
  <c r="AC1318" i="1"/>
  <c r="AC1322" i="1"/>
  <c r="AC1326" i="1"/>
  <c r="AC1330" i="1"/>
  <c r="AC1334" i="1"/>
  <c r="AC1338" i="1"/>
  <c r="AC1342" i="1"/>
  <c r="AC1346" i="1"/>
  <c r="AC1350" i="1"/>
  <c r="AC1354" i="1"/>
  <c r="AC1358" i="1"/>
  <c r="AC1362" i="1"/>
  <c r="AC1366" i="1"/>
  <c r="AC1370" i="1"/>
  <c r="AC1374" i="1"/>
  <c r="AC1378" i="1"/>
  <c r="AC1382" i="1"/>
  <c r="AC1386" i="1"/>
  <c r="AC1390" i="1"/>
  <c r="AC1394" i="1"/>
  <c r="AC1398" i="1"/>
  <c r="AC1402" i="1"/>
  <c r="AC1406" i="1"/>
  <c r="AC1410" i="1"/>
  <c r="AC1414" i="1"/>
  <c r="AC1418" i="1"/>
  <c r="AC1422" i="1"/>
  <c r="AC1426" i="1"/>
  <c r="AC1430" i="1"/>
  <c r="AC1434" i="1"/>
  <c r="AC1438" i="1"/>
  <c r="AC1442" i="1"/>
  <c r="AC1446" i="1"/>
  <c r="AC1450" i="1"/>
  <c r="AC1454" i="1"/>
  <c r="AC1458" i="1"/>
  <c r="AC1462" i="1"/>
  <c r="AC1466" i="1"/>
  <c r="AC1470" i="1"/>
  <c r="AC1474" i="1"/>
  <c r="AC1478" i="1"/>
  <c r="AC1482" i="1"/>
  <c r="AC1486" i="1"/>
  <c r="AC1490" i="1"/>
  <c r="AC1494" i="1"/>
  <c r="AC1498" i="1"/>
  <c r="AC1502" i="1"/>
  <c r="AC1506" i="1"/>
  <c r="AC1510" i="1"/>
  <c r="AC1514" i="1"/>
  <c r="AC1518" i="1"/>
  <c r="AC1522" i="1"/>
  <c r="AC1526" i="1"/>
  <c r="AC1530" i="1"/>
  <c r="AC1534" i="1"/>
  <c r="AC1538" i="1"/>
  <c r="AC1542" i="1"/>
  <c r="AC1546" i="1"/>
  <c r="AC1550" i="1"/>
  <c r="AC1554" i="1"/>
  <c r="AC1558" i="1"/>
  <c r="AC1562" i="1"/>
  <c r="AC1566" i="1"/>
  <c r="AC1570" i="1"/>
  <c r="AC1574" i="1"/>
  <c r="AC1578" i="1"/>
  <c r="AC1582" i="1"/>
  <c r="AC1586" i="1"/>
  <c r="AC1590" i="1"/>
  <c r="AC943" i="1"/>
  <c r="AC951" i="1"/>
  <c r="AC959" i="1"/>
  <c r="AC964" i="1"/>
  <c r="AC966" i="1"/>
  <c r="AC970" i="1"/>
  <c r="AC974" i="1"/>
  <c r="AC978" i="1"/>
  <c r="AC982" i="1"/>
  <c r="AC986" i="1"/>
  <c r="AC990" i="1"/>
  <c r="AC994" i="1"/>
  <c r="AC998" i="1"/>
  <c r="AC1002" i="1"/>
  <c r="AC1006" i="1"/>
  <c r="AC1008" i="1"/>
  <c r="AC1010" i="1"/>
  <c r="AC1014" i="1"/>
  <c r="AC1018" i="1"/>
  <c r="AC1022" i="1"/>
  <c r="AC1024" i="1"/>
  <c r="AC1028" i="1"/>
  <c r="AC1032" i="1"/>
  <c r="AC1036" i="1"/>
  <c r="AC1038" i="1"/>
  <c r="AC1040" i="1"/>
  <c r="AC1044" i="1"/>
  <c r="AC1048" i="1"/>
  <c r="AC1052" i="1"/>
  <c r="AC1056" i="1"/>
  <c r="AC1060" i="1"/>
  <c r="AC1062" i="1"/>
  <c r="AC1066" i="1"/>
  <c r="AC1070" i="1"/>
  <c r="AC1074" i="1"/>
  <c r="AC1078" i="1"/>
  <c r="AC1080" i="1"/>
  <c r="AC1082" i="1"/>
  <c r="AC1086" i="1"/>
  <c r="AC1090" i="1"/>
  <c r="AC1094" i="1"/>
  <c r="AC1098" i="1"/>
  <c r="AC1102" i="1"/>
  <c r="AC1106" i="1"/>
  <c r="AC1110" i="1"/>
  <c r="AC1114" i="1"/>
  <c r="AC1118" i="1"/>
  <c r="AC1122" i="1"/>
  <c r="AC1126" i="1"/>
  <c r="AC1128" i="1"/>
  <c r="AC1132" i="1"/>
  <c r="AC1136" i="1"/>
  <c r="AC1140" i="1"/>
  <c r="AC1142" i="1"/>
  <c r="AC1146" i="1"/>
  <c r="AC1150" i="1"/>
  <c r="AC1152" i="1"/>
  <c r="AC1154" i="1"/>
  <c r="AC1158" i="1"/>
  <c r="AC1160" i="1"/>
  <c r="AC1164" i="1"/>
  <c r="AC1168" i="1"/>
  <c r="AC1170" i="1"/>
  <c r="AC1172" i="1"/>
  <c r="AC1176" i="1"/>
  <c r="AC1180" i="1"/>
  <c r="AC1184" i="1"/>
  <c r="AC1188" i="1"/>
  <c r="AC1192" i="1"/>
  <c r="AC1196" i="1"/>
  <c r="AC1200" i="1"/>
  <c r="AC1204" i="1"/>
  <c r="AC1208" i="1"/>
  <c r="AC1212" i="1"/>
  <c r="AC1214" i="1"/>
  <c r="AC1218" i="1"/>
  <c r="AC1222" i="1"/>
  <c r="AC1226" i="1"/>
  <c r="AC1230" i="1"/>
  <c r="AC1234" i="1"/>
  <c r="AC1238" i="1"/>
  <c r="AC1242" i="1"/>
  <c r="AC1246" i="1"/>
  <c r="AC1250" i="1"/>
  <c r="AC1254" i="1"/>
  <c r="AC1258" i="1"/>
  <c r="AC1262" i="1"/>
  <c r="AC1266" i="1"/>
  <c r="AC1270" i="1"/>
  <c r="AC1274" i="1"/>
  <c r="AC1278" i="1"/>
  <c r="AC1282" i="1"/>
  <c r="AC1286" i="1"/>
  <c r="AC1290" i="1"/>
  <c r="AC1294" i="1"/>
  <c r="AC1298" i="1"/>
  <c r="AC1302" i="1"/>
  <c r="AC1306" i="1"/>
  <c r="AC1310" i="1"/>
  <c r="AC1312" i="1"/>
  <c r="AC1316" i="1"/>
  <c r="AC1320" i="1"/>
  <c r="AC1324" i="1"/>
  <c r="AC1328" i="1"/>
  <c r="AC1332" i="1"/>
  <c r="AC1336" i="1"/>
  <c r="AC1340" i="1"/>
  <c r="AC1344" i="1"/>
  <c r="AC1348" i="1"/>
  <c r="AC1352" i="1"/>
  <c r="AC1356" i="1"/>
  <c r="AC1360" i="1"/>
  <c r="AC1364" i="1"/>
  <c r="AC1368" i="1"/>
  <c r="AC1372" i="1"/>
  <c r="AC1376" i="1"/>
  <c r="AC1380" i="1"/>
  <c r="AC1384" i="1"/>
  <c r="AC1388" i="1"/>
  <c r="AC1392" i="1"/>
  <c r="AC1396" i="1"/>
  <c r="AC1400" i="1"/>
  <c r="AC1404" i="1"/>
  <c r="AC1408" i="1"/>
  <c r="AC1412" i="1"/>
  <c r="AC1416" i="1"/>
  <c r="AC1420" i="1"/>
  <c r="AC1424" i="1"/>
  <c r="AC1428" i="1"/>
  <c r="AC1432" i="1"/>
  <c r="AC1436" i="1"/>
  <c r="AC1440" i="1"/>
  <c r="AC1444" i="1"/>
  <c r="AC1448" i="1"/>
  <c r="AC1452" i="1"/>
  <c r="AC1456" i="1"/>
  <c r="AC1460" i="1"/>
  <c r="AC1464" i="1"/>
  <c r="AC1468" i="1"/>
  <c r="AC1472" i="1"/>
  <c r="AC1476" i="1"/>
  <c r="AC1480" i="1"/>
  <c r="AC1484" i="1"/>
  <c r="AC1488" i="1"/>
  <c r="AC1492" i="1"/>
  <c r="AC1496" i="1"/>
  <c r="AC1500" i="1"/>
  <c r="AC1504" i="1"/>
  <c r="AC1508" i="1"/>
  <c r="AC1512" i="1"/>
  <c r="AC1516" i="1"/>
  <c r="AC1520" i="1"/>
  <c r="AC1524" i="1"/>
  <c r="AC1528" i="1"/>
  <c r="AC1532" i="1"/>
  <c r="AC1536" i="1"/>
  <c r="AC1540" i="1"/>
  <c r="AC1544" i="1"/>
  <c r="AC1548" i="1"/>
  <c r="AC1552" i="1"/>
  <c r="AC1556" i="1"/>
  <c r="AC1560" i="1"/>
  <c r="AC1564" i="1"/>
  <c r="AC1568" i="1"/>
  <c r="AC1572" i="1"/>
  <c r="AC1576" i="1"/>
  <c r="AC1580" i="1"/>
  <c r="AC1584" i="1"/>
  <c r="AC1588" i="1"/>
  <c r="AC1592" i="1"/>
  <c r="AC941" i="1"/>
  <c r="AC949" i="1"/>
  <c r="AC957" i="1"/>
  <c r="AC947" i="1"/>
  <c r="AC955" i="1"/>
  <c r="AC963" i="1"/>
  <c r="AC965" i="1"/>
  <c r="AC967" i="1"/>
  <c r="AC969" i="1"/>
  <c r="AC971" i="1"/>
  <c r="AC973" i="1"/>
  <c r="AC975" i="1"/>
  <c r="AC977" i="1"/>
  <c r="AC979" i="1"/>
  <c r="AC981" i="1"/>
  <c r="AC983" i="1"/>
  <c r="AC985" i="1"/>
  <c r="AC989" i="1"/>
  <c r="AC993" i="1"/>
  <c r="AC997" i="1"/>
  <c r="AC1001" i="1"/>
  <c r="AC1005" i="1"/>
  <c r="AC1007" i="1"/>
  <c r="AC1009" i="1"/>
  <c r="AC1013" i="1"/>
  <c r="AC1017" i="1"/>
  <c r="AC1021" i="1"/>
  <c r="AC1023" i="1"/>
  <c r="AC1027" i="1"/>
  <c r="AC1031" i="1"/>
  <c r="AC1035" i="1"/>
  <c r="AC1039" i="1"/>
  <c r="AC1043" i="1"/>
  <c r="AC1047" i="1"/>
  <c r="AC1051" i="1"/>
  <c r="AC1055" i="1"/>
  <c r="AC1059" i="1"/>
  <c r="AC1063" i="1"/>
  <c r="AC1067" i="1"/>
  <c r="AC1071" i="1"/>
  <c r="AC1075" i="1"/>
  <c r="AC1079" i="1"/>
  <c r="AC1083" i="1"/>
  <c r="AC1115" i="1"/>
  <c r="AC1119" i="1"/>
  <c r="AC1123" i="1"/>
  <c r="AC1127" i="1"/>
  <c r="AC1131" i="1"/>
  <c r="AC1135" i="1"/>
  <c r="AC1139" i="1"/>
  <c r="AC1143" i="1"/>
  <c r="AC1147" i="1"/>
  <c r="AC1151" i="1"/>
  <c r="AC1155" i="1"/>
  <c r="AC1159" i="1"/>
  <c r="AC1163" i="1"/>
  <c r="AC1167" i="1"/>
  <c r="AC1171" i="1"/>
  <c r="AC1175" i="1"/>
  <c r="AC1179" i="1"/>
  <c r="AC1183" i="1"/>
  <c r="AC1187" i="1"/>
  <c r="AC1191" i="1"/>
  <c r="AC1195" i="1"/>
  <c r="AC1199" i="1"/>
  <c r="AC1203" i="1"/>
  <c r="AC1207" i="1"/>
  <c r="AC1211" i="1"/>
  <c r="AC1215" i="1"/>
  <c r="AC1219" i="1"/>
  <c r="AC1223" i="1"/>
  <c r="AC1227" i="1"/>
  <c r="AC1231" i="1"/>
  <c r="AC1235" i="1"/>
  <c r="AC1239" i="1"/>
  <c r="AC1243" i="1"/>
  <c r="AC1247" i="1"/>
  <c r="AC1251" i="1"/>
  <c r="AC1255" i="1"/>
  <c r="AC1259" i="1"/>
  <c r="AC1263" i="1"/>
  <c r="AC1267" i="1"/>
  <c r="AC1271" i="1"/>
  <c r="AC1275" i="1"/>
  <c r="AC1279" i="1"/>
  <c r="AC1283" i="1"/>
  <c r="AC1287" i="1"/>
  <c r="AC1291" i="1"/>
  <c r="AC1295" i="1"/>
  <c r="AC1301" i="1"/>
  <c r="AC1305" i="1"/>
  <c r="AC1309" i="1"/>
  <c r="AC1315" i="1"/>
  <c r="AC1319" i="1"/>
  <c r="AC1323" i="1"/>
  <c r="AC1327" i="1"/>
  <c r="AC1331" i="1"/>
  <c r="AC1335" i="1"/>
  <c r="AC1339" i="1"/>
  <c r="AC1343" i="1"/>
  <c r="AC1349" i="1"/>
  <c r="AC1351" i="1"/>
  <c r="AC1355" i="1"/>
  <c r="AC1361" i="1"/>
  <c r="AC1363" i="1"/>
  <c r="AC1367" i="1"/>
  <c r="AC1371" i="1"/>
  <c r="AC1375" i="1"/>
  <c r="AC1379" i="1"/>
  <c r="AC1383" i="1"/>
  <c r="AC1387" i="1"/>
  <c r="AC1391" i="1"/>
  <c r="AC1395" i="1"/>
  <c r="AC1399" i="1"/>
  <c r="AC1403" i="1"/>
  <c r="AC1407" i="1"/>
  <c r="AC1411" i="1"/>
  <c r="AC1417" i="1"/>
  <c r="AC1421" i="1"/>
  <c r="AC1425" i="1"/>
  <c r="AC1429" i="1"/>
  <c r="AC1433" i="1"/>
  <c r="AC1437" i="1"/>
  <c r="AC1441" i="1"/>
  <c r="AC1445" i="1"/>
  <c r="AC1449" i="1"/>
  <c r="AC1453" i="1"/>
  <c r="AC1457" i="1"/>
  <c r="AC1461" i="1"/>
  <c r="AC1465" i="1"/>
  <c r="AC1469" i="1"/>
  <c r="AC1473" i="1"/>
  <c r="AC1477" i="1"/>
  <c r="AC1481" i="1"/>
  <c r="AC1485" i="1"/>
  <c r="AC1489" i="1"/>
  <c r="AC1493" i="1"/>
  <c r="AC1497" i="1"/>
  <c r="AC1501" i="1"/>
  <c r="AC1505" i="1"/>
  <c r="AC1509" i="1"/>
  <c r="AC1513" i="1"/>
  <c r="AC1517" i="1"/>
  <c r="AC1521" i="1"/>
  <c r="AC1525" i="1"/>
  <c r="AC1529" i="1"/>
  <c r="AC1533" i="1"/>
  <c r="AC1537" i="1"/>
  <c r="AC1541" i="1"/>
  <c r="AC987" i="1"/>
  <c r="AC991" i="1"/>
  <c r="AC995" i="1"/>
  <c r="AC999" i="1"/>
  <c r="AC1003" i="1"/>
  <c r="AC1011" i="1"/>
  <c r="AC1015" i="1"/>
  <c r="AC1019" i="1"/>
  <c r="AC1025" i="1"/>
  <c r="AC1029" i="1"/>
  <c r="AC1033" i="1"/>
  <c r="AC1037" i="1"/>
  <c r="AC1041" i="1"/>
  <c r="AC1045" i="1"/>
  <c r="AC1049" i="1"/>
  <c r="AC1053" i="1"/>
  <c r="AC1057" i="1"/>
  <c r="AC1061" i="1"/>
  <c r="AC1065" i="1"/>
  <c r="AC1069" i="1"/>
  <c r="AC1073" i="1"/>
  <c r="AC1077" i="1"/>
  <c r="AC1081" i="1"/>
  <c r="AC1085" i="1"/>
  <c r="AC1087" i="1"/>
  <c r="AC1089" i="1"/>
  <c r="AC1091" i="1"/>
  <c r="AC1093" i="1"/>
  <c r="AC1095" i="1"/>
  <c r="AC1097" i="1"/>
  <c r="AC1099" i="1"/>
  <c r="AC1101" i="1"/>
  <c r="AC1103" i="1"/>
  <c r="AC1105" i="1"/>
  <c r="AC1107" i="1"/>
  <c r="AC1109" i="1"/>
  <c r="AC1111" i="1"/>
  <c r="AC1113" i="1"/>
  <c r="AC1117" i="1"/>
  <c r="AC1121" i="1"/>
  <c r="AC1125" i="1"/>
  <c r="AC1129" i="1"/>
  <c r="AC1133" i="1"/>
  <c r="AC1137" i="1"/>
  <c r="AC1141" i="1"/>
  <c r="AC1145" i="1"/>
  <c r="AC1149" i="1"/>
  <c r="AC1153" i="1"/>
  <c r="AC1157" i="1"/>
  <c r="AC1161" i="1"/>
  <c r="AC1165" i="1"/>
  <c r="AC1169" i="1"/>
  <c r="AC1173" i="1"/>
  <c r="AC1177" i="1"/>
  <c r="AC1181" i="1"/>
  <c r="AC1185" i="1"/>
  <c r="AC1189" i="1"/>
  <c r="AC1193" i="1"/>
  <c r="AC1197" i="1"/>
  <c r="AC1201" i="1"/>
  <c r="AC1205" i="1"/>
  <c r="AC1209" i="1"/>
  <c r="AC1213" i="1"/>
  <c r="AC1217" i="1"/>
  <c r="AC1221" i="1"/>
  <c r="AC1225" i="1"/>
  <c r="AC1229" i="1"/>
  <c r="AC1233" i="1"/>
  <c r="AC1237" i="1"/>
  <c r="AC1241" i="1"/>
  <c r="AC1245" i="1"/>
  <c r="AC1249" i="1"/>
  <c r="AC1253" i="1"/>
  <c r="AC1257" i="1"/>
  <c r="AC1261" i="1"/>
  <c r="AC1265" i="1"/>
  <c r="AC1269" i="1"/>
  <c r="AC1273" i="1"/>
  <c r="AC1277" i="1"/>
  <c r="AC1281" i="1"/>
  <c r="AC1285" i="1"/>
  <c r="AC1289" i="1"/>
  <c r="AC1293" i="1"/>
  <c r="AC1297" i="1"/>
  <c r="AC1299" i="1"/>
  <c r="AC1303" i="1"/>
  <c r="AC1307" i="1"/>
  <c r="AC1311" i="1"/>
  <c r="AC1313" i="1"/>
  <c r="AC1317" i="1"/>
  <c r="AC1321" i="1"/>
  <c r="AC1325" i="1"/>
  <c r="AC1329" i="1"/>
  <c r="AC1333" i="1"/>
  <c r="AC1337" i="1"/>
  <c r="AC1341" i="1"/>
  <c r="AC1345" i="1"/>
  <c r="AC1347" i="1"/>
  <c r="AC1353" i="1"/>
  <c r="AC1357" i="1"/>
  <c r="AC1359" i="1"/>
  <c r="AC1365" i="1"/>
  <c r="AC1369" i="1"/>
  <c r="AC1373" i="1"/>
  <c r="AC1377" i="1"/>
  <c r="AC1381" i="1"/>
  <c r="AC1385" i="1"/>
  <c r="AC1389" i="1"/>
  <c r="AC1393" i="1"/>
  <c r="AC1397" i="1"/>
  <c r="AC1401" i="1"/>
  <c r="AC1405" i="1"/>
  <c r="AC1409" i="1"/>
  <c r="AC1413" i="1"/>
  <c r="AC1415" i="1"/>
  <c r="AC1419" i="1"/>
  <c r="AC1423" i="1"/>
  <c r="AC1427" i="1"/>
  <c r="AC1431" i="1"/>
  <c r="AC1435" i="1"/>
  <c r="AC1439" i="1"/>
  <c r="AC1443" i="1"/>
  <c r="AC1447" i="1"/>
  <c r="AC1451" i="1"/>
  <c r="AC1455" i="1"/>
  <c r="AC1459" i="1"/>
  <c r="AC1463" i="1"/>
  <c r="AC1467" i="1"/>
  <c r="AC1471" i="1"/>
  <c r="AC1475" i="1"/>
  <c r="AC1479" i="1"/>
  <c r="AC1483" i="1"/>
  <c r="AC1487" i="1"/>
  <c r="AC1491" i="1"/>
  <c r="AC1495" i="1"/>
  <c r="AC1499" i="1"/>
  <c r="AC1503" i="1"/>
  <c r="AC1507" i="1"/>
  <c r="AC1511" i="1"/>
  <c r="AC1515" i="1"/>
  <c r="AC1519" i="1"/>
  <c r="AC1523" i="1"/>
  <c r="AC1527" i="1"/>
  <c r="AC1531" i="1"/>
  <c r="AC1535" i="1"/>
  <c r="AC1539" i="1"/>
  <c r="AC1543" i="1"/>
  <c r="AC1549" i="1"/>
  <c r="AC1557" i="1"/>
  <c r="AC1565" i="1"/>
  <c r="AC1581" i="1"/>
  <c r="AC1596" i="1"/>
  <c r="AC1604" i="1"/>
  <c r="AC1608" i="1"/>
  <c r="AC1612" i="1"/>
  <c r="AC1616" i="1"/>
  <c r="AC1620" i="1"/>
  <c r="AC1624" i="1"/>
  <c r="AC1630" i="1"/>
  <c r="AC1634" i="1"/>
  <c r="AC1638" i="1"/>
  <c r="AC1642" i="1"/>
  <c r="AC1646" i="1"/>
  <c r="AC1650" i="1"/>
  <c r="AC1654" i="1"/>
  <c r="AC1658" i="1"/>
  <c r="AC1662" i="1"/>
  <c r="AC1666" i="1"/>
  <c r="AC1670" i="1"/>
  <c r="AC1674" i="1"/>
  <c r="AC1678" i="1"/>
  <c r="AC1682" i="1"/>
  <c r="AC1686" i="1"/>
  <c r="AC1690" i="1"/>
  <c r="AC1694" i="1"/>
  <c r="AC1698" i="1"/>
  <c r="AC1702" i="1"/>
  <c r="AC1706" i="1"/>
  <c r="AC1710" i="1"/>
  <c r="AC1714" i="1"/>
  <c r="AC1718" i="1"/>
  <c r="AC1722" i="1"/>
  <c r="AC1726" i="1"/>
  <c r="AC1730" i="1"/>
  <c r="AC1734" i="1"/>
  <c r="AC1738" i="1"/>
  <c r="AC1742" i="1"/>
  <c r="AC1746" i="1"/>
  <c r="AC1750" i="1"/>
  <c r="AC1754" i="1"/>
  <c r="AC1758" i="1"/>
  <c r="AC1762" i="1"/>
  <c r="AC1766" i="1"/>
  <c r="AC1770" i="1"/>
  <c r="AC1774" i="1"/>
  <c r="AC1778" i="1"/>
  <c r="AC1782" i="1"/>
  <c r="AC1786" i="1"/>
  <c r="AC1790" i="1"/>
  <c r="AC1794" i="1"/>
  <c r="AC1798" i="1"/>
  <c r="AC1802" i="1"/>
  <c r="AC1806" i="1"/>
  <c r="AC1810" i="1"/>
  <c r="AC1814" i="1"/>
  <c r="AC1818" i="1"/>
  <c r="AC1822" i="1"/>
  <c r="AC1826" i="1"/>
  <c r="AC1830" i="1"/>
  <c r="AC1834" i="1"/>
  <c r="AC1838" i="1"/>
  <c r="AC1842" i="1"/>
  <c r="AC1846" i="1"/>
  <c r="AC1850" i="1"/>
  <c r="AC1854" i="1"/>
  <c r="AC1858" i="1"/>
  <c r="AC1862" i="1"/>
  <c r="AC1872" i="1"/>
  <c r="AC1876" i="1"/>
  <c r="AC1880" i="1"/>
  <c r="AC1884" i="1"/>
  <c r="AC1890" i="1"/>
  <c r="AC1894" i="1"/>
  <c r="AC1898" i="1"/>
  <c r="AC1902" i="1"/>
  <c r="AC1908" i="1"/>
  <c r="AC1912" i="1"/>
  <c r="AC1916" i="1"/>
  <c r="AC1920" i="1"/>
  <c r="AC1924" i="1"/>
  <c r="AC1928" i="1"/>
  <c r="AC1932" i="1"/>
  <c r="AC1936" i="1"/>
  <c r="AC1940" i="1"/>
  <c r="AC1944" i="1"/>
  <c r="AC1948" i="1"/>
  <c r="AC1952" i="1"/>
  <c r="AC1956" i="1"/>
  <c r="AC1960" i="1"/>
  <c r="AC1964" i="1"/>
  <c r="AC1968" i="1"/>
  <c r="AC1972" i="1"/>
  <c r="AC1976" i="1"/>
  <c r="AC1980" i="1"/>
  <c r="AC1984" i="1"/>
  <c r="AC1988" i="1"/>
  <c r="AC1992" i="1"/>
  <c r="AC1996" i="1"/>
  <c r="AC2000" i="1"/>
  <c r="AC2004" i="1"/>
  <c r="AC2008" i="1"/>
  <c r="AC2012" i="1"/>
  <c r="AC2016" i="1"/>
  <c r="AC2020" i="1"/>
  <c r="AC2024" i="1"/>
  <c r="AC2028" i="1"/>
  <c r="AC2034" i="1"/>
  <c r="AC2038" i="1"/>
  <c r="AC2040" i="1"/>
  <c r="AC2044" i="1"/>
  <c r="AC2048" i="1"/>
  <c r="AC2052" i="1"/>
  <c r="AC2056" i="1"/>
  <c r="AC2060" i="1"/>
  <c r="AC2064" i="1"/>
  <c r="AC2068" i="1"/>
  <c r="AC2072" i="1"/>
  <c r="AC2076" i="1"/>
  <c r="AC2080" i="1"/>
  <c r="AC2084" i="1"/>
  <c r="AC2088" i="1"/>
  <c r="AC2092" i="1"/>
  <c r="AC2096" i="1"/>
  <c r="AC2100" i="1"/>
  <c r="AC2104" i="1"/>
  <c r="AC2108" i="1"/>
  <c r="AC2112" i="1"/>
  <c r="AC2116" i="1"/>
  <c r="AC2120" i="1"/>
  <c r="AC2124" i="1"/>
  <c r="AC2128" i="1"/>
  <c r="AC2132" i="1"/>
  <c r="AC2136" i="1"/>
  <c r="AC2140" i="1"/>
  <c r="AC2144" i="1"/>
  <c r="AC2148" i="1"/>
  <c r="AC2152" i="1"/>
  <c r="AC2156" i="1"/>
  <c r="AC2162" i="1"/>
  <c r="AC2166" i="1"/>
  <c r="AC2170" i="1"/>
  <c r="AC2174" i="1"/>
  <c r="AC2178" i="1"/>
  <c r="AC2182" i="1"/>
  <c r="AC2186" i="1"/>
  <c r="AC2190" i="1"/>
  <c r="AC2194" i="1"/>
  <c r="AC2198" i="1"/>
  <c r="AC2202" i="1"/>
  <c r="AC2206" i="1"/>
  <c r="AC2210" i="1"/>
  <c r="AC2214" i="1"/>
  <c r="AC1547" i="1"/>
  <c r="AC1555" i="1"/>
  <c r="AC1563" i="1"/>
  <c r="AC1571" i="1"/>
  <c r="AC1579" i="1"/>
  <c r="AC1587" i="1"/>
  <c r="AC1601" i="1"/>
  <c r="AC1605" i="1"/>
  <c r="AC1611" i="1"/>
  <c r="AC1615" i="1"/>
  <c r="AC1619" i="1"/>
  <c r="AC1625" i="1"/>
  <c r="AC1627" i="1"/>
  <c r="AC1631" i="1"/>
  <c r="AC1635" i="1"/>
  <c r="AC1639" i="1"/>
  <c r="AC1643" i="1"/>
  <c r="AC1647" i="1"/>
  <c r="AC1651" i="1"/>
  <c r="AC1655" i="1"/>
  <c r="AC1659" i="1"/>
  <c r="AC1663" i="1"/>
  <c r="AC1667" i="1"/>
  <c r="AC1671" i="1"/>
  <c r="AC1675" i="1"/>
  <c r="AC1679" i="1"/>
  <c r="AC1683" i="1"/>
  <c r="AC1687" i="1"/>
  <c r="AC1691" i="1"/>
  <c r="AC1695" i="1"/>
  <c r="AC1699" i="1"/>
  <c r="AC1703" i="1"/>
  <c r="AC1707" i="1"/>
  <c r="AC1711" i="1"/>
  <c r="AC1715" i="1"/>
  <c r="AC1719" i="1"/>
  <c r="AC1723" i="1"/>
  <c r="AC1727" i="1"/>
  <c r="AC1731" i="1"/>
  <c r="AC1735" i="1"/>
  <c r="AC1739" i="1"/>
  <c r="AC1743" i="1"/>
  <c r="AC1747" i="1"/>
  <c r="AC1751" i="1"/>
  <c r="AC1755" i="1"/>
  <c r="AC1759" i="1"/>
  <c r="AC1761" i="1"/>
  <c r="AC1763" i="1"/>
  <c r="AC1767" i="1"/>
  <c r="AC1769" i="1"/>
  <c r="AC1773" i="1"/>
  <c r="AC1777" i="1"/>
  <c r="AC1781" i="1"/>
  <c r="AC1785" i="1"/>
  <c r="AC1789" i="1"/>
  <c r="AC1793" i="1"/>
  <c r="AC1797" i="1"/>
  <c r="AC1801" i="1"/>
  <c r="AC1805" i="1"/>
  <c r="AC1811" i="1"/>
  <c r="AC1815" i="1"/>
  <c r="AC1819" i="1"/>
  <c r="AC1823" i="1"/>
  <c r="AC1827" i="1"/>
  <c r="AC1831" i="1"/>
  <c r="AC1835" i="1"/>
  <c r="AC1839" i="1"/>
  <c r="AC1843" i="1"/>
  <c r="AC1847" i="1"/>
  <c r="AC1851" i="1"/>
  <c r="AC1855" i="1"/>
  <c r="AC1859" i="1"/>
  <c r="AC1863" i="1"/>
  <c r="AC1867" i="1"/>
  <c r="AC1871" i="1"/>
  <c r="AC1875" i="1"/>
  <c r="AC1879" i="1"/>
  <c r="AC1883" i="1"/>
  <c r="AC1887" i="1"/>
  <c r="AC1891" i="1"/>
  <c r="AC1895" i="1"/>
  <c r="AC1899" i="1"/>
  <c r="AC1903" i="1"/>
  <c r="AC1907" i="1"/>
  <c r="AC1911" i="1"/>
  <c r="AC1915" i="1"/>
  <c r="AC1919" i="1"/>
  <c r="AC1923" i="1"/>
  <c r="AC1927" i="1"/>
  <c r="AC1931" i="1"/>
  <c r="AC1935" i="1"/>
  <c r="AC1939" i="1"/>
  <c r="AC1943" i="1"/>
  <c r="AC1947" i="1"/>
  <c r="AC1951" i="1"/>
  <c r="AC1955" i="1"/>
  <c r="AC1959" i="1"/>
  <c r="AC1963" i="1"/>
  <c r="AC1967" i="1"/>
  <c r="AC1971" i="1"/>
  <c r="AC1975" i="1"/>
  <c r="AC1979" i="1"/>
  <c r="AC1983" i="1"/>
  <c r="AC1987" i="1"/>
  <c r="AC1991" i="1"/>
  <c r="AC1995" i="1"/>
  <c r="AC1999" i="1"/>
  <c r="AC2003" i="1"/>
  <c r="AC2007" i="1"/>
  <c r="AC2011" i="1"/>
  <c r="AC2015" i="1"/>
  <c r="AC2019" i="1"/>
  <c r="AC2023" i="1"/>
  <c r="AC2027" i="1"/>
  <c r="AC2031" i="1"/>
  <c r="AC2035" i="1"/>
  <c r="AC2039" i="1"/>
  <c r="AC2043" i="1"/>
  <c r="AC2047" i="1"/>
  <c r="AC2051" i="1"/>
  <c r="AC2055" i="1"/>
  <c r="AC2059" i="1"/>
  <c r="AC2063" i="1"/>
  <c r="AC2067" i="1"/>
  <c r="AC2071" i="1"/>
  <c r="AC2075" i="1"/>
  <c r="AC2079" i="1"/>
  <c r="AC2083" i="1"/>
  <c r="AC2087" i="1"/>
  <c r="AC2091" i="1"/>
  <c r="AC2095" i="1"/>
  <c r="AC2099" i="1"/>
  <c r="AC2103" i="1"/>
  <c r="AC2107" i="1"/>
  <c r="AC2111" i="1"/>
  <c r="AC2115" i="1"/>
  <c r="AC2119" i="1"/>
  <c r="AC2123" i="1"/>
  <c r="AC2127" i="1"/>
  <c r="AC2131" i="1"/>
  <c r="AC2135" i="1"/>
  <c r="AC2139" i="1"/>
  <c r="AC2143" i="1"/>
  <c r="AC2147" i="1"/>
  <c r="AC2151" i="1"/>
  <c r="AC2155" i="1"/>
  <c r="AC2159" i="1"/>
  <c r="AC2163" i="1"/>
  <c r="AC2167" i="1"/>
  <c r="AC2171" i="1"/>
  <c r="AC2175" i="1"/>
  <c r="AC2179" i="1"/>
  <c r="AC2183" i="1"/>
  <c r="AC2187" i="1"/>
  <c r="AC2191" i="1"/>
  <c r="AC2195" i="1"/>
  <c r="AC2199" i="1"/>
  <c r="AC2203" i="1"/>
  <c r="AC2207" i="1"/>
  <c r="AC2211" i="1"/>
  <c r="AC2219" i="1"/>
  <c r="AC2221" i="1"/>
  <c r="AC2223" i="1"/>
  <c r="AC2227" i="1"/>
  <c r="AC2231" i="1"/>
  <c r="AC2233" i="1"/>
  <c r="AC2237" i="1"/>
  <c r="AC2241" i="1"/>
  <c r="AC1545" i="1"/>
  <c r="AC1553" i="1"/>
  <c r="AC1561" i="1"/>
  <c r="AC1569" i="1"/>
  <c r="AC1577" i="1"/>
  <c r="AC1585" i="1"/>
  <c r="AC1593" i="1"/>
  <c r="AC1595" i="1"/>
  <c r="AC1597" i="1"/>
  <c r="AC1599" i="1"/>
  <c r="AC1603" i="1"/>
  <c r="AC1607" i="1"/>
  <c r="AC1609" i="1"/>
  <c r="AC1613" i="1"/>
  <c r="AC1617" i="1"/>
  <c r="AC1621" i="1"/>
  <c r="AC1623" i="1"/>
  <c r="AC1629" i="1"/>
  <c r="AC1633" i="1"/>
  <c r="AC1637" i="1"/>
  <c r="AC1641" i="1"/>
  <c r="AC1645" i="1"/>
  <c r="AC1649" i="1"/>
  <c r="AC1653" i="1"/>
  <c r="AC1657" i="1"/>
  <c r="AC1661" i="1"/>
  <c r="AC1665" i="1"/>
  <c r="AC1669" i="1"/>
  <c r="AC1673" i="1"/>
  <c r="AC1677" i="1"/>
  <c r="AC1681" i="1"/>
  <c r="AC1685" i="1"/>
  <c r="AC1689" i="1"/>
  <c r="AC1693" i="1"/>
  <c r="AC1697" i="1"/>
  <c r="AC1701" i="1"/>
  <c r="AC1705" i="1"/>
  <c r="AC1709" i="1"/>
  <c r="AC1713" i="1"/>
  <c r="AC1717" i="1"/>
  <c r="AC1721" i="1"/>
  <c r="AC1725" i="1"/>
  <c r="AC1729" i="1"/>
  <c r="AC1733" i="1"/>
  <c r="AC1737" i="1"/>
  <c r="AC1741" i="1"/>
  <c r="AC1745" i="1"/>
  <c r="AC1749" i="1"/>
  <c r="AC1753" i="1"/>
  <c r="AC1757" i="1"/>
  <c r="AC1765" i="1"/>
  <c r="AC1771" i="1"/>
  <c r="AC1775" i="1"/>
  <c r="AC1779" i="1"/>
  <c r="AC1783" i="1"/>
  <c r="AC1787" i="1"/>
  <c r="AC1791" i="1"/>
  <c r="AC1795" i="1"/>
  <c r="AC1799" i="1"/>
  <c r="AC1803" i="1"/>
  <c r="AC1807" i="1"/>
  <c r="AC1809" i="1"/>
  <c r="AC1813" i="1"/>
  <c r="AC1817" i="1"/>
  <c r="AC1821" i="1"/>
  <c r="AC1825" i="1"/>
  <c r="AC1829" i="1"/>
  <c r="AC1833" i="1"/>
  <c r="AC1837" i="1"/>
  <c r="AC1841" i="1"/>
  <c r="AC1845" i="1"/>
  <c r="AC1849" i="1"/>
  <c r="AC1853" i="1"/>
  <c r="AC1857" i="1"/>
  <c r="AC1861" i="1"/>
  <c r="AC1865" i="1"/>
  <c r="AC1869" i="1"/>
  <c r="AC1873" i="1"/>
  <c r="AC1877" i="1"/>
  <c r="AC1881" i="1"/>
  <c r="AC1885" i="1"/>
  <c r="AC1889" i="1"/>
  <c r="AC1893" i="1"/>
  <c r="AC1897" i="1"/>
  <c r="AC1901" i="1"/>
  <c r="AC1905" i="1"/>
  <c r="AC1909" i="1"/>
  <c r="AC1913" i="1"/>
  <c r="AC1917" i="1"/>
  <c r="AC1921" i="1"/>
  <c r="AC1925" i="1"/>
  <c r="AC1929" i="1"/>
  <c r="AC1933" i="1"/>
  <c r="AC1937" i="1"/>
  <c r="AC1941" i="1"/>
  <c r="AC1945" i="1"/>
  <c r="AC1949" i="1"/>
  <c r="AC1953" i="1"/>
  <c r="AC1957" i="1"/>
  <c r="AC1961" i="1"/>
  <c r="AC1965" i="1"/>
  <c r="AC1969" i="1"/>
  <c r="AC1973" i="1"/>
  <c r="AC1977" i="1"/>
  <c r="AC1981" i="1"/>
  <c r="AC1985" i="1"/>
  <c r="AC1989" i="1"/>
  <c r="AC1993" i="1"/>
  <c r="AC1997" i="1"/>
  <c r="AC2001" i="1"/>
  <c r="AC2005" i="1"/>
  <c r="AC2009" i="1"/>
  <c r="AC2013" i="1"/>
  <c r="AC2017" i="1"/>
  <c r="AC2021" i="1"/>
  <c r="AC2025" i="1"/>
  <c r="AC2029" i="1"/>
  <c r="AC2033" i="1"/>
  <c r="AC2037" i="1"/>
  <c r="AC2041" i="1"/>
  <c r="AC2045" i="1"/>
  <c r="AC2049" i="1"/>
  <c r="AC2053" i="1"/>
  <c r="AC2057" i="1"/>
  <c r="AC2061" i="1"/>
  <c r="AC2065" i="1"/>
  <c r="AC2069" i="1"/>
  <c r="AC2073" i="1"/>
  <c r="AC2077" i="1"/>
  <c r="AC2081" i="1"/>
  <c r="AC2085" i="1"/>
  <c r="AC2089" i="1"/>
  <c r="AC2093" i="1"/>
  <c r="AC2097" i="1"/>
  <c r="AC2101" i="1"/>
  <c r="AC2105" i="1"/>
  <c r="AC2109" i="1"/>
  <c r="AC2113" i="1"/>
  <c r="AC2117" i="1"/>
  <c r="AC2121" i="1"/>
  <c r="AC2125" i="1"/>
  <c r="AC2129" i="1"/>
  <c r="AC2133" i="1"/>
  <c r="AC2137" i="1"/>
  <c r="AC2141" i="1"/>
  <c r="AC2145" i="1"/>
  <c r="AC2149" i="1"/>
  <c r="AC2153" i="1"/>
  <c r="AC2157" i="1"/>
  <c r="AC2161" i="1"/>
  <c r="AC2165" i="1"/>
  <c r="AC2169" i="1"/>
  <c r="AC2173" i="1"/>
  <c r="AC2177" i="1"/>
  <c r="AC2181" i="1"/>
  <c r="AC2185" i="1"/>
  <c r="AC2189" i="1"/>
  <c r="AC2193" i="1"/>
  <c r="AC2197" i="1"/>
  <c r="AC2201" i="1"/>
  <c r="AC2205" i="1"/>
  <c r="AC2209" i="1"/>
  <c r="AC2213" i="1"/>
  <c r="AC2215" i="1"/>
  <c r="AC2217" i="1"/>
  <c r="AC2225" i="1"/>
  <c r="AC2229" i="1"/>
  <c r="AC2235" i="1"/>
  <c r="AC2239" i="1"/>
  <c r="AC2243" i="1"/>
  <c r="AC1551" i="1"/>
  <c r="AC1559" i="1"/>
  <c r="AC1567" i="1"/>
  <c r="AC1575" i="1"/>
  <c r="AC1583" i="1"/>
  <c r="AC1591" i="1"/>
  <c r="AC1573" i="1"/>
  <c r="AC1589" i="1"/>
  <c r="AC1594" i="1"/>
  <c r="AC1598" i="1"/>
  <c r="AC1600" i="1"/>
  <c r="AC1602" i="1"/>
  <c r="AC1606" i="1"/>
  <c r="AC1610" i="1"/>
  <c r="AC1614" i="1"/>
  <c r="AC1618" i="1"/>
  <c r="AC1622" i="1"/>
  <c r="AC1626" i="1"/>
  <c r="AC1628" i="1"/>
  <c r="AC1632" i="1"/>
  <c r="AC1636" i="1"/>
  <c r="AC1640" i="1"/>
  <c r="AC1644" i="1"/>
  <c r="AC1648" i="1"/>
  <c r="AC1652" i="1"/>
  <c r="AC1656" i="1"/>
  <c r="AC1660" i="1"/>
  <c r="AC1664" i="1"/>
  <c r="AC1668" i="1"/>
  <c r="AC1672" i="1"/>
  <c r="AC1676" i="1"/>
  <c r="AC1680" i="1"/>
  <c r="AC1684" i="1"/>
  <c r="AC1688" i="1"/>
  <c r="AC1692" i="1"/>
  <c r="AC1696" i="1"/>
  <c r="AC1700" i="1"/>
  <c r="AC1704" i="1"/>
  <c r="AC1708" i="1"/>
  <c r="AC1712" i="1"/>
  <c r="AC1716" i="1"/>
  <c r="AC1720" i="1"/>
  <c r="AC1724" i="1"/>
  <c r="AC1728" i="1"/>
  <c r="AC1732" i="1"/>
  <c r="AC1736" i="1"/>
  <c r="AC1740" i="1"/>
  <c r="AC1744" i="1"/>
  <c r="AC1748" i="1"/>
  <c r="AC1752" i="1"/>
  <c r="AC1756" i="1"/>
  <c r="AC1760" i="1"/>
  <c r="AC1764" i="1"/>
  <c r="AC1768" i="1"/>
  <c r="AC1772" i="1"/>
  <c r="AC1776" i="1"/>
  <c r="AC1780" i="1"/>
  <c r="AC1784" i="1"/>
  <c r="AC1788" i="1"/>
  <c r="AC1792" i="1"/>
  <c r="AC1796" i="1"/>
  <c r="AC1800" i="1"/>
  <c r="AC1804" i="1"/>
  <c r="AC1808" i="1"/>
  <c r="AC1812" i="1"/>
  <c r="AC1816" i="1"/>
  <c r="AC1820" i="1"/>
  <c r="AC1824" i="1"/>
  <c r="AC1828" i="1"/>
  <c r="AC1832" i="1"/>
  <c r="AC1836" i="1"/>
  <c r="AC1840" i="1"/>
  <c r="AC1844" i="1"/>
  <c r="AC1848" i="1"/>
  <c r="AC1852" i="1"/>
  <c r="AC1856" i="1"/>
  <c r="AC1860" i="1"/>
  <c r="AC1864" i="1"/>
  <c r="AC1866" i="1"/>
  <c r="AC1868" i="1"/>
  <c r="AC1870" i="1"/>
  <c r="AC1874" i="1"/>
  <c r="AC1878" i="1"/>
  <c r="AC1882" i="1"/>
  <c r="AC1886" i="1"/>
  <c r="AC1888" i="1"/>
  <c r="AC1892" i="1"/>
  <c r="AC1896" i="1"/>
  <c r="AC1900" i="1"/>
  <c r="AC1904" i="1"/>
  <c r="AC1906" i="1"/>
  <c r="AC1910" i="1"/>
  <c r="AC1914" i="1"/>
  <c r="AC1918" i="1"/>
  <c r="AC1922" i="1"/>
  <c r="AC1926" i="1"/>
  <c r="AC1930" i="1"/>
  <c r="AC1934" i="1"/>
  <c r="AC1938" i="1"/>
  <c r="AC1942" i="1"/>
  <c r="AC1946" i="1"/>
  <c r="AC1950" i="1"/>
  <c r="AC1954" i="1"/>
  <c r="AC1958" i="1"/>
  <c r="AC1962" i="1"/>
  <c r="AC1966" i="1"/>
  <c r="AC1970" i="1"/>
  <c r="AC1974" i="1"/>
  <c r="AC1978" i="1"/>
  <c r="AC1982" i="1"/>
  <c r="AC1986" i="1"/>
  <c r="AC1990" i="1"/>
  <c r="AC1994" i="1"/>
  <c r="AC1998" i="1"/>
  <c r="AC2002" i="1"/>
  <c r="AC2006" i="1"/>
  <c r="AC2010" i="1"/>
  <c r="AC2014" i="1"/>
  <c r="AC2018" i="1"/>
  <c r="AC2022" i="1"/>
  <c r="AC2026" i="1"/>
  <c r="AC2030" i="1"/>
  <c r="AC2032" i="1"/>
  <c r="AC2036" i="1"/>
  <c r="AC2042" i="1"/>
  <c r="AC2046" i="1"/>
  <c r="AC2050" i="1"/>
  <c r="AC2054" i="1"/>
  <c r="AC2058" i="1"/>
  <c r="AC2062" i="1"/>
  <c r="AC2066" i="1"/>
  <c r="AC2070" i="1"/>
  <c r="AC2074" i="1"/>
  <c r="AC2078" i="1"/>
  <c r="AC2082" i="1"/>
  <c r="AC2086" i="1"/>
  <c r="AC2090" i="1"/>
  <c r="AC2094" i="1"/>
  <c r="AC2098" i="1"/>
  <c r="AC2102" i="1"/>
  <c r="AC2106" i="1"/>
  <c r="AC2110" i="1"/>
  <c r="AC2114" i="1"/>
  <c r="AC2118" i="1"/>
  <c r="AC2122" i="1"/>
  <c r="AC2126" i="1"/>
  <c r="AC2130" i="1"/>
  <c r="AC2134" i="1"/>
  <c r="AC2138" i="1"/>
  <c r="AC2142" i="1"/>
  <c r="AC2146" i="1"/>
  <c r="AC2150" i="1"/>
  <c r="AC2154" i="1"/>
  <c r="AC2158" i="1"/>
  <c r="AC2160" i="1"/>
  <c r="AC2164" i="1"/>
  <c r="AC2168" i="1"/>
  <c r="AC2172" i="1"/>
  <c r="AC2176" i="1"/>
  <c r="AC2180" i="1"/>
  <c r="AC2184" i="1"/>
  <c r="AC2188" i="1"/>
  <c r="AC2192" i="1"/>
  <c r="AC2196" i="1"/>
  <c r="AC2200" i="1"/>
  <c r="AC2204" i="1"/>
  <c r="AC2208" i="1"/>
  <c r="AC2212" i="1"/>
  <c r="AC2216" i="1"/>
  <c r="AC2224" i="1"/>
  <c r="AC2232" i="1"/>
  <c r="AC2240" i="1"/>
  <c r="AC2245" i="1"/>
  <c r="AC2249" i="1"/>
  <c r="AC2253" i="1"/>
  <c r="AC2257" i="1"/>
  <c r="AC2261" i="1"/>
  <c r="AC2265" i="1"/>
  <c r="AC2269" i="1"/>
  <c r="AC2273" i="1"/>
  <c r="AC2277" i="1"/>
  <c r="AC2281" i="1"/>
  <c r="AC2285" i="1"/>
  <c r="AC2289" i="1"/>
  <c r="AC2293" i="1"/>
  <c r="AC2297" i="1"/>
  <c r="AC2301" i="1"/>
  <c r="AC2305" i="1"/>
  <c r="AC2309" i="1"/>
  <c r="AC2313" i="1"/>
  <c r="AC2317" i="1"/>
  <c r="AC2321" i="1"/>
  <c r="AC2325" i="1"/>
  <c r="AC2329" i="1"/>
  <c r="AC2333" i="1"/>
  <c r="AC2337" i="1"/>
  <c r="AC2341" i="1"/>
  <c r="AC2345" i="1"/>
  <c r="AC2349" i="1"/>
  <c r="AC2353" i="1"/>
  <c r="AC2357" i="1"/>
  <c r="AC2361" i="1"/>
  <c r="AC2365" i="1"/>
  <c r="AC2369" i="1"/>
  <c r="AC2373" i="1"/>
  <c r="AC2377" i="1"/>
  <c r="AC2381" i="1"/>
  <c r="AC2385" i="1"/>
  <c r="AC2389" i="1"/>
  <c r="AC2393" i="1"/>
  <c r="AC2397" i="1"/>
  <c r="AC2401" i="1"/>
  <c r="AC2405" i="1"/>
  <c r="AC2409" i="1"/>
  <c r="AC2413" i="1"/>
  <c r="AC2417" i="1"/>
  <c r="AC2421" i="1"/>
  <c r="AC2425" i="1"/>
  <c r="AC2429" i="1"/>
  <c r="AC2433" i="1"/>
  <c r="AC2437" i="1"/>
  <c r="AC2441" i="1"/>
  <c r="AC2445" i="1"/>
  <c r="AC2449" i="1"/>
  <c r="AC2453" i="1"/>
  <c r="AC2457" i="1"/>
  <c r="AC2461" i="1"/>
  <c r="AC2465" i="1"/>
  <c r="AC2471" i="1"/>
  <c r="AC2475" i="1"/>
  <c r="AC2479" i="1"/>
  <c r="AC2483" i="1"/>
  <c r="AC2487" i="1"/>
  <c r="AC2491" i="1"/>
  <c r="AC2495" i="1"/>
  <c r="AC2499" i="1"/>
  <c r="AC2503" i="1"/>
  <c r="AC2507" i="1"/>
  <c r="AC2511" i="1"/>
  <c r="AC2515" i="1"/>
  <c r="AC2519" i="1"/>
  <c r="AC2523" i="1"/>
  <c r="AC2527" i="1"/>
  <c r="AC2531" i="1"/>
  <c r="AC2535" i="1"/>
  <c r="AC2539" i="1"/>
  <c r="AC2543" i="1"/>
  <c r="AC2547" i="1"/>
  <c r="AC2551" i="1"/>
  <c r="AC2555" i="1"/>
  <c r="AC2559" i="1"/>
  <c r="AC2563" i="1"/>
  <c r="AC2567" i="1"/>
  <c r="AC2571" i="1"/>
  <c r="AC2575" i="1"/>
  <c r="AC2579" i="1"/>
  <c r="AC2583" i="1"/>
  <c r="AC2587" i="1"/>
  <c r="AC2591" i="1"/>
  <c r="AC2595" i="1"/>
  <c r="AC2599" i="1"/>
  <c r="AC2603" i="1"/>
  <c r="AC2607" i="1"/>
  <c r="AC2611" i="1"/>
  <c r="AC2615" i="1"/>
  <c r="AC2619" i="1"/>
  <c r="AC2623" i="1"/>
  <c r="AC2627" i="1"/>
  <c r="AC2631" i="1"/>
  <c r="AC2635" i="1"/>
  <c r="AC2639" i="1"/>
  <c r="AC2643" i="1"/>
  <c r="AC2647" i="1"/>
  <c r="AC2651" i="1"/>
  <c r="AC2655" i="1"/>
  <c r="AC2659" i="1"/>
  <c r="AC2663" i="1"/>
  <c r="AC2667" i="1"/>
  <c r="AC2671" i="1"/>
  <c r="AC2675" i="1"/>
  <c r="AC2679" i="1"/>
  <c r="AC2683" i="1"/>
  <c r="AC2687" i="1"/>
  <c r="AC2691" i="1"/>
  <c r="AC2695" i="1"/>
  <c r="AC2699" i="1"/>
  <c r="AC2703" i="1"/>
  <c r="AC2707" i="1"/>
  <c r="AC2711" i="1"/>
  <c r="AC2715" i="1"/>
  <c r="AC2719" i="1"/>
  <c r="AC2723" i="1"/>
  <c r="AC2727" i="1"/>
  <c r="AC2731" i="1"/>
  <c r="AC2735" i="1"/>
  <c r="AC2739" i="1"/>
  <c r="AC2743" i="1"/>
  <c r="AC2747" i="1"/>
  <c r="AC2751" i="1"/>
  <c r="AC2755" i="1"/>
  <c r="AC2759" i="1"/>
  <c r="AC2763" i="1"/>
  <c r="AC2767" i="1"/>
  <c r="AC2771" i="1"/>
  <c r="AC2775" i="1"/>
  <c r="AC2779" i="1"/>
  <c r="AC2783" i="1"/>
  <c r="AC2787" i="1"/>
  <c r="AC2791" i="1"/>
  <c r="AC2795" i="1"/>
  <c r="AC2799" i="1"/>
  <c r="AC2803" i="1"/>
  <c r="AC2807" i="1"/>
  <c r="AC2811" i="1"/>
  <c r="AC2815" i="1"/>
  <c r="AC407" i="1"/>
  <c r="AC411" i="1"/>
  <c r="AC415" i="1"/>
  <c r="AC419" i="1"/>
  <c r="AC423" i="1"/>
  <c r="AC427" i="1"/>
  <c r="AC431" i="1"/>
  <c r="AC2222" i="1"/>
  <c r="AC2230" i="1"/>
  <c r="AC2238" i="1"/>
  <c r="AC2246" i="1"/>
  <c r="AC2250" i="1"/>
  <c r="AC2254" i="1"/>
  <c r="AC2258" i="1"/>
  <c r="AC2262" i="1"/>
  <c r="AC2266" i="1"/>
  <c r="AC2270" i="1"/>
  <c r="AC2274" i="1"/>
  <c r="AC2278" i="1"/>
  <c r="AC2282" i="1"/>
  <c r="AC2286" i="1"/>
  <c r="AC2290" i="1"/>
  <c r="AC2294" i="1"/>
  <c r="AC2298" i="1"/>
  <c r="AC2300" i="1"/>
  <c r="AC2304" i="1"/>
  <c r="AC2308" i="1"/>
  <c r="AC2312" i="1"/>
  <c r="AC2316" i="1"/>
  <c r="AC2320" i="1"/>
  <c r="AC2324" i="1"/>
  <c r="AC2328" i="1"/>
  <c r="AC2332" i="1"/>
  <c r="AC2336" i="1"/>
  <c r="AC2340" i="1"/>
  <c r="AC2344" i="1"/>
  <c r="AC2348" i="1"/>
  <c r="AC2352" i="1"/>
  <c r="AC2356" i="1"/>
  <c r="AC2360" i="1"/>
  <c r="AC2364" i="1"/>
  <c r="AC2368" i="1"/>
  <c r="AC2372" i="1"/>
  <c r="AC2376" i="1"/>
  <c r="AC2380" i="1"/>
  <c r="AC2384" i="1"/>
  <c r="AC2388" i="1"/>
  <c r="AC2392" i="1"/>
  <c r="AC2396" i="1"/>
  <c r="AC2400" i="1"/>
  <c r="AC2404" i="1"/>
  <c r="AC2408" i="1"/>
  <c r="AC2412" i="1"/>
  <c r="AC2416" i="1"/>
  <c r="AC2420" i="1"/>
  <c r="AC2424" i="1"/>
  <c r="AC2428" i="1"/>
  <c r="AC2432" i="1"/>
  <c r="AC2436" i="1"/>
  <c r="AC2440" i="1"/>
  <c r="AC2444" i="1"/>
  <c r="AC2448" i="1"/>
  <c r="AC2452" i="1"/>
  <c r="AC2456" i="1"/>
  <c r="AC2460" i="1"/>
  <c r="AC2464" i="1"/>
  <c r="AC2468" i="1"/>
  <c r="AC2476" i="1"/>
  <c r="AC2480" i="1"/>
  <c r="AC2484" i="1"/>
  <c r="AC2488" i="1"/>
  <c r="AC2492" i="1"/>
  <c r="AC2496" i="1"/>
  <c r="AC2500" i="1"/>
  <c r="AC2504" i="1"/>
  <c r="AC2508" i="1"/>
  <c r="AC2512" i="1"/>
  <c r="AC2516" i="1"/>
  <c r="AC2520" i="1"/>
  <c r="AC2524" i="1"/>
  <c r="AC2528" i="1"/>
  <c r="AC2532" i="1"/>
  <c r="AC2536" i="1"/>
  <c r="AC2540" i="1"/>
  <c r="AC2544" i="1"/>
  <c r="AC2548" i="1"/>
  <c r="AC2552" i="1"/>
  <c r="AC2556" i="1"/>
  <c r="AC2560" i="1"/>
  <c r="AC2564" i="1"/>
  <c r="AC2568" i="1"/>
  <c r="AC2572" i="1"/>
  <c r="AC2576" i="1"/>
  <c r="AC2580" i="1"/>
  <c r="AC2584" i="1"/>
  <c r="AC2588" i="1"/>
  <c r="AC2592" i="1"/>
  <c r="AC2596" i="1"/>
  <c r="AC2600" i="1"/>
  <c r="AC2604" i="1"/>
  <c r="AC2608" i="1"/>
  <c r="AC2612" i="1"/>
  <c r="AC2616" i="1"/>
  <c r="AC2620" i="1"/>
  <c r="AC2624" i="1"/>
  <c r="AC2628" i="1"/>
  <c r="AC2632" i="1"/>
  <c r="AC2636" i="1"/>
  <c r="AC2640" i="1"/>
  <c r="AC2644" i="1"/>
  <c r="AC2648" i="1"/>
  <c r="AC2652" i="1"/>
  <c r="AC2656" i="1"/>
  <c r="AC2660" i="1"/>
  <c r="AC2664" i="1"/>
  <c r="AC2668" i="1"/>
  <c r="AC2672" i="1"/>
  <c r="AC2676" i="1"/>
  <c r="AC2680" i="1"/>
  <c r="AC2684" i="1"/>
  <c r="AC2688" i="1"/>
  <c r="AC2692" i="1"/>
  <c r="AC2696" i="1"/>
  <c r="AC2700" i="1"/>
  <c r="AC2704" i="1"/>
  <c r="AC2708" i="1"/>
  <c r="AC2712" i="1"/>
  <c r="AC2716" i="1"/>
  <c r="AC2720" i="1"/>
  <c r="AC2724" i="1"/>
  <c r="AC2728" i="1"/>
  <c r="AC2732" i="1"/>
  <c r="AC2736" i="1"/>
  <c r="AC2740" i="1"/>
  <c r="AC2744" i="1"/>
  <c r="AC2748" i="1"/>
  <c r="AC2752" i="1"/>
  <c r="AC2756" i="1"/>
  <c r="AC2760" i="1"/>
  <c r="AC2764" i="1"/>
  <c r="AC2768" i="1"/>
  <c r="AC2772" i="1"/>
  <c r="AC2776" i="1"/>
  <c r="AC2780" i="1"/>
  <c r="AC2784" i="1"/>
  <c r="AC2788" i="1"/>
  <c r="AC2792" i="1"/>
  <c r="AC2796" i="1"/>
  <c r="AC2800" i="1"/>
  <c r="AC2804" i="1"/>
  <c r="AC2808" i="1"/>
  <c r="AC2812" i="1"/>
  <c r="AC404" i="1"/>
  <c r="AC408" i="1"/>
  <c r="AC412" i="1"/>
  <c r="AC416" i="1"/>
  <c r="AC420" i="1"/>
  <c r="AC424" i="1"/>
  <c r="AC428" i="1"/>
  <c r="AC432" i="1"/>
  <c r="AC2220" i="1"/>
  <c r="AC2228" i="1"/>
  <c r="AC2236" i="1"/>
  <c r="AC2244" i="1"/>
  <c r="AC2248" i="1"/>
  <c r="AC2252" i="1"/>
  <c r="AC2256" i="1"/>
  <c r="AC2260" i="1"/>
  <c r="AC2264" i="1"/>
  <c r="AC2268" i="1"/>
  <c r="AC2272" i="1"/>
  <c r="AC2276" i="1"/>
  <c r="AC2280" i="1"/>
  <c r="AC2284" i="1"/>
  <c r="AC2288" i="1"/>
  <c r="AC2292" i="1"/>
  <c r="AC2296" i="1"/>
  <c r="AC2302" i="1"/>
  <c r="AC2306" i="1"/>
  <c r="AC2310" i="1"/>
  <c r="AC2314" i="1"/>
  <c r="AC2318" i="1"/>
  <c r="AC2322" i="1"/>
  <c r="AC2326" i="1"/>
  <c r="AC2330" i="1"/>
  <c r="AC2334" i="1"/>
  <c r="AC2338" i="1"/>
  <c r="AC2342" i="1"/>
  <c r="AC2346" i="1"/>
  <c r="AC2350" i="1"/>
  <c r="AC2354" i="1"/>
  <c r="AC2358" i="1"/>
  <c r="AC2362" i="1"/>
  <c r="AC2366" i="1"/>
  <c r="AC2370" i="1"/>
  <c r="AC2374" i="1"/>
  <c r="AC2378" i="1"/>
  <c r="AC2382" i="1"/>
  <c r="AC2386" i="1"/>
  <c r="AC2390" i="1"/>
  <c r="AC2394" i="1"/>
  <c r="AC2398" i="1"/>
  <c r="AC2402" i="1"/>
  <c r="AC2406" i="1"/>
  <c r="AC2410" i="1"/>
  <c r="AC2414" i="1"/>
  <c r="AC2418" i="1"/>
  <c r="AC2422" i="1"/>
  <c r="AC2426" i="1"/>
  <c r="AC2430" i="1"/>
  <c r="AC2434" i="1"/>
  <c r="AC2438" i="1"/>
  <c r="AC2442" i="1"/>
  <c r="AC2446" i="1"/>
  <c r="AC2450" i="1"/>
  <c r="AC2454" i="1"/>
  <c r="AC2458" i="1"/>
  <c r="AC2462" i="1"/>
  <c r="AC2466" i="1"/>
  <c r="AC2470" i="1"/>
  <c r="AC2472" i="1"/>
  <c r="AC2474" i="1"/>
  <c r="AC2478" i="1"/>
  <c r="AC2482" i="1"/>
  <c r="AC2486" i="1"/>
  <c r="AC2490" i="1"/>
  <c r="AC2494" i="1"/>
  <c r="AC2498" i="1"/>
  <c r="AC2502" i="1"/>
  <c r="AC2506" i="1"/>
  <c r="AC2510" i="1"/>
  <c r="AC2514" i="1"/>
  <c r="AC2518" i="1"/>
  <c r="AC2522" i="1"/>
  <c r="AC2526" i="1"/>
  <c r="AC2530" i="1"/>
  <c r="AC2534" i="1"/>
  <c r="AC2538" i="1"/>
  <c r="AC2542" i="1"/>
  <c r="AC2546" i="1"/>
  <c r="AC2550" i="1"/>
  <c r="AC2554" i="1"/>
  <c r="AC2558" i="1"/>
  <c r="AC2562" i="1"/>
  <c r="AC2566" i="1"/>
  <c r="AC2570" i="1"/>
  <c r="AC2574" i="1"/>
  <c r="AC2578" i="1"/>
  <c r="AC2582" i="1"/>
  <c r="AC2586" i="1"/>
  <c r="AC2590" i="1"/>
  <c r="AC2594" i="1"/>
  <c r="AC2598" i="1"/>
  <c r="AC2602" i="1"/>
  <c r="AC2606" i="1"/>
  <c r="AC2610" i="1"/>
  <c r="AC2614" i="1"/>
  <c r="AC2618" i="1"/>
  <c r="AC2622" i="1"/>
  <c r="AC2626" i="1"/>
  <c r="AC2630" i="1"/>
  <c r="AC2634" i="1"/>
  <c r="AC2638" i="1"/>
  <c r="AC2642" i="1"/>
  <c r="AC2646" i="1"/>
  <c r="AC2650" i="1"/>
  <c r="AC2654" i="1"/>
  <c r="AC2658" i="1"/>
  <c r="AC2662" i="1"/>
  <c r="AC2666" i="1"/>
  <c r="AC2670" i="1"/>
  <c r="AC2674" i="1"/>
  <c r="AC2678" i="1"/>
  <c r="AC2682" i="1"/>
  <c r="AC2686" i="1"/>
  <c r="AC2690" i="1"/>
  <c r="AC2694" i="1"/>
  <c r="AC2698" i="1"/>
  <c r="AC2702" i="1"/>
  <c r="AC2706" i="1"/>
  <c r="AC2710" i="1"/>
  <c r="AC2714" i="1"/>
  <c r="AC2718" i="1"/>
  <c r="AC2722" i="1"/>
  <c r="AC2726" i="1"/>
  <c r="AC2730" i="1"/>
  <c r="AC2734" i="1"/>
  <c r="AC2738" i="1"/>
  <c r="AC2742" i="1"/>
  <c r="AC2746" i="1"/>
  <c r="AC2750" i="1"/>
  <c r="AC2754" i="1"/>
  <c r="AC2758" i="1"/>
  <c r="AC2762" i="1"/>
  <c r="AC2766" i="1"/>
  <c r="AC2770" i="1"/>
  <c r="AC2774" i="1"/>
  <c r="AC2778" i="1"/>
  <c r="AC2782" i="1"/>
  <c r="AC2786" i="1"/>
  <c r="AC2790" i="1"/>
  <c r="AC2794" i="1"/>
  <c r="AC2798" i="1"/>
  <c r="AC2802" i="1"/>
  <c r="AC2806" i="1"/>
  <c r="AC2810" i="1"/>
  <c r="AC2814" i="1"/>
  <c r="AC406" i="1"/>
  <c r="AC410" i="1"/>
  <c r="AC414" i="1"/>
  <c r="AC418" i="1"/>
  <c r="AC422" i="1"/>
  <c r="AC426" i="1"/>
  <c r="AC430" i="1"/>
  <c r="AC433" i="1"/>
  <c r="AC2218" i="1"/>
  <c r="AC2226" i="1"/>
  <c r="AC2234" i="1"/>
  <c r="AC2242" i="1"/>
  <c r="AC2247" i="1"/>
  <c r="AC2251" i="1"/>
  <c r="AC2255" i="1"/>
  <c r="AC2259" i="1"/>
  <c r="AC2263" i="1"/>
  <c r="AC2267" i="1"/>
  <c r="AC2271" i="1"/>
  <c r="AC2275" i="1"/>
  <c r="AC2279" i="1"/>
  <c r="AC2283" i="1"/>
  <c r="AC2287" i="1"/>
  <c r="AC2291" i="1"/>
  <c r="AC2295" i="1"/>
  <c r="AC2299" i="1"/>
  <c r="AC2303" i="1"/>
  <c r="AC2307" i="1"/>
  <c r="AC2311" i="1"/>
  <c r="AC2315" i="1"/>
  <c r="AC2319" i="1"/>
  <c r="AC2323" i="1"/>
  <c r="AC2327" i="1"/>
  <c r="AC2331" i="1"/>
  <c r="AC2335" i="1"/>
  <c r="AC2339" i="1"/>
  <c r="AC2343" i="1"/>
  <c r="AC2347" i="1"/>
  <c r="AC2351" i="1"/>
  <c r="AC2355" i="1"/>
  <c r="AC2359" i="1"/>
  <c r="AC2363" i="1"/>
  <c r="AC2367" i="1"/>
  <c r="AC2371" i="1"/>
  <c r="AC2375" i="1"/>
  <c r="AC2379" i="1"/>
  <c r="AC2383" i="1"/>
  <c r="AC2387" i="1"/>
  <c r="AC2391" i="1"/>
  <c r="AC2395" i="1"/>
  <c r="AC2399" i="1"/>
  <c r="AC2403" i="1"/>
  <c r="AC2407" i="1"/>
  <c r="AC2411" i="1"/>
  <c r="AC2415" i="1"/>
  <c r="AC2419" i="1"/>
  <c r="AC2423" i="1"/>
  <c r="AC2427" i="1"/>
  <c r="AC2431" i="1"/>
  <c r="AC2435" i="1"/>
  <c r="AC2439" i="1"/>
  <c r="AC2443" i="1"/>
  <c r="AC2447" i="1"/>
  <c r="AC2451" i="1"/>
  <c r="AC2455" i="1"/>
  <c r="AC2459" i="1"/>
  <c r="AC2463" i="1"/>
  <c r="AC2467" i="1"/>
  <c r="AC2469" i="1"/>
  <c r="AC2473" i="1"/>
  <c r="AC2477" i="1"/>
  <c r="AC2481" i="1"/>
  <c r="AC2485" i="1"/>
  <c r="AC2489" i="1"/>
  <c r="AC2493" i="1"/>
  <c r="AC2497" i="1"/>
  <c r="AC2501" i="1"/>
  <c r="AC2505" i="1"/>
  <c r="AC2509" i="1"/>
  <c r="AC2513" i="1"/>
  <c r="AC2517" i="1"/>
  <c r="AC2521" i="1"/>
  <c r="AC2525" i="1"/>
  <c r="AC2529" i="1"/>
  <c r="AC2533" i="1"/>
  <c r="AC2537" i="1"/>
  <c r="AC2541" i="1"/>
  <c r="AC2545" i="1"/>
  <c r="AC2549" i="1"/>
  <c r="AC2553" i="1"/>
  <c r="AC2557" i="1"/>
  <c r="AC2561" i="1"/>
  <c r="AC2565" i="1"/>
  <c r="AC2569" i="1"/>
  <c r="AC2573" i="1"/>
  <c r="AC2577" i="1"/>
  <c r="AC2581" i="1"/>
  <c r="AC2585" i="1"/>
  <c r="AC2589" i="1"/>
  <c r="AC2593" i="1"/>
  <c r="AC2597" i="1"/>
  <c r="AC2601" i="1"/>
  <c r="AC2605" i="1"/>
  <c r="AC2609" i="1"/>
  <c r="AC2613" i="1"/>
  <c r="AC2617" i="1"/>
  <c r="AC2621" i="1"/>
  <c r="AC2625" i="1"/>
  <c r="AC2629" i="1"/>
  <c r="AC2633" i="1"/>
  <c r="AC2637" i="1"/>
  <c r="AC2641" i="1"/>
  <c r="AC2645" i="1"/>
  <c r="AC2649" i="1"/>
  <c r="AC2653" i="1"/>
  <c r="AC2657" i="1"/>
  <c r="AC2661" i="1"/>
  <c r="AC2665" i="1"/>
  <c r="AC2669" i="1"/>
  <c r="AC2673" i="1"/>
  <c r="AC2677" i="1"/>
  <c r="AC2681" i="1"/>
  <c r="AC2685" i="1"/>
  <c r="AC2689" i="1"/>
  <c r="AC2693" i="1"/>
  <c r="AC2697" i="1"/>
  <c r="AC2701" i="1"/>
  <c r="AC2705" i="1"/>
  <c r="AC2709" i="1"/>
  <c r="AC2713" i="1"/>
  <c r="AC2717" i="1"/>
  <c r="AC2721" i="1"/>
  <c r="AC2725" i="1"/>
  <c r="AC2729" i="1"/>
  <c r="AC2733" i="1"/>
  <c r="AC2737" i="1"/>
  <c r="AC2741" i="1"/>
  <c r="AC2745" i="1"/>
  <c r="AC2749" i="1"/>
  <c r="AC2753" i="1"/>
  <c r="AC2757" i="1"/>
  <c r="AC2761" i="1"/>
  <c r="AC2765" i="1"/>
  <c r="AC2769" i="1"/>
  <c r="AC2773" i="1"/>
  <c r="AC2777" i="1"/>
  <c r="AC2781" i="1"/>
  <c r="AC2785" i="1"/>
  <c r="AC2789" i="1"/>
  <c r="AC2793" i="1"/>
  <c r="AC2797" i="1"/>
  <c r="AC2801" i="1"/>
  <c r="AC2805" i="1"/>
  <c r="AC2809" i="1"/>
  <c r="AC2813" i="1"/>
  <c r="AC405" i="1"/>
  <c r="AC409" i="1"/>
  <c r="AC413" i="1"/>
  <c r="AC417" i="1"/>
  <c r="AC421" i="1"/>
  <c r="AC425" i="1"/>
  <c r="AC429" i="1"/>
  <c r="AC531" i="1"/>
  <c r="AC514" i="1"/>
  <c r="AC482" i="1"/>
  <c r="AC392" i="1"/>
  <c r="AC529" i="1"/>
  <c r="AC504" i="1"/>
  <c r="AC472" i="1"/>
  <c r="AC513" i="1"/>
  <c r="AC481" i="1"/>
  <c r="AC442" i="1"/>
  <c r="AC380" i="1"/>
  <c r="AC353" i="1"/>
  <c r="AC523" i="1"/>
  <c r="AC491" i="1"/>
  <c r="AC459" i="1"/>
  <c r="AC397" i="1"/>
  <c r="AC365" i="1"/>
  <c r="AC192" i="1"/>
  <c r="AC176" i="1"/>
  <c r="AC132" i="1"/>
  <c r="AC84" i="1"/>
  <c r="AC36" i="1"/>
  <c r="AC501" i="1"/>
  <c r="AC469" i="1"/>
  <c r="AC449" i="1"/>
  <c r="AC387" i="1"/>
  <c r="AC348" i="1"/>
  <c r="AC511" i="1"/>
  <c r="AC479" i="1"/>
  <c r="AC443" i="1"/>
  <c r="AC381" i="1"/>
  <c r="AC360" i="1"/>
  <c r="AC190" i="1"/>
  <c r="AC142" i="1"/>
  <c r="AC137" i="1"/>
  <c r="AC115" i="1"/>
  <c r="AC347" i="1"/>
  <c r="AC191" i="1"/>
  <c r="AC54" i="1"/>
  <c r="AC47" i="1"/>
  <c r="AC133" i="1"/>
  <c r="AC7" i="1"/>
  <c r="AC399" i="1"/>
  <c r="AC367" i="1"/>
  <c r="AC335" i="1"/>
  <c r="AC63" i="1"/>
  <c r="AC89" i="1"/>
  <c r="AC73" i="1"/>
  <c r="AC111" i="1"/>
  <c r="AC101" i="1"/>
  <c r="AC30" i="1"/>
  <c r="AC14" i="1"/>
  <c r="AC171" i="1"/>
  <c r="AC163" i="1"/>
  <c r="AC155" i="1"/>
  <c r="AC147" i="1"/>
  <c r="AC152" i="1"/>
  <c r="AC120" i="1"/>
  <c r="AC96" i="1"/>
  <c r="AC83" i="1"/>
  <c r="AC67" i="1"/>
  <c r="AC107" i="1"/>
  <c r="AC40" i="1"/>
  <c r="AC27" i="1"/>
  <c r="AC11" i="1"/>
  <c r="AC179" i="1"/>
  <c r="AC162" i="1"/>
  <c r="AC130" i="1"/>
  <c r="AC98" i="1"/>
  <c r="AC85" i="1"/>
  <c r="AC74" i="1"/>
  <c r="AC113" i="1"/>
  <c r="AC53" i="1"/>
  <c r="AC42" i="1"/>
  <c r="AC29" i="1"/>
  <c r="AC18" i="1"/>
  <c r="AC527" i="1"/>
  <c r="AC506" i="1"/>
  <c r="AC478" i="1"/>
  <c r="AC384" i="1"/>
  <c r="AC525" i="1"/>
  <c r="AC496" i="1"/>
  <c r="AC464" i="1"/>
  <c r="AC505" i="1"/>
  <c r="AC473" i="1"/>
  <c r="AC439" i="1"/>
  <c r="AC377" i="1"/>
  <c r="AC340" i="1"/>
  <c r="AC515" i="1"/>
  <c r="AC483" i="1"/>
  <c r="AC450" i="1"/>
  <c r="AC388" i="1"/>
  <c r="AC352" i="1"/>
  <c r="AC188" i="1"/>
  <c r="AC172" i="1"/>
  <c r="AC124" i="1"/>
  <c r="AC68" i="1"/>
  <c r="AC20" i="1"/>
  <c r="AC493" i="1"/>
  <c r="AC461" i="1"/>
  <c r="AC435" i="1"/>
  <c r="AC373" i="1"/>
  <c r="AC345" i="1"/>
  <c r="AC503" i="1"/>
  <c r="AC471" i="1"/>
  <c r="AC434" i="1"/>
  <c r="AC372" i="1"/>
  <c r="AC357" i="1"/>
  <c r="AC182" i="1"/>
  <c r="AC126" i="1"/>
  <c r="AC131" i="1"/>
  <c r="AC55" i="1"/>
  <c r="AC339" i="1"/>
  <c r="AC94" i="1"/>
  <c r="AC181" i="1"/>
  <c r="AC15" i="1"/>
  <c r="AC71" i="1"/>
  <c r="AC453" i="1"/>
  <c r="AC391" i="1"/>
  <c r="AC359" i="1"/>
  <c r="AC164" i="1"/>
  <c r="AC31" i="1"/>
  <c r="AC86" i="1"/>
  <c r="AC70" i="1"/>
  <c r="AC57" i="1"/>
  <c r="AC41" i="1"/>
  <c r="AC25" i="1"/>
  <c r="AC9" i="1"/>
  <c r="AC169" i="1"/>
  <c r="AC161" i="1"/>
  <c r="AC153" i="1"/>
  <c r="AC145" i="1"/>
  <c r="AC144" i="1"/>
  <c r="AC112" i="1"/>
  <c r="AC123" i="1"/>
  <c r="AC80" i="1"/>
  <c r="AC64" i="1"/>
  <c r="AC51" i="1"/>
  <c r="AC99" i="1"/>
  <c r="AC24" i="1"/>
  <c r="AC8" i="1"/>
  <c r="AC177" i="1"/>
  <c r="AC154" i="1"/>
  <c r="AC122" i="1"/>
  <c r="AC93" i="1"/>
  <c r="AC82" i="1"/>
  <c r="AC117" i="1"/>
  <c r="AC61" i="1"/>
  <c r="AC50" i="1"/>
  <c r="AC37" i="1"/>
  <c r="AC26" i="1"/>
  <c r="AC13" i="1"/>
  <c r="AC533" i="1"/>
  <c r="AC498" i="1"/>
  <c r="AC454" i="1"/>
  <c r="AC368" i="1"/>
  <c r="AC520" i="1"/>
  <c r="AC488" i="1"/>
  <c r="AC444" i="1"/>
  <c r="AC497" i="1"/>
  <c r="AC465" i="1"/>
  <c r="AC403" i="1"/>
  <c r="AC371" i="1"/>
  <c r="AC337" i="1"/>
  <c r="AC507" i="1"/>
  <c r="AC475" i="1"/>
  <c r="AC447" i="1"/>
  <c r="AC385" i="1"/>
  <c r="AC349" i="1"/>
  <c r="AC184" i="1"/>
  <c r="AC156" i="1"/>
  <c r="AC100" i="1"/>
  <c r="AC60" i="1"/>
  <c r="AC517" i="1"/>
  <c r="AC485" i="1"/>
  <c r="AC458" i="1"/>
  <c r="AC396" i="1"/>
  <c r="AC364" i="1"/>
  <c r="AC195" i="1"/>
  <c r="AC495" i="1"/>
  <c r="AC463" i="1"/>
  <c r="AC401" i="1"/>
  <c r="AC369" i="1"/>
  <c r="AC344" i="1"/>
  <c r="AC174" i="1"/>
  <c r="AC143" i="1"/>
  <c r="AC129" i="1"/>
  <c r="AC23" i="1"/>
  <c r="AC193" i="1"/>
  <c r="AC189" i="1"/>
  <c r="AC10" i="1"/>
  <c r="AC139" i="1"/>
  <c r="AC105" i="1"/>
  <c r="AC445" i="1"/>
  <c r="AC383" i="1"/>
  <c r="AC351" i="1"/>
  <c r="AC148" i="1"/>
  <c r="AC110" i="1"/>
  <c r="AC81" i="1"/>
  <c r="AC65" i="1"/>
  <c r="AC49" i="1"/>
  <c r="AC38" i="1"/>
  <c r="AC22" i="1"/>
  <c r="AC6" i="1"/>
  <c r="AC167" i="1"/>
  <c r="AC159" i="1"/>
  <c r="AC151" i="1"/>
  <c r="AC168" i="1"/>
  <c r="AC136" i="1"/>
  <c r="AC104" i="1"/>
  <c r="AC91" i="1"/>
  <c r="AC75" i="1"/>
  <c r="AC59" i="1"/>
  <c r="AC48" i="1"/>
  <c r="AC35" i="1"/>
  <c r="AC19" i="1"/>
  <c r="AC187" i="1"/>
  <c r="AC175" i="1"/>
  <c r="AC146" i="1"/>
  <c r="AC114" i="1"/>
  <c r="AC90" i="1"/>
  <c r="AC119" i="1"/>
  <c r="AC69" i="1"/>
  <c r="AC58" i="1"/>
  <c r="AC103" i="1"/>
  <c r="AC34" i="1"/>
  <c r="AC95" i="1"/>
  <c r="AC5" i="1"/>
  <c r="AC522" i="1"/>
  <c r="AC490" i="1"/>
  <c r="AC438" i="1"/>
  <c r="AC535" i="1"/>
  <c r="AC512" i="1"/>
  <c r="AC480" i="1"/>
  <c r="AC521" i="1"/>
  <c r="AC489" i="1"/>
  <c r="AC451" i="1"/>
  <c r="AC389" i="1"/>
  <c r="AC356" i="1"/>
  <c r="AC197" i="1"/>
  <c r="AC499" i="1"/>
  <c r="AC467" i="1"/>
  <c r="AC441" i="1"/>
  <c r="AC379" i="1"/>
  <c r="AC336" i="1"/>
  <c r="AC180" i="1"/>
  <c r="AC140" i="1"/>
  <c r="AC92" i="1"/>
  <c r="AC52" i="1"/>
  <c r="AC509" i="1"/>
  <c r="AC477" i="1"/>
  <c r="AC455" i="1"/>
  <c r="AC393" i="1"/>
  <c r="AC361" i="1"/>
  <c r="AC519" i="1"/>
  <c r="AC487" i="1"/>
  <c r="AC457" i="1"/>
  <c r="AC395" i="1"/>
  <c r="AC363" i="1"/>
  <c r="AC341" i="1"/>
  <c r="AC158" i="1"/>
  <c r="AC141" i="1"/>
  <c r="AC87" i="1"/>
  <c r="AC355" i="1"/>
  <c r="AC102" i="1"/>
  <c r="AC183" i="1"/>
  <c r="AC79" i="1"/>
  <c r="AC135" i="1"/>
  <c r="AC39" i="1"/>
  <c r="AC437" i="1"/>
  <c r="AC375" i="1"/>
  <c r="AC343" i="1"/>
  <c r="AC116" i="1"/>
  <c r="AC127" i="1"/>
  <c r="AC78" i="1"/>
  <c r="AC62" i="1"/>
  <c r="AC46" i="1"/>
  <c r="AC33" i="1"/>
  <c r="AC17" i="1"/>
  <c r="AC173" i="1"/>
  <c r="AC165" i="1"/>
  <c r="AC157" i="1"/>
  <c r="AC149" i="1"/>
  <c r="AC160" i="1"/>
  <c r="AC128" i="1"/>
  <c r="AC125" i="1"/>
  <c r="AC88" i="1"/>
  <c r="AC72" i="1"/>
  <c r="AC56" i="1"/>
  <c r="AC43" i="1"/>
  <c r="AC32" i="1"/>
  <c r="AC16" i="1"/>
  <c r="AC185" i="1"/>
  <c r="AC170" i="1"/>
  <c r="AC138" i="1"/>
  <c r="AC106" i="1"/>
  <c r="AC121" i="1"/>
  <c r="AC77" i="1"/>
  <c r="AC66" i="1"/>
  <c r="AC109" i="1"/>
  <c r="AC45" i="1"/>
  <c r="AC97" i="1"/>
  <c r="AC21" i="1"/>
  <c r="AC4" i="1"/>
  <c r="N6" i="4" l="1"/>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K5" i="4"/>
  <c r="N5" i="4"/>
  <c r="H5" i="4"/>
  <c r="H2" i="4"/>
</calcChain>
</file>

<file path=xl/sharedStrings.xml><?xml version="1.0" encoding="utf-8"?>
<sst xmlns="http://schemas.openxmlformats.org/spreadsheetml/2006/main" count="39210" uniqueCount="2931">
  <si>
    <t>QUI</t>
  </si>
  <si>
    <t>QUAND</t>
  </si>
  <si>
    <t>OU</t>
  </si>
  <si>
    <t>QUOI</t>
  </si>
  <si>
    <t>Organisation</t>
  </si>
  <si>
    <t>Partenaire de mise en oeuvre</t>
  </si>
  <si>
    <t>Statut</t>
  </si>
  <si>
    <t>Département</t>
  </si>
  <si>
    <t>Commune</t>
  </si>
  <si>
    <t>Section Communale</t>
  </si>
  <si>
    <t>Localité (optionnel)</t>
  </si>
  <si>
    <t>Type d'assistance</t>
  </si>
  <si>
    <t>Cible</t>
  </si>
  <si>
    <t>Unité</t>
  </si>
  <si>
    <t>Quantité</t>
  </si>
  <si>
    <t>AAR</t>
  </si>
  <si>
    <t>Réalisé</t>
  </si>
  <si>
    <t>Grande Anse</t>
  </si>
  <si>
    <t>Jeremie</t>
  </si>
  <si>
    <t>Planifié (financé)</t>
  </si>
  <si>
    <t>Sud</t>
  </si>
  <si>
    <t>Les Cayes</t>
  </si>
  <si>
    <t>Maniche</t>
  </si>
  <si>
    <t>Organization type</t>
  </si>
  <si>
    <t>Focal Point</t>
  </si>
  <si>
    <t>Priorisation</t>
  </si>
  <si>
    <t>International NGO</t>
  </si>
  <si>
    <t>Nombre</t>
  </si>
  <si>
    <t>ACTED</t>
  </si>
  <si>
    <t>Planifié (non financé)</t>
  </si>
  <si>
    <t>Distribution générale</t>
  </si>
  <si>
    <t>Action Contre la Faim</t>
  </si>
  <si>
    <t>En cours</t>
  </si>
  <si>
    <t>Action pour l'Education Sociale et la Sante</t>
  </si>
  <si>
    <t>National NGO</t>
  </si>
  <si>
    <t>Aidha Haiti</t>
  </si>
  <si>
    <t>Suspendu</t>
  </si>
  <si>
    <t>America Continental 2000</t>
  </si>
  <si>
    <t>Red Cross Movement</t>
  </si>
  <si>
    <t>Amurt International</t>
  </si>
  <si>
    <t>Arbeiter-Samariter-Bund Deutschland e.V</t>
  </si>
  <si>
    <t>Armee du Salut</t>
  </si>
  <si>
    <t>IOM</t>
  </si>
  <si>
    <t>ATEPASE</t>
  </si>
  <si>
    <t>IFRC</t>
  </si>
  <si>
    <t>AVSI</t>
  </si>
  <si>
    <t>CROIX ROUGE</t>
  </si>
  <si>
    <t>Canadian Red Cross</t>
  </si>
  <si>
    <t>OFDA</t>
  </si>
  <si>
    <t>CARE</t>
  </si>
  <si>
    <t>Caritas Austria</t>
  </si>
  <si>
    <t>Nombre de personnes</t>
  </si>
  <si>
    <t>Caritas Haiti</t>
  </si>
  <si>
    <t>Catholic Relief Services</t>
  </si>
  <si>
    <t>Valeur en HTG</t>
  </si>
  <si>
    <t>CECI</t>
  </si>
  <si>
    <t>N/A</t>
  </si>
  <si>
    <t>CESAL</t>
  </si>
  <si>
    <t>CESVI</t>
  </si>
  <si>
    <t>Christian Aid</t>
  </si>
  <si>
    <t>Church World Service</t>
  </si>
  <si>
    <t>Collectif des Haitiens pour la lutte contre la pauvrete</t>
  </si>
  <si>
    <t>Concern Worldwide</t>
  </si>
  <si>
    <t>Concert-Action</t>
  </si>
  <si>
    <t>COOPI</t>
  </si>
  <si>
    <t>Diakonie Katastrophenhilfe</t>
  </si>
  <si>
    <t>DINEPA</t>
  </si>
  <si>
    <t>Government</t>
  </si>
  <si>
    <t>DPC</t>
  </si>
  <si>
    <t>FAO</t>
  </si>
  <si>
    <t>United Nations</t>
  </si>
  <si>
    <t>Foundation for Peace</t>
  </si>
  <si>
    <t>French Red Cross</t>
  </si>
  <si>
    <t>GADEL</t>
  </si>
  <si>
    <t>GARR</t>
  </si>
  <si>
    <t>German Red Cross</t>
  </si>
  <si>
    <t>GOAL</t>
  </si>
  <si>
    <t>Groupe Unifié pour l'epanouissement des enfants et pour le developpement d'Haiti</t>
  </si>
  <si>
    <t>Handicap International</t>
  </si>
  <si>
    <t>Heart to Heart Haiti</t>
  </si>
  <si>
    <t>Heifer International</t>
  </si>
  <si>
    <t>HelpAge International</t>
  </si>
  <si>
    <t>IBESR</t>
  </si>
  <si>
    <t>Initiative Citoyenne pour les Droits de l'Homme</t>
  </si>
  <si>
    <t>International Medical Corps</t>
  </si>
  <si>
    <t>International Rescue Committee</t>
  </si>
  <si>
    <t>Johanniter International</t>
  </si>
  <si>
    <t>KORAL</t>
  </si>
  <si>
    <t>Ligue Culturelle Haitienne pour les Droits Humains</t>
  </si>
  <si>
    <t>Lutheran World Federation</t>
  </si>
  <si>
    <t>Malteser International</t>
  </si>
  <si>
    <t>MARNDR</t>
  </si>
  <si>
    <t>MDM Belgium</t>
  </si>
  <si>
    <t>MDM Canada</t>
  </si>
  <si>
    <t>MDM France</t>
  </si>
  <si>
    <t>MDM Spain</t>
  </si>
  <si>
    <t>MDM Switzerland</t>
  </si>
  <si>
    <t>MEDAIR</t>
  </si>
  <si>
    <t>Medical Teams International</t>
  </si>
  <si>
    <t>MINUSTAH</t>
  </si>
  <si>
    <t>Mission of Hope</t>
  </si>
  <si>
    <t>MSF France</t>
  </si>
  <si>
    <t>MSF Holland</t>
  </si>
  <si>
    <t>MSF OCB-Belgium</t>
  </si>
  <si>
    <t>MSPP</t>
  </si>
  <si>
    <t>MTPTC</t>
  </si>
  <si>
    <t>OXFAM</t>
  </si>
  <si>
    <t>PAHO/WHO</t>
  </si>
  <si>
    <t>PAO</t>
  </si>
  <si>
    <t>Peace Winds Japan</t>
  </si>
  <si>
    <t>Plan International</t>
  </si>
  <si>
    <t>Plateforme des organisations sociales pour l'émergence d'Haiti</t>
  </si>
  <si>
    <t>Samaritan's Purse</t>
  </si>
  <si>
    <t>Save the Children International</t>
  </si>
  <si>
    <t>Service Jesuite aux Migrants/Solidarite Fwontalye</t>
  </si>
  <si>
    <t>ShelterBox</t>
  </si>
  <si>
    <t>Solidarités International</t>
  </si>
  <si>
    <t>SOS Village d'Enfants</t>
  </si>
  <si>
    <t>Spanish Red Cross</t>
  </si>
  <si>
    <t>SSQH</t>
  </si>
  <si>
    <t>St Boniface Haiti Foundation</t>
  </si>
  <si>
    <t>Swiss Red Cross</t>
  </si>
  <si>
    <t>TDH Lausanne</t>
  </si>
  <si>
    <t>TDH Switzerland</t>
  </si>
  <si>
    <t>The Haiti Initiative</t>
  </si>
  <si>
    <t>UCLBP</t>
  </si>
  <si>
    <t>UNASCAD</t>
  </si>
  <si>
    <t>UNICEF</t>
  </si>
  <si>
    <t>World Food Program</t>
  </si>
  <si>
    <t>Zanmi Lasante</t>
  </si>
  <si>
    <t>DEPARTEMENT</t>
  </si>
  <si>
    <t>DEP_PCODE</t>
  </si>
  <si>
    <t>DEPARTEMENT0</t>
  </si>
  <si>
    <t>COMMUNE</t>
  </si>
  <si>
    <t>COMM_PCODE</t>
  </si>
  <si>
    <t>COMMUNE0</t>
  </si>
  <si>
    <t>SECTIONCOMM</t>
  </si>
  <si>
    <t>SECTION_PCODE</t>
  </si>
  <si>
    <t>Aritibonite</t>
  </si>
  <si>
    <t>HT05</t>
  </si>
  <si>
    <t>Anse Rouge</t>
  </si>
  <si>
    <t>HT05523</t>
  </si>
  <si>
    <t>Abricots</t>
  </si>
  <si>
    <t>HT08812-01</t>
  </si>
  <si>
    <t>Centre</t>
  </si>
  <si>
    <t>HT06</t>
  </si>
  <si>
    <t>Desdunes</t>
  </si>
  <si>
    <t>HT05544</t>
  </si>
  <si>
    <t>HT08812-02</t>
  </si>
  <si>
    <t>HT08</t>
  </si>
  <si>
    <t>Dessalines/Marchandes</t>
  </si>
  <si>
    <t>HT05541</t>
  </si>
  <si>
    <t>HT08812-03</t>
  </si>
  <si>
    <t>Nippes</t>
  </si>
  <si>
    <t>HT10</t>
  </si>
  <si>
    <t>Ennery</t>
  </si>
  <si>
    <t>HT05512</t>
  </si>
  <si>
    <t>HT08812-04</t>
  </si>
  <si>
    <t>Nord</t>
  </si>
  <si>
    <t>HT03</t>
  </si>
  <si>
    <t>Gonaives</t>
  </si>
  <si>
    <t>HT05511</t>
  </si>
  <si>
    <t>Acul du Nord</t>
  </si>
  <si>
    <t>HT03321-02</t>
  </si>
  <si>
    <t>Nord Est</t>
  </si>
  <si>
    <t>HT04</t>
  </si>
  <si>
    <t>Grande Saline</t>
  </si>
  <si>
    <t>HT05543</t>
  </si>
  <si>
    <t>HT03321-01</t>
  </si>
  <si>
    <t>Nord Ouest</t>
  </si>
  <si>
    <t>HT09</t>
  </si>
  <si>
    <t>Gros Morne</t>
  </si>
  <si>
    <t>HT05521</t>
  </si>
  <si>
    <t>HT03321-05</t>
  </si>
  <si>
    <t>Ouest</t>
  </si>
  <si>
    <t>HT01</t>
  </si>
  <si>
    <t>La Chapelle</t>
  </si>
  <si>
    <t>HT05533</t>
  </si>
  <si>
    <t>HT03321-04</t>
  </si>
  <si>
    <t>HT07</t>
  </si>
  <si>
    <t>L'Estere</t>
  </si>
  <si>
    <t>HT05513</t>
  </si>
  <si>
    <t>HT03321-03</t>
  </si>
  <si>
    <t>Sud-Est</t>
  </si>
  <si>
    <t>HT02</t>
  </si>
  <si>
    <t>Marmelade</t>
  </si>
  <si>
    <t>HT05552</t>
  </si>
  <si>
    <t>HT03321-06</t>
  </si>
  <si>
    <t>Petite Riviere de l'Art</t>
  </si>
  <si>
    <t>HT05542</t>
  </si>
  <si>
    <t>Anse A Foleur</t>
  </si>
  <si>
    <t>HT09922-03</t>
  </si>
  <si>
    <t>Saint-Marc</t>
  </si>
  <si>
    <t>HT05531</t>
  </si>
  <si>
    <t>HT09922-02</t>
  </si>
  <si>
    <t>Saint-Michel de l'Attal</t>
  </si>
  <si>
    <t>HT05551</t>
  </si>
  <si>
    <t>HT09922-01</t>
  </si>
  <si>
    <t>Terre Neuve</t>
  </si>
  <si>
    <t>HT05522</t>
  </si>
  <si>
    <t>Anse A Galet</t>
  </si>
  <si>
    <t>HT01151-04</t>
  </si>
  <si>
    <t>Verrettes</t>
  </si>
  <si>
    <t>HT05532</t>
  </si>
  <si>
    <t>HT01151-03</t>
  </si>
  <si>
    <t>Belladere</t>
  </si>
  <si>
    <t>HT06632</t>
  </si>
  <si>
    <t>HT01151-01</t>
  </si>
  <si>
    <t>Boucan Carre</t>
  </si>
  <si>
    <t>HT06623</t>
  </si>
  <si>
    <t>HT01151-06</t>
  </si>
  <si>
    <t>Cerca Carvajal</t>
  </si>
  <si>
    <t>HT06614</t>
  </si>
  <si>
    <t>HT01151-02</t>
  </si>
  <si>
    <t>Cerca La Source</t>
  </si>
  <si>
    <t>HT06641</t>
  </si>
  <si>
    <t>HT01151-05</t>
  </si>
  <si>
    <t>Hinche</t>
  </si>
  <si>
    <t>HT06611</t>
  </si>
  <si>
    <t>Anse A Pitre</t>
  </si>
  <si>
    <t>HT02234-02</t>
  </si>
  <si>
    <t>Lascahobas</t>
  </si>
  <si>
    <t>HT06631</t>
  </si>
  <si>
    <t>HT02234-01</t>
  </si>
  <si>
    <t>Maissade</t>
  </si>
  <si>
    <t>HT06612</t>
  </si>
  <si>
    <t>Anse A Veau</t>
  </si>
  <si>
    <t>HT101021-01</t>
  </si>
  <si>
    <t>Mirebalais</t>
  </si>
  <si>
    <t>HT06621</t>
  </si>
  <si>
    <t>HT101021-02</t>
  </si>
  <si>
    <t>Saut d'Eau</t>
  </si>
  <si>
    <t>HT06622</t>
  </si>
  <si>
    <t>HT101021-03</t>
  </si>
  <si>
    <t>Savanette</t>
  </si>
  <si>
    <t>HT06633</t>
  </si>
  <si>
    <t>Anse d'Hainault</t>
  </si>
  <si>
    <t>HT08821-02</t>
  </si>
  <si>
    <t>Thomassique</t>
  </si>
  <si>
    <t>HT06642</t>
  </si>
  <si>
    <t>HT08821-01</t>
  </si>
  <si>
    <t>Thomonde</t>
  </si>
  <si>
    <t>HT06613</t>
  </si>
  <si>
    <t>HT08821-03</t>
  </si>
  <si>
    <t>HT08812</t>
  </si>
  <si>
    <t>HT08821-04</t>
  </si>
  <si>
    <t>HT08821</t>
  </si>
  <si>
    <t>HT05523-01</t>
  </si>
  <si>
    <t>Beaumont</t>
  </si>
  <si>
    <t>HT08833</t>
  </si>
  <si>
    <t>HT05523-02</t>
  </si>
  <si>
    <t>Bonbon</t>
  </si>
  <si>
    <t>HT08813</t>
  </si>
  <si>
    <t>Aquin</t>
  </si>
  <si>
    <t>HT07731-02</t>
  </si>
  <si>
    <t>Chambellan</t>
  </si>
  <si>
    <t>HT08815</t>
  </si>
  <si>
    <t>HT07731-03</t>
  </si>
  <si>
    <t>Corail</t>
  </si>
  <si>
    <t>HT08831</t>
  </si>
  <si>
    <t>HT07731-04</t>
  </si>
  <si>
    <t>Dame-Marie</t>
  </si>
  <si>
    <t>HT08822</t>
  </si>
  <si>
    <t>HT07731-09</t>
  </si>
  <si>
    <t>HT08811</t>
  </si>
  <si>
    <t>HT07731-07</t>
  </si>
  <si>
    <t>Les Irois</t>
  </si>
  <si>
    <t>HT08823</t>
  </si>
  <si>
    <t>HT07731-08</t>
  </si>
  <si>
    <t>Moron</t>
  </si>
  <si>
    <t>HT08814</t>
  </si>
  <si>
    <t>HT07731-10</t>
  </si>
  <si>
    <t>Pestel</t>
  </si>
  <si>
    <t>HT08834</t>
  </si>
  <si>
    <t>HT07731-06</t>
  </si>
  <si>
    <t>Roseaux</t>
  </si>
  <si>
    <t>HT08832</t>
  </si>
  <si>
    <t>HT07731-01</t>
  </si>
  <si>
    <t>HT101021</t>
  </si>
  <si>
    <t>HT07731-05</t>
  </si>
  <si>
    <t>Arnaud</t>
  </si>
  <si>
    <t>HT101024</t>
  </si>
  <si>
    <t>Arcahaie</t>
  </si>
  <si>
    <t>HT01141-01</t>
  </si>
  <si>
    <t>Baraderes</t>
  </si>
  <si>
    <t>HT101031</t>
  </si>
  <si>
    <t>HT01141-05</t>
  </si>
  <si>
    <t>Fonds Des Negres</t>
  </si>
  <si>
    <t>HT101013</t>
  </si>
  <si>
    <t>HT01141-06</t>
  </si>
  <si>
    <t>Grand Boucan</t>
  </si>
  <si>
    <t>HT101032</t>
  </si>
  <si>
    <t>HT01141-03</t>
  </si>
  <si>
    <t>L'Asile</t>
  </si>
  <si>
    <t>HT101023</t>
  </si>
  <si>
    <t>HT01141-02</t>
  </si>
  <si>
    <t>Miragoane</t>
  </si>
  <si>
    <t>HT101011</t>
  </si>
  <si>
    <t>HT01141-04</t>
  </si>
  <si>
    <t>Paillant</t>
  </si>
  <si>
    <t>HT101014</t>
  </si>
  <si>
    <t>HT101024-01</t>
  </si>
  <si>
    <t>Petit Trou De Nippes</t>
  </si>
  <si>
    <t>HT101022</t>
  </si>
  <si>
    <t>HT101024-03</t>
  </si>
  <si>
    <t>Petite Riviere de Nippes</t>
  </si>
  <si>
    <t>HT101012</t>
  </si>
  <si>
    <t>HT101024-02</t>
  </si>
  <si>
    <t>Plaisance du Sud</t>
  </si>
  <si>
    <t>HT101025</t>
  </si>
  <si>
    <t>Arniquet</t>
  </si>
  <si>
    <t>HT07723-02</t>
  </si>
  <si>
    <t>HT03321</t>
  </si>
  <si>
    <t>HT07723-03</t>
  </si>
  <si>
    <t>Bahon</t>
  </si>
  <si>
    <t>HT03332</t>
  </si>
  <si>
    <t>HT07723-01</t>
  </si>
  <si>
    <t>Bas Limbe</t>
  </si>
  <si>
    <t>HT03362</t>
  </si>
  <si>
    <t>HT03332-02</t>
  </si>
  <si>
    <t>Borgne</t>
  </si>
  <si>
    <t>HT03351</t>
  </si>
  <si>
    <t>HT03332-01</t>
  </si>
  <si>
    <t>Cap Haitien</t>
  </si>
  <si>
    <t>HT03311</t>
  </si>
  <si>
    <t>HT03332-03</t>
  </si>
  <si>
    <t>Dondon</t>
  </si>
  <si>
    <t>HT03342</t>
  </si>
  <si>
    <t>Baie de Henne</t>
  </si>
  <si>
    <t>HT09932-01</t>
  </si>
  <si>
    <t>Grande Riviere Du Nord</t>
  </si>
  <si>
    <t>HT03331</t>
  </si>
  <si>
    <t>HT09932-02</t>
  </si>
  <si>
    <t>La Victoire</t>
  </si>
  <si>
    <t>HT03345</t>
  </si>
  <si>
    <t>HT09932-04</t>
  </si>
  <si>
    <t>Limbe</t>
  </si>
  <si>
    <t>HT03361</t>
  </si>
  <si>
    <t>HT09932-03</t>
  </si>
  <si>
    <t>Limonade</t>
  </si>
  <si>
    <t>HT03313</t>
  </si>
  <si>
    <t>Bainet</t>
  </si>
  <si>
    <t>Bas De Gris Gris</t>
  </si>
  <si>
    <t>HT02221-09</t>
  </si>
  <si>
    <t>Milot</t>
  </si>
  <si>
    <t>HT03323</t>
  </si>
  <si>
    <t>Bas De La Croix</t>
  </si>
  <si>
    <t>HT02221-06</t>
  </si>
  <si>
    <t>Pignon</t>
  </si>
  <si>
    <t>HT03344</t>
  </si>
  <si>
    <t>Bas Grandou</t>
  </si>
  <si>
    <t>HT02221-05</t>
  </si>
  <si>
    <t>Pilate</t>
  </si>
  <si>
    <t>HT03372</t>
  </si>
  <si>
    <t>Bras Gauche</t>
  </si>
  <si>
    <t>HT02221-07</t>
  </si>
  <si>
    <t>Plaine du Nord</t>
  </si>
  <si>
    <t>HT03322</t>
  </si>
  <si>
    <t>Breslienne</t>
  </si>
  <si>
    <t>HT02221-01</t>
  </si>
  <si>
    <t>Plaisance</t>
  </si>
  <si>
    <t>HT03371</t>
  </si>
  <si>
    <t>Haut Grandou</t>
  </si>
  <si>
    <t>HT02221-04</t>
  </si>
  <si>
    <t>Port Margot</t>
  </si>
  <si>
    <t>HT03352</t>
  </si>
  <si>
    <t>La Vallee</t>
  </si>
  <si>
    <t>HT02221-03</t>
  </si>
  <si>
    <t>Quartier Morin</t>
  </si>
  <si>
    <t>HT03312</t>
  </si>
  <si>
    <t>Orangers</t>
  </si>
  <si>
    <t>HT02221-08</t>
  </si>
  <si>
    <t>Ranquitte</t>
  </si>
  <si>
    <t>HT03343</t>
  </si>
  <si>
    <t>Trou Mahot</t>
  </si>
  <si>
    <t>HT02221-02</t>
  </si>
  <si>
    <t>St. Raphael</t>
  </si>
  <si>
    <t>HT03341</t>
  </si>
  <si>
    <t>HT101031-03</t>
  </si>
  <si>
    <t>Capotille</t>
  </si>
  <si>
    <t>HT04422</t>
  </si>
  <si>
    <t>HT101031-01</t>
  </si>
  <si>
    <t>Caracol</t>
  </si>
  <si>
    <t>HT04434</t>
  </si>
  <si>
    <t>HT101031-04</t>
  </si>
  <si>
    <t>Carice</t>
  </si>
  <si>
    <t>HT04442</t>
  </si>
  <si>
    <t>HT101031-05</t>
  </si>
  <si>
    <t>Ferrier</t>
  </si>
  <si>
    <t>HT04412</t>
  </si>
  <si>
    <t>HT101031-02</t>
  </si>
  <si>
    <t>Fort Liberte</t>
  </si>
  <si>
    <t>HT04411</t>
  </si>
  <si>
    <t>HT03362-01</t>
  </si>
  <si>
    <t>Mombin Crochu</t>
  </si>
  <si>
    <t>HT04443</t>
  </si>
  <si>
    <t>HT03362-02</t>
  </si>
  <si>
    <t>Mont Organise</t>
  </si>
  <si>
    <t>HT04423</t>
  </si>
  <si>
    <t>Bassin Bleu</t>
  </si>
  <si>
    <t>HT09913-02</t>
  </si>
  <si>
    <t>Ouanaminthe</t>
  </si>
  <si>
    <t>HT04421</t>
  </si>
  <si>
    <t>HT09913-03</t>
  </si>
  <si>
    <t>Perches</t>
  </si>
  <si>
    <t>HT04413</t>
  </si>
  <si>
    <t>HT09913-01</t>
  </si>
  <si>
    <t>Sainte Suzanne</t>
  </si>
  <si>
    <t>HT04432</t>
  </si>
  <si>
    <t>HT08833-01</t>
  </si>
  <si>
    <t>Terrier Rouge</t>
  </si>
  <si>
    <t>HT04433</t>
  </si>
  <si>
    <t>HT08833-02</t>
  </si>
  <si>
    <t>Trou du Nord</t>
  </si>
  <si>
    <t>HT04431</t>
  </si>
  <si>
    <t>Mouline</t>
  </si>
  <si>
    <t>HT08833-03</t>
  </si>
  <si>
    <t>Valliere</t>
  </si>
  <si>
    <t>HT04441</t>
  </si>
  <si>
    <t>HT06632-01</t>
  </si>
  <si>
    <t>HT09922</t>
  </si>
  <si>
    <t>HT06632-03</t>
  </si>
  <si>
    <t>HT09932</t>
  </si>
  <si>
    <t>HT06632-02</t>
  </si>
  <si>
    <t>HT09913</t>
  </si>
  <si>
    <t>Belle Anse</t>
  </si>
  <si>
    <t>HT02231-01</t>
  </si>
  <si>
    <t>Bombardopolis</t>
  </si>
  <si>
    <t>HT09933</t>
  </si>
  <si>
    <t>HT02231-05</t>
  </si>
  <si>
    <t>Chamsolme</t>
  </si>
  <si>
    <t>HT09914</t>
  </si>
  <si>
    <t>HT02231-03</t>
  </si>
  <si>
    <t>Jean Rabel</t>
  </si>
  <si>
    <t>HT09934</t>
  </si>
  <si>
    <t>HT02231-04</t>
  </si>
  <si>
    <t>La Tortue</t>
  </si>
  <si>
    <t>HT09912</t>
  </si>
  <si>
    <t>HT02231-02</t>
  </si>
  <si>
    <t>Mole Saint Nicolas</t>
  </si>
  <si>
    <t>HT09931</t>
  </si>
  <si>
    <t>HT02231-07</t>
  </si>
  <si>
    <t>Port De Paix</t>
  </si>
  <si>
    <t>HT09911</t>
  </si>
  <si>
    <t>HT02231-06</t>
  </si>
  <si>
    <t>Saint Louis du Nord</t>
  </si>
  <si>
    <t>HT09921</t>
  </si>
  <si>
    <t>HT09933-02</t>
  </si>
  <si>
    <t>HT01151</t>
  </si>
  <si>
    <t>HT09933-03</t>
  </si>
  <si>
    <t>HT01141</t>
  </si>
  <si>
    <t>HT09933-01</t>
  </si>
  <si>
    <t>Cabaret</t>
  </si>
  <si>
    <t>HT01142</t>
  </si>
  <si>
    <t>HT08813-01</t>
  </si>
  <si>
    <t>Carrefour</t>
  </si>
  <si>
    <t>HT01113</t>
  </si>
  <si>
    <t>HT03351-02</t>
  </si>
  <si>
    <t>Cite Soleil</t>
  </si>
  <si>
    <t>HT01117</t>
  </si>
  <si>
    <t>HT03351-05</t>
  </si>
  <si>
    <t>Cornillon/Grd Bois</t>
  </si>
  <si>
    <t>HT01134</t>
  </si>
  <si>
    <t>HT03351-07</t>
  </si>
  <si>
    <t>Croix-Des-Bouquets</t>
  </si>
  <si>
    <t>HT01131</t>
  </si>
  <si>
    <t>HT03351-01</t>
  </si>
  <si>
    <t>Delmas</t>
  </si>
  <si>
    <t>HT01112</t>
  </si>
  <si>
    <t>HT03351-06</t>
  </si>
  <si>
    <t>Fonds Verrettes</t>
  </si>
  <si>
    <t>HT01135</t>
  </si>
  <si>
    <t>HT03351-03</t>
  </si>
  <si>
    <t>Ganthier</t>
  </si>
  <si>
    <t>HT01133</t>
  </si>
  <si>
    <t>HT03351-04</t>
  </si>
  <si>
    <t>Grand-Goave</t>
  </si>
  <si>
    <t>HT01123</t>
  </si>
  <si>
    <t>HT06623-02</t>
  </si>
  <si>
    <t>Gressier</t>
  </si>
  <si>
    <t>HT01116</t>
  </si>
  <si>
    <t>HT06623-03</t>
  </si>
  <si>
    <t>Kenscoff</t>
  </si>
  <si>
    <t>HT01115</t>
  </si>
  <si>
    <t>HT06623-01</t>
  </si>
  <si>
    <t>Leogane</t>
  </si>
  <si>
    <t>HT01121</t>
  </si>
  <si>
    <t>HT01142-01</t>
  </si>
  <si>
    <t>Petion-Ville</t>
  </si>
  <si>
    <t>HT01114</t>
  </si>
  <si>
    <t>HT01142-02</t>
  </si>
  <si>
    <t>Petit Goave</t>
  </si>
  <si>
    <t>HT01122</t>
  </si>
  <si>
    <t>HT01142-04</t>
  </si>
  <si>
    <t>Pointe A Raquette</t>
  </si>
  <si>
    <t>HT01152</t>
  </si>
  <si>
    <t>HT01142-03</t>
  </si>
  <si>
    <t>Port-au-Prince</t>
  </si>
  <si>
    <t>HT01111</t>
  </si>
  <si>
    <t>Camp Perrin</t>
  </si>
  <si>
    <t>Champlois</t>
  </si>
  <si>
    <t>HT07714-02</t>
  </si>
  <si>
    <t>Tabarre</t>
  </si>
  <si>
    <t>HT01118</t>
  </si>
  <si>
    <t>HT07714-01</t>
  </si>
  <si>
    <t>Thomazeau</t>
  </si>
  <si>
    <t>HT01132</t>
  </si>
  <si>
    <t>HT07714-03</t>
  </si>
  <si>
    <t>HT07731</t>
  </si>
  <si>
    <t>HT03311-01</t>
  </si>
  <si>
    <t>HT07723</t>
  </si>
  <si>
    <t>HT03311-02</t>
  </si>
  <si>
    <t>HT07714</t>
  </si>
  <si>
    <t>HT03311-03</t>
  </si>
  <si>
    <t>Cavaillon</t>
  </si>
  <si>
    <t>HT07733</t>
  </si>
  <si>
    <t>HT04422-01</t>
  </si>
  <si>
    <t>Chantal</t>
  </si>
  <si>
    <t>HT07713</t>
  </si>
  <si>
    <t>HT04422-02</t>
  </si>
  <si>
    <t>Chardonnieres</t>
  </si>
  <si>
    <t>HT07751</t>
  </si>
  <si>
    <t>HT04434-01</t>
  </si>
  <si>
    <t>Coteaux</t>
  </si>
  <si>
    <t>HT07741</t>
  </si>
  <si>
    <t>HT04434-02</t>
  </si>
  <si>
    <t>Ile A Vache</t>
  </si>
  <si>
    <t>HT07716</t>
  </si>
  <si>
    <t>HT04442-01</t>
  </si>
  <si>
    <t>Les Anglais</t>
  </si>
  <si>
    <t>HT07752</t>
  </si>
  <si>
    <t>HT04442-02</t>
  </si>
  <si>
    <t>HT07711</t>
  </si>
  <si>
    <t>HT01113-08</t>
  </si>
  <si>
    <t>HT07715</t>
  </si>
  <si>
    <t>HT01113-09</t>
  </si>
  <si>
    <t>Port-a-Piment</t>
  </si>
  <si>
    <t>HT07742</t>
  </si>
  <si>
    <t>HT01113-06</t>
  </si>
  <si>
    <t>Port-Salut</t>
  </si>
  <si>
    <t>HT07721</t>
  </si>
  <si>
    <t>HT01113-13</t>
  </si>
  <si>
    <t>Roche-A-Bateau</t>
  </si>
  <si>
    <t>HT07743</t>
  </si>
  <si>
    <t>HT01113-05</t>
  </si>
  <si>
    <t>St. Jean du Sud</t>
  </si>
  <si>
    <t>HT07722</t>
  </si>
  <si>
    <t>HT01113-07</t>
  </si>
  <si>
    <t>St. Louis du Sud</t>
  </si>
  <si>
    <t>HT07732</t>
  </si>
  <si>
    <t>HT01113-12</t>
  </si>
  <si>
    <t>Tiburon</t>
  </si>
  <si>
    <t>HT07753</t>
  </si>
  <si>
    <t>HT01113-01</t>
  </si>
  <si>
    <t>Torbeck</t>
  </si>
  <si>
    <t>HT07712</t>
  </si>
  <si>
    <t>HT01113-02</t>
  </si>
  <si>
    <t>HT02234</t>
  </si>
  <si>
    <t>HT01113-04</t>
  </si>
  <si>
    <t>HT02221</t>
  </si>
  <si>
    <t>HT01113-11</t>
  </si>
  <si>
    <t>HT02231</t>
  </si>
  <si>
    <t>HT01113-03</t>
  </si>
  <si>
    <t>Cayes-Jacmel</t>
  </si>
  <si>
    <t>HT02213</t>
  </si>
  <si>
    <t>HT01113-10</t>
  </si>
  <si>
    <t>Cotes de Fer</t>
  </si>
  <si>
    <t>HT02222</t>
  </si>
  <si>
    <t>HT07733-01</t>
  </si>
  <si>
    <t>Grand Gosier</t>
  </si>
  <si>
    <t>HT02232</t>
  </si>
  <si>
    <t>HT07733-03</t>
  </si>
  <si>
    <t>Jacmel</t>
  </si>
  <si>
    <t>HT02211</t>
  </si>
  <si>
    <t>HT07733-05</t>
  </si>
  <si>
    <t>HT02214</t>
  </si>
  <si>
    <t>HT07733-04</t>
  </si>
  <si>
    <t>Marigot</t>
  </si>
  <si>
    <t>HT02212</t>
  </si>
  <si>
    <t>HT07733-02</t>
  </si>
  <si>
    <t>Thiotte</t>
  </si>
  <si>
    <t>HT02233</t>
  </si>
  <si>
    <t>HT02213-04</t>
  </si>
  <si>
    <t>HT02213-02</t>
  </si>
  <si>
    <t>HT02213-03</t>
  </si>
  <si>
    <t>HT02213-01</t>
  </si>
  <si>
    <t>Rang</t>
  </si>
  <si>
    <t>HT06614-01</t>
  </si>
  <si>
    <t>HT06641-01</t>
  </si>
  <si>
    <t>HT06641-02</t>
  </si>
  <si>
    <t>HT06641-03</t>
  </si>
  <si>
    <t>HT08815-02</t>
  </si>
  <si>
    <t>HT08815-01</t>
  </si>
  <si>
    <t>HT09914-01</t>
  </si>
  <si>
    <t>HT09914-02</t>
  </si>
  <si>
    <t>Carrefour Canon</t>
  </si>
  <si>
    <t>HT07713-03</t>
  </si>
  <si>
    <t>Fonds Palmiste</t>
  </si>
  <si>
    <t>HT07713-01</t>
  </si>
  <si>
    <t>HT07713-02</t>
  </si>
  <si>
    <t>HT07751-03</t>
  </si>
  <si>
    <t>HT07751-02</t>
  </si>
  <si>
    <t>HT07751-01</t>
  </si>
  <si>
    <t>HT01117-01</t>
  </si>
  <si>
    <t>HT01117-02</t>
  </si>
  <si>
    <t>HT08831-03</t>
  </si>
  <si>
    <t>HT08831-01</t>
  </si>
  <si>
    <t>HT08831-02</t>
  </si>
  <si>
    <t>HT01134-04</t>
  </si>
  <si>
    <t>HT01134-03</t>
  </si>
  <si>
    <t>HT01134-05</t>
  </si>
  <si>
    <t>HT01134-02</t>
  </si>
  <si>
    <t>HT01134-01</t>
  </si>
  <si>
    <t>HT07741-01</t>
  </si>
  <si>
    <t>HT07741-02</t>
  </si>
  <si>
    <t>HT07741-03</t>
  </si>
  <si>
    <t>HT02222-04</t>
  </si>
  <si>
    <t>HT02222-05</t>
  </si>
  <si>
    <t>HT02222-03</t>
  </si>
  <si>
    <t>HT02222-01</t>
  </si>
  <si>
    <t>HT02222-06</t>
  </si>
  <si>
    <t>HT02222-02</t>
  </si>
  <si>
    <t>HT01131-08</t>
  </si>
  <si>
    <t>HT01131-06</t>
  </si>
  <si>
    <t>HT01131-07</t>
  </si>
  <si>
    <t>HT01131-09</t>
  </si>
  <si>
    <t>HT01131-10</t>
  </si>
  <si>
    <t>HT01131-04</t>
  </si>
  <si>
    <t>HT01131-05</t>
  </si>
  <si>
    <t>HT01131-03</t>
  </si>
  <si>
    <t>HT01131-02</t>
  </si>
  <si>
    <t>HT01131-01</t>
  </si>
  <si>
    <t>HT08822-05</t>
  </si>
  <si>
    <t>HT08822-01</t>
  </si>
  <si>
    <t>HT08822-02</t>
  </si>
  <si>
    <t>HT08822-03</t>
  </si>
  <si>
    <t>HT08822-04</t>
  </si>
  <si>
    <t>HT01112-01</t>
  </si>
  <si>
    <t>HT05544-01</t>
  </si>
  <si>
    <t>HT05541-02</t>
  </si>
  <si>
    <t>HT05541-05</t>
  </si>
  <si>
    <t>HT05541-06</t>
  </si>
  <si>
    <t>HT05541-03</t>
  </si>
  <si>
    <t>HT05541-04</t>
  </si>
  <si>
    <t>HT05541-01</t>
  </si>
  <si>
    <t>HT03342-02</t>
  </si>
  <si>
    <t>HT03342-01</t>
  </si>
  <si>
    <t>HT03342-05</t>
  </si>
  <si>
    <t>HT03342-04</t>
  </si>
  <si>
    <t>HT03342-03</t>
  </si>
  <si>
    <t>HT05512-03</t>
  </si>
  <si>
    <t>HT05512-02</t>
  </si>
  <si>
    <t>HT05512-04</t>
  </si>
  <si>
    <t>HT05512-01</t>
  </si>
  <si>
    <t>HT04412-01</t>
  </si>
  <si>
    <t>HT101013-04</t>
  </si>
  <si>
    <t>HT101013-02</t>
  </si>
  <si>
    <t>HT101013-01</t>
  </si>
  <si>
    <t>HT101013-03</t>
  </si>
  <si>
    <t>HT01135-01</t>
  </si>
  <si>
    <t>HT04411-02</t>
  </si>
  <si>
    <t>HT04411-01</t>
  </si>
  <si>
    <t>HT04411-04</t>
  </si>
  <si>
    <t>HT04411-03</t>
  </si>
  <si>
    <t>HT01133-02</t>
  </si>
  <si>
    <t>HT01133-03</t>
  </si>
  <si>
    <t>HT01133-01</t>
  </si>
  <si>
    <t>HT01133-05</t>
  </si>
  <si>
    <t>HT01133-04</t>
  </si>
  <si>
    <t>HT05511-02</t>
  </si>
  <si>
    <t>HT05511-05</t>
  </si>
  <si>
    <t>HT05511-01</t>
  </si>
  <si>
    <t>HT05511-04</t>
  </si>
  <si>
    <t>HT05511-03</t>
  </si>
  <si>
    <t>HT101032-02</t>
  </si>
  <si>
    <t>HT101032-01</t>
  </si>
  <si>
    <t>HT02232-01</t>
  </si>
  <si>
    <t>HT03331-03</t>
  </si>
  <si>
    <t>HT03331-06</t>
  </si>
  <si>
    <t>HT03331-04</t>
  </si>
  <si>
    <t>HT03331-01</t>
  </si>
  <si>
    <t>HT03331-05</t>
  </si>
  <si>
    <t>Solon</t>
  </si>
  <si>
    <t>HT03331-02</t>
  </si>
  <si>
    <t>HT05543-01</t>
  </si>
  <si>
    <t>HT01123-07</t>
  </si>
  <si>
    <t>HT01123-05</t>
  </si>
  <si>
    <t>HT01123-06</t>
  </si>
  <si>
    <t>HT01123-04</t>
  </si>
  <si>
    <t>HT01123-03</t>
  </si>
  <si>
    <t>HT01123-01</t>
  </si>
  <si>
    <t>HT01123-02</t>
  </si>
  <si>
    <t>HT01116-01</t>
  </si>
  <si>
    <t>HT01116-02</t>
  </si>
  <si>
    <t>HT01116-03</t>
  </si>
  <si>
    <t>HT05521-01</t>
  </si>
  <si>
    <t>HT05521-04</t>
  </si>
  <si>
    <t>HT05521-07</t>
  </si>
  <si>
    <t>HT05521-05</t>
  </si>
  <si>
    <t>HT05521-08</t>
  </si>
  <si>
    <t>HT05521-03</t>
  </si>
  <si>
    <t>HT05521-02</t>
  </si>
  <si>
    <t>HT05521-06</t>
  </si>
  <si>
    <t>HT06611-03</t>
  </si>
  <si>
    <t>HT06611-04</t>
  </si>
  <si>
    <t>HT06611-01</t>
  </si>
  <si>
    <t>HT06611-02</t>
  </si>
  <si>
    <t>HT07716-01</t>
  </si>
  <si>
    <t>HT02211-01</t>
  </si>
  <si>
    <t>HT02211-08</t>
  </si>
  <si>
    <t>HT02211-03</t>
  </si>
  <si>
    <t>HT02211-02</t>
  </si>
  <si>
    <t>HT02211-07</t>
  </si>
  <si>
    <t>HT02211-09</t>
  </si>
  <si>
    <t>HT02211-04</t>
  </si>
  <si>
    <t>HT02211-11</t>
  </si>
  <si>
    <t>HT02211-10</t>
  </si>
  <si>
    <t>HT02211-05</t>
  </si>
  <si>
    <t>HT02211-06</t>
  </si>
  <si>
    <t>HT09934-05</t>
  </si>
  <si>
    <t>HT09934-07</t>
  </si>
  <si>
    <t>HT09934-06</t>
  </si>
  <si>
    <t>HT09934-03</t>
  </si>
  <si>
    <t>HT09934-02</t>
  </si>
  <si>
    <t>HT09934-04</t>
  </si>
  <si>
    <t>HT09934-01</t>
  </si>
  <si>
    <t>HT08811-04</t>
  </si>
  <si>
    <t>HT08811-01</t>
  </si>
  <si>
    <t>HT08811-08</t>
  </si>
  <si>
    <t>HT08811-09</t>
  </si>
  <si>
    <t>HT08811-03</t>
  </si>
  <si>
    <t>Haute Voldrogue</t>
  </si>
  <si>
    <t>HT08811-02</t>
  </si>
  <si>
    <t>HT08811-06</t>
  </si>
  <si>
    <t>HT08811-07</t>
  </si>
  <si>
    <t>HT08811-05</t>
  </si>
  <si>
    <t>HT01115-04</t>
  </si>
  <si>
    <t>HT01115-05</t>
  </si>
  <si>
    <t>HT01115-02</t>
  </si>
  <si>
    <t>HT01115-01</t>
  </si>
  <si>
    <t>HT01115-03</t>
  </si>
  <si>
    <t>HT05533-02</t>
  </si>
  <si>
    <t>HT05533-01</t>
  </si>
  <si>
    <t>HT09912-01</t>
  </si>
  <si>
    <t>HT09912-02</t>
  </si>
  <si>
    <t>HT02214-03</t>
  </si>
  <si>
    <t>HT02214-01</t>
  </si>
  <si>
    <t>HT02214-02</t>
  </si>
  <si>
    <t>HT03345-01</t>
  </si>
  <si>
    <t>HT06631-02</t>
  </si>
  <si>
    <t>HT06613-04</t>
  </si>
  <si>
    <t>HT06631-01</t>
  </si>
  <si>
    <t>HT101023-02</t>
  </si>
  <si>
    <t>HT101023-03</t>
  </si>
  <si>
    <t>HT101023-01</t>
  </si>
  <si>
    <t>HT101023-04</t>
  </si>
  <si>
    <t>HT01121-08</t>
  </si>
  <si>
    <t>HT01121-09</t>
  </si>
  <si>
    <t>HT01121-12</t>
  </si>
  <si>
    <t>HT01121-01</t>
  </si>
  <si>
    <t>HT01121-10</t>
  </si>
  <si>
    <t>HT01121-04</t>
  </si>
  <si>
    <t>HT01121-03</t>
  </si>
  <si>
    <t>HT01121-11</t>
  </si>
  <si>
    <t>HT01121-06</t>
  </si>
  <si>
    <t>HT01121-05</t>
  </si>
  <si>
    <t>HT01121-07</t>
  </si>
  <si>
    <t>HT01121-13</t>
  </si>
  <si>
    <t>HT01121-02</t>
  </si>
  <si>
    <t>HT07752-03</t>
  </si>
  <si>
    <t>HT07752-02</t>
  </si>
  <si>
    <t>HT07752-01</t>
  </si>
  <si>
    <t>HT07711-01</t>
  </si>
  <si>
    <t>HT07711-06</t>
  </si>
  <si>
    <t>HT07711-02</t>
  </si>
  <si>
    <t>HT07711-03</t>
  </si>
  <si>
    <t>HT07711-04</t>
  </si>
  <si>
    <t>HT07711-05</t>
  </si>
  <si>
    <t>HT08823-02</t>
  </si>
  <si>
    <t>HT08823-03</t>
  </si>
  <si>
    <t>HT08823-01</t>
  </si>
  <si>
    <t>HT05513-02</t>
  </si>
  <si>
    <t>HT05513-01</t>
  </si>
  <si>
    <t>HT03361-03</t>
  </si>
  <si>
    <t>HT03361-02</t>
  </si>
  <si>
    <t>HT03361-01</t>
  </si>
  <si>
    <t>HT03361-06</t>
  </si>
  <si>
    <t>HT03361-05</t>
  </si>
  <si>
    <t>HT03361-04</t>
  </si>
  <si>
    <t>HT03313-01</t>
  </si>
  <si>
    <t>HT03313-02</t>
  </si>
  <si>
    <t>HT03313-03</t>
  </si>
  <si>
    <t>HT06612-01</t>
  </si>
  <si>
    <t>HT06612-03</t>
  </si>
  <si>
    <t>HT06612-02</t>
  </si>
  <si>
    <t>HT07715-02</t>
  </si>
  <si>
    <t>HT07715-01</t>
  </si>
  <si>
    <t>HT07715-03</t>
  </si>
  <si>
    <t>HT02212-01</t>
  </si>
  <si>
    <t>HT02212-04</t>
  </si>
  <si>
    <t>HT02212-02</t>
  </si>
  <si>
    <t>HT02212-03</t>
  </si>
  <si>
    <t>HT02212-05</t>
  </si>
  <si>
    <t>HT05552-01</t>
  </si>
  <si>
    <t>HT05552-02</t>
  </si>
  <si>
    <t>HT05552-03</t>
  </si>
  <si>
    <t>HT03323-02</t>
  </si>
  <si>
    <t>HT03323-03</t>
  </si>
  <si>
    <t>HT03323-01</t>
  </si>
  <si>
    <t>HT101011-02</t>
  </si>
  <si>
    <t>HT101011-01</t>
  </si>
  <si>
    <t>HT101011-03</t>
  </si>
  <si>
    <t>HT101011-04</t>
  </si>
  <si>
    <t>HT06621-04</t>
  </si>
  <si>
    <t>HT06621-01</t>
  </si>
  <si>
    <t>HT06621-03</t>
  </si>
  <si>
    <t>HT06621-02</t>
  </si>
  <si>
    <t>HT09931-01</t>
  </si>
  <si>
    <t>HT09931-03</t>
  </si>
  <si>
    <t>HT09931-02</t>
  </si>
  <si>
    <t>HT04443-02</t>
  </si>
  <si>
    <t>HT04443-01</t>
  </si>
  <si>
    <t>HT04423-02</t>
  </si>
  <si>
    <t>HT04423-01</t>
  </si>
  <si>
    <t>HT08814-01</t>
  </si>
  <si>
    <t>HT08814-03</t>
  </si>
  <si>
    <t>HT08814-02</t>
  </si>
  <si>
    <t>HT04421-02</t>
  </si>
  <si>
    <t>HT04421-05</t>
  </si>
  <si>
    <t>HT04421-01</t>
  </si>
  <si>
    <t>HT04421-04</t>
  </si>
  <si>
    <t>HT04421-03</t>
  </si>
  <si>
    <t>HT101014-02</t>
  </si>
  <si>
    <t>HT101014-01</t>
  </si>
  <si>
    <t>HT04413-02</t>
  </si>
  <si>
    <t>HT04413-01</t>
  </si>
  <si>
    <t>HT08834-01</t>
  </si>
  <si>
    <t>Duchity</t>
  </si>
  <si>
    <t>HT08834-04</t>
  </si>
  <si>
    <t>HT08834-02</t>
  </si>
  <si>
    <t>HT08834-03</t>
  </si>
  <si>
    <t>HT08834-06</t>
  </si>
  <si>
    <t>HT01114-02</t>
  </si>
  <si>
    <t>HT01114-04</t>
  </si>
  <si>
    <t>HT01114-03</t>
  </si>
  <si>
    <t>HT01114-05</t>
  </si>
  <si>
    <t>HT01114-01</t>
  </si>
  <si>
    <t>HT01122-01</t>
  </si>
  <si>
    <t>HT01122-02</t>
  </si>
  <si>
    <t>HT01122-10</t>
  </si>
  <si>
    <t>HT01122-09</t>
  </si>
  <si>
    <t>HT01122-12</t>
  </si>
  <si>
    <t>HT01122-07</t>
  </si>
  <si>
    <t>HT01122-08</t>
  </si>
  <si>
    <t>HT01122-04</t>
  </si>
  <si>
    <t>HT01122-11</t>
  </si>
  <si>
    <t>HT01122-05</t>
  </si>
  <si>
    <t>HT01122-06</t>
  </si>
  <si>
    <t>HT01122-03</t>
  </si>
  <si>
    <t>HT101022-03</t>
  </si>
  <si>
    <t>HT101022-01</t>
  </si>
  <si>
    <t>HT101022-02</t>
  </si>
  <si>
    <t>HT05542-02</t>
  </si>
  <si>
    <t>HT05542-01</t>
  </si>
  <si>
    <t>HT05542-03</t>
  </si>
  <si>
    <t>HT05542-06</t>
  </si>
  <si>
    <t>HT05542-05</t>
  </si>
  <si>
    <t>HT05542-04</t>
  </si>
  <si>
    <t>HT101012-04</t>
  </si>
  <si>
    <t>HT101012-02</t>
  </si>
  <si>
    <t>HT101012-01</t>
  </si>
  <si>
    <t>HT101012-03</t>
  </si>
  <si>
    <t>HT03344-02</t>
  </si>
  <si>
    <t>HT03344-01</t>
  </si>
  <si>
    <t>HT03372-01</t>
  </si>
  <si>
    <t>HT03372-02</t>
  </si>
  <si>
    <t>HT03372-05</t>
  </si>
  <si>
    <t>HT03372-04</t>
  </si>
  <si>
    <t>HT03372-08</t>
  </si>
  <si>
    <t>HT03372-06</t>
  </si>
  <si>
    <t>HT03372-03</t>
  </si>
  <si>
    <t>HT03372-07</t>
  </si>
  <si>
    <t>HT03322-02</t>
  </si>
  <si>
    <t>HT03322-04</t>
  </si>
  <si>
    <t>HT03322-03</t>
  </si>
  <si>
    <t>HT03322-01</t>
  </si>
  <si>
    <t>HT03371-07</t>
  </si>
  <si>
    <t>HT03371-02</t>
  </si>
  <si>
    <t>HT03371-01</t>
  </si>
  <si>
    <t>HT03371-08</t>
  </si>
  <si>
    <t>HT03371-05</t>
  </si>
  <si>
    <t>HT03371-06</t>
  </si>
  <si>
    <t>HT03371-04</t>
  </si>
  <si>
    <t>HT03371-03</t>
  </si>
  <si>
    <t>HT101025-02</t>
  </si>
  <si>
    <t>HT101025-01</t>
  </si>
  <si>
    <t>HT101025-03</t>
  </si>
  <si>
    <t>HT01152-03</t>
  </si>
  <si>
    <t>HT01152-01</t>
  </si>
  <si>
    <t>HT01152-02</t>
  </si>
  <si>
    <t>HT01152-05</t>
  </si>
  <si>
    <t>HT01152-04</t>
  </si>
  <si>
    <t>HT09911-03</t>
  </si>
  <si>
    <t>HT09911-05</t>
  </si>
  <si>
    <t>HT09911-01</t>
  </si>
  <si>
    <t>HT09911-06</t>
  </si>
  <si>
    <t>HT09911-02</t>
  </si>
  <si>
    <t>HT09911-04</t>
  </si>
  <si>
    <t>HT03352-02</t>
  </si>
  <si>
    <t>HT03352-05</t>
  </si>
  <si>
    <t>HT03352-06</t>
  </si>
  <si>
    <t>HT03352-03</t>
  </si>
  <si>
    <t>HT03352-01</t>
  </si>
  <si>
    <t>HT03352-04</t>
  </si>
  <si>
    <t>HT07742-02</t>
  </si>
  <si>
    <t>HT07742-01</t>
  </si>
  <si>
    <t>HT01111-03</t>
  </si>
  <si>
    <t>HT01111-02</t>
  </si>
  <si>
    <t>HT01111-01</t>
  </si>
  <si>
    <t>HT07721-01</t>
  </si>
  <si>
    <t>HT07721-02</t>
  </si>
  <si>
    <t>HT03312-01</t>
  </si>
  <si>
    <t>HT03312-02</t>
  </si>
  <si>
    <t>HT03343-01</t>
  </si>
  <si>
    <t>HT03343-02</t>
  </si>
  <si>
    <t>HT03343-03</t>
  </si>
  <si>
    <t>Beaulieu</t>
  </si>
  <si>
    <t>HT07743-01</t>
  </si>
  <si>
    <t>HT07743-03</t>
  </si>
  <si>
    <t>HT07743-02</t>
  </si>
  <si>
    <t>HT08832-01</t>
  </si>
  <si>
    <t>Fond Cochon</t>
  </si>
  <si>
    <t>HT08832-02</t>
  </si>
  <si>
    <t>HT08832-03</t>
  </si>
  <si>
    <t>HT08832-04</t>
  </si>
  <si>
    <t>HT09921-05</t>
  </si>
  <si>
    <t>HT09921-02</t>
  </si>
  <si>
    <t>HT09921-03</t>
  </si>
  <si>
    <t>HT09921-06</t>
  </si>
  <si>
    <t>HT09921-04</t>
  </si>
  <si>
    <t>HT09921-01</t>
  </si>
  <si>
    <t>HT04432-02</t>
  </si>
  <si>
    <t>HT04432-03</t>
  </si>
  <si>
    <t>HT04432-06</t>
  </si>
  <si>
    <t>HT04432-01</t>
  </si>
  <si>
    <t>HT04432-05</t>
  </si>
  <si>
    <t>HT04432-04</t>
  </si>
  <si>
    <t>HT05531-05</t>
  </si>
  <si>
    <t>HT05531-02</t>
  </si>
  <si>
    <t>HT05531-06</t>
  </si>
  <si>
    <t>HT05531-01</t>
  </si>
  <si>
    <t>HT05531-03</t>
  </si>
  <si>
    <t>HT05531-04</t>
  </si>
  <si>
    <t>HT05551-03</t>
  </si>
  <si>
    <t>HT05551-02</t>
  </si>
  <si>
    <t>HT05551-06</t>
  </si>
  <si>
    <t>HT05551-04</t>
  </si>
  <si>
    <t>HT05551-08</t>
  </si>
  <si>
    <t>HT05551-05</t>
  </si>
  <si>
    <t>HT05551-07</t>
  </si>
  <si>
    <t>HT05551-01</t>
  </si>
  <si>
    <t>HT06622-03</t>
  </si>
  <si>
    <t>HT06622-02</t>
  </si>
  <si>
    <t>HT06622-04</t>
  </si>
  <si>
    <t>HT06622-01</t>
  </si>
  <si>
    <t>HT06633-02</t>
  </si>
  <si>
    <t>HT06633-01</t>
  </si>
  <si>
    <t>HT07722-02</t>
  </si>
  <si>
    <t>HT07722-01</t>
  </si>
  <si>
    <t>HT07722-03</t>
  </si>
  <si>
    <t>HT07732-02</t>
  </si>
  <si>
    <t>HT07732-07</t>
  </si>
  <si>
    <t>HT07732-08</t>
  </si>
  <si>
    <t>Des Zanglais</t>
  </si>
  <si>
    <t>HT07732-04</t>
  </si>
  <si>
    <t>HT07732-01</t>
  </si>
  <si>
    <t>HT07732-03</t>
  </si>
  <si>
    <t>HT07732-06</t>
  </si>
  <si>
    <t>HT07732-05</t>
  </si>
  <si>
    <t>HT03341-01</t>
  </si>
  <si>
    <t>HT03341-03</t>
  </si>
  <si>
    <t>HT03341-02</t>
  </si>
  <si>
    <t>HT03341-04</t>
  </si>
  <si>
    <t>HT01118-03</t>
  </si>
  <si>
    <t>HT01118-04</t>
  </si>
  <si>
    <t>HT05522-02</t>
  </si>
  <si>
    <t>HT05522-01</t>
  </si>
  <si>
    <t>HT05522-03</t>
  </si>
  <si>
    <t>HT04433-01</t>
  </si>
  <si>
    <t>HT04433-02</t>
  </si>
  <si>
    <t>HT02233-02</t>
  </si>
  <si>
    <t>HT02233-01</t>
  </si>
  <si>
    <t>HT06642-02</t>
  </si>
  <si>
    <t>HT06642-01</t>
  </si>
  <si>
    <t>HT01132-04</t>
  </si>
  <si>
    <t>HT01132-02</t>
  </si>
  <si>
    <t>HT01132-01</t>
  </si>
  <si>
    <t>HT01132-03</t>
  </si>
  <si>
    <t>HT06613-03</t>
  </si>
  <si>
    <t>HT06613-01</t>
  </si>
  <si>
    <t>HT06613-02</t>
  </si>
  <si>
    <t>HT07753-01</t>
  </si>
  <si>
    <t>HT07753-04</t>
  </si>
  <si>
    <t>HT07753-03</t>
  </si>
  <si>
    <t>HT07753-02</t>
  </si>
  <si>
    <t>Berreault</t>
  </si>
  <si>
    <t>HT07712-02</t>
  </si>
  <si>
    <t>HT07712-01</t>
  </si>
  <si>
    <t>HT07712-04</t>
  </si>
  <si>
    <t>HT07712-03</t>
  </si>
  <si>
    <t>HT04431-01</t>
  </si>
  <si>
    <t>HT04431-03</t>
  </si>
  <si>
    <t>HT04431-02</t>
  </si>
  <si>
    <t>HT04441-03</t>
  </si>
  <si>
    <t>HT04441-02</t>
  </si>
  <si>
    <t>HT04441-01</t>
  </si>
  <si>
    <t>HT05532-05</t>
  </si>
  <si>
    <t>HT05532-02</t>
  </si>
  <si>
    <t>HT05532-04</t>
  </si>
  <si>
    <t>HT05532-03</t>
  </si>
  <si>
    <t>HT05532-01</t>
  </si>
  <si>
    <t>HT05532-06</t>
  </si>
  <si>
    <t>Cash</t>
  </si>
  <si>
    <t>Bois</t>
  </si>
  <si>
    <t>Conditionel</t>
  </si>
  <si>
    <t>Non conditionel</t>
  </si>
  <si>
    <t>Evaluation des besoins</t>
  </si>
  <si>
    <t>Diagnostic technique</t>
  </si>
  <si>
    <t>Appui Technique</t>
  </si>
  <si>
    <t>Formation</t>
  </si>
  <si>
    <t>Réparation</t>
  </si>
  <si>
    <t>Rétrofting</t>
  </si>
  <si>
    <t>Construction</t>
  </si>
  <si>
    <t>Autre</t>
  </si>
  <si>
    <t>Milieu</t>
  </si>
  <si>
    <t>Rural</t>
  </si>
  <si>
    <t>Peri urbain</t>
  </si>
  <si>
    <t>Urbain</t>
  </si>
  <si>
    <t>BENEFICIAIRES</t>
  </si>
  <si>
    <t>AUTRE</t>
  </si>
  <si>
    <t>Sélection / Priorisation</t>
  </si>
  <si>
    <t>Activité 1</t>
  </si>
  <si>
    <t>Activité 2</t>
  </si>
  <si>
    <t>ASSISTANCE</t>
  </si>
  <si>
    <t>ASSISTANCE0</t>
  </si>
  <si>
    <t>ACTIVITE1</t>
  </si>
  <si>
    <t>ACTIVITE10</t>
  </si>
  <si>
    <t>ACTIVITE2</t>
  </si>
  <si>
    <t>Bâches</t>
  </si>
  <si>
    <t>Distribution Abris</t>
  </si>
  <si>
    <t>Intervention Abris</t>
  </si>
  <si>
    <t>Distribution NFI</t>
  </si>
  <si>
    <t>Matériaux NFI</t>
  </si>
  <si>
    <t>Matériaux Abris</t>
  </si>
  <si>
    <t>Couvertures</t>
  </si>
  <si>
    <t>Tapis de sol</t>
  </si>
  <si>
    <t>Bidons</t>
  </si>
  <si>
    <t>Seaux</t>
  </si>
  <si>
    <t>Moustiquaires</t>
  </si>
  <si>
    <t>Aquatabs</t>
  </si>
  <si>
    <t>Stoves</t>
  </si>
  <si>
    <t>Lampes solaires</t>
  </si>
  <si>
    <t>Kit d'hygiène</t>
  </si>
  <si>
    <t>Kit de cuisine</t>
  </si>
  <si>
    <t>Kit Abris</t>
  </si>
  <si>
    <t>Autre, à préciser dans "Commentaires"</t>
  </si>
  <si>
    <t>MILIEU</t>
  </si>
  <si>
    <t>Niveau d'intervention</t>
  </si>
  <si>
    <t>NIVEAU D'INTERVENTION</t>
  </si>
  <si>
    <t>Ménage</t>
  </si>
  <si>
    <t>Quartier</t>
  </si>
  <si>
    <t>Centre collectif / d'évacuation d'urgence</t>
  </si>
  <si>
    <t>Pour les kits: veuillez fournir les éléments inclus</t>
  </si>
  <si>
    <t>Total Individus</t>
  </si>
  <si>
    <t>Total Hommes</t>
  </si>
  <si>
    <t>Total Femmes</t>
  </si>
  <si>
    <t>Total Enfants</t>
  </si>
  <si>
    <t>Total Ménage</t>
  </si>
  <si>
    <t>Bailleur de fond</t>
  </si>
  <si>
    <t>Commentaires</t>
  </si>
  <si>
    <t>Zones difficiles d'accès/coupées</t>
  </si>
  <si>
    <t>Bailleur de fonds</t>
  </si>
  <si>
    <t>Valeur en USD</t>
  </si>
  <si>
    <t>Cash en HTG</t>
  </si>
  <si>
    <t>Cash en USD</t>
  </si>
  <si>
    <t xml:space="preserve">Conditionel </t>
  </si>
  <si>
    <t xml:space="preserve">Non conditionel </t>
  </si>
  <si>
    <t>Mercy Corps</t>
  </si>
  <si>
    <t>World Renew</t>
  </si>
  <si>
    <t>750 planned target</t>
  </si>
  <si>
    <t>World Vision International</t>
  </si>
  <si>
    <t>EFSP</t>
  </si>
  <si>
    <t>ADRA</t>
  </si>
  <si>
    <t>CVM</t>
  </si>
  <si>
    <t>OIH</t>
  </si>
  <si>
    <t>Vistion Forward</t>
  </si>
  <si>
    <t>Joint distribution with World Wision</t>
  </si>
  <si>
    <t>Joint distribution with ACTED</t>
  </si>
  <si>
    <t>French RC</t>
  </si>
  <si>
    <t>American RC</t>
  </si>
  <si>
    <t>OFATMA</t>
  </si>
  <si>
    <t>Fondation Digicel</t>
  </si>
  <si>
    <t>Mairie de Maniche</t>
  </si>
  <si>
    <t>Lezard</t>
  </si>
  <si>
    <t>Plaisance and bois pain</t>
  </si>
  <si>
    <t>Corail, Morne Welsh, Blaise, Koukout</t>
  </si>
  <si>
    <t>Latorre</t>
  </si>
  <si>
    <t>TI PALMISTE</t>
  </si>
  <si>
    <t>Source Philippe</t>
  </si>
  <si>
    <t>Morne Ramier</t>
  </si>
  <si>
    <t>POINTE DES LATANIERS</t>
  </si>
  <si>
    <t>les Chardonnieres</t>
  </si>
  <si>
    <t>Melonniene</t>
  </si>
  <si>
    <t>Ducis</t>
  </si>
  <si>
    <t>Scipion</t>
  </si>
  <si>
    <t>Saint Helene</t>
  </si>
  <si>
    <t>Ans Du Clerq</t>
  </si>
  <si>
    <t>Cavallion</t>
  </si>
  <si>
    <t>Nous avons donné 40 unit rainfresh pour traiter l'eau a 40 familles</t>
  </si>
  <si>
    <t>nous avons donné 40 unit rainfresh pour traiter l'eau a 40 familles</t>
  </si>
  <si>
    <t>nous avons donné 45 unit rainfresh pour traiter l'eau a 45 familles</t>
  </si>
  <si>
    <t>Nous avons donné 58 unt rainfresh pour traiter l'eau a 58 familles</t>
  </si>
  <si>
    <t>Nous avons donné 59 unit rainfresh pour traiter l'eau a 59 familles</t>
  </si>
  <si>
    <t>Nous avons donné 115 unit rainfresh pour traiter l'eau a 115 familles</t>
  </si>
  <si>
    <t>Retarder a cause de l'insecurite. Mais nous sommes prets.</t>
  </si>
  <si>
    <t>On-going presence in DM</t>
  </si>
  <si>
    <t>The below two lines merged into this line.</t>
  </si>
  <si>
    <t>Distribution of rope with tarp. The reason numbers are off, we run out of hygiene kits and mousqito nets.</t>
  </si>
  <si>
    <t>Sawyer filters including bucket distributed instead of aquatabs. The reason that numbers are off, people came from different communities to recuperate missing items.</t>
  </si>
  <si>
    <t>750 planned target, pending funding</t>
  </si>
  <si>
    <t>550 planned target, pending funding</t>
  </si>
  <si>
    <t>500 planned target</t>
  </si>
  <si>
    <t>With Fondation Digicel</t>
  </si>
  <si>
    <t>COUD</t>
  </si>
  <si>
    <t>Jasmin</t>
  </si>
  <si>
    <t>Viard</t>
  </si>
  <si>
    <t>Parc Larco</t>
  </si>
  <si>
    <t>Ecole Nationale Semiramis Telemaque</t>
  </si>
  <si>
    <t>Centre Ville</t>
  </si>
  <si>
    <t>Village Vincent</t>
  </si>
  <si>
    <t>Boyer, K-Darline, K-Boyer, K- Sainvil</t>
  </si>
  <si>
    <t>behind the church, Derriere Leglise</t>
  </si>
  <si>
    <t>mayor's office</t>
  </si>
  <si>
    <t>Presquile</t>
  </si>
  <si>
    <t>HRC Local Committee</t>
  </si>
  <si>
    <t>National School of Abakou</t>
  </si>
  <si>
    <t>Italian RC</t>
  </si>
  <si>
    <t>FNGA</t>
  </si>
  <si>
    <t>RODEP</t>
  </si>
  <si>
    <t>Ville d'Aquin</t>
  </si>
  <si>
    <t>Grosse Caye</t>
  </si>
  <si>
    <t>Goderay</t>
  </si>
  <si>
    <t>Ray</t>
  </si>
  <si>
    <t>German RC</t>
  </si>
  <si>
    <t>SDC</t>
  </si>
  <si>
    <t>Terre des Hommes</t>
  </si>
  <si>
    <t>Port-à-Piment Health Center</t>
  </si>
  <si>
    <t>Les Anglais Health Center</t>
  </si>
  <si>
    <t>Port-Salut Health Center</t>
  </si>
  <si>
    <t>Les Coteaux Health Center</t>
  </si>
  <si>
    <t>Sous-Fort</t>
  </si>
  <si>
    <t>CTC at Chardonnière</t>
  </si>
  <si>
    <t>Anglais</t>
  </si>
  <si>
    <t>plus food</t>
  </si>
  <si>
    <t>plus food, planned</t>
  </si>
  <si>
    <t>HRC Office_Les Cayes</t>
  </si>
  <si>
    <t>Kits d'abri : 1 bache, 2 laines, 15m de cordes</t>
  </si>
  <si>
    <t>410 Bridge</t>
  </si>
  <si>
    <t>Perle, machette, scie,rous,fil de fer,marteau,clous divers.</t>
  </si>
  <si>
    <t>perle, machette, scie,rous,fil de fer,marteau,clous divers.</t>
  </si>
  <si>
    <t>1 bache 4x6, 1 corde</t>
  </si>
  <si>
    <t>Ile de la Tortue</t>
  </si>
  <si>
    <t>Caritas Suisse</t>
  </si>
  <si>
    <t>Cash Support, planned</t>
  </si>
  <si>
    <t>cash support</t>
  </si>
  <si>
    <t>Kit de tôles</t>
  </si>
  <si>
    <t>Communication avec les communautés (CwC)</t>
  </si>
  <si>
    <t>Rencontre avec les communautés</t>
  </si>
  <si>
    <t>IEC</t>
  </si>
  <si>
    <t>Message radio</t>
  </si>
  <si>
    <t>Hotline</t>
  </si>
  <si>
    <t>Nombre d'appel recu</t>
  </si>
  <si>
    <t>Nombre de messages</t>
  </si>
  <si>
    <t>Nombre de rencontre</t>
  </si>
  <si>
    <t>Nombre de campagne</t>
  </si>
  <si>
    <t>Kit d'outils</t>
  </si>
  <si>
    <t>Sent new format?</t>
  </si>
  <si>
    <t>Yes</t>
  </si>
  <si>
    <t>MOFKA</t>
  </si>
  <si>
    <r>
      <t xml:space="preserve">4W - Shelter/NFI - HAITI
</t>
    </r>
    <r>
      <rPr>
        <sz val="11"/>
        <color theme="0"/>
        <rFont val="Calibri"/>
        <family val="2"/>
        <scheme val="minor"/>
      </rPr>
      <t>shelterwghaiti.im@gmail.com</t>
    </r>
  </si>
  <si>
    <t>Haitian RC</t>
  </si>
  <si>
    <t>IFRC/Qatar Red Crescent</t>
  </si>
  <si>
    <t>Prévilé</t>
  </si>
  <si>
    <t>Qatar RC</t>
  </si>
  <si>
    <t>Activity ID</t>
  </si>
  <si>
    <t>Row Labels</t>
  </si>
  <si>
    <t>Grand Total</t>
  </si>
  <si>
    <t>Agricultural Cleaning Kits</t>
  </si>
  <si>
    <t>NOMBRE</t>
  </si>
  <si>
    <t>320 water filter</t>
  </si>
  <si>
    <t>Private funds</t>
  </si>
  <si>
    <t>300 water filter</t>
  </si>
  <si>
    <t>350 water filter</t>
  </si>
  <si>
    <t>400 water filter</t>
  </si>
  <si>
    <t>203 water filter</t>
  </si>
  <si>
    <t>Savons de lessive et de toilettes, Serviettes et papiers hygiéniques, Aquatabs, Dentifrices et brosses à dents et Serviettes de bain</t>
  </si>
  <si>
    <t>Japan Platform</t>
  </si>
  <si>
    <t>German Foreign Office (AA)</t>
  </si>
  <si>
    <t>World Vision</t>
  </si>
  <si>
    <t>HOUSEHOLDS</t>
  </si>
  <si>
    <t>NumberDistrinb</t>
  </si>
  <si>
    <t>Sawyer filters including bucket distributed instead of aquatabs and shelter toolkits.</t>
  </si>
  <si>
    <t>2 per HH</t>
  </si>
  <si>
    <t>Distributed in conjunction with Shelterkits and other NFI</t>
  </si>
  <si>
    <t>1 per HH</t>
  </si>
  <si>
    <t>Distributed in conjunction with NFI kits of solar lights, water filter, water container and mosquito nets</t>
  </si>
  <si>
    <t>Haven</t>
  </si>
  <si>
    <t>Morency</t>
  </si>
  <si>
    <t>Calapa</t>
  </si>
  <si>
    <t>Lebeye</t>
  </si>
  <si>
    <t>Bousquet</t>
  </si>
  <si>
    <t>Figueir</t>
  </si>
  <si>
    <t>Grande Passe</t>
  </si>
  <si>
    <t>cordes, Jerrican, Kit d'hygiene, couverture, baches</t>
  </si>
  <si>
    <t>Cordes, baches</t>
  </si>
  <si>
    <t>Cordes, baches et clous</t>
  </si>
  <si>
    <t>Cordes, baches, fil a legature et clous</t>
  </si>
  <si>
    <t>Dupuy</t>
  </si>
  <si>
    <t>Quetant</t>
  </si>
  <si>
    <t>Dufour</t>
  </si>
  <si>
    <t>Lotore</t>
  </si>
  <si>
    <t>Trou Louis Jeune</t>
  </si>
  <si>
    <t>Abricot</t>
  </si>
  <si>
    <t>Ti Palmiste</t>
  </si>
  <si>
    <t>Kore Lavi</t>
  </si>
  <si>
    <t>6 water filter</t>
  </si>
  <si>
    <t>Kafou Kadet</t>
  </si>
  <si>
    <t>Bourgen</t>
  </si>
  <si>
    <t>Trou Bigaille</t>
  </si>
  <si>
    <t>JPHRO</t>
  </si>
  <si>
    <t>Chefs de ménage,membres des organisations locales.</t>
  </si>
  <si>
    <t>USAID-OFDA</t>
  </si>
  <si>
    <t>Sainte Hélène</t>
  </si>
  <si>
    <r>
      <t>nous avons aussi installé ces b</t>
    </r>
    <r>
      <rPr>
        <sz val="11"/>
        <color theme="1"/>
        <rFont val="Calibri"/>
        <family val="2"/>
      </rPr>
      <t>â</t>
    </r>
    <r>
      <rPr>
        <sz val="8.8000000000000007"/>
        <color theme="1"/>
        <rFont val="Calibri"/>
        <family val="2"/>
      </rPr>
      <t>ches pour les familles.</t>
    </r>
  </si>
  <si>
    <t>Gélin</t>
  </si>
  <si>
    <t>Baches plastiques (formation)</t>
  </si>
  <si>
    <t>Tôles (formation)</t>
  </si>
  <si>
    <t>Réparation / Rétrofitting (formation)</t>
  </si>
  <si>
    <t>Méthodes traditionnelles (formation)</t>
  </si>
  <si>
    <t>10e de Désormeau</t>
  </si>
  <si>
    <t>10ème des Orangers</t>
  </si>
  <si>
    <t>10ème des Palmes</t>
  </si>
  <si>
    <t>10ème Dory</t>
  </si>
  <si>
    <t>10ème Fonds d'Oie</t>
  </si>
  <si>
    <t>10ème Guirand</t>
  </si>
  <si>
    <t>10ème Morne à Bruler</t>
  </si>
  <si>
    <t>10ème Pickmy</t>
  </si>
  <si>
    <t>10ème Thor</t>
  </si>
  <si>
    <t>11ème  Ravine Sèche</t>
  </si>
  <si>
    <t>11ème Frangipane</t>
  </si>
  <si>
    <t>11ème Gros Morne</t>
  </si>
  <si>
    <t>11ème Melon</t>
  </si>
  <si>
    <t>11ème Mussac</t>
  </si>
  <si>
    <t>11ème Petite Anse</t>
  </si>
  <si>
    <t>11ème Rivière Froide</t>
  </si>
  <si>
    <t>12ème Boulmier</t>
  </si>
  <si>
    <t>12ème Colline à Mongon</t>
  </si>
  <si>
    <t>12ème Cormiers</t>
  </si>
  <si>
    <t>12ème des Fouques</t>
  </si>
  <si>
    <t>12ème La vanneau</t>
  </si>
  <si>
    <t>13ème Corail Thor</t>
  </si>
  <si>
    <t>13ème La Montagne</t>
  </si>
  <si>
    <t>13ème Petit Harpon</t>
  </si>
  <si>
    <t>14ème Fond de Boudin</t>
  </si>
  <si>
    <t>14ème Morne Chandelle</t>
  </si>
  <si>
    <t>15ème Palmiste à Vins</t>
  </si>
  <si>
    <t>15ème Platon Dufréné</t>
  </si>
  <si>
    <t>16ème Taïfer</t>
  </si>
  <si>
    <t>17ème Procy</t>
  </si>
  <si>
    <t>18ème Coupeau</t>
  </si>
  <si>
    <t>19ème Bouvier</t>
  </si>
  <si>
    <t>1e  Déjean</t>
  </si>
  <si>
    <t>1e Anotte</t>
  </si>
  <si>
    <t>1e Anse du Clerc</t>
  </si>
  <si>
    <t>1e Grandoit</t>
  </si>
  <si>
    <t>1er Acajou Bruler</t>
  </si>
  <si>
    <t>1ère Arneau</t>
  </si>
  <si>
    <t>1ère Bac à Soude</t>
  </si>
  <si>
    <t>1ère Baconnois</t>
  </si>
  <si>
    <t>1ère Bais d'Orange</t>
  </si>
  <si>
    <t>1ère Ballon</t>
  </si>
  <si>
    <t>1ère Bande du Nord</t>
  </si>
  <si>
    <t>1ere Bariadelle</t>
  </si>
  <si>
    <t>1ère Bas Cap Rouge</t>
  </si>
  <si>
    <t>1ère Bas Coursin</t>
  </si>
  <si>
    <t>1ère Bas de Sainte Anne</t>
  </si>
  <si>
    <t>1ère Basse Plaine</t>
  </si>
  <si>
    <t>1ère Basse Voldrogue</t>
  </si>
  <si>
    <t>1ère Baudin</t>
  </si>
  <si>
    <t>1ère Beaulieu</t>
  </si>
  <si>
    <t>1ère Belle Fontaine</t>
  </si>
  <si>
    <t>1ere Bernagousse</t>
  </si>
  <si>
    <t>1ère Bino</t>
  </si>
  <si>
    <t>1ère Blactote</t>
  </si>
  <si>
    <t>1ère Boileau</t>
  </si>
  <si>
    <t>1ère Bois Gamelle</t>
  </si>
  <si>
    <t>1ère Bois Neuf</t>
  </si>
  <si>
    <t>1ère Boucan Bois Pin</t>
  </si>
  <si>
    <t>1ère Boucan Guillaume</t>
  </si>
  <si>
    <t>1ère Boucan Richard</t>
  </si>
  <si>
    <t>1ère Boucassin</t>
  </si>
  <si>
    <t>1ère Bourdet</t>
  </si>
  <si>
    <t>1ère Bourry</t>
  </si>
  <si>
    <t>1ère Bouzi</t>
  </si>
  <si>
    <t>1ère Brésilienne</t>
  </si>
  <si>
    <t>1ère Brostage</t>
  </si>
  <si>
    <t>1ère Cabral</t>
  </si>
  <si>
    <t>1ère Camp louise</t>
  </si>
  <si>
    <t>1ere Carrefour Charles</t>
  </si>
  <si>
    <t>1ère Chalon</t>
  </si>
  <si>
    <t>1ère Champin</t>
  </si>
  <si>
    <t>1ère Chansolme</t>
  </si>
  <si>
    <t>1ère Citerne Rémy</t>
  </si>
  <si>
    <t>1ère Colline des Chènes</t>
  </si>
  <si>
    <t>1ère Colombier</t>
  </si>
  <si>
    <t>1ère Corail Soult</t>
  </si>
  <si>
    <t>1ère Cote de Fer</t>
  </si>
  <si>
    <t>1ère Coupe à David</t>
  </si>
  <si>
    <t>1ère Crête à Pins</t>
  </si>
  <si>
    <t>1ère Crochus</t>
  </si>
  <si>
    <t>1ère Délugé</t>
  </si>
  <si>
    <t>1ère Dessources</t>
  </si>
  <si>
    <t>1ère Dolan</t>
  </si>
  <si>
    <t>1ère Dumas</t>
  </si>
  <si>
    <t>1ere Duquillon</t>
  </si>
  <si>
    <t>1ère Fond Blanc</t>
  </si>
  <si>
    <t>1ère Fond Palmiste</t>
  </si>
  <si>
    <t>1ère Fonds de Lianes</t>
  </si>
  <si>
    <t>1ère Foulon</t>
  </si>
  <si>
    <t>1ère Galette Chambon</t>
  </si>
  <si>
    <t>1ère Garcin</t>
  </si>
  <si>
    <t>1ère Garde Champêtre</t>
  </si>
  <si>
    <t>1ère Gérin</t>
  </si>
  <si>
    <t>1ère Gobert</t>
  </si>
  <si>
    <t>1ère Grand Boucan</t>
  </si>
  <si>
    <t>1ère Grand Gilles</t>
  </si>
  <si>
    <t>1ère Grande Plaine</t>
  </si>
  <si>
    <t>1ère Grands Fonds</t>
  </si>
  <si>
    <t>1ère Gris-gris</t>
  </si>
  <si>
    <t>1ère Haut des Perches</t>
  </si>
  <si>
    <t>1ère Haut Maribahoux</t>
  </si>
  <si>
    <t>1ère Juanaria</t>
  </si>
  <si>
    <t>1ère La  Plate</t>
  </si>
  <si>
    <t>1ère La Victoire</t>
  </si>
  <si>
    <t>1ère Lacoma</t>
  </si>
  <si>
    <t>1ère Lacroix Perisse</t>
  </si>
  <si>
    <t>1ère L'Arbre</t>
  </si>
  <si>
    <t>1ère l'Asile</t>
  </si>
  <si>
    <t>1ère Lazare</t>
  </si>
  <si>
    <t>1ère Lévy</t>
  </si>
  <si>
    <t>1ère Liancourt</t>
  </si>
  <si>
    <t>1ère L'Oiseau</t>
  </si>
  <si>
    <t>1ère Macéan</t>
  </si>
  <si>
    <t>1ère Maniche</t>
  </si>
  <si>
    <t>1ère Margot</t>
  </si>
  <si>
    <t>1ère Martineau</t>
  </si>
  <si>
    <t>1ère Matelgate</t>
  </si>
  <si>
    <t>1ère Montagne Noire</t>
  </si>
  <si>
    <t>1ère Morne à Bateau</t>
  </si>
  <si>
    <t>1ère Morne rouge</t>
  </si>
  <si>
    <t>1ère Palma</t>
  </si>
  <si>
    <t>1ère Paricot</t>
  </si>
  <si>
    <t>1ère Perches du Bonnet</t>
  </si>
  <si>
    <t>1ère Petit Bois</t>
  </si>
  <si>
    <t>1ère Petit Fond</t>
  </si>
  <si>
    <t>1ère Petite Montagne</t>
  </si>
  <si>
    <t>1ère Plaine Céleste</t>
  </si>
  <si>
    <t>1ère Platana</t>
  </si>
  <si>
    <t>1ère Plate Forme</t>
  </si>
  <si>
    <t>1ère Pointe des Oiseaux</t>
  </si>
  <si>
    <t>1ère Pont Tamarin</t>
  </si>
  <si>
    <t>1ère Poteneau</t>
  </si>
  <si>
    <t>1ère Randel</t>
  </si>
  <si>
    <t>1ère Ravine Normande</t>
  </si>
  <si>
    <t>1ère Raymond</t>
  </si>
  <si>
    <t>1ère Renth Mathe</t>
  </si>
  <si>
    <t>1ère Rivière Canot</t>
  </si>
  <si>
    <t>1ère Rivière des Nègres</t>
  </si>
  <si>
    <t>1ère Saint martin</t>
  </si>
  <si>
    <t>1ère Salagnac</t>
  </si>
  <si>
    <t>1ère Sans Souci</t>
  </si>
  <si>
    <t>1ère Savane Carrée</t>
  </si>
  <si>
    <t>1ère Savane Grande</t>
  </si>
  <si>
    <t>1ère Savanette</t>
  </si>
  <si>
    <t>1ère Savannette</t>
  </si>
  <si>
    <t>1ère Tapion</t>
  </si>
  <si>
    <t>1ère Tête à Boeuf</t>
  </si>
  <si>
    <t>1ère Trois Palmistes</t>
  </si>
  <si>
    <t>1ère Varreux</t>
  </si>
  <si>
    <t>1ère Vérone</t>
  </si>
  <si>
    <t>1ère Villars</t>
  </si>
  <si>
    <t>20ème Laval</t>
  </si>
  <si>
    <t>21ème Berly</t>
  </si>
  <si>
    <t>22ème Malanga</t>
  </si>
  <si>
    <t>23ème Morne Chandelle</t>
  </si>
  <si>
    <t>24ème Petit Boucan</t>
  </si>
  <si>
    <t>2e Balisiers</t>
  </si>
  <si>
    <t>2e Boucan</t>
  </si>
  <si>
    <t>2e Espere</t>
  </si>
  <si>
    <t>2e Fonds Cochon</t>
  </si>
  <si>
    <t>2e Fonds d' Icaque</t>
  </si>
  <si>
    <t>2e Sources Chaudes</t>
  </si>
  <si>
    <t>2eme  Dallier</t>
  </si>
  <si>
    <t>2ème Acajou Bruler</t>
  </si>
  <si>
    <t>2ème Acul des Pins</t>
  </si>
  <si>
    <t>2ème Anse à Drick</t>
  </si>
  <si>
    <t>2ème Baie Dumesle</t>
  </si>
  <si>
    <t>2ème Balais</t>
  </si>
  <si>
    <t>2ème Balan</t>
  </si>
  <si>
    <t>2ème Baquet</t>
  </si>
  <si>
    <t>2ème Bas Coursin</t>
  </si>
  <si>
    <t>2ème Bas de l'Acul</t>
  </si>
  <si>
    <t>2ème Bas Petit Borgne</t>
  </si>
  <si>
    <t>2ème Basse Plaine</t>
  </si>
  <si>
    <t>2ème Bassin</t>
  </si>
  <si>
    <t>2ème Bassin Caiman</t>
  </si>
  <si>
    <t>2ème Baudin</t>
  </si>
  <si>
    <t>2ème Bayaha</t>
  </si>
  <si>
    <t>2ème Bélanger</t>
  </si>
  <si>
    <t>2ème Belle Fontaine</t>
  </si>
  <si>
    <t>2ème Belle Rivière</t>
  </si>
  <si>
    <t>2ème Bellevue</t>
  </si>
  <si>
    <t>2ème Bérault</t>
  </si>
  <si>
    <t>2ème Bois Blanc</t>
  </si>
  <si>
    <t>2ème Bois de Lance</t>
  </si>
  <si>
    <t>2ème Bois d'Orme</t>
  </si>
  <si>
    <t>2ème Bois Laurence</t>
  </si>
  <si>
    <t>2ème Bois Neuf</t>
  </si>
  <si>
    <t>2ème Bois Poux</t>
  </si>
  <si>
    <t>2ème Bongars</t>
  </si>
  <si>
    <t>2ème Bonnet à l'Evêque</t>
  </si>
  <si>
    <t>2ème Bossous</t>
  </si>
  <si>
    <t>2ème Boucan Bois Pin</t>
  </si>
  <si>
    <t>2ème Boucan Carré</t>
  </si>
  <si>
    <t>2ème Boucan Michel</t>
  </si>
  <si>
    <t>2ème Boucassin</t>
  </si>
  <si>
    <t>2ème Boudon</t>
  </si>
  <si>
    <t>2ème Bouzi</t>
  </si>
  <si>
    <t>2ème Camathe</t>
  </si>
  <si>
    <t>2ème Carreau Datty</t>
  </si>
  <si>
    <t>2ème Champagne</t>
  </si>
  <si>
    <t>2ème Champlois</t>
  </si>
  <si>
    <t>2ème Cholette</t>
  </si>
  <si>
    <t>2ème Claudine</t>
  </si>
  <si>
    <t>2ème Crochus</t>
  </si>
  <si>
    <t>2ème Débouchette</t>
  </si>
  <si>
    <t>2ème Déjoie</t>
  </si>
  <si>
    <t>2ème Delatre</t>
  </si>
  <si>
    <t>2ème Derouvray</t>
  </si>
  <si>
    <t>2ème des Forges</t>
  </si>
  <si>
    <t>2ème des Vases</t>
  </si>
  <si>
    <t>2ème Desdunes</t>
  </si>
  <si>
    <t>2ème Dos d'Ane</t>
  </si>
  <si>
    <t>2ème Eaux Basses</t>
  </si>
  <si>
    <t>2ème Edelin</t>
  </si>
  <si>
    <t>2ème Fond Melon</t>
  </si>
  <si>
    <t>2ème Fonds des Nègres</t>
  </si>
  <si>
    <t>2ème Fonfrède</t>
  </si>
  <si>
    <t>2ème Fossé Naboth</t>
  </si>
  <si>
    <t>2ème Gaillard</t>
  </si>
  <si>
    <t>2ème Grand Bassin</t>
  </si>
  <si>
    <t>2ème Grande Plaine</t>
  </si>
  <si>
    <t>2ème Grande Rivière Fesle</t>
  </si>
  <si>
    <t>2ème Grosse Roche</t>
  </si>
  <si>
    <t>2ème Guinaudée</t>
  </si>
  <si>
    <t>2ème Haut des Perches</t>
  </si>
  <si>
    <t>2ème Haut du Cap</t>
  </si>
  <si>
    <t>2ème Haut Madeleine</t>
  </si>
  <si>
    <t>2ème Haute Voldrogue</t>
  </si>
  <si>
    <t>2ème Juampas</t>
  </si>
  <si>
    <t>2ème La Belle Mère</t>
  </si>
  <si>
    <t>2ème La Biche</t>
  </si>
  <si>
    <t>2ème La Haye</t>
  </si>
  <si>
    <t>2ème La Pointe</t>
  </si>
  <si>
    <t>2ème La Selle</t>
  </si>
  <si>
    <t>2ème Lociane</t>
  </si>
  <si>
    <t>2ème Mabriol</t>
  </si>
  <si>
    <t>2ème Mare Rouge</t>
  </si>
  <si>
    <t>2ème Marmont</t>
  </si>
  <si>
    <t>2ème Martineau</t>
  </si>
  <si>
    <t>2ème Mathurin</t>
  </si>
  <si>
    <t>2ème Mayance</t>
  </si>
  <si>
    <t>2ème Melonière</t>
  </si>
  <si>
    <t>2ème Mouline</t>
  </si>
  <si>
    <t>2ème Nan Sevré</t>
  </si>
  <si>
    <t>2ème Narang</t>
  </si>
  <si>
    <t>2ème Nouvelle Tourraine</t>
  </si>
  <si>
    <t>2ème Passe Reine</t>
  </si>
  <si>
    <t>2ème Petit Bois</t>
  </si>
  <si>
    <t>2ème Petit Howars</t>
  </si>
  <si>
    <t>2ème Petite Rivière</t>
  </si>
  <si>
    <t>2ème Petite Source</t>
  </si>
  <si>
    <t>2ème Petites Desdunes</t>
  </si>
  <si>
    <t>2ème Plaine Céleste</t>
  </si>
  <si>
    <t>2ème Pot de Chambre</t>
  </si>
  <si>
    <t>2ème Renaudin</t>
  </si>
  <si>
    <t>2ème Rivière Mancelle</t>
  </si>
  <si>
    <t>2ème Rose Bonite</t>
  </si>
  <si>
    <t>2ème Roucou</t>
  </si>
  <si>
    <t>2ème Roye sec</t>
  </si>
  <si>
    <t>2ème Solon</t>
  </si>
  <si>
    <t>2ème Source Beauvoir</t>
  </si>
  <si>
    <t>2ème Sources Chaudes</t>
  </si>
  <si>
    <t>2ème Tête à Boeuf</t>
  </si>
  <si>
    <t>2ème Tête d'Eau</t>
  </si>
  <si>
    <t>2ème Tiby</t>
  </si>
  <si>
    <t>2ème Tierra Muscady</t>
  </si>
  <si>
    <t>2ème Trou Mahot</t>
  </si>
  <si>
    <t>2ème Varreux</t>
  </si>
  <si>
    <t>3e Champy</t>
  </si>
  <si>
    <t>3e Danglise</t>
  </si>
  <si>
    <t>3e Désormeau</t>
  </si>
  <si>
    <t>3e Grand Vicent</t>
  </si>
  <si>
    <t>3e Haute Guinaudée</t>
  </si>
  <si>
    <t>3e Ilet Pierre à Joseph</t>
  </si>
  <si>
    <t>3e Jn Belune</t>
  </si>
  <si>
    <t>3e L'Assive</t>
  </si>
  <si>
    <t>3ème Acul Jeannot</t>
  </si>
  <si>
    <t>3ème Aguahedionde</t>
  </si>
  <si>
    <t>3ème Arniquet</t>
  </si>
  <si>
    <t>3ème Aubert</t>
  </si>
  <si>
    <t>3ème Baille Tourrible</t>
  </si>
  <si>
    <t>3ème Barreau</t>
  </si>
  <si>
    <t>3ème Bas de Sault</t>
  </si>
  <si>
    <t>3ème Bas Maribahoux</t>
  </si>
  <si>
    <t>3ème Beauclos</t>
  </si>
  <si>
    <t>3ème Belle Fontaine</t>
  </si>
  <si>
    <t>3ème Bellevue</t>
  </si>
  <si>
    <t>3ème Bois Neuf</t>
  </si>
  <si>
    <t>3ème Bony</t>
  </si>
  <si>
    <t>3ème Bouyaha</t>
  </si>
  <si>
    <t>3ème Bras Gauche</t>
  </si>
  <si>
    <t>3ème Brodequin</t>
  </si>
  <si>
    <t>3ème Caracol</t>
  </si>
  <si>
    <t>3ème Carrefour Canon</t>
  </si>
  <si>
    <t>3ème Chardonette</t>
  </si>
  <si>
    <t>3ème Chemin Neuf</t>
  </si>
  <si>
    <t>3ème Cochon Gras</t>
  </si>
  <si>
    <t>3ème Corail</t>
  </si>
  <si>
    <t>3ème Corosse</t>
  </si>
  <si>
    <t>3ème Cosse</t>
  </si>
  <si>
    <t>3ème Cote de Fer</t>
  </si>
  <si>
    <t>3ème Côtelette</t>
  </si>
  <si>
    <t>3ème Coupe Mardi Gras</t>
  </si>
  <si>
    <t>3ème Cracaraille</t>
  </si>
  <si>
    <t>3ème Damé</t>
  </si>
  <si>
    <t>3ème des Bayes</t>
  </si>
  <si>
    <t>3ème des Granges</t>
  </si>
  <si>
    <t>3ème Dessources</t>
  </si>
  <si>
    <t>3ème Etang du Jong</t>
  </si>
  <si>
    <t>3ème Fonds Parisien</t>
  </si>
  <si>
    <t>3ème Fonds Tortue</t>
  </si>
  <si>
    <t>3ème Génipailler</t>
  </si>
  <si>
    <t>3ème Goyavier</t>
  </si>
  <si>
    <t>3ème Grand Boucan</t>
  </si>
  <si>
    <t>3ème Grande Rivère</t>
  </si>
  <si>
    <t>3ème Grande Source</t>
  </si>
  <si>
    <t>3ème Grenodière</t>
  </si>
  <si>
    <t>3ème Gros Marin</t>
  </si>
  <si>
    <t>3ème Guillaume Mogé</t>
  </si>
  <si>
    <t>3ème Hatty</t>
  </si>
  <si>
    <t>3ème Haut Cap Rouge</t>
  </si>
  <si>
    <t>3ème Haut des Moustiques</t>
  </si>
  <si>
    <t>3ème Haut Martineau</t>
  </si>
  <si>
    <t>3ème La Hoye</t>
  </si>
  <si>
    <t>3ème La Vallée</t>
  </si>
  <si>
    <t>3ème Labady</t>
  </si>
  <si>
    <t>3ème Laborde</t>
  </si>
  <si>
    <t>3ème Lagon</t>
  </si>
  <si>
    <t>3ème Lamielle</t>
  </si>
  <si>
    <t>3ème Liève</t>
  </si>
  <si>
    <t>3ème Loby</t>
  </si>
  <si>
    <t>3ème Macary</t>
  </si>
  <si>
    <t>3ème Matador</t>
  </si>
  <si>
    <t>3ème Morne Pelé</t>
  </si>
  <si>
    <t>3ème Mornet</t>
  </si>
  <si>
    <t>3ème Moussambe</t>
  </si>
  <si>
    <t>3ème Ogé</t>
  </si>
  <si>
    <t>3ème Petit Bois</t>
  </si>
  <si>
    <t>3ème Petit Bourg Du Borgne</t>
  </si>
  <si>
    <t>3ème Petite Anse</t>
  </si>
  <si>
    <t>3ème Plaine d'Oranges</t>
  </si>
  <si>
    <t>3ème Platon</t>
  </si>
  <si>
    <t>3ème Ravine Trompette</t>
  </si>
  <si>
    <t>3ème Réserve</t>
  </si>
  <si>
    <t>3ème Riaribes</t>
  </si>
  <si>
    <t>3ème Rivière Blanche</t>
  </si>
  <si>
    <t>3ème Rivière de Bayonnais</t>
  </si>
  <si>
    <t>3ème Roche Plate</t>
  </si>
  <si>
    <t>3ème Roucou</t>
  </si>
  <si>
    <t>3ème Savane Longue</t>
  </si>
  <si>
    <t>3ème Silegue</t>
  </si>
  <si>
    <t>3ème Solon</t>
  </si>
  <si>
    <t>3ème Sourcailles</t>
  </si>
  <si>
    <t>3ème Ternier</t>
  </si>
  <si>
    <t>3ème Thiotte</t>
  </si>
  <si>
    <t>3ème Tibi Davezac</t>
  </si>
  <si>
    <t>3ème Tournade</t>
  </si>
  <si>
    <t>3ème Trichet</t>
  </si>
  <si>
    <t>3ème Trou Chouchou</t>
  </si>
  <si>
    <t>3ème Vielle Hatte</t>
  </si>
  <si>
    <t>3èmme Calumette</t>
  </si>
  <si>
    <t>4e Basse Guinaudée</t>
  </si>
  <si>
    <t>4e La Plaine</t>
  </si>
  <si>
    <t>4e La Seringue</t>
  </si>
  <si>
    <t>4e les Gomiers</t>
  </si>
  <si>
    <t>4e Mandou</t>
  </si>
  <si>
    <t>4e Tozia</t>
  </si>
  <si>
    <t>4ème Aguahedionde</t>
  </si>
  <si>
    <t>4ème Amazone</t>
  </si>
  <si>
    <t>4ème Barbois</t>
  </si>
  <si>
    <t>4ème Bassin Diamant</t>
  </si>
  <si>
    <t>4ème Beaumont</t>
  </si>
  <si>
    <t>4ème Belle Fontaine</t>
  </si>
  <si>
    <t>4ème Bellevue</t>
  </si>
  <si>
    <t>4ème Bellevue la Montagne</t>
  </si>
  <si>
    <t>4ème Bezin</t>
  </si>
  <si>
    <t>4ème Bois Pin</t>
  </si>
  <si>
    <t>4ème Capotille</t>
  </si>
  <si>
    <t>4ème Chabotte</t>
  </si>
  <si>
    <t>4ème Condé</t>
  </si>
  <si>
    <t>4ème Corail Lamothe</t>
  </si>
  <si>
    <t>4ème Crête Brûlée</t>
  </si>
  <si>
    <t>4ème Dalmette</t>
  </si>
  <si>
    <t>4ème Désarmes</t>
  </si>
  <si>
    <t>4ème Estère Dérée</t>
  </si>
  <si>
    <t>4ème Flamands</t>
  </si>
  <si>
    <t>4ème Fond Jean Noel</t>
  </si>
  <si>
    <t>4ème Fond Melon Michineau</t>
  </si>
  <si>
    <t>4ème Fonds Arabie</t>
  </si>
  <si>
    <t>4ème Fonds des Blancs</t>
  </si>
  <si>
    <t>4ème Fonds-Verrettes</t>
  </si>
  <si>
    <t>4ème Grand Fond</t>
  </si>
  <si>
    <t>4ème Grand Lagon</t>
  </si>
  <si>
    <t>4ème Grande Ravine</t>
  </si>
  <si>
    <t>4ème Haut Grandou</t>
  </si>
  <si>
    <t>4ème Haut Petit Borgne</t>
  </si>
  <si>
    <t>4ème Joly</t>
  </si>
  <si>
    <t>4ème La Gosseline</t>
  </si>
  <si>
    <t>4ème La Montagne</t>
  </si>
  <si>
    <t>4ème L'Acul</t>
  </si>
  <si>
    <t>4ème Laguille</t>
  </si>
  <si>
    <t>4ème Lalomas</t>
  </si>
  <si>
    <t>4ème Lalouère</t>
  </si>
  <si>
    <t>4ème Mapou</t>
  </si>
  <si>
    <t>4ème Mare Henry</t>
  </si>
  <si>
    <t>4ème Montagne Terrible</t>
  </si>
  <si>
    <t>4ème Moreau</t>
  </si>
  <si>
    <t>4ème Morisseau</t>
  </si>
  <si>
    <t>4ème Moussambe</t>
  </si>
  <si>
    <t>4ème Pemerle</t>
  </si>
  <si>
    <t>4ème Poste Pierrot</t>
  </si>
  <si>
    <t>4ème Poteaux</t>
  </si>
  <si>
    <t>4ème Puiloreau</t>
  </si>
  <si>
    <t>4ème Rivière de Barre</t>
  </si>
  <si>
    <t>4ème Sanyago</t>
  </si>
  <si>
    <t>4ème Sarazin</t>
  </si>
  <si>
    <t>4ème Savane à Roche</t>
  </si>
  <si>
    <t>4ème Trou d'Enfer</t>
  </si>
  <si>
    <t>4ème Vassale</t>
  </si>
  <si>
    <t>4ème Zanglais</t>
  </si>
  <si>
    <t>5e Baliverne</t>
  </si>
  <si>
    <t>5e Matador</t>
  </si>
  <si>
    <t>5e Ravine à Charles</t>
  </si>
  <si>
    <t>5ème Anse à Pins</t>
  </si>
  <si>
    <t>5ème Bailly</t>
  </si>
  <si>
    <t>5ème Bas de Grandou</t>
  </si>
  <si>
    <t>5ème Bas Quartier</t>
  </si>
  <si>
    <t>5ème Bastien</t>
  </si>
  <si>
    <t>5ème Bel Air</t>
  </si>
  <si>
    <t>5ème Bocozelle</t>
  </si>
  <si>
    <t>5ème Bonneau</t>
  </si>
  <si>
    <t>5ème Boucan Bélier</t>
  </si>
  <si>
    <t>5ème Camp Coq</t>
  </si>
  <si>
    <t>5ème Champagne</t>
  </si>
  <si>
    <t>5ème Cocoyers</t>
  </si>
  <si>
    <t>5ème Délices</t>
  </si>
  <si>
    <t>5ème Des Pas</t>
  </si>
  <si>
    <t>5ème Dessources</t>
  </si>
  <si>
    <t>5ème Dubourgs</t>
  </si>
  <si>
    <t>5ème Dumont</t>
  </si>
  <si>
    <t>5ème Fiéfé</t>
  </si>
  <si>
    <t>5ème Gascogne</t>
  </si>
  <si>
    <t>5ème Génipailler</t>
  </si>
  <si>
    <t>5ème Gens de Nantes</t>
  </si>
  <si>
    <t>5ème Grande Colline</t>
  </si>
  <si>
    <t>5ème Gros Mangle</t>
  </si>
  <si>
    <t>5ème Haut du Trou</t>
  </si>
  <si>
    <t>5ème La trouble</t>
  </si>
  <si>
    <t>5ème Labranle</t>
  </si>
  <si>
    <t>5ème Laroque</t>
  </si>
  <si>
    <t>5ème L'Ermite</t>
  </si>
  <si>
    <t>5ème Marbial</t>
  </si>
  <si>
    <t>5ème Mare à Coiffe</t>
  </si>
  <si>
    <t>5ème Moka-Neuf</t>
  </si>
  <si>
    <t>5ème Pays Pourri</t>
  </si>
  <si>
    <t>5ème Pendu</t>
  </si>
  <si>
    <t>5ème Pérodin</t>
  </si>
  <si>
    <t>5ème Rivière Salée</t>
  </si>
  <si>
    <t>5ème Savane Dubois</t>
  </si>
  <si>
    <t>5ème Sucrerie-Henry</t>
  </si>
  <si>
    <t>5ème Trou Canari</t>
  </si>
  <si>
    <t>6e Bélair</t>
  </si>
  <si>
    <t>6e Iles Blanches</t>
  </si>
  <si>
    <t>6e Petite Rivière</t>
  </si>
  <si>
    <t>6ème Aux Cadets</t>
  </si>
  <si>
    <t>6ème Bas de Lacroix</t>
  </si>
  <si>
    <t>6ème Bassin</t>
  </si>
  <si>
    <t>6ème Bras Gauche</t>
  </si>
  <si>
    <t>6ème Chamoise</t>
  </si>
  <si>
    <t>6ème Charrette</t>
  </si>
  <si>
    <t>6ème des Matheux</t>
  </si>
  <si>
    <t>6ème Fond Bleu</t>
  </si>
  <si>
    <t>6ème Grande Colline</t>
  </si>
  <si>
    <t>6ème Grande Rivière</t>
  </si>
  <si>
    <t>6ème Grande Source</t>
  </si>
  <si>
    <t>6ème Jamais Vu</t>
  </si>
  <si>
    <t>6ème La Colline</t>
  </si>
  <si>
    <t>6ème La Corne</t>
  </si>
  <si>
    <t>6ème La Croix</t>
  </si>
  <si>
    <t>6ème La Source</t>
  </si>
  <si>
    <t>6ème La Ville</t>
  </si>
  <si>
    <t>6ème Lacedras</t>
  </si>
  <si>
    <t>6ème Lamine</t>
  </si>
  <si>
    <t>6ème Les Cayemites</t>
  </si>
  <si>
    <t>6ème Mare Roseaux</t>
  </si>
  <si>
    <t>6ème Médor</t>
  </si>
  <si>
    <t>6ème Molas</t>
  </si>
  <si>
    <t>6ème Montagne La Voute</t>
  </si>
  <si>
    <t>6ème Montagne Noire</t>
  </si>
  <si>
    <t>6ème Oranger</t>
  </si>
  <si>
    <t>6ème Pichon</t>
  </si>
  <si>
    <t>6ème Piment</t>
  </si>
  <si>
    <t>6ème Plaisance</t>
  </si>
  <si>
    <t>6ème Quentin</t>
  </si>
  <si>
    <t>6ème Sarazin</t>
  </si>
  <si>
    <t>6ème Savane Carrée</t>
  </si>
  <si>
    <t>6ème Solon</t>
  </si>
  <si>
    <t>6ème Soufrière</t>
  </si>
  <si>
    <t>6ème Terre Natte</t>
  </si>
  <si>
    <t>6ème Trou Canari</t>
  </si>
  <si>
    <t>6ème Trou d'Eau</t>
  </si>
  <si>
    <t>6ème Turgeau</t>
  </si>
  <si>
    <t>7e Garcasse</t>
  </si>
  <si>
    <t>7e Marfranc</t>
  </si>
  <si>
    <t>7ème Bassin</t>
  </si>
  <si>
    <t>7ème Bellevue Chardonnière</t>
  </si>
  <si>
    <t>7ème Bras Gauche</t>
  </si>
  <si>
    <t>7ème Cherette</t>
  </si>
  <si>
    <t>7ème des Platons</t>
  </si>
  <si>
    <t>7ème Diondion</t>
  </si>
  <si>
    <t>7ème Fond Lagrange</t>
  </si>
  <si>
    <t>7ème Fonds Baptiste</t>
  </si>
  <si>
    <t>7ème Gambade</t>
  </si>
  <si>
    <t>7ème Gérard</t>
  </si>
  <si>
    <t>7ème Grand Vide</t>
  </si>
  <si>
    <t>7ème Grande Rivière de Jacmel</t>
  </si>
  <si>
    <t>7ème Laurent</t>
  </si>
  <si>
    <t>7ème Mahotière</t>
  </si>
  <si>
    <t>7ème manon</t>
  </si>
  <si>
    <t>7ème Mapou</t>
  </si>
  <si>
    <t>7ème Morne l'Hopital</t>
  </si>
  <si>
    <t>7ème Moulin</t>
  </si>
  <si>
    <t>7ème Parques</t>
  </si>
  <si>
    <t>7ème Ravine Desroches</t>
  </si>
  <si>
    <t>7ème Rivière La Porte</t>
  </si>
  <si>
    <t>7ème Sault de Baril</t>
  </si>
  <si>
    <t>7ème Savanne Au Lait</t>
  </si>
  <si>
    <t>8e Fonds Rouge Dahere</t>
  </si>
  <si>
    <t>8ème Bas Coq Chante</t>
  </si>
  <si>
    <t>8ème Bas des Moustiques</t>
  </si>
  <si>
    <t>8ème Beauséjour</t>
  </si>
  <si>
    <t>8ème Changeux</t>
  </si>
  <si>
    <t>8ème Corail-Henry</t>
  </si>
  <si>
    <t>8ème des Platons</t>
  </si>
  <si>
    <t>8ème Grande Rivière</t>
  </si>
  <si>
    <t>8ème Ilot à Cornes</t>
  </si>
  <si>
    <t>8ème Jolitrou</t>
  </si>
  <si>
    <t>8ème l'Attalaye</t>
  </si>
  <si>
    <t>8ème Margot</t>
  </si>
  <si>
    <t>8ème Martissant</t>
  </si>
  <si>
    <t>8ème Montrouis</t>
  </si>
  <si>
    <t>8ème Oranger</t>
  </si>
  <si>
    <t>8ème Ravine Gros Morne</t>
  </si>
  <si>
    <t>8ème Trou Louis</t>
  </si>
  <si>
    <t>9e Fonds Rouge Torberck</t>
  </si>
  <si>
    <t>9ème Bas de Gris-gris</t>
  </si>
  <si>
    <t>9ème Bizoton</t>
  </si>
  <si>
    <t>9ème Citronniers</t>
  </si>
  <si>
    <t>9ème Cormiers</t>
  </si>
  <si>
    <t>9ème des Palmes</t>
  </si>
  <si>
    <t>9ème Fonds des Blancs</t>
  </si>
  <si>
    <t>9ème Haut Coq Chante</t>
  </si>
  <si>
    <t>9ème Mercy</t>
  </si>
  <si>
    <t>9ème Pointe à Raquette</t>
  </si>
  <si>
    <t>9ème Source Matelas</t>
  </si>
  <si>
    <t>Ile à Vache</t>
  </si>
  <si>
    <t>World Concern</t>
  </si>
  <si>
    <t>Shelter kit: rope, 50m, 4mm; 1.5" nails, 1/2 kg.; 3" nails, 1/2 kg; roofing umbrella nails, ½ kg, tarp</t>
  </si>
  <si>
    <t>Tearfund</t>
  </si>
  <si>
    <t>kits d'hygiene</t>
  </si>
  <si>
    <t>Matelas</t>
  </si>
  <si>
    <t>Prelats</t>
  </si>
  <si>
    <t>Kites d'hygiene</t>
  </si>
  <si>
    <t>bache 4*6, 1 corde</t>
  </si>
  <si>
    <t>Cassanette</t>
  </si>
  <si>
    <t>Chaque bache avec 20 metres de corde et guide technique</t>
  </si>
  <si>
    <t>Dumois</t>
  </si>
  <si>
    <t>Au centre</t>
  </si>
  <si>
    <t>Fond Deron</t>
  </si>
  <si>
    <t>Garnier</t>
  </si>
  <si>
    <t>Pean</t>
  </si>
  <si>
    <t>Ferme Le Blanc</t>
  </si>
  <si>
    <t>Proux</t>
  </si>
  <si>
    <t>Tiby-Rhe</t>
  </si>
  <si>
    <t>Recovery Support</t>
  </si>
  <si>
    <t xml:space="preserve">TBD between Beaumont in GA, and Torbek and Camp Perrin in Sud. </t>
  </si>
  <si>
    <t xml:space="preserve">In Beaumont in GA, and Torbek and Camp Perrin in Sud. </t>
  </si>
  <si>
    <t>Unicef et Chaine du Bonheur</t>
  </si>
  <si>
    <t>tôles, bois, clous, kit outils</t>
  </si>
  <si>
    <t>et centre ville</t>
  </si>
  <si>
    <t>caracolie</t>
  </si>
  <si>
    <t>Sainte-Hélène</t>
  </si>
  <si>
    <t>Centre ville</t>
  </si>
  <si>
    <t>Chateau</t>
  </si>
  <si>
    <t>CONCERN</t>
  </si>
  <si>
    <t>centre ville zone 1</t>
  </si>
  <si>
    <t>bassins</t>
  </si>
  <si>
    <t>Gragamoria</t>
  </si>
  <si>
    <t>Zone 2 et 4</t>
  </si>
  <si>
    <t>Brouette</t>
  </si>
  <si>
    <t>source dommage</t>
  </si>
  <si>
    <t>platon</t>
  </si>
  <si>
    <t>DPE_PCODE</t>
  </si>
  <si>
    <t>COM_PCODE</t>
  </si>
  <si>
    <t>SC_PCODE</t>
  </si>
  <si>
    <t>#N/A</t>
  </si>
  <si>
    <t>DEPARTMENTAL MAPS</t>
  </si>
  <si>
    <t>Labels</t>
  </si>
  <si>
    <t>as of</t>
  </si>
  <si>
    <t>INDIVIDUALS</t>
  </si>
  <si>
    <t>National</t>
  </si>
  <si>
    <t>Count of NumberDistrinb</t>
  </si>
  <si>
    <t>AG_COM</t>
  </si>
  <si>
    <t>Count of AG_COM</t>
  </si>
  <si>
    <t>Coastal road</t>
  </si>
  <si>
    <t>Mourne Brille</t>
  </si>
  <si>
    <t>Caracolie 2</t>
  </si>
  <si>
    <t>Martino</t>
  </si>
  <si>
    <t>El Shaddei</t>
  </si>
  <si>
    <t>Les Cayes Airport</t>
  </si>
  <si>
    <t>near El Shaddei</t>
  </si>
  <si>
    <t>Ravine Sabel</t>
  </si>
  <si>
    <t>Aviation Community</t>
  </si>
  <si>
    <t>Kachoukette</t>
  </si>
  <si>
    <t>Houck</t>
  </si>
  <si>
    <t>Colte</t>
  </si>
  <si>
    <t>David Willett</t>
  </si>
  <si>
    <t>Number of distributions</t>
  </si>
  <si>
    <t>Ti palmiste</t>
  </si>
  <si>
    <t>Boidine, Dan Griyen</t>
  </si>
  <si>
    <t>Agencies per communes colorization of communes</t>
  </si>
  <si>
    <t>Sawyer filters et seaux sont distribué à la place d'aquatabs et l'outils d'abri.</t>
  </si>
  <si>
    <t>Shelter fixing kits. Sawyer filter.</t>
  </si>
  <si>
    <t>(blank)</t>
  </si>
  <si>
    <t/>
  </si>
  <si>
    <t>PADF</t>
  </si>
  <si>
    <t>20 tablets de 33 mg par famille</t>
  </si>
  <si>
    <t>Wharf Massey</t>
  </si>
  <si>
    <t>Toles, bois 2x4, lattes,clous pour chaque famille</t>
  </si>
  <si>
    <t>Massey</t>
  </si>
  <si>
    <t>Caracolie,Platon,Mackendall, St-Helene</t>
  </si>
  <si>
    <t>Claisson</t>
  </si>
  <si>
    <t>Detri</t>
  </si>
  <si>
    <t>Corfu Carton</t>
  </si>
  <si>
    <t>Chien Content</t>
  </si>
  <si>
    <t>St Cyr</t>
  </si>
  <si>
    <t>Bois noir</t>
  </si>
  <si>
    <t>lieve</t>
  </si>
  <si>
    <t>Savons</t>
  </si>
  <si>
    <t>Shampooing, savon, brosses a dents, dentifrice, deodorants, peignes, Aquatabs, papier toilette, serviette hygienique, sceaux, savon pour lessive</t>
  </si>
  <si>
    <t>1 bache, 2 laines, cordes</t>
  </si>
  <si>
    <t>Bonel</t>
  </si>
  <si>
    <t>Leon</t>
  </si>
  <si>
    <t>Massanga, Pensique, Golbotine</t>
  </si>
  <si>
    <t>Poussine</t>
  </si>
  <si>
    <t>La Goderay</t>
  </si>
  <si>
    <t>2 baches, 2 laines, cordes</t>
  </si>
  <si>
    <t>Saut Mathurine</t>
  </si>
  <si>
    <t>Ile Grosse Caye</t>
  </si>
  <si>
    <t>Caiman</t>
  </si>
  <si>
    <t>Morisseau &amp; St. Georges</t>
  </si>
  <si>
    <t>Boiron</t>
  </si>
  <si>
    <t>Zanglais</t>
  </si>
  <si>
    <t>Lutheran World Relief</t>
  </si>
  <si>
    <t>Dekade</t>
  </si>
  <si>
    <t>Despagne</t>
  </si>
  <si>
    <t>Doko</t>
  </si>
  <si>
    <t>Duriz</t>
  </si>
  <si>
    <t>Flavier</t>
  </si>
  <si>
    <t>Shampooing, savon, dentifrice, brosse a dents, serviettes de douches, chlore en grain; kits bebe</t>
  </si>
  <si>
    <t>Icondo</t>
  </si>
  <si>
    <t>Fauche</t>
  </si>
  <si>
    <t>Canton de Genève /Shelter Box</t>
  </si>
  <si>
    <t>2 bâches / corde / clous 3" et 1,5", clous tôle, fil de fer</t>
  </si>
  <si>
    <t>Périgny / Plaisir / François</t>
  </si>
  <si>
    <t>Marteau, scie, pelle, houe, cisaille</t>
  </si>
  <si>
    <t>Filtre à eau</t>
  </si>
  <si>
    <t>Mare A Coiffe</t>
  </si>
  <si>
    <t>Moinson / Boidine / Gourdet / Corail</t>
  </si>
  <si>
    <t>Perigny / Fraicheur</t>
  </si>
  <si>
    <t>Moinson / Boidine</t>
  </si>
  <si>
    <t>Javel / Dupouille</t>
  </si>
  <si>
    <t>Polite / Gourdet</t>
  </si>
  <si>
    <t>Belroche / Martel / Abraham</t>
  </si>
  <si>
    <t>Contois</t>
  </si>
  <si>
    <t>Pini</t>
  </si>
  <si>
    <t>Thirst Aid Stations, not Aquatabs. Distributed in conjunction with Shelterkits and other NFI</t>
  </si>
  <si>
    <t>La Croix</t>
  </si>
  <si>
    <t>Anba Mango/Riviere</t>
  </si>
  <si>
    <t>Miserne</t>
  </si>
  <si>
    <t>Kounouk / Rousseau</t>
  </si>
  <si>
    <t>Mathurin / Corail / Morne Blanche</t>
  </si>
  <si>
    <t>Torbeck 1er section / Redon</t>
  </si>
  <si>
    <t>Torbeck 2e Section / groupe Delponse / Labei</t>
  </si>
  <si>
    <t>Rotary Club Les Cayes</t>
  </si>
  <si>
    <t>Jour</t>
  </si>
  <si>
    <t>Mois</t>
  </si>
  <si>
    <t>Janvier</t>
  </si>
  <si>
    <r>
      <t>F</t>
    </r>
    <r>
      <rPr>
        <sz val="10"/>
        <color theme="1"/>
        <rFont val="Calibri"/>
        <family val="2"/>
      </rPr>
      <t>é</t>
    </r>
    <r>
      <rPr>
        <sz val="8.5"/>
        <color theme="1"/>
        <rFont val="Calibri"/>
        <family val="2"/>
      </rPr>
      <t>vrier</t>
    </r>
  </si>
  <si>
    <t>Mars</t>
  </si>
  <si>
    <t>Avril</t>
  </si>
  <si>
    <t>Mai</t>
  </si>
  <si>
    <t>Juin</t>
  </si>
  <si>
    <t>Juillet</t>
  </si>
  <si>
    <t>Septembre</t>
  </si>
  <si>
    <t>Octobre</t>
  </si>
  <si>
    <t>Novembre</t>
  </si>
  <si>
    <t>Décembre</t>
  </si>
  <si>
    <r>
      <t>Ao</t>
    </r>
    <r>
      <rPr>
        <sz val="10"/>
        <color theme="1"/>
        <rFont val="Calibri"/>
        <family val="2"/>
      </rPr>
      <t>û</t>
    </r>
    <r>
      <rPr>
        <sz val="10"/>
        <color theme="1"/>
        <rFont val="Calibri"/>
        <family val="2"/>
        <scheme val="minor"/>
      </rPr>
      <t>t</t>
    </r>
  </si>
  <si>
    <t>A confirmer</t>
  </si>
  <si>
    <r>
      <t>Non renseign</t>
    </r>
    <r>
      <rPr>
        <sz val="11"/>
        <color theme="1"/>
        <rFont val="Calibri"/>
        <family val="2"/>
      </rPr>
      <t>é</t>
    </r>
  </si>
  <si>
    <t>du 01-Nov-16 au 14-Nov-16</t>
  </si>
  <si>
    <t>du 14-Oct-16 au 15-Nov-16</t>
  </si>
  <si>
    <t>les 08-Oct-16 &amp; 09-Oct-16</t>
  </si>
  <si>
    <t>les 24-Oct-16 &amp; 29-Oct-16</t>
  </si>
  <si>
    <t>les 5-Nov-16 &amp; 15-Nov-16 &amp; 26-Nov-16 &amp; 30-Nov-16</t>
  </si>
  <si>
    <t>les 8-Nov-16 &amp; 12-Nov-16</t>
  </si>
  <si>
    <r>
      <t>du 22-Nov-16 au 25-Nov-16 &amp; le 11-D</t>
    </r>
    <r>
      <rPr>
        <sz val="11"/>
        <color theme="1"/>
        <rFont val="Calibri"/>
        <family val="2"/>
      </rPr>
      <t>é</t>
    </r>
    <r>
      <rPr>
        <sz val="11"/>
        <color theme="1"/>
        <rFont val="Calibri"/>
        <family val="2"/>
        <scheme val="minor"/>
      </rPr>
      <t>c-16</t>
    </r>
  </si>
  <si>
    <t>les 29-Oct-16 &amp; 07-Nov-16</t>
  </si>
  <si>
    <t>du 02-Jan-17 au 09-Jan-17</t>
  </si>
  <si>
    <t xml:space="preserve">20 tablets de 33 mg par famille </t>
  </si>
  <si>
    <t>(Multiple Items)</t>
  </si>
  <si>
    <t>ou</t>
  </si>
  <si>
    <r>
      <rPr>
        <sz val="18"/>
        <color theme="1" tint="0.34998626667073579"/>
        <rFont val="Calibri Light"/>
        <family val="2"/>
        <scheme val="major"/>
      </rPr>
      <t>Shelter/NFI</t>
    </r>
    <r>
      <rPr>
        <b/>
        <sz val="22"/>
        <color theme="1" tint="0.34998626667073579"/>
        <rFont val="Calibri Light"/>
        <family val="2"/>
        <scheme val="major"/>
      </rPr>
      <t xml:space="preserve">
</t>
    </r>
    <r>
      <rPr>
        <b/>
        <sz val="20"/>
        <color theme="1" tint="0.34998626667073579"/>
        <rFont val="Calibri Light"/>
        <family val="2"/>
        <scheme val="major"/>
      </rPr>
      <t>APERCU DES ACTIVITES*</t>
    </r>
  </si>
  <si>
    <t>*Uniquement les statuts</t>
  </si>
  <si>
    <r>
      <t>R</t>
    </r>
    <r>
      <rPr>
        <sz val="11"/>
        <color theme="1" tint="0.34998626667073579"/>
        <rFont val="Calibri"/>
        <family val="2"/>
      </rPr>
      <t>é</t>
    </r>
    <r>
      <rPr>
        <sz val="11"/>
        <color theme="1" tint="0.34998626667073579"/>
        <rFont val="Calibri"/>
        <family val="2"/>
        <scheme val="minor"/>
      </rPr>
      <t>alis</t>
    </r>
    <r>
      <rPr>
        <sz val="11"/>
        <color theme="1" tint="0.34998626667073579"/>
        <rFont val="Calibri"/>
        <family val="2"/>
      </rPr>
      <t>é</t>
    </r>
  </si>
  <si>
    <t>En Cours</t>
  </si>
  <si>
    <r>
      <t xml:space="preserve">Date de l'activité
</t>
    </r>
    <r>
      <rPr>
        <b/>
        <sz val="8"/>
        <color theme="0"/>
        <rFont val="Calibri"/>
        <family val="2"/>
        <scheme val="minor"/>
      </rPr>
      <t>(veuillez renseigner MM/JJ/AA)</t>
    </r>
  </si>
  <si>
    <t>AAR20161030GRJE</t>
  </si>
  <si>
    <t>AAR20161116GRJE</t>
  </si>
  <si>
    <t>AAR20161121SULE</t>
  </si>
  <si>
    <t>AAR2016115SULE</t>
  </si>
  <si>
    <t>AAR2016119GRJE</t>
  </si>
  <si>
    <t>ACT20161019GRJE8E</t>
  </si>
  <si>
    <t>ACT20161020GRJE8E</t>
  </si>
  <si>
    <t>ACT20161021GRJE8E</t>
  </si>
  <si>
    <t>ACT20161022GRJE8E</t>
  </si>
  <si>
    <t>ACT20161023GRJE8E</t>
  </si>
  <si>
    <t>ACT20161024GRJE8E</t>
  </si>
  <si>
    <t>ACT20161026GRJE9E</t>
  </si>
  <si>
    <t>ACT20161031GRJE4E</t>
  </si>
  <si>
    <t>ACT20161111GRJE9E</t>
  </si>
  <si>
    <t>ACT2016112GRAN1E</t>
  </si>
  <si>
    <t>ACT20161130GRJE9E</t>
  </si>
  <si>
    <t>ACT2016113GRJE9E</t>
  </si>
  <si>
    <t>ACT2016114GRJE9E</t>
  </si>
  <si>
    <t>ACT2016116GRJE9E</t>
  </si>
  <si>
    <t>ADR20161114SUAR1E</t>
  </si>
  <si>
    <t>ADR2016113SUROBE</t>
  </si>
  <si>
    <t>ADR2016113SUROBO</t>
  </si>
  <si>
    <t>ADR2016113SURORE</t>
  </si>
  <si>
    <t>ADR2016114SULELA</t>
  </si>
  <si>
    <t>ADR2016118SUMADO</t>
  </si>
  <si>
    <t>AME20161011SUPOPO</t>
  </si>
  <si>
    <t>AME20161012NOBAJA</t>
  </si>
  <si>
    <t>AME20161012NOBAVI</t>
  </si>
  <si>
    <t>AME20161012NOMOMA</t>
  </si>
  <si>
    <t>AME20161012SULE</t>
  </si>
  <si>
    <t>AME20161012SULEEC</t>
  </si>
  <si>
    <t>AME20161012SULELE</t>
  </si>
  <si>
    <t>AME20161012SULEPA</t>
  </si>
  <si>
    <t>AME20161013NOBA</t>
  </si>
  <si>
    <t>AME20161013NOBABA</t>
  </si>
  <si>
    <t>AME20161013NOJE</t>
  </si>
  <si>
    <t>AME20161013NOJEJE</t>
  </si>
  <si>
    <t>AME20161013SULE</t>
  </si>
  <si>
    <t>AME20161013SULEEC</t>
  </si>
  <si>
    <t>AME20161014SUCOLE</t>
  </si>
  <si>
    <t>AME20161014SUPOPO</t>
  </si>
  <si>
    <t>AME20161016SUCO</t>
  </si>
  <si>
    <t>AME20161018SUST</t>
  </si>
  <si>
    <t>AME20161018SUSTCR</t>
  </si>
  <si>
    <t>AME20161019NOBA1S</t>
  </si>
  <si>
    <t>AME20161019NOBA4T</t>
  </si>
  <si>
    <t>AME20161019NOJECE</t>
  </si>
  <si>
    <t>AME20161020NOBO1S</t>
  </si>
  <si>
    <t>AME20161020NOBO2N</t>
  </si>
  <si>
    <t>AME20161020NOBO3R</t>
  </si>
  <si>
    <t>AME20161020NOBOBE</t>
  </si>
  <si>
    <t>AME20161020NOBOMA</t>
  </si>
  <si>
    <t>AME20161020NOJEVI</t>
  </si>
  <si>
    <t>AME20161020NOMOHR</t>
  </si>
  <si>
    <t>AME20161020NOMOPR</t>
  </si>
  <si>
    <t>AME20161020SUST</t>
  </si>
  <si>
    <t>AME20161020SUSTBO</t>
  </si>
  <si>
    <t>AME20161021NOJE</t>
  </si>
  <si>
    <t>AME20161022SUROSO</t>
  </si>
  <si>
    <t>AME20161023SUAR</t>
  </si>
  <si>
    <t>AME20161023SUAREG</t>
  </si>
  <si>
    <t>AME20161023SUST</t>
  </si>
  <si>
    <t>AME20161023SUSTNA</t>
  </si>
  <si>
    <t>AME20161024SURO</t>
  </si>
  <si>
    <t>AME20161025SUCHCT</t>
  </si>
  <si>
    <t>AME20161026SUAR</t>
  </si>
  <si>
    <t>AME20161026SUARCO</t>
  </si>
  <si>
    <t>AME20161027SUTINA</t>
  </si>
  <si>
    <t>AME20161029NOMO1S</t>
  </si>
  <si>
    <t>AME20161030NOBO</t>
  </si>
  <si>
    <t>AME20161030NOMO</t>
  </si>
  <si>
    <t>AME20161110NOJE</t>
  </si>
  <si>
    <t>AME20161110NOMO</t>
  </si>
  <si>
    <t>AME20161110SUTO</t>
  </si>
  <si>
    <t>AME20161111NOBA</t>
  </si>
  <si>
    <t>AME20161111NOBO</t>
  </si>
  <si>
    <t>AME20161111NOMO</t>
  </si>
  <si>
    <t>AME20161112NOBA</t>
  </si>
  <si>
    <t>AME20161112NOCH</t>
  </si>
  <si>
    <t>AME20161113NIMI</t>
  </si>
  <si>
    <t>AME20161113SUTO</t>
  </si>
  <si>
    <t>AME20161114SUTO</t>
  </si>
  <si>
    <t>AME20161115SUCH</t>
  </si>
  <si>
    <t>AME20161116OUCR</t>
  </si>
  <si>
    <t>AME20161117SULE</t>
  </si>
  <si>
    <t>AME20161125SUAR</t>
  </si>
  <si>
    <t>AME20161125SULE</t>
  </si>
  <si>
    <t>AME2016114SUTO</t>
  </si>
  <si>
    <t>AME2016115SUCH</t>
  </si>
  <si>
    <t>AME2016117NOLA</t>
  </si>
  <si>
    <t>AME2016117SUTO</t>
  </si>
  <si>
    <t>AME2016118SUCH</t>
  </si>
  <si>
    <t>AME20161213NIPESI</t>
  </si>
  <si>
    <t>AME20161214NIPEBE</t>
  </si>
  <si>
    <t>AME20161214NIPECH</t>
  </si>
  <si>
    <t>AME20161214NIPEFO</t>
  </si>
  <si>
    <t>AME20161215NIANSA</t>
  </si>
  <si>
    <t>AME20161216NIAR</t>
  </si>
  <si>
    <t>AME20161216SUCOQU</t>
  </si>
  <si>
    <t>AME20161217SUARAR</t>
  </si>
  <si>
    <t>AME20161217SUROBO</t>
  </si>
  <si>
    <t>AME20161217SUSTTR</t>
  </si>
  <si>
    <t>AME20161217SUTOMO</t>
  </si>
  <si>
    <t>AME20161220GRPEDE</t>
  </si>
  <si>
    <t>AME20161220NIPE</t>
  </si>
  <si>
    <t>AME20161221NIFO</t>
  </si>
  <si>
    <t>AME20161221NIMI</t>
  </si>
  <si>
    <t>AME20161222NIMI</t>
  </si>
  <si>
    <t>AME20161223SUST</t>
  </si>
  <si>
    <t>AME20161223SUTO</t>
  </si>
  <si>
    <t>AME2016122NIMI</t>
  </si>
  <si>
    <t>AME2016122NIMIDE</t>
  </si>
  <si>
    <t>AME2016122SURORE</t>
  </si>
  <si>
    <t>AME2016123NIPA</t>
  </si>
  <si>
    <t>AME2016123NIPASA</t>
  </si>
  <si>
    <t>AME2016123SUCO</t>
  </si>
  <si>
    <t>AME2016124NIL'CH</t>
  </si>
  <si>
    <t>AME2016124NIL'TO</t>
  </si>
  <si>
    <t>AME2016124SUCO</t>
  </si>
  <si>
    <t>AME2016124SURORE</t>
  </si>
  <si>
    <t>AME2016124SUSTTR</t>
  </si>
  <si>
    <t>AME2016129NIANBA</t>
  </si>
  <si>
    <t>AME2016129SURORE</t>
  </si>
  <si>
    <t>CAR20161010GRBE</t>
  </si>
  <si>
    <t>CAR20161010GRRO</t>
  </si>
  <si>
    <t>CAR20161011GRRO</t>
  </si>
  <si>
    <t>CAR20161012GRMO</t>
  </si>
  <si>
    <t>CAR20161012SUMA</t>
  </si>
  <si>
    <t>CAR20161014GRMO</t>
  </si>
  <si>
    <t>CAR20161014SULA</t>
  </si>
  <si>
    <t>CAR20161017GRMO</t>
  </si>
  <si>
    <t>CAR20161018GRJE</t>
  </si>
  <si>
    <t>CAR20161020GRCH</t>
  </si>
  <si>
    <t>CAR20161020SUTH</t>
  </si>
  <si>
    <t>CAR20161022GRMO</t>
  </si>
  <si>
    <t>CAR20161023GRMO</t>
  </si>
  <si>
    <t>CAR20161024GRMO</t>
  </si>
  <si>
    <t>CAR20161026GRMO</t>
  </si>
  <si>
    <t>CAR20161027GRCH</t>
  </si>
  <si>
    <t>CAR20161028SUBA</t>
  </si>
  <si>
    <t>CAR20161029GRMO</t>
  </si>
  <si>
    <t>CAR20161029SUAN</t>
  </si>
  <si>
    <t>CAR20161029SUGR</t>
  </si>
  <si>
    <t>CAR20161029SUJA</t>
  </si>
  <si>
    <t>CAR2016102GRAB</t>
  </si>
  <si>
    <t>CAR2016102GRCH</t>
  </si>
  <si>
    <t>CAR2016102GRDA</t>
  </si>
  <si>
    <t>CAR2016102GRJE</t>
  </si>
  <si>
    <t>CAR2016102GRMO</t>
  </si>
  <si>
    <t>CAR2016102GRRO</t>
  </si>
  <si>
    <t>CAR2016104OUCA</t>
  </si>
  <si>
    <t>CAR2016104OUPO</t>
  </si>
  <si>
    <t>CAR2016105OUCA</t>
  </si>
  <si>
    <t>CAR2016106SUTH</t>
  </si>
  <si>
    <t>CAR2016109GRCH</t>
  </si>
  <si>
    <t>CAR2016109GRDA</t>
  </si>
  <si>
    <t>CAR2016109GRJE</t>
  </si>
  <si>
    <t>CAR2016109GRMO</t>
  </si>
  <si>
    <t>CAR2016109GRRO</t>
  </si>
  <si>
    <t>CAR20161113GRMO</t>
  </si>
  <si>
    <t>CAR20161114SUBE</t>
  </si>
  <si>
    <t>CAR2016113GRMO</t>
  </si>
  <si>
    <t>CAR20161213GRJE1È</t>
  </si>
  <si>
    <t>CAR20161214GRJE1È</t>
  </si>
  <si>
    <t>CAR20161214GRRO</t>
  </si>
  <si>
    <t>CAR20161217GRJE1È</t>
  </si>
  <si>
    <t>CAR20161219GRCH</t>
  </si>
  <si>
    <t>CAR20161219GRJE</t>
  </si>
  <si>
    <t>CAR20161219GRMO</t>
  </si>
  <si>
    <t>CAR20161220GRAB</t>
  </si>
  <si>
    <t>CAR20161220GRJE</t>
  </si>
  <si>
    <t>CAR20161220GRRO</t>
  </si>
  <si>
    <t>CAR20161221GRDA</t>
  </si>
  <si>
    <t>CAR2016122GRRO</t>
  </si>
  <si>
    <t>CAR2016125GRRO</t>
  </si>
  <si>
    <t>CAR2016127SUCO</t>
  </si>
  <si>
    <t>CAR2016128GRRO</t>
  </si>
  <si>
    <t>CAT20161013GRJECE</t>
  </si>
  <si>
    <t>CAT20161014GRDADE</t>
  </si>
  <si>
    <t>CAT20161015GRDAPE</t>
  </si>
  <si>
    <t>CAT20161017GRDABA</t>
  </si>
  <si>
    <t>CAT20161018GRDADA</t>
  </si>
  <si>
    <t>CAT20161116GRMO2E</t>
  </si>
  <si>
    <t>CAT20161128GRMOCE</t>
  </si>
  <si>
    <t>CON20161011OUPOGR</t>
  </si>
  <si>
    <t>CON20161014OUANPA</t>
  </si>
  <si>
    <t>CON20161016OUANGR</t>
  </si>
  <si>
    <t>CON20161024OUPOTR</t>
  </si>
  <si>
    <t>CON20161025OUANGR</t>
  </si>
  <si>
    <t>CON20161026OUANPE</t>
  </si>
  <si>
    <t>CON20161028OUPOGR</t>
  </si>
  <si>
    <t>CON2016105OUAN</t>
  </si>
  <si>
    <t>CON20161111OUPO</t>
  </si>
  <si>
    <t>CON20161114GRAN</t>
  </si>
  <si>
    <t>CON20161115OUANPA</t>
  </si>
  <si>
    <t>CON2016111GRAN</t>
  </si>
  <si>
    <t>CON2016114OUPOGR</t>
  </si>
  <si>
    <t>DIA20161010SUAQ</t>
  </si>
  <si>
    <t>DIA20161010SUBA4È</t>
  </si>
  <si>
    <t>DIA20161013SUBA8È</t>
  </si>
  <si>
    <t>DIA20161014SUCA2È</t>
  </si>
  <si>
    <t>DIA20161017SUTO2È</t>
  </si>
  <si>
    <t>DIA20161017SUTO3È</t>
  </si>
  <si>
    <t>DIA20161020SUAQ</t>
  </si>
  <si>
    <t>DIA20161020SUCH1È</t>
  </si>
  <si>
    <t>DIA20161023SUCA3È</t>
  </si>
  <si>
    <t>DIA20161025SUST4È</t>
  </si>
  <si>
    <t>DIA20161027SUST4È</t>
  </si>
  <si>
    <t>DIA20161028SUCH3È</t>
  </si>
  <si>
    <t>DIA2016108SUBA3È</t>
  </si>
  <si>
    <t>DIA2016109SUBA1È</t>
  </si>
  <si>
    <t>DIA2016109SUBA2È</t>
  </si>
  <si>
    <t>DIA2016109SULE1È</t>
  </si>
  <si>
    <t>DIA20161111SUBA5È</t>
  </si>
  <si>
    <t>DIA20161111SUBA6È</t>
  </si>
  <si>
    <t>DIA20161111SUBA7È</t>
  </si>
  <si>
    <t>DIA2016114GRJE2È</t>
  </si>
  <si>
    <t>DIA2016119GRJE2È</t>
  </si>
  <si>
    <t>DIA20161210SUBA9È</t>
  </si>
  <si>
    <t>DIA20161211GRRO2E</t>
  </si>
  <si>
    <t>DIA20161222SUCH3È</t>
  </si>
  <si>
    <t>FRE20161025OUPOPO</t>
  </si>
  <si>
    <t>FRE20161026OUPLPL</t>
  </si>
  <si>
    <t>FRE20161027OUPOLA</t>
  </si>
  <si>
    <t>FRE20161031OUPOTI</t>
  </si>
  <si>
    <t>FRE2016111OUPOTR</t>
  </si>
  <si>
    <t>FRE20161129OUPOPO</t>
  </si>
  <si>
    <t>FRE2016112OUPOSO</t>
  </si>
  <si>
    <t>FRE20161130OUPOGR</t>
  </si>
  <si>
    <t>FRE20161130OUPOLA</t>
  </si>
  <si>
    <t>FRE2016113OUPOMO</t>
  </si>
  <si>
    <t>GER20161028NIBA4M</t>
  </si>
  <si>
    <t>GER20161031NIBALA</t>
  </si>
  <si>
    <t>GER20161110NIPLAN</t>
  </si>
  <si>
    <t>GER20161111NIBARI</t>
  </si>
  <si>
    <t>GER20161112NIPETI</t>
  </si>
  <si>
    <t>GER20161117NIPECE</t>
  </si>
  <si>
    <t>GER2016111NIPLTI</t>
  </si>
  <si>
    <t>GER20161122NIPERA</t>
  </si>
  <si>
    <t>GER20161123NIPETI</t>
  </si>
  <si>
    <t>GER2016114NIPERA</t>
  </si>
  <si>
    <t>GER2016117NIPETI</t>
  </si>
  <si>
    <t>HAI20161011SUGR</t>
  </si>
  <si>
    <t>HAI20161012SUBA</t>
  </si>
  <si>
    <t>HAI20161012SULEPA</t>
  </si>
  <si>
    <t>HAI20161013SULEHR</t>
  </si>
  <si>
    <t>HAI20161017GRAN</t>
  </si>
  <si>
    <t>HAI20161017GRBE</t>
  </si>
  <si>
    <t>HAI20161017GRCH</t>
  </si>
  <si>
    <t>HAI20161017GRCO</t>
  </si>
  <si>
    <t>HAI20161017GRDA</t>
  </si>
  <si>
    <t>HAI20161017GRJE</t>
  </si>
  <si>
    <t>HAI20161017GRLE</t>
  </si>
  <si>
    <t>HAI20161017GRMO</t>
  </si>
  <si>
    <t>HAI20161017GRPE</t>
  </si>
  <si>
    <t>HAI20161017GRRO</t>
  </si>
  <si>
    <t>HAI20161025OUPOPO</t>
  </si>
  <si>
    <t>HAI20161026OUPLPL</t>
  </si>
  <si>
    <t>HAI20161027OUPOLA</t>
  </si>
  <si>
    <t>HAI20161029OUPOPO</t>
  </si>
  <si>
    <t>HAI20161030OUPOGR</t>
  </si>
  <si>
    <t>HAI20161030OUPOLA</t>
  </si>
  <si>
    <t>HAI20161031OUPOTI</t>
  </si>
  <si>
    <t>HAI2016104SUCA</t>
  </si>
  <si>
    <t>HAI2016112OUPOSO</t>
  </si>
  <si>
    <t>HAI2016113OUPOMO</t>
  </si>
  <si>
    <t>HAN20161212NIL'L'</t>
  </si>
  <si>
    <t>HAN20161213NIANSA</t>
  </si>
  <si>
    <t>HAN20161216NIL'L'</t>
  </si>
  <si>
    <t>HAN20161217NIANSA</t>
  </si>
  <si>
    <t>HAN20161217NIL'L'</t>
  </si>
  <si>
    <t>HAN20161220NIANSA</t>
  </si>
  <si>
    <t>HAN20161221NIL'L'</t>
  </si>
  <si>
    <t>HAN20161223NIPEFO</t>
  </si>
  <si>
    <t>HAN20161227NIPEFO</t>
  </si>
  <si>
    <t>HAN20161230NIPESI</t>
  </si>
  <si>
    <t>HAN201715NIPEFO</t>
  </si>
  <si>
    <t>HAN201716NIPEFO</t>
  </si>
  <si>
    <t>ICR20161213GRJE</t>
  </si>
  <si>
    <t>IFR20161020GRAN</t>
  </si>
  <si>
    <t>IFR20161021GRAN</t>
  </si>
  <si>
    <t>IFR20161023SUAR</t>
  </si>
  <si>
    <t>IFR20161023SUST</t>
  </si>
  <si>
    <t>IFR20161026GRANAN</t>
  </si>
  <si>
    <t>IFR20161031GRLEAL</t>
  </si>
  <si>
    <t>IFR20161112GRBECE</t>
  </si>
  <si>
    <t>IFR20161114GRJEPR</t>
  </si>
  <si>
    <t>IFR20161116GRPEBE</t>
  </si>
  <si>
    <t>IFR20161119ARAN</t>
  </si>
  <si>
    <t>IFR20161124GRJE</t>
  </si>
  <si>
    <t>IFR20161124GRRO</t>
  </si>
  <si>
    <t>IFR2016114GRROAL</t>
  </si>
  <si>
    <t>IFR20161210GRLE</t>
  </si>
  <si>
    <t>IFR20161211GRLE</t>
  </si>
  <si>
    <t>IFR20161213GRJE</t>
  </si>
  <si>
    <t>IFR2016121GRBE</t>
  </si>
  <si>
    <t>IFR2016123GRCH</t>
  </si>
  <si>
    <t>IFR2016129GRAN</t>
  </si>
  <si>
    <t>ITA20161014OUCR</t>
  </si>
  <si>
    <t>ITA20161015OUCR</t>
  </si>
  <si>
    <t>JPH2016125GRJE</t>
  </si>
  <si>
    <t>JPH2016127GRJE</t>
  </si>
  <si>
    <t>JPH2016127GRJEMA</t>
  </si>
  <si>
    <t>LUT20161110OUGR7È</t>
  </si>
  <si>
    <t>LUT20161110OUPE10</t>
  </si>
  <si>
    <t>LUT20161110OUPE12</t>
  </si>
  <si>
    <t>LUT20161110OUPE9È</t>
  </si>
  <si>
    <t>LUT2016114GRJE2È</t>
  </si>
  <si>
    <t>LUT2016115GRJE2È</t>
  </si>
  <si>
    <t>LUT2016117GRJE2È</t>
  </si>
  <si>
    <t>LUT2016118GRJE2È</t>
  </si>
  <si>
    <t>LUT2016118OUGR1È</t>
  </si>
  <si>
    <t>LUT2016119GRJE2È</t>
  </si>
  <si>
    <t>LUT20161211GRJE2È</t>
  </si>
  <si>
    <t>LUT20161211GRRO2E</t>
  </si>
  <si>
    <t>LUT20161212GRJE7E</t>
  </si>
  <si>
    <t>MED20161030SUTIBL</t>
  </si>
  <si>
    <t>MED20161031SUTIDA</t>
  </si>
  <si>
    <t>MED20161112SUTILO</t>
  </si>
  <si>
    <t>MED20161116SUTIDA</t>
  </si>
  <si>
    <t>MED20161215SUTILO</t>
  </si>
  <si>
    <t>MED2016121SUTIBL</t>
  </si>
  <si>
    <t>MED2016128SUTIDA</t>
  </si>
  <si>
    <t>MER20161010NIL'</t>
  </si>
  <si>
    <t>PAD20161010SUCH</t>
  </si>
  <si>
    <t>PAD20161010SUMA</t>
  </si>
  <si>
    <t>PAD20161012GR</t>
  </si>
  <si>
    <t>PAD20161016SUMA</t>
  </si>
  <si>
    <t>PAD2016102SULELA</t>
  </si>
  <si>
    <t>PAD20161110SUCH</t>
  </si>
  <si>
    <t>PAD20161111GRRO</t>
  </si>
  <si>
    <t>PAD2016122SULELA</t>
  </si>
  <si>
    <t>SAM20161010GRJE4E</t>
  </si>
  <si>
    <t>SAM20161011GRROLE</t>
  </si>
  <si>
    <t>SAM20161011SUPODU</t>
  </si>
  <si>
    <t>SAM20161013SUROBE</t>
  </si>
  <si>
    <t>SAM20161014GRJEFO</t>
  </si>
  <si>
    <t>SAM20161015SULEBO</t>
  </si>
  <si>
    <t>SAM20161016GRJE7E</t>
  </si>
  <si>
    <t>SAM20161016GRJE9E</t>
  </si>
  <si>
    <t>SAM20161016SURO</t>
  </si>
  <si>
    <t>SAM20161016SURO1È</t>
  </si>
  <si>
    <t>SAM20161016SURORE</t>
  </si>
  <si>
    <t>SAM20161017GRJE7E</t>
  </si>
  <si>
    <t>SAM20161017GRJE9E</t>
  </si>
  <si>
    <t>SAM20161017SUCODE</t>
  </si>
  <si>
    <t>SAM20161017SULE</t>
  </si>
  <si>
    <t>SAM20161018GRBODE</t>
  </si>
  <si>
    <t>SAM20161018SUCOCO</t>
  </si>
  <si>
    <t>SAM20161020SUCO6È</t>
  </si>
  <si>
    <t>SAM20161020SUCOQU</t>
  </si>
  <si>
    <t>SAM20161021GRJE</t>
  </si>
  <si>
    <t>SAM20161021GRJE7E</t>
  </si>
  <si>
    <t>SAM20161021GRJE9E</t>
  </si>
  <si>
    <t>SAM20161022SUPO</t>
  </si>
  <si>
    <t>SAM20161022SUPOPA</t>
  </si>
  <si>
    <t>SAM20161023SUTO</t>
  </si>
  <si>
    <t>SAM20161024SURO</t>
  </si>
  <si>
    <t>SAM20161026SUCHCH</t>
  </si>
  <si>
    <t>SAM20161027SULECH</t>
  </si>
  <si>
    <t>SAM20161028GRJEJE</t>
  </si>
  <si>
    <t>SAM20161028SUCHCH</t>
  </si>
  <si>
    <t>SAM20161029SULE2È</t>
  </si>
  <si>
    <t>SAM20161029SULEDU</t>
  </si>
  <si>
    <t>SAM20161029SULEME</t>
  </si>
  <si>
    <t>SAM20161030GRJEAN</t>
  </si>
  <si>
    <t>SAM20161030SUPO5È</t>
  </si>
  <si>
    <t>SAM20161030SUPOBA</t>
  </si>
  <si>
    <t>SAM20161030SUPOSA</t>
  </si>
  <si>
    <t>SAM20161030SUPOSC</t>
  </si>
  <si>
    <t>SAM20161031SULE1È</t>
  </si>
  <si>
    <t>SAM20161031SULECA</t>
  </si>
  <si>
    <t>SAM20161031SULECH</t>
  </si>
  <si>
    <t>SAM2016107</t>
  </si>
  <si>
    <t>SAM2016109SUPO5È</t>
  </si>
  <si>
    <t>SAM20161113GRAB2E</t>
  </si>
  <si>
    <t>SAM20161115GRAB</t>
  </si>
  <si>
    <t>SAM20161115GRAB2E</t>
  </si>
  <si>
    <t>SAM20161115GRAB3E</t>
  </si>
  <si>
    <t>SAM20161115GRAB4E</t>
  </si>
  <si>
    <t>SAM2016112SUCHAN</t>
  </si>
  <si>
    <t>SAM2016112SUMA11</t>
  </si>
  <si>
    <t>SAM2016113GRBO</t>
  </si>
  <si>
    <t>SAM2016113SULECA</t>
  </si>
  <si>
    <t>SAM2016114SULEVE</t>
  </si>
  <si>
    <t>SAM2016115SUCALE</t>
  </si>
  <si>
    <t>SAM2016115SUTOBO</t>
  </si>
  <si>
    <t>SAM2016116SUCABO</t>
  </si>
  <si>
    <t>SAV20161029GRBEBE</t>
  </si>
  <si>
    <t>SAV20161031GRBEBE</t>
  </si>
  <si>
    <t>SAV20161114SUTOBE</t>
  </si>
  <si>
    <t>SAV2016111GRBEBE</t>
  </si>
  <si>
    <t>SAV20161124SUTOBE</t>
  </si>
  <si>
    <t>SAV20161126SUCATI</t>
  </si>
  <si>
    <t>SAV2016112GRBEMO</t>
  </si>
  <si>
    <t>SAV2016114GRBEMO</t>
  </si>
  <si>
    <t>SAV2016115GRBEBE</t>
  </si>
  <si>
    <t>SHE20161123SUTOBO</t>
  </si>
  <si>
    <t>SHE20161125SUMAMA</t>
  </si>
  <si>
    <t>SHE20161212SULEDO</t>
  </si>
  <si>
    <t>SHE20161213SULEME</t>
  </si>
  <si>
    <t>SHE20161214SUCABO</t>
  </si>
  <si>
    <t>SHE20161214SUILIL</t>
  </si>
  <si>
    <t>SHE20161214SULEBO</t>
  </si>
  <si>
    <t>SHE20161214SUSTGR</t>
  </si>
  <si>
    <t>SHE20161216SUCABO</t>
  </si>
  <si>
    <t>SHE20161221SUTO</t>
  </si>
  <si>
    <t>SHE20161224SUCHBO</t>
  </si>
  <si>
    <t>SHE20161224SUCHDE</t>
  </si>
  <si>
    <t>SHE2016122SULEBO</t>
  </si>
  <si>
    <t>SHE2016129SULEBO</t>
  </si>
  <si>
    <t>WOR20161010OUPOGR</t>
  </si>
  <si>
    <t>WOR20161010OUPOLA</t>
  </si>
  <si>
    <t>WOR20161010OUPOTR</t>
  </si>
  <si>
    <t>WOR20161011OUPOGR</t>
  </si>
  <si>
    <t>WOR20161011OUPOLA</t>
  </si>
  <si>
    <t>WOR20161011SUILIL</t>
  </si>
  <si>
    <t>WOR20161011SUSTBA</t>
  </si>
  <si>
    <t>WOR20161012OUPOTR</t>
  </si>
  <si>
    <t>WOR20161013NIPASA</t>
  </si>
  <si>
    <t>WOR20161013OUANGR</t>
  </si>
  <si>
    <t>WOR20161013OUANPE</t>
  </si>
  <si>
    <t>WOR20161013OUKESO</t>
  </si>
  <si>
    <t>WOR20161014NIPETI</t>
  </si>
  <si>
    <t>WOR20161014OUANPE</t>
  </si>
  <si>
    <t>WOR20161015OUANPE</t>
  </si>
  <si>
    <t>WOR20161017NIPEFO</t>
  </si>
  <si>
    <t>WOR20161017OUANGR</t>
  </si>
  <si>
    <t>WOR20161018OUANGR</t>
  </si>
  <si>
    <t>WOR20161019NIPETI</t>
  </si>
  <si>
    <t>WOR20161019OUPOPO</t>
  </si>
  <si>
    <t>WOR2016101OUANPA</t>
  </si>
  <si>
    <t>WOR20161021NIPEFO</t>
  </si>
  <si>
    <t>WOR20161021OUPOPO</t>
  </si>
  <si>
    <t>WOR20161022OUKENO</t>
  </si>
  <si>
    <t>WOR20161024GRJEMA</t>
  </si>
  <si>
    <t>WOR20161024OUPOTR</t>
  </si>
  <si>
    <t>WOR20161025GRDABA</t>
  </si>
  <si>
    <t>WOR20161025NIPEFO</t>
  </si>
  <si>
    <t>WOR20161026GRANGR</t>
  </si>
  <si>
    <t>WOR20161026NIPASA</t>
  </si>
  <si>
    <t>WOR20161028GRBEBE</t>
  </si>
  <si>
    <t>WOR20161028NIMICH</t>
  </si>
  <si>
    <t>WOR20161029NIMICH</t>
  </si>
  <si>
    <t>WOR20161030OUANGR</t>
  </si>
  <si>
    <t>WOR20161030OUANPA</t>
  </si>
  <si>
    <t>WOR20161030OUANPE</t>
  </si>
  <si>
    <t>WOR20161030OUANPI</t>
  </si>
  <si>
    <t>WOR20161030OUKENO</t>
  </si>
  <si>
    <t>WOR20161030OUPOGR</t>
  </si>
  <si>
    <t>WOR20161030OUPOLA</t>
  </si>
  <si>
    <t>WOR20161030OUPOPO</t>
  </si>
  <si>
    <t>WOR20161030OUPOTR</t>
  </si>
  <si>
    <t>WOR2016104OUPEMO</t>
  </si>
  <si>
    <t>WOR2016105SUANBO</t>
  </si>
  <si>
    <t>WOR2016106SUTHTH</t>
  </si>
  <si>
    <t>WOR2016107OUKESO</t>
  </si>
  <si>
    <t>WOR2016108NIFOFO</t>
  </si>
  <si>
    <t>WOR2016108NIMICH</t>
  </si>
  <si>
    <t>WOR2016109NIFOFO</t>
  </si>
  <si>
    <t>WOR2016109NIPESI</t>
  </si>
  <si>
    <t>WOR2016109OUKEBE</t>
  </si>
  <si>
    <t>WOR2016109OUKEBO</t>
  </si>
  <si>
    <t>WOR2016109OUPOTR</t>
  </si>
  <si>
    <t>WOR2016109SULEBO</t>
  </si>
  <si>
    <t>WOR20161110NIPECH</t>
  </si>
  <si>
    <t>WOR20161114OUANPE</t>
  </si>
  <si>
    <t>WOR20161115NIPELI</t>
  </si>
  <si>
    <t>WOR20161115OUPOGR</t>
  </si>
  <si>
    <t>WOR20161116NIPEBE</t>
  </si>
  <si>
    <t>WOR20161116NOLIBA</t>
  </si>
  <si>
    <t>WOR20161116OUPOLA</t>
  </si>
  <si>
    <t>WOR20161116OUPOPO</t>
  </si>
  <si>
    <t>WOR20161117OUANGR</t>
  </si>
  <si>
    <t>WOR20161124OUANPA</t>
  </si>
  <si>
    <t>WOR20161124OUPOPO</t>
  </si>
  <si>
    <t>WOR20161125OUANGR</t>
  </si>
  <si>
    <t>WOR20161125OUANPE</t>
  </si>
  <si>
    <t>WOR20161125OUPOPO</t>
  </si>
  <si>
    <t>WOR20161125SUANBO</t>
  </si>
  <si>
    <t>WOR20161125SUTHTH</t>
  </si>
  <si>
    <t>WOR20161126OUANPI</t>
  </si>
  <si>
    <t>WOR20161126SUBEMA</t>
  </si>
  <si>
    <t>WOR20161128OUANGR</t>
  </si>
  <si>
    <t>WOR20161128OUPOPO</t>
  </si>
  <si>
    <t>WOR20161129OUANGR</t>
  </si>
  <si>
    <t>WOR2016112NIMICH</t>
  </si>
  <si>
    <t>WOR20161130NIGRGR</t>
  </si>
  <si>
    <t>WOR20161130OUANGR</t>
  </si>
  <si>
    <t>WOR20161130OUANPA</t>
  </si>
  <si>
    <t>WOR20161130OUANPE</t>
  </si>
  <si>
    <t>WOR20161130OUANPI</t>
  </si>
  <si>
    <t>WOR20161130OUPOGR</t>
  </si>
  <si>
    <t>WOR20161130OUPOLA</t>
  </si>
  <si>
    <t>WOR20161130OUPOPO</t>
  </si>
  <si>
    <t>WOR20161130OUPOTR</t>
  </si>
  <si>
    <t>WOR2016113NIPERA</t>
  </si>
  <si>
    <t>WOR2016114NIPABO</t>
  </si>
  <si>
    <t>WOR2016115NIPEBE</t>
  </si>
  <si>
    <t>WOR2016118NIMISA</t>
  </si>
  <si>
    <t>WOR20161213OUPOTR</t>
  </si>
  <si>
    <t>WOR20161215NIPETI</t>
  </si>
  <si>
    <t>WOR20161215OUANGR</t>
  </si>
  <si>
    <t>WOR20161216NIPELI</t>
  </si>
  <si>
    <t>WOR20161217OUANPE</t>
  </si>
  <si>
    <t>WOR2016121SUCAGA</t>
  </si>
  <si>
    <t>WOR2016121SUJAMA</t>
  </si>
  <si>
    <t>WOR2016121SUMAMA</t>
  </si>
  <si>
    <t>WOR2016121SUMASA</t>
  </si>
  <si>
    <t>WOR2016122OUPOPO</t>
  </si>
  <si>
    <t>WOR2016123SUBEBA</t>
  </si>
  <si>
    <t>WOR2016123SUBEBE</t>
  </si>
  <si>
    <t>WOR2016126NIPERA</t>
  </si>
  <si>
    <t>WOR2016127NOLIBO</t>
  </si>
  <si>
    <t>WOR2016127OUPOPO</t>
  </si>
  <si>
    <t>WOR2016129OUPOPO</t>
  </si>
  <si>
    <t>#VALUE!</t>
  </si>
  <si>
    <t>SIDA</t>
  </si>
  <si>
    <t>Roof repair kit as per tech spec</t>
  </si>
  <si>
    <t>Column Labels</t>
  </si>
  <si>
    <t>Nombre de distribution par type d'item unique</t>
  </si>
  <si>
    <t>Total Nombre de distribution par type d'item unique</t>
  </si>
  <si>
    <t>Menages beneficiaires d'au moins 1 Item</t>
  </si>
  <si>
    <t>Total Menages beneficiaires d'au moins 1 Item</t>
  </si>
  <si>
    <t>Les irois</t>
  </si>
  <si>
    <t>01.12.17</t>
  </si>
  <si>
    <t>n/a</t>
  </si>
  <si>
    <t>5 rouleaux de papiers toilettes,3 paquets de serviettes hygieniques contenant chacun 10 unites,1 serviette de bain, 1 drap,5 brosses a dent,1 peigne, 1 dentifrice,1 paquet de quatre savons, 1 porte savon, 1 paquet de cinq rasoirs jetables, 9 savons de toilettes</t>
  </si>
  <si>
    <t>Pakado, Bas Bois d'Hommes</t>
  </si>
  <si>
    <t>1 poele,1 petite chaudiere,1 grosse chaudiere,5 assiettes inox,5 bols inox,5 gobelets inox, 4 cuilleres inox,4 fourchettes inox,5 couteaux inox,1 couteau cuisine,1 cuillere en bois</t>
  </si>
  <si>
    <t>Tete a l'eau</t>
  </si>
  <si>
    <t>Anba veritable, Brefette, derriere fort. Croix des marthyr, reneau,La cinal</t>
  </si>
  <si>
    <t>Baches</t>
  </si>
  <si>
    <t>Promodev</t>
  </si>
  <si>
    <t>L'oiseau,Grandier, Laroque</t>
  </si>
  <si>
    <t>Martineau, durocher</t>
  </si>
  <si>
    <t>Pradine, Flamant, granduc</t>
  </si>
  <si>
    <t>Ti canal,Nan campeche,Derriere Morne, Sapoti, Centre ville</t>
  </si>
  <si>
    <t>Action Secours Ambulance</t>
  </si>
  <si>
    <t>APRONHA</t>
  </si>
  <si>
    <t>Nan Biston</t>
  </si>
  <si>
    <t>Lazarre</t>
  </si>
  <si>
    <t>UNHCR</t>
  </si>
  <si>
    <t>1 Shampoing,2 papiers hygieniques,1 paquet de serviette hygienique de 10 unites, 4 savons pour la lessive,2 savons pour la toilette de bain, 1 detergent,4 brosses a dent, 1 brosse a tete, 1 pate dentrifice, 1 paquet rasoir de cinq unites,1 deodorant,1 peigne,3 tablettes aquatab de 10 unites chacun</t>
  </si>
  <si>
    <t>Reunion Sportive d'Haiti</t>
  </si>
  <si>
    <t>Fondation Paradis des Indiens</t>
  </si>
  <si>
    <t>lesson</t>
  </si>
  <si>
    <t>MORAPEC</t>
  </si>
  <si>
    <t>Fondlin</t>
  </si>
  <si>
    <t>Nivre</t>
  </si>
  <si>
    <t>Anse a Macron</t>
  </si>
  <si>
    <t>Tirivye</t>
  </si>
  <si>
    <t>Saint Martin</t>
  </si>
  <si>
    <t>Silègue / La Hatte / Savane Bale</t>
  </si>
  <si>
    <t>Bellevue</t>
  </si>
  <si>
    <t>Bernadel / Kounouk</t>
  </si>
  <si>
    <t>Morne Blanche / Corail</t>
  </si>
  <si>
    <t>Plaine Conette</t>
  </si>
  <si>
    <t>la source</t>
  </si>
  <si>
    <t>Latanier</t>
  </si>
  <si>
    <t>Fond Plaisir</t>
  </si>
  <si>
    <t>Bwa Lyann</t>
  </si>
  <si>
    <t>Kochon mawon</t>
  </si>
  <si>
    <t>Nan Mango</t>
  </si>
  <si>
    <t>Grand lagon</t>
  </si>
  <si>
    <t>Mercy / Camp Perrin / Torbeck / Bergeaud / Venet / La Savanne</t>
  </si>
  <si>
    <t>Distributed in conjunction with Shelterkits and other NFI. No detailed numbers per HH served received from Rotary. Roughly equal numbers of SKs and other NFI packs distributed in each community. Number of SKs and NFI packs distributed reduced significantly from original plan due to theft from Rotary warehousing.</t>
  </si>
  <si>
    <t>Thirst Aid Stations, not Aquatabs. Distributed in conjunction with Shelterkits and other NFI. No detailed numbers per HH served received from Rotary. Roughly equal numbers of SKs and other NFI packs distributed in each community. Number of SKs and NFI packs distributed reduced significantly from original plan due to theft from Rotary warehousing.</t>
  </si>
  <si>
    <t>Distributed in conjunction with NFI kits of solar lights, water filter, water container and mosquito nets. No detailed numbers per HH served received from Rotary. Roughly equal numbers of SKs and other NFI packs distributed in each community. Number of SKs and NFI packs distributed reduced significantly from original plan due to theft from Rotary warehousing.</t>
  </si>
  <si>
    <t>Distributed as a NFI kit of solar lights, water filter, water container and mosquito nets.</t>
  </si>
  <si>
    <t>Distributed as a NFI kit of solar lights, water filter, water container and mosquito nets. Distributed in conjunction with Shelterkits.</t>
  </si>
  <si>
    <t>Thirst Aid Stations, not Aquatabs. Distributed as a NFI kit of solar lights, water filter, water container and mosquito nets. Distributed in conjunction with Shelterkits.</t>
  </si>
  <si>
    <t>Distributed in conjunction with NFI kits of solar lights, water filter, water container and mosquito nets.</t>
  </si>
  <si>
    <t>50 of these were distributed in conjunction with NFI kits described above, the remainder individually.</t>
  </si>
  <si>
    <t>Distributed as a NFI kit of solar lights, water filter, water container and mosquito nets</t>
  </si>
  <si>
    <t>Thirst Aid Stations, not Aquatabs. Distributed as a NFI kit of solar lights, water filter, water container and mosquito nets</t>
  </si>
  <si>
    <t>50 of these were distributed in conjunction with the NFI kits described above, the remainder without.</t>
  </si>
  <si>
    <t xml:space="preserve">Distributed as a NFI kit of solar lights, water filter, water container and mosquito nets. </t>
  </si>
  <si>
    <t xml:space="preserve">Thirst Aid Stations, not Aquatabs. Distributed as a NFI kit of solar lights, water filter, water container and mosquito nets. </t>
  </si>
  <si>
    <t>Distributed as a NFI kit of solar lights, water filter, water container and mosquito nets. 9 were distributed together with shelterkit, the remainder without.</t>
  </si>
  <si>
    <t>Thirst Aid Stations, not Aquatabs. Distributed as a NFI kit of solar lights, water filter, water container and mosquito nets. 9 were distributed together with shelterkit, the remainder without.</t>
  </si>
  <si>
    <t>9 shelterkits were provided in conjunction with NFI kits of solar lights, water filter, water container and mosquito nets, the remainder individually.</t>
  </si>
  <si>
    <t>Distributed as a NFI kit of solar lights, water filter, water container and mosquito nets. 19 kits distributed in conjunction with Shelterkits, the remaining 31 distributed on their own.</t>
  </si>
  <si>
    <t>Thirst Aid Stations, not Aquatabs. Distributed as a NFI kit of solar lights, water filter, water container and mosquito nets. 19 kits distributed in conjunction with Shelterkits, the remaining 31 distributed on their own.</t>
  </si>
  <si>
    <t>As stated above, 19 of  these were distributed in conjunction with NFI kit detailed above. The remaining 111 were distributed on their own.</t>
  </si>
  <si>
    <t>KOFIP</t>
  </si>
  <si>
    <t>ACESS</t>
  </si>
  <si>
    <t>Peri Urbain</t>
  </si>
  <si>
    <t>Nous avons organises cette distribution en deux phases.La premiere phase concistait a donner des baches d'une facon ordinaire en mettant en ligne les familles beneiciares. Et la seconde phase etait de faire une intervention porte a porte en apportant les baches aux familles qui se trouvent dans les montagnes et dans les zones eloignees. On a donne 1 bache par famille.</t>
  </si>
  <si>
    <t>1 serviette de bain, 1 T-Shirt blan, 2 petit serviette de visage, 3 rouleaux de papier toilettes, 3 paquets de serviettes Hygieniques contenant chacun 8 unites,3 brosses a dent,1 peigne, 1 dentifrice,2 unites savons lessive,  2 unites savons de toilettes, 1 cuillierre , 1 plaquette d'Aquatab</t>
  </si>
  <si>
    <t>Codere</t>
  </si>
  <si>
    <t>Saint Helaine</t>
  </si>
  <si>
    <t>GRRANOH</t>
  </si>
  <si>
    <t>Sac de ciment</t>
  </si>
  <si>
    <t>Lacongo</t>
  </si>
  <si>
    <t>Bedard</t>
  </si>
  <si>
    <t>Charterie</t>
  </si>
  <si>
    <t>Redon</t>
  </si>
  <si>
    <t>Duroche</t>
  </si>
  <si>
    <t>Petite Anse</t>
  </si>
  <si>
    <t>Magazin</t>
  </si>
  <si>
    <t>Nan Boukan, Mahotiere</t>
  </si>
  <si>
    <t>Hatte</t>
  </si>
  <si>
    <t>Boucan Lamarre</t>
  </si>
  <si>
    <t>tôles, bois, clous, cordes</t>
  </si>
  <si>
    <t>Beaulieu, Carpentier, Rosier et centre ville</t>
  </si>
  <si>
    <t>scie, marteau,cisaille, pelle</t>
  </si>
  <si>
    <t>Distribution, Formation</t>
  </si>
  <si>
    <t>ActionAid</t>
  </si>
  <si>
    <t>KPGA</t>
  </si>
  <si>
    <t>December 2016-January 2017</t>
  </si>
  <si>
    <t>CGI (29), nails (17lbs)</t>
  </si>
  <si>
    <t>Cash vouchers for shelter materials to cover 29 CGI metal sheets and 17 lbs of nails, as well as 2,000 gourdes of flexible cash</t>
  </si>
  <si>
    <t>Equipment for recycling wood to timber (available to whole commune)</t>
  </si>
  <si>
    <t>Ecole Professionnelle Jeremie</t>
  </si>
  <si>
    <t>Source Dommage</t>
  </si>
  <si>
    <t>Training for local skilled bos to build back better, including resilient techniques</t>
  </si>
  <si>
    <t>Georgette</t>
  </si>
  <si>
    <t>Lescave</t>
  </si>
  <si>
    <t>Productive Cooperatives Haiti. (pcH)</t>
  </si>
  <si>
    <t>Saut mathurin</t>
  </si>
  <si>
    <t xml:space="preserve">Columbian Navy </t>
  </si>
  <si>
    <t>Communate Esclesiale de Base</t>
  </si>
  <si>
    <t>Carepentier</t>
  </si>
  <si>
    <t>Fonfred</t>
  </si>
  <si>
    <t>EDEM Foundation</t>
  </si>
  <si>
    <t>Grande Plaine, Grande barriere, Gros morne &amp; La source</t>
  </si>
  <si>
    <t xml:space="preserve"> GUINAUDE</t>
  </si>
  <si>
    <t>Fondation Grand'Anse</t>
  </si>
  <si>
    <t>Beau Sang, Parc monpelier, citer caleb, lon pre, barriere rouge, ca ira</t>
  </si>
  <si>
    <t>Hope Mission International</t>
  </si>
  <si>
    <t>Duchity/Trou bois</t>
  </si>
  <si>
    <t>Lycee Fritz Pierre-Louis Rue saint Honoree</t>
  </si>
  <si>
    <t>Centre du MAST a delmas 3</t>
  </si>
  <si>
    <t>Ministere de L'Interieur</t>
  </si>
  <si>
    <t>Dumont, Roche-Jabouin, Balixte, Debouchette, Lazarre, Spicion</t>
  </si>
  <si>
    <t>Carpentier, Barbois, Saint-Able, Aubri, and Au Ravine.</t>
  </si>
  <si>
    <t>Sœur Charite</t>
  </si>
  <si>
    <t>sapotille, Capen, Murier, Buissereth, La baleine, Laborieux, Perine, Chacha, Mascary, Bosse, Ferdile, Morne a Brule</t>
  </si>
  <si>
    <t>Boudo</t>
  </si>
  <si>
    <t>Lacroix</t>
  </si>
  <si>
    <t>Debouchette</t>
  </si>
  <si>
    <t>Morency, Figuier, Kalapa, Maniche, Labayi</t>
  </si>
  <si>
    <t>Grand Passe, Figuier, Amba Mapou</t>
  </si>
  <si>
    <t>Gros bassin,Dejoie,Zoranje,Chaplin,Dusape,Nan seche for the section Labeï of the commune Port-à-Piment</t>
  </si>
  <si>
    <t>La source,La vigie,Grande plaine, Nonjan for the  section Figuier of the  commune Ile-à-Vache and Bousquets,</t>
  </si>
  <si>
    <t>Vision Forward</t>
  </si>
  <si>
    <t>Chaumeau</t>
  </si>
  <si>
    <t>5e Duchity</t>
  </si>
  <si>
    <t>HT08834-05</t>
  </si>
  <si>
    <t>Savon, Crème, dentifrice, brosse, etc.,.</t>
  </si>
  <si>
    <t>Palma</t>
  </si>
  <si>
    <t>Care</t>
  </si>
  <si>
    <t>Grande Plaine</t>
  </si>
  <si>
    <t>Fon Pousye</t>
  </si>
  <si>
    <t>Morne Blanche</t>
  </si>
  <si>
    <t>Port de Bonheur</t>
  </si>
  <si>
    <t>medium size of  1 hammer,1 machete,1 axe,1 rakes,1 hoes,1 hand saw</t>
  </si>
  <si>
    <t>1 filtres à eau par ménage, avec seau et couvercle</t>
  </si>
  <si>
    <t>Pas Barbe</t>
  </si>
  <si>
    <t>Clous de 3,5 , Clous tôle, Rope, Soap</t>
  </si>
  <si>
    <t>2/HH</t>
  </si>
  <si>
    <t>200/HH</t>
  </si>
  <si>
    <t>0.1/HH</t>
  </si>
  <si>
    <t>Annette</t>
  </si>
  <si>
    <t>Pourcine</t>
  </si>
  <si>
    <t>Magon</t>
  </si>
  <si>
    <t>Dibara</t>
  </si>
  <si>
    <t>Planton</t>
  </si>
  <si>
    <t>Bwamaro</t>
  </si>
  <si>
    <t>Dubois</t>
  </si>
  <si>
    <t>Potorier</t>
  </si>
  <si>
    <t>Cavalier</t>
  </si>
  <si>
    <t>Bolosse</t>
  </si>
  <si>
    <t>Douillette</t>
  </si>
  <si>
    <t>Mahotier</t>
  </si>
  <si>
    <t>Descal</t>
  </si>
  <si>
    <t>Grand Plein</t>
  </si>
  <si>
    <t>Monton</t>
  </si>
  <si>
    <t>Building Material</t>
  </si>
  <si>
    <t>ALREADY REPORTED BY LINE : Shelter box: 198, 52 distributed in shools. Remaining were targetted to the most vulnerable in Lager.</t>
  </si>
  <si>
    <t>REPORTE POUR HYGIENE ET SHELTER Shelter kits. Sawyer filter. Hygiene kits. Mosidomes.</t>
  </si>
  <si>
    <t>REPORTE POUR SHELTER ET HYGIENE: Shelter kits. Sawyer filter. Hygiene kits. Mosidomes.</t>
  </si>
  <si>
    <t>DEJA REPORTE EN LIGNE: Hygiene kits + Kitchen kits + Blankets + Water</t>
  </si>
  <si>
    <t>Lampes UNHCR</t>
  </si>
  <si>
    <t>La Bastille, Limer</t>
  </si>
  <si>
    <t>CGI, CGI snip, nails</t>
  </si>
  <si>
    <t>Hammer, Handsaw</t>
  </si>
  <si>
    <t>Tarp</t>
  </si>
  <si>
    <t>Blanket</t>
  </si>
  <si>
    <t>NO CHANGE AFTER FEB 14. We distributed to those who previously received above. However, the shelter kit was not completed at the time, so we have returned to give the remainder of the kit which includes nails and wire</t>
  </si>
  <si>
    <t xml:space="preserve">NO CHANGE AFTER FEB 14. </t>
  </si>
  <si>
    <t>Sevre</t>
  </si>
  <si>
    <t>Fixing kits (some with tarps and some without)</t>
  </si>
  <si>
    <t>Hygiene kit plus Sawyer filter (bucket and filter)</t>
  </si>
  <si>
    <t>Sawyer filters (bucket and filter)</t>
  </si>
  <si>
    <t>Tool kits</t>
  </si>
  <si>
    <t>La Cahouane</t>
  </si>
  <si>
    <t>Nan Sable</t>
  </si>
  <si>
    <t>Chavene</t>
  </si>
  <si>
    <t>Bon Pas and Caffour</t>
  </si>
  <si>
    <t>Tempe and Tapion</t>
  </si>
  <si>
    <t>Plan to construct 600 households in all communes with DRR training</t>
  </si>
  <si>
    <t>Plan to distribute 200 households repair kits with DRR training</t>
  </si>
  <si>
    <t>DRR Training</t>
  </si>
  <si>
    <t>Formont</t>
  </si>
  <si>
    <t>Jong Champlois</t>
  </si>
  <si>
    <t>SHELTER KIT CORRIGE EN TOOLKIT. Nous avons donné 115 unit rainfresh pour traiter l'eau a 115 familles</t>
  </si>
  <si>
    <t xml:space="preserve">SHELTER KIT CORRIGE EN TOOLKIT. </t>
  </si>
  <si>
    <t>SHELTER KIT CORRIGE EN TOOLKIT. Nous avons donné 58 unt rainfresh pour traiter l'eau a 58 familles</t>
  </si>
  <si>
    <t>SHELTER KIT CORRIGE EN TOOLKIT. Nous avons donné 59 unit rainfresh pour traiter l'eau a 59 familles</t>
  </si>
  <si>
    <t>SHELTER KIT CORRIGE EN TOOLKIT. nous avons donné 40 unit rainfresh pour traiter l'eau a 40 familles</t>
  </si>
  <si>
    <t>SHELTER KIT CORRIGE EN TOOLKIT. nous avons donné 45 unit rainfresh pour traiter l'eau a 45 familles</t>
  </si>
  <si>
    <t>SHELTER KIT CORRIGE EN TOOLKIT. Nous avons donné 40 unit rainfresh pour traiter l'eau a 40 familles</t>
  </si>
  <si>
    <t>SHELTER KIT CORRIGE EN TOOLKIT. Retarder a cause de l'insecurite. Mais nous sommes prets.</t>
  </si>
  <si>
    <t xml:space="preserve">SHELTER KIT CORRIGE EN ROOFKIT. </t>
  </si>
  <si>
    <t xml:space="preserve">initialement enregistre comme jeremie </t>
  </si>
  <si>
    <t>Bourdon &amp; Lory</t>
  </si>
  <si>
    <t>Typologie</t>
  </si>
  <si>
    <t>Acronyme</t>
  </si>
  <si>
    <t>ASA</t>
  </si>
  <si>
    <t>BSEIPH</t>
  </si>
  <si>
    <t>Bureau du secretaire d'etat aux personnes Handicapees</t>
  </si>
  <si>
    <t>Other</t>
  </si>
  <si>
    <t>Cooperazione International COOPI</t>
  </si>
  <si>
    <t xml:space="preserve">Christian Veterinary Mission </t>
  </si>
  <si>
    <t>FLB</t>
  </si>
  <si>
    <t>Fondation Le Berger</t>
  </si>
  <si>
    <t>Croix Rouge Francaise</t>
  </si>
  <si>
    <t>Croix Rouge Allemande</t>
  </si>
  <si>
    <t>Goal</t>
  </si>
  <si>
    <t>Groupe de Réflexion, de Recherches et d’Action pour une Nouvelle Orientation d’Haïti (GRRANOH)</t>
  </si>
  <si>
    <t>Haitian connection</t>
  </si>
  <si>
    <t>Croix Rouge Haitienne</t>
  </si>
  <si>
    <t>CICR</t>
  </si>
  <si>
    <t>OIM</t>
  </si>
  <si>
    <t>Croix Rouge Italienne</t>
  </si>
  <si>
    <t>J/P Haitian Relief Organization</t>
  </si>
  <si>
    <t>J/PHRO</t>
  </si>
  <si>
    <t>LWF</t>
  </si>
  <si>
    <t>Medecins Sans Frontiere</t>
  </si>
  <si>
    <t>MSF</t>
  </si>
  <si>
    <t>Mouvman Fanm Aktif Ayiti</t>
  </si>
  <si>
    <t>Orphans International Helpline (OIH)</t>
  </si>
  <si>
    <t>Pan American Development Foundation</t>
  </si>
  <si>
    <t>Samaritan’s Purse</t>
  </si>
  <si>
    <t>Save the Children</t>
  </si>
  <si>
    <t>Governement Cooperation</t>
  </si>
  <si>
    <t>Smallholder Farmers Alliance</t>
  </si>
  <si>
    <t>SFA</t>
  </si>
  <si>
    <t>Swiss Agency for Development and Cooperation (SDC)</t>
  </si>
  <si>
    <t>tarp</t>
  </si>
  <si>
    <t>Mois (fin)</t>
  </si>
  <si>
    <t>15 fevrier 2017</t>
  </si>
  <si>
    <t>CEB</t>
  </si>
  <si>
    <t>Association for Aid and Relief Japan</t>
  </si>
  <si>
    <t>Centre-Ville</t>
  </si>
  <si>
    <t>Toute la commune</t>
  </si>
  <si>
    <t>Bidons d'eau de 1.5 L</t>
  </si>
  <si>
    <t>Installation de  bladders de 5000 L</t>
  </si>
  <si>
    <t>Installation de Bladder de 10.000L</t>
  </si>
  <si>
    <t>German Foreign Office (AA), Diakonie Katastrophenhilfe, Lutheran World Relief</t>
  </si>
  <si>
    <t>CLWR, LWR, LWF, ICCO, COS/SIDA, FCA, ELCA, GNCLWF</t>
  </si>
  <si>
    <t>OPP</t>
  </si>
  <si>
    <t>Organisation des Paysans de Paroty</t>
  </si>
  <si>
    <t>Oganizasyon Zanmi Lasosyete</t>
  </si>
  <si>
    <t>OZL</t>
  </si>
  <si>
    <t>Chardonniere</t>
  </si>
  <si>
    <t>Bocalin</t>
  </si>
  <si>
    <t>Laforce</t>
  </si>
  <si>
    <t>Global Birthing Home Foundation</t>
  </si>
  <si>
    <t>Jhpiego</t>
  </si>
  <si>
    <t>COUD Jeremie</t>
  </si>
  <si>
    <t>Haitian Governement</t>
  </si>
  <si>
    <t>COUD Ouest</t>
  </si>
  <si>
    <t>Missionnaires de la Charite</t>
  </si>
  <si>
    <t>Plain Gomier, Rozo Voldorugue Viebou Tatiboliere</t>
  </si>
  <si>
    <t>Degerme, loco, cafetiere, Disterou</t>
  </si>
  <si>
    <t>Pofier, Saint Victor, Macorel, Pavret</t>
  </si>
  <si>
    <t>Nanmen dor</t>
  </si>
  <si>
    <t>La boutoniere</t>
  </si>
  <si>
    <t>Atrik</t>
  </si>
  <si>
    <t>Marfranc</t>
  </si>
  <si>
    <t>Friends for Health in Haiti</t>
  </si>
  <si>
    <t>Gatineau</t>
  </si>
  <si>
    <t>Haitian Health Foundation</t>
  </si>
  <si>
    <t>Dayer</t>
  </si>
  <si>
    <t>Fond Biche</t>
  </si>
  <si>
    <t>Fond Baillard</t>
  </si>
  <si>
    <t>Riviere Mahot</t>
  </si>
  <si>
    <t>marcel debat,kay durir</t>
  </si>
  <si>
    <t>Matador jog</t>
  </si>
  <si>
    <t>Beaudrouin, Frangipagne, Kapen</t>
  </si>
  <si>
    <t>Sainthon, Vibert, Gaspaprd</t>
  </si>
  <si>
    <t>Platon, Caiman</t>
  </si>
  <si>
    <t>Disab, Douyet, Delibaran, Bolos, Deravin, Dejwa, Zoranje, Chaplen, Sentalba</t>
  </si>
  <si>
    <t>Jabouin</t>
  </si>
  <si>
    <t>Counoubois</t>
  </si>
  <si>
    <t>Rigosse</t>
  </si>
  <si>
    <t>Boukan</t>
  </si>
  <si>
    <t>Peleren</t>
  </si>
  <si>
    <t>Baschaveneau</t>
  </si>
  <si>
    <t>Canon</t>
  </si>
  <si>
    <t>Polduc</t>
  </si>
  <si>
    <t>Haut Chaveno</t>
  </si>
  <si>
    <t>Smith</t>
  </si>
  <si>
    <t>Museau</t>
  </si>
  <si>
    <t>Monteau</t>
  </si>
  <si>
    <t>Lafite</t>
  </si>
  <si>
    <t>Anote</t>
  </si>
  <si>
    <t>Tapion</t>
  </si>
  <si>
    <t>Morcou</t>
  </si>
  <si>
    <t>Eglise Saint Augustin de Corail</t>
  </si>
  <si>
    <t>Marre Rouge</t>
  </si>
  <si>
    <t>Ecole National Charles Lasegue</t>
  </si>
  <si>
    <t>Crabier, Trichet, Roger</t>
  </si>
  <si>
    <t>4th, Pitit Paradis</t>
  </si>
  <si>
    <t>1st, Baie de Henne town</t>
  </si>
  <si>
    <t>1st , Hatte de Lice</t>
  </si>
  <si>
    <t>1st, Buis d'homme</t>
  </si>
  <si>
    <t>1st, Passe Seche</t>
  </si>
  <si>
    <t>1st, Via</t>
  </si>
  <si>
    <t>1st, Citerne Remy</t>
  </si>
  <si>
    <t>1st, Granboulay</t>
  </si>
  <si>
    <t>2nd, Maturun</t>
  </si>
  <si>
    <t>3rd, Desforge</t>
  </si>
  <si>
    <t>point a raquette</t>
  </si>
  <si>
    <t>1st, Centre ville</t>
  </si>
  <si>
    <t>port trou louis</t>
  </si>
  <si>
    <t>Previle</t>
  </si>
  <si>
    <t>Bernagousse</t>
  </si>
  <si>
    <t>1st - Raymond</t>
  </si>
  <si>
    <t>2nd - Tiby</t>
  </si>
  <si>
    <t>1ère section Duquillon (386 tarps) ; 2ème section Fond Icaque (424 tarps) ; 3ème section Champi (222 tarps)</t>
  </si>
  <si>
    <t>2nd</t>
  </si>
  <si>
    <t>GROS MANGLE</t>
  </si>
  <si>
    <t>1st</t>
  </si>
  <si>
    <t>3rd - Vassale</t>
  </si>
  <si>
    <t>Renaudin</t>
  </si>
  <si>
    <t>Dessources</t>
  </si>
  <si>
    <t>Salagnac</t>
  </si>
  <si>
    <t>Trichet</t>
  </si>
  <si>
    <t>Tournade</t>
  </si>
  <si>
    <t>Changeux</t>
  </si>
  <si>
    <t>Des Pas</t>
  </si>
  <si>
    <t>Boury</t>
  </si>
  <si>
    <t>Baconnois</t>
  </si>
  <si>
    <t>bellefontaine 1</t>
  </si>
  <si>
    <t>Quantin</t>
  </si>
  <si>
    <t>Loby</t>
  </si>
  <si>
    <t>Sillegue</t>
  </si>
  <si>
    <t>Laborde</t>
  </si>
  <si>
    <t>Fonds De Lianes</t>
  </si>
  <si>
    <t>Chaulette</t>
  </si>
  <si>
    <t>Bezin</t>
  </si>
  <si>
    <t>Grande Riviere</t>
  </si>
  <si>
    <t>Saut de Baril</t>
  </si>
  <si>
    <t>Baquet</t>
  </si>
  <si>
    <t>Moreau</t>
  </si>
  <si>
    <t>Boclos</t>
  </si>
  <si>
    <t>Chalon</t>
  </si>
  <si>
    <t>Boileau</t>
  </si>
  <si>
    <t>Larogue</t>
  </si>
  <si>
    <t>Pemerle</t>
  </si>
  <si>
    <t>Deyemone</t>
  </si>
  <si>
    <t>Belle riviere</t>
  </si>
  <si>
    <t>Morisseau</t>
  </si>
  <si>
    <t>Veroniere</t>
  </si>
  <si>
    <t>Saint Michel</t>
  </si>
  <si>
    <t>Paul</t>
  </si>
  <si>
    <t>Morne Brice</t>
  </si>
  <si>
    <t>Distribution of Hygiene kit, Tarpaulin, Kitchen kit, and mosquito net on 500 families.</t>
  </si>
  <si>
    <t>Distribution of Hygiene kit, Tarpaulin, Kitchen kit, and mosquito net on 800 families.</t>
  </si>
  <si>
    <t>Distribution of Hygiene kit, Tarpaulin, Kitchen kit, and mosquito net on 600 families.</t>
  </si>
  <si>
    <t>Distribution of Hygiene kit, Tarpaulin, Kitchen kit, and mosquito net on 400 families.</t>
  </si>
  <si>
    <t>Distribution of Hygiene kit, Tarpaulin, Kitchen kit, and mosquito net on 300 families.</t>
  </si>
  <si>
    <t>Croix Rouge Suisse</t>
  </si>
  <si>
    <t>Ministere de L'Interieur / COUD</t>
  </si>
  <si>
    <t>Croix Rouge Americaine</t>
  </si>
  <si>
    <t>ARC</t>
  </si>
  <si>
    <t>du 14-Nov-16 au 25-Nov-16</t>
  </si>
  <si>
    <t>du 26-dec-2016 au 13-jan-17</t>
  </si>
  <si>
    <t>les 27-dec-16 &amp; 28-dec-16</t>
  </si>
  <si>
    <t>les 11,12,13,16,19 et 20 janvier</t>
  </si>
  <si>
    <t>Artibonite</t>
  </si>
  <si>
    <t>CHREMISS</t>
  </si>
  <si>
    <t>Fond Rouge</t>
  </si>
  <si>
    <t>Bordes</t>
  </si>
  <si>
    <t>Paroty, Fond rouge Torbeck, Tozia, Cavin et Debarasse</t>
  </si>
  <si>
    <t>Duchene</t>
  </si>
  <si>
    <t>Boyer</t>
  </si>
  <si>
    <t>Lumere</t>
  </si>
  <si>
    <t>Joze</t>
  </si>
  <si>
    <t>Brenef</t>
  </si>
  <si>
    <t>Jean-Pierre</t>
  </si>
  <si>
    <t>Nouvelette</t>
  </si>
  <si>
    <t>Fevrier</t>
  </si>
  <si>
    <t>Decembre</t>
  </si>
  <si>
    <t>Ile a Vache</t>
  </si>
  <si>
    <t>Lycée Nord Alexis</t>
  </si>
  <si>
    <t>ECHO</t>
  </si>
  <si>
    <t>IOM fonds CERF</t>
  </si>
  <si>
    <t>Nan Derrière Industriel, Source Dommage</t>
  </si>
  <si>
    <t>Assistance auprès des familles qui s'étaient réfugiées dans les abris écoles du Lycée des Jeunes filles et de l'Ecole Professionnelle</t>
  </si>
  <si>
    <t>Toutes sections communales</t>
  </si>
  <si>
    <t>A déterminer</t>
  </si>
  <si>
    <t>du 08-Fev-17 au 12-Fev-17</t>
  </si>
  <si>
    <t>du 14-Fev-17 au 16-Fev-17</t>
  </si>
  <si>
    <t>les 18-Fev-17 &amp; 11-Mar-17</t>
  </si>
  <si>
    <t>les 25-Fev-17 &amp; 09-Mar-17</t>
  </si>
  <si>
    <t>1 tarp + 1 fixing kit</t>
  </si>
  <si>
    <t>Quatier Léon</t>
  </si>
  <si>
    <t>Latibolière</t>
  </si>
  <si>
    <t>Ravine Blanche</t>
  </si>
  <si>
    <t>1,2 et 4</t>
  </si>
  <si>
    <t>Boudon</t>
  </si>
  <si>
    <t>Na Maty</t>
  </si>
  <si>
    <t>Nan Poussin</t>
  </si>
  <si>
    <t>Ayitika SA</t>
  </si>
  <si>
    <t>UMCOR</t>
  </si>
  <si>
    <t>United Methodist Committee on Relief</t>
  </si>
  <si>
    <r>
      <t>ACCOPA</t>
    </r>
    <r>
      <rPr>
        <sz val="11"/>
        <color theme="1"/>
        <rFont val="Calibri"/>
        <family val="2"/>
        <scheme val="minor"/>
      </rPr>
      <t xml:space="preserve">  </t>
    </r>
  </si>
  <si>
    <t>Action Chrétienne pour Combattre la Pauvreté et l’Analphabétisme</t>
  </si>
  <si>
    <t>Shelter rebuilding material</t>
  </si>
  <si>
    <t xml:space="preserve"> Provision of 3,110 households with shelter rebuilding materials, technical guidance and labor support (cash transfer programming will be considered depending on the results of the market assessments), and to build one latrine...</t>
  </si>
  <si>
    <t>Croix Rouge Haitienne ,ATPROCOM</t>
  </si>
  <si>
    <t xml:space="preserve"> Provision of training to the local labour force on safer construction</t>
  </si>
  <si>
    <t>Croix Rouge Haitienne ,ATPROCOM, local boss and carpenters</t>
  </si>
  <si>
    <t xml:space="preserve"> Construction of model houses in selected localities to demonstrate safer construction techniques and to provide beneficiaries with visual demonstration on how to build back better and safer.</t>
  </si>
  <si>
    <t xml:space="preserve"> Training on Building Back Better (volunteer and rolling out in communities)</t>
  </si>
  <si>
    <t>DKH</t>
  </si>
  <si>
    <t>Laines : contribution aux kits d'abris distribues par DKH et FNGA</t>
  </si>
  <si>
    <t>CAID</t>
  </si>
  <si>
    <t>Agency for Technical Cooperation and Development</t>
  </si>
  <si>
    <t>Adventist Development and Relief Agency</t>
  </si>
  <si>
    <t>Association des Progressistes pour une Nouvelle Haiti</t>
  </si>
  <si>
    <t>CARE International</t>
  </si>
  <si>
    <t>Centre d'Etudes et de Coopération Internationale</t>
  </si>
  <si>
    <t>Cooperazione E Sviluppo</t>
  </si>
  <si>
    <t>Comite International de la Croix Rouge</t>
  </si>
  <si>
    <t>International Federation of Red Cross and Red Crescent Societies</t>
  </si>
  <si>
    <t>Organisation Internationale pour les Migrations</t>
  </si>
  <si>
    <t>Government of Haiti - Unite de Construction de Logements et de Batiments Publics</t>
  </si>
  <si>
    <t>United Nation Children's Fund</t>
  </si>
  <si>
    <t>Union des Amis Socio Culturels d'Action en Développement</t>
  </si>
  <si>
    <t>Institut du Bien-Etre Social et de Recherches</t>
  </si>
  <si>
    <t>Armee francaise</t>
  </si>
  <si>
    <t>Non renseigné</t>
  </si>
  <si>
    <t>Activite anterieure au 4 oct, re enregistree au 31</t>
  </si>
  <si>
    <t>Activite anterieure au 4 oct, re enregistree au 31 - Toles, bois 2x4, lattes,clous pour chaque famille</t>
  </si>
  <si>
    <t>du 01-Fev-17 au 05-Fev-17</t>
  </si>
  <si>
    <t>Octobre 2016</t>
  </si>
  <si>
    <t>Planifié sans date</t>
  </si>
  <si>
    <t>Réalisé sans date</t>
  </si>
  <si>
    <t>Mars 2017</t>
  </si>
  <si>
    <t>Juillet 2017</t>
  </si>
  <si>
    <t>Avril 2017</t>
  </si>
  <si>
    <t>Maison de Naissance</t>
  </si>
  <si>
    <t>du 25-Nov-16 au 7-dec-2016</t>
  </si>
  <si>
    <t>Larnage</t>
  </si>
  <si>
    <t>Collectif du financement populaire (KOFIP)</t>
  </si>
  <si>
    <t>Tentes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</si>
</sst>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53">
    <font>
      <sz val="11"/>
      <color theme="1"/>
      <name val="Calibri"/>
      <family val="2"/>
      <scheme val="minor"/>
    </font>
    <font>
      <b/>
      <sz val="11"/>
      <color theme="0"/>
      <name val="Calibri"/>
      <family val="2"/>
      <scheme val="minor"/>
    </font>
    <font>
      <sz val="11"/>
      <name val="Calibri"/>
      <family val="2"/>
      <scheme val="minor"/>
    </font>
    <font>
      <sz val="11"/>
      <color rgb="FF000000"/>
      <name val="Calibri"/>
      <family val="2"/>
      <scheme val="minor"/>
    </font>
    <font>
      <b/>
      <sz val="10"/>
      <color rgb="FFFFFFFF"/>
      <name val="Calibri"/>
      <family val="2"/>
      <scheme val="minor"/>
    </font>
    <font>
      <sz val="10"/>
      <color theme="1"/>
      <name val="Calibri"/>
      <family val="2"/>
      <scheme val="minor"/>
    </font>
    <font>
      <sz val="10"/>
      <color rgb="FF000000"/>
      <name val="Calibri"/>
      <family val="2"/>
      <scheme val="minor"/>
    </font>
    <font>
      <b/>
      <sz val="12"/>
      <color theme="1"/>
      <name val="Calibri"/>
      <family val="2"/>
      <scheme val="minor"/>
    </font>
    <font>
      <b/>
      <sz val="10"/>
      <color theme="0"/>
      <name val="Calibri"/>
      <family val="2"/>
      <scheme val="minor"/>
    </font>
    <font>
      <sz val="10"/>
      <name val="Calibri"/>
      <family val="2"/>
      <scheme val="minor"/>
    </font>
    <font>
      <b/>
      <sz val="14"/>
      <color theme="0"/>
      <name val="Calibri"/>
      <family val="2"/>
      <scheme val="minor"/>
    </font>
    <font>
      <sz val="11"/>
      <color theme="0"/>
      <name val="Calibri"/>
      <family val="2"/>
      <scheme val="minor"/>
    </font>
    <font>
      <sz val="11"/>
      <color rgb="FF000000"/>
      <name val="Calibri"/>
      <family val="2"/>
    </font>
    <font>
      <b/>
      <sz val="18"/>
      <color theme="0"/>
      <name val="Calibri"/>
      <family val="2"/>
      <scheme val="minor"/>
    </font>
    <font>
      <b/>
      <sz val="10"/>
      <color rgb="FFFFFFFF"/>
      <name val="Calibri"/>
      <family val="2"/>
      <scheme val="minor"/>
    </font>
    <font>
      <sz val="10"/>
      <color rgb="FF000000"/>
      <name val="Calibri"/>
      <family val="2"/>
      <scheme val="minor"/>
    </font>
    <font>
      <sz val="10"/>
      <color theme="1"/>
      <name val="Calibri"/>
      <family val="2"/>
      <scheme val="minor"/>
    </font>
    <font>
      <sz val="10"/>
      <color rgb="FF000000"/>
      <name val="Calibri"/>
      <family val="2"/>
      <scheme val="minor"/>
    </font>
    <font>
      <sz val="10"/>
      <color theme="1"/>
      <name val="Calibri"/>
      <family val="2"/>
      <scheme val="minor"/>
    </font>
    <font>
      <sz val="18"/>
      <color theme="1"/>
      <name val="Calibri"/>
      <family val="2"/>
      <scheme val="minor"/>
    </font>
    <font>
      <b/>
      <sz val="22"/>
      <color theme="0"/>
      <name val="Roboto"/>
    </font>
    <font>
      <sz val="11"/>
      <color theme="1"/>
      <name val="Calibri"/>
      <family val="2"/>
    </font>
    <font>
      <sz val="8.8000000000000007"/>
      <color theme="1"/>
      <name val="Calibri"/>
      <family val="2"/>
    </font>
    <font>
      <sz val="18"/>
      <color theme="0"/>
      <name val="Calibri"/>
      <family val="2"/>
      <scheme val="minor"/>
    </font>
    <font>
      <sz val="22"/>
      <color theme="0"/>
      <name val="Calibri Light"/>
      <family val="2"/>
      <scheme val="major"/>
    </font>
    <font>
      <sz val="11"/>
      <color theme="1"/>
      <name val="Calibri Light"/>
      <family val="2"/>
      <scheme val="major"/>
    </font>
    <font>
      <sz val="14"/>
      <color theme="1"/>
      <name val="Calibri"/>
      <family val="2"/>
      <scheme val="minor"/>
    </font>
    <font>
      <sz val="12"/>
      <color theme="1"/>
      <name val="Calibri"/>
      <family val="2"/>
      <scheme val="minor"/>
    </font>
    <font>
      <i/>
      <sz val="12"/>
      <color theme="0"/>
      <name val="Calibri"/>
      <family val="2"/>
      <scheme val="minor"/>
    </font>
    <font>
      <sz val="11"/>
      <color theme="1" tint="0.249977111117893"/>
      <name val="Calibri"/>
      <family val="2"/>
      <scheme val="minor"/>
    </font>
    <font>
      <b/>
      <sz val="22"/>
      <color theme="1" tint="0.34998626667073579"/>
      <name val="Calibri Light"/>
      <family val="2"/>
      <scheme val="major"/>
    </font>
    <font>
      <sz val="18"/>
      <color theme="1" tint="0.34998626667073579"/>
      <name val="Calibri Light"/>
      <family val="2"/>
      <scheme val="major"/>
    </font>
    <font>
      <b/>
      <sz val="20"/>
      <color theme="1" tint="0.34998626667073579"/>
      <name val="Calibri Light"/>
      <family val="2"/>
      <scheme val="major"/>
    </font>
    <font>
      <b/>
      <sz val="22"/>
      <color theme="1" tint="0.34998626667073579"/>
      <name val="Roboto"/>
    </font>
    <font>
      <sz val="12"/>
      <color theme="1" tint="0.34998626667073579"/>
      <name val="Calibri Light"/>
      <family val="2"/>
      <scheme val="major"/>
    </font>
    <font>
      <sz val="12"/>
      <color theme="1" tint="0.34998626667073579"/>
      <name val="Calibri"/>
      <family val="2"/>
      <scheme val="minor"/>
    </font>
    <font>
      <b/>
      <sz val="11"/>
      <color theme="1" tint="0.34998626667073579"/>
      <name val="Calibri Light"/>
      <family val="2"/>
      <scheme val="major"/>
    </font>
    <font>
      <sz val="11"/>
      <color theme="1" tint="0.34998626667073579"/>
      <name val="Calibri Light"/>
      <family val="2"/>
      <scheme val="major"/>
    </font>
    <font>
      <sz val="11"/>
      <color theme="1" tint="0.34998626667073579"/>
      <name val="Calibri"/>
      <family val="2"/>
      <scheme val="minor"/>
    </font>
    <font>
      <b/>
      <sz val="12"/>
      <color theme="1" tint="0.34998626667073579"/>
      <name val="Calibri Light"/>
      <family val="2"/>
      <scheme val="major"/>
    </font>
    <font>
      <sz val="18"/>
      <color theme="1" tint="0.34998626667073579"/>
      <name val="Calibri"/>
      <family val="2"/>
      <scheme val="minor"/>
    </font>
    <font>
      <sz val="18"/>
      <color theme="1" tint="0.34998626667073579"/>
      <name val="Impact"/>
      <family val="2"/>
    </font>
    <font>
      <sz val="14"/>
      <name val="Calibri"/>
      <family val="2"/>
      <scheme val="minor"/>
    </font>
    <font>
      <u/>
      <sz val="11"/>
      <color theme="10"/>
      <name val="Calibri"/>
      <family val="2"/>
      <scheme val="minor"/>
    </font>
    <font>
      <u/>
      <sz val="11"/>
      <color theme="11"/>
      <name val="Calibri"/>
      <family val="2"/>
      <scheme val="minor"/>
    </font>
    <font>
      <sz val="10"/>
      <color theme="1"/>
      <name val="Calibri"/>
      <family val="2"/>
    </font>
    <font>
      <sz val="8.5"/>
      <color theme="1"/>
      <name val="Calibri"/>
      <family val="2"/>
    </font>
    <font>
      <sz val="9"/>
      <color theme="1"/>
      <name val="Calibri"/>
      <family val="2"/>
      <scheme val="minor"/>
    </font>
    <font>
      <sz val="11"/>
      <color theme="1" tint="0.34998626667073579"/>
      <name val="Calibri"/>
      <family val="2"/>
    </font>
    <font>
      <b/>
      <sz val="8"/>
      <color theme="0"/>
      <name val="Calibri"/>
      <family val="2"/>
      <scheme val="minor"/>
    </font>
    <font>
      <sz val="10"/>
      <name val="Arial"/>
      <family val="2"/>
    </font>
    <font>
      <sz val="11"/>
      <color theme="1"/>
      <name val="Calibri"/>
      <family val="2"/>
      <scheme val="minor"/>
    </font>
    <font>
      <b/>
      <sz val="11"/>
      <color theme="1"/>
      <name val="Calibri"/>
      <family val="2"/>
      <scheme val="minor"/>
    </font>
  </fonts>
  <fills count="15">
    <fill>
      <patternFill patternType="none"/>
    </fill>
    <fill>
      <patternFill patternType="gray125"/>
    </fill>
    <fill>
      <patternFill patternType="solid">
        <fgColor theme="3" tint="0.79998168889431442"/>
        <bgColor indexed="64"/>
      </patternFill>
    </fill>
    <fill>
      <patternFill patternType="solid">
        <fgColor rgb="FF073763"/>
        <bgColor indexed="64"/>
      </patternFill>
    </fill>
    <fill>
      <patternFill patternType="solid">
        <fgColor rgb="FFFFFFFF"/>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002060"/>
        <bgColor indexed="64"/>
      </patternFill>
    </fill>
    <fill>
      <patternFill patternType="solid">
        <fgColor rgb="FF7F1614"/>
        <bgColor indexed="64"/>
      </patternFill>
    </fill>
    <fill>
      <patternFill patternType="solid">
        <fgColor rgb="FFE13F3B"/>
        <bgColor indexed="64"/>
      </patternFill>
    </fill>
    <fill>
      <patternFill patternType="solid">
        <fgColor theme="4"/>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rgb="FFFFFF00"/>
        <bgColor indexed="64"/>
      </patternFill>
    </fill>
  </fills>
  <borders count="48">
    <border>
      <left/>
      <right/>
      <top/>
      <bottom/>
      <diagonal/>
    </border>
    <border>
      <left style="thin">
        <color auto="1"/>
      </left>
      <right style="thin">
        <color auto="1"/>
      </right>
      <top style="thin">
        <color auto="1"/>
      </top>
      <bottom style="thin">
        <color auto="1"/>
      </bottom>
      <diagonal/>
    </border>
    <border>
      <left/>
      <right/>
      <top style="thin">
        <color theme="4" tint="0.3999755851924192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theme="4" tint="0.39997558519241921"/>
      </top>
      <bottom style="thin">
        <color auto="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bottom style="thin">
        <color theme="4" tint="0.39997558519241921"/>
      </bottom>
      <diagonal/>
    </border>
    <border>
      <left style="medium">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style="thin">
        <color theme="0"/>
      </left>
      <right style="thin">
        <color theme="0"/>
      </right>
      <top style="thin">
        <color theme="0"/>
      </top>
      <bottom style="medium">
        <color theme="0"/>
      </bottom>
      <diagonal/>
    </border>
    <border>
      <left style="thin">
        <color auto="1"/>
      </left>
      <right/>
      <top/>
      <bottom/>
      <diagonal/>
    </border>
    <border>
      <left/>
      <right style="thin">
        <color auto="1"/>
      </right>
      <top/>
      <bottom/>
      <diagonal/>
    </border>
    <border>
      <left style="medium">
        <color theme="0"/>
      </left>
      <right/>
      <top/>
      <bottom/>
      <diagonal/>
    </border>
    <border>
      <left style="medium">
        <color theme="0"/>
      </left>
      <right style="medium">
        <color theme="0"/>
      </right>
      <top style="thin">
        <color theme="0"/>
      </top>
      <bottom style="medium">
        <color theme="0"/>
      </bottom>
      <diagonal/>
    </border>
    <border>
      <left style="thin">
        <color auto="1"/>
      </left>
      <right style="thin">
        <color auto="1"/>
      </right>
      <top/>
      <bottom/>
      <diagonal/>
    </border>
    <border>
      <left/>
      <right/>
      <top/>
      <bottom style="thin">
        <color theme="4" tint="0.59996337778862885"/>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style="medium">
        <color theme="0"/>
      </right>
      <top/>
      <bottom/>
      <diagonal/>
    </border>
    <border>
      <left/>
      <right style="medium">
        <color theme="0"/>
      </right>
      <top style="thin">
        <color theme="0"/>
      </top>
      <bottom style="thin">
        <color theme="0"/>
      </bottom>
      <diagonal/>
    </border>
    <border>
      <left/>
      <right/>
      <top/>
      <bottom style="thin">
        <color theme="0"/>
      </bottom>
      <diagonal/>
    </border>
    <border>
      <left style="medium">
        <color theme="0"/>
      </left>
      <right/>
      <top/>
      <bottom style="thin">
        <color theme="0"/>
      </bottom>
      <diagonal/>
    </border>
    <border>
      <left/>
      <right style="medium">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theme="9" tint="-0.499984740745262"/>
      </left>
      <right/>
      <top/>
      <bottom/>
      <diagonal/>
    </border>
    <border>
      <left style="thin">
        <color theme="0"/>
      </left>
      <right/>
      <top/>
      <bottom/>
      <diagonal/>
    </border>
    <border>
      <left/>
      <right/>
      <top style="thin">
        <color auto="1"/>
      </top>
      <bottom style="thin">
        <color auto="1"/>
      </bottom>
      <diagonal/>
    </border>
    <border>
      <left/>
      <right style="thin">
        <color theme="0"/>
      </right>
      <top style="thin">
        <color theme="0"/>
      </top>
      <bottom style="medium">
        <color theme="0"/>
      </bottom>
      <diagonal/>
    </border>
    <border>
      <left style="medium">
        <color theme="0"/>
      </left>
      <right style="medium">
        <color theme="0"/>
      </right>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top style="thin">
        <color theme="4" tint="0.39997558519241921"/>
      </top>
      <bottom style="thin">
        <color theme="4" tint="0.39997558519241921"/>
      </bottom>
      <diagonal/>
    </border>
  </borders>
  <cellStyleXfs count="6">
    <xf numFmtId="0" fontId="0" fillId="0" borderId="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50" fillId="0" borderId="0"/>
  </cellStyleXfs>
  <cellXfs count="205">
    <xf numFmtId="0" fontId="0" fillId="0" borderId="0" xfId="0"/>
    <xf numFmtId="0" fontId="0" fillId="2"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xf numFmtId="0" fontId="5" fillId="0" borderId="0" xfId="0" applyFont="1" applyBorder="1" applyAlignment="1">
      <alignment vertical="center" wrapText="1"/>
    </xf>
    <xf numFmtId="0" fontId="4" fillId="3" borderId="0" xfId="0" applyFont="1" applyFill="1" applyBorder="1" applyAlignment="1">
      <alignment horizontal="center" vertical="center"/>
    </xf>
    <xf numFmtId="0" fontId="5" fillId="0" borderId="0" xfId="0" applyFont="1" applyAlignment="1">
      <alignment vertical="center"/>
    </xf>
    <xf numFmtId="0" fontId="5" fillId="0" borderId="0" xfId="0" applyFont="1" applyBorder="1" applyAlignment="1">
      <alignment wrapText="1"/>
    </xf>
    <xf numFmtId="0" fontId="6" fillId="0" borderId="0" xfId="0" applyFont="1" applyBorder="1"/>
    <xf numFmtId="0" fontId="6" fillId="0" borderId="1" xfId="0" applyFont="1" applyBorder="1" applyAlignment="1">
      <alignment horizontal="left" vertical="center"/>
    </xf>
    <xf numFmtId="0" fontId="5" fillId="0" borderId="1" xfId="0" applyFont="1" applyBorder="1" applyAlignment="1">
      <alignment vertical="center" wrapText="1"/>
    </xf>
    <xf numFmtId="0" fontId="5" fillId="0" borderId="0" xfId="0" applyFont="1"/>
    <xf numFmtId="0" fontId="6" fillId="4" borderId="1" xfId="0" applyFont="1" applyFill="1" applyBorder="1" applyAlignment="1">
      <alignment wrapText="1"/>
    </xf>
    <xf numFmtId="0" fontId="0" fillId="6" borderId="2" xfId="0" applyFont="1" applyFill="1" applyBorder="1"/>
    <xf numFmtId="0" fontId="0" fillId="0" borderId="2" xfId="0" applyFont="1" applyBorder="1"/>
    <xf numFmtId="0" fontId="0" fillId="0" borderId="2" xfId="0" applyNumberFormat="1" applyFont="1" applyBorder="1"/>
    <xf numFmtId="0" fontId="0" fillId="0" borderId="0" xfId="0" applyFill="1" applyBorder="1"/>
    <xf numFmtId="0" fontId="1" fillId="5" borderId="0" xfId="0" applyFont="1" applyFill="1" applyBorder="1"/>
    <xf numFmtId="0" fontId="4" fillId="3" borderId="11" xfId="0" applyFont="1" applyFill="1" applyBorder="1" applyAlignment="1">
      <alignment horizontal="center" vertical="center"/>
    </xf>
    <xf numFmtId="0" fontId="6" fillId="0" borderId="0" xfId="0" applyFont="1" applyBorder="1" applyAlignment="1">
      <alignment horizontal="left" vertical="center" wrapText="1"/>
    </xf>
    <xf numFmtId="0" fontId="5" fillId="7" borderId="0" xfId="0" applyFont="1" applyFill="1" applyBorder="1" applyAlignment="1">
      <alignment horizontal="center" vertical="center" wrapText="1"/>
    </xf>
    <xf numFmtId="0" fontId="7" fillId="0" borderId="0" xfId="0" applyFont="1" applyAlignment="1">
      <alignment horizontal="center" vertical="center"/>
    </xf>
    <xf numFmtId="0" fontId="0" fillId="0" borderId="0" xfId="0" applyAlignment="1">
      <alignment vertical="center"/>
    </xf>
    <xf numFmtId="0" fontId="6" fillId="0" borderId="0" xfId="0" applyFont="1" applyBorder="1" applyAlignment="1">
      <alignment vertical="center"/>
    </xf>
    <xf numFmtId="0" fontId="5" fillId="0" borderId="3" xfId="0" applyFont="1" applyBorder="1"/>
    <xf numFmtId="0" fontId="5" fillId="0" borderId="1" xfId="0" applyFont="1" applyBorder="1"/>
    <xf numFmtId="0" fontId="5" fillId="0" borderId="8" xfId="0" applyFont="1" applyBorder="1"/>
    <xf numFmtId="0" fontId="4" fillId="0" borderId="0" xfId="0" applyFont="1" applyFill="1" applyBorder="1" applyAlignment="1">
      <alignment horizontal="center" vertical="center"/>
    </xf>
    <xf numFmtId="0" fontId="6" fillId="0" borderId="13" xfId="0" applyFont="1" applyFill="1" applyBorder="1"/>
    <xf numFmtId="0" fontId="4"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12" xfId="0" applyFont="1" applyFill="1" applyBorder="1" applyAlignment="1">
      <alignment horizontal="center" vertical="center"/>
    </xf>
    <xf numFmtId="0" fontId="4" fillId="7" borderId="7" xfId="0" applyFont="1" applyFill="1" applyBorder="1" applyAlignment="1">
      <alignment horizontal="center" vertical="center"/>
    </xf>
    <xf numFmtId="0" fontId="5" fillId="6" borderId="4" xfId="0" applyFont="1" applyFill="1" applyBorder="1"/>
    <xf numFmtId="0" fontId="5" fillId="0" borderId="4" xfId="0" applyFont="1" applyBorder="1" applyAlignment="1">
      <alignment horizontal="left" vertical="center" wrapText="1"/>
    </xf>
    <xf numFmtId="0" fontId="9" fillId="0" borderId="1" xfId="0" applyFont="1" applyFill="1" applyBorder="1" applyAlignment="1">
      <alignment horizontal="left" vertical="center"/>
    </xf>
    <xf numFmtId="0" fontId="8" fillId="3" borderId="7" xfId="0" applyFont="1" applyFill="1" applyBorder="1" applyAlignment="1">
      <alignment horizontal="center" vertical="center"/>
    </xf>
    <xf numFmtId="0" fontId="5" fillId="6" borderId="10" xfId="0" applyFont="1" applyFill="1" applyBorder="1"/>
    <xf numFmtId="0" fontId="5" fillId="0"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5" fillId="0" borderId="4" xfId="0" applyFont="1" applyFill="1" applyBorder="1"/>
    <xf numFmtId="0" fontId="5" fillId="0" borderId="1" xfId="0" applyFont="1" applyFill="1" applyBorder="1"/>
    <xf numFmtId="0" fontId="5" fillId="0" borderId="4" xfId="0" applyFont="1" applyFill="1" applyBorder="1" applyAlignment="1">
      <alignment horizontal="left" vertical="center" wrapText="1"/>
    </xf>
    <xf numFmtId="0" fontId="10" fillId="0" borderId="0" xfId="0" applyFont="1" applyFill="1" applyBorder="1" applyAlignment="1">
      <alignment horizontal="left" vertical="center"/>
    </xf>
    <xf numFmtId="0" fontId="0" fillId="2" borderId="0" xfId="0" applyFont="1" applyFill="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5" fillId="0" borderId="9" xfId="0" applyFont="1" applyFill="1" applyBorder="1" applyAlignment="1">
      <alignment horizontal="left" vertical="center" wrapText="1"/>
    </xf>
    <xf numFmtId="0" fontId="5" fillId="0" borderId="0" xfId="0" applyFont="1" applyBorder="1"/>
    <xf numFmtId="0" fontId="5" fillId="0" borderId="9" xfId="0" applyFont="1" applyBorder="1"/>
    <xf numFmtId="0" fontId="5" fillId="0" borderId="22" xfId="0" applyFont="1" applyBorder="1"/>
    <xf numFmtId="0" fontId="5" fillId="0" borderId="21" xfId="0" applyFont="1" applyBorder="1"/>
    <xf numFmtId="0" fontId="5" fillId="0" borderId="1" xfId="0" applyFont="1" applyBorder="1" applyAlignment="1">
      <alignment wrapText="1"/>
    </xf>
    <xf numFmtId="0" fontId="1" fillId="9" borderId="15" xfId="0" applyFont="1" applyFill="1" applyBorder="1" applyAlignment="1">
      <alignment horizontal="center" vertical="center" wrapText="1"/>
    </xf>
    <xf numFmtId="0" fontId="1" fillId="9" borderId="20"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0" borderId="0" xfId="0" applyFont="1" applyFill="1" applyBorder="1" applyAlignment="1">
      <alignment horizontal="center" vertical="center"/>
    </xf>
    <xf numFmtId="0" fontId="13" fillId="8" borderId="0" xfId="0" applyFont="1" applyFill="1" applyBorder="1" applyAlignment="1">
      <alignment vertical="center"/>
    </xf>
    <xf numFmtId="0" fontId="1" fillId="9" borderId="24" xfId="0" applyFont="1" applyFill="1" applyBorder="1" applyAlignment="1">
      <alignment horizontal="center" vertical="center" wrapText="1"/>
    </xf>
    <xf numFmtId="0" fontId="7" fillId="0" borderId="0" xfId="0" applyFont="1" applyAlignment="1">
      <alignment horizontal="center" vertical="center"/>
    </xf>
    <xf numFmtId="0" fontId="14" fillId="3" borderId="25" xfId="0" applyFont="1" applyFill="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wrapText="1"/>
    </xf>
    <xf numFmtId="0" fontId="5" fillId="0" borderId="4" xfId="0" applyFont="1" applyBorder="1" applyAlignment="1">
      <alignment horizontal="left" vertical="center"/>
    </xf>
    <xf numFmtId="0" fontId="13" fillId="8" borderId="23" xfId="0" applyFont="1" applyFill="1" applyBorder="1" applyAlignment="1">
      <alignment horizontal="right" vertical="center" wrapText="1"/>
    </xf>
    <xf numFmtId="0" fontId="17" fillId="0" borderId="0" xfId="0" applyFont="1" applyBorder="1" applyAlignment="1">
      <alignment vertical="center"/>
    </xf>
    <xf numFmtId="0" fontId="18" fillId="0" borderId="0" xfId="0" applyFont="1" applyBorder="1" applyAlignment="1">
      <alignment wrapText="1"/>
    </xf>
    <xf numFmtId="0" fontId="17" fillId="0" borderId="0" xfId="0" applyFont="1" applyFill="1" applyBorder="1" applyAlignment="1">
      <alignment vertical="center"/>
    </xf>
    <xf numFmtId="0" fontId="0" fillId="10" borderId="0" xfId="0" applyFill="1" applyAlignment="1">
      <alignment vertical="center"/>
    </xf>
    <xf numFmtId="3" fontId="19" fillId="0" borderId="0" xfId="0" applyNumberFormat="1" applyFont="1" applyAlignment="1">
      <alignment horizontal="center" vertical="center"/>
    </xf>
    <xf numFmtId="0" fontId="19"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xf>
    <xf numFmtId="0" fontId="13" fillId="8"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xf numFmtId="0" fontId="0" fillId="0" borderId="0" xfId="0" applyFont="1" applyBorder="1" applyAlignment="1">
      <alignment horizontal="center" vertical="center"/>
    </xf>
    <xf numFmtId="0" fontId="0" fillId="0" borderId="0" xfId="0"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Alignment="1">
      <alignment horizont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12" fillId="0" borderId="0" xfId="0" applyFont="1" applyFill="1" applyBorder="1" applyAlignment="1">
      <alignment vertical="center"/>
    </xf>
    <xf numFmtId="0" fontId="23" fillId="8" borderId="0" xfId="0" applyFont="1" applyFill="1" applyBorder="1" applyAlignment="1">
      <alignment vertical="center"/>
    </xf>
    <xf numFmtId="0" fontId="0" fillId="0" borderId="0" xfId="0" applyBorder="1"/>
    <xf numFmtId="0" fontId="25" fillId="0" borderId="0" xfId="0" applyFont="1" applyBorder="1"/>
    <xf numFmtId="0" fontId="27" fillId="0" borderId="0" xfId="0" applyFont="1"/>
    <xf numFmtId="0" fontId="26" fillId="0" borderId="0" xfId="0" applyFont="1" applyFill="1"/>
    <xf numFmtId="0" fontId="0" fillId="0" borderId="0" xfId="0" applyBorder="1" applyAlignment="1"/>
    <xf numFmtId="0" fontId="0" fillId="10" borderId="0" xfId="0" applyFill="1" applyBorder="1" applyAlignment="1">
      <alignment vertical="center"/>
    </xf>
    <xf numFmtId="0" fontId="0" fillId="0" borderId="0" xfId="0" pivotButton="1"/>
    <xf numFmtId="0" fontId="0" fillId="0" borderId="0" xfId="0" applyAlignment="1">
      <alignment horizontal="left"/>
    </xf>
    <xf numFmtId="14" fontId="0" fillId="0" borderId="0" xfId="0" applyNumberFormat="1" applyAlignment="1">
      <alignment horizontal="left"/>
    </xf>
    <xf numFmtId="0" fontId="0" fillId="0" borderId="0" xfId="0" applyNumberFormat="1"/>
    <xf numFmtId="164" fontId="13" fillId="8" borderId="0" xfId="0" applyNumberFormat="1" applyFont="1" applyFill="1" applyBorder="1" applyAlignment="1">
      <alignment vertical="center"/>
    </xf>
    <xf numFmtId="164" fontId="0" fillId="0" borderId="0" xfId="0" applyNumberFormat="1" applyFont="1" applyBorder="1" applyAlignment="1">
      <alignment horizontal="center" vertical="center"/>
    </xf>
    <xf numFmtId="0" fontId="29" fillId="13" borderId="0" xfId="0" applyFont="1" applyFill="1" applyAlignment="1">
      <alignment vertical="center"/>
    </xf>
    <xf numFmtId="0" fontId="29" fillId="13" borderId="0" xfId="0" applyFont="1" applyFill="1" applyBorder="1" applyAlignment="1">
      <alignment vertical="center"/>
    </xf>
    <xf numFmtId="0" fontId="33" fillId="13" borderId="0" xfId="0" applyFont="1" applyFill="1" applyBorder="1" applyAlignment="1">
      <alignment vertical="center"/>
    </xf>
    <xf numFmtId="0" fontId="33" fillId="13" borderId="0" xfId="0" applyFont="1" applyFill="1" applyBorder="1" applyAlignment="1">
      <alignment horizontal="center" vertical="center"/>
    </xf>
    <xf numFmtId="0" fontId="34" fillId="13" borderId="0" xfId="0" applyFont="1" applyFill="1" applyBorder="1" applyAlignment="1">
      <alignment horizontal="right" vertical="center"/>
    </xf>
    <xf numFmtId="0" fontId="38" fillId="13" borderId="0" xfId="0" applyFont="1" applyFill="1" applyBorder="1" applyAlignment="1"/>
    <xf numFmtId="3" fontId="36" fillId="13" borderId="23" xfId="0" applyNumberFormat="1" applyFont="1" applyFill="1" applyBorder="1" applyAlignment="1">
      <alignment horizontal="center" vertical="center"/>
    </xf>
    <xf numFmtId="0" fontId="36" fillId="13" borderId="0" xfId="0" applyFont="1" applyFill="1" applyBorder="1" applyAlignment="1">
      <alignment horizontal="center" vertical="center"/>
    </xf>
    <xf numFmtId="0" fontId="36" fillId="13" borderId="28" xfId="0" applyFont="1" applyFill="1" applyBorder="1" applyAlignment="1">
      <alignment horizontal="center" vertical="center"/>
    </xf>
    <xf numFmtId="0" fontId="36" fillId="13" borderId="23" xfId="0" applyFont="1" applyFill="1" applyBorder="1" applyAlignment="1">
      <alignment horizontal="center" vertical="center"/>
    </xf>
    <xf numFmtId="0" fontId="38" fillId="13" borderId="0" xfId="0" applyFont="1" applyFill="1" applyBorder="1" applyAlignment="1">
      <alignment vertical="center"/>
    </xf>
    <xf numFmtId="0" fontId="38" fillId="13" borderId="0" xfId="0" applyFont="1" applyFill="1" applyAlignment="1">
      <alignment vertical="center"/>
    </xf>
    <xf numFmtId="0" fontId="33" fillId="13" borderId="26" xfId="0" applyFont="1" applyFill="1" applyBorder="1" applyAlignment="1">
      <alignment horizontal="center"/>
    </xf>
    <xf numFmtId="3" fontId="40" fillId="13" borderId="0" xfId="0" applyNumberFormat="1" applyFont="1" applyFill="1" applyAlignment="1">
      <alignment horizontal="center" vertical="center"/>
    </xf>
    <xf numFmtId="0" fontId="40" fillId="13" borderId="0" xfId="0" applyFont="1" applyFill="1" applyAlignment="1">
      <alignment horizontal="center" vertical="center"/>
    </xf>
    <xf numFmtId="0" fontId="39" fillId="13" borderId="33" xfId="0" applyFont="1" applyFill="1" applyBorder="1" applyAlignment="1">
      <alignment horizontal="left" vertical="center"/>
    </xf>
    <xf numFmtId="0" fontId="37" fillId="13" borderId="33" xfId="0" applyFont="1" applyFill="1" applyBorder="1" applyAlignment="1">
      <alignment horizontal="left" vertical="center"/>
    </xf>
    <xf numFmtId="3" fontId="41" fillId="13" borderId="30" xfId="0" applyNumberFormat="1" applyFont="1" applyFill="1" applyBorder="1" applyAlignment="1">
      <alignment horizontal="center" vertical="center"/>
    </xf>
    <xf numFmtId="3" fontId="41" fillId="13" borderId="32" xfId="0" applyNumberFormat="1" applyFont="1" applyFill="1" applyBorder="1" applyAlignment="1">
      <alignment horizontal="center" vertical="center"/>
    </xf>
    <xf numFmtId="3" fontId="41" fillId="13" borderId="31" xfId="0" applyNumberFormat="1" applyFont="1" applyFill="1" applyBorder="1" applyAlignment="1">
      <alignment horizontal="center" vertical="center"/>
    </xf>
    <xf numFmtId="3" fontId="41" fillId="13" borderId="29" xfId="0" applyNumberFormat="1" applyFont="1" applyFill="1" applyBorder="1" applyAlignment="1">
      <alignment horizontal="center" vertical="center"/>
    </xf>
    <xf numFmtId="0" fontId="0" fillId="0" borderId="36" xfId="0" applyBorder="1"/>
    <xf numFmtId="0" fontId="0" fillId="0" borderId="37" xfId="0" applyBorder="1"/>
    <xf numFmtId="0" fontId="0" fillId="0" borderId="38" xfId="0" applyBorder="1"/>
    <xf numFmtId="0" fontId="0" fillId="0" borderId="36" xfId="0" applyNumberFormat="1" applyBorder="1"/>
    <xf numFmtId="0" fontId="0" fillId="0" borderId="38" xfId="0" applyNumberFormat="1" applyBorder="1"/>
    <xf numFmtId="0" fontId="0" fillId="0" borderId="37" xfId="0" pivotButton="1" applyBorder="1"/>
    <xf numFmtId="0" fontId="0" fillId="0" borderId="38" xfId="0" applyBorder="1" applyAlignment="1">
      <alignment horizontal="left"/>
    </xf>
    <xf numFmtId="0" fontId="0" fillId="0" borderId="36"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wrapText="1"/>
    </xf>
    <xf numFmtId="0" fontId="0" fillId="0" borderId="0" xfId="0" applyAlignment="1">
      <alignment horizontal="center" vertical="center" wrapText="1"/>
    </xf>
    <xf numFmtId="0" fontId="25" fillId="0" borderId="0" xfId="0" applyFont="1" applyBorder="1" applyAlignment="1">
      <alignment horizontal="center" vertical="center"/>
    </xf>
    <xf numFmtId="0" fontId="0" fillId="0" borderId="0" xfId="0" applyBorder="1" applyAlignment="1">
      <alignment horizontal="center" vertical="center"/>
    </xf>
    <xf numFmtId="0" fontId="0" fillId="0" borderId="36" xfId="0" applyNumberFormat="1" applyBorder="1" applyAlignment="1">
      <alignment horizontal="center" vertical="center"/>
    </xf>
    <xf numFmtId="0" fontId="0" fillId="0" borderId="38" xfId="0" applyNumberFormat="1" applyBorder="1" applyAlignment="1">
      <alignment horizontal="center" vertical="center"/>
    </xf>
    <xf numFmtId="0" fontId="23" fillId="8" borderId="0" xfId="0" applyFont="1" applyFill="1" applyBorder="1" applyAlignment="1">
      <alignment horizontal="left" vertical="center"/>
    </xf>
    <xf numFmtId="0" fontId="0" fillId="0" borderId="0" xfId="0" pivotButton="1" applyBorder="1"/>
    <xf numFmtId="0" fontId="0" fillId="0" borderId="36" xfId="0" pivotButton="1" applyBorder="1"/>
    <xf numFmtId="0" fontId="0" fillId="0" borderId="0" xfId="0" applyFill="1"/>
    <xf numFmtId="0" fontId="0" fillId="0" borderId="0" xfId="0" applyFont="1" applyFill="1" applyBorder="1" applyAlignment="1">
      <alignment horizontal="center" vertical="center" wrapText="1"/>
    </xf>
    <xf numFmtId="0" fontId="20" fillId="14" borderId="26" xfId="0" applyFont="1" applyFill="1" applyBorder="1" applyAlignment="1">
      <alignment vertical="center"/>
    </xf>
    <xf numFmtId="0" fontId="0" fillId="14" borderId="0" xfId="0" applyFill="1" applyAlignment="1">
      <alignment vertical="center"/>
    </xf>
    <xf numFmtId="0" fontId="20" fillId="14" borderId="0" xfId="0" applyFont="1" applyFill="1" applyBorder="1" applyAlignment="1">
      <alignment horizontal="center" vertical="center"/>
    </xf>
    <xf numFmtId="0" fontId="0" fillId="14" borderId="0" xfId="0" applyFill="1" applyBorder="1" applyAlignment="1"/>
    <xf numFmtId="0" fontId="0" fillId="14" borderId="0" xfId="0" applyFill="1" applyBorder="1" applyAlignment="1">
      <alignment vertical="center"/>
    </xf>
    <xf numFmtId="0" fontId="20" fillId="14" borderId="26" xfId="0" applyFont="1" applyFill="1" applyBorder="1" applyAlignment="1">
      <alignment horizontal="center"/>
    </xf>
    <xf numFmtId="0" fontId="4" fillId="3" borderId="13" xfId="0" applyFont="1" applyFill="1" applyBorder="1" applyAlignment="1">
      <alignment horizontal="center" vertical="center"/>
    </xf>
    <xf numFmtId="0" fontId="0" fillId="0" borderId="0" xfId="0" applyAlignment="1">
      <alignment horizontal="left" indent="1"/>
    </xf>
    <xf numFmtId="0" fontId="0" fillId="0" borderId="0" xfId="0" applyAlignment="1">
      <alignment horizontal="left" indent="2"/>
    </xf>
    <xf numFmtId="0" fontId="47" fillId="0" borderId="0" xfId="0" applyFont="1"/>
    <xf numFmtId="0" fontId="0" fillId="0" borderId="0" xfId="0" applyAlignment="1">
      <alignment horizontal="left" vertical="center"/>
    </xf>
    <xf numFmtId="0" fontId="5" fillId="0" borderId="0" xfId="0" applyFont="1" applyAlignment="1">
      <alignment wrapText="1"/>
    </xf>
    <xf numFmtId="164"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51" fillId="0" borderId="2" xfId="0" applyFont="1" applyBorder="1"/>
    <xf numFmtId="0" fontId="13" fillId="8" borderId="0" xfId="0" applyFont="1" applyFill="1" applyBorder="1" applyAlignment="1">
      <alignment horizontal="right" vertical="center" wrapText="1"/>
    </xf>
    <xf numFmtId="0" fontId="1" fillId="9" borderId="42" xfId="0" applyFont="1" applyFill="1" applyBorder="1" applyAlignment="1">
      <alignment horizontal="center" vertical="center" wrapText="1"/>
    </xf>
    <xf numFmtId="3" fontId="36" fillId="13" borderId="43" xfId="0" applyNumberFormat="1" applyFont="1" applyFill="1" applyBorder="1" applyAlignment="1">
      <alignment horizontal="center" vertical="center"/>
    </xf>
    <xf numFmtId="0" fontId="36" fillId="13" borderId="43" xfId="0" applyFont="1" applyFill="1" applyBorder="1" applyAlignment="1">
      <alignment horizontal="center" vertical="center"/>
    </xf>
    <xf numFmtId="0" fontId="0" fillId="0" borderId="0" xfId="0" applyFont="1" applyFill="1" applyBorder="1" applyAlignment="1">
      <alignment vertical="center"/>
    </xf>
    <xf numFmtId="0" fontId="47"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Border="1" applyAlignment="1"/>
    <xf numFmtId="0" fontId="5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0" fillId="0" borderId="0" xfId="0" applyFont="1" applyFill="1"/>
    <xf numFmtId="3" fontId="0"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Font="1" applyFill="1" applyAlignment="1">
      <alignment wrapText="1"/>
    </xf>
    <xf numFmtId="0" fontId="0" fillId="0" borderId="0" xfId="0" applyFont="1" applyFill="1" applyAlignment="1">
      <alignment horizontal="center"/>
    </xf>
    <xf numFmtId="0" fontId="0" fillId="0" borderId="0" xfId="0" applyFill="1" applyAlignment="1">
      <alignment horizontal="center"/>
    </xf>
    <xf numFmtId="1" fontId="0" fillId="0" borderId="0" xfId="0" applyNumberFormat="1" applyFont="1" applyFill="1" applyBorder="1" applyAlignment="1">
      <alignment horizontal="center" vertical="center"/>
    </xf>
    <xf numFmtId="1" fontId="0" fillId="0" borderId="47" xfId="0" applyNumberFormat="1" applyFont="1" applyFill="1" applyBorder="1" applyAlignment="1">
      <alignment horizontal="center" vertical="center" wrapText="1"/>
    </xf>
    <xf numFmtId="0" fontId="37" fillId="13" borderId="34" xfId="0" applyFont="1" applyFill="1" applyBorder="1" applyAlignment="1">
      <alignment horizontal="left" vertical="center"/>
    </xf>
    <xf numFmtId="0" fontId="37" fillId="13" borderId="35" xfId="0" applyFont="1" applyFill="1" applyBorder="1" applyAlignment="1">
      <alignment horizontal="left" vertical="center"/>
    </xf>
    <xf numFmtId="0" fontId="39" fillId="13" borderId="34" xfId="0" applyFont="1" applyFill="1" applyBorder="1" applyAlignment="1">
      <alignment horizontal="left" vertical="center"/>
    </xf>
    <xf numFmtId="0" fontId="39" fillId="13" borderId="35" xfId="0" applyFont="1" applyFill="1" applyBorder="1" applyAlignment="1">
      <alignment horizontal="left" vertical="center"/>
    </xf>
    <xf numFmtId="0" fontId="30" fillId="13" borderId="30" xfId="0" applyFont="1" applyFill="1" applyBorder="1" applyAlignment="1">
      <alignment horizontal="center" vertical="center" wrapText="1"/>
    </xf>
    <xf numFmtId="0" fontId="33" fillId="13" borderId="30" xfId="0" applyFont="1" applyFill="1" applyBorder="1" applyAlignment="1">
      <alignment horizontal="center" vertical="center"/>
    </xf>
    <xf numFmtId="0" fontId="31" fillId="13" borderId="0" xfId="0" applyFont="1" applyFill="1" applyAlignment="1">
      <alignment horizontal="center" vertical="center"/>
    </xf>
    <xf numFmtId="0" fontId="39" fillId="13" borderId="33" xfId="0" applyFont="1" applyFill="1" applyBorder="1" applyAlignment="1">
      <alignment horizontal="left" vertical="center"/>
    </xf>
    <xf numFmtId="14" fontId="35" fillId="13" borderId="0" xfId="0" applyNumberFormat="1" applyFont="1" applyFill="1" applyBorder="1" applyAlignment="1">
      <alignment horizontal="left" vertical="center"/>
    </xf>
    <xf numFmtId="0" fontId="35" fillId="13" borderId="0" xfId="0" applyFont="1" applyFill="1" applyBorder="1" applyAlignment="1">
      <alignment horizontal="left" vertical="center"/>
    </xf>
    <xf numFmtId="0" fontId="36" fillId="13" borderId="44" xfId="0" applyFont="1" applyFill="1" applyBorder="1" applyAlignment="1">
      <alignment horizontal="center" vertical="center"/>
    </xf>
    <xf numFmtId="0" fontId="36" fillId="13" borderId="45" xfId="0" applyFont="1" applyFill="1" applyBorder="1" applyAlignment="1">
      <alignment horizontal="center" vertical="center"/>
    </xf>
    <xf numFmtId="0" fontId="36" fillId="13" borderId="46" xfId="0" applyFont="1" applyFill="1" applyBorder="1" applyAlignment="1">
      <alignment horizontal="center" vertical="center"/>
    </xf>
    <xf numFmtId="0" fontId="39" fillId="13" borderId="33" xfId="0" applyFont="1" applyFill="1" applyBorder="1" applyAlignment="1">
      <alignment horizontal="left" vertical="center" wrapText="1"/>
    </xf>
    <xf numFmtId="0" fontId="10" fillId="9" borderId="17" xfId="0" applyFont="1" applyFill="1" applyBorder="1" applyAlignment="1">
      <alignment horizontal="center" vertical="center"/>
    </xf>
    <xf numFmtId="0" fontId="10" fillId="9" borderId="18" xfId="0" applyFont="1" applyFill="1" applyBorder="1" applyAlignment="1">
      <alignment horizontal="center" vertical="center"/>
    </xf>
    <xf numFmtId="0" fontId="10" fillId="9" borderId="19" xfId="0" applyFont="1" applyFill="1" applyBorder="1" applyAlignment="1">
      <alignment horizontal="center" vertical="center"/>
    </xf>
    <xf numFmtId="0" fontId="26" fillId="11" borderId="27" xfId="0" applyFont="1" applyFill="1" applyBorder="1" applyAlignment="1">
      <alignment horizontal="center" vertical="center" wrapText="1"/>
    </xf>
    <xf numFmtId="0" fontId="26" fillId="11" borderId="27" xfId="0" applyFont="1" applyFill="1" applyBorder="1" applyAlignment="1">
      <alignment horizontal="center" vertical="center"/>
    </xf>
    <xf numFmtId="0" fontId="24" fillId="8" borderId="39" xfId="0" applyFont="1" applyFill="1" applyBorder="1" applyAlignment="1">
      <alignment horizontal="center" vertical="center"/>
    </xf>
    <xf numFmtId="0" fontId="24" fillId="8" borderId="0" xfId="0" applyFont="1" applyFill="1" applyBorder="1" applyAlignment="1">
      <alignment horizontal="center" vertical="center"/>
    </xf>
    <xf numFmtId="0" fontId="42" fillId="11" borderId="4" xfId="0" applyFont="1" applyFill="1" applyBorder="1" applyAlignment="1">
      <alignment horizontal="center" vertical="center"/>
    </xf>
    <xf numFmtId="0" fontId="42" fillId="11" borderId="41" xfId="0" applyFont="1" applyFill="1" applyBorder="1" applyAlignment="1">
      <alignment horizontal="center" vertical="center"/>
    </xf>
    <xf numFmtId="0" fontId="42" fillId="11" borderId="3" xfId="0" applyFont="1" applyFill="1" applyBorder="1" applyAlignment="1">
      <alignment horizontal="center" vertical="center"/>
    </xf>
    <xf numFmtId="0" fontId="28" fillId="12" borderId="40" xfId="0" applyFont="1" applyFill="1" applyBorder="1" applyAlignment="1">
      <alignment horizontal="center" vertical="center"/>
    </xf>
    <xf numFmtId="0" fontId="28" fillId="12" borderId="0" xfId="0" applyFont="1" applyFill="1" applyBorder="1" applyAlignment="1">
      <alignment horizontal="center" vertical="center"/>
    </xf>
    <xf numFmtId="0" fontId="7" fillId="0" borderId="0" xfId="0" applyFont="1" applyAlignment="1">
      <alignment horizontal="center" vertical="center"/>
    </xf>
  </cellXfs>
  <cellStyles count="6">
    <cellStyle name="Followed Hyperlink" xfId="2" builtinId="9" hidden="1"/>
    <cellStyle name="Followed Hyperlink" xfId="4" builtinId="9" hidden="1"/>
    <cellStyle name="Hyperlink" xfId="1" builtinId="8" hidden="1"/>
    <cellStyle name="Hyperlink" xfId="3" builtinId="8" hidden="1"/>
    <cellStyle name="Normal" xfId="0" builtinId="0"/>
    <cellStyle name="Normal 2" xfId="5"/>
  </cellStyles>
  <dxfs count="1341">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0"/>
        <color rgb="FF000000"/>
        <name val="Calibri"/>
        <scheme val="minor"/>
      </font>
      <alignment horizontal="general" vertical="center" textRotation="0" wrapText="0" indent="0" justifyLastLine="0" shrinkToFit="0" readingOrder="0"/>
    </dxf>
    <dxf>
      <font>
        <b/>
        <i val="0"/>
        <strike val="0"/>
        <condense val="0"/>
        <extend val="0"/>
        <outline val="0"/>
        <shadow val="0"/>
        <u val="none"/>
        <vertAlign val="baseline"/>
        <sz val="10"/>
        <color rgb="FFFFFFFF"/>
        <name val="Calibri"/>
        <scheme val="minor"/>
      </font>
      <fill>
        <patternFill patternType="solid">
          <fgColor indexed="64"/>
          <bgColor rgb="FF073763"/>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border outline="0">
        <top style="thin">
          <color theme="4" tint="0.39997558519241921"/>
        </top>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0"/>
        <color theme="0"/>
        <name val="Calibri"/>
        <scheme val="minor"/>
      </font>
      <fill>
        <patternFill patternType="solid">
          <fgColor indexed="64"/>
          <bgColor rgb="FF002060"/>
        </patternFill>
      </fill>
      <alignment horizontal="center" vertical="center" textRotation="0" wrapText="1" indent="0" justifyLastLine="0" shrinkToFit="0" readingOrder="0"/>
    </dxf>
    <dxf>
      <font>
        <strike val="0"/>
        <outline val="0"/>
        <shadow val="0"/>
        <u val="none"/>
        <vertAlign val="baseline"/>
        <sz val="10"/>
        <color theme="1"/>
        <name val="Calibri"/>
        <scheme val="minor"/>
      </font>
      <border diagonalUp="0" diagonalDown="0" outline="0">
        <left style="thin">
          <color indexed="64"/>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0"/>
        <name val="Calibri"/>
        <scheme val="minor"/>
      </font>
    </dxf>
    <dxf>
      <border>
        <bottom style="thin">
          <color indexed="64"/>
        </bottom>
      </border>
    </dxf>
    <dxf>
      <font>
        <strike val="0"/>
        <outline val="0"/>
        <shadow val="0"/>
        <u val="none"/>
        <vertAlign val="baseline"/>
        <sz val="10"/>
        <color theme="0"/>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bottom style="thin">
          <color indexed="64"/>
        </bottom>
      </border>
    </dxf>
    <dxf>
      <border outline="0">
        <bottom style="thin">
          <color indexed="64"/>
        </bottom>
      </border>
    </dxf>
    <dxf>
      <font>
        <b/>
        <i val="0"/>
        <strike val="0"/>
        <condense val="0"/>
        <extend val="0"/>
        <outline val="0"/>
        <shadow val="0"/>
        <u val="none"/>
        <vertAlign val="baseline"/>
        <sz val="10"/>
        <color rgb="FFFFFFFF"/>
        <name val="Calibri"/>
        <scheme val="minor"/>
      </font>
      <fill>
        <patternFill patternType="solid">
          <fgColor indexed="64"/>
          <bgColor rgb="FF00206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rgb="FF002060"/>
        </patternFill>
      </fill>
      <alignment horizontal="center"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fill>
        <patternFill patternType="none">
          <fgColor indexed="64"/>
          <bgColor auto="1"/>
        </patternFill>
      </fill>
    </dxf>
    <dxf>
      <border>
        <bottom style="thin">
          <color indexed="64"/>
        </bottom>
      </border>
    </dxf>
    <dxf>
      <fill>
        <patternFill>
          <fgColor indexed="64"/>
          <bgColor rgb="FF00206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Calibri"/>
        <scheme val="minor"/>
      </font>
      <fill>
        <patternFill patternType="none">
          <fgColor indexed="64"/>
          <bgColor auto="1"/>
        </patternFill>
      </fill>
    </dxf>
    <dxf>
      <font>
        <b val="0"/>
        <i val="0"/>
        <strike val="0"/>
        <condense val="0"/>
        <extend val="0"/>
        <outline val="0"/>
        <shadow val="0"/>
        <u val="none"/>
        <vertAlign val="baseline"/>
        <sz val="10"/>
        <color rgb="FF000000"/>
        <name val="Calibri"/>
        <scheme val="minor"/>
      </font>
      <fill>
        <patternFill patternType="none">
          <fgColor indexed="64"/>
          <bgColor auto="1"/>
        </patternFill>
      </fill>
    </dxf>
    <dxf>
      <font>
        <b/>
        <i val="0"/>
        <strike val="0"/>
        <condense val="0"/>
        <extend val="0"/>
        <outline val="0"/>
        <shadow val="0"/>
        <u val="none"/>
        <vertAlign val="baseline"/>
        <sz val="10"/>
        <color rgb="FFFFFFFF"/>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Calibri"/>
        <scheme val="minor"/>
      </font>
    </dxf>
    <dxf>
      <font>
        <b val="0"/>
        <i val="0"/>
        <strike val="0"/>
        <condense val="0"/>
        <extend val="0"/>
        <outline val="0"/>
        <shadow val="0"/>
        <u val="none"/>
        <vertAlign val="baseline"/>
        <sz val="10"/>
        <color rgb="FF000000"/>
        <name val="Calibri"/>
        <scheme val="minor"/>
      </font>
    </dxf>
    <dxf>
      <font>
        <b/>
        <i val="0"/>
        <strike val="0"/>
        <condense val="0"/>
        <extend val="0"/>
        <outline val="0"/>
        <shadow val="0"/>
        <u val="none"/>
        <vertAlign val="baseline"/>
        <sz val="10"/>
        <color rgb="FFFFFFFF"/>
        <name val="Calibri"/>
        <scheme val="minor"/>
      </font>
      <fill>
        <patternFill patternType="solid">
          <fgColor indexed="64"/>
          <bgColor rgb="FF073763"/>
        </patternFill>
      </fill>
      <alignment horizontal="center" vertical="center" textRotation="0" wrapText="0" indent="0" justifyLastLine="0" shrinkToFit="0" readingOrder="0"/>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vertical="center" readingOrder="0"/>
    </dxf>
    <dxf>
      <alignment vertical="center" readingOrder="0"/>
    </dxf>
    <dxf>
      <alignment horizontal="center" readingOrder="0"/>
    </dxf>
    <dxf>
      <alignment horizontal="center" readingOrder="0"/>
    </dxf>
    <dxf>
      <alignment wrapText="1" readingOrder="0"/>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top/>
        <vertical/>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vertical="center" readingOrder="0"/>
    </dxf>
    <dxf>
      <alignment horizontal="center" readingOrder="0"/>
    </dxf>
    <dxf>
      <alignment vertical="center" readingOrder="0"/>
    </dxf>
    <dxf>
      <alignment horizontal="center" readingOrder="0"/>
    </dxf>
    <dxf>
      <alignment wrapText="1" readingOrder="0"/>
    </dxf>
    <dxf>
      <border>
        <horizontal/>
      </border>
    </dxf>
    <dxf>
      <border>
        <horizontal/>
      </border>
    </dxf>
    <dxf>
      <border>
        <horizontal/>
      </border>
    </dxf>
    <dxf>
      <border>
        <horizontal/>
      </border>
    </dxf>
    <dxf>
      <border>
        <top/>
        <horizontal/>
      </border>
    </dxf>
    <dxf>
      <border>
        <top/>
        <horizontal/>
      </border>
    </dxf>
    <dxf>
      <border>
        <top/>
        <horizontal/>
      </border>
    </dxf>
    <dxf>
      <border>
        <top/>
        <horizontal/>
      </border>
    </dxf>
    <dxf>
      <border>
        <left/>
        <top/>
        <vertical/>
      </border>
    </dxf>
    <dxf>
      <border>
        <left/>
        <top/>
        <vertical/>
      </border>
    </dxf>
    <dxf>
      <border>
        <left/>
        <top/>
        <vertical/>
      </border>
    </dxf>
    <dxf>
      <border>
        <left/>
        <top/>
        <vertical/>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sz val="10"/>
      </font>
    </dxf>
    <dxf>
      <font>
        <sz val="10"/>
      </font>
    </dxf>
    <dxf>
      <alignment wrapText="1" readingOrder="0"/>
    </dxf>
    <dxf>
      <alignment wrapText="1" readingOrder="0"/>
    </dxf>
    <dxf>
      <alignment horizontal="left" vertical="center" readingOrder="0"/>
    </dxf>
    <dxf>
      <alignment wrapText="0" readingOrder="0"/>
    </dxf>
    <dxf>
      <alignment horizontal="left" readingOrder="0"/>
    </dxf>
    <dxf>
      <alignment vertical="center" readingOrder="0"/>
    </dxf>
    <dxf>
      <font>
        <sz val="9"/>
      </font>
    </dxf>
    <dxf>
      <font>
        <sz val="9"/>
      </font>
    </dxf>
  </dxfs>
  <tableStyles count="0" defaultTableStyle="TableStyleMedium2" defaultPivotStyle="PivotStyleLight16"/>
  <colors>
    <mruColors>
      <color rgb="FF7F1614"/>
      <color rgb="FFE13F3B"/>
      <color rgb="FFA716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[170323_ShelterNFI_4W.xlsx]STAT_DISTRIBUTION!PivotTable1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Nombre de distributions en cours ou réalisees par</a:t>
            </a:r>
            <a:r>
              <a:rPr lang="en-US" baseline="0"/>
              <a:t> jour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accent1"/>
            </a:solidFill>
            <a:round/>
          </a:ln>
          <a:effectLst/>
        </c:spPr>
        <c:marker>
          <c:symbol val="none"/>
        </c:marker>
      </c:pivotFmt>
    </c:pivotFmts>
    <c:plotArea>
      <c:layout/>
      <c:lineChart>
        <c:grouping val="standard"/>
        <c:varyColors val="0"/>
        <c:ser>
          <c:idx val="0"/>
          <c:order val="0"/>
          <c:tx>
            <c:strRef>
              <c:f>STAT_DISTRIBUTION!$B$3</c:f>
              <c:strCache>
                <c:ptCount val="1"/>
                <c:pt idx="0">
                  <c:v>Total</c:v>
                </c:pt>
              </c:strCache>
            </c:strRef>
          </c:tx>
          <c:spPr>
            <a:ln w="28575" cap="rnd">
              <a:solidFill>
                <a:schemeClr val="accent1"/>
              </a:solidFill>
              <a:round/>
            </a:ln>
            <a:effectLst/>
          </c:spPr>
          <c:marker>
            <c:symbol val="none"/>
          </c:marker>
          <c:cat>
            <c:strRef>
              <c:f>STAT_DISTRIBUTION!$A$4:$A$88</c:f>
              <c:strCache>
                <c:ptCount val="84"/>
                <c:pt idx="0">
                  <c:v>10/1/2016</c:v>
                </c:pt>
                <c:pt idx="1">
                  <c:v>10/2/2016</c:v>
                </c:pt>
                <c:pt idx="2">
                  <c:v>10/4/2016</c:v>
                </c:pt>
                <c:pt idx="3">
                  <c:v>10/5/2016</c:v>
                </c:pt>
                <c:pt idx="4">
                  <c:v>10/6/2016</c:v>
                </c:pt>
                <c:pt idx="5">
                  <c:v>10/7/2016</c:v>
                </c:pt>
                <c:pt idx="6">
                  <c:v>10/8/2016</c:v>
                </c:pt>
                <c:pt idx="7">
                  <c:v>10/9/2016</c:v>
                </c:pt>
                <c:pt idx="8">
                  <c:v>10/10/2016</c:v>
                </c:pt>
                <c:pt idx="9">
                  <c:v>10/11/2016</c:v>
                </c:pt>
                <c:pt idx="10">
                  <c:v>10/12/2016</c:v>
                </c:pt>
                <c:pt idx="11">
                  <c:v>10/13/2016</c:v>
                </c:pt>
                <c:pt idx="12">
                  <c:v>10/14/2016</c:v>
                </c:pt>
                <c:pt idx="13">
                  <c:v>10/15/2016</c:v>
                </c:pt>
                <c:pt idx="14">
                  <c:v>10/16/2016</c:v>
                </c:pt>
                <c:pt idx="15">
                  <c:v>10/17/2016</c:v>
                </c:pt>
                <c:pt idx="16">
                  <c:v>10/18/2016</c:v>
                </c:pt>
                <c:pt idx="17">
                  <c:v>10/19/2016</c:v>
                </c:pt>
                <c:pt idx="18">
                  <c:v>10/20/2016</c:v>
                </c:pt>
                <c:pt idx="19">
                  <c:v>10/21/2016</c:v>
                </c:pt>
                <c:pt idx="20">
                  <c:v>10/22/2016</c:v>
                </c:pt>
                <c:pt idx="21">
                  <c:v>10/23/2016</c:v>
                </c:pt>
                <c:pt idx="22">
                  <c:v>10/24/2016</c:v>
                </c:pt>
                <c:pt idx="23">
                  <c:v>10/25/2016</c:v>
                </c:pt>
                <c:pt idx="24">
                  <c:v>10/26/2016</c:v>
                </c:pt>
                <c:pt idx="25">
                  <c:v>10/27/2016</c:v>
                </c:pt>
                <c:pt idx="26">
                  <c:v>10/28/2016</c:v>
                </c:pt>
                <c:pt idx="27">
                  <c:v>10/29/2016</c:v>
                </c:pt>
                <c:pt idx="28">
                  <c:v>10/30/2016</c:v>
                </c:pt>
                <c:pt idx="29">
                  <c:v>10/31/2016</c:v>
                </c:pt>
                <c:pt idx="30">
                  <c:v>11/1/2016</c:v>
                </c:pt>
                <c:pt idx="31">
                  <c:v>11/2/2016</c:v>
                </c:pt>
                <c:pt idx="32">
                  <c:v>11/3/2016</c:v>
                </c:pt>
                <c:pt idx="33">
                  <c:v>11/4/2016</c:v>
                </c:pt>
                <c:pt idx="34">
                  <c:v>11/5/2016</c:v>
                </c:pt>
                <c:pt idx="35">
                  <c:v>11/6/2016</c:v>
                </c:pt>
                <c:pt idx="36">
                  <c:v>11/7/2016</c:v>
                </c:pt>
                <c:pt idx="37">
                  <c:v>11/8/2016</c:v>
                </c:pt>
                <c:pt idx="38">
                  <c:v>11/9/2016</c:v>
                </c:pt>
                <c:pt idx="39">
                  <c:v>11/10/2016</c:v>
                </c:pt>
                <c:pt idx="40">
                  <c:v>11/11/2016</c:v>
                </c:pt>
                <c:pt idx="41">
                  <c:v>11/12/2016</c:v>
                </c:pt>
                <c:pt idx="42">
                  <c:v>11/13/2016</c:v>
                </c:pt>
                <c:pt idx="43">
                  <c:v>11/14/2016</c:v>
                </c:pt>
                <c:pt idx="44">
                  <c:v>11/15/2016</c:v>
                </c:pt>
                <c:pt idx="45">
                  <c:v>11/16/2016</c:v>
                </c:pt>
                <c:pt idx="46">
                  <c:v>11/17/2016</c:v>
                </c:pt>
                <c:pt idx="47">
                  <c:v>11/19/2016</c:v>
                </c:pt>
                <c:pt idx="48">
                  <c:v>11/21/2016</c:v>
                </c:pt>
                <c:pt idx="49">
                  <c:v>11/22/2016</c:v>
                </c:pt>
                <c:pt idx="50">
                  <c:v>11/23/2016</c:v>
                </c:pt>
                <c:pt idx="51">
                  <c:v>11/24/2016</c:v>
                </c:pt>
                <c:pt idx="52">
                  <c:v>11/25/2016</c:v>
                </c:pt>
                <c:pt idx="53">
                  <c:v>11/26/2016</c:v>
                </c:pt>
                <c:pt idx="54">
                  <c:v>11/28/2016</c:v>
                </c:pt>
                <c:pt idx="55">
                  <c:v>11/29/2016</c:v>
                </c:pt>
                <c:pt idx="56">
                  <c:v>11/30/2016</c:v>
                </c:pt>
                <c:pt idx="57">
                  <c:v>12/1/2016</c:v>
                </c:pt>
                <c:pt idx="58">
                  <c:v>12/2/2016</c:v>
                </c:pt>
                <c:pt idx="59">
                  <c:v>12/3/2016</c:v>
                </c:pt>
                <c:pt idx="60">
                  <c:v>12/4/2016</c:v>
                </c:pt>
                <c:pt idx="61">
                  <c:v>12/5/2016</c:v>
                </c:pt>
                <c:pt idx="62">
                  <c:v>12/6/2016</c:v>
                </c:pt>
                <c:pt idx="63">
                  <c:v>12/7/2016</c:v>
                </c:pt>
                <c:pt idx="64">
                  <c:v>12/8/2016</c:v>
                </c:pt>
                <c:pt idx="65">
                  <c:v>12/9/2016</c:v>
                </c:pt>
                <c:pt idx="66">
                  <c:v>12/10/2016</c:v>
                </c:pt>
                <c:pt idx="67">
                  <c:v>12/11/2016</c:v>
                </c:pt>
                <c:pt idx="68">
                  <c:v>12/12/2016</c:v>
                </c:pt>
                <c:pt idx="69">
                  <c:v>12/13/2016</c:v>
                </c:pt>
                <c:pt idx="70">
                  <c:v>12/14/2016</c:v>
                </c:pt>
                <c:pt idx="71">
                  <c:v>12/15/2016</c:v>
                </c:pt>
                <c:pt idx="72">
                  <c:v>12/16/2016</c:v>
                </c:pt>
                <c:pt idx="73">
                  <c:v>12/17/2016</c:v>
                </c:pt>
                <c:pt idx="74">
                  <c:v>12/19/2016</c:v>
                </c:pt>
                <c:pt idx="75">
                  <c:v>12/20/2016</c:v>
                </c:pt>
                <c:pt idx="76">
                  <c:v>12/21/2016</c:v>
                </c:pt>
                <c:pt idx="77">
                  <c:v>12/22/2016</c:v>
                </c:pt>
                <c:pt idx="78">
                  <c:v>12/23/2016</c:v>
                </c:pt>
                <c:pt idx="79">
                  <c:v>12/24/2016</c:v>
                </c:pt>
                <c:pt idx="80">
                  <c:v>12/27/2016</c:v>
                </c:pt>
                <c:pt idx="81">
                  <c:v>12/30/2016</c:v>
                </c:pt>
                <c:pt idx="82">
                  <c:v>1/5/2017</c:v>
                </c:pt>
                <c:pt idx="83">
                  <c:v>1/6/2017</c:v>
                </c:pt>
              </c:strCache>
            </c:strRef>
          </c:cat>
          <c:val>
            <c:numRef>
              <c:f>STAT_DISTRIBUTION!$B$4:$B$88</c:f>
              <c:numCache>
                <c:formatCode>General</c:formatCode>
                <c:ptCount val="84"/>
                <c:pt idx="0">
                  <c:v>2</c:v>
                </c:pt>
                <c:pt idx="1">
                  <c:v>14</c:v>
                </c:pt>
                <c:pt idx="2">
                  <c:v>10</c:v>
                </c:pt>
                <c:pt idx="3">
                  <c:v>6</c:v>
                </c:pt>
                <c:pt idx="4">
                  <c:v>5</c:v>
                </c:pt>
                <c:pt idx="5">
                  <c:v>5</c:v>
                </c:pt>
                <c:pt idx="6">
                  <c:v>11</c:v>
                </c:pt>
                <c:pt idx="7">
                  <c:v>35</c:v>
                </c:pt>
                <c:pt idx="8">
                  <c:v>24</c:v>
                </c:pt>
                <c:pt idx="9">
                  <c:v>32</c:v>
                </c:pt>
                <c:pt idx="10">
                  <c:v>31</c:v>
                </c:pt>
                <c:pt idx="11">
                  <c:v>37</c:v>
                </c:pt>
                <c:pt idx="12">
                  <c:v>23</c:v>
                </c:pt>
                <c:pt idx="13">
                  <c:v>6</c:v>
                </c:pt>
                <c:pt idx="14">
                  <c:v>14</c:v>
                </c:pt>
                <c:pt idx="15">
                  <c:v>59</c:v>
                </c:pt>
                <c:pt idx="16">
                  <c:v>13</c:v>
                </c:pt>
                <c:pt idx="17">
                  <c:v>31</c:v>
                </c:pt>
                <c:pt idx="18">
                  <c:v>50</c:v>
                </c:pt>
                <c:pt idx="19">
                  <c:v>28</c:v>
                </c:pt>
                <c:pt idx="20">
                  <c:v>11</c:v>
                </c:pt>
                <c:pt idx="21">
                  <c:v>25</c:v>
                </c:pt>
                <c:pt idx="22">
                  <c:v>13</c:v>
                </c:pt>
                <c:pt idx="23">
                  <c:v>21</c:v>
                </c:pt>
                <c:pt idx="24">
                  <c:v>38</c:v>
                </c:pt>
                <c:pt idx="25">
                  <c:v>12</c:v>
                </c:pt>
                <c:pt idx="26">
                  <c:v>17</c:v>
                </c:pt>
                <c:pt idx="27">
                  <c:v>20</c:v>
                </c:pt>
                <c:pt idx="28">
                  <c:v>55</c:v>
                </c:pt>
                <c:pt idx="29">
                  <c:v>29</c:v>
                </c:pt>
                <c:pt idx="30">
                  <c:v>11</c:v>
                </c:pt>
                <c:pt idx="31">
                  <c:v>15</c:v>
                </c:pt>
                <c:pt idx="32">
                  <c:v>22</c:v>
                </c:pt>
                <c:pt idx="33">
                  <c:v>26</c:v>
                </c:pt>
                <c:pt idx="34">
                  <c:v>22</c:v>
                </c:pt>
                <c:pt idx="35">
                  <c:v>4</c:v>
                </c:pt>
                <c:pt idx="36">
                  <c:v>14</c:v>
                </c:pt>
                <c:pt idx="37">
                  <c:v>15</c:v>
                </c:pt>
                <c:pt idx="38">
                  <c:v>8</c:v>
                </c:pt>
                <c:pt idx="39">
                  <c:v>26</c:v>
                </c:pt>
                <c:pt idx="40">
                  <c:v>27</c:v>
                </c:pt>
                <c:pt idx="41">
                  <c:v>17</c:v>
                </c:pt>
                <c:pt idx="42">
                  <c:v>7</c:v>
                </c:pt>
                <c:pt idx="43">
                  <c:v>19</c:v>
                </c:pt>
                <c:pt idx="44">
                  <c:v>14</c:v>
                </c:pt>
                <c:pt idx="45">
                  <c:v>34</c:v>
                </c:pt>
                <c:pt idx="46">
                  <c:v>7</c:v>
                </c:pt>
                <c:pt idx="47">
                  <c:v>7</c:v>
                </c:pt>
                <c:pt idx="48">
                  <c:v>6</c:v>
                </c:pt>
                <c:pt idx="49">
                  <c:v>1</c:v>
                </c:pt>
                <c:pt idx="50">
                  <c:v>6</c:v>
                </c:pt>
                <c:pt idx="51">
                  <c:v>23</c:v>
                </c:pt>
                <c:pt idx="52">
                  <c:v>35</c:v>
                </c:pt>
                <c:pt idx="53">
                  <c:v>8</c:v>
                </c:pt>
                <c:pt idx="54">
                  <c:v>13</c:v>
                </c:pt>
                <c:pt idx="55">
                  <c:v>11</c:v>
                </c:pt>
                <c:pt idx="56">
                  <c:v>54</c:v>
                </c:pt>
                <c:pt idx="57">
                  <c:v>13</c:v>
                </c:pt>
                <c:pt idx="58">
                  <c:v>18</c:v>
                </c:pt>
                <c:pt idx="59">
                  <c:v>11</c:v>
                </c:pt>
                <c:pt idx="60">
                  <c:v>16</c:v>
                </c:pt>
                <c:pt idx="61">
                  <c:v>2</c:v>
                </c:pt>
                <c:pt idx="62">
                  <c:v>6</c:v>
                </c:pt>
                <c:pt idx="63">
                  <c:v>9</c:v>
                </c:pt>
                <c:pt idx="64">
                  <c:v>3</c:v>
                </c:pt>
                <c:pt idx="65">
                  <c:v>28</c:v>
                </c:pt>
                <c:pt idx="66">
                  <c:v>2</c:v>
                </c:pt>
                <c:pt idx="67">
                  <c:v>12</c:v>
                </c:pt>
                <c:pt idx="68">
                  <c:v>13</c:v>
                </c:pt>
                <c:pt idx="69">
                  <c:v>27</c:v>
                </c:pt>
                <c:pt idx="70">
                  <c:v>38</c:v>
                </c:pt>
                <c:pt idx="71">
                  <c:v>15</c:v>
                </c:pt>
                <c:pt idx="72">
                  <c:v>32</c:v>
                </c:pt>
                <c:pt idx="73">
                  <c:v>22</c:v>
                </c:pt>
                <c:pt idx="74">
                  <c:v>5</c:v>
                </c:pt>
                <c:pt idx="75">
                  <c:v>22</c:v>
                </c:pt>
                <c:pt idx="76">
                  <c:v>28</c:v>
                </c:pt>
                <c:pt idx="77">
                  <c:v>7</c:v>
                </c:pt>
                <c:pt idx="78">
                  <c:v>9</c:v>
                </c:pt>
                <c:pt idx="79">
                  <c:v>15</c:v>
                </c:pt>
                <c:pt idx="80">
                  <c:v>6</c:v>
                </c:pt>
                <c:pt idx="81">
                  <c:v>6</c:v>
                </c:pt>
                <c:pt idx="82">
                  <c:v>6</c:v>
                </c:pt>
                <c:pt idx="83">
                  <c:v>6</c:v>
                </c:pt>
              </c:numCache>
            </c:numRef>
          </c:val>
          <c:smooth val="0"/>
        </c:ser>
        <c:dLbls>
          <c:showLegendKey val="0"/>
          <c:showVal val="0"/>
          <c:showCatName val="0"/>
          <c:showSerName val="0"/>
          <c:showPercent val="0"/>
          <c:showBubbleSize val="0"/>
        </c:dLbls>
        <c:smooth val="0"/>
        <c:axId val="294292848"/>
        <c:axId val="294293240"/>
      </c:lineChart>
      <c:catAx>
        <c:axId val="294292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4293240"/>
        <c:crosses val="autoZero"/>
        <c:auto val="1"/>
        <c:lblAlgn val="ctr"/>
        <c:lblOffset val="100"/>
        <c:noMultiLvlLbl val="0"/>
      </c:catAx>
      <c:valAx>
        <c:axId val="294293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4292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212378</xdr:colOff>
      <xdr:row>0</xdr:row>
      <xdr:rowOff>188146</xdr:rowOff>
    </xdr:from>
    <xdr:to>
      <xdr:col>4</xdr:col>
      <xdr:colOff>831202</xdr:colOff>
      <xdr:row>2</xdr:row>
      <xdr:rowOff>126127</xdr:rowOff>
    </xdr:to>
    <xdr:sp macro="" textlink="">
      <xdr:nvSpPr>
        <xdr:cNvPr id="3" name="TextBox 2"/>
        <xdr:cNvSpPr txBox="1"/>
      </xdr:nvSpPr>
      <xdr:spPr>
        <a:xfrm rot="21083994">
          <a:off x="821978" y="188146"/>
          <a:ext cx="2590499" cy="985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6600">
              <a:solidFill>
                <a:srgbClr val="FF0000"/>
              </a:solidFill>
              <a:latin typeface="+mj-lt"/>
            </a:rPr>
            <a:t>DRAFT</a:t>
          </a:r>
        </a:p>
      </xdr:txBody>
    </xdr:sp>
    <xdr:clientData/>
  </xdr:twoCellAnchor>
  <xdr:twoCellAnchor editAs="oneCell">
    <xdr:from>
      <xdr:col>0</xdr:col>
      <xdr:colOff>78442</xdr:colOff>
      <xdr:row>0</xdr:row>
      <xdr:rowOff>78441</xdr:rowOff>
    </xdr:from>
    <xdr:to>
      <xdr:col>1</xdr:col>
      <xdr:colOff>134119</xdr:colOff>
      <xdr:row>0</xdr:row>
      <xdr:rowOff>619599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2" y="78441"/>
          <a:ext cx="660795" cy="5411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59531</xdr:colOff>
      <xdr:row>0</xdr:row>
      <xdr:rowOff>23813</xdr:rowOff>
    </xdr:from>
    <xdr:to>
      <xdr:col>0</xdr:col>
      <xdr:colOff>720326</xdr:colOff>
      <xdr:row>0</xdr:row>
      <xdr:rowOff>564971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31" y="23813"/>
          <a:ext cx="660795" cy="5411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xdr:colOff>
      <xdr:row>0</xdr:row>
      <xdr:rowOff>180975</xdr:rowOff>
    </xdr:from>
    <xdr:to>
      <xdr:col>18</xdr:col>
      <xdr:colOff>0</xdr:colOff>
      <xdr:row>21</xdr:row>
      <xdr:rowOff>76201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Shelter-NFI%20-%204W.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Shelter-NFI%20-%204W.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microsoft.com/office/2006/relationships/xlExternalLinkPath/xlPathMissing" Target="170113_ShelterNFI_4W.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Author" refreshedDate="42727.947121064812" createdVersion="5" refreshedVersion="5" minRefreshableVersion="3" recordCount="1495">
  <cacheSource type="worksheet">
    <worksheetSource ref="A3:AD9616" sheet="4W" r:id="rId2"/>
  </cacheSource>
  <cacheFields count="30">
    <cacheField name="Organisation" numFmtId="0">
      <sharedItems containsBlank="1"/>
    </cacheField>
    <cacheField name="Partenaire de mise en oeuvre" numFmtId="0">
      <sharedItems containsBlank="1"/>
    </cacheField>
    <cacheField name="Bailleur de fonds" numFmtId="0">
      <sharedItems containsBlank="1"/>
    </cacheField>
    <cacheField name="Statut" numFmtId="0">
      <sharedItems containsBlank="1"/>
    </cacheField>
    <cacheField name="Date de l'activité_x000a_(JJ/MM/AAAA)" numFmtId="0">
      <sharedItems containsDate="1" containsBlank="1" containsMixedTypes="1" minDate="2016-10-01T00:00:00" maxDate="2017-10-18T00:00:00"/>
    </cacheField>
    <cacheField name="Type d'assistance" numFmtId="0">
      <sharedItems containsBlank="1"/>
    </cacheField>
    <cacheField name="Activité 1" numFmtId="0">
      <sharedItems containsBlank="1"/>
    </cacheField>
    <cacheField name="Activité 2" numFmtId="0">
      <sharedItems containsBlank="1"/>
    </cacheField>
    <cacheField name="Pour les kits: veuillez fournir les éléments inclus" numFmtId="0">
      <sharedItems containsBlank="1"/>
    </cacheField>
    <cacheField name="Unité" numFmtId="0">
      <sharedItems containsBlank="1"/>
    </cacheField>
    <cacheField name="Quantité" numFmtId="0">
      <sharedItems containsBlank="1" containsMixedTypes="1" containsNumber="1" containsInteger="1" minValue="1" maxValue="200000"/>
    </cacheField>
    <cacheField name="Total Enfants" numFmtId="0">
      <sharedItems containsBlank="1" containsMixedTypes="1" containsNumber="1" containsInteger="1" minValue="80" maxValue="3220"/>
    </cacheField>
    <cacheField name="Total Femmes" numFmtId="0">
      <sharedItems containsBlank="1" containsMixedTypes="1" containsNumber="1" containsInteger="1" minValue="43" maxValue="264"/>
    </cacheField>
    <cacheField name="Total Hommes" numFmtId="0">
      <sharedItems containsBlank="1" containsMixedTypes="1" containsNumber="1" containsInteger="1" minValue="34" maxValue="289"/>
    </cacheField>
    <cacheField name="Total Individus" numFmtId="0">
      <sharedItems containsBlank="1" containsMixedTypes="1" containsNumber="1" containsInteger="1" minValue="77" maxValue="4508"/>
    </cacheField>
    <cacheField name="Total Ménage" numFmtId="0">
      <sharedItems containsString="0" containsBlank="1" containsNumber="1" containsInteger="1" minValue="1" maxValue="7500"/>
    </cacheField>
    <cacheField name="Cible" numFmtId="0">
      <sharedItems containsBlank="1"/>
    </cacheField>
    <cacheField name="Département" numFmtId="0">
      <sharedItems containsBlank="1" count="9">
        <s v="Grande Anse"/>
        <s v="Sud"/>
        <s v="Nord Ouest"/>
        <s v="Nippes"/>
        <s v="Ouest"/>
        <m/>
        <s v="Sud-Est"/>
        <s v="Aritibonite"/>
        <s v="Nord"/>
      </sharedItems>
    </cacheField>
    <cacheField name="Commune" numFmtId="0">
      <sharedItems containsBlank="1" count="92">
        <s v="Jeremie"/>
        <s v="Les Cayes"/>
        <s v="Anse d'Hainault"/>
        <s v="Dame-Marie"/>
        <s v="Les Irois"/>
        <s v="Roche-A-Bateau"/>
        <s v="Maniche"/>
        <s v="Arniquet"/>
        <s v="Torbeck"/>
        <s v="Port-a-Piment"/>
        <s v="Baie de Henne"/>
        <s v="Les Anglais"/>
        <s v="Mole Saint Nicolas"/>
        <s v="Jean Rabel"/>
        <s v="Coteaux"/>
        <s v="Port-Salut"/>
        <s v="St. Jean du Sud"/>
        <s v="Bombardopolis"/>
        <s v="Chardonnieres"/>
        <s v="Tiburon"/>
        <s v="Chantal"/>
        <s v="La Tortue"/>
        <s v="Bassin Bleu"/>
        <s v="Chamsolme"/>
        <s v="Miragoane"/>
        <s v="Croix-Des-Bouquets"/>
        <s v="Paillant"/>
        <s v="Fonds Des Negres"/>
        <m/>
        <s v="Moron"/>
        <s v="Chambellan"/>
        <s v="Camp Perrin"/>
        <s v="Aquin"/>
        <s v="Anse A Galet"/>
        <s v="Pointe A Raquette"/>
        <s v="Champlois"/>
        <s v="Berreault"/>
        <s v="Fonds Palmiste"/>
        <s v="Ray"/>
        <s v="Des Zanglais"/>
        <s v="Bas De Gris Gris"/>
        <s v="Bas De La Croix"/>
        <s v="Bas Grandou"/>
        <s v="Bras Gauche"/>
        <s v="Breslienne"/>
        <s v="Haut Grandou"/>
        <s v="La Vallee"/>
        <s v="Orangers"/>
        <s v="Trou Mahot"/>
        <s v="Goderay"/>
        <s v="Ville d'Aquin"/>
        <s v="Fond Cochon"/>
        <s v="Solon"/>
        <s v="Grosse Caye"/>
        <s v="Carrefour Canon"/>
        <s v="Haute Voldrogue"/>
        <s v="Plaisance"/>
        <s v="Baraderes"/>
        <s v="Plaisance du Sud"/>
        <s v="Petit Trou De Nippes"/>
        <s v="Cayes-Jacmel"/>
        <s v="Grand Gosier"/>
        <s v="Bainet"/>
        <s v="Beaumont"/>
        <s v="Corail"/>
        <s v="Pestel"/>
        <s v="Roseaux"/>
        <s v="Ile de la Tortue"/>
        <s v="Anse Rouge"/>
        <s v="Petit Goave"/>
        <s v="L'Asile"/>
        <s v="Anse A Veau"/>
        <s v="Arnaud"/>
        <s v="Bonbon"/>
        <s v="les Chardonnieres"/>
        <s v="Cavallion"/>
        <s v="Abricots"/>
        <s v="Ile A Vache"/>
        <s v="Anse A Pitre"/>
        <s v="Thiotte"/>
        <s v="Belle Anse"/>
        <s v="Jacmel"/>
        <s v="Marigot"/>
        <s v="Petion-Ville"/>
        <s v="Kenscoff"/>
        <s v="Petite Riviere de Nippes"/>
        <s v="St. Louis du Sud"/>
        <s v="Limonade"/>
        <s v="Grand Boucan"/>
        <s v="Carrefour" u="1"/>
        <s v="Cotes de Fer" u="1"/>
        <s v="Port-au-Prince" u="1"/>
      </sharedItems>
    </cacheField>
    <cacheField name="Section Communale" numFmtId="0">
      <sharedItems containsBlank="1"/>
    </cacheField>
    <cacheField name="Localité (optionnel)" numFmtId="0">
      <sharedItems containsBlank="1"/>
    </cacheField>
    <cacheField name="Milieu" numFmtId="0">
      <sharedItems containsBlank="1"/>
    </cacheField>
    <cacheField name="Niveau d'intervention" numFmtId="0">
      <sharedItems containsBlank="1"/>
    </cacheField>
    <cacheField name="Commentaires" numFmtId="0">
      <sharedItems containsBlank="1" longText="1"/>
    </cacheField>
    <cacheField name="Activity ID" numFmtId="0">
      <sharedItems containsBlank="1"/>
    </cacheField>
    <cacheField name="NumberDistrinb" numFmtId="0">
      <sharedItems containsString="0" containsBlank="1" containsNumber="1" containsInteger="1" minValue="1" maxValue="74"/>
    </cacheField>
    <cacheField name="DPE_PCODE" numFmtId="0">
      <sharedItems containsBlank="1" count="10">
        <s v="HT08"/>
        <s v="HT07"/>
        <s v="HT09"/>
        <s v="HT10"/>
        <s v="HT01"/>
        <e v="#N/A"/>
        <s v="HT02"/>
        <s v="HT05"/>
        <s v="HT03"/>
        <m/>
      </sharedItems>
    </cacheField>
    <cacheField name="COM_PCODE" numFmtId="0">
      <sharedItems containsBlank="1" count="70">
        <s v="HT08811"/>
        <s v="HT07711"/>
        <s v="HT08821"/>
        <s v="HT08822"/>
        <s v="HT08823"/>
        <s v="HT07743"/>
        <s v="HT07715"/>
        <s v="HT07723"/>
        <s v="HT07712"/>
        <s v="HT07742"/>
        <s v="HT09932"/>
        <s v="HT07752"/>
        <s v="HT09931"/>
        <s v="HT09934"/>
        <s v="HT07741"/>
        <s v="HT07721"/>
        <s v="HT07722"/>
        <s v="HT09933"/>
        <s v="HT07751"/>
        <s v="HT07753"/>
        <s v="HT07713"/>
        <s v="HT09912"/>
        <s v="HT09913"/>
        <s v="HT09914"/>
        <s v="HT101011"/>
        <s v="HT01131"/>
        <s v="HT101014"/>
        <s v="HT101013"/>
        <e v="#N/A"/>
        <s v="HT08814"/>
        <s v="HT08815"/>
        <s v="HT07714"/>
        <s v="HT07731"/>
        <s v="HT01151"/>
        <s v="HT01152"/>
        <s v="HT02214"/>
        <s v="HT03371"/>
        <s v="HT101031"/>
        <s v="HT101025"/>
        <s v="HT101022"/>
        <s v="HT02213"/>
        <s v="HT02232"/>
        <s v="HT02221"/>
        <s v="HT08833"/>
        <s v="HT08831"/>
        <s v="HT08834"/>
        <s v="HT08832"/>
        <s v="HT05523"/>
        <s v="HT01122"/>
        <s v="HT101023"/>
        <s v="HT101021"/>
        <s v="HT101024"/>
        <s v="HT08813"/>
        <s v="HT08812"/>
        <s v="HT07716"/>
        <s v="HT02234"/>
        <s v="HT02233"/>
        <s v="HT02231"/>
        <s v="HT02211"/>
        <s v="HT02212"/>
        <s v="HT01114"/>
        <s v="HT01115"/>
        <s v="HT101012"/>
        <s v="HT07732"/>
        <s v="HT03313"/>
        <s v="HT101032"/>
        <m/>
        <s v="HT01111" u="1"/>
        <s v="HT01113" u="1"/>
        <s v="HT02222" u="1"/>
      </sharedItems>
    </cacheField>
    <cacheField name="SC_PCODE" numFmtId="0">
      <sharedItems containsBlank="1"/>
    </cacheField>
    <cacheField name="AG_COM" numFmtId="0">
      <sharedItems containsString="0" containsBlank="1" containsNumber="1" containsInteger="1" minValue="0" maxValue="1" count="3">
        <n v="1"/>
        <n v="0"/>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2727.947122569443" createdVersion="5" refreshedVersion="5" minRefreshableVersion="3" recordCount="1495">
  <cacheSource type="worksheet">
    <worksheetSource ref="A3:AC9616" sheet="4W" r:id="rId2"/>
  </cacheSource>
  <cacheFields count="29">
    <cacheField name="Organisation" numFmtId="0">
      <sharedItems containsBlank="1" count="41">
        <s v="AAR"/>
        <s v="ACTED"/>
        <s v="ADRA"/>
        <s v="American RC"/>
        <s v="CARE"/>
        <s v="Caritas Suisse"/>
        <s v="Catholic Relief Services"/>
        <s v="CECI"/>
        <s v="CESVI"/>
        <s v="Concern Worldwide"/>
        <s v="CVM"/>
        <s v="Diakonie Katastrophenhilfe"/>
        <s v="French RC"/>
        <s v="German RC"/>
        <s v="GOAL"/>
        <s v="Haitian RC"/>
        <s v="Handicap International"/>
        <s v="IBESR/UNICEF"/>
        <s v="IFRC"/>
        <s v="IFRC/Qatar Red Crescent"/>
        <s v="IOM"/>
        <s v="Italian RC"/>
        <s v="JPHRO"/>
        <s v="Lutheran World Federation"/>
        <s v="MEDAIR"/>
        <s v="Mercy Corps"/>
        <s v="Mission of Hope"/>
        <s v="MOFKA"/>
        <s v="OIH"/>
        <s v="Peace Winds Japan"/>
        <s v="Samaritan's Purse"/>
        <s v="Save the Children International"/>
        <s v="SDC"/>
        <s v="ShelterBox"/>
        <s v="Terre des Hommes"/>
        <s v="UCLBP"/>
        <s v="Vistion Forward"/>
        <s v="World Concern"/>
        <s v="World Renew"/>
        <s v="World Vision International"/>
        <m/>
      </sharedItems>
    </cacheField>
    <cacheField name="Partenaire de mise en oeuvre" numFmtId="0">
      <sharedItems containsBlank="1"/>
    </cacheField>
    <cacheField name="Bailleur de fonds" numFmtId="0">
      <sharedItems containsBlank="1"/>
    </cacheField>
    <cacheField name="Statut" numFmtId="0">
      <sharedItems containsBlank="1"/>
    </cacheField>
    <cacheField name="Date de l'activité_x000a_(JJ/MM/AAAA)" numFmtId="0">
      <sharedItems containsDate="1" containsBlank="1" containsMixedTypes="1" minDate="2016-10-01T00:00:00" maxDate="2017-10-18T00:00:00"/>
    </cacheField>
    <cacheField name="Type d'assistance" numFmtId="0">
      <sharedItems containsBlank="1"/>
    </cacheField>
    <cacheField name="Activité 1" numFmtId="0">
      <sharedItems containsBlank="1"/>
    </cacheField>
    <cacheField name="Activité 2" numFmtId="0">
      <sharedItems containsBlank="1"/>
    </cacheField>
    <cacheField name="Pour les kits: veuillez fournir les éléments inclus" numFmtId="0">
      <sharedItems containsBlank="1"/>
    </cacheField>
    <cacheField name="Unité" numFmtId="0">
      <sharedItems containsBlank="1"/>
    </cacheField>
    <cacheField name="Quantité" numFmtId="0">
      <sharedItems containsBlank="1" containsMixedTypes="1" containsNumber="1" containsInteger="1" minValue="1" maxValue="200000"/>
    </cacheField>
    <cacheField name="Total Enfants" numFmtId="0">
      <sharedItems containsBlank="1" containsMixedTypes="1" containsNumber="1" containsInteger="1" minValue="80" maxValue="3220"/>
    </cacheField>
    <cacheField name="Total Femmes" numFmtId="0">
      <sharedItems containsBlank="1" containsMixedTypes="1" containsNumber="1" containsInteger="1" minValue="43" maxValue="264"/>
    </cacheField>
    <cacheField name="Total Hommes" numFmtId="0">
      <sharedItems containsBlank="1" containsMixedTypes="1" containsNumber="1" containsInteger="1" minValue="34" maxValue="289"/>
    </cacheField>
    <cacheField name="Total Individus" numFmtId="0">
      <sharedItems containsBlank="1" containsMixedTypes="1" containsNumber="1" containsInteger="1" minValue="77" maxValue="4508"/>
    </cacheField>
    <cacheField name="Total Ménage" numFmtId="0">
      <sharedItems containsString="0" containsBlank="1" containsNumber="1" containsInteger="1" minValue="1" maxValue="7500"/>
    </cacheField>
    <cacheField name="Cible" numFmtId="0">
      <sharedItems containsBlank="1"/>
    </cacheField>
    <cacheField name="Département" numFmtId="0">
      <sharedItems containsBlank="1" count="9">
        <s v="Grande Anse"/>
        <s v="Sud"/>
        <s v="Nord Ouest"/>
        <s v="Nippes"/>
        <s v="Ouest"/>
        <m/>
        <s v="Sud-Est"/>
        <s v="Aritibonite"/>
        <s v="Nord"/>
      </sharedItems>
    </cacheField>
    <cacheField name="Commune" numFmtId="0">
      <sharedItems containsBlank="1" count="97">
        <s v="Jeremie"/>
        <s v="Les Cayes"/>
        <s v="Anse d'Hainault"/>
        <s v="Dame-Marie"/>
        <s v="Les Irois"/>
        <s v="Roche-A-Bateau"/>
        <s v="Maniche"/>
        <s v="Arniquet"/>
        <s v="Torbeck"/>
        <s v="Port-a-Piment"/>
        <s v="Baie de Henne"/>
        <s v="Les Anglais"/>
        <s v="Mole Saint Nicolas"/>
        <s v="Jean Rabel"/>
        <s v="Coteaux"/>
        <s v="Port-Salut"/>
        <s v="St. Jean du Sud"/>
        <s v="Bombardopolis"/>
        <s v="Chardonnieres"/>
        <s v="Tiburon"/>
        <s v="Chantal"/>
        <s v="La Tortue"/>
        <s v="Bassin Bleu"/>
        <s v="Chamsolme"/>
        <s v="Miragoane"/>
        <s v="Croix-Des-Bouquets"/>
        <s v="Paillant"/>
        <s v="Fonds Des Negres"/>
        <m/>
        <s v="Moron"/>
        <s v="Chambellan"/>
        <s v="Camp Perrin"/>
        <s v="Aquin"/>
        <s v="Anse A Galet"/>
        <s v="Pointe A Raquette"/>
        <s v="Champlois"/>
        <s v="Berreault"/>
        <s v="Fonds Palmiste"/>
        <s v="Ray"/>
        <s v="Des Zanglais"/>
        <s v="Bas De Gris Gris"/>
        <s v="Bas De La Croix"/>
        <s v="Bas Grandou"/>
        <s v="Bras Gauche"/>
        <s v="Breslienne"/>
        <s v="Haut Grandou"/>
        <s v="La Vallee"/>
        <s v="Orangers"/>
        <s v="Trou Mahot"/>
        <s v="Goderay"/>
        <s v="Ville d'Aquin"/>
        <s v="Fond Cochon"/>
        <s v="Solon"/>
        <s v="Grosse Caye"/>
        <s v="Carrefour Canon"/>
        <s v="Haute Voldrogue"/>
        <s v="Plaisance"/>
        <s v="Baraderes"/>
        <s v="Plaisance du Sud"/>
        <s v="Petit Trou De Nippes"/>
        <s v="Cayes-Jacmel"/>
        <s v="Grand Gosier"/>
        <s v="Bainet"/>
        <s v="Beaumont"/>
        <s v="Corail"/>
        <s v="Pestel"/>
        <s v="Roseaux"/>
        <s v="Ile de la Tortue"/>
        <s v="Anse Rouge"/>
        <s v="Petit Goave"/>
        <s v="L'Asile"/>
        <s v="Anse A Veau"/>
        <s v="Arnaud"/>
        <s v="Bonbon"/>
        <s v="les Chardonnieres"/>
        <s v="Cavallion"/>
        <s v="Abricots"/>
        <s v="Ile A Vache"/>
        <s v="Anse A Pitre"/>
        <s v="Thiotte"/>
        <s v="Belle Anse"/>
        <s v="Jacmel"/>
        <s v="Marigot"/>
        <s v="Petion-Ville"/>
        <s v="Kenscoff"/>
        <s v="Petite Riviere de Nippes"/>
        <s v="St. Louis du Sud"/>
        <s v="Limonade"/>
        <s v="Grand Boucan"/>
        <s v="Carrefour" u="1"/>
        <s v="10e Palmes" u="1"/>
        <s v="Cotes de Fer" u="1"/>
        <s v="9e Palmes" u="1"/>
        <s v="1e section Icondo" u="1"/>
        <s v="7e section Fauche" u="1"/>
        <s v="Port-au-Prince" u="1"/>
        <s v="12e Palmes" u="1"/>
      </sharedItems>
    </cacheField>
    <cacheField name="Section Communale" numFmtId="0">
      <sharedItems containsBlank="1"/>
    </cacheField>
    <cacheField name="Localité (optionnel)" numFmtId="0">
      <sharedItems containsBlank="1"/>
    </cacheField>
    <cacheField name="Milieu" numFmtId="0">
      <sharedItems containsBlank="1"/>
    </cacheField>
    <cacheField name="Niveau d'intervention" numFmtId="0">
      <sharedItems containsBlank="1"/>
    </cacheField>
    <cacheField name="Commentaires" numFmtId="0">
      <sharedItems containsBlank="1" longText="1"/>
    </cacheField>
    <cacheField name="Activity ID" numFmtId="0">
      <sharedItems containsBlank="1"/>
    </cacheField>
    <cacheField name="NumberDistrinb" numFmtId="0">
      <sharedItems containsString="0" containsBlank="1" containsNumber="1" containsInteger="1" minValue="1" maxValue="423" count="424">
        <n v="6"/>
        <n v="5"/>
        <n v="4"/>
        <n v="3"/>
        <n v="2"/>
        <n v="1"/>
        <n v="73"/>
        <n v="72"/>
        <n v="71"/>
        <n v="70"/>
        <n v="69"/>
        <n v="68"/>
        <n v="18"/>
        <n v="17"/>
        <n v="16"/>
        <n v="15"/>
        <n v="14"/>
        <n v="13"/>
        <n v="12"/>
        <n v="11"/>
        <n v="10"/>
        <n v="9"/>
        <n v="8"/>
        <n v="7"/>
        <n v="67"/>
        <m/>
        <n v="74"/>
        <n v="66"/>
        <n v="65"/>
        <n v="64"/>
        <n v="63"/>
        <n v="62"/>
        <n v="61"/>
        <n v="60"/>
        <n v="59"/>
        <n v="58"/>
        <n v="57"/>
        <n v="56"/>
        <n v="55"/>
        <n v="54"/>
        <n v="53"/>
        <n v="52"/>
        <n v="51"/>
        <n v="50"/>
        <n v="49"/>
        <n v="48"/>
        <n v="47"/>
        <n v="46"/>
        <n v="45"/>
        <n v="44"/>
        <n v="43"/>
        <n v="42"/>
        <n v="41"/>
        <n v="40"/>
        <n v="39"/>
        <n v="38"/>
        <n v="37"/>
        <n v="36"/>
        <n v="35"/>
        <n v="34"/>
        <n v="33"/>
        <n v="32"/>
        <n v="31"/>
        <n v="30"/>
        <n v="29"/>
        <n v="28"/>
        <n v="27"/>
        <n v="26"/>
        <n v="25"/>
        <n v="24"/>
        <n v="23"/>
        <n v="22"/>
        <n v="21"/>
        <n v="20"/>
        <n v="19"/>
        <n v="417" u="1"/>
        <n v="94" u="1"/>
        <n v="352" u="1"/>
        <n v="287" u="1"/>
        <n v="239" u="1"/>
        <n v="174" u="1"/>
        <n v="385" u="1"/>
        <n v="86" u="1"/>
        <n v="320" u="1"/>
        <n v="223" u="1"/>
        <n v="158" u="1"/>
        <n v="418" u="1"/>
        <n v="353" u="1"/>
        <n v="78" u="1"/>
        <n v="288" u="1"/>
        <n v="207" u="1"/>
        <n v="142" u="1"/>
        <n v="386" u="1"/>
        <n v="321" u="1"/>
        <n v="256" u="1"/>
        <n v="191" u="1"/>
        <n v="127" u="1"/>
        <n v="419" u="1"/>
        <n v="354" u="1"/>
        <n v="289" u="1"/>
        <n v="240" u="1"/>
        <n v="175" u="1"/>
        <n v="119" u="1"/>
        <n v="387" u="1"/>
        <n v="322" u="1"/>
        <n v="257" u="1"/>
        <n v="224" u="1"/>
        <n v="159" u="1"/>
        <n v="111" u="1"/>
        <n v="420" u="1"/>
        <n v="355" u="1"/>
        <n v="290" u="1"/>
        <n v="208" u="1"/>
        <n v="143" u="1"/>
        <n v="103" u="1"/>
        <n v="388" u="1"/>
        <n v="323" u="1"/>
        <n v="258" u="1"/>
        <n v="192" u="1"/>
        <n v="421" u="1"/>
        <n v="95" u="1"/>
        <n v="356" u="1"/>
        <n v="291" u="1"/>
        <n v="241" u="1"/>
        <n v="176" u="1"/>
        <n v="389" u="1"/>
        <n v="87" u="1"/>
        <n v="324" u="1"/>
        <n v="259" u="1"/>
        <n v="225" u="1"/>
        <n v="160" u="1"/>
        <n v="422" u="1"/>
        <n v="357" u="1"/>
        <n v="79" u="1"/>
        <n v="292" u="1"/>
        <n v="209" u="1"/>
        <n v="144" u="1"/>
        <n v="390" u="1"/>
        <n v="325" u="1"/>
        <n v="260" u="1"/>
        <n v="193" u="1"/>
        <n v="128" u="1"/>
        <n v="423" u="1"/>
        <n v="358" u="1"/>
        <n v="293" u="1"/>
        <n v="242" u="1"/>
        <n v="177" u="1"/>
        <n v="120" u="1"/>
        <n v="391" u="1"/>
        <n v="326" u="1"/>
        <n v="261" u="1"/>
        <n v="226" u="1"/>
        <n v="161" u="1"/>
        <n v="112" u="1"/>
        <n v="359" u="1"/>
        <n v="294" u="1"/>
        <n v="210" u="1"/>
        <n v="145" u="1"/>
        <n v="104" u="1"/>
        <n v="392" u="1"/>
        <n v="327" u="1"/>
        <n v="262" u="1"/>
        <n v="194" u="1"/>
        <n v="129" u="1"/>
        <n v="96" u="1"/>
        <n v="360" u="1"/>
        <n v="295" u="1"/>
        <n v="243" u="1"/>
        <n v="178" u="1"/>
        <n v="393" u="1"/>
        <n v="88" u="1"/>
        <n v="328" u="1"/>
        <n v="263" u="1"/>
        <n v="227" u="1"/>
        <n v="162" u="1"/>
        <n v="361" u="1"/>
        <n v="80" u="1"/>
        <n v="296" u="1"/>
        <n v="211" u="1"/>
        <n v="146" u="1"/>
        <n v="394" u="1"/>
        <n v="329" u="1"/>
        <n v="264" u="1"/>
        <n v="195" u="1"/>
        <n v="130" u="1"/>
        <n v="362" u="1"/>
        <n v="297" u="1"/>
        <n v="244" u="1"/>
        <n v="179" u="1"/>
        <n v="121" u="1"/>
        <n v="395" u="1"/>
        <n v="330" u="1"/>
        <n v="265" u="1"/>
        <n v="228" u="1"/>
        <n v="163" u="1"/>
        <n v="113" u="1"/>
        <n v="363" u="1"/>
        <n v="298" u="1"/>
        <n v="212" u="1"/>
        <n v="147" u="1"/>
        <n v="105" u="1"/>
        <n v="396" u="1"/>
        <n v="331" u="1"/>
        <n v="266" u="1"/>
        <n v="196" u="1"/>
        <n v="131" u="1"/>
        <n v="97" u="1"/>
        <n v="364" u="1"/>
        <n v="299" u="1"/>
        <n v="245" u="1"/>
        <n v="180" u="1"/>
        <n v="397" u="1"/>
        <n v="89" u="1"/>
        <n v="332" u="1"/>
        <n v="267" u="1"/>
        <n v="229" u="1"/>
        <n v="164" u="1"/>
        <n v="365" u="1"/>
        <n v="81" u="1"/>
        <n v="300" u="1"/>
        <n v="213" u="1"/>
        <n v="148" u="1"/>
        <n v="398" u="1"/>
        <n v="333" u="1"/>
        <n v="268" u="1"/>
        <n v="197" u="1"/>
        <n v="132" u="1"/>
        <n v="366" u="1"/>
        <n v="301" u="1"/>
        <n v="246" u="1"/>
        <n v="181" u="1"/>
        <n v="122" u="1"/>
        <n v="399" u="1"/>
        <n v="334" u="1"/>
        <n v="269" u="1"/>
        <n v="230" u="1"/>
        <n v="165" u="1"/>
        <n v="114" u="1"/>
        <n v="367" u="1"/>
        <n v="302" u="1"/>
        <n v="214" u="1"/>
        <n v="149" u="1"/>
        <n v="106" u="1"/>
        <n v="400" u="1"/>
        <n v="335" u="1"/>
        <n v="270" u="1"/>
        <n v="198" u="1"/>
        <n v="133" u="1"/>
        <n v="98" u="1"/>
        <n v="368" u="1"/>
        <n v="303" u="1"/>
        <n v="247" u="1"/>
        <n v="182" u="1"/>
        <n v="401" u="1"/>
        <n v="90" u="1"/>
        <n v="336" u="1"/>
        <n v="271" u="1"/>
        <n v="231" u="1"/>
        <n v="166" u="1"/>
        <n v="369" u="1"/>
        <n v="82" u="1"/>
        <n v="304" u="1"/>
        <n v="215" u="1"/>
        <n v="150" u="1"/>
        <n v="402" u="1"/>
        <n v="337" u="1"/>
        <n v="272" u="1"/>
        <n v="199" u="1"/>
        <n v="134" u="1"/>
        <n v="370" u="1"/>
        <n v="305" u="1"/>
        <n v="248" u="1"/>
        <n v="183" u="1"/>
        <n v="123" u="1"/>
        <n v="403" u="1"/>
        <n v="338" u="1"/>
        <n v="273" u="1"/>
        <n v="232" u="1"/>
        <n v="167" u="1"/>
        <n v="115" u="1"/>
        <n v="371" u="1"/>
        <n v="306" u="1"/>
        <n v="216" u="1"/>
        <n v="151" u="1"/>
        <n v="107" u="1"/>
        <n v="404" u="1"/>
        <n v="339" u="1"/>
        <n v="274" u="1"/>
        <n v="200" u="1"/>
        <n v="135" u="1"/>
        <n v="99" u="1"/>
        <n v="372" u="1"/>
        <n v="307" u="1"/>
        <n v="249" u="1"/>
        <n v="184" u="1"/>
        <n v="405" u="1"/>
        <n v="91" u="1"/>
        <n v="340" u="1"/>
        <n v="275" u="1"/>
        <n v="233" u="1"/>
        <n v="168" u="1"/>
        <n v="373" u="1"/>
        <n v="83" u="1"/>
        <n v="308" u="1"/>
        <n v="217" u="1"/>
        <n v="152" u="1"/>
        <n v="406" u="1"/>
        <n v="341" u="1"/>
        <n v="75" u="1"/>
        <n v="276" u="1"/>
        <n v="201" u="1"/>
        <n v="136" u="1"/>
        <n v="374" u="1"/>
        <n v="309" u="1"/>
        <n v="250" u="1"/>
        <n v="185" u="1"/>
        <n v="124" u="1"/>
        <n v="407" u="1"/>
        <n v="342" u="1"/>
        <n v="277" u="1"/>
        <n v="234" u="1"/>
        <n v="169" u="1"/>
        <n v="116" u="1"/>
        <n v="375" u="1"/>
        <n v="310" u="1"/>
        <n v="218" u="1"/>
        <n v="153" u="1"/>
        <n v="108" u="1"/>
        <n v="408" u="1"/>
        <n v="343" u="1"/>
        <n v="278" u="1"/>
        <n v="202" u="1"/>
        <n v="137" u="1"/>
        <n v="100" u="1"/>
        <n v="376" u="1"/>
        <n v="311" u="1"/>
        <n v="251" u="1"/>
        <n v="186" u="1"/>
        <n v="409" u="1"/>
        <n v="92" u="1"/>
        <n v="344" u="1"/>
        <n v="279" u="1"/>
        <n v="235" u="1"/>
        <n v="170" u="1"/>
        <n v="377" u="1"/>
        <n v="84" u="1"/>
        <n v="312" u="1"/>
        <n v="219" u="1"/>
        <n v="154" u="1"/>
        <n v="410" u="1"/>
        <n v="345" u="1"/>
        <n v="76" u="1"/>
        <n v="280" u="1"/>
        <n v="203" u="1"/>
        <n v="138" u="1"/>
        <n v="378" u="1"/>
        <n v="313" u="1"/>
        <n v="252" u="1"/>
        <n v="187" u="1"/>
        <n v="125" u="1"/>
        <n v="411" u="1"/>
        <n v="346" u="1"/>
        <n v="281" u="1"/>
        <n v="236" u="1"/>
        <n v="171" u="1"/>
        <n v="117" u="1"/>
        <n v="379" u="1"/>
        <n v="314" u="1"/>
        <n v="220" u="1"/>
        <n v="155" u="1"/>
        <n v="109" u="1"/>
        <n v="412" u="1"/>
        <n v="347" u="1"/>
        <n v="282" u="1"/>
        <n v="204" u="1"/>
        <n v="139" u="1"/>
        <n v="101" u="1"/>
        <n v="380" u="1"/>
        <n v="315" u="1"/>
        <n v="253" u="1"/>
        <n v="188" u="1"/>
        <n v="413" u="1"/>
        <n v="93" u="1"/>
        <n v="348" u="1"/>
        <n v="283" u="1"/>
        <n v="237" u="1"/>
        <n v="172" u="1"/>
        <n v="381" u="1"/>
        <n v="85" u="1"/>
        <n v="316" u="1"/>
        <n v="221" u="1"/>
        <n v="156" u="1"/>
        <n v="414" u="1"/>
        <n v="349" u="1"/>
        <n v="77" u="1"/>
        <n v="284" u="1"/>
        <n v="205" u="1"/>
        <n v="140" u="1"/>
        <n v="382" u="1"/>
        <n v="317" u="1"/>
        <n v="254" u="1"/>
        <n v="189" u="1"/>
        <n v="126" u="1"/>
        <n v="415" u="1"/>
        <n v="350" u="1"/>
        <n v="285" u="1"/>
        <n v="238" u="1"/>
        <n v="173" u="1"/>
        <n v="118" u="1"/>
        <n v="383" u="1"/>
        <n v="318" u="1"/>
        <n v="222" u="1"/>
        <n v="157" u="1"/>
        <n v="110" u="1"/>
        <n v="416" u="1"/>
        <n v="351" u="1"/>
        <n v="286" u="1"/>
        <n v="206" u="1"/>
        <n v="141" u="1"/>
        <n v="102" u="1"/>
        <n v="384" u="1"/>
        <n v="319" u="1"/>
        <n v="255" u="1"/>
        <n v="190" u="1"/>
      </sharedItems>
    </cacheField>
    <cacheField name="DPE_PCODE" numFmtId="0">
      <sharedItems containsBlank="1" count="10">
        <s v="HT08"/>
        <s v="HT07"/>
        <s v="HT09"/>
        <s v="HT10"/>
        <s v="HT01"/>
        <e v="#N/A"/>
        <s v="HT02"/>
        <s v="HT05"/>
        <s v="HT03"/>
        <m/>
      </sharedItems>
    </cacheField>
    <cacheField name="COM_PCODE" numFmtId="0">
      <sharedItems containsBlank="1" count="70">
        <s v="HT08811"/>
        <s v="HT07711"/>
        <s v="HT08821"/>
        <s v="HT08822"/>
        <s v="HT08823"/>
        <s v="HT07743"/>
        <s v="HT07715"/>
        <s v="HT07723"/>
        <s v="HT07712"/>
        <s v="HT07742"/>
        <s v="HT09932"/>
        <s v="HT07752"/>
        <s v="HT09931"/>
        <s v="HT09934"/>
        <s v="HT07741"/>
        <s v="HT07721"/>
        <s v="HT07722"/>
        <s v="HT09933"/>
        <s v="HT07751"/>
        <s v="HT07753"/>
        <s v="HT07713"/>
        <s v="HT09912"/>
        <s v="HT09913"/>
        <s v="HT09914"/>
        <s v="HT101011"/>
        <s v="HT01131"/>
        <s v="HT101014"/>
        <s v="HT101013"/>
        <e v="#N/A"/>
        <s v="HT08814"/>
        <s v="HT08815"/>
        <s v="HT07714"/>
        <s v="HT07731"/>
        <s v="HT01151"/>
        <s v="HT01152"/>
        <s v="HT02214"/>
        <s v="HT03371"/>
        <s v="HT101031"/>
        <s v="HT101025"/>
        <s v="HT101022"/>
        <s v="HT02213"/>
        <s v="HT02232"/>
        <s v="HT02221"/>
        <s v="HT08833"/>
        <s v="HT08831"/>
        <s v="HT08834"/>
        <s v="HT08832"/>
        <s v="HT05523"/>
        <s v="HT01122"/>
        <s v="HT101023"/>
        <s v="HT101021"/>
        <s v="HT101024"/>
        <s v="HT08813"/>
        <s v="HT08812"/>
        <s v="HT07716"/>
        <s v="HT02234"/>
        <s v="HT02233"/>
        <s v="HT02231"/>
        <s v="HT02211"/>
        <s v="HT02212"/>
        <s v="HT01114"/>
        <s v="HT01115"/>
        <s v="HT101012"/>
        <s v="HT07732"/>
        <s v="HT03313"/>
        <s v="HT101032"/>
        <m/>
        <s v="HT01111" u="1"/>
        <s v="HT01113" u="1"/>
        <s v="HT02222" u="1"/>
      </sharedItems>
    </cacheField>
    <cacheField name="SC_PCODE"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Author" refreshedDate="42748.414650810184" createdVersion="5" refreshedVersion="5" minRefreshableVersion="3" recordCount="1780">
  <cacheSource type="worksheet">
    <worksheetSource ref="A3:AD1732" sheet="4W" r:id="rId2"/>
  </cacheSource>
  <cacheFields count="33">
    <cacheField name="Organisation" numFmtId="0">
      <sharedItems/>
    </cacheField>
    <cacheField name="Partenaire de mise en oeuvre" numFmtId="0">
      <sharedItems containsBlank="1"/>
    </cacheField>
    <cacheField name="Bailleur de fonds" numFmtId="0">
      <sharedItems containsBlank="1"/>
    </cacheField>
    <cacheField name="Statut" numFmtId="0">
      <sharedItems containsBlank="1" count="5">
        <s v="Réalisé"/>
        <s v="Planifié (financé)"/>
        <m/>
        <s v="En cours"/>
        <s v="Planifié (non financé)"/>
      </sharedItems>
    </cacheField>
    <cacheField name="Date de l'activité_x000a_(veuillez renseigner MM/JJ/AA)" numFmtId="164">
      <sharedItems containsDate="1" containsMixedTypes="1" minDate="2016-10-01T00:00:00" maxDate="2017-01-21T00:00:00" count="99">
        <d v="2016-10-01T00:00:00"/>
        <d v="2016-10-02T00:00:00"/>
        <d v="2016-10-04T00:00:00"/>
        <d v="2016-10-05T00:00:00"/>
        <d v="2016-10-06T00:00:00"/>
        <d v="2016-10-07T00:00:00"/>
        <d v="2016-10-08T00:00:00"/>
        <d v="2016-10-09T00:00:00"/>
        <d v="2016-10-10T00:00:00"/>
        <d v="2016-10-11T00:00:00"/>
        <d v="2016-10-12T00:00:00"/>
        <d v="2016-10-13T00:00:00"/>
        <d v="2016-10-14T00:00:00"/>
        <d v="2016-10-15T00:00:00"/>
        <d v="2016-10-16T00:00:00"/>
        <d v="2016-10-17T00:00:00"/>
        <d v="2016-10-18T00:00:00"/>
        <d v="2016-10-19T00:00:00"/>
        <d v="2016-10-20T00:00:00"/>
        <d v="2016-10-21T00:00:00"/>
        <d v="2016-10-22T00:00:00"/>
        <d v="2016-10-23T00:00:00"/>
        <d v="2016-10-24T00:00:00"/>
        <d v="2016-10-25T00:00:00"/>
        <d v="2016-10-26T00:00:00"/>
        <d v="2016-10-27T00:00:00"/>
        <d v="2016-10-28T00:00:00"/>
        <d v="2016-10-29T00:00:00"/>
        <d v="2016-10-30T00:00:00"/>
        <d v="2016-10-31T00:00:00"/>
        <d v="2016-11-01T00:00:00"/>
        <d v="2016-11-02T00:00:00"/>
        <d v="2016-11-03T00:00:00"/>
        <d v="2016-11-04T00:00:00"/>
        <d v="2016-11-05T00:00:00"/>
        <d v="2016-11-06T00:00:00"/>
        <d v="2016-11-07T00:00:00"/>
        <d v="2016-11-08T00:00:00"/>
        <d v="2016-11-09T00:00:00"/>
        <d v="2016-11-10T00:00:00"/>
        <d v="2016-11-11T00:00:00"/>
        <d v="2016-11-12T00:00:00"/>
        <d v="2016-11-13T00:00:00"/>
        <d v="2016-11-14T00:00:00"/>
        <d v="2016-11-15T00:00:00"/>
        <d v="2016-11-16T00:00:00"/>
        <d v="2016-11-17T00:00:00"/>
        <d v="2016-11-19T00:00:00"/>
        <d v="2016-11-21T00:00:00"/>
        <d v="2016-11-22T00:00:00"/>
        <d v="2016-11-23T00:00:00"/>
        <d v="2016-11-24T00:00:00"/>
        <d v="2016-11-25T00:00:00"/>
        <d v="2016-11-26T00:00:00"/>
        <d v="2016-11-28T00:00:00"/>
        <d v="2016-11-29T00:00:00"/>
        <d v="2016-11-30T00:00:00"/>
        <d v="2016-12-01T00:00:00"/>
        <d v="2016-12-02T00:00:00"/>
        <d v="2016-12-03T00:00:00"/>
        <d v="2016-12-04T00:00:00"/>
        <d v="2016-12-05T00:00:00"/>
        <d v="2016-12-06T00:00:00"/>
        <d v="2016-12-07T00:00:00"/>
        <d v="2016-12-08T00:00:00"/>
        <d v="2016-12-09T00:00:00"/>
        <d v="2016-12-10T00:00:00"/>
        <d v="2016-12-11T00:00:00"/>
        <d v="2016-12-12T00:00:00"/>
        <d v="2016-12-13T00:00:00"/>
        <d v="2016-12-14T00:00:00"/>
        <d v="2016-12-15T00:00:00"/>
        <d v="2016-12-16T00:00:00"/>
        <d v="2016-12-17T00:00:00"/>
        <d v="2016-12-19T00:00:00"/>
        <d v="2016-12-20T00:00:00"/>
        <d v="2016-12-21T00:00:00"/>
        <d v="2016-12-22T00:00:00"/>
        <d v="2016-12-23T00:00:00"/>
        <d v="2016-12-24T00:00:00"/>
        <d v="2016-12-27T00:00:00"/>
        <d v="2016-12-30T00:00:00"/>
        <d v="2017-01-05T00:00:00"/>
        <d v="2017-01-06T00:00:00"/>
        <d v="2017-01-15T00:00:00"/>
        <d v="2017-01-20T00:00:00"/>
        <s v="A confirmer"/>
        <s v="de Nov-16 à Jan-17"/>
        <s v="du 01-Nov-16 au 14-Nov-16"/>
        <s v="du 02-Jan-17 au 09-Jan-17"/>
        <s v="du 14-Oct-16 au 15-Nov-16"/>
        <s v="du 22-Nov-16 au 25-Nov-16 &amp; le 11-Déc-16"/>
        <s v="les 08-Oct-16 &amp; 09-Oct-16"/>
        <s v="les 19-Oct-16 &amp; 20-Oct-16"/>
        <s v="les 24-Oct-16 &amp; 29-Oct-16"/>
        <s v="les 29-Oct-16 &amp; 07-Nov-16"/>
        <s v="les 5-Nov-16 &amp; 15-Nov-16 &amp; 26-Nov-16 &amp; 30-Nov-16"/>
        <s v="les 8-Nov-16 &amp; 12-Nov-16"/>
        <s v="Non renseigné"/>
      </sharedItems>
    </cacheField>
    <cacheField name="JOUR" numFmtId="0">
      <sharedItems containsString="0" containsBlank="1" containsNumber="1" containsInteger="1" minValue="1" maxValue="31"/>
    </cacheField>
    <cacheField name="MOIS" numFmtId="164">
      <sharedItems containsBlank="1"/>
    </cacheField>
    <cacheField name="Date de FIN l'activité (continue ou non)_x000a_(JJ-MM-AA)" numFmtId="0">
      <sharedItems containsNonDate="0" containsString="0" containsBlank="1"/>
    </cacheField>
    <cacheField name="Type d'assistance" numFmtId="0">
      <sharedItems count="3">
        <s v="Distribution NFI"/>
        <s v="Distribution Abris"/>
        <s v="Intervention Abris"/>
      </sharedItems>
    </cacheField>
    <cacheField name="Activité 1" numFmtId="0">
      <sharedItems count="7">
        <s v="Matériaux NFI"/>
        <s v="Matériaux Abris"/>
        <s v="Formation"/>
        <s v="Cash en USD"/>
        <s v="Cash en HTG"/>
        <s v="Autre"/>
        <s v="Communication avec les communautés (CwC)"/>
      </sharedItems>
    </cacheField>
    <cacheField name="Activité 2" numFmtId="0">
      <sharedItems/>
    </cacheField>
    <cacheField name="Pour les kits: veuillez fournir les éléments inclus" numFmtId="0">
      <sharedItems containsBlank="1"/>
    </cacheField>
    <cacheField name="Unité" numFmtId="0">
      <sharedItems/>
    </cacheField>
    <cacheField name="Quantité" numFmtId="0">
      <sharedItems containsString="0" containsBlank="1" containsNumber="1" containsInteger="1" minValue="0" maxValue="200000"/>
    </cacheField>
    <cacheField name="Total Enfants" numFmtId="0">
      <sharedItems containsString="0" containsBlank="1" containsNumber="1" containsInteger="1" minValue="14" maxValue="3220"/>
    </cacheField>
    <cacheField name="Total Femmes" numFmtId="0">
      <sharedItems containsString="0" containsBlank="1" containsNumber="1" containsInteger="1" minValue="12" maxValue="264"/>
    </cacheField>
    <cacheField name="Total Hommes" numFmtId="0">
      <sharedItems containsString="0" containsBlank="1" containsNumber="1" containsInteger="1" minValue="9" maxValue="289"/>
    </cacheField>
    <cacheField name="Total Individus" numFmtId="0">
      <sharedItems containsMixedTypes="1" containsNumber="1" containsInteger="1" minValue="35" maxValue="3220"/>
    </cacheField>
    <cacheField name="Total Ménage" numFmtId="0">
      <sharedItems containsString="0" containsBlank="1" containsNumber="1" containsInteger="1" minValue="1" maxValue="7500" count="280">
        <n v="32"/>
        <n v="180"/>
        <n v="360"/>
        <n v="6"/>
        <n v="184"/>
        <n v="60"/>
        <n v="113"/>
        <n v="110"/>
        <n v="125"/>
        <n v="170"/>
        <n v="43"/>
        <n v="80"/>
        <n v="100"/>
        <n v="114"/>
        <n v="50"/>
        <n v="150"/>
        <n v="34"/>
        <n v="26"/>
        <n v="18"/>
        <n v="22"/>
        <n v="230"/>
        <n v="40"/>
        <n v="15"/>
        <n v="400"/>
        <n v="128"/>
        <n v="300"/>
        <n v="85"/>
        <n v="84"/>
        <n v="67"/>
        <n v="250"/>
        <n v="156"/>
        <n v="134"/>
        <n v="145"/>
        <n v="200"/>
        <n v="252"/>
        <n v="1750"/>
        <n v="750"/>
        <m/>
        <n v="69"/>
        <n v="320"/>
        <n v="54"/>
        <n v="325"/>
        <n v="1255"/>
        <n v="285"/>
        <n v="120"/>
        <n v="437"/>
        <n v="71"/>
        <n v="79"/>
        <n v="20"/>
        <n v="224"/>
        <n v="112"/>
        <n v="310"/>
        <n v="305"/>
        <n v="63"/>
        <n v="323"/>
        <n v="800"/>
        <n v="57"/>
        <n v="850"/>
        <n v="297"/>
        <n v="165"/>
        <n v="166"/>
        <n v="35"/>
        <n v="6233"/>
        <n v="670"/>
        <n v="176"/>
        <n v="636"/>
        <n v="420"/>
        <n v="77"/>
        <n v="70"/>
        <n v="260"/>
        <n v="564"/>
        <n v="97"/>
        <n v="25"/>
        <n v="75"/>
        <n v="700"/>
        <n v="479"/>
        <n v="118"/>
        <n v="1626"/>
        <n v="1008"/>
        <n v="2300"/>
        <n v="993"/>
        <n v="10"/>
        <n v="44"/>
        <n v="5"/>
        <n v="237"/>
        <n v="1"/>
        <n v="115"/>
        <n v="239"/>
        <n v="853"/>
        <n v="95"/>
        <n v="299"/>
        <n v="1418"/>
        <n v="435"/>
        <n v="1075"/>
        <n v="206"/>
        <n v="309"/>
        <n v="632"/>
        <n v="515"/>
        <n v="308"/>
        <n v="592"/>
        <n v="966"/>
        <n v="288"/>
        <n v="90"/>
        <n v="42"/>
        <n v="1076"/>
        <n v="161"/>
        <n v="195"/>
        <n v="630"/>
        <n v="130"/>
        <n v="3840"/>
        <n v="123"/>
        <n v="500"/>
        <n v="1572"/>
        <n v="350"/>
        <n v="249"/>
        <n v="2550"/>
        <n v="467"/>
        <n v="168"/>
        <n v="174"/>
        <n v="354"/>
        <n v="146"/>
        <n v="155"/>
        <n v="231"/>
        <n v="511"/>
        <n v="119"/>
        <n v="220"/>
        <n v="1400"/>
        <n v="103"/>
        <n v="135"/>
        <n v="401"/>
        <n v="109"/>
        <n v="378"/>
        <n v="1150"/>
        <n v="74"/>
        <n v="907"/>
        <n v="116"/>
        <n v="403"/>
        <n v="127"/>
        <n v="66"/>
        <n v="229"/>
        <n v="82"/>
        <n v="857"/>
        <n v="198"/>
        <n v="656"/>
        <n v="30"/>
        <n v="496"/>
        <n v="694"/>
        <n v="121"/>
        <n v="240"/>
        <n v="241"/>
        <n v="450"/>
        <n v="45"/>
        <n v="1067"/>
        <n v="106"/>
        <n v="140"/>
        <n v="21"/>
        <n v="277"/>
        <n v="494"/>
        <n v="823"/>
        <n v="1200"/>
        <n v="204"/>
        <n v="48"/>
        <n v="445"/>
        <n v="58"/>
        <n v="59"/>
        <n v="290"/>
        <n v="89"/>
        <n v="245"/>
        <n v="600"/>
        <n v="820"/>
        <n v="438"/>
        <n v="68"/>
        <n v="232"/>
        <n v="318"/>
        <n v="1500"/>
        <n v="599"/>
        <n v="111"/>
        <n v="7"/>
        <n v="38"/>
        <n v="225"/>
        <n v="477"/>
        <n v="997"/>
        <n v="550"/>
        <n v="340"/>
        <n v="33"/>
        <n v="980"/>
        <n v="598"/>
        <n v="367"/>
        <n v="302"/>
        <n v="283"/>
        <n v="416"/>
        <n v="31"/>
        <n v="271"/>
        <n v="238"/>
        <n v="219"/>
        <n v="391"/>
        <n v="558"/>
        <n v="210"/>
        <n v="361"/>
        <n v="4"/>
        <n v="352"/>
        <n v="415"/>
        <n v="61"/>
        <n v="449"/>
        <n v="644"/>
        <n v="845"/>
        <n v="2500"/>
        <n v="203"/>
        <n v="465"/>
        <n v="501"/>
        <n v="181"/>
        <n v="1152"/>
        <n v="172"/>
        <n v="227"/>
        <n v="405"/>
        <n v="654"/>
        <n v="859"/>
        <n v="129"/>
        <n v="548"/>
        <n v="520"/>
        <n v="47"/>
        <n v="94"/>
        <n v="1308"/>
        <n v="202"/>
        <n v="216"/>
        <n v="199"/>
        <n v="972"/>
        <n v="3"/>
        <n v="190"/>
        <n v="154"/>
        <n v="481"/>
        <n v="14"/>
        <n v="517"/>
        <n v="73"/>
        <n v="628"/>
        <n v="399"/>
        <n v="9"/>
        <n v="992"/>
        <n v="1250"/>
        <n v="1050"/>
        <n v="589"/>
        <n v="65"/>
        <n v="91"/>
        <n v="375"/>
        <n v="1597"/>
        <n v="56"/>
        <n v="2200"/>
        <n v="314"/>
        <n v="235"/>
        <n v="268"/>
        <n v="19"/>
        <n v="205"/>
        <n v="304"/>
        <n v="49"/>
        <n v="524"/>
        <n v="178"/>
        <n v="28"/>
        <n v="142"/>
        <n v="412"/>
        <n v="93"/>
        <n v="51"/>
        <n v="55"/>
        <n v="1000"/>
        <n v="4224"/>
        <n v="1795"/>
        <n v="2075"/>
        <n v="1921"/>
        <n v="4370"/>
        <n v="621"/>
        <n v="3000"/>
        <n v="328"/>
        <n v="270"/>
        <n v="900"/>
        <n v="393"/>
        <n v="2577"/>
        <n v="660"/>
        <n v="275"/>
        <n v="2639"/>
        <n v="7500"/>
        <n v="4400"/>
      </sharedItems>
    </cacheField>
    <cacheField name="Cible" numFmtId="0">
      <sharedItems containsBlank="1"/>
    </cacheField>
    <cacheField name="Département" numFmtId="0">
      <sharedItems containsBlank="1" count="9">
        <s v="Ouest"/>
        <s v="Grande Anse"/>
        <s v="Sud"/>
        <s v="Sud-Est"/>
        <m/>
        <s v="Nippes"/>
        <s v="Nord Ouest"/>
        <s v="Nord"/>
        <s v="Aritibonite"/>
      </sharedItems>
    </cacheField>
    <cacheField name="Commune" numFmtId="0">
      <sharedItems containsBlank="1" count="71">
        <s v="Anse A Galet"/>
        <s v="Jeremie"/>
        <s v="Roseaux"/>
        <s v="Dame-Marie"/>
        <s v="Chambellan"/>
        <s v="Moron"/>
        <s v="Abricots"/>
        <s v="Les Cayes"/>
        <s v="Carrefour"/>
        <s v="Port-au-Prince"/>
        <s v="Cayes-Jacmel"/>
        <s v="Petion-Ville"/>
        <s v="Anse A Pitre"/>
        <s v="Thiotte"/>
        <m/>
        <s v="Kenscoff"/>
        <s v="Bainet"/>
        <s v="Fonds Des Negres"/>
        <s v="Miragoane"/>
        <s v="Chantal"/>
        <s v="Port-Salut"/>
        <s v="Petite Riviere de Nippes"/>
        <s v="Pointe A Raquette"/>
        <s v="Beaumont"/>
        <s v="Aquin"/>
        <s v="L'Asile"/>
        <s v="Maniche"/>
        <s v="Port-a-Piment"/>
        <s v="Grand Gosier"/>
        <s v="Ile A Vache"/>
        <s v="St. Louis du Sud"/>
        <s v="Baie de Henne"/>
        <s v="Les Anglais"/>
        <s v="Mole Saint Nicolas"/>
        <s v="Marigot"/>
        <s v="Jean Rabel"/>
        <s v="Roche-A-Bateau"/>
        <s v="Paillant"/>
        <s v="Coteaux"/>
        <s v="La Vallee"/>
        <s v="Camp Perrin"/>
        <s v="Croix-Des-Bouquets"/>
        <s v="Petit Trou De Nippes"/>
        <s v="Torbeck"/>
        <s v="Anse d'Hainault"/>
        <s v="Corail"/>
        <s v="Les Irois"/>
        <s v="Pestel"/>
        <s v="St. Jean du Sud"/>
        <s v="Bonbon"/>
        <s v="Bombardopolis"/>
        <s v="Arniquet"/>
        <s v="Chardonnieres"/>
        <s v="Plaisance"/>
        <s v="Tiburon"/>
        <s v="Baraderes"/>
        <s v="Jacmel"/>
        <s v="Plaisance du Sud"/>
        <s v="Cavaillon"/>
        <s v="La Tortue"/>
        <s v="Grand-Goave"/>
        <s v="Petit Goave"/>
        <s v="Bassin Bleu"/>
        <s v="Chamsolme"/>
        <s v="Belle Anse"/>
        <s v="Limonade"/>
        <s v="Anse Rouge"/>
        <s v="Grand Boucan"/>
        <s v="Cotes de Fer"/>
        <s v="Anse A Veau"/>
        <s v="Arnaud"/>
      </sharedItems>
    </cacheField>
    <cacheField name="Section Communale" numFmtId="0">
      <sharedItems containsBlank="1"/>
    </cacheField>
    <cacheField name="Localité (optionnel)" numFmtId="0">
      <sharedItems containsBlank="1"/>
    </cacheField>
    <cacheField name="Milieu" numFmtId="0">
      <sharedItems containsBlank="1"/>
    </cacheField>
    <cacheField name="Niveau d'intervention" numFmtId="0">
      <sharedItems containsBlank="1"/>
    </cacheField>
    <cacheField name="Commentaires" numFmtId="0">
      <sharedItems containsBlank="1" longText="1"/>
    </cacheField>
    <cacheField name="Activity ID" numFmtId="0">
      <sharedItems count="551">
        <s v="WOR2016101OUANPA"/>
        <s v="CAR2016102GRJE"/>
        <s v="CAR2016102GRRO"/>
        <s v="CAR2016102GRDA"/>
        <s v="CAR2016102GRCH"/>
        <s v="CAR2016102GRMO"/>
        <s v="CAR2016102GRAB"/>
        <s v="PAD2016102SULELA"/>
        <s v="CAR2016104OUCA"/>
        <s v="CAR2016104OUPO"/>
        <s v="HAI2016104SUCA"/>
        <s v="WOR2016104OUPEMO"/>
        <s v="CAR2016105OUCA"/>
        <s v="CON2016105OUAN"/>
        <s v="WOR2016105SUANBO"/>
        <s v="CAR2016106SUTH"/>
        <s v="WOR2016106SUTHTH"/>
        <s v="SAM2016107"/>
        <s v="WOR2016107OUKESO"/>
        <s v="DIA2016108SUBA3È"/>
        <s v="WOR2016108NIFOFO"/>
        <s v="WOR2016108NIMICH"/>
        <s v="CAR2016109GRRO"/>
        <s v="CAR2016109GRJE"/>
        <s v="CAR2016109GRDA"/>
        <s v="CAR2016109GRCH"/>
        <s v="CAR2016109GRMO"/>
        <s v="DIA2016109SUBA2È"/>
        <s v="DIA2016109SUBA1È"/>
        <s v="DIA2016109SULE1È"/>
        <s v="DIA2016109SUCH3È"/>
        <s v="SAM2016109SUPO5È"/>
        <s v="WOR2016109NIFOFO"/>
        <s v="WOR2016109NIPESI"/>
        <s v="WOR2016109OUKEBE"/>
        <s v="WOR2016109OUKEBO"/>
        <s v="WOR2016109OUPOTR"/>
        <s v="WOR2016109SULEBO"/>
        <s v="CAR20161010GRBE"/>
        <s v="CAR20161010GRRO"/>
        <s v="DIA20161010SUBA4È"/>
        <s v="DIA20161010SUAQ"/>
        <s v="MER20161010NIL'"/>
        <s v="PAD20161010SUCH"/>
        <s v="PAD20161010SUMA"/>
        <s v="SAM20161010GRJE4E"/>
        <s v="WOR20161010OUPOGR"/>
        <s v="WOR20161010OUPOLA"/>
        <s v="WOR20161010OUPOTR"/>
        <s v="AME20161011SUPOPO"/>
        <s v="CAR20161011GRRO"/>
        <s v="CON20161011OUPOGR"/>
        <s v="HAI20161011SUGR"/>
        <s v="SAM20161011GRROLE"/>
        <s v="SAM20161011SUPODU"/>
        <s v="SDC20161011SUPO"/>
        <s v="WOR20161011OUPOGR"/>
        <s v="WOR20161011OUPOLA"/>
        <s v="WOR20161011SUILIL"/>
        <s v="WOR20161011SUSTBA"/>
        <s v="AME20161012SULEEC"/>
        <s v="AME20161012NOBAJA"/>
        <s v="AME20161012SULELE"/>
        <s v="AME20161012NOMOMA"/>
        <s v="AME20161012SULEPA"/>
        <s v="AME20161012NOBAVI"/>
        <s v="AME20161012SULE"/>
        <s v="CAR20161012GRMO"/>
        <s v="CAR20161012SUMA"/>
        <s v="HAI20161012SULEPA"/>
        <s v="HAI20161012SUBA"/>
        <s v="PAD20161012GR"/>
        <s v="WOR20161012OUPOTR"/>
        <s v="AME20161013NOBABA"/>
        <s v="AME20161013SULEEC"/>
        <s v="AME20161013NOJEJE"/>
        <s v="AME20161013NOBA"/>
        <s v="AME20161013NOJE"/>
        <s v="AME20161013SULE"/>
        <s v="CAT20161013GRJECE"/>
        <s v="DIA20161013SUBA8È"/>
        <s v="HAI20161013SULEHR"/>
        <s v="SAM20161013SUROBE"/>
        <s v="WOR20161013NIPASA"/>
        <s v="WOR20161013OUANGR"/>
        <s v="WOR20161013OUANPE"/>
        <s v="WOR20161013OUKESO"/>
        <s v="AME20161014SUCOLE"/>
        <s v="AME20161014SUPOPO"/>
        <s v="CAR20161014GRMO"/>
        <s v="CAR20161014SULA"/>
        <s v="CAT20161014GRDADE"/>
        <s v="CON20161014OUANPA"/>
        <s v="DIA20161014SUCA2È"/>
        <s v="ITA20161014OUCR"/>
        <s v="SAM20161014GRJEFO"/>
        <s v="WOR20161014NIPETI"/>
        <s v="WOR20161014OUANPE"/>
        <s v="CAT20161015GRDAPE"/>
        <s v="ITA20161015OUCR"/>
        <s v="SAM20161015SULEBO"/>
        <s v="WOR20161015OUANPE"/>
        <s v="AME20161016SUCO"/>
        <s v="CON20161016OUANGR"/>
        <s v="PAD20161016SUMA"/>
        <s v="SAM20161016SURORE"/>
        <s v="SAM20161016SURO1È"/>
        <s v="SAM20161016GRJE9E"/>
        <s v="SAM20161016GRJE7E"/>
        <s v="SAM20161016SURO"/>
        <s v="CAR20161017GRMO"/>
        <s v="CAT20161017GRDABA"/>
        <s v="DIA20161017SUTO2È"/>
        <s v="DIA20161017SUTO3È"/>
        <s v="HAI20161017GRAN"/>
        <s v="HAI20161017GRBE"/>
        <s v="HAI20161017GRCH"/>
        <s v="HAI20161017GRCO"/>
        <s v="HAI20161017GRDA"/>
        <s v="HAI20161017GRJE"/>
        <s v="HAI20161017GRLE"/>
        <s v="HAI20161017GRMO"/>
        <s v="HAI20161017GRPE"/>
        <s v="HAI20161017GRRO"/>
        <s v="SAM20161017SUCODE"/>
        <s v="SAM20161017SULE"/>
        <s v="SAM20161017GRJE9E"/>
        <s v="SAM20161017GRJE7E"/>
        <s v="WOR20161017OUANGR"/>
        <s v="WOR20161017NIPEFO"/>
        <s v="AME20161018SUSTCR"/>
        <s v="AME20161018SUST"/>
        <s v="CAR20161018GRJE"/>
        <s v="CAT20161018GRDADA"/>
        <s v="SAM20161018SUCOCO"/>
        <s v="SAM20161018GRBODE"/>
        <s v="WOR20161018OUANGR"/>
        <s v="ACT20161019GRJE8E"/>
        <s v="AME20161019NOBA1S"/>
        <s v="AME20161019NOBA4T"/>
        <s v="AME20161019NOJECE"/>
        <s v="WOR20161019OUPOPO"/>
        <s v="WOR20161019NIPETI"/>
        <s v="ACT20161020GRJE8E"/>
        <s v="AME20161020NOBO1S"/>
        <s v="AME20161020NOBO2N"/>
        <s v="AME20161020NOBO3R"/>
        <s v="AME20161020NOBOBE"/>
        <s v="AME20161020SUSTBO"/>
        <s v="AME20161020NOMOHR"/>
        <s v="AME20161020NOBOMA"/>
        <s v="AME20161020NOMOPR"/>
        <s v="AME20161020NOJEVI"/>
        <s v="AME20161020SUST"/>
        <s v="CAR20161020GRCH"/>
        <s v="CAR20161020SUTH"/>
        <s v="DIA20161020SUCH1È"/>
        <s v="DIA20161020SUAQ"/>
        <s v="IFR20161020GRAN"/>
        <s v="SAM20161020SUCOQU"/>
        <s v="SAM20161020SUCO6È"/>
        <s v="ACT20161021GRJE8E"/>
        <s v="AME20161021NOJE"/>
        <s v="IFR20161021GRAN"/>
        <s v="SAM20161021GRJE9E"/>
        <s v="SAM20161021GRJE7E"/>
        <s v="SAM20161021GRJE"/>
        <s v="WOR20161021OUPOPO"/>
        <s v="WOR20161021NIPEFO"/>
        <s v="ACT20161022GRJE8E"/>
        <s v="AME20161022SUROSO"/>
        <s v="CAR20161022GRMO"/>
        <s v="SAM20161022SUPO"/>
        <s v="SAM20161022SUPOPA"/>
        <s v="WOR20161022OUKENO"/>
        <s v="ACT20161023GRJE8E"/>
        <s v="AME20161023SUAREG"/>
        <s v="AME20161023SUSTNA"/>
        <s v="AME20161023SUAR"/>
        <s v="AME20161023SUST"/>
        <s v="CAR20161023GRMO"/>
        <s v="DIA20161023SUCA3È"/>
        <s v="IFR20161023SUAR"/>
        <s v="IFR20161023SUST"/>
        <s v="SAM20161023SUTO"/>
        <s v="ACT20161024GRJE8E"/>
        <s v="AME20161024SURO"/>
        <s v="CAR20161024GRMO"/>
        <s v="CON20161024OUPOTR"/>
        <s v="SAM20161024SURO"/>
        <s v="WOR20161024GRJEMA"/>
        <s v="WOR20161024OUPOTR"/>
        <s v="AME20161025SUCHCT"/>
        <s v="CON20161025OUANGR"/>
        <s v="DIA20161025SUST4È"/>
        <s v="FRE20161025OUPOPO"/>
        <s v="HAI20161025OUPOPO"/>
        <s v="WOR20161025GRDABA"/>
        <s v="WOR20161025NIPEFO"/>
        <s v="ACT20161026GRJE9E"/>
        <s v="AME20161026SUARCO"/>
        <s v="AME20161026SUAR"/>
        <s v="CAR20161026GRMO"/>
        <s v="CON20161026OUANPE"/>
        <s v="FRE20161026OUPLPL"/>
        <s v="HAI20161026OUPLPL"/>
        <s v="IFR20161026GRANAN"/>
        <s v="SAM20161026SUCHCH"/>
        <s v="WOR20161026GRANGR"/>
        <s v="WOR20161026NIPASA"/>
        <s v="AME20161027SUTINA"/>
        <s v="CAR20161027GRCH"/>
        <s v="DIA20161027SUST4È"/>
        <s v="FRE20161027OUPOLA"/>
        <s v="HAI20161027OUPOLA"/>
        <s v="PEA20161027SUTOBO"/>
        <s v="SAM20161027SULECH"/>
        <s v="CAR20161028SUBA"/>
        <s v="CON20161028OUPOGR"/>
        <s v="DIA20161028SUCH3È"/>
        <s v="GER20161028NIBA4M"/>
        <s v="SAM20161028GRJEJE"/>
        <s v="SAM20161028SUCHCH"/>
        <s v="WOR20161028GRBEBE"/>
        <s v="WOR20161028NIMICH"/>
        <s v="AME20161029NOMO1S"/>
        <s v="CAR20161029SUJA"/>
        <s v="CAR20161029SUAN"/>
        <s v="CAR20161029SUGR"/>
        <s v="CAR20161029GRMO"/>
        <s v="HAI20161029OUPOPO"/>
        <s v="SAM20161029SULEME"/>
        <s v="SAM20161029SULEDU"/>
        <s v="SAM20161029SULE2È"/>
        <s v="SAV20161029GRBEBE"/>
        <s v="WOR20161029NIMICH"/>
        <s v="AAR20161030GRJE"/>
        <s v="AME20161030NOBO"/>
        <s v="AME20161030NOMO"/>
        <s v="HAI20161030OUPOGR"/>
        <s v="HAI20161030OUPOLA"/>
        <s v="MED20161030SUTIBL"/>
        <s v="SAM20161030SUPO5È"/>
        <s v="SAM20161030SUPOSA"/>
        <s v="SAM20161030SUPOBA"/>
        <s v="SAM20161030GRJEAN"/>
        <s v="SAM20161030SUPOSC"/>
        <s v="WOR20161030OUPOTR"/>
        <s v="WOR20161030OUKENO"/>
        <s v="WOR20161030OUANGR"/>
        <s v="WOR20161030OUANPA"/>
        <s v="WOR20161030OUANPE"/>
        <s v="WOR20161030OUANPI"/>
        <s v="WOR20161030OUPOGR"/>
        <s v="WOR20161030OUPOLA"/>
        <s v="WOR20161030OUPOPO"/>
        <s v="ACT20161031GRJE4E"/>
        <s v="FRE20161031OUPOTI"/>
        <s v="GER20161031NIBALA"/>
        <s v="HAI20161031OUPOTI"/>
        <s v="IFR20161031GRLEAL"/>
        <s v="MED20161031SUTIDA"/>
        <s v="SAM20161031SULECH"/>
        <s v="SAM20161031SULECA"/>
        <s v="SAM20161031SULE1È"/>
        <s v="SAV20161031GRBEBE"/>
        <s v="CON2016111GRAN"/>
        <s v="FRE2016111OUPOTR"/>
        <s v="GER2016111NIPLTI"/>
        <s v="SAV2016111GRBEBE"/>
        <s v="ACT2016112GRAN1E"/>
        <s v="FRE2016112OUPOSO"/>
        <s v="HAI2016112OUPOSO"/>
        <s v="SAM2016112SUMA11"/>
        <s v="SAM2016112SUCHAN"/>
        <s v="SAV2016112GRBEMO"/>
        <s v="WOR2016112NIMICH"/>
        <s v="ACT2016113GRJE9E"/>
        <s v="ADR2016113SUROBE"/>
        <s v="ADR2016113SUROBO"/>
        <s v="ADR2016113SURORE"/>
        <s v="CAR2016113GRMO"/>
        <s v="FRE2016113OUPOMO"/>
        <s v="HAI2016113OUPOMO"/>
        <s v="SAM2016113SULECA"/>
        <s v="SAM2016113GRBO"/>
        <s v="WOR2016113NIPERA"/>
        <s v="ACT2016114GRJE9E"/>
        <s v="ADR2016114SULELA"/>
        <s v="AME2016114SUTO"/>
        <s v="CON2016114OUPOGR"/>
        <s v="DIA2016114GRJE2È"/>
        <s v="GER2016114NIPERA"/>
        <s v="IFR2016114GRROAL"/>
        <s v="LUT2016114GRJE2È"/>
        <s v="SAM2016114SULEVE"/>
        <s v="SAV2016114GRBEMO"/>
        <s v="WOR2016114NIPABO"/>
        <s v="AAR2016115SULE"/>
        <s v="AME2016115SUCH"/>
        <s v="LUT2016115GRJE2È"/>
        <s v="SAM2016115SUTOBO"/>
        <s v="SAM2016115SUCALE"/>
        <s v="SAV2016115GRBEBE"/>
        <s v="SDC2016115SUCO"/>
        <s v="SDC2016115SULE"/>
        <s v="SDC2016115SURO"/>
        <s v="WOR2016115NIPEBE"/>
        <s v="ACT2016116GRJE9E"/>
        <s v="SAM2016116SUCABO"/>
        <s v="AME2016117NOLA"/>
        <s v="AME2016117SUTO"/>
        <s v="GER2016117NIPETI"/>
        <s v="LUT2016117GRJE2È"/>
        <s v="SDC2016117SUCH"/>
        <s v="SDC2016117SUCHDE"/>
        <s v="SDC2016117SUCHRE"/>
        <s v="SDC2016117SUPOBA"/>
        <s v="SDC2016117SUPOPA"/>
        <s v="ADR2016118SUMADO"/>
        <s v="ADR2016118SUMAMA"/>
        <s v="AME2016118SUCH"/>
        <s v="LUT2016118OUGR1È"/>
        <s v="LUT2016118GRJE2È"/>
        <s v="WOR2016118NIMISA"/>
        <s v="AAR2016119GRJE"/>
        <s v="DIA2016119GRJE2È"/>
        <s v="LUT2016119GRJE2È"/>
        <s v="AME20161110NOJE"/>
        <s v="AME20161110NOMO"/>
        <s v="AME20161110SUTO"/>
        <s v="GER20161110NIPLAN"/>
        <s v="LUT20161110OUGR7È"/>
        <s v="LUT20161110OUPE9È"/>
        <s v="LUT20161110OUPE10"/>
        <s v="LUT20161110OUPE12"/>
        <s v="PAD20161110SUCH"/>
        <s v="WOR20161110NIPECH"/>
        <s v="ACT20161111GRJE9E"/>
        <s v="AME20161111NOBA"/>
        <s v="AME20161111NOBO"/>
        <s v="AME20161111NOMO"/>
        <s v="CON20161111OUPO"/>
        <s v="DIA20161111SUBA6È"/>
        <s v="DIA20161111SUBA5È"/>
        <s v="DIA20161111SUBA7È"/>
        <s v="GER20161111NIBARI"/>
        <s v="PAD20161111GRRO"/>
        <s v="AME20161112NOBA"/>
        <s v="AME20161112NOCH"/>
        <s v="GER20161112NIPETI"/>
        <s v="IFR20161112GRBECE"/>
        <s v="MED20161112SUTILO"/>
        <s v="AME20161113NIMI"/>
        <s v="AME20161113SUTO"/>
        <s v="CAR20161113GRMO"/>
        <s v="SAM20161113GRAB2E"/>
        <s v="ADR20161114SUAR1E"/>
        <s v="AME20161114SUTO"/>
        <s v="CAR20161114SUBE"/>
        <s v="CON20161114GRAN"/>
        <s v="IFR20161114GRJEPR"/>
        <s v="SAV20161114SUTOBE"/>
        <s v="WOR20161114OUANPE"/>
        <s v="AME20161115SUCH"/>
        <s v="CON20161115OUANPA"/>
        <s v="SAM20161115GRAB2E"/>
        <s v="SAM20161115GRAB3E"/>
        <s v="SAM20161115GRAB4E"/>
        <s v="SAM20161115GRAB"/>
        <s v="WOR20161115NIPELI"/>
        <s v="WOR20161115OUPOGR"/>
        <s v="AAR20161116GRJE"/>
        <s v="ADR20161116SUTO2E"/>
        <s v="AME20161116OUCR"/>
        <s v="CAT20161116GRMO2E"/>
        <s v="IFR20161116GRPEBE"/>
        <s v="MED20161116SUTIDA"/>
        <s v="WOR20161116NOLIBA"/>
        <s v="WOR20161116OUPOLA"/>
        <s v="WOR20161116NIPEBE"/>
        <s v="WOR20161116OUPOPO"/>
        <s v="AME20161117SULE"/>
        <s v="GER20161117NIPECE"/>
        <s v="WOR20161117OUANGR"/>
        <s v="IFR20161119ARAN"/>
        <s v="AAR20161121SULE"/>
        <s v="GER20161122NIPERA"/>
        <s v="GER20161123NIPETI"/>
        <s v="SHE20161123SUTOBO"/>
        <s v="AME20161124NIPA"/>
        <s v="IFR20161124GRRO"/>
        <s v="IFR20161124GRJE"/>
        <s v="SAV20161124SUTOBE"/>
        <s v="WOR20161124OUPOPO"/>
        <s v="WOR20161124OUANPA"/>
        <s v="AME20161125SUAR"/>
        <s v="AME20161125SULE"/>
        <s v="AME20161125NIFO"/>
        <s v="AME20161125SUST"/>
        <s v="SHE20161125SUMAMA"/>
        <s v="WOR20161125SUANBO"/>
        <s v="WOR20161125SUTHTH"/>
        <s v="WOR20161125OUPOPO"/>
        <s v="WOR20161125OUANPE"/>
        <s v="WOR20161125OUANGR"/>
        <s v="SAV20161126SUCATI"/>
        <s v="WOR20161126SUBEMA"/>
        <s v="WOR20161126OUANPI"/>
        <s v="CAT20161128GRMOCE"/>
        <s v="IFR20161128GRLE"/>
        <s v="MOF20161128NIPLPL"/>
        <s v="WOR20161128OUANGR"/>
        <s v="WOR20161128OUPOPO"/>
        <s v="FRE20161129OUPOPO"/>
        <s v="IFR20161129GRAN"/>
        <s v="IFR20161129GRBE"/>
        <s v="IFR20161129GRLE"/>
        <s v="WOR20161129OUANGR"/>
        <s v="ACT20161130GRJE9E"/>
        <s v="FRE20161130OUPOLA"/>
        <s v="FRE20161130OUPOGR"/>
        <s v="WOR20161130NIGRGR"/>
        <s v="WOR20161130OUANPE"/>
        <s v="WOR20161130OUPOPO"/>
        <s v="WOR20161130OUANPA"/>
        <s v="WOR20161130OUANGR"/>
        <s v="WOR20161130OUANPI"/>
        <s v="WOR20161130OUPOLA"/>
        <s v="WOR20161130OUPOGR"/>
        <s v="WOR20161130OUPOTR"/>
        <s v="IFR2016121GRBE"/>
        <s v="MED2016121SUTIBL"/>
        <s v="WOR2016121SUJAMA"/>
        <s v="WOR2016121SUMASA"/>
        <s v="WOR2016121SUCAGA"/>
        <s v="WOR2016121SUMAMA"/>
        <s v="AME2016122SURORE"/>
        <s v="AME2016122NIMIDE"/>
        <s v="AME2016122NIMI"/>
        <s v="CAR2016122GRRO"/>
        <s v="PAD2016122SULELA"/>
        <s v="SHE2016122SULEBO"/>
        <s v="WOR2016122OUPOPO"/>
        <s v="AME2016123SUCO"/>
        <s v="AME2016123NIPASA"/>
        <s v="AME2016123NIPA"/>
        <s v="IFR2016123GRCH"/>
        <s v="WOR2016123SUBEBA"/>
        <s v="WOR2016123SUBEBE"/>
        <s v="AME2016124SURORE"/>
        <s v="AME2016124SUCO"/>
        <s v="AME2016124SUSTTR"/>
        <s v="AME2016124NIL'TO"/>
        <s v="AME2016124NIL'CH"/>
        <s v="CAR2016125GRRO"/>
        <s v="JPH2016125GRJE"/>
        <s v="WOR2016126NIPERA"/>
        <s v="CAR2016127SUCO"/>
        <s v="JPH2016127GRJE"/>
        <s v="JPH2016127GRJEMA"/>
        <s v="WOR2016127NOLIBO"/>
        <s v="WOR2016127OUPOPO"/>
        <s v="CAR2016128GRRO"/>
        <s v="MED2016128SUTIDA"/>
        <s v="AME2016129NIANBA"/>
        <s v="AME2016129SURORE"/>
        <s v="IFR2016129GRAN"/>
        <s v="SHE2016129SULEBO"/>
        <s v="WOR2016129OUPOPO"/>
        <s v="DIA20161210SUBA9È"/>
        <s v="IFR20161210GRLE"/>
        <s v="SAM20161210GRROLE"/>
        <s v="SAM20161210GRROGR"/>
        <s v="SAM20161210GRMOAN"/>
        <s v="SAM20161210GRMOL'"/>
        <s v="SAM20161210GRCHDE"/>
        <s v="SAM20161210GRCHBO"/>
        <s v="DIA20161211GRRO2E"/>
        <s v="IFR20161211GRLE"/>
        <s v="LUT20161211GRJE2È"/>
        <s v="LUT20161211GRRO2E"/>
        <s v="HAN20161212NIL'L'"/>
        <s v="LUT20161212GRJE7E"/>
        <s v="SHE20161212SULEDO"/>
        <s v="AME20161213NIPESI"/>
        <s v="CAR20161213GRJE1È"/>
        <s v="HAN20161213NIANSA"/>
        <s v="ICR20161213GRJE"/>
        <s v="IFR20161213GRJE"/>
        <s v="SHE20161213SULEME"/>
        <s v="WOR20161213OUPOTR"/>
        <s v="AME20161214NIPEFO"/>
        <s v="AME20161214NIPECH"/>
        <s v="AME20161214NIPEBE"/>
        <s v="CAR20161214GRJE1È"/>
        <s v="CAR20161214GRRO"/>
        <s v="SAV20161214"/>
        <s v="SHE20161214SUILIL"/>
        <s v="SHE20161214SULEBO"/>
        <s v="SHE20161214SUSTGR"/>
        <s v="SHE20161214SUCABO"/>
        <s v="AME20161215NIANSA"/>
        <s v="MED20161215SUTILO"/>
        <s v="WOR20161215NIPETI"/>
        <s v="WOR20161215OUANGR"/>
        <s v="AME20161216SUCOQU"/>
        <s v="AME20161216NIAR"/>
        <s v="HAN20161216NIL'L'"/>
        <s v="SHE20161216SUCABO"/>
        <s v="WOR20161216NIPELI"/>
        <s v="AME20161217SUTOMO"/>
        <s v="AME20161217SUSTTR"/>
        <s v="AME20161217SUARAR"/>
        <s v="AME20161217SUROBO"/>
        <s v="CAR20161217GRJE1È"/>
        <s v="HAN20161217NIANSA"/>
        <s v="HAN20161217NIL'L'"/>
        <s v="WOR20161217OUANPE"/>
        <s v="CAR20161219GRCH"/>
        <s v="CAR20161219GRJE"/>
        <s v="CAR20161219GRMO"/>
        <s v="MED20161219SUTILO"/>
        <s v="AME20161220NIPE"/>
        <s v="AME20161220GRPEDE"/>
        <s v="CAR20161220GRAB"/>
        <s v="CAR20161220GRJE"/>
        <s v="CAR20161220GRRO"/>
        <s v="HAN20161220NIANSA"/>
        <s v="AME20161221NIMI"/>
        <s v="AME20161221NIFO"/>
        <s v="CAR20161221GRDA"/>
        <s v="HAN20161221NIL'L'"/>
        <s v="SHE20161221SUTO"/>
        <s v="AME20161222NIMI"/>
        <s v="DIA20161222SUCH3È"/>
        <s v="AME20161223SUTO"/>
        <s v="AME20161223SUST"/>
        <s v="HAN20161223NIPEFO"/>
        <s v="SHE20161224SUCHBO"/>
        <s v="SHE20161224SUCHDE"/>
        <s v="SHE20161224SUPOPA"/>
        <s v="HAN20161227NIPEFO"/>
        <s v="HAN20161230NIPESI"/>
        <s v="HAN201715NIPEFO"/>
        <s v="HAN201716NIPEFO"/>
        <s v="SHE2017115SUPOPA"/>
        <s v="SHE2017120SUPOPA"/>
        <s v="SHE2017120SU"/>
        <s v="SHE2017120SUSTDE"/>
        <e v="#VALUE!"/>
      </sharedItems>
    </cacheField>
    <cacheField name="NumberDistrinb" numFmtId="0">
      <sharedItems containsSemiMixedTypes="0" containsString="0" containsNumber="1" containsInteger="1" minValue="1" maxValue="196"/>
    </cacheField>
    <cacheField name="DPE_PCODE" numFmtId="0">
      <sharedItems/>
    </cacheField>
    <cacheField name="COM_PCODE" numFmtId="0">
      <sharedItems/>
    </cacheField>
    <cacheField name="SC_PCODE" numFmtId="0">
      <sharedItems/>
    </cacheField>
    <cacheField name="AG_COM"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95">
  <r>
    <s v="AAR"/>
    <m/>
    <s v="Japan Platform"/>
    <s v="Réalisé"/>
    <d v="2016-10-30T00:00:00"/>
    <s v="Distribution NFI"/>
    <s v="Matériaux NFI"/>
    <s v="Aquatabs"/>
    <m/>
    <s v="Nombre"/>
    <n v="180"/>
    <m/>
    <m/>
    <m/>
    <s v=""/>
    <n v="180"/>
    <s v="Sélection / Priorisation"/>
    <x v="0"/>
    <x v="0"/>
    <m/>
    <m/>
    <m/>
    <m/>
    <m/>
    <s v="AAR20161030GRJE"/>
    <n v="6"/>
    <x v="0"/>
    <x v="0"/>
    <e v="#N/A"/>
    <x v="0"/>
  </r>
  <r>
    <s v="AAR"/>
    <m/>
    <s v="Japan Platform"/>
    <s v="Réalisé"/>
    <d v="2016-10-30T00:00:00"/>
    <s v="Distribution Abris"/>
    <s v="Matériaux Abris"/>
    <s v="Bâches"/>
    <m/>
    <s v="Nombre"/>
    <n v="180"/>
    <m/>
    <m/>
    <m/>
    <s v=""/>
    <n v="180"/>
    <s v="Sélection / Priorisation"/>
    <x v="0"/>
    <x v="0"/>
    <m/>
    <m/>
    <m/>
    <m/>
    <m/>
    <s v="AAR20161030GRJE"/>
    <n v="5"/>
    <x v="0"/>
    <x v="0"/>
    <e v="#N/A"/>
    <x v="1"/>
  </r>
  <r>
    <s v="AAR"/>
    <m/>
    <s v="Japan Platform"/>
    <s v="Réalisé"/>
    <d v="2016-10-30T00:00:00"/>
    <s v="Distribution NFI"/>
    <s v="Matériaux NFI"/>
    <s v="Bidons"/>
    <m/>
    <s v="Nombre"/>
    <n v="180"/>
    <m/>
    <m/>
    <m/>
    <s v=""/>
    <n v="180"/>
    <s v="Sélection / Priorisation"/>
    <x v="0"/>
    <x v="0"/>
    <m/>
    <m/>
    <m/>
    <m/>
    <m/>
    <s v="AAR20161030GRJE"/>
    <n v="4"/>
    <x v="0"/>
    <x v="0"/>
    <e v="#N/A"/>
    <x v="1"/>
  </r>
  <r>
    <s v="AAR"/>
    <m/>
    <s v="Japan Platform"/>
    <s v="Réalisé"/>
    <d v="2016-10-30T00:00:00"/>
    <s v="Distribution Abris"/>
    <s v="Matériaux Abris"/>
    <s v="Bois"/>
    <m/>
    <s v="Nombre"/>
    <m/>
    <m/>
    <m/>
    <m/>
    <s v=""/>
    <n v="180"/>
    <s v="Sélection / Priorisation"/>
    <x v="0"/>
    <x v="0"/>
    <m/>
    <m/>
    <m/>
    <m/>
    <m/>
    <s v="AAR20161030GRJE"/>
    <n v="3"/>
    <x v="0"/>
    <x v="0"/>
    <e v="#N/A"/>
    <x v="1"/>
  </r>
  <r>
    <s v="AAR"/>
    <m/>
    <s v="Japan Platform"/>
    <s v="Réalisé"/>
    <d v="2016-10-30T00:00:00"/>
    <s v="Distribution NFI"/>
    <s v="Matériaux NFI"/>
    <s v="Kit d'hygiène"/>
    <m/>
    <s v="Nombre"/>
    <n v="180"/>
    <m/>
    <m/>
    <m/>
    <s v=""/>
    <n v="180"/>
    <s v="Sélection / Priorisation"/>
    <x v="0"/>
    <x v="0"/>
    <m/>
    <m/>
    <m/>
    <m/>
    <m/>
    <s v="AAR20161030GRJE"/>
    <n v="2"/>
    <x v="0"/>
    <x v="0"/>
    <e v="#N/A"/>
    <x v="1"/>
  </r>
  <r>
    <s v="AAR"/>
    <m/>
    <s v="Japan Platform"/>
    <s v="Réalisé"/>
    <d v="2016-10-30T00:00:00"/>
    <s v="Distribution NFI"/>
    <s v="Matériaux NFI"/>
    <s v="Moustiquaires"/>
    <m/>
    <s v="Nombre"/>
    <n v="180"/>
    <m/>
    <m/>
    <m/>
    <s v=""/>
    <n v="180"/>
    <s v="Sélection / Priorisation"/>
    <x v="0"/>
    <x v="0"/>
    <m/>
    <m/>
    <m/>
    <m/>
    <m/>
    <s v="AAR20161030GRJE"/>
    <n v="1"/>
    <x v="0"/>
    <x v="0"/>
    <e v="#N/A"/>
    <x v="1"/>
  </r>
  <r>
    <s v="AAR"/>
    <m/>
    <s v="Japan Platform"/>
    <s v="Réalisé"/>
    <d v="2016-11-05T00:00:00"/>
    <s v="Distribution NFI"/>
    <s v="Matériaux NFI"/>
    <s v="Aquatabs"/>
    <m/>
    <s v="Nombre"/>
    <n v="300"/>
    <m/>
    <m/>
    <m/>
    <s v=""/>
    <n v="150"/>
    <s v="Sélection / Priorisation"/>
    <x v="1"/>
    <x v="1"/>
    <m/>
    <m/>
    <m/>
    <m/>
    <m/>
    <s v="AAR2016115SULE"/>
    <n v="6"/>
    <x v="1"/>
    <x v="1"/>
    <e v="#N/A"/>
    <x v="0"/>
  </r>
  <r>
    <s v="AAR"/>
    <m/>
    <s v="Japan Platform"/>
    <s v="Réalisé"/>
    <d v="2016-11-05T00:00:00"/>
    <s v="Distribution Abris"/>
    <s v="Matériaux Abris"/>
    <s v="Bâches"/>
    <m/>
    <s v="Nombre"/>
    <n v="150"/>
    <m/>
    <m/>
    <m/>
    <s v=""/>
    <n v="150"/>
    <s v="Sélection / Priorisation"/>
    <x v="1"/>
    <x v="1"/>
    <m/>
    <m/>
    <m/>
    <m/>
    <m/>
    <s v="AAR2016115SULE"/>
    <n v="5"/>
    <x v="1"/>
    <x v="1"/>
    <e v="#N/A"/>
    <x v="1"/>
  </r>
  <r>
    <s v="AAR"/>
    <m/>
    <s v="Japan Platform"/>
    <s v="Réalisé"/>
    <d v="2016-11-05T00:00:00"/>
    <s v="Distribution NFI"/>
    <s v="Matériaux NFI"/>
    <s v="Bidons"/>
    <m/>
    <s v="Nombre"/>
    <n v="150"/>
    <m/>
    <m/>
    <m/>
    <s v=""/>
    <n v="150"/>
    <s v="Sélection / Priorisation"/>
    <x v="1"/>
    <x v="1"/>
    <m/>
    <m/>
    <m/>
    <m/>
    <m/>
    <s v="AAR2016115SULE"/>
    <n v="4"/>
    <x v="1"/>
    <x v="1"/>
    <e v="#N/A"/>
    <x v="1"/>
  </r>
  <r>
    <s v="AAR"/>
    <m/>
    <s v="Japan Platform"/>
    <s v="Réalisé"/>
    <d v="2016-11-05T00:00:00"/>
    <s v="Distribution NFI"/>
    <s v="Matériaux NFI"/>
    <s v="Kit d'hygiène"/>
    <m/>
    <s v="Nombre"/>
    <n v="150"/>
    <m/>
    <m/>
    <m/>
    <s v=""/>
    <n v="150"/>
    <s v="Sélection / Priorisation"/>
    <x v="1"/>
    <x v="1"/>
    <m/>
    <m/>
    <m/>
    <m/>
    <m/>
    <s v="AAR2016115SULE"/>
    <n v="3"/>
    <x v="1"/>
    <x v="1"/>
    <e v="#N/A"/>
    <x v="1"/>
  </r>
  <r>
    <s v="AAR"/>
    <m/>
    <s v="Japan Platform"/>
    <s v="Réalisé"/>
    <d v="2016-11-05T00:00:00"/>
    <s v="Distribution NFI"/>
    <s v="Matériaux NFI"/>
    <s v="Moustiquaires"/>
    <m/>
    <s v="Nombre"/>
    <n v="150"/>
    <m/>
    <m/>
    <m/>
    <s v=""/>
    <n v="150"/>
    <s v="Sélection / Priorisation"/>
    <x v="1"/>
    <x v="1"/>
    <m/>
    <m/>
    <m/>
    <m/>
    <m/>
    <s v="AAR2016115SULE"/>
    <n v="2"/>
    <x v="1"/>
    <x v="1"/>
    <e v="#N/A"/>
    <x v="1"/>
  </r>
  <r>
    <s v="AAR"/>
    <m/>
    <s v="Japan Platform"/>
    <s v="Réalisé"/>
    <d v="2016-11-05T00:00:00"/>
    <s v="Distribution Abris"/>
    <s v="Cash"/>
    <s v="Non conditionel"/>
    <m/>
    <s v="Valeur en HTG"/>
    <m/>
    <m/>
    <m/>
    <m/>
    <s v=""/>
    <n v="150"/>
    <s v="Sélection / Priorisation"/>
    <x v="1"/>
    <x v="1"/>
    <m/>
    <m/>
    <m/>
    <m/>
    <m/>
    <s v="AAR2016115SULE"/>
    <n v="1"/>
    <x v="1"/>
    <x v="1"/>
    <e v="#N/A"/>
    <x v="1"/>
  </r>
  <r>
    <s v="AAR"/>
    <m/>
    <s v="Japan Platform"/>
    <s v="Réalisé"/>
    <d v="2016-11-09T00:00:00"/>
    <s v="Distribution NFI"/>
    <s v="Matériaux NFI"/>
    <s v="Aquatabs"/>
    <m/>
    <s v="Nombre"/>
    <n v="300"/>
    <m/>
    <m/>
    <m/>
    <s v=""/>
    <n v="150"/>
    <s v="Sélection / Priorisation"/>
    <x v="0"/>
    <x v="0"/>
    <m/>
    <m/>
    <m/>
    <m/>
    <m/>
    <s v="AAR2016119GRJE"/>
    <n v="6"/>
    <x v="0"/>
    <x v="0"/>
    <e v="#N/A"/>
    <x v="1"/>
  </r>
  <r>
    <s v="AAR"/>
    <m/>
    <s v="Japan Platform"/>
    <s v="Réalisé"/>
    <d v="2016-11-09T00:00:00"/>
    <s v="Distribution Abris"/>
    <s v="Matériaux Abris"/>
    <s v="Bâches"/>
    <m/>
    <s v="Nombre"/>
    <n v="150"/>
    <m/>
    <m/>
    <m/>
    <s v=""/>
    <n v="150"/>
    <s v="Sélection / Priorisation"/>
    <x v="0"/>
    <x v="0"/>
    <m/>
    <m/>
    <m/>
    <m/>
    <m/>
    <s v="AAR2016119GRJE"/>
    <n v="5"/>
    <x v="0"/>
    <x v="0"/>
    <e v="#N/A"/>
    <x v="1"/>
  </r>
  <r>
    <s v="AAR"/>
    <m/>
    <s v="Japan Platform"/>
    <s v="Réalisé"/>
    <d v="2016-11-09T00:00:00"/>
    <s v="Distribution NFI"/>
    <s v="Matériaux NFI"/>
    <s v="Bidons"/>
    <m/>
    <s v="Nombre"/>
    <n v="150"/>
    <m/>
    <m/>
    <m/>
    <s v=""/>
    <n v="150"/>
    <s v="Sélection / Priorisation"/>
    <x v="0"/>
    <x v="0"/>
    <m/>
    <m/>
    <m/>
    <m/>
    <m/>
    <s v="AAR2016119GRJE"/>
    <n v="4"/>
    <x v="0"/>
    <x v="0"/>
    <e v="#N/A"/>
    <x v="1"/>
  </r>
  <r>
    <s v="AAR"/>
    <m/>
    <s v="Japan Platform"/>
    <s v="Réalisé"/>
    <d v="2016-11-09T00:00:00"/>
    <s v="Distribution NFI"/>
    <s v="Matériaux NFI"/>
    <s v="Kit d'hygiène"/>
    <m/>
    <s v="Nombre"/>
    <n v="150"/>
    <m/>
    <m/>
    <m/>
    <s v=""/>
    <n v="150"/>
    <s v="Sélection / Priorisation"/>
    <x v="0"/>
    <x v="0"/>
    <m/>
    <m/>
    <m/>
    <m/>
    <m/>
    <s v="AAR2016119GRJE"/>
    <n v="3"/>
    <x v="0"/>
    <x v="0"/>
    <e v="#N/A"/>
    <x v="1"/>
  </r>
  <r>
    <s v="AAR"/>
    <m/>
    <s v="Japan Platform"/>
    <s v="Réalisé"/>
    <d v="2016-11-09T00:00:00"/>
    <s v="Distribution NFI"/>
    <s v="Matériaux NFI"/>
    <s v="Moustiquaires"/>
    <m/>
    <s v="Nombre"/>
    <n v="150"/>
    <m/>
    <m/>
    <m/>
    <s v=""/>
    <n v="150"/>
    <s v="Sélection / Priorisation"/>
    <x v="0"/>
    <x v="0"/>
    <m/>
    <m/>
    <m/>
    <m/>
    <m/>
    <s v="AAR2016119GRJE"/>
    <n v="2"/>
    <x v="0"/>
    <x v="0"/>
    <e v="#N/A"/>
    <x v="1"/>
  </r>
  <r>
    <s v="AAR"/>
    <m/>
    <s v="Japan Platform"/>
    <s v="Réalisé"/>
    <d v="2016-11-09T00:00:00"/>
    <s v="Distribution Abris"/>
    <s v="Cash"/>
    <s v="Non conditionel"/>
    <m/>
    <s v="Valeur en HTG"/>
    <m/>
    <m/>
    <m/>
    <m/>
    <s v=""/>
    <n v="150"/>
    <s v="Sélection / Priorisation"/>
    <x v="0"/>
    <x v="0"/>
    <m/>
    <m/>
    <m/>
    <m/>
    <m/>
    <s v="AAR2016119GRJE"/>
    <n v="1"/>
    <x v="0"/>
    <x v="0"/>
    <e v="#N/A"/>
    <x v="1"/>
  </r>
  <r>
    <s v="AAR"/>
    <m/>
    <s v="Japan Platform"/>
    <s v="Réalisé"/>
    <d v="2016-11-16T00:00:00"/>
    <s v="Distribution NFI"/>
    <s v="Matériaux NFI"/>
    <s v="Aquatabs"/>
    <m/>
    <s v="Nombre"/>
    <n v="600"/>
    <m/>
    <m/>
    <m/>
    <s v=""/>
    <n v="300"/>
    <s v="Sélection / Priorisation"/>
    <x v="0"/>
    <x v="0"/>
    <m/>
    <m/>
    <m/>
    <m/>
    <m/>
    <s v="AAR20161116GRJE"/>
    <n v="6"/>
    <x v="0"/>
    <x v="0"/>
    <e v="#N/A"/>
    <x v="1"/>
  </r>
  <r>
    <s v="AAR"/>
    <m/>
    <s v="Japan Platform"/>
    <s v="Réalisé"/>
    <d v="2016-11-16T00:00:00"/>
    <s v="Distribution Abris"/>
    <s v="Matériaux Abris"/>
    <s v="Bâches"/>
    <m/>
    <s v="Nombre"/>
    <n v="300"/>
    <m/>
    <m/>
    <m/>
    <s v=""/>
    <n v="300"/>
    <s v="Sélection / Priorisation"/>
    <x v="0"/>
    <x v="0"/>
    <m/>
    <m/>
    <m/>
    <m/>
    <m/>
    <s v="AAR20161116GRJE"/>
    <n v="5"/>
    <x v="0"/>
    <x v="0"/>
    <e v="#N/A"/>
    <x v="1"/>
  </r>
  <r>
    <s v="AAR"/>
    <m/>
    <s v="Japan Platform"/>
    <s v="Réalisé"/>
    <d v="2016-11-16T00:00:00"/>
    <s v="Distribution NFI"/>
    <s v="Matériaux NFI"/>
    <s v="Bidons"/>
    <m/>
    <s v="Nombre"/>
    <n v="300"/>
    <m/>
    <m/>
    <m/>
    <s v=""/>
    <n v="300"/>
    <s v="Sélection / Priorisation"/>
    <x v="0"/>
    <x v="0"/>
    <m/>
    <m/>
    <m/>
    <m/>
    <m/>
    <s v="AAR20161116GRJE"/>
    <n v="4"/>
    <x v="0"/>
    <x v="0"/>
    <e v="#N/A"/>
    <x v="1"/>
  </r>
  <r>
    <s v="AAR"/>
    <m/>
    <s v="Japan Platform"/>
    <s v="Réalisé"/>
    <d v="2016-11-16T00:00:00"/>
    <s v="Distribution NFI"/>
    <s v="Matériaux NFI"/>
    <s v="Kit d'hygiène"/>
    <m/>
    <s v="Nombre"/>
    <n v="300"/>
    <m/>
    <m/>
    <m/>
    <s v=""/>
    <n v="300"/>
    <s v="Sélection / Priorisation"/>
    <x v="0"/>
    <x v="0"/>
    <m/>
    <m/>
    <m/>
    <m/>
    <m/>
    <s v="AAR20161116GRJE"/>
    <n v="3"/>
    <x v="0"/>
    <x v="0"/>
    <e v="#N/A"/>
    <x v="1"/>
  </r>
  <r>
    <s v="AAR"/>
    <m/>
    <s v="Japan Platform"/>
    <s v="Réalisé"/>
    <d v="2016-11-16T00:00:00"/>
    <s v="Distribution NFI"/>
    <s v="Matériaux NFI"/>
    <s v="Moustiquaires"/>
    <m/>
    <s v="Nombre"/>
    <n v="300"/>
    <m/>
    <m/>
    <m/>
    <s v=""/>
    <n v="300"/>
    <s v="Sélection / Priorisation"/>
    <x v="0"/>
    <x v="0"/>
    <m/>
    <m/>
    <m/>
    <m/>
    <m/>
    <s v="AAR20161116GRJE"/>
    <n v="2"/>
    <x v="0"/>
    <x v="0"/>
    <e v="#N/A"/>
    <x v="1"/>
  </r>
  <r>
    <s v="AAR"/>
    <m/>
    <s v="Japan Platform"/>
    <s v="Réalisé"/>
    <d v="2016-11-16T00:00:00"/>
    <s v="Distribution Abris"/>
    <s v="Cash"/>
    <s v="Non conditionel"/>
    <m/>
    <s v="Valeur en HTG"/>
    <m/>
    <m/>
    <m/>
    <m/>
    <s v=""/>
    <n v="300"/>
    <s v="Sélection / Priorisation"/>
    <x v="0"/>
    <x v="0"/>
    <m/>
    <m/>
    <m/>
    <m/>
    <m/>
    <s v="AAR20161116GRJE"/>
    <n v="1"/>
    <x v="0"/>
    <x v="0"/>
    <e v="#N/A"/>
    <x v="1"/>
  </r>
  <r>
    <s v="AAR"/>
    <m/>
    <s v="Japan Platform"/>
    <s v="Réalisé"/>
    <d v="2016-11-21T00:00:00"/>
    <s v="Distribution NFI"/>
    <s v="Matériaux NFI"/>
    <s v="Aquatabs"/>
    <m/>
    <s v="Nombre"/>
    <n v="400"/>
    <m/>
    <m/>
    <m/>
    <s v=""/>
    <n v="200"/>
    <s v="Sélection / Priorisation"/>
    <x v="1"/>
    <x v="1"/>
    <m/>
    <m/>
    <m/>
    <m/>
    <m/>
    <s v="AAR20161121SULE"/>
    <n v="6"/>
    <x v="1"/>
    <x v="1"/>
    <e v="#N/A"/>
    <x v="1"/>
  </r>
  <r>
    <s v="AAR"/>
    <m/>
    <s v="Japan Platform"/>
    <s v="Réalisé"/>
    <d v="2016-11-21T00:00:00"/>
    <s v="Distribution Abris"/>
    <s v="Matériaux Abris"/>
    <s v="Bâches"/>
    <m/>
    <s v="Nombre"/>
    <n v="200"/>
    <m/>
    <m/>
    <m/>
    <s v=""/>
    <n v="200"/>
    <s v="Sélection / Priorisation"/>
    <x v="1"/>
    <x v="1"/>
    <m/>
    <m/>
    <m/>
    <m/>
    <m/>
    <s v="AAR20161121SULE"/>
    <n v="5"/>
    <x v="1"/>
    <x v="1"/>
    <e v="#N/A"/>
    <x v="1"/>
  </r>
  <r>
    <s v="AAR"/>
    <m/>
    <s v="Japan Platform"/>
    <s v="Réalisé"/>
    <d v="2016-11-21T00:00:00"/>
    <s v="Distribution NFI"/>
    <s v="Matériaux NFI"/>
    <s v="Bidons"/>
    <m/>
    <s v="Nombre"/>
    <n v="200"/>
    <m/>
    <m/>
    <m/>
    <s v=""/>
    <n v="200"/>
    <s v="Sélection / Priorisation"/>
    <x v="1"/>
    <x v="1"/>
    <m/>
    <m/>
    <m/>
    <m/>
    <m/>
    <s v="AAR20161121SULE"/>
    <n v="4"/>
    <x v="1"/>
    <x v="1"/>
    <e v="#N/A"/>
    <x v="1"/>
  </r>
  <r>
    <s v="AAR"/>
    <m/>
    <s v="Japan Platform"/>
    <s v="Réalisé"/>
    <d v="2016-11-21T00:00:00"/>
    <s v="Distribution NFI"/>
    <s v="Matériaux NFI"/>
    <s v="Kit d'hygiène"/>
    <m/>
    <s v="Nombre"/>
    <n v="200"/>
    <m/>
    <m/>
    <m/>
    <s v=""/>
    <n v="200"/>
    <s v="Sélection / Priorisation"/>
    <x v="1"/>
    <x v="1"/>
    <m/>
    <m/>
    <m/>
    <m/>
    <m/>
    <s v="AAR20161121SULE"/>
    <n v="3"/>
    <x v="1"/>
    <x v="1"/>
    <e v="#N/A"/>
    <x v="1"/>
  </r>
  <r>
    <s v="AAR"/>
    <m/>
    <s v="Japan Platform"/>
    <s v="Réalisé"/>
    <d v="2016-11-21T00:00:00"/>
    <s v="Distribution NFI"/>
    <s v="Matériaux NFI"/>
    <s v="Moustiquaires"/>
    <m/>
    <s v="Nombre"/>
    <n v="200"/>
    <m/>
    <m/>
    <m/>
    <s v=""/>
    <n v="200"/>
    <s v="Sélection / Priorisation"/>
    <x v="1"/>
    <x v="1"/>
    <m/>
    <m/>
    <m/>
    <m/>
    <m/>
    <s v="AAR20161121SULE"/>
    <n v="2"/>
    <x v="1"/>
    <x v="1"/>
    <e v="#N/A"/>
    <x v="1"/>
  </r>
  <r>
    <s v="AAR"/>
    <m/>
    <s v="Japan Platform"/>
    <s v="Réalisé"/>
    <d v="2016-11-21T00:00:00"/>
    <s v="Distribution Abris"/>
    <s v="Cash"/>
    <s v="Non conditionel"/>
    <m/>
    <s v="Valeur en HTG"/>
    <m/>
    <m/>
    <m/>
    <m/>
    <s v=""/>
    <n v="200"/>
    <s v="Sélection / Priorisation"/>
    <x v="1"/>
    <x v="1"/>
    <m/>
    <m/>
    <m/>
    <m/>
    <m/>
    <s v="AAR20161121SULE"/>
    <n v="1"/>
    <x v="1"/>
    <x v="1"/>
    <e v="#N/A"/>
    <x v="1"/>
  </r>
  <r>
    <s v="ACTED"/>
    <m/>
    <s v="OFDA"/>
    <s v="Réalisé"/>
    <d v="2016-10-19T00:00:00"/>
    <s v="Distribution Abris"/>
    <s v="Matériaux Abris"/>
    <s v="Bâches"/>
    <m/>
    <s v="Nombre"/>
    <n v="563"/>
    <m/>
    <m/>
    <m/>
    <s v=""/>
    <n v="993"/>
    <m/>
    <x v="0"/>
    <x v="0"/>
    <s v="8e Fonds Rouge Dahere"/>
    <s v="caracolie"/>
    <s v="Urbain"/>
    <s v="Quartier"/>
    <m/>
    <s v="ACT20161019GRJE8E"/>
    <n v="2"/>
    <x v="0"/>
    <x v="0"/>
    <s v="HT08811-08"/>
    <x v="0"/>
  </r>
  <r>
    <s v="ACTED"/>
    <m/>
    <s v="OFDA"/>
    <s v="Réalisé"/>
    <d v="2016-10-19T00:00:00"/>
    <s v="Distribution NFI"/>
    <s v="Matériaux NFI"/>
    <s v="Kit d'hygiène"/>
    <m/>
    <s v="Nombre"/>
    <n v="563"/>
    <m/>
    <m/>
    <m/>
    <m/>
    <m/>
    <m/>
    <x v="0"/>
    <x v="0"/>
    <s v="8e Fonds Rouge Dahere"/>
    <s v="caracolie"/>
    <s v="Urbain"/>
    <s v="Quartier"/>
    <m/>
    <s v="ACT20161019GRJE8E"/>
    <n v="1"/>
    <x v="0"/>
    <x v="0"/>
    <s v="HT08811-08"/>
    <x v="1"/>
  </r>
  <r>
    <s v="ACTED"/>
    <m/>
    <s v="OFDA"/>
    <s v="Réalisé"/>
    <d v="2016-10-20T00:00:00"/>
    <s v="Distribution Abris"/>
    <s v="Matériaux Abris"/>
    <s v="Bâches"/>
    <m/>
    <s v="Nombre"/>
    <n v="942"/>
    <m/>
    <m/>
    <m/>
    <m/>
    <m/>
    <m/>
    <x v="0"/>
    <x v="0"/>
    <s v="8e Fonds Rouge Dahere"/>
    <s v="caracolie"/>
    <s v="Urbain"/>
    <s v="Quartier"/>
    <m/>
    <s v="ACT20161020GRJE8E"/>
    <n v="2"/>
    <x v="0"/>
    <x v="0"/>
    <s v="HT08811-08"/>
    <x v="1"/>
  </r>
  <r>
    <s v="ACTED"/>
    <m/>
    <s v="OFDA"/>
    <s v="Réalisé"/>
    <d v="2016-10-20T00:00:00"/>
    <s v="Distribution NFI"/>
    <s v="Matériaux NFI"/>
    <s v="Kit d'hygiène"/>
    <m/>
    <s v="Nombre"/>
    <n v="942"/>
    <m/>
    <m/>
    <m/>
    <m/>
    <m/>
    <m/>
    <x v="0"/>
    <x v="0"/>
    <s v="8e Fonds Rouge Dahere"/>
    <s v="caracolie"/>
    <s v="Urbain"/>
    <s v="Quartier"/>
    <m/>
    <s v="ACT20161020GRJE8E"/>
    <n v="1"/>
    <x v="0"/>
    <x v="0"/>
    <s v="HT08811-08"/>
    <x v="1"/>
  </r>
  <r>
    <s v="ACTED"/>
    <m/>
    <s v="OFDA"/>
    <s v="Réalisé"/>
    <d v="2016-10-21T00:00:00"/>
    <s v="Distribution Abris"/>
    <s v="Matériaux Abris"/>
    <s v="Bâches"/>
    <m/>
    <s v="Nombre"/>
    <n v="996"/>
    <m/>
    <m/>
    <m/>
    <s v=""/>
    <n v="993"/>
    <m/>
    <x v="0"/>
    <x v="0"/>
    <s v="8e Fonds Rouge Dahere"/>
    <s v="caracolie"/>
    <s v="Urbain"/>
    <s v="Quartier"/>
    <m/>
    <s v="ACT20161021GRJE8E"/>
    <n v="2"/>
    <x v="0"/>
    <x v="0"/>
    <s v="HT08811-08"/>
    <x v="1"/>
  </r>
  <r>
    <s v="ACTED"/>
    <m/>
    <s v="OFDA"/>
    <s v="Réalisé"/>
    <d v="2016-10-21T00:00:00"/>
    <s v="Distribution NFI"/>
    <s v="Matériaux NFI"/>
    <s v="Kit d'hygiène"/>
    <m/>
    <s v="Nombre"/>
    <n v="996"/>
    <m/>
    <m/>
    <m/>
    <s v=""/>
    <n v="993"/>
    <m/>
    <x v="0"/>
    <x v="0"/>
    <s v="8e Fonds Rouge Dahere"/>
    <s v="caracolie"/>
    <s v="Urbain"/>
    <s v="Quartier"/>
    <m/>
    <s v="ACT20161021GRJE8E"/>
    <n v="1"/>
    <x v="0"/>
    <x v="0"/>
    <s v="HT08811-08"/>
    <x v="1"/>
  </r>
  <r>
    <s v="ACTED"/>
    <m/>
    <s v="OFDA"/>
    <s v="Réalisé"/>
    <d v="2016-10-22T00:00:00"/>
    <s v="Distribution Abris"/>
    <s v="Matériaux Abris"/>
    <s v="Bâches"/>
    <m/>
    <s v="Nombre"/>
    <n v="1162"/>
    <m/>
    <m/>
    <m/>
    <s v=""/>
    <n v="993"/>
    <m/>
    <x v="0"/>
    <x v="0"/>
    <s v="8e Fonds Rouge Dahere"/>
    <s v="caracolie"/>
    <s v="Urbain"/>
    <s v="Quartier"/>
    <m/>
    <s v="ACT20161022GRJE8E"/>
    <n v="2"/>
    <x v="0"/>
    <x v="0"/>
    <s v="HT08811-08"/>
    <x v="1"/>
  </r>
  <r>
    <s v="ACTED"/>
    <m/>
    <s v="OFDA"/>
    <s v="Réalisé"/>
    <d v="2016-10-22T00:00:00"/>
    <s v="Distribution NFI"/>
    <s v="Matériaux NFI"/>
    <s v="Kit d'hygiène"/>
    <m/>
    <s v="Nombre"/>
    <n v="1162"/>
    <m/>
    <m/>
    <m/>
    <s v=""/>
    <n v="993"/>
    <m/>
    <x v="0"/>
    <x v="0"/>
    <s v="8e Fonds Rouge Dahere"/>
    <s v="caracolie"/>
    <s v="Urbain"/>
    <s v="Quartier"/>
    <m/>
    <s v="ACT20161022GRJE8E"/>
    <n v="1"/>
    <x v="0"/>
    <x v="0"/>
    <s v="HT08811-08"/>
    <x v="1"/>
  </r>
  <r>
    <s v="ACTED"/>
    <m/>
    <s v="OFDA"/>
    <s v="Réalisé"/>
    <d v="2016-10-23T00:00:00"/>
    <s v="Distribution Abris"/>
    <s v="Matériaux Abris"/>
    <s v="Bâches"/>
    <m/>
    <s v="Nombre"/>
    <n v="918"/>
    <m/>
    <m/>
    <m/>
    <s v=""/>
    <n v="993"/>
    <m/>
    <x v="0"/>
    <x v="0"/>
    <s v="8e Fonds Rouge Dahere"/>
    <s v="Sainte-Hélène"/>
    <s v="Urbain"/>
    <s v="Quartier"/>
    <m/>
    <s v="ACT20161023GRJE8E"/>
    <n v="2"/>
    <x v="0"/>
    <x v="0"/>
    <s v="HT08811-08"/>
    <x v="1"/>
  </r>
  <r>
    <s v="ACTED"/>
    <m/>
    <s v="OFDA"/>
    <s v="Réalisé"/>
    <d v="2016-10-23T00:00:00"/>
    <s v="Distribution NFI"/>
    <s v="Matériaux NFI"/>
    <s v="Kit d'hygiène"/>
    <m/>
    <s v="Nombre"/>
    <n v="918"/>
    <m/>
    <m/>
    <m/>
    <s v=""/>
    <n v="993"/>
    <m/>
    <x v="0"/>
    <x v="0"/>
    <s v="8e Fonds Rouge Dahere"/>
    <s v="Sainte-Hélène"/>
    <s v="Urbain"/>
    <s v="Quartier"/>
    <m/>
    <s v="ACT20161023GRJE8E"/>
    <n v="1"/>
    <x v="0"/>
    <x v="0"/>
    <s v="HT08811-08"/>
    <x v="1"/>
  </r>
  <r>
    <s v="ACTED"/>
    <m/>
    <s v="OFDA"/>
    <s v="Réalisé"/>
    <d v="2016-10-24T00:00:00"/>
    <s v="Distribution Abris"/>
    <s v="Matériaux Abris"/>
    <s v="Bâches"/>
    <m/>
    <s v="Nombre"/>
    <n v="1115"/>
    <m/>
    <m/>
    <m/>
    <s v=""/>
    <n v="993"/>
    <m/>
    <x v="0"/>
    <x v="0"/>
    <s v="8e Fonds Rouge Dahere"/>
    <s v="Sainte-Hélène"/>
    <s v="Urbain"/>
    <s v="Quartier"/>
    <m/>
    <s v="ACT20161024GRJE8E"/>
    <n v="2"/>
    <x v="0"/>
    <x v="0"/>
    <s v="HT08811-08"/>
    <x v="1"/>
  </r>
  <r>
    <s v="ACTED"/>
    <m/>
    <s v="OFDA"/>
    <s v="Réalisé"/>
    <d v="2016-10-24T00:00:00"/>
    <s v="Distribution NFI"/>
    <s v="Matériaux NFI"/>
    <s v="Kit d'hygiène"/>
    <m/>
    <s v="Nombre"/>
    <n v="1115"/>
    <m/>
    <m/>
    <m/>
    <s v=""/>
    <n v="993"/>
    <m/>
    <x v="0"/>
    <x v="0"/>
    <s v="8e Fonds Rouge Dahere"/>
    <s v="Sainte-Hélène"/>
    <s v="Urbain"/>
    <s v="Quartier"/>
    <m/>
    <s v="ACT20161024GRJE8E"/>
    <n v="1"/>
    <x v="0"/>
    <x v="0"/>
    <s v="HT08811-08"/>
    <x v="1"/>
  </r>
  <r>
    <s v="ACTED"/>
    <m/>
    <s v="OFDA"/>
    <s v="Réalisé"/>
    <d v="2016-10-26T00:00:00"/>
    <s v="Distribution Abris"/>
    <s v="Matériaux Abris"/>
    <s v="Bâches"/>
    <m/>
    <s v="Nombre"/>
    <n v="1119"/>
    <m/>
    <m/>
    <m/>
    <s v=""/>
    <n v="993"/>
    <m/>
    <x v="0"/>
    <x v="0"/>
    <s v="9e Fonds Rouge Torberck"/>
    <s v="Centre ville"/>
    <s v="Urbain"/>
    <s v="Quartier"/>
    <m/>
    <s v="ACT20161026GRJE9E"/>
    <n v="2"/>
    <x v="0"/>
    <x v="0"/>
    <s v="HT08811-09"/>
    <x v="1"/>
  </r>
  <r>
    <s v="ACTED"/>
    <m/>
    <s v="OFDA"/>
    <s v="Réalisé"/>
    <d v="2016-10-26T00:00:00"/>
    <s v="Distribution NFI"/>
    <s v="Matériaux NFI"/>
    <s v="Kit d'hygiène"/>
    <m/>
    <s v="Nombre"/>
    <n v="1119"/>
    <m/>
    <m/>
    <m/>
    <s v=""/>
    <n v="993"/>
    <m/>
    <x v="0"/>
    <x v="0"/>
    <s v="9e Fonds Rouge Torberck"/>
    <s v="Centre ville"/>
    <s v="Urbain"/>
    <s v="Quartier"/>
    <m/>
    <s v="ACT20161026GRJE9E"/>
    <n v="1"/>
    <x v="0"/>
    <x v="0"/>
    <s v="HT08811-09"/>
    <x v="1"/>
  </r>
  <r>
    <s v="ACTED"/>
    <m/>
    <s v="OFDA"/>
    <s v="Réalisé"/>
    <d v="2016-10-31T00:00:00"/>
    <s v="Distribution Abris"/>
    <s v="Matériaux Abris"/>
    <s v="Bâches"/>
    <m/>
    <s v="Nombre"/>
    <n v="759"/>
    <m/>
    <m/>
    <m/>
    <s v=""/>
    <n v="993"/>
    <m/>
    <x v="0"/>
    <x v="0"/>
    <s v="4e Basse Guinaudée"/>
    <s v="Chateau"/>
    <s v="Urbain"/>
    <s v="Quartier"/>
    <m/>
    <s v="ACT20161031GRJE4E"/>
    <n v="2"/>
    <x v="0"/>
    <x v="0"/>
    <s v="HT08811-04"/>
    <x v="1"/>
  </r>
  <r>
    <s v="ACTED"/>
    <m/>
    <s v="OFDA"/>
    <s v="Réalisé"/>
    <d v="2016-10-31T00:00:00"/>
    <s v="Distribution NFI"/>
    <s v="Matériaux NFI"/>
    <s v="Kit d'hygiène"/>
    <m/>
    <s v="Nombre"/>
    <n v="759"/>
    <m/>
    <m/>
    <m/>
    <s v=""/>
    <n v="993"/>
    <m/>
    <x v="0"/>
    <x v="0"/>
    <s v="4e Basse Guinaudée"/>
    <s v="Chateau"/>
    <s v="Urbain"/>
    <s v="Quartier"/>
    <m/>
    <s v="ACT20161031GRJE4E"/>
    <n v="1"/>
    <x v="0"/>
    <x v="0"/>
    <s v="HT08811-04"/>
    <x v="1"/>
  </r>
  <r>
    <s v="ACTED"/>
    <m/>
    <s v="CONCERN"/>
    <s v="Réalisé"/>
    <d v="2016-11-02T00:00:00"/>
    <s v="Distribution Abris"/>
    <s v="Matériaux Abris"/>
    <s v="Kit Abris"/>
    <m/>
    <s v="Nombre"/>
    <n v="500"/>
    <m/>
    <m/>
    <m/>
    <s v=""/>
    <n v="993"/>
    <m/>
    <x v="0"/>
    <x v="2"/>
    <s v="1e Grandoit"/>
    <s v="centre ville zone 1"/>
    <s v="Urbain"/>
    <s v="Quartier"/>
    <m/>
    <s v="ACT2016112GRAN1E"/>
    <n v="5"/>
    <x v="0"/>
    <x v="2"/>
    <s v="HT08821-01"/>
    <x v="0"/>
  </r>
  <r>
    <s v="ACTED"/>
    <m/>
    <s v="CONCERN"/>
    <s v="Réalisé"/>
    <d v="2016-11-02T00:00:00"/>
    <s v="Distribution NFI"/>
    <s v="Matériaux NFI"/>
    <s v="Kit d'hygiène"/>
    <m/>
    <s v="Nombre"/>
    <n v="500"/>
    <m/>
    <m/>
    <m/>
    <s v=""/>
    <n v="993"/>
    <m/>
    <x v="0"/>
    <x v="2"/>
    <s v="1e Grandoit"/>
    <s v="centre ville zone 1"/>
    <s v="Urbain"/>
    <s v="Quartier"/>
    <m/>
    <s v="ACT2016112GRAN1E"/>
    <n v="4"/>
    <x v="0"/>
    <x v="2"/>
    <s v="HT08821-01"/>
    <x v="1"/>
  </r>
  <r>
    <s v="ACTED"/>
    <m/>
    <s v="CONCERN"/>
    <s v="Réalisé"/>
    <d v="2016-11-02T00:00:00"/>
    <s v="Distribution NFI"/>
    <s v="Matériaux NFI"/>
    <s v="Moustiquaires"/>
    <m/>
    <s v="Nombre"/>
    <n v="500"/>
    <m/>
    <m/>
    <m/>
    <s v=""/>
    <n v="993"/>
    <m/>
    <x v="0"/>
    <x v="2"/>
    <s v="1e Grandoit"/>
    <s v="centre ville zone 1"/>
    <s v="Urbain"/>
    <s v="Quartier"/>
    <m/>
    <s v="ACT2016112GRAN1E"/>
    <n v="3"/>
    <x v="0"/>
    <x v="2"/>
    <s v="HT08821-01"/>
    <x v="1"/>
  </r>
  <r>
    <s v="ACTED"/>
    <m/>
    <s v="CONCERN"/>
    <s v="Réalisé"/>
    <d v="2016-11-02T00:00:00"/>
    <s v="Distribution NFI"/>
    <s v="Matériaux NFI"/>
    <s v="Couvertures"/>
    <m/>
    <s v="Nombre"/>
    <n v="500"/>
    <m/>
    <m/>
    <m/>
    <s v=""/>
    <n v="993"/>
    <m/>
    <x v="0"/>
    <x v="2"/>
    <s v="1e Grandoit"/>
    <s v="centre ville zone 1"/>
    <s v="Urbain"/>
    <s v="Quartier"/>
    <m/>
    <s v="ACT2016112GRAN1E"/>
    <n v="2"/>
    <x v="0"/>
    <x v="2"/>
    <s v="HT08821-01"/>
    <x v="1"/>
  </r>
  <r>
    <s v="ACTED"/>
    <m/>
    <s v="CONCERN"/>
    <s v="Réalisé"/>
    <d v="2016-11-02T00:00:00"/>
    <s v="Distribution NFI"/>
    <s v="Matériaux NFI"/>
    <s v="Autre, à préciser dans &quot;Commentaires&quot;"/>
    <m/>
    <s v="Nombre"/>
    <n v="500"/>
    <m/>
    <m/>
    <m/>
    <s v=""/>
    <n v="993"/>
    <m/>
    <x v="0"/>
    <x v="2"/>
    <s v="1e Grandoit"/>
    <s v="centre ville zone 1"/>
    <s v="Urbain"/>
    <s v="Quartier"/>
    <s v="bassins"/>
    <s v="ACT2016112GRAN1E"/>
    <n v="1"/>
    <x v="0"/>
    <x v="2"/>
    <s v="HT08821-01"/>
    <x v="1"/>
  </r>
  <r>
    <s v="ACTED"/>
    <m/>
    <s v="OFDA"/>
    <s v="Réalisé"/>
    <d v="2016-11-03T00:00:00"/>
    <s v="Distribution Abris"/>
    <s v="Matériaux Abris"/>
    <s v="Bâches"/>
    <m/>
    <s v="Nombre"/>
    <n v="182"/>
    <m/>
    <m/>
    <m/>
    <m/>
    <m/>
    <m/>
    <x v="0"/>
    <x v="0"/>
    <s v="9e Fonds Rouge Torberck"/>
    <s v="source dommage"/>
    <s v="Urbain"/>
    <s v="Centre collectif / d'évacuation d'urgence"/>
    <m/>
    <s v="ACT2016113GRJE9E"/>
    <n v="3"/>
    <x v="0"/>
    <x v="0"/>
    <s v="HT08811-09"/>
    <x v="1"/>
  </r>
  <r>
    <s v="ACTED"/>
    <m/>
    <s v="OFDA"/>
    <s v="Réalisé"/>
    <d v="2016-11-03T00:00:00"/>
    <s v="Distribution NFI"/>
    <s v="Matériaux NFI"/>
    <s v="Kit de cuisine"/>
    <m/>
    <s v="Nombre"/>
    <n v="182"/>
    <m/>
    <m/>
    <m/>
    <m/>
    <m/>
    <m/>
    <x v="0"/>
    <x v="0"/>
    <s v="9e Fonds Rouge Torberck"/>
    <s v="source dommage"/>
    <s v="Urbain"/>
    <s v="Centre collectif / d'évacuation d'urgence"/>
    <m/>
    <s v="ACT2016113GRJE9E"/>
    <n v="2"/>
    <x v="0"/>
    <x v="0"/>
    <s v="HT08811-09"/>
    <x v="1"/>
  </r>
  <r>
    <s v="ACTED"/>
    <m/>
    <s v="OFDA"/>
    <s v="Réalisé"/>
    <d v="2016-11-03T00:00:00"/>
    <s v="Distribution NFI"/>
    <s v="Matériaux NFI"/>
    <s v="Kit d'hygiène"/>
    <m/>
    <s v="Nombre"/>
    <n v="182"/>
    <m/>
    <m/>
    <m/>
    <m/>
    <m/>
    <m/>
    <x v="0"/>
    <x v="0"/>
    <s v="9e Fonds Rouge Torberck"/>
    <s v="source dommage"/>
    <s v="Urbain"/>
    <s v="Centre collectif / d'évacuation d'urgence"/>
    <m/>
    <s v="ACT2016113GRJE9E"/>
    <n v="1"/>
    <x v="0"/>
    <x v="0"/>
    <s v="HT08811-09"/>
    <x v="1"/>
  </r>
  <r>
    <s v="ACTED"/>
    <m/>
    <s v="OFDA"/>
    <s v="Réalisé"/>
    <d v="2016-11-04T00:00:00"/>
    <s v="Distribution Abris"/>
    <s v="Matériaux Abris"/>
    <s v="Bâches"/>
    <m/>
    <s v="Nombre"/>
    <n v="221"/>
    <m/>
    <m/>
    <m/>
    <m/>
    <m/>
    <m/>
    <x v="0"/>
    <x v="0"/>
    <s v="9e Fonds Rouge Torberck"/>
    <s v="platon"/>
    <s v="Urbain"/>
    <s v="Centre collectif / d'évacuation d'urgence"/>
    <m/>
    <s v="ACT2016114GRJE9E"/>
    <n v="3"/>
    <x v="0"/>
    <x v="0"/>
    <s v="HT08811-09"/>
    <x v="1"/>
  </r>
  <r>
    <s v="ACTED"/>
    <m/>
    <s v="OFDA"/>
    <s v="Réalisé"/>
    <d v="2016-11-04T00:00:00"/>
    <s v="Distribution NFI"/>
    <s v="Matériaux NFI"/>
    <s v="Kit de cuisine"/>
    <m/>
    <s v="Nombre"/>
    <n v="221"/>
    <m/>
    <m/>
    <m/>
    <m/>
    <m/>
    <m/>
    <x v="0"/>
    <x v="0"/>
    <s v="9e Fonds Rouge Torberck"/>
    <s v="platon"/>
    <s v="Urbain"/>
    <s v="Centre collectif / d'évacuation d'urgence"/>
    <m/>
    <s v="ACT2016114GRJE9E"/>
    <n v="2"/>
    <x v="0"/>
    <x v="0"/>
    <s v="HT08811-09"/>
    <x v="1"/>
  </r>
  <r>
    <s v="ACTED"/>
    <m/>
    <s v="OFDA"/>
    <s v="Réalisé"/>
    <d v="2016-11-04T00:00:00"/>
    <s v="Distribution NFI"/>
    <s v="Matériaux NFI"/>
    <s v="Kit d'hygiène"/>
    <m/>
    <s v="Nombre"/>
    <n v="221"/>
    <m/>
    <m/>
    <m/>
    <m/>
    <m/>
    <m/>
    <x v="0"/>
    <x v="0"/>
    <s v="9e Fonds Rouge Torberck"/>
    <s v="platon"/>
    <s v="Urbain"/>
    <s v="Centre collectif / d'évacuation d'urgence"/>
    <m/>
    <s v="ACT2016114GRJE9E"/>
    <n v="1"/>
    <x v="0"/>
    <x v="0"/>
    <s v="HT08811-09"/>
    <x v="1"/>
  </r>
  <r>
    <s v="ACTED"/>
    <m/>
    <s v="OFDA"/>
    <s v="Réalisé"/>
    <d v="2016-11-06T00:00:00"/>
    <s v="Distribution Abris"/>
    <s v="Matériaux Abris"/>
    <s v="Bâches"/>
    <m/>
    <s v="Nombre"/>
    <n v="88"/>
    <m/>
    <m/>
    <m/>
    <m/>
    <m/>
    <m/>
    <x v="0"/>
    <x v="0"/>
    <s v="9e Fonds Rouge Torberck"/>
    <s v="source dommage"/>
    <s v="Urbain"/>
    <s v="Centre collectif / d'évacuation d'urgence"/>
    <m/>
    <s v="ACT2016116GRJE9E"/>
    <n v="3"/>
    <x v="0"/>
    <x v="0"/>
    <s v="HT08811-09"/>
    <x v="1"/>
  </r>
  <r>
    <s v="ACTED"/>
    <m/>
    <s v="OFDA"/>
    <s v="Réalisé"/>
    <d v="2016-11-06T00:00:00"/>
    <s v="Distribution NFI"/>
    <s v="Matériaux NFI"/>
    <s v="Kit de cuisine"/>
    <m/>
    <s v="Nombre"/>
    <n v="88"/>
    <m/>
    <m/>
    <m/>
    <m/>
    <m/>
    <m/>
    <x v="0"/>
    <x v="0"/>
    <s v="9e Fonds Rouge Torberck"/>
    <s v="source dommage"/>
    <s v="Urbain"/>
    <s v="Centre collectif / d'évacuation d'urgence"/>
    <m/>
    <s v="ACT2016116GRJE9E"/>
    <n v="2"/>
    <x v="0"/>
    <x v="0"/>
    <s v="HT08811-09"/>
    <x v="1"/>
  </r>
  <r>
    <s v="ACTED"/>
    <m/>
    <s v="OFDA"/>
    <s v="Réalisé"/>
    <d v="2016-11-06T00:00:00"/>
    <s v="Distribution NFI"/>
    <s v="Matériaux NFI"/>
    <s v="Kit d'hygiène"/>
    <m/>
    <s v="Nombre"/>
    <n v="88"/>
    <m/>
    <m/>
    <m/>
    <m/>
    <m/>
    <m/>
    <x v="0"/>
    <x v="0"/>
    <s v="9e Fonds Rouge Torberck"/>
    <s v="source dommage"/>
    <s v="Urbain"/>
    <s v="Centre collectif / d'évacuation d'urgence"/>
    <m/>
    <s v="ACT2016116GRJE9E"/>
    <n v="1"/>
    <x v="0"/>
    <x v="0"/>
    <s v="HT08811-09"/>
    <x v="1"/>
  </r>
  <r>
    <s v="ACTED"/>
    <m/>
    <s v="OFDA"/>
    <s v="Réalisé"/>
    <d v="2016-11-11T00:00:00"/>
    <s v="Distribution Abris"/>
    <s v="Matériaux Abris"/>
    <s v="Bâches"/>
    <m/>
    <s v="Nombre"/>
    <n v="1305"/>
    <m/>
    <m/>
    <m/>
    <s v=""/>
    <n v="993"/>
    <m/>
    <x v="0"/>
    <x v="0"/>
    <s v="9e Fonds Rouge Torberck"/>
    <s v="Gragamoria"/>
    <s v="Urbain"/>
    <s v="Quartier"/>
    <m/>
    <s v="ACT20161111GRJE9E"/>
    <n v="1"/>
    <x v="0"/>
    <x v="0"/>
    <s v="HT08811-09"/>
    <x v="1"/>
  </r>
  <r>
    <s v="ACTED"/>
    <m/>
    <s v="OFDA"/>
    <s v="Réalisé"/>
    <d v="2016-11-30T00:00:00"/>
    <s v="Distribution Abris"/>
    <s v="Matériaux Abris"/>
    <s v="Bâches"/>
    <m/>
    <s v="Nombre"/>
    <n v="453"/>
    <m/>
    <m/>
    <m/>
    <m/>
    <m/>
    <m/>
    <x v="0"/>
    <x v="0"/>
    <s v="9e Fonds Rouge Torberck"/>
    <s v="Brouette"/>
    <s v="Urbain"/>
    <s v="Centre collectif / d'évacuation d'urgence"/>
    <m/>
    <s v="ACT20161130GRJE9E"/>
    <n v="3"/>
    <x v="0"/>
    <x v="0"/>
    <s v="HT08811-09"/>
    <x v="1"/>
  </r>
  <r>
    <s v="ACTED"/>
    <m/>
    <s v="OFDA"/>
    <s v="Réalisé"/>
    <d v="2016-11-30T00:00:00"/>
    <s v="Distribution NFI"/>
    <s v="Matériaux NFI"/>
    <s v="Kit de cuisine"/>
    <m/>
    <s v="Nombre"/>
    <n v="453"/>
    <m/>
    <m/>
    <m/>
    <m/>
    <m/>
    <m/>
    <x v="0"/>
    <x v="0"/>
    <s v="9e Fonds Rouge Torberck"/>
    <s v="Brouette"/>
    <s v="Urbain"/>
    <s v="Centre collectif / d'évacuation d'urgence"/>
    <m/>
    <s v="ACT20161130GRJE9E"/>
    <n v="2"/>
    <x v="0"/>
    <x v="0"/>
    <s v="HT08811-09"/>
    <x v="1"/>
  </r>
  <r>
    <s v="ACTED"/>
    <m/>
    <s v="OFDA"/>
    <s v="Réalisé"/>
    <d v="2016-11-30T00:00:00"/>
    <s v="Distribution NFI"/>
    <s v="Matériaux NFI"/>
    <s v="Kit d'hygiène"/>
    <m/>
    <s v="Nombre"/>
    <n v="453"/>
    <m/>
    <m/>
    <m/>
    <m/>
    <m/>
    <m/>
    <x v="0"/>
    <x v="0"/>
    <s v="9e Fonds Rouge Torberck"/>
    <s v="Brouette"/>
    <s v="Urbain"/>
    <s v="Centre collectif / d'évacuation d'urgence"/>
    <m/>
    <s v="ACT20161130GRJE9E"/>
    <n v="1"/>
    <x v="0"/>
    <x v="0"/>
    <s v="HT08811-09"/>
    <x v="1"/>
  </r>
  <r>
    <s v="ACTED"/>
    <m/>
    <s v="OFDA"/>
    <s v="Réalisé"/>
    <s v="01-Nov-2016 - 14-Nov-2016"/>
    <s v="Distribution NFI"/>
    <s v="Matériaux NFI"/>
    <s v="Aquatabs"/>
    <m/>
    <s v="Nombre"/>
    <n v="100000"/>
    <s v="Grande Anse"/>
    <s v="Anse d'Hainault"/>
    <m/>
    <m/>
    <m/>
    <m/>
    <x v="0"/>
    <x v="2"/>
    <s v="1e Grandoit"/>
    <s v="Zone 2 et 4"/>
    <m/>
    <m/>
    <m/>
    <e v="#VALUE!"/>
    <n v="73"/>
    <x v="0"/>
    <x v="2"/>
    <s v="HT08821-01"/>
    <x v="1"/>
  </r>
  <r>
    <s v="ACTED"/>
    <m/>
    <s v="OFDA"/>
    <s v="Réalisé"/>
    <s v="01-Nov-2016 - 14-Nov-2016"/>
    <s v="Distribution Abris"/>
    <s v="Matériaux Abris"/>
    <s v="Bâches"/>
    <m/>
    <s v="Nombre"/>
    <n v="993"/>
    <s v="Grande Anse"/>
    <s v="Anse d'Hainault"/>
    <m/>
    <m/>
    <m/>
    <m/>
    <x v="0"/>
    <x v="2"/>
    <s v="1e Grandoit"/>
    <s v="Zone 2 et 4"/>
    <m/>
    <m/>
    <m/>
    <e v="#VALUE!"/>
    <n v="72"/>
    <x v="0"/>
    <x v="2"/>
    <s v="HT08821-01"/>
    <x v="1"/>
  </r>
  <r>
    <s v="ACTED"/>
    <m/>
    <s v="OFDA"/>
    <s v="Réalisé"/>
    <s v="01-Nov-2016 - 14-Nov-2016"/>
    <s v="Distribution NFI"/>
    <s v="Matériaux NFI"/>
    <s v="Couvertures"/>
    <m/>
    <s v="Nombre"/>
    <n v="1986"/>
    <s v="Grande Anse"/>
    <s v="Anse d'Hainault"/>
    <m/>
    <m/>
    <m/>
    <m/>
    <x v="0"/>
    <x v="2"/>
    <s v="1e Grandoit"/>
    <s v="Zone 2 et 4"/>
    <m/>
    <m/>
    <m/>
    <e v="#VALUE!"/>
    <n v="71"/>
    <x v="0"/>
    <x v="2"/>
    <s v="HT08821-01"/>
    <x v="1"/>
  </r>
  <r>
    <s v="ACTED"/>
    <m/>
    <s v="OFDA"/>
    <s v="Réalisé"/>
    <s v="01-Nov-2016 - 14-Nov-2016"/>
    <s v="Distribution Abris"/>
    <s v="Matériaux Abris"/>
    <s v="Kit Abris"/>
    <m/>
    <s v="Nombre"/>
    <n v="993"/>
    <s v="Grande Anse"/>
    <s v="Anse d'Hainault"/>
    <m/>
    <m/>
    <m/>
    <m/>
    <x v="0"/>
    <x v="2"/>
    <s v="1e Grandoit"/>
    <s v="Zone 2 et 4"/>
    <m/>
    <m/>
    <m/>
    <e v="#VALUE!"/>
    <n v="70"/>
    <x v="0"/>
    <x v="2"/>
    <s v="HT08821-01"/>
    <x v="1"/>
  </r>
  <r>
    <s v="ACTED"/>
    <m/>
    <s v="OFDA"/>
    <s v="Réalisé"/>
    <s v="01-Nov-2016 - 14-Nov-2016"/>
    <s v="Distribution NFI"/>
    <s v="Matériaux NFI"/>
    <s v="Kit d'hygiène"/>
    <m/>
    <s v="Nombre"/>
    <n v="993"/>
    <s v="Grande Anse"/>
    <s v="Anse d'Hainault"/>
    <m/>
    <m/>
    <m/>
    <m/>
    <x v="0"/>
    <x v="2"/>
    <s v="1e Grandoit"/>
    <s v="Zone 2 et 4"/>
    <m/>
    <m/>
    <m/>
    <e v="#VALUE!"/>
    <n v="69"/>
    <x v="0"/>
    <x v="2"/>
    <s v="HT08821-01"/>
    <x v="1"/>
  </r>
  <r>
    <s v="ACTED"/>
    <m/>
    <s v="OFDA"/>
    <s v="Réalisé"/>
    <s v="01-Nov-2016 - 14-Nov-2016"/>
    <s v="Distribution NFI"/>
    <s v="Matériaux NFI"/>
    <s v="Moustiquaires"/>
    <m/>
    <s v="Nombre"/>
    <n v="1986"/>
    <m/>
    <m/>
    <m/>
    <s v=""/>
    <n v="993"/>
    <m/>
    <x v="0"/>
    <x v="2"/>
    <s v="1e Grandoit"/>
    <s v="Zone 2 et 4"/>
    <m/>
    <m/>
    <m/>
    <e v="#VALUE!"/>
    <n v="68"/>
    <x v="0"/>
    <x v="2"/>
    <s v="HT08821-01"/>
    <x v="1"/>
  </r>
  <r>
    <s v="ACTED"/>
    <m/>
    <s v="OFDA"/>
    <s v="En cours"/>
    <m/>
    <s v="Distribution Abris"/>
    <s v="Matériaux Abris"/>
    <s v="Bâches"/>
    <m/>
    <s v="Nombre"/>
    <n v="500"/>
    <m/>
    <m/>
    <m/>
    <s v=""/>
    <n v="500"/>
    <m/>
    <x v="0"/>
    <x v="3"/>
    <m/>
    <m/>
    <m/>
    <m/>
    <m/>
    <s v="ACT190010GRDA"/>
    <n v="1"/>
    <x v="0"/>
    <x v="3"/>
    <e v="#N/A"/>
    <x v="0"/>
  </r>
  <r>
    <s v="ACTED"/>
    <m/>
    <s v="OFDA"/>
    <s v="En cours"/>
    <m/>
    <s v="Distribution Abris"/>
    <s v="Matériaux Abris"/>
    <s v="Bâches"/>
    <m/>
    <s v="Nombre"/>
    <n v="500"/>
    <m/>
    <m/>
    <m/>
    <s v=""/>
    <n v="500"/>
    <m/>
    <x v="0"/>
    <x v="4"/>
    <m/>
    <m/>
    <m/>
    <m/>
    <m/>
    <s v="ACT190010GRLE"/>
    <n v="1"/>
    <x v="0"/>
    <x v="4"/>
    <e v="#N/A"/>
    <x v="0"/>
  </r>
  <r>
    <s v="ADRA"/>
    <m/>
    <m/>
    <s v="Réalisé"/>
    <d v="2016-11-03T00:00:00"/>
    <s v="Distribution Abris"/>
    <s v="Matériaux Abris"/>
    <s v="Bâches"/>
    <m/>
    <s v="Nombre"/>
    <n v="80"/>
    <m/>
    <m/>
    <m/>
    <s v=""/>
    <n v="40"/>
    <m/>
    <x v="1"/>
    <x v="5"/>
    <s v="Beaulieu"/>
    <m/>
    <m/>
    <m/>
    <s v="nous avons donné 40 unit rainfresh pour traiter l'eau a 40 familles"/>
    <s v="ADR2016113SUROBE"/>
    <n v="2"/>
    <x v="1"/>
    <x v="5"/>
    <e v="#N/A"/>
    <x v="0"/>
  </r>
  <r>
    <s v="ADRA"/>
    <m/>
    <m/>
    <s v="Réalisé"/>
    <d v="2016-11-03T00:00:00"/>
    <s v="Distribution Abris"/>
    <s v="Matériaux Abris"/>
    <s v="Bâches"/>
    <m/>
    <s v="Nombre"/>
    <n v="80"/>
    <m/>
    <m/>
    <m/>
    <s v=""/>
    <n v="40"/>
    <m/>
    <x v="1"/>
    <x v="5"/>
    <s v="Boclos"/>
    <m/>
    <m/>
    <m/>
    <s v="nous avons donné 40 unit rainfresh pour traiter l'eau a 40 familles"/>
    <s v="ADR2016113SUROBO"/>
    <n v="2"/>
    <x v="1"/>
    <x v="5"/>
    <e v="#N/A"/>
    <x v="1"/>
  </r>
  <r>
    <s v="ADRA"/>
    <m/>
    <m/>
    <s v="Réalisé"/>
    <d v="2016-11-03T00:00:00"/>
    <s v="Distribution Abris"/>
    <s v="Matériaux Abris"/>
    <s v="Bâches"/>
    <m/>
    <s v="Nombre"/>
    <n v="90"/>
    <m/>
    <m/>
    <m/>
    <s v=""/>
    <n v="45"/>
    <m/>
    <x v="1"/>
    <x v="5"/>
    <s v="Renaudin"/>
    <m/>
    <m/>
    <m/>
    <s v="nous avons donné 45 unit rainfresh pour traiter l'eau a 45 familles"/>
    <s v="ADR2016113SURORE"/>
    <n v="2"/>
    <x v="1"/>
    <x v="5"/>
    <e v="#N/A"/>
    <x v="1"/>
  </r>
  <r>
    <s v="ADRA"/>
    <m/>
    <m/>
    <s v="Réalisé"/>
    <d v="2016-11-03T00:00:00"/>
    <s v="Distribution Abris"/>
    <s v="Matériaux Abris"/>
    <s v="Kit Abris"/>
    <s v="Perle, machette, scie,rous,fil de fer,marteau,clous divers."/>
    <s v="Nombre"/>
    <n v="40"/>
    <m/>
    <m/>
    <m/>
    <s v=""/>
    <n v="40"/>
    <s v="Sélection / Priorisation"/>
    <x v="1"/>
    <x v="5"/>
    <s v="Beaulieu"/>
    <m/>
    <m/>
    <m/>
    <s v="nous avons donné 40 unit rainfresh pour traiter l'eau a 40 familles"/>
    <s v="ADR2016113SUROBE"/>
    <n v="1"/>
    <x v="1"/>
    <x v="5"/>
    <e v="#N/A"/>
    <x v="1"/>
  </r>
  <r>
    <s v="ADRA"/>
    <m/>
    <m/>
    <s v="Réalisé"/>
    <d v="2016-11-03T00:00:00"/>
    <s v="Distribution Abris"/>
    <s v="Matériaux Abris"/>
    <s v="Kit Abris"/>
    <s v="Perle, machette, scie,rous,fil de fer,marteau,clous divers."/>
    <s v="Nombre"/>
    <n v="40"/>
    <m/>
    <m/>
    <m/>
    <s v=""/>
    <n v="40"/>
    <s v="Sélection / Priorisation"/>
    <x v="1"/>
    <x v="5"/>
    <s v="Boclos"/>
    <m/>
    <m/>
    <m/>
    <s v="nous avons donné 40 unit rainfresh pour traiter l'eau a 40 familles"/>
    <s v="ADR2016113SUROBO"/>
    <n v="1"/>
    <x v="1"/>
    <x v="5"/>
    <e v="#N/A"/>
    <x v="1"/>
  </r>
  <r>
    <s v="ADRA"/>
    <m/>
    <m/>
    <s v="Réalisé"/>
    <d v="2016-11-03T00:00:00"/>
    <s v="Distribution Abris"/>
    <s v="Matériaux Abris"/>
    <s v="Kit Abris"/>
    <s v="Perle, machette, scie,rous,fil de fer,marteau,clous divers."/>
    <s v="Nombre"/>
    <n v="45"/>
    <m/>
    <m/>
    <m/>
    <s v=""/>
    <n v="45"/>
    <s v="Sélection / Priorisation"/>
    <x v="1"/>
    <x v="5"/>
    <s v="Renaudin"/>
    <m/>
    <m/>
    <m/>
    <s v="nous avons donné 45 unit rainfresh pour traiter l'eau a 45 familles"/>
    <s v="ADR2016113SURORE"/>
    <n v="1"/>
    <x v="1"/>
    <x v="5"/>
    <e v="#N/A"/>
    <x v="1"/>
  </r>
  <r>
    <s v="ADRA"/>
    <m/>
    <m/>
    <s v="Réalisé"/>
    <d v="2016-11-04T00:00:00"/>
    <s v="Distribution Abris"/>
    <s v="Matériaux Abris"/>
    <s v="Bâches"/>
    <m/>
    <s v="Nombre"/>
    <n v="42"/>
    <m/>
    <m/>
    <m/>
    <s v=""/>
    <n v="21"/>
    <m/>
    <x v="1"/>
    <x v="1"/>
    <s v="Laurent"/>
    <m/>
    <m/>
    <m/>
    <m/>
    <s v="ADR2016114SULELA"/>
    <n v="2"/>
    <x v="1"/>
    <x v="1"/>
    <e v="#N/A"/>
    <x v="0"/>
  </r>
  <r>
    <s v="ADRA"/>
    <m/>
    <m/>
    <s v="Réalisé"/>
    <d v="2016-11-04T00:00:00"/>
    <s v="Distribution Abris"/>
    <s v="Matériaux Abris"/>
    <s v="Kit Abris"/>
    <s v="Perle, machette, scie,rous,fil de fer,marteau,clous divers."/>
    <s v="Nombre"/>
    <n v="21"/>
    <m/>
    <m/>
    <m/>
    <s v=""/>
    <n v="21"/>
    <s v="Sélection / Priorisation"/>
    <x v="1"/>
    <x v="1"/>
    <s v="Laurent"/>
    <m/>
    <m/>
    <m/>
    <m/>
    <s v="ADR2016114SULELA"/>
    <n v="1"/>
    <x v="1"/>
    <x v="1"/>
    <e v="#N/A"/>
    <x v="1"/>
  </r>
  <r>
    <s v="ADRA"/>
    <m/>
    <m/>
    <s v="Réalisé"/>
    <d v="2016-11-08T00:00:00"/>
    <s v="Distribution Abris"/>
    <s v="Matériaux Abris"/>
    <s v="Bâches"/>
    <m/>
    <s v="Nombre"/>
    <n v="116"/>
    <m/>
    <m/>
    <m/>
    <s v=""/>
    <n v="58"/>
    <m/>
    <x v="1"/>
    <x v="6"/>
    <s v="Dory"/>
    <m/>
    <m/>
    <m/>
    <s v="Nous avons donné 58 unt rainfresh pour traiter l'eau a 58 familles"/>
    <s v="ADR2016118SUMADO"/>
    <n v="2"/>
    <x v="1"/>
    <x v="6"/>
    <e v="#N/A"/>
    <x v="0"/>
  </r>
  <r>
    <s v="ADRA"/>
    <m/>
    <m/>
    <m/>
    <d v="2016-11-08T00:00:00"/>
    <s v="Distribution Abris"/>
    <s v="Matériaux Abris"/>
    <s v="Bâches"/>
    <m/>
    <s v="Nombre"/>
    <n v="118"/>
    <m/>
    <m/>
    <m/>
    <s v=""/>
    <n v="59"/>
    <m/>
    <x v="1"/>
    <x v="6"/>
    <s v="Mairie de Maniche"/>
    <m/>
    <m/>
    <m/>
    <s v="Nous avons donné 59 unit rainfresh pour traiter l'eau a 59 familles"/>
    <s v="ADR2016118SUMAMA"/>
    <n v="2"/>
    <x v="1"/>
    <x v="6"/>
    <e v="#N/A"/>
    <x v="1"/>
  </r>
  <r>
    <s v="ADRA"/>
    <m/>
    <m/>
    <s v="Réalisé"/>
    <d v="2016-11-08T00:00:00"/>
    <s v="Distribution Abris"/>
    <s v="Matériaux Abris"/>
    <s v="Kit Abris"/>
    <s v="Perle, machette, scie,rous,fil de fer,marteau,clous divers."/>
    <s v="Nombre"/>
    <n v="58"/>
    <m/>
    <m/>
    <m/>
    <s v=""/>
    <n v="58"/>
    <s v="Sélection / Priorisation"/>
    <x v="1"/>
    <x v="6"/>
    <s v="Dory"/>
    <m/>
    <m/>
    <m/>
    <s v="Nous avons donné 58 unt rainfresh pour traiter l'eau a 58 familles"/>
    <s v="ADR2016118SUMADO"/>
    <n v="1"/>
    <x v="1"/>
    <x v="6"/>
    <e v="#N/A"/>
    <x v="1"/>
  </r>
  <r>
    <s v="ADRA"/>
    <m/>
    <m/>
    <m/>
    <d v="2016-11-08T00:00:00"/>
    <s v="Distribution Abris"/>
    <s v="Matériaux Abris"/>
    <s v="Kit Abris"/>
    <s v="Perle, machette, scie,rous,fil de fer,marteau,clous divers."/>
    <s v="Nombre"/>
    <n v="59"/>
    <m/>
    <m/>
    <m/>
    <s v=""/>
    <n v="59"/>
    <s v="Sélection / Priorisation"/>
    <x v="1"/>
    <x v="6"/>
    <s v="Mairie de Maniche"/>
    <m/>
    <m/>
    <m/>
    <s v="Nous avons donné 59 unit rainfresh pour traiter l'eau a 59 familles"/>
    <s v="ADR2016118SUMAMA"/>
    <n v="1"/>
    <x v="1"/>
    <x v="6"/>
    <e v="#N/A"/>
    <x v="1"/>
  </r>
  <r>
    <s v="ADRA"/>
    <m/>
    <m/>
    <s v="Réalisé"/>
    <d v="2016-11-14T00:00:00"/>
    <s v="Distribution Abris"/>
    <s v="Matériaux Abris"/>
    <s v="Bâches"/>
    <m/>
    <s v="Nombre"/>
    <n v="114"/>
    <m/>
    <m/>
    <m/>
    <s v=""/>
    <n v="115"/>
    <m/>
    <x v="1"/>
    <x v="7"/>
    <s v="1er"/>
    <m/>
    <m/>
    <m/>
    <s v="Nous avons donné 115 unit rainfresh pour traiter l'eau a 115 familles"/>
    <s v="ADR20161114SUAR1E"/>
    <n v="2"/>
    <x v="1"/>
    <x v="7"/>
    <e v="#N/A"/>
    <x v="0"/>
  </r>
  <r>
    <s v="ADRA"/>
    <m/>
    <m/>
    <s v="Réalisé"/>
    <d v="2016-11-14T00:00:00"/>
    <s v="Distribution Abris"/>
    <s v="Matériaux Abris"/>
    <s v="Kit Abris"/>
    <s v="Perle, machette, scie,rous,fil de fer,marteau,clous divers."/>
    <s v="Nombre"/>
    <n v="114"/>
    <m/>
    <m/>
    <m/>
    <s v=""/>
    <n v="115"/>
    <s v="Sélection / Priorisation"/>
    <x v="1"/>
    <x v="7"/>
    <s v="1er"/>
    <m/>
    <m/>
    <m/>
    <s v="Nous avons donné 115 unit rainfresh pour traiter l'eau a 115 familles"/>
    <s v="ADR20161114SUAR1E"/>
    <n v="1"/>
    <x v="1"/>
    <x v="7"/>
    <e v="#N/A"/>
    <x v="1"/>
  </r>
  <r>
    <s v="ADRA"/>
    <m/>
    <m/>
    <s v="Planifié (financé)"/>
    <d v="2016-11-16T00:00:00"/>
    <s v="Distribution Abris"/>
    <s v="Matériaux Abris"/>
    <s v="Bâches"/>
    <m/>
    <s v="Nombre"/>
    <n v="114"/>
    <m/>
    <m/>
    <m/>
    <s v=""/>
    <n v="123"/>
    <m/>
    <x v="1"/>
    <x v="8"/>
    <s v="2eme"/>
    <m/>
    <m/>
    <m/>
    <s v="Retarder a cause de l'insecurite. Mais nous sommes prets."/>
    <s v="ADR20161116SUTO2E"/>
    <n v="2"/>
    <x v="1"/>
    <x v="8"/>
    <e v="#N/A"/>
    <x v="0"/>
  </r>
  <r>
    <s v="ADRA"/>
    <m/>
    <m/>
    <s v="Planifié (financé)"/>
    <d v="2016-11-16T00:00:00"/>
    <s v="Distribution Abris"/>
    <s v="Matériaux Abris"/>
    <s v="Kit Abris"/>
    <s v="Perle, machette, scie,rous,fil de fer,marteau,clous divers."/>
    <s v="Nombre"/>
    <n v="114"/>
    <m/>
    <m/>
    <m/>
    <s v=""/>
    <n v="123"/>
    <s v="Sélection / Priorisation"/>
    <x v="1"/>
    <x v="8"/>
    <s v="2eme"/>
    <m/>
    <m/>
    <m/>
    <s v="Retarder a cause de l'insecurite. Mais nous sommes prets."/>
    <s v="ADR20161116SUTO2E"/>
    <n v="1"/>
    <x v="1"/>
    <x v="8"/>
    <e v="#N/A"/>
    <x v="1"/>
  </r>
  <r>
    <s v="ADRA"/>
    <m/>
    <m/>
    <s v="Planifié (financé)"/>
    <m/>
    <s v="Distribution Abris"/>
    <s v="Matériaux Abris"/>
    <s v="Kit Abris"/>
    <m/>
    <s v="Nombre"/>
    <n v="120"/>
    <m/>
    <m/>
    <m/>
    <s v=""/>
    <m/>
    <s v="Sélection / Priorisation"/>
    <x v="1"/>
    <x v="7"/>
    <m/>
    <m/>
    <m/>
    <m/>
    <m/>
    <s v="ADR190010SUAR"/>
    <n v="1"/>
    <x v="1"/>
    <x v="7"/>
    <e v="#N/A"/>
    <x v="1"/>
  </r>
  <r>
    <s v="ADRA"/>
    <m/>
    <m/>
    <s v="Planifié (financé)"/>
    <m/>
    <s v="Distribution Abris"/>
    <s v="Matériaux Abris"/>
    <s v="Kit Abris"/>
    <m/>
    <s v="Nombre"/>
    <n v="31"/>
    <m/>
    <m/>
    <m/>
    <s v=""/>
    <m/>
    <s v="Sélection / Priorisation"/>
    <x v="1"/>
    <x v="1"/>
    <m/>
    <m/>
    <m/>
    <m/>
    <m/>
    <s v="ADR190010SULE"/>
    <n v="1"/>
    <x v="1"/>
    <x v="1"/>
    <e v="#N/A"/>
    <x v="1"/>
  </r>
  <r>
    <s v="ADRA"/>
    <m/>
    <m/>
    <s v="Planifié (financé)"/>
    <m/>
    <s v="Distribution Abris"/>
    <s v="Matériaux Abris"/>
    <s v="Kit Abris"/>
    <m/>
    <s v="Nombre"/>
    <n v="120"/>
    <m/>
    <m/>
    <m/>
    <s v=""/>
    <m/>
    <s v="Sélection / Priorisation"/>
    <x v="1"/>
    <x v="6"/>
    <m/>
    <m/>
    <m/>
    <m/>
    <m/>
    <s v="ADR190010SUMA"/>
    <n v="1"/>
    <x v="1"/>
    <x v="6"/>
    <e v="#N/A"/>
    <x v="1"/>
  </r>
  <r>
    <s v="ADRA"/>
    <m/>
    <m/>
    <s v="Planifié (financé)"/>
    <m/>
    <s v="Distribution Abris"/>
    <s v="Matériaux Abris"/>
    <s v="Kit Abris"/>
    <m/>
    <s v="Nombre"/>
    <n v="209"/>
    <m/>
    <m/>
    <m/>
    <s v=""/>
    <m/>
    <s v="Sélection / Priorisation"/>
    <x v="1"/>
    <x v="5"/>
    <m/>
    <m/>
    <m/>
    <m/>
    <m/>
    <s v="ADR190010SURO"/>
    <n v="1"/>
    <x v="1"/>
    <x v="5"/>
    <e v="#N/A"/>
    <x v="1"/>
  </r>
  <r>
    <s v="ADRA"/>
    <m/>
    <m/>
    <s v="Planifié (financé)"/>
    <m/>
    <s v="Distribution Abris"/>
    <s v="Matériaux Abris"/>
    <s v="Kit Abris"/>
    <m/>
    <s v="Nombre"/>
    <n v="120"/>
    <m/>
    <m/>
    <m/>
    <s v=""/>
    <m/>
    <s v="Sélection / Priorisation"/>
    <x v="1"/>
    <x v="8"/>
    <m/>
    <m/>
    <m/>
    <m/>
    <m/>
    <s v="ADR190010SUTO"/>
    <n v="1"/>
    <x v="1"/>
    <x v="8"/>
    <e v="#N/A"/>
    <x v="1"/>
  </r>
  <r>
    <s v="American RC"/>
    <s v="Haitian RC"/>
    <m/>
    <s v="Réalisé"/>
    <d v="2016-10-11T00:00:00"/>
    <s v="Distribution NFI"/>
    <s v="Matériaux NFI"/>
    <s v="Kit d'hygiène"/>
    <m/>
    <s v="Nombre"/>
    <n v="69"/>
    <m/>
    <m/>
    <m/>
    <s v=""/>
    <n v="69"/>
    <s v="Sélection / Priorisation"/>
    <x v="1"/>
    <x v="9"/>
    <s v="Port-à-Piment Health Center"/>
    <m/>
    <m/>
    <m/>
    <m/>
    <s v="AME20161011SUPOPO"/>
    <n v="1"/>
    <x v="1"/>
    <x v="9"/>
    <e v="#N/A"/>
    <x v="0"/>
  </r>
  <r>
    <s v="American RC"/>
    <s v="Haitian RC"/>
    <m/>
    <s v="Réalisé"/>
    <d v="2016-10-12T00:00:00"/>
    <s v="Distribution NFI"/>
    <s v="Matériaux NFI"/>
    <s v="Couvertures"/>
    <m/>
    <s v="Nombre"/>
    <n v="290"/>
    <m/>
    <m/>
    <m/>
    <s v=""/>
    <n v="145"/>
    <s v="Sélection / Priorisation"/>
    <x v="1"/>
    <x v="1"/>
    <s v="Ecole Nationale Semiramis Telemaque"/>
    <m/>
    <m/>
    <m/>
    <m/>
    <s v="AME20161012SULEEC"/>
    <n v="2"/>
    <x v="1"/>
    <x v="1"/>
    <e v="#N/A"/>
    <x v="0"/>
  </r>
  <r>
    <s v="American RC"/>
    <s v="Haitian RC"/>
    <m/>
    <s v="Réalisé"/>
    <d v="2016-10-12T00:00:00"/>
    <s v="Distribution NFI"/>
    <s v="Matériaux NFI"/>
    <s v="Kit de cuisine"/>
    <m/>
    <s v="Nombre"/>
    <n v="145"/>
    <m/>
    <m/>
    <m/>
    <s v=""/>
    <n v="145"/>
    <s v="Sélection / Priorisation"/>
    <x v="1"/>
    <x v="1"/>
    <s v="Ecole Nationale Semiramis Telemaque"/>
    <m/>
    <m/>
    <m/>
    <m/>
    <s v="AME20161012SULEEC"/>
    <n v="1"/>
    <x v="1"/>
    <x v="1"/>
    <e v="#N/A"/>
    <x v="1"/>
  </r>
  <r>
    <s v="American RC"/>
    <s v="Haitian RC"/>
    <m/>
    <s v="Réalisé"/>
    <d v="2016-10-12T00:00:00"/>
    <s v="Distribution NFI"/>
    <s v="Matériaux NFI"/>
    <s v="Couvertures"/>
    <m/>
    <s v="Nombre"/>
    <n v="64"/>
    <m/>
    <m/>
    <m/>
    <s v=""/>
    <n v="32"/>
    <s v="Sélection / Priorisation"/>
    <x v="2"/>
    <x v="10"/>
    <s v="Jasmin"/>
    <m/>
    <m/>
    <m/>
    <m/>
    <s v="AME20161012NOBAJA"/>
    <n v="3"/>
    <x v="2"/>
    <x v="10"/>
    <e v="#N/A"/>
    <x v="0"/>
  </r>
  <r>
    <s v="American RC"/>
    <s v="Haitian RC"/>
    <m/>
    <s v="Réalisé"/>
    <d v="2016-10-12T00:00:00"/>
    <s v="Distribution NFI"/>
    <s v="Matériaux NFI"/>
    <s v="Kit d'hygiène"/>
    <m/>
    <s v="Nombre"/>
    <n v="32"/>
    <m/>
    <m/>
    <m/>
    <s v=""/>
    <n v="32"/>
    <s v="Sélection / Priorisation"/>
    <x v="2"/>
    <x v="10"/>
    <s v="Jasmin"/>
    <m/>
    <m/>
    <m/>
    <m/>
    <s v="AME20161012NOBAJA"/>
    <n v="2"/>
    <x v="2"/>
    <x v="10"/>
    <e v="#N/A"/>
    <x v="1"/>
  </r>
  <r>
    <s v="American RC"/>
    <s v="Haitian RC"/>
    <m/>
    <s v="Réalisé"/>
    <d v="2016-10-12T00:00:00"/>
    <s v="Distribution NFI"/>
    <s v="Matériaux NFI"/>
    <s v="Kit de cuisine"/>
    <m/>
    <s v="Nombre"/>
    <n v="32"/>
    <m/>
    <m/>
    <m/>
    <s v=""/>
    <n v="32"/>
    <s v="Sélection / Priorisation"/>
    <x v="2"/>
    <x v="10"/>
    <s v="Jasmin"/>
    <m/>
    <m/>
    <m/>
    <m/>
    <s v="AME20161012NOBAJA"/>
    <n v="1"/>
    <x v="2"/>
    <x v="10"/>
    <e v="#N/A"/>
    <x v="1"/>
  </r>
  <r>
    <s v="American RC"/>
    <s v="Haitian RC"/>
    <m/>
    <s v="Réalisé"/>
    <d v="2016-10-12T00:00:00"/>
    <s v="Distribution NFI"/>
    <s v="Matériaux NFI"/>
    <s v="Kit d'hygiène"/>
    <m/>
    <s v="Nombre"/>
    <n v="71"/>
    <m/>
    <m/>
    <m/>
    <s v=""/>
    <n v="71"/>
    <s v="Sélection / Priorisation"/>
    <x v="1"/>
    <x v="11"/>
    <s v="Les Anglais Health Center"/>
    <m/>
    <m/>
    <m/>
    <m/>
    <s v="AME20161012SULELE"/>
    <n v="1"/>
    <x v="1"/>
    <x v="11"/>
    <e v="#N/A"/>
    <x v="0"/>
  </r>
  <r>
    <s v="American RC"/>
    <s v="Haitian RC"/>
    <m/>
    <s v="Réalisé"/>
    <d v="2016-10-12T00:00:00"/>
    <s v="Distribution NFI"/>
    <s v="Matériaux NFI"/>
    <s v="Couvertures"/>
    <m/>
    <s v="Nombre"/>
    <n v="400"/>
    <m/>
    <m/>
    <m/>
    <s v=""/>
    <n v="200"/>
    <m/>
    <x v="2"/>
    <x v="12"/>
    <s v="Mare Rouge"/>
    <m/>
    <m/>
    <m/>
    <m/>
    <s v="AME20161012NOMOMA"/>
    <n v="6"/>
    <x v="2"/>
    <x v="12"/>
    <e v="#N/A"/>
    <x v="0"/>
  </r>
  <r>
    <s v="American RC"/>
    <s v="Haitian RC"/>
    <m/>
    <s v="Réalisé"/>
    <d v="2016-10-12T00:00:00"/>
    <s v="Distribution NFI"/>
    <s v="Matériaux NFI"/>
    <s v="Kit d'hygiène"/>
    <m/>
    <s v="Nombre"/>
    <n v="200"/>
    <m/>
    <m/>
    <m/>
    <s v=""/>
    <n v="200"/>
    <m/>
    <x v="2"/>
    <x v="12"/>
    <s v="Mare Rouge"/>
    <m/>
    <m/>
    <m/>
    <m/>
    <s v="AME20161012NOMOMA"/>
    <n v="5"/>
    <x v="2"/>
    <x v="12"/>
    <e v="#N/A"/>
    <x v="1"/>
  </r>
  <r>
    <s v="American RC"/>
    <s v="Haitian RC"/>
    <m/>
    <s v="Réalisé"/>
    <d v="2016-10-12T00:00:00"/>
    <s v="Distribution NFI"/>
    <s v="Matériaux NFI"/>
    <s v="Couvertures"/>
    <m/>
    <s v="Nombre"/>
    <n v="400"/>
    <m/>
    <m/>
    <m/>
    <s v=""/>
    <n v="200"/>
    <s v="Sélection / Priorisation"/>
    <x v="2"/>
    <x v="12"/>
    <s v="Marre Rouge"/>
    <m/>
    <m/>
    <m/>
    <m/>
    <s v="AME20161012NOMOMA"/>
    <n v="4"/>
    <x v="2"/>
    <x v="12"/>
    <e v="#N/A"/>
    <x v="1"/>
  </r>
  <r>
    <s v="American RC"/>
    <s v="Haitian RC"/>
    <m/>
    <s v="Réalisé"/>
    <d v="2016-10-12T00:00:00"/>
    <s v="Distribution NFI"/>
    <s v="Matériaux NFI"/>
    <s v="Kit d'hygiène"/>
    <m/>
    <s v="Nombre"/>
    <n v="200"/>
    <m/>
    <m/>
    <m/>
    <s v=""/>
    <n v="200"/>
    <s v="Sélection / Priorisation"/>
    <x v="2"/>
    <x v="12"/>
    <s v="Marre Rouge"/>
    <m/>
    <m/>
    <m/>
    <m/>
    <s v="AME20161012NOMOMA"/>
    <n v="3"/>
    <x v="2"/>
    <x v="12"/>
    <e v="#N/A"/>
    <x v="1"/>
  </r>
  <r>
    <s v="American RC"/>
    <s v="Haitian RC"/>
    <m/>
    <s v="Réalisé"/>
    <d v="2016-10-12T00:00:00"/>
    <s v="Distribution NFI"/>
    <s v="Matériaux NFI"/>
    <s v="Kit de cuisine"/>
    <m/>
    <s v="Nombre"/>
    <n v="200"/>
    <m/>
    <m/>
    <m/>
    <s v=""/>
    <n v="200"/>
    <s v="Sélection / Priorisation"/>
    <x v="2"/>
    <x v="12"/>
    <s v="Marre Rouge"/>
    <m/>
    <m/>
    <m/>
    <m/>
    <s v="AME20161012NOMOMA"/>
    <n v="2"/>
    <x v="2"/>
    <x v="12"/>
    <e v="#N/A"/>
    <x v="1"/>
  </r>
  <r>
    <s v="American RC"/>
    <s v="Haitian RC"/>
    <m/>
    <s v="Réalisé"/>
    <d v="2016-10-12T00:00:00"/>
    <s v="Distribution NFI"/>
    <s v="Matériaux NFI"/>
    <s v="Couvertures"/>
    <m/>
    <s v="Nombre"/>
    <n v="158"/>
    <m/>
    <m/>
    <m/>
    <s v=""/>
    <n v="79"/>
    <s v="Sélection / Priorisation"/>
    <x v="1"/>
    <x v="1"/>
    <s v="Parc Larco"/>
    <m/>
    <m/>
    <m/>
    <m/>
    <s v="AME20161012SULEPA"/>
    <n v="1"/>
    <x v="1"/>
    <x v="1"/>
    <e v="#N/A"/>
    <x v="1"/>
  </r>
  <r>
    <s v="American RC"/>
    <s v="Haitian RC"/>
    <m/>
    <s v="Réalisé"/>
    <d v="2016-10-12T00:00:00"/>
    <s v="Distribution NFI"/>
    <s v="Matériaux NFI"/>
    <s v="Couvertures"/>
    <m/>
    <s v="Nombre"/>
    <n v="40"/>
    <m/>
    <m/>
    <m/>
    <s v=""/>
    <n v="20"/>
    <s v="Sélection / Priorisation"/>
    <x v="2"/>
    <x v="10"/>
    <s v="Viard"/>
    <m/>
    <m/>
    <m/>
    <m/>
    <s v="AME20161012NOBAVI"/>
    <n v="3"/>
    <x v="2"/>
    <x v="10"/>
    <e v="#N/A"/>
    <x v="1"/>
  </r>
  <r>
    <s v="American RC"/>
    <s v="Haitian RC"/>
    <m/>
    <s v="Réalisé"/>
    <d v="2016-10-12T00:00:00"/>
    <s v="Distribution NFI"/>
    <s v="Matériaux NFI"/>
    <s v="Kit d'hygiène"/>
    <m/>
    <s v="Nombre"/>
    <n v="20"/>
    <m/>
    <m/>
    <m/>
    <s v=""/>
    <n v="20"/>
    <s v="Sélection / Priorisation"/>
    <x v="2"/>
    <x v="10"/>
    <s v="Viard"/>
    <m/>
    <m/>
    <m/>
    <m/>
    <s v="AME20161012NOBAVI"/>
    <n v="2"/>
    <x v="2"/>
    <x v="10"/>
    <e v="#N/A"/>
    <x v="1"/>
  </r>
  <r>
    <s v="American RC"/>
    <s v="Haitian RC"/>
    <m/>
    <s v="Réalisé"/>
    <d v="2016-10-12T00:00:00"/>
    <s v="Distribution NFI"/>
    <s v="Matériaux NFI"/>
    <s v="Kit de cuisine"/>
    <m/>
    <s v="Nombre"/>
    <n v="20"/>
    <m/>
    <m/>
    <m/>
    <s v=""/>
    <n v="20"/>
    <s v="Sélection / Priorisation"/>
    <x v="2"/>
    <x v="10"/>
    <s v="Viard"/>
    <m/>
    <m/>
    <m/>
    <m/>
    <s v="AME20161012NOBAVI"/>
    <n v="1"/>
    <x v="2"/>
    <x v="10"/>
    <e v="#N/A"/>
    <x v="1"/>
  </r>
  <r>
    <s v="American RC"/>
    <s v="Haitian RC"/>
    <m/>
    <s v="Réalisé"/>
    <d v="2016-10-12T00:00:00"/>
    <s v="Distribution NFI"/>
    <s v="Matériaux NFI"/>
    <s v="Couvertures"/>
    <m/>
    <s v="Nombre"/>
    <n v="448"/>
    <m/>
    <m/>
    <m/>
    <s v=""/>
    <n v="224"/>
    <m/>
    <x v="1"/>
    <x v="1"/>
    <m/>
    <m/>
    <m/>
    <m/>
    <m/>
    <s v="AME20161012SULE"/>
    <n v="2"/>
    <x v="1"/>
    <x v="1"/>
    <e v="#N/A"/>
    <x v="1"/>
  </r>
  <r>
    <s v="American RC"/>
    <s v="Haitian RC"/>
    <m/>
    <s v="Réalisé"/>
    <d v="2016-10-12T00:00:00"/>
    <s v="Distribution NFI"/>
    <s v="Matériaux NFI"/>
    <s v="Kit de cuisine"/>
    <m/>
    <s v="Nombre"/>
    <n v="200"/>
    <m/>
    <m/>
    <m/>
    <s v=""/>
    <n v="200"/>
    <m/>
    <x v="2"/>
    <x v="12"/>
    <s v="Mare Rouge"/>
    <m/>
    <m/>
    <m/>
    <m/>
    <s v="AME20161012NOMOMA"/>
    <n v="1"/>
    <x v="2"/>
    <x v="12"/>
    <e v="#N/A"/>
    <x v="1"/>
  </r>
  <r>
    <s v="American RC"/>
    <s v="Haitian RC"/>
    <m/>
    <s v="Réalisé"/>
    <d v="2016-10-12T00:00:00"/>
    <s v="Distribution NFI"/>
    <s v="Matériaux NFI"/>
    <s v="Kit de cuisine"/>
    <m/>
    <s v="Nombre"/>
    <n v="224"/>
    <m/>
    <m/>
    <m/>
    <s v=""/>
    <n v="224"/>
    <m/>
    <x v="1"/>
    <x v="1"/>
    <m/>
    <m/>
    <m/>
    <m/>
    <m/>
    <s v="AME20161012SULE"/>
    <n v="1"/>
    <x v="1"/>
    <x v="1"/>
    <e v="#N/A"/>
    <x v="1"/>
  </r>
  <r>
    <s v="American RC"/>
    <s v="Haitian RC"/>
    <m/>
    <s v="Réalisé"/>
    <d v="2016-10-13T00:00:00"/>
    <s v="Distribution NFI"/>
    <s v="Matériaux NFI"/>
    <s v="Couvertures"/>
    <m/>
    <s v="Nombre"/>
    <n v="610"/>
    <m/>
    <m/>
    <m/>
    <s v=""/>
    <n v="305"/>
    <s v="Sélection / Priorisation"/>
    <x v="2"/>
    <x v="10"/>
    <s v="Baie de Henne"/>
    <m/>
    <m/>
    <m/>
    <m/>
    <s v="AME20161013NOBABA"/>
    <n v="3"/>
    <x v="2"/>
    <x v="10"/>
    <e v="#N/A"/>
    <x v="1"/>
  </r>
  <r>
    <s v="American RC"/>
    <s v="Haitian RC"/>
    <m/>
    <s v="Réalisé"/>
    <d v="2016-10-13T00:00:00"/>
    <s v="Distribution NFI"/>
    <s v="Matériaux NFI"/>
    <s v="Kit d'hygiène"/>
    <m/>
    <s v="Nombre"/>
    <n v="305"/>
    <m/>
    <m/>
    <m/>
    <s v=""/>
    <n v="305"/>
    <s v="Sélection / Priorisation"/>
    <x v="2"/>
    <x v="10"/>
    <s v="Baie de Henne"/>
    <m/>
    <m/>
    <m/>
    <m/>
    <s v="AME20161013NOBABA"/>
    <n v="2"/>
    <x v="2"/>
    <x v="10"/>
    <e v="#N/A"/>
    <x v="1"/>
  </r>
  <r>
    <s v="American RC"/>
    <s v="Haitian RC"/>
    <m/>
    <s v="Réalisé"/>
    <d v="2016-10-13T00:00:00"/>
    <s v="Distribution NFI"/>
    <s v="Matériaux NFI"/>
    <s v="Kit de cuisine"/>
    <m/>
    <s v="Nombre"/>
    <n v="305"/>
    <m/>
    <m/>
    <m/>
    <s v=""/>
    <n v="305"/>
    <s v="Sélection / Priorisation"/>
    <x v="2"/>
    <x v="10"/>
    <s v="Baie de Henne"/>
    <m/>
    <m/>
    <m/>
    <m/>
    <s v="AME20161013NOBABA"/>
    <n v="1"/>
    <x v="2"/>
    <x v="10"/>
    <e v="#N/A"/>
    <x v="1"/>
  </r>
  <r>
    <s v="American RC"/>
    <s v="Haitian RC"/>
    <m/>
    <s v="Réalisé"/>
    <d v="2016-10-13T00:00:00"/>
    <s v="Distribution NFI"/>
    <s v="Matériaux NFI"/>
    <s v="Couvertures"/>
    <m/>
    <s v="Nombre"/>
    <n v="126"/>
    <m/>
    <m/>
    <m/>
    <s v=""/>
    <n v="63"/>
    <s v="Sélection / Priorisation"/>
    <x v="1"/>
    <x v="1"/>
    <s v="Ecole National Charles Lasegue"/>
    <m/>
    <m/>
    <m/>
    <m/>
    <s v="AME20161013SULEEC"/>
    <n v="2"/>
    <x v="1"/>
    <x v="1"/>
    <e v="#N/A"/>
    <x v="1"/>
  </r>
  <r>
    <s v="American RC"/>
    <s v="Haitian RC"/>
    <m/>
    <s v="Réalisé"/>
    <d v="2016-10-13T00:00:00"/>
    <s v="Distribution NFI"/>
    <s v="Matériaux NFI"/>
    <s v="Kit de cuisine"/>
    <m/>
    <s v="Nombre"/>
    <n v="63"/>
    <m/>
    <m/>
    <m/>
    <s v=""/>
    <n v="63"/>
    <s v="Sélection / Priorisation"/>
    <x v="1"/>
    <x v="1"/>
    <s v="Ecole National Charles Lasegue"/>
    <m/>
    <m/>
    <m/>
    <m/>
    <s v="AME20161013SULEEC"/>
    <n v="1"/>
    <x v="1"/>
    <x v="1"/>
    <e v="#N/A"/>
    <x v="1"/>
  </r>
  <r>
    <s v="American RC"/>
    <s v="Haitian RC"/>
    <m/>
    <s v="Réalisé"/>
    <d v="2016-10-13T00:00:00"/>
    <s v="Distribution NFI"/>
    <s v="Matériaux NFI"/>
    <s v="Couvertures"/>
    <m/>
    <s v="Nombre"/>
    <n v="200"/>
    <m/>
    <m/>
    <m/>
    <s v=""/>
    <n v="100"/>
    <s v="Sélection / Priorisation"/>
    <x v="2"/>
    <x v="13"/>
    <s v="Jean Rabel"/>
    <m/>
    <m/>
    <m/>
    <m/>
    <s v="AME20161013NOJEJE"/>
    <n v="3"/>
    <x v="2"/>
    <x v="13"/>
    <e v="#N/A"/>
    <x v="0"/>
  </r>
  <r>
    <s v="American RC"/>
    <s v="Haitian RC"/>
    <m/>
    <s v="Réalisé"/>
    <d v="2016-10-13T00:00:00"/>
    <s v="Distribution NFI"/>
    <s v="Matériaux NFI"/>
    <s v="Kit d'hygiène"/>
    <m/>
    <s v="Nombre"/>
    <n v="100"/>
    <m/>
    <m/>
    <m/>
    <s v=""/>
    <n v="100"/>
    <s v="Sélection / Priorisation"/>
    <x v="2"/>
    <x v="13"/>
    <s v="Jean Rabel"/>
    <m/>
    <m/>
    <m/>
    <m/>
    <s v="AME20161013NOJEJE"/>
    <n v="2"/>
    <x v="2"/>
    <x v="13"/>
    <e v="#N/A"/>
    <x v="1"/>
  </r>
  <r>
    <s v="American RC"/>
    <s v="Haitian RC"/>
    <m/>
    <s v="Réalisé"/>
    <d v="2016-10-13T00:00:00"/>
    <s v="Distribution NFI"/>
    <s v="Matériaux NFI"/>
    <s v="Kit de cuisine"/>
    <m/>
    <s v="Nombre"/>
    <n v="100"/>
    <m/>
    <m/>
    <m/>
    <s v=""/>
    <n v="100"/>
    <s v="Sélection / Priorisation"/>
    <x v="2"/>
    <x v="13"/>
    <s v="Jean Rabel"/>
    <m/>
    <m/>
    <m/>
    <m/>
    <s v="AME20161013NOJEJE"/>
    <n v="1"/>
    <x v="2"/>
    <x v="13"/>
    <e v="#N/A"/>
    <x v="1"/>
  </r>
  <r>
    <s v="American RC"/>
    <s v="Haitian RC"/>
    <m/>
    <s v="Réalisé"/>
    <d v="2016-10-13T00:00:00"/>
    <s v="Distribution NFI"/>
    <s v="Matériaux NFI"/>
    <s v="Couvertures"/>
    <m/>
    <s v="Nombre"/>
    <n v="323"/>
    <m/>
    <m/>
    <m/>
    <s v=""/>
    <n v="323"/>
    <m/>
    <x v="2"/>
    <x v="10"/>
    <m/>
    <m/>
    <m/>
    <m/>
    <m/>
    <s v="AME20161013NOBA"/>
    <n v="3"/>
    <x v="2"/>
    <x v="10"/>
    <e v="#N/A"/>
    <x v="1"/>
  </r>
  <r>
    <s v="American RC"/>
    <s v="Haitian RC"/>
    <m/>
    <s v="Réalisé"/>
    <d v="2016-10-13T00:00:00"/>
    <s v="Distribution NFI"/>
    <s v="Matériaux NFI"/>
    <s v="Couvertures"/>
    <m/>
    <s v="Nombre"/>
    <n v="100"/>
    <m/>
    <m/>
    <m/>
    <s v=""/>
    <n v="100"/>
    <m/>
    <x v="2"/>
    <x v="13"/>
    <m/>
    <m/>
    <m/>
    <m/>
    <m/>
    <s v="AME20161013NOJE"/>
    <n v="3"/>
    <x v="2"/>
    <x v="13"/>
    <e v="#N/A"/>
    <x v="1"/>
  </r>
  <r>
    <s v="American RC"/>
    <s v="Haitian RC"/>
    <m/>
    <s v="Réalisé"/>
    <d v="2016-10-13T00:00:00"/>
    <s v="Distribution NFI"/>
    <s v="Matériaux NFI"/>
    <s v="Couvertures"/>
    <m/>
    <s v="Nombre"/>
    <n v="126"/>
    <m/>
    <m/>
    <m/>
    <s v=""/>
    <n v="63"/>
    <m/>
    <x v="1"/>
    <x v="1"/>
    <m/>
    <m/>
    <m/>
    <m/>
    <m/>
    <s v="AME20161013SULE"/>
    <n v="3"/>
    <x v="1"/>
    <x v="1"/>
    <e v="#N/A"/>
    <x v="1"/>
  </r>
  <r>
    <s v="American RC"/>
    <s v="Haitian RC"/>
    <m/>
    <s v="Réalisé"/>
    <d v="2016-10-13T00:00:00"/>
    <s v="Distribution NFI"/>
    <s v="Matériaux NFI"/>
    <s v="Kit d'hygiène"/>
    <m/>
    <s v="Nombre"/>
    <n v="646"/>
    <m/>
    <m/>
    <m/>
    <s v=""/>
    <n v="323"/>
    <m/>
    <x v="2"/>
    <x v="10"/>
    <m/>
    <m/>
    <m/>
    <m/>
    <m/>
    <s v="AME20161013NOBA"/>
    <n v="2"/>
    <x v="2"/>
    <x v="10"/>
    <e v="#N/A"/>
    <x v="1"/>
  </r>
  <r>
    <s v="American RC"/>
    <s v="Haitian RC"/>
    <m/>
    <s v="Réalisé"/>
    <d v="2016-10-13T00:00:00"/>
    <s v="Distribution NFI"/>
    <s v="Matériaux NFI"/>
    <s v="Kit d'hygiène"/>
    <m/>
    <s v="Nombre"/>
    <n v="200"/>
    <m/>
    <m/>
    <m/>
    <s v=""/>
    <n v="100"/>
    <m/>
    <x v="2"/>
    <x v="13"/>
    <m/>
    <m/>
    <m/>
    <m/>
    <m/>
    <s v="AME20161013NOJE"/>
    <n v="2"/>
    <x v="2"/>
    <x v="13"/>
    <e v="#N/A"/>
    <x v="1"/>
  </r>
  <r>
    <s v="American RC"/>
    <s v="Haitian RC"/>
    <m/>
    <s v="Réalisé"/>
    <d v="2016-10-13T00:00:00"/>
    <s v="Distribution NFI"/>
    <s v="Matériaux NFI"/>
    <s v="Kit de cuisine"/>
    <m/>
    <s v="Nombre"/>
    <n v="323"/>
    <m/>
    <m/>
    <m/>
    <s v=""/>
    <n v="323"/>
    <m/>
    <x v="2"/>
    <x v="10"/>
    <m/>
    <m/>
    <m/>
    <m/>
    <m/>
    <s v="AME20161013NOBA"/>
    <n v="1"/>
    <x v="2"/>
    <x v="10"/>
    <e v="#N/A"/>
    <x v="1"/>
  </r>
  <r>
    <s v="American RC"/>
    <s v="Haitian RC"/>
    <m/>
    <s v="Réalisé"/>
    <d v="2016-10-13T00:00:00"/>
    <s v="Distribution NFI"/>
    <s v="Matériaux NFI"/>
    <s v="Kit de cuisine"/>
    <m/>
    <s v="Nombre"/>
    <n v="100"/>
    <m/>
    <m/>
    <m/>
    <s v=""/>
    <n v="100"/>
    <m/>
    <x v="2"/>
    <x v="13"/>
    <m/>
    <m/>
    <m/>
    <m/>
    <m/>
    <s v="AME20161013NOJE"/>
    <n v="1"/>
    <x v="2"/>
    <x v="13"/>
    <e v="#N/A"/>
    <x v="1"/>
  </r>
  <r>
    <s v="American RC"/>
    <s v="Haitian RC"/>
    <m/>
    <s v="Réalisé"/>
    <d v="2016-10-13T00:00:00"/>
    <s v="Distribution NFI"/>
    <s v="Matériaux NFI"/>
    <s v="Kit de cuisine"/>
    <m/>
    <s v="Nombre"/>
    <n v="63"/>
    <m/>
    <m/>
    <m/>
    <s v=""/>
    <n v="63"/>
    <m/>
    <x v="1"/>
    <x v="1"/>
    <m/>
    <m/>
    <m/>
    <m/>
    <m/>
    <s v="AME20161013SULE"/>
    <n v="2"/>
    <x v="1"/>
    <x v="1"/>
    <e v="#N/A"/>
    <x v="1"/>
  </r>
  <r>
    <s v="American RC"/>
    <s v="Haitian RC"/>
    <m/>
    <s v="Réalisé"/>
    <d v="2016-10-13T00:00:00"/>
    <s v="Distribution NFI"/>
    <s v="Matériaux NFI"/>
    <s v="Kit de cuisine"/>
    <m/>
    <s v="Nombre"/>
    <n v="125"/>
    <m/>
    <m/>
    <m/>
    <s v=""/>
    <n v="125"/>
    <m/>
    <x v="1"/>
    <x v="1"/>
    <m/>
    <m/>
    <m/>
    <m/>
    <m/>
    <s v="AME20161013SULE"/>
    <n v="1"/>
    <x v="1"/>
    <x v="1"/>
    <e v="#N/A"/>
    <x v="1"/>
  </r>
  <r>
    <s v="American RC"/>
    <s v="Haitian RC"/>
    <m/>
    <s v="Réalisé"/>
    <d v="2016-10-14T00:00:00"/>
    <s v="Distribution NFI"/>
    <s v="Matériaux NFI"/>
    <s v="Kit d'hygiène"/>
    <m/>
    <s v="Nombre"/>
    <n v="35"/>
    <m/>
    <m/>
    <m/>
    <s v=""/>
    <n v="35"/>
    <s v="Sélection / Priorisation"/>
    <x v="1"/>
    <x v="14"/>
    <s v="Les Coteaux Health Center"/>
    <m/>
    <m/>
    <m/>
    <m/>
    <s v="AME20161014SUCOLE"/>
    <n v="1"/>
    <x v="1"/>
    <x v="14"/>
    <e v="#N/A"/>
    <x v="0"/>
  </r>
  <r>
    <s v="American RC"/>
    <s v="Haitian RC"/>
    <m/>
    <s v="Réalisé"/>
    <d v="2016-10-14T00:00:00"/>
    <s v="Distribution NFI"/>
    <s v="Matériaux NFI"/>
    <s v="Kit d'hygiène"/>
    <m/>
    <s v="Nombre"/>
    <n v="35"/>
    <m/>
    <m/>
    <m/>
    <s v=""/>
    <n v="35"/>
    <s v="Sélection / Priorisation"/>
    <x v="1"/>
    <x v="15"/>
    <s v="Port-Salut Health Center"/>
    <m/>
    <m/>
    <m/>
    <m/>
    <s v="AME20161014SUPOPO"/>
    <n v="1"/>
    <x v="1"/>
    <x v="15"/>
    <e v="#N/A"/>
    <x v="0"/>
  </r>
  <r>
    <s v="American RC"/>
    <s v="Haitian RC"/>
    <m/>
    <s v="Réalisé"/>
    <d v="2016-10-16T00:00:00"/>
    <s v="Distribution NFI"/>
    <s v="Matériaux NFI"/>
    <s v="Kit d'hygiène"/>
    <m/>
    <s v="Nombre"/>
    <n v="70"/>
    <m/>
    <m/>
    <m/>
    <s v=""/>
    <n v="70"/>
    <s v="Sélection / Priorisation"/>
    <x v="1"/>
    <x v="14"/>
    <m/>
    <m/>
    <m/>
    <m/>
    <m/>
    <s v="AME20161016SUCO"/>
    <n v="1"/>
    <x v="1"/>
    <x v="14"/>
    <e v="#N/A"/>
    <x v="1"/>
  </r>
  <r>
    <s v="American RC"/>
    <s v="Haitian RC"/>
    <m/>
    <s v="Réalisé"/>
    <d v="2016-10-18T00:00:00"/>
    <s v="Distribution NFI"/>
    <s v="Matériaux NFI"/>
    <s v="Couvertures"/>
    <m/>
    <s v="Nombre"/>
    <n v="236"/>
    <m/>
    <m/>
    <m/>
    <s v=""/>
    <n v="118"/>
    <s v="Sélection / Priorisation"/>
    <x v="1"/>
    <x v="16"/>
    <s v="Crabier, Trichet, Roger"/>
    <m/>
    <m/>
    <m/>
    <m/>
    <s v="AME20161018SUSTCR"/>
    <n v="1"/>
    <x v="1"/>
    <x v="16"/>
    <e v="#N/A"/>
    <x v="0"/>
  </r>
  <r>
    <s v="American RC"/>
    <s v="Haitian RC"/>
    <m/>
    <s v="Réalisé"/>
    <d v="2016-10-18T00:00:00"/>
    <s v="Distribution Abris"/>
    <s v="Matériaux Abris"/>
    <s v="Bâches"/>
    <m/>
    <s v="Nombre"/>
    <n v="236"/>
    <m/>
    <m/>
    <m/>
    <s v=""/>
    <n v="118"/>
    <m/>
    <x v="1"/>
    <x v="16"/>
    <m/>
    <m/>
    <m/>
    <m/>
    <m/>
    <s v="AME20161018SUST"/>
    <n v="3"/>
    <x v="1"/>
    <x v="16"/>
    <e v="#N/A"/>
    <x v="1"/>
  </r>
  <r>
    <s v="American RC"/>
    <s v="Haitian RC"/>
    <m/>
    <s v="Réalisé"/>
    <d v="2016-10-18T00:00:00"/>
    <s v="Distribution NFI"/>
    <s v="Matériaux NFI"/>
    <s v="Couvertures"/>
    <m/>
    <s v="Nombre"/>
    <n v="118"/>
    <m/>
    <m/>
    <m/>
    <s v=""/>
    <n v="118"/>
    <m/>
    <x v="1"/>
    <x v="16"/>
    <m/>
    <m/>
    <m/>
    <m/>
    <m/>
    <s v="AME20161018SUST"/>
    <n v="2"/>
    <x v="1"/>
    <x v="16"/>
    <e v="#N/A"/>
    <x v="1"/>
  </r>
  <r>
    <s v="American RC"/>
    <s v="Haitian RC"/>
    <m/>
    <s v="Réalisé"/>
    <d v="2016-10-18T00:00:00"/>
    <s v="Distribution Abris"/>
    <s v="Matériaux Abris"/>
    <s v="Kit Abris"/>
    <m/>
    <s v="Nombre"/>
    <n v="118"/>
    <m/>
    <m/>
    <m/>
    <s v=""/>
    <n v="118"/>
    <m/>
    <x v="1"/>
    <x v="16"/>
    <m/>
    <m/>
    <m/>
    <m/>
    <m/>
    <s v="AME20161018SUST"/>
    <n v="1"/>
    <x v="1"/>
    <x v="16"/>
    <e v="#N/A"/>
    <x v="1"/>
  </r>
  <r>
    <s v="American RC"/>
    <s v="Haitian RC"/>
    <m/>
    <s v="Réalisé"/>
    <d v="2016-10-19T00:00:00"/>
    <s v="Distribution NFI"/>
    <s v="Matériaux NFI"/>
    <s v="Kit de cuisine"/>
    <m/>
    <s v="Nombre"/>
    <n v="10"/>
    <m/>
    <m/>
    <m/>
    <s v=""/>
    <n v="10"/>
    <s v="Sélection / Priorisation"/>
    <x v="2"/>
    <x v="10"/>
    <s v="1st , Hatte de Lice"/>
    <m/>
    <m/>
    <m/>
    <m/>
    <s v="AME20161019NOBA1S"/>
    <n v="18"/>
    <x v="2"/>
    <x v="10"/>
    <e v="#N/A"/>
    <x v="1"/>
  </r>
  <r>
    <s v="American RC"/>
    <s v="Haitian RC"/>
    <m/>
    <s v="Réalisé"/>
    <d v="2016-10-19T00:00:00"/>
    <s v="Distribution NFI"/>
    <s v="Matériaux NFI"/>
    <s v="Couvertures"/>
    <m/>
    <s v="Nombre"/>
    <n v="20"/>
    <m/>
    <m/>
    <m/>
    <s v=""/>
    <n v="10"/>
    <s v="Sélection / Priorisation"/>
    <x v="2"/>
    <x v="10"/>
    <s v="1st , Hatte de Lice"/>
    <m/>
    <m/>
    <m/>
    <m/>
    <s v="AME20161019NOBA1S"/>
    <n v="17"/>
    <x v="2"/>
    <x v="10"/>
    <e v="#N/A"/>
    <x v="1"/>
  </r>
  <r>
    <s v="American RC"/>
    <s v="Haitian RC"/>
    <m/>
    <s v="Réalisé"/>
    <d v="2016-10-19T00:00:00"/>
    <s v="Distribution NFI"/>
    <s v="Matériaux NFI"/>
    <s v="Kit d'hygiène"/>
    <m/>
    <s v="Nombre"/>
    <n v="10"/>
    <m/>
    <m/>
    <m/>
    <s v=""/>
    <n v="10"/>
    <s v="Sélection / Priorisation"/>
    <x v="2"/>
    <x v="10"/>
    <s v="1st , Hatte de Lice"/>
    <m/>
    <m/>
    <m/>
    <m/>
    <s v="AME20161019NOBA1S"/>
    <n v="16"/>
    <x v="2"/>
    <x v="10"/>
    <e v="#N/A"/>
    <x v="1"/>
  </r>
  <r>
    <s v="American RC"/>
    <s v="Haitian RC"/>
    <m/>
    <s v="Réalisé"/>
    <d v="2016-10-19T00:00:00"/>
    <s v="Distribution NFI"/>
    <s v="Matériaux NFI"/>
    <s v="Kit de cuisine"/>
    <m/>
    <s v="Nombre"/>
    <n v="44"/>
    <m/>
    <m/>
    <m/>
    <s v=""/>
    <n v="44"/>
    <s v="Sélection / Priorisation"/>
    <x v="2"/>
    <x v="10"/>
    <s v="1st, Baie de Henne town"/>
    <m/>
    <m/>
    <m/>
    <m/>
    <s v="AME20161019NOBA1S"/>
    <n v="15"/>
    <x v="2"/>
    <x v="10"/>
    <e v="#N/A"/>
    <x v="1"/>
  </r>
  <r>
    <s v="American RC"/>
    <s v="Haitian RC"/>
    <m/>
    <s v="Réalisé"/>
    <d v="2016-10-19T00:00:00"/>
    <s v="Distribution NFI"/>
    <s v="Matériaux NFI"/>
    <s v="Couvertures"/>
    <m/>
    <s v="Nombre"/>
    <n v="88"/>
    <m/>
    <m/>
    <m/>
    <s v=""/>
    <n v="44"/>
    <s v="Sélection / Priorisation"/>
    <x v="2"/>
    <x v="10"/>
    <s v="1st, Baie de Henne town"/>
    <m/>
    <m/>
    <m/>
    <m/>
    <s v="AME20161019NOBA1S"/>
    <n v="14"/>
    <x v="2"/>
    <x v="10"/>
    <e v="#N/A"/>
    <x v="1"/>
  </r>
  <r>
    <s v="American RC"/>
    <s v="Haitian RC"/>
    <m/>
    <s v="Réalisé"/>
    <d v="2016-10-19T00:00:00"/>
    <s v="Distribution NFI"/>
    <s v="Matériaux NFI"/>
    <s v="Kit d'hygiène"/>
    <m/>
    <s v="Nombre"/>
    <n v="44"/>
    <m/>
    <m/>
    <m/>
    <s v=""/>
    <n v="44"/>
    <s v="Sélection / Priorisation"/>
    <x v="2"/>
    <x v="10"/>
    <s v="1st, Baie de Henne town"/>
    <m/>
    <m/>
    <m/>
    <m/>
    <s v="AME20161019NOBA1S"/>
    <n v="13"/>
    <x v="2"/>
    <x v="10"/>
    <e v="#N/A"/>
    <x v="1"/>
  </r>
  <r>
    <s v="American RC"/>
    <s v="Haitian RC"/>
    <m/>
    <s v="Réalisé"/>
    <d v="2016-10-19T00:00:00"/>
    <s v="Distribution NFI"/>
    <s v="Matériaux NFI"/>
    <s v="Kit de cuisine"/>
    <m/>
    <s v="Nombre"/>
    <n v="10"/>
    <m/>
    <m/>
    <m/>
    <s v=""/>
    <n v="10"/>
    <s v="Sélection / Priorisation"/>
    <x v="2"/>
    <x v="10"/>
    <s v="1st, Buis d'homme"/>
    <m/>
    <m/>
    <m/>
    <m/>
    <s v="AME20161019NOBA1S"/>
    <n v="12"/>
    <x v="2"/>
    <x v="10"/>
    <e v="#N/A"/>
    <x v="1"/>
  </r>
  <r>
    <s v="American RC"/>
    <s v="Haitian RC"/>
    <m/>
    <s v="Réalisé"/>
    <d v="2016-10-19T00:00:00"/>
    <s v="Distribution NFI"/>
    <s v="Matériaux NFI"/>
    <s v="Couvertures"/>
    <m/>
    <s v="Nombre"/>
    <n v="20"/>
    <m/>
    <m/>
    <m/>
    <s v=""/>
    <n v="10"/>
    <s v="Sélection / Priorisation"/>
    <x v="2"/>
    <x v="10"/>
    <s v="1st, Buis d'homme"/>
    <m/>
    <m/>
    <m/>
    <m/>
    <s v="AME20161019NOBA1S"/>
    <n v="11"/>
    <x v="2"/>
    <x v="10"/>
    <e v="#N/A"/>
    <x v="1"/>
  </r>
  <r>
    <s v="American RC"/>
    <s v="Haitian RC"/>
    <m/>
    <s v="Réalisé"/>
    <d v="2016-10-19T00:00:00"/>
    <s v="Distribution NFI"/>
    <s v="Matériaux NFI"/>
    <s v="Kit d'hygiène"/>
    <m/>
    <s v="Nombre"/>
    <n v="10"/>
    <m/>
    <m/>
    <m/>
    <s v=""/>
    <n v="10"/>
    <s v="Sélection / Priorisation"/>
    <x v="2"/>
    <x v="10"/>
    <s v="1st, Buis d'homme"/>
    <m/>
    <m/>
    <m/>
    <m/>
    <s v="AME20161019NOBA1S"/>
    <n v="10"/>
    <x v="2"/>
    <x v="10"/>
    <e v="#N/A"/>
    <x v="1"/>
  </r>
  <r>
    <s v="American RC"/>
    <s v="Haitian RC"/>
    <m/>
    <s v="Réalisé"/>
    <d v="2016-10-19T00:00:00"/>
    <s v="Distribution NFI"/>
    <s v="Matériaux NFI"/>
    <s v="Kit de cuisine"/>
    <m/>
    <s v="Nombre"/>
    <n v="100"/>
    <m/>
    <m/>
    <m/>
    <s v=""/>
    <n v="50"/>
    <s v="Sélection / Priorisation"/>
    <x v="2"/>
    <x v="10"/>
    <s v="1st, Citerne Remy"/>
    <m/>
    <m/>
    <m/>
    <m/>
    <s v="AME20161019NOBA1S"/>
    <n v="9"/>
    <x v="2"/>
    <x v="10"/>
    <e v="#N/A"/>
    <x v="1"/>
  </r>
  <r>
    <s v="American RC"/>
    <s v="Haitian RC"/>
    <m/>
    <s v="Réalisé"/>
    <d v="2016-10-19T00:00:00"/>
    <s v="Distribution NFI"/>
    <s v="Matériaux NFI"/>
    <s v="Couvertures"/>
    <m/>
    <s v="Nombre"/>
    <n v="100"/>
    <m/>
    <m/>
    <m/>
    <s v=""/>
    <n v="50"/>
    <s v="Sélection / Priorisation"/>
    <x v="2"/>
    <x v="10"/>
    <s v="1st, Citerne Remy"/>
    <m/>
    <m/>
    <m/>
    <m/>
    <s v="AME20161019NOBA1S"/>
    <n v="8"/>
    <x v="2"/>
    <x v="10"/>
    <e v="#N/A"/>
    <x v="1"/>
  </r>
  <r>
    <s v="American RC"/>
    <s v="Haitian RC"/>
    <m/>
    <s v="Réalisé"/>
    <d v="2016-10-19T00:00:00"/>
    <s v="Distribution NFI"/>
    <s v="Matériaux NFI"/>
    <s v="Kit d'hygiène"/>
    <m/>
    <s v="Nombre"/>
    <n v="50"/>
    <m/>
    <m/>
    <m/>
    <s v=""/>
    <n v="50"/>
    <s v="Sélection / Priorisation"/>
    <x v="2"/>
    <x v="10"/>
    <s v="1st, Citerne Remy"/>
    <m/>
    <m/>
    <m/>
    <m/>
    <s v="AME20161019NOBA1S"/>
    <n v="7"/>
    <x v="2"/>
    <x v="10"/>
    <e v="#N/A"/>
    <x v="1"/>
  </r>
  <r>
    <s v="American RC"/>
    <s v="Haitian RC"/>
    <m/>
    <s v="Réalisé"/>
    <d v="2016-10-19T00:00:00"/>
    <s v="Distribution NFI"/>
    <s v="Matériaux NFI"/>
    <s v="Kit de cuisine"/>
    <m/>
    <s v="Nombre"/>
    <n v="10"/>
    <m/>
    <m/>
    <m/>
    <s v=""/>
    <n v="10"/>
    <s v="Sélection / Priorisation"/>
    <x v="2"/>
    <x v="10"/>
    <s v="1st, Passe Seche"/>
    <m/>
    <m/>
    <m/>
    <m/>
    <s v="AME20161019NOBA1S"/>
    <n v="6"/>
    <x v="2"/>
    <x v="10"/>
    <e v="#N/A"/>
    <x v="1"/>
  </r>
  <r>
    <s v="American RC"/>
    <s v="Haitian RC"/>
    <m/>
    <s v="Réalisé"/>
    <d v="2016-10-19T00:00:00"/>
    <s v="Distribution NFI"/>
    <s v="Matériaux NFI"/>
    <s v="Couvertures"/>
    <m/>
    <s v="Nombre"/>
    <n v="20"/>
    <m/>
    <m/>
    <m/>
    <s v=""/>
    <n v="10"/>
    <s v="Sélection / Priorisation"/>
    <x v="2"/>
    <x v="10"/>
    <s v="1st, Passe Seche"/>
    <m/>
    <m/>
    <m/>
    <m/>
    <s v="AME20161019NOBA1S"/>
    <n v="5"/>
    <x v="2"/>
    <x v="10"/>
    <e v="#N/A"/>
    <x v="1"/>
  </r>
  <r>
    <s v="American RC"/>
    <s v="Haitian RC"/>
    <m/>
    <s v="Réalisé"/>
    <d v="2016-10-19T00:00:00"/>
    <s v="Distribution NFI"/>
    <s v="Matériaux NFI"/>
    <s v="Kit d'hygiène"/>
    <m/>
    <s v="Nombre"/>
    <n v="10"/>
    <m/>
    <m/>
    <m/>
    <s v=""/>
    <n v="10"/>
    <s v="Sélection / Priorisation"/>
    <x v="2"/>
    <x v="10"/>
    <s v="1st, Passe Seche"/>
    <m/>
    <m/>
    <m/>
    <m/>
    <s v="AME20161019NOBA1S"/>
    <n v="4"/>
    <x v="2"/>
    <x v="10"/>
    <e v="#N/A"/>
    <x v="1"/>
  </r>
  <r>
    <s v="American RC"/>
    <s v="Haitian RC"/>
    <m/>
    <s v="Réalisé"/>
    <d v="2016-10-19T00:00:00"/>
    <s v="Distribution NFI"/>
    <s v="Matériaux NFI"/>
    <s v="Kit de cuisine"/>
    <m/>
    <s v="Nombre"/>
    <n v="5"/>
    <m/>
    <m/>
    <m/>
    <s v=""/>
    <n v="5"/>
    <s v="Sélection / Priorisation"/>
    <x v="2"/>
    <x v="10"/>
    <s v="1st, Via"/>
    <m/>
    <m/>
    <m/>
    <m/>
    <s v="AME20161019NOBA1S"/>
    <n v="3"/>
    <x v="2"/>
    <x v="10"/>
    <e v="#N/A"/>
    <x v="1"/>
  </r>
  <r>
    <s v="American RC"/>
    <s v="Haitian RC"/>
    <m/>
    <s v="Réalisé"/>
    <d v="2016-10-19T00:00:00"/>
    <s v="Distribution NFI"/>
    <s v="Matériaux NFI"/>
    <s v="Couvertures"/>
    <m/>
    <s v="Nombre"/>
    <n v="10"/>
    <m/>
    <m/>
    <m/>
    <s v=""/>
    <n v="5"/>
    <s v="Sélection / Priorisation"/>
    <x v="2"/>
    <x v="10"/>
    <s v="1st, Via"/>
    <m/>
    <m/>
    <m/>
    <m/>
    <s v="AME20161019NOBA1S"/>
    <n v="2"/>
    <x v="2"/>
    <x v="10"/>
    <e v="#N/A"/>
    <x v="1"/>
  </r>
  <r>
    <s v="American RC"/>
    <s v="Haitian RC"/>
    <m/>
    <s v="Réalisé"/>
    <d v="2016-10-19T00:00:00"/>
    <s v="Distribution NFI"/>
    <s v="Matériaux NFI"/>
    <s v="Kit d'hygiène"/>
    <m/>
    <s v="Nombre"/>
    <n v="5"/>
    <m/>
    <m/>
    <m/>
    <s v=""/>
    <n v="5"/>
    <s v="Sélection / Priorisation"/>
    <x v="2"/>
    <x v="10"/>
    <s v="1st, Via"/>
    <m/>
    <m/>
    <m/>
    <m/>
    <s v="AME20161019NOBA1S"/>
    <n v="1"/>
    <x v="2"/>
    <x v="10"/>
    <e v="#N/A"/>
    <x v="1"/>
  </r>
  <r>
    <s v="American RC"/>
    <s v="Haitian RC"/>
    <m/>
    <s v="Réalisé"/>
    <d v="2016-10-19T00:00:00"/>
    <s v="Distribution NFI"/>
    <s v="Matériaux NFI"/>
    <s v="Kit de cuisine"/>
    <m/>
    <s v="Nombre"/>
    <n v="15"/>
    <m/>
    <m/>
    <m/>
    <s v=""/>
    <n v="15"/>
    <s v="Sélection / Priorisation"/>
    <x v="2"/>
    <x v="10"/>
    <s v="4th, Pitit Paradis"/>
    <m/>
    <m/>
    <m/>
    <m/>
    <s v="AME20161019NOBA4T"/>
    <n v="3"/>
    <x v="2"/>
    <x v="10"/>
    <e v="#N/A"/>
    <x v="1"/>
  </r>
  <r>
    <s v="American RC"/>
    <s v="Haitian RC"/>
    <m/>
    <s v="Réalisé"/>
    <d v="2016-10-19T00:00:00"/>
    <s v="Distribution NFI"/>
    <s v="Matériaux NFI"/>
    <s v="Couvertures"/>
    <m/>
    <s v="Nombre"/>
    <n v="30"/>
    <m/>
    <m/>
    <m/>
    <s v=""/>
    <n v="15"/>
    <s v="Sélection / Priorisation"/>
    <x v="2"/>
    <x v="10"/>
    <s v="4th, Pitit Paradis"/>
    <m/>
    <m/>
    <m/>
    <m/>
    <s v="AME20161019NOBA4T"/>
    <n v="2"/>
    <x v="2"/>
    <x v="10"/>
    <e v="#N/A"/>
    <x v="1"/>
  </r>
  <r>
    <s v="American RC"/>
    <s v="Haitian RC"/>
    <m/>
    <s v="Réalisé"/>
    <d v="2016-10-19T00:00:00"/>
    <s v="Distribution NFI"/>
    <s v="Matériaux NFI"/>
    <s v="Kit d'hygiène"/>
    <m/>
    <s v="Nombre"/>
    <n v="15"/>
    <m/>
    <m/>
    <m/>
    <s v=""/>
    <n v="15"/>
    <s v="Sélection / Priorisation"/>
    <x v="2"/>
    <x v="10"/>
    <s v="4th, Pitit Paradis"/>
    <m/>
    <m/>
    <m/>
    <m/>
    <s v="AME20161019NOBA4T"/>
    <n v="1"/>
    <x v="2"/>
    <x v="10"/>
    <e v="#N/A"/>
    <x v="1"/>
  </r>
  <r>
    <s v="American RC"/>
    <s v="Haitian RC"/>
    <m/>
    <s v="Réalisé"/>
    <d v="2016-10-19T00:00:00"/>
    <s v="Distribution NFI"/>
    <s v="Matériaux NFI"/>
    <s v="Couvertures"/>
    <m/>
    <s v="Nombre"/>
    <n v="240"/>
    <m/>
    <m/>
    <m/>
    <s v=""/>
    <n v="120"/>
    <s v="Sélection / Priorisation"/>
    <x v="2"/>
    <x v="13"/>
    <s v="Centre Ville"/>
    <m/>
    <m/>
    <m/>
    <m/>
    <s v="AME20161019NOJECE"/>
    <n v="3"/>
    <x v="2"/>
    <x v="13"/>
    <e v="#N/A"/>
    <x v="1"/>
  </r>
  <r>
    <s v="American RC"/>
    <s v="Haitian RC"/>
    <m/>
    <s v="Réalisé"/>
    <d v="2016-10-19T00:00:00"/>
    <s v="Distribution NFI"/>
    <s v="Matériaux NFI"/>
    <s v="Kit de cuisine"/>
    <m/>
    <s v="Nombre"/>
    <n v="120"/>
    <m/>
    <m/>
    <m/>
    <s v=""/>
    <n v="120"/>
    <s v="Sélection / Priorisation"/>
    <x v="2"/>
    <x v="13"/>
    <s v="Centre Ville"/>
    <m/>
    <m/>
    <m/>
    <m/>
    <s v="AME20161019NOJECE"/>
    <n v="2"/>
    <x v="2"/>
    <x v="13"/>
    <e v="#N/A"/>
    <x v="1"/>
  </r>
  <r>
    <s v="American RC"/>
    <s v="Haitian RC"/>
    <m/>
    <s v="Réalisé"/>
    <d v="2016-10-19T00:00:00"/>
    <s v="Distribution NFI"/>
    <s v="Matériaux NFI"/>
    <s v="Kit d'hygiène"/>
    <m/>
    <s v="Nombre"/>
    <n v="120"/>
    <m/>
    <m/>
    <m/>
    <s v=""/>
    <n v="120"/>
    <s v="Sélection / Priorisation"/>
    <x v="2"/>
    <x v="13"/>
    <s v="Centre Ville"/>
    <m/>
    <m/>
    <m/>
    <m/>
    <s v="AME20161019NOJECE"/>
    <n v="1"/>
    <x v="2"/>
    <x v="13"/>
    <e v="#N/A"/>
    <x v="1"/>
  </r>
  <r>
    <s v="American RC"/>
    <s v="Haitian RC"/>
    <m/>
    <s v="Réalisé"/>
    <d v="2016-10-20T00:00:00"/>
    <s v="Distribution NFI"/>
    <s v="Matériaux NFI"/>
    <s v="Kit de cuisine"/>
    <m/>
    <s v="Nombre"/>
    <n v="10"/>
    <m/>
    <m/>
    <m/>
    <s v=""/>
    <n v="10"/>
    <s v="Sélection / Priorisation"/>
    <x v="2"/>
    <x v="17"/>
    <s v="1st, Granboulay"/>
    <m/>
    <m/>
    <m/>
    <m/>
    <s v="AME20161020NOBO1S"/>
    <n v="3"/>
    <x v="2"/>
    <x v="17"/>
    <e v="#N/A"/>
    <x v="0"/>
  </r>
  <r>
    <s v="American RC"/>
    <s v="Haitian RC"/>
    <m/>
    <s v="Réalisé"/>
    <d v="2016-10-20T00:00:00"/>
    <s v="Distribution NFI"/>
    <s v="Matériaux NFI"/>
    <s v="Couvertures"/>
    <m/>
    <s v="Nombre"/>
    <n v="20"/>
    <m/>
    <m/>
    <m/>
    <s v=""/>
    <n v="10"/>
    <s v="Sélection / Priorisation"/>
    <x v="2"/>
    <x v="17"/>
    <s v="1st, Granboulay"/>
    <m/>
    <m/>
    <m/>
    <m/>
    <s v="AME20161020NOBO1S"/>
    <n v="2"/>
    <x v="2"/>
    <x v="17"/>
    <e v="#N/A"/>
    <x v="1"/>
  </r>
  <r>
    <s v="American RC"/>
    <s v="Haitian RC"/>
    <m/>
    <s v="Réalisé"/>
    <d v="2016-10-20T00:00:00"/>
    <s v="Distribution NFI"/>
    <s v="Matériaux NFI"/>
    <s v="Kit d'hygiène"/>
    <m/>
    <s v="Nombre"/>
    <n v="10"/>
    <m/>
    <m/>
    <m/>
    <s v=""/>
    <n v="10"/>
    <s v="Sélection / Priorisation"/>
    <x v="2"/>
    <x v="17"/>
    <s v="1st, Granboulay"/>
    <m/>
    <m/>
    <m/>
    <m/>
    <s v="AME20161020NOBO1S"/>
    <n v="1"/>
    <x v="2"/>
    <x v="17"/>
    <e v="#N/A"/>
    <x v="1"/>
  </r>
  <r>
    <s v="American RC"/>
    <s v="Haitian RC"/>
    <m/>
    <s v="Réalisé"/>
    <d v="2016-10-20T00:00:00"/>
    <s v="Distribution NFI"/>
    <s v="Matériaux NFI"/>
    <s v="Kit de cuisine"/>
    <m/>
    <s v="Nombre"/>
    <n v="10"/>
    <m/>
    <m/>
    <m/>
    <s v=""/>
    <n v="10"/>
    <s v="Sélection / Priorisation"/>
    <x v="2"/>
    <x v="17"/>
    <s v="2nd, Maturun"/>
    <m/>
    <m/>
    <m/>
    <m/>
    <s v="AME20161020NOBO2N"/>
    <n v="3"/>
    <x v="2"/>
    <x v="17"/>
    <e v="#N/A"/>
    <x v="1"/>
  </r>
  <r>
    <s v="American RC"/>
    <s v="Haitian RC"/>
    <m/>
    <s v="Réalisé"/>
    <d v="2016-10-20T00:00:00"/>
    <s v="Distribution NFI"/>
    <s v="Matériaux NFI"/>
    <s v="Couvertures"/>
    <m/>
    <s v="Nombre"/>
    <n v="20"/>
    <m/>
    <m/>
    <m/>
    <s v=""/>
    <n v="10"/>
    <s v="Sélection / Priorisation"/>
    <x v="2"/>
    <x v="17"/>
    <s v="2nd, Maturun"/>
    <m/>
    <m/>
    <m/>
    <m/>
    <s v="AME20161020NOBO2N"/>
    <n v="2"/>
    <x v="2"/>
    <x v="17"/>
    <e v="#N/A"/>
    <x v="1"/>
  </r>
  <r>
    <s v="American RC"/>
    <s v="Haitian RC"/>
    <m/>
    <s v="Réalisé"/>
    <d v="2016-10-20T00:00:00"/>
    <s v="Distribution NFI"/>
    <s v="Matériaux NFI"/>
    <s v="Kit d'hygiène"/>
    <m/>
    <s v="Nombre"/>
    <n v="10"/>
    <m/>
    <m/>
    <m/>
    <s v=""/>
    <n v="10"/>
    <s v="Sélection / Priorisation"/>
    <x v="2"/>
    <x v="17"/>
    <s v="2nd, Maturun"/>
    <m/>
    <m/>
    <m/>
    <m/>
    <s v="AME20161020NOBO2N"/>
    <n v="1"/>
    <x v="2"/>
    <x v="17"/>
    <e v="#N/A"/>
    <x v="1"/>
  </r>
  <r>
    <s v="American RC"/>
    <s v="Haitian RC"/>
    <m/>
    <s v="Réalisé"/>
    <d v="2016-10-20T00:00:00"/>
    <s v="Distribution NFI"/>
    <s v="Matériaux NFI"/>
    <s v="Kit de cuisine"/>
    <m/>
    <s v="Nombre"/>
    <n v="10"/>
    <m/>
    <m/>
    <m/>
    <s v=""/>
    <n v="10"/>
    <s v="Sélection / Priorisation"/>
    <x v="2"/>
    <x v="17"/>
    <s v="3rd, Desforge"/>
    <m/>
    <m/>
    <m/>
    <m/>
    <s v="AME20161020NOBO3R"/>
    <n v="3"/>
    <x v="2"/>
    <x v="17"/>
    <e v="#N/A"/>
    <x v="1"/>
  </r>
  <r>
    <s v="American RC"/>
    <s v="Haitian RC"/>
    <m/>
    <s v="Réalisé"/>
    <d v="2016-10-20T00:00:00"/>
    <s v="Distribution NFI"/>
    <s v="Matériaux NFI"/>
    <s v="Couvertures"/>
    <m/>
    <s v="Nombre"/>
    <n v="20"/>
    <m/>
    <m/>
    <m/>
    <s v=""/>
    <n v="10"/>
    <s v="Sélection / Priorisation"/>
    <x v="2"/>
    <x v="17"/>
    <s v="3rd, Desforge"/>
    <m/>
    <m/>
    <m/>
    <m/>
    <s v="AME20161020NOBO3R"/>
    <n v="2"/>
    <x v="2"/>
    <x v="17"/>
    <e v="#N/A"/>
    <x v="1"/>
  </r>
  <r>
    <s v="American RC"/>
    <s v="Haitian RC"/>
    <m/>
    <s v="Réalisé"/>
    <d v="2016-10-20T00:00:00"/>
    <s v="Distribution NFI"/>
    <s v="Matériaux NFI"/>
    <s v="Kit d'hygiène"/>
    <m/>
    <s v="Nombre"/>
    <n v="10"/>
    <m/>
    <m/>
    <m/>
    <s v=""/>
    <n v="10"/>
    <s v="Sélection / Priorisation"/>
    <x v="2"/>
    <x v="17"/>
    <s v="3rd, Desforge"/>
    <m/>
    <m/>
    <m/>
    <m/>
    <s v="AME20161020NOBO3R"/>
    <n v="1"/>
    <x v="2"/>
    <x v="17"/>
    <e v="#N/A"/>
    <x v="1"/>
  </r>
  <r>
    <s v="American RC"/>
    <s v="Haitian RC"/>
    <m/>
    <s v="Réalisé"/>
    <d v="2016-10-20T00:00:00"/>
    <s v="Distribution NFI"/>
    <s v="Matériaux NFI"/>
    <s v="Kit de cuisine"/>
    <m/>
    <s v="Nombre"/>
    <n v="11"/>
    <m/>
    <m/>
    <m/>
    <s v=""/>
    <n v="10"/>
    <s v="Sélection / Priorisation"/>
    <x v="2"/>
    <x v="17"/>
    <s v="behind the church, Derriere Leglise"/>
    <m/>
    <m/>
    <m/>
    <m/>
    <s v="AME20161020NOBOBE"/>
    <n v="3"/>
    <x v="2"/>
    <x v="17"/>
    <e v="#N/A"/>
    <x v="1"/>
  </r>
  <r>
    <s v="American RC"/>
    <s v="Haitian RC"/>
    <m/>
    <s v="Réalisé"/>
    <d v="2016-10-20T00:00:00"/>
    <s v="Distribution NFI"/>
    <s v="Matériaux NFI"/>
    <s v="Couvertures"/>
    <m/>
    <s v="Nombre"/>
    <n v="21"/>
    <m/>
    <m/>
    <m/>
    <s v=""/>
    <n v="10"/>
    <s v="Sélection / Priorisation"/>
    <x v="2"/>
    <x v="17"/>
    <s v="behind the church, Derriere Leglise"/>
    <m/>
    <m/>
    <m/>
    <m/>
    <s v="AME20161020NOBOBE"/>
    <n v="2"/>
    <x v="2"/>
    <x v="17"/>
    <e v="#N/A"/>
    <x v="1"/>
  </r>
  <r>
    <s v="American RC"/>
    <s v="Haitian RC"/>
    <m/>
    <s v="Réalisé"/>
    <d v="2016-10-20T00:00:00"/>
    <s v="Distribution NFI"/>
    <s v="Matériaux NFI"/>
    <s v="Kit d'hygiène"/>
    <m/>
    <s v="Nombre"/>
    <n v="10"/>
    <m/>
    <m/>
    <m/>
    <s v=""/>
    <n v="10"/>
    <s v="Sélection / Priorisation"/>
    <x v="2"/>
    <x v="17"/>
    <s v="behind the church, Derriere Leglise"/>
    <m/>
    <m/>
    <m/>
    <m/>
    <s v="AME20161020NOBOBE"/>
    <n v="1"/>
    <x v="2"/>
    <x v="17"/>
    <e v="#N/A"/>
    <x v="1"/>
  </r>
  <r>
    <s v="American RC"/>
    <s v="Haitian RC"/>
    <m/>
    <s v="Réalisé"/>
    <d v="2016-10-20T00:00:00"/>
    <s v="Distribution NFI"/>
    <s v="Matériaux NFI"/>
    <s v="Couvertures"/>
    <m/>
    <s v="Nombre"/>
    <n v="474"/>
    <m/>
    <m/>
    <m/>
    <s v=""/>
    <n v="237"/>
    <s v="Sélection / Priorisation"/>
    <x v="1"/>
    <x v="16"/>
    <s v="Boyer, K-Darline, K-Boyer, K- Sainvil"/>
    <m/>
    <m/>
    <m/>
    <m/>
    <s v="AME20161020SUSTBO"/>
    <n v="2"/>
    <x v="1"/>
    <x v="16"/>
    <e v="#N/A"/>
    <x v="1"/>
  </r>
  <r>
    <s v="American RC"/>
    <s v="Haitian RC"/>
    <m/>
    <s v="Réalisé"/>
    <d v="2016-10-20T00:00:00"/>
    <s v="Distribution Abris"/>
    <s v="Matériaux Abris"/>
    <s v="Kit Abris"/>
    <m/>
    <s v="Nombre"/>
    <n v="237"/>
    <m/>
    <m/>
    <m/>
    <s v=""/>
    <n v="237"/>
    <s v="Sélection / Priorisation"/>
    <x v="1"/>
    <x v="16"/>
    <s v="Boyer, K-Darline, K-Boyer, K- Sainvil"/>
    <m/>
    <m/>
    <m/>
    <m/>
    <s v="AME20161020SUSTBO"/>
    <n v="1"/>
    <x v="1"/>
    <x v="16"/>
    <e v="#N/A"/>
    <x v="1"/>
  </r>
  <r>
    <s v="American RC"/>
    <s v="Haitian RC"/>
    <m/>
    <s v="Réalisé"/>
    <d v="2016-10-20T00:00:00"/>
    <s v="Distribution NFI"/>
    <s v="Matériaux NFI"/>
    <s v="Kit de cuisine"/>
    <m/>
    <s v="Nombre"/>
    <n v="6"/>
    <m/>
    <m/>
    <m/>
    <s v=""/>
    <n v="6"/>
    <s v="Sélection / Priorisation"/>
    <x v="2"/>
    <x v="12"/>
    <s v="HRC Local Committee"/>
    <m/>
    <m/>
    <m/>
    <m/>
    <s v="AME20161020NOMOHR"/>
    <n v="3"/>
    <x v="2"/>
    <x v="12"/>
    <e v="#N/A"/>
    <x v="1"/>
  </r>
  <r>
    <s v="American RC"/>
    <s v="Haitian RC"/>
    <m/>
    <s v="Réalisé"/>
    <d v="2016-10-20T00:00:00"/>
    <s v="Distribution NFI"/>
    <s v="Matériaux NFI"/>
    <s v="Couvertures"/>
    <m/>
    <s v="Nombre"/>
    <n v="6"/>
    <m/>
    <m/>
    <m/>
    <s v=""/>
    <n v="6"/>
    <s v="Sélection / Priorisation"/>
    <x v="2"/>
    <x v="12"/>
    <s v="HRC Local Committee"/>
    <m/>
    <m/>
    <m/>
    <m/>
    <s v="AME20161020NOMOHR"/>
    <n v="2"/>
    <x v="2"/>
    <x v="12"/>
    <e v="#N/A"/>
    <x v="1"/>
  </r>
  <r>
    <s v="American RC"/>
    <s v="Haitian RC"/>
    <m/>
    <s v="Réalisé"/>
    <d v="2016-10-20T00:00:00"/>
    <s v="Distribution NFI"/>
    <s v="Matériaux NFI"/>
    <s v="Kit d'hygiène"/>
    <m/>
    <s v="Nombre"/>
    <n v="6"/>
    <m/>
    <m/>
    <m/>
    <s v=""/>
    <n v="6"/>
    <s v="Sélection / Priorisation"/>
    <x v="2"/>
    <x v="12"/>
    <s v="HRC Local Committee"/>
    <m/>
    <m/>
    <m/>
    <m/>
    <s v="AME20161020NOMOHR"/>
    <n v="1"/>
    <x v="2"/>
    <x v="12"/>
    <e v="#N/A"/>
    <x v="1"/>
  </r>
  <r>
    <s v="American RC"/>
    <s v="Haitian RC"/>
    <m/>
    <s v="Réalisé"/>
    <d v="2016-10-20T00:00:00"/>
    <s v="Distribution NFI"/>
    <s v="Matériaux NFI"/>
    <s v="Kit de cuisine"/>
    <m/>
    <s v="Nombre"/>
    <n v="1"/>
    <m/>
    <m/>
    <m/>
    <s v=""/>
    <n v="1"/>
    <s v="Sélection / Priorisation"/>
    <x v="2"/>
    <x v="17"/>
    <s v="mayor's office"/>
    <m/>
    <m/>
    <m/>
    <m/>
    <s v="AME20161020NOBOMA"/>
    <n v="3"/>
    <x v="2"/>
    <x v="17"/>
    <e v="#N/A"/>
    <x v="1"/>
  </r>
  <r>
    <s v="American RC"/>
    <s v="Haitian RC"/>
    <m/>
    <s v="Réalisé"/>
    <d v="2016-10-20T00:00:00"/>
    <s v="Distribution NFI"/>
    <s v="Matériaux NFI"/>
    <s v="Couvertures"/>
    <m/>
    <s v="Nombre"/>
    <n v="2"/>
    <m/>
    <m/>
    <m/>
    <s v=""/>
    <n v="1"/>
    <s v="Sélection / Priorisation"/>
    <x v="2"/>
    <x v="17"/>
    <s v="mayor's office"/>
    <m/>
    <m/>
    <m/>
    <m/>
    <s v="AME20161020NOBOMA"/>
    <n v="2"/>
    <x v="2"/>
    <x v="17"/>
    <e v="#N/A"/>
    <x v="1"/>
  </r>
  <r>
    <s v="American RC"/>
    <s v="Haitian RC"/>
    <m/>
    <s v="Réalisé"/>
    <d v="2016-10-20T00:00:00"/>
    <s v="Distribution NFI"/>
    <s v="Matériaux NFI"/>
    <s v="Kit d'hygiène"/>
    <m/>
    <s v="Nombre"/>
    <n v="1"/>
    <m/>
    <m/>
    <m/>
    <s v=""/>
    <n v="1"/>
    <s v="Sélection / Priorisation"/>
    <x v="2"/>
    <x v="17"/>
    <s v="mayor's office"/>
    <m/>
    <m/>
    <m/>
    <m/>
    <s v="AME20161020NOBOMA"/>
    <n v="1"/>
    <x v="2"/>
    <x v="17"/>
    <e v="#N/A"/>
    <x v="1"/>
  </r>
  <r>
    <s v="American RC"/>
    <s v="Haitian RC"/>
    <m/>
    <s v="Réalisé"/>
    <d v="2016-10-20T00:00:00"/>
    <s v="Distribution NFI"/>
    <s v="Matériaux NFI"/>
    <s v="Kit de cuisine"/>
    <m/>
    <s v="Nombre"/>
    <n v="63"/>
    <m/>
    <m/>
    <m/>
    <s v=""/>
    <n v="63"/>
    <s v="Sélection / Priorisation"/>
    <x v="2"/>
    <x v="12"/>
    <s v="Presquile"/>
    <m/>
    <m/>
    <m/>
    <m/>
    <s v="AME20161020NOMOPR"/>
    <n v="3"/>
    <x v="2"/>
    <x v="12"/>
    <e v="#N/A"/>
    <x v="1"/>
  </r>
  <r>
    <s v="American RC"/>
    <s v="Haitian RC"/>
    <m/>
    <s v="Réalisé"/>
    <d v="2016-10-20T00:00:00"/>
    <s v="Distribution NFI"/>
    <s v="Matériaux NFI"/>
    <s v="Couvertures"/>
    <m/>
    <s v="Nombre"/>
    <n v="126"/>
    <m/>
    <m/>
    <m/>
    <s v=""/>
    <n v="63"/>
    <s v="Sélection / Priorisation"/>
    <x v="2"/>
    <x v="12"/>
    <s v="Presquile"/>
    <m/>
    <m/>
    <m/>
    <m/>
    <s v="AME20161020NOMOPR"/>
    <n v="2"/>
    <x v="2"/>
    <x v="12"/>
    <e v="#N/A"/>
    <x v="1"/>
  </r>
  <r>
    <s v="American RC"/>
    <s v="Haitian RC"/>
    <m/>
    <s v="Réalisé"/>
    <d v="2016-10-20T00:00:00"/>
    <s v="Distribution NFI"/>
    <s v="Matériaux NFI"/>
    <s v="Kit d'hygiène"/>
    <m/>
    <s v="Nombre"/>
    <n v="63"/>
    <m/>
    <m/>
    <m/>
    <s v=""/>
    <n v="63"/>
    <s v="Sélection / Priorisation"/>
    <x v="2"/>
    <x v="12"/>
    <s v="Presquile"/>
    <m/>
    <m/>
    <m/>
    <m/>
    <s v="AME20161020NOMOPR"/>
    <n v="1"/>
    <x v="2"/>
    <x v="12"/>
    <e v="#N/A"/>
    <x v="1"/>
  </r>
  <r>
    <s v="American RC"/>
    <s v="Haitian RC"/>
    <m/>
    <s v="Réalisé"/>
    <d v="2016-10-20T00:00:00"/>
    <s v="Distribution NFI"/>
    <s v="Matériaux NFI"/>
    <s v="Couvertures"/>
    <m/>
    <s v="Nombre"/>
    <n v="230"/>
    <m/>
    <m/>
    <m/>
    <s v=""/>
    <n v="115"/>
    <s v="Sélection / Priorisation"/>
    <x v="2"/>
    <x v="13"/>
    <s v="Village Vincent"/>
    <m/>
    <m/>
    <m/>
    <m/>
    <s v="AME20161020NOJEVI"/>
    <n v="3"/>
    <x v="2"/>
    <x v="13"/>
    <e v="#N/A"/>
    <x v="1"/>
  </r>
  <r>
    <s v="American RC"/>
    <s v="Haitian RC"/>
    <m/>
    <s v="Réalisé"/>
    <d v="2016-10-20T00:00:00"/>
    <s v="Distribution NFI"/>
    <s v="Matériaux NFI"/>
    <s v="Kit de cuisine"/>
    <m/>
    <s v="Nombre"/>
    <n v="115"/>
    <m/>
    <m/>
    <m/>
    <s v=""/>
    <n v="115"/>
    <s v="Sélection / Priorisation"/>
    <x v="2"/>
    <x v="13"/>
    <s v="Village Vincent"/>
    <m/>
    <m/>
    <m/>
    <m/>
    <s v="AME20161020NOJEVI"/>
    <n v="2"/>
    <x v="2"/>
    <x v="13"/>
    <e v="#N/A"/>
    <x v="1"/>
  </r>
  <r>
    <s v="American RC"/>
    <s v="Haitian RC"/>
    <m/>
    <s v="Réalisé"/>
    <d v="2016-10-20T00:00:00"/>
    <s v="Distribution NFI"/>
    <s v="Matériaux NFI"/>
    <s v="Kit d'hygiène"/>
    <m/>
    <s v="Nombre"/>
    <n v="115"/>
    <m/>
    <m/>
    <m/>
    <s v=""/>
    <n v="115"/>
    <s v="Sélection / Priorisation"/>
    <x v="2"/>
    <x v="13"/>
    <s v="Village Vincent"/>
    <m/>
    <m/>
    <m/>
    <m/>
    <s v="AME20161020NOJEVI"/>
    <n v="1"/>
    <x v="2"/>
    <x v="13"/>
    <e v="#N/A"/>
    <x v="1"/>
  </r>
  <r>
    <s v="American RC"/>
    <s v="Haitian RC"/>
    <m/>
    <s v="Réalisé"/>
    <d v="2016-10-20T00:00:00"/>
    <s v="Distribution Abris"/>
    <s v="Matériaux Abris"/>
    <s v="Bâches"/>
    <m/>
    <s v="Nombre"/>
    <n v="478"/>
    <m/>
    <m/>
    <m/>
    <s v=""/>
    <n v="239"/>
    <m/>
    <x v="1"/>
    <x v="16"/>
    <m/>
    <m/>
    <m/>
    <m/>
    <m/>
    <s v="AME20161020SUST"/>
    <n v="2"/>
    <x v="1"/>
    <x v="16"/>
    <e v="#N/A"/>
    <x v="1"/>
  </r>
  <r>
    <s v="American RC"/>
    <s v="Haitian RC"/>
    <m/>
    <s v="Réalisé"/>
    <d v="2016-10-20T00:00:00"/>
    <s v="Distribution NFI"/>
    <s v="Matériaux NFI"/>
    <s v="Couvertures"/>
    <m/>
    <s v="Nombre"/>
    <n v="239"/>
    <m/>
    <m/>
    <m/>
    <s v=""/>
    <n v="239"/>
    <m/>
    <x v="1"/>
    <x v="16"/>
    <m/>
    <m/>
    <m/>
    <m/>
    <m/>
    <s v="AME20161020SUST"/>
    <n v="1"/>
    <x v="1"/>
    <x v="16"/>
    <e v="#N/A"/>
    <x v="1"/>
  </r>
  <r>
    <s v="American RC"/>
    <s v="Haitian RC"/>
    <m/>
    <s v="Réalisé"/>
    <d v="2016-10-21T00:00:00"/>
    <s v="Distribution NFI"/>
    <s v="Matériaux NFI"/>
    <s v="Bidons"/>
    <m/>
    <s v="Nombre"/>
    <n v="120"/>
    <m/>
    <m/>
    <m/>
    <s v=""/>
    <n v="120"/>
    <m/>
    <x v="2"/>
    <x v="13"/>
    <m/>
    <m/>
    <m/>
    <m/>
    <m/>
    <s v="AME20161021NOJE"/>
    <n v="4"/>
    <x v="2"/>
    <x v="13"/>
    <e v="#N/A"/>
    <x v="1"/>
  </r>
  <r>
    <s v="American RC"/>
    <s v="Haitian RC"/>
    <m/>
    <s v="Réalisé"/>
    <d v="2016-10-21T00:00:00"/>
    <s v="Distribution NFI"/>
    <s v="Matériaux NFI"/>
    <s v="Couvertures"/>
    <m/>
    <s v="Nombre"/>
    <n v="240"/>
    <m/>
    <m/>
    <m/>
    <s v=""/>
    <n v="120"/>
    <m/>
    <x v="2"/>
    <x v="13"/>
    <m/>
    <m/>
    <m/>
    <m/>
    <m/>
    <s v="AME20161021NOJE"/>
    <n v="3"/>
    <x v="2"/>
    <x v="13"/>
    <e v="#N/A"/>
    <x v="1"/>
  </r>
  <r>
    <s v="American RC"/>
    <s v="Haitian RC"/>
    <m/>
    <s v="Réalisé"/>
    <d v="2016-10-21T00:00:00"/>
    <s v="Distribution NFI"/>
    <s v="Matériaux NFI"/>
    <s v="Kit d'hygiène"/>
    <m/>
    <s v="Nombre"/>
    <n v="120"/>
    <m/>
    <m/>
    <m/>
    <s v=""/>
    <n v="120"/>
    <m/>
    <x v="2"/>
    <x v="13"/>
    <m/>
    <m/>
    <m/>
    <m/>
    <m/>
    <s v="AME20161021NOJE"/>
    <n v="2"/>
    <x v="2"/>
    <x v="13"/>
    <e v="#N/A"/>
    <x v="1"/>
  </r>
  <r>
    <s v="American RC"/>
    <s v="Haitian RC"/>
    <m/>
    <s v="Réalisé"/>
    <d v="2016-10-21T00:00:00"/>
    <s v="Distribution NFI"/>
    <s v="Matériaux NFI"/>
    <s v="Kit de cuisine"/>
    <m/>
    <s v="Nombre"/>
    <n v="120"/>
    <m/>
    <m/>
    <m/>
    <s v=""/>
    <n v="120"/>
    <m/>
    <x v="2"/>
    <x v="13"/>
    <m/>
    <m/>
    <m/>
    <m/>
    <m/>
    <s v="AME20161021NOJE"/>
    <n v="1"/>
    <x v="2"/>
    <x v="13"/>
    <e v="#N/A"/>
    <x v="1"/>
  </r>
  <r>
    <s v="American RC"/>
    <s v="Haitian RC"/>
    <m/>
    <s v="Réalisé"/>
    <d v="2016-10-22T00:00:00"/>
    <s v="Distribution NFI"/>
    <s v="Matériaux NFI"/>
    <s v="Kit d'hygiène"/>
    <m/>
    <s v="Nombre"/>
    <n v="84"/>
    <m/>
    <m/>
    <m/>
    <s v=""/>
    <n v="84"/>
    <s v="Sélection / Priorisation"/>
    <x v="1"/>
    <x v="5"/>
    <s v="Sous-Fort"/>
    <m/>
    <m/>
    <m/>
    <m/>
    <s v="AME20161022SUROSO"/>
    <n v="1"/>
    <x v="1"/>
    <x v="5"/>
    <e v="#N/A"/>
    <x v="0"/>
  </r>
  <r>
    <s v="American RC"/>
    <s v="Haitian RC"/>
    <m/>
    <s v="Réalisé"/>
    <d v="2016-10-23T00:00:00"/>
    <s v="Distribution NFI"/>
    <s v="Matériaux NFI"/>
    <s v="Bidons"/>
    <m/>
    <s v="Nombre"/>
    <n v="184"/>
    <m/>
    <m/>
    <m/>
    <s v=""/>
    <n v="309"/>
    <s v="Sélection / Priorisation"/>
    <x v="1"/>
    <x v="7"/>
    <s v="Eglise Saint Augustin de Corail"/>
    <m/>
    <m/>
    <m/>
    <m/>
    <s v="AME20161023SUAREG"/>
    <n v="2"/>
    <x v="1"/>
    <x v="7"/>
    <e v="#N/A"/>
    <x v="0"/>
  </r>
  <r>
    <s v="American RC"/>
    <s v="Haitian RC"/>
    <m/>
    <s v="Réalisé"/>
    <d v="2016-10-23T00:00:00"/>
    <s v="Distribution NFI"/>
    <s v="Matériaux NFI"/>
    <s v="Kit de cuisine"/>
    <m/>
    <s v="Nombre"/>
    <n v="630"/>
    <m/>
    <m/>
    <m/>
    <s v=""/>
    <n v="632"/>
    <s v="Sélection / Priorisation"/>
    <x v="1"/>
    <x v="16"/>
    <s v="National School of Abakou"/>
    <m/>
    <m/>
    <m/>
    <m/>
    <s v="AME20161023SUSTNA"/>
    <n v="4"/>
    <x v="1"/>
    <x v="16"/>
    <e v="#N/A"/>
    <x v="1"/>
  </r>
  <r>
    <s v="American RC"/>
    <s v="Haitian RC"/>
    <m/>
    <s v="Réalisé"/>
    <d v="2016-10-23T00:00:00"/>
    <s v="Distribution NFI"/>
    <s v="Matériaux NFI"/>
    <s v="Bidons"/>
    <m/>
    <s v="Nombre"/>
    <n v="89"/>
    <m/>
    <m/>
    <m/>
    <s v=""/>
    <n v="632"/>
    <s v="Sélection / Priorisation"/>
    <x v="1"/>
    <x v="16"/>
    <s v="National School of Abakou"/>
    <m/>
    <m/>
    <m/>
    <m/>
    <s v="AME20161023SUSTNA"/>
    <n v="3"/>
    <x v="1"/>
    <x v="16"/>
    <e v="#N/A"/>
    <x v="1"/>
  </r>
  <r>
    <s v="American RC"/>
    <s v="Haitian RC"/>
    <m/>
    <s v="Réalisé"/>
    <d v="2016-10-23T00:00:00"/>
    <s v="Distribution Abris"/>
    <s v="Matériaux Abris"/>
    <s v="Kit Abris"/>
    <m/>
    <s v="Nombre"/>
    <n v="2"/>
    <m/>
    <m/>
    <m/>
    <s v=""/>
    <n v="632"/>
    <s v="Sélection / Priorisation"/>
    <x v="1"/>
    <x v="16"/>
    <s v="National School of Abakou"/>
    <m/>
    <m/>
    <m/>
    <m/>
    <s v="AME20161023SUSTNA"/>
    <n v="2"/>
    <x v="1"/>
    <x v="16"/>
    <e v="#N/A"/>
    <x v="1"/>
  </r>
  <r>
    <s v="American RC"/>
    <s v="Haitian RC"/>
    <m/>
    <s v="Réalisé"/>
    <d v="2016-10-23T00:00:00"/>
    <s v="Distribution NFI"/>
    <s v="Matériaux NFI"/>
    <s v="Kit d'hygiène"/>
    <m/>
    <s v="Nombre"/>
    <n v="200"/>
    <m/>
    <m/>
    <m/>
    <s v=""/>
    <n v="632"/>
    <s v="Sélection / Priorisation"/>
    <x v="1"/>
    <x v="16"/>
    <s v="National School of Abakou"/>
    <m/>
    <m/>
    <m/>
    <m/>
    <s v="AME20161023SUSTNA"/>
    <n v="1"/>
    <x v="1"/>
    <x v="16"/>
    <e v="#N/A"/>
    <x v="1"/>
  </r>
  <r>
    <s v="American RC"/>
    <s v="Haitian RC"/>
    <m/>
    <s v="Réalisé"/>
    <d v="2016-10-23T00:00:00"/>
    <s v="Distribution Abris"/>
    <s v="Matériaux Abris"/>
    <s v="Bâches"/>
    <m/>
    <s v="Nombre"/>
    <n v="618"/>
    <m/>
    <m/>
    <m/>
    <s v=""/>
    <n v="309"/>
    <m/>
    <x v="1"/>
    <x v="7"/>
    <m/>
    <m/>
    <m/>
    <m/>
    <m/>
    <s v="AME20161023SUAR"/>
    <n v="3"/>
    <x v="1"/>
    <x v="7"/>
    <e v="#N/A"/>
    <x v="1"/>
  </r>
  <r>
    <s v="American RC"/>
    <s v="Haitian RC"/>
    <m/>
    <s v="Réalisé"/>
    <d v="2016-10-23T00:00:00"/>
    <s v="Distribution Abris"/>
    <s v="Matériaux Abris"/>
    <s v="Bâches"/>
    <m/>
    <s v="Nombre"/>
    <n v="4"/>
    <m/>
    <m/>
    <m/>
    <s v=""/>
    <n v="632"/>
    <m/>
    <x v="1"/>
    <x v="16"/>
    <m/>
    <m/>
    <m/>
    <m/>
    <m/>
    <s v="AME20161023SUST"/>
    <n v="4"/>
    <x v="1"/>
    <x v="16"/>
    <e v="#N/A"/>
    <x v="1"/>
  </r>
  <r>
    <s v="American RC"/>
    <s v="Haitian RC"/>
    <m/>
    <s v="Réalisé"/>
    <d v="2016-10-23T00:00:00"/>
    <s v="Distribution NFI"/>
    <s v="Matériaux NFI"/>
    <s v="Bidons"/>
    <m/>
    <s v="Nombre"/>
    <n v="184"/>
    <m/>
    <m/>
    <m/>
    <s v=""/>
    <n v="309"/>
    <m/>
    <x v="1"/>
    <x v="7"/>
    <m/>
    <m/>
    <m/>
    <m/>
    <m/>
    <s v="AME20161023SUAR"/>
    <n v="2"/>
    <x v="1"/>
    <x v="7"/>
    <e v="#N/A"/>
    <x v="1"/>
  </r>
  <r>
    <s v="American RC"/>
    <s v="Haitian RC"/>
    <m/>
    <s v="Réalisé"/>
    <d v="2016-10-23T00:00:00"/>
    <s v="Distribution NFI"/>
    <s v="Matériaux NFI"/>
    <s v="Bidons"/>
    <m/>
    <s v="Nombre"/>
    <n v="89"/>
    <m/>
    <m/>
    <m/>
    <s v=""/>
    <n v="632"/>
    <m/>
    <x v="1"/>
    <x v="16"/>
    <m/>
    <m/>
    <m/>
    <m/>
    <m/>
    <s v="AME20161023SUST"/>
    <n v="3"/>
    <x v="1"/>
    <x v="16"/>
    <e v="#N/A"/>
    <x v="1"/>
  </r>
  <r>
    <s v="American RC"/>
    <s v="Haitian RC"/>
    <m/>
    <s v="Réalisé"/>
    <d v="2016-10-23T00:00:00"/>
    <s v="Distribution Abris"/>
    <s v="Matériaux Abris"/>
    <s v="Kit Abris"/>
    <m/>
    <s v="Nombre"/>
    <n v="309"/>
    <m/>
    <m/>
    <m/>
    <s v=""/>
    <n v="309"/>
    <m/>
    <x v="1"/>
    <x v="7"/>
    <m/>
    <m/>
    <m/>
    <m/>
    <m/>
    <s v="AME20161023SUAR"/>
    <n v="1"/>
    <x v="1"/>
    <x v="7"/>
    <e v="#N/A"/>
    <x v="1"/>
  </r>
  <r>
    <s v="American RC"/>
    <s v="Haitian RC"/>
    <m/>
    <s v="Réalisé"/>
    <d v="2016-10-23T00:00:00"/>
    <s v="Distribution NFI"/>
    <s v="Matériaux NFI"/>
    <s v="Kit d'hygiène"/>
    <m/>
    <s v="Nombre"/>
    <n v="200"/>
    <m/>
    <m/>
    <m/>
    <s v=""/>
    <n v="632"/>
    <m/>
    <x v="1"/>
    <x v="16"/>
    <m/>
    <m/>
    <m/>
    <m/>
    <m/>
    <s v="AME20161023SUST"/>
    <n v="2"/>
    <x v="1"/>
    <x v="16"/>
    <e v="#N/A"/>
    <x v="1"/>
  </r>
  <r>
    <s v="American RC"/>
    <s v="Haitian RC"/>
    <m/>
    <m/>
    <d v="2016-10-23T00:00:00"/>
    <s v="Distribution Abris"/>
    <s v="Matériaux Abris"/>
    <s v="Kit Abris"/>
    <m/>
    <s v="Nombre"/>
    <n v="309"/>
    <m/>
    <m/>
    <m/>
    <m/>
    <m/>
    <m/>
    <x v="1"/>
    <x v="7"/>
    <s v="Eglise Saint Augustin de Corail"/>
    <m/>
    <m/>
    <m/>
    <m/>
    <s v="AME20161023SUAREG"/>
    <n v="1"/>
    <x v="1"/>
    <x v="7"/>
    <e v="#N/A"/>
    <x v="1"/>
  </r>
  <r>
    <s v="American RC"/>
    <s v="Haitian RC"/>
    <m/>
    <s v="Réalisé"/>
    <d v="2016-10-23T00:00:00"/>
    <s v="Distribution NFI"/>
    <s v="Matériaux NFI"/>
    <s v="Kit de cuisine"/>
    <m/>
    <s v="Nombre"/>
    <n v="630"/>
    <m/>
    <m/>
    <m/>
    <s v=""/>
    <n v="632"/>
    <m/>
    <x v="1"/>
    <x v="16"/>
    <m/>
    <m/>
    <m/>
    <m/>
    <m/>
    <s v="AME20161023SUST"/>
    <n v="1"/>
    <x v="1"/>
    <x v="16"/>
    <e v="#N/A"/>
    <x v="1"/>
  </r>
  <r>
    <s v="American RC"/>
    <s v="Haitian RC"/>
    <m/>
    <s v="Réalisé"/>
    <d v="2016-10-24T00:00:00"/>
    <s v="Distribution NFI"/>
    <s v="Matériaux NFI"/>
    <s v="Kit d'hygiène"/>
    <m/>
    <s v="Nombre"/>
    <n v="80"/>
    <m/>
    <m/>
    <m/>
    <s v=""/>
    <n v="80"/>
    <s v="Sélection / Priorisation"/>
    <x v="1"/>
    <x v="5"/>
    <m/>
    <m/>
    <m/>
    <m/>
    <m/>
    <s v="AME20161024SURO"/>
    <n v="1"/>
    <x v="1"/>
    <x v="5"/>
    <e v="#N/A"/>
    <x v="1"/>
  </r>
  <r>
    <s v="American RC"/>
    <s v="Haitian RC"/>
    <m/>
    <s v="Réalisé"/>
    <d v="2016-10-25T00:00:00"/>
    <s v="Distribution NFI"/>
    <s v="Matériaux NFI"/>
    <s v="Kit d'hygiène"/>
    <m/>
    <s v="Nombre"/>
    <n v="42"/>
    <m/>
    <m/>
    <m/>
    <s v=""/>
    <n v="42"/>
    <s v="Sélection / Priorisation"/>
    <x v="1"/>
    <x v="18"/>
    <s v="CTC at Chardonnière"/>
    <m/>
    <m/>
    <m/>
    <m/>
    <s v="AME20161025SUCHCT"/>
    <n v="1"/>
    <x v="1"/>
    <x v="18"/>
    <e v="#N/A"/>
    <x v="0"/>
  </r>
  <r>
    <s v="American RC"/>
    <s v="Haitian RC"/>
    <m/>
    <s v="Réalisé"/>
    <d v="2016-10-26T00:00:00"/>
    <s v="Distribution NFI"/>
    <s v="Matériaux NFI"/>
    <s v="Kit de cuisine"/>
    <m/>
    <s v="Nombre"/>
    <n v="180"/>
    <m/>
    <m/>
    <m/>
    <s v=""/>
    <n v="180"/>
    <s v="Sélection / Priorisation"/>
    <x v="1"/>
    <x v="7"/>
    <s v="Corail, Morne Welsh, Blaise, Koukout"/>
    <m/>
    <m/>
    <m/>
    <m/>
    <s v="AME20161026SUARCO"/>
    <n v="8"/>
    <x v="1"/>
    <x v="7"/>
    <e v="#N/A"/>
    <x v="1"/>
  </r>
  <r>
    <s v="American RC"/>
    <s v="Haitian RC"/>
    <m/>
    <s v="Réalisé"/>
    <d v="2016-10-26T00:00:00"/>
    <s v="Distribution NFI"/>
    <s v="Matériaux NFI"/>
    <s v="Aquatabs"/>
    <m/>
    <s v="Nombre"/>
    <n v="3600"/>
    <m/>
    <m/>
    <m/>
    <s v=""/>
    <n v="180"/>
    <s v="Sélection / Priorisation"/>
    <x v="1"/>
    <x v="7"/>
    <s v="Corail, Morne Welsh, Blaise, Koukout"/>
    <m/>
    <m/>
    <m/>
    <m/>
    <s v="AME20161026SUARCO"/>
    <n v="7"/>
    <x v="1"/>
    <x v="7"/>
    <e v="#N/A"/>
    <x v="1"/>
  </r>
  <r>
    <s v="American RC"/>
    <s v="Haitian RC"/>
    <m/>
    <s v="Réalisé"/>
    <d v="2016-10-26T00:00:00"/>
    <s v="Distribution Abris"/>
    <s v="Matériaux Abris"/>
    <s v="Bâches"/>
    <m/>
    <s v="Nombre"/>
    <n v="360"/>
    <m/>
    <m/>
    <m/>
    <s v=""/>
    <n v="180"/>
    <m/>
    <x v="1"/>
    <x v="7"/>
    <s v="Corail, Morne Welsh, Blaise, Koukout"/>
    <m/>
    <m/>
    <m/>
    <m/>
    <s v="AME20161026SUARCO"/>
    <n v="6"/>
    <x v="1"/>
    <x v="7"/>
    <e v="#N/A"/>
    <x v="1"/>
  </r>
  <r>
    <s v="American RC"/>
    <s v="Haitian RC"/>
    <m/>
    <s v="Réalisé"/>
    <d v="2016-10-26T00:00:00"/>
    <s v="Distribution NFI"/>
    <s v="Matériaux NFI"/>
    <s v="Bidons"/>
    <m/>
    <s v="Nombre"/>
    <n v="360"/>
    <m/>
    <m/>
    <m/>
    <s v=""/>
    <n v="180"/>
    <s v="Sélection / Priorisation"/>
    <x v="1"/>
    <x v="7"/>
    <s v="Corail, Morne Welsh, Blaise, Koukout"/>
    <m/>
    <m/>
    <m/>
    <m/>
    <s v="AME20161026SUARCO"/>
    <n v="5"/>
    <x v="1"/>
    <x v="7"/>
    <e v="#N/A"/>
    <x v="1"/>
  </r>
  <r>
    <s v="American RC"/>
    <s v="Haitian RC"/>
    <m/>
    <s v="Réalisé"/>
    <d v="2016-10-26T00:00:00"/>
    <s v="Distribution Abris"/>
    <s v="Matériaux Abris"/>
    <s v="Kit Abris"/>
    <m/>
    <s v="Nombre"/>
    <n v="180"/>
    <m/>
    <m/>
    <m/>
    <s v=""/>
    <n v="180"/>
    <s v="Sélection / Priorisation"/>
    <x v="1"/>
    <x v="7"/>
    <s v="Corail, Morne Welsh, Blaise, Koukout"/>
    <m/>
    <m/>
    <m/>
    <m/>
    <s v="AME20161026SUARCO"/>
    <n v="4"/>
    <x v="1"/>
    <x v="7"/>
    <e v="#N/A"/>
    <x v="1"/>
  </r>
  <r>
    <s v="American RC"/>
    <s v="Haitian RC"/>
    <m/>
    <s v="Réalisé"/>
    <d v="2016-10-26T00:00:00"/>
    <s v="Distribution NFI"/>
    <s v="Matériaux NFI"/>
    <s v="Kit d'hygiène"/>
    <m/>
    <s v="Nombre"/>
    <n v="180"/>
    <m/>
    <m/>
    <m/>
    <s v=""/>
    <n v="180"/>
    <s v="Sélection / Priorisation"/>
    <x v="1"/>
    <x v="7"/>
    <s v="Corail, Morne Welsh, Blaise, Koukout"/>
    <m/>
    <m/>
    <m/>
    <m/>
    <s v="AME20161026SUARCO"/>
    <n v="3"/>
    <x v="1"/>
    <x v="7"/>
    <e v="#N/A"/>
    <x v="1"/>
  </r>
  <r>
    <s v="American RC"/>
    <s v="Haitian RC"/>
    <m/>
    <s v="Réalisé"/>
    <d v="2016-10-26T00:00:00"/>
    <s v="Distribution NFI"/>
    <s v="Matériaux NFI"/>
    <s v="Moustiquaires"/>
    <m/>
    <s v="Nombre"/>
    <n v="360"/>
    <m/>
    <m/>
    <m/>
    <s v=""/>
    <n v="180"/>
    <s v="Sélection / Priorisation"/>
    <x v="1"/>
    <x v="7"/>
    <s v="Corail, Morne Welsh, Blaise, Koukout"/>
    <m/>
    <m/>
    <m/>
    <m/>
    <s v="AME20161026SUARCO"/>
    <n v="2"/>
    <x v="1"/>
    <x v="7"/>
    <e v="#N/A"/>
    <x v="1"/>
  </r>
  <r>
    <s v="American RC"/>
    <s v="Haitian RC"/>
    <m/>
    <s v="Réalisé"/>
    <d v="2016-10-26T00:00:00"/>
    <s v="Distribution NFI"/>
    <s v="Matériaux NFI"/>
    <s v="Seaux"/>
    <m/>
    <s v="Nombre"/>
    <n v="180"/>
    <m/>
    <m/>
    <m/>
    <s v=""/>
    <n v="180"/>
    <s v="Sélection / Priorisation"/>
    <x v="1"/>
    <x v="7"/>
    <s v="Corail, Morne Welsh, Blaise, Koukout"/>
    <m/>
    <m/>
    <m/>
    <m/>
    <s v="AME20161026SUARCO"/>
    <n v="1"/>
    <x v="1"/>
    <x v="7"/>
    <e v="#N/A"/>
    <x v="1"/>
  </r>
  <r>
    <s v="American RC"/>
    <s v="Haitian RC"/>
    <m/>
    <s v="Réalisé"/>
    <d v="2016-10-26T00:00:00"/>
    <s v="Distribution Abris"/>
    <s v="Matériaux Abris"/>
    <s v="Kit Abris"/>
    <s v="Family kit - includes 2 tarps, 1 shelter kit, and other kits (I believe hygiene, kitchen, blankets)"/>
    <s v="Nombre"/>
    <n v="180"/>
    <m/>
    <m/>
    <m/>
    <m/>
    <n v="180"/>
    <m/>
    <x v="1"/>
    <x v="7"/>
    <m/>
    <m/>
    <m/>
    <m/>
    <m/>
    <s v="AME20161026SUAR"/>
    <n v="1"/>
    <x v="1"/>
    <x v="7"/>
    <e v="#N/A"/>
    <x v="1"/>
  </r>
  <r>
    <s v="American RC"/>
    <s v="Haitian RC"/>
    <m/>
    <s v="Réalisé"/>
    <d v="2016-10-27T00:00:00"/>
    <s v="Distribution NFI"/>
    <s v="Matériaux NFI"/>
    <s v="Kit d'hygiène"/>
    <m/>
    <s v="Nombre"/>
    <n v="130"/>
    <m/>
    <m/>
    <m/>
    <s v=""/>
    <n v="130"/>
    <s v="Sélection / Priorisation"/>
    <x v="1"/>
    <x v="19"/>
    <s v="Nan Sable"/>
    <m/>
    <m/>
    <m/>
    <m/>
    <s v="AME20161027SUTINA"/>
    <n v="1"/>
    <x v="1"/>
    <x v="19"/>
    <e v="#N/A"/>
    <x v="0"/>
  </r>
  <r>
    <s v="American RC"/>
    <s v="Haitian RC"/>
    <m/>
    <s v="Réalisé"/>
    <d v="2016-10-29T00:00:00"/>
    <s v="Distribution NFI"/>
    <s v="Matériaux NFI"/>
    <s v="Kit de cuisine"/>
    <m/>
    <s v="Nombre"/>
    <n v="168"/>
    <m/>
    <m/>
    <m/>
    <s v=""/>
    <n v="168"/>
    <s v="Sélection / Priorisation"/>
    <x v="2"/>
    <x v="12"/>
    <s v="1st, Centre ville"/>
    <m/>
    <m/>
    <m/>
    <m/>
    <s v="AME20161029NOMO1S"/>
    <n v="4"/>
    <x v="2"/>
    <x v="12"/>
    <e v="#N/A"/>
    <x v="1"/>
  </r>
  <r>
    <s v="American RC"/>
    <s v="Haitian RC"/>
    <m/>
    <s v="Réalisé"/>
    <d v="2016-10-29T00:00:00"/>
    <s v="Distribution NFI"/>
    <s v="Matériaux NFI"/>
    <s v="Bidons"/>
    <m/>
    <s v="Nombre"/>
    <n v="1"/>
    <m/>
    <m/>
    <m/>
    <s v=""/>
    <n v="168"/>
    <s v="Sélection / Priorisation"/>
    <x v="2"/>
    <x v="12"/>
    <s v="1st, Centre ville"/>
    <m/>
    <m/>
    <m/>
    <m/>
    <s v="AME20161029NOMO1S"/>
    <n v="3"/>
    <x v="2"/>
    <x v="12"/>
    <e v="#N/A"/>
    <x v="1"/>
  </r>
  <r>
    <s v="American RC"/>
    <s v="Haitian RC"/>
    <m/>
    <s v="Réalisé"/>
    <d v="2016-10-29T00:00:00"/>
    <s v="Distribution NFI"/>
    <s v="Matériaux NFI"/>
    <s v="Couvertures"/>
    <m/>
    <s v="Nombre"/>
    <n v="336"/>
    <m/>
    <m/>
    <m/>
    <s v=""/>
    <n v="168"/>
    <s v="Sélection / Priorisation"/>
    <x v="2"/>
    <x v="12"/>
    <s v="1st, Centre ville"/>
    <m/>
    <m/>
    <m/>
    <m/>
    <s v="AME20161029NOMO1S"/>
    <n v="2"/>
    <x v="2"/>
    <x v="12"/>
    <e v="#N/A"/>
    <x v="1"/>
  </r>
  <r>
    <s v="American RC"/>
    <s v="Haitian RC"/>
    <m/>
    <s v="Réalisé"/>
    <d v="2016-10-29T00:00:00"/>
    <s v="Distribution NFI"/>
    <s v="Matériaux NFI"/>
    <s v="Kit d'hygiène"/>
    <m/>
    <s v="Nombre"/>
    <n v="168"/>
    <m/>
    <m/>
    <m/>
    <s v=""/>
    <n v="168"/>
    <s v="Sélection / Priorisation"/>
    <x v="2"/>
    <x v="12"/>
    <s v="1st, Centre ville"/>
    <m/>
    <m/>
    <m/>
    <m/>
    <s v="AME20161029NOMO1S"/>
    <n v="1"/>
    <x v="2"/>
    <x v="12"/>
    <e v="#N/A"/>
    <x v="1"/>
  </r>
  <r>
    <s v="American RC"/>
    <s v="Haitian RC"/>
    <m/>
    <s v="Réalisé"/>
    <d v="2016-10-30T00:00:00"/>
    <s v="Distribution NFI"/>
    <s v="Matériaux NFI"/>
    <s v="Kit de cuisine"/>
    <m/>
    <s v="Nombre"/>
    <n v="200"/>
    <m/>
    <m/>
    <m/>
    <s v=""/>
    <n v="200"/>
    <s v="Sélection / Priorisation"/>
    <x v="2"/>
    <x v="17"/>
    <m/>
    <m/>
    <m/>
    <m/>
    <m/>
    <s v="AME20161030NOBO"/>
    <n v="8"/>
    <x v="2"/>
    <x v="17"/>
    <e v="#N/A"/>
    <x v="1"/>
  </r>
  <r>
    <s v="American RC"/>
    <s v="Haitian RC"/>
    <m/>
    <s v="Réalisé"/>
    <d v="2016-10-30T00:00:00"/>
    <s v="Distribution NFI"/>
    <s v="Matériaux NFI"/>
    <s v="Aquatabs"/>
    <m/>
    <s v="Nombre"/>
    <n v="4000"/>
    <m/>
    <m/>
    <m/>
    <s v=""/>
    <n v="200"/>
    <s v="Sélection / Priorisation"/>
    <x v="2"/>
    <x v="17"/>
    <m/>
    <m/>
    <m/>
    <m/>
    <m/>
    <s v="AME20161030NOBO"/>
    <n v="7"/>
    <x v="2"/>
    <x v="17"/>
    <e v="#N/A"/>
    <x v="1"/>
  </r>
  <r>
    <s v="American RC"/>
    <s v="Haitian RC"/>
    <m/>
    <s v="Réalisé"/>
    <d v="2016-10-30T00:00:00"/>
    <s v="Distribution Abris"/>
    <s v="Matériaux Abris"/>
    <s v="Bâches"/>
    <m/>
    <s v="Nombre"/>
    <n v="400"/>
    <m/>
    <m/>
    <m/>
    <s v=""/>
    <n v="200"/>
    <m/>
    <x v="2"/>
    <x v="17"/>
    <m/>
    <m/>
    <m/>
    <m/>
    <m/>
    <s v="AME20161030NOBO"/>
    <n v="6"/>
    <x v="2"/>
    <x v="17"/>
    <e v="#N/A"/>
    <x v="1"/>
  </r>
  <r>
    <s v="American RC"/>
    <s v="Haitian RC"/>
    <m/>
    <s v="Réalisé"/>
    <d v="2016-10-30T00:00:00"/>
    <s v="Distribution NFI"/>
    <s v="Matériaux NFI"/>
    <s v="Bidons"/>
    <m/>
    <s v="Nombre"/>
    <n v="400"/>
    <m/>
    <m/>
    <m/>
    <s v=""/>
    <n v="200"/>
    <s v="Sélection / Priorisation"/>
    <x v="2"/>
    <x v="17"/>
    <m/>
    <m/>
    <m/>
    <m/>
    <m/>
    <s v="AME20161030NOBO"/>
    <n v="5"/>
    <x v="2"/>
    <x v="17"/>
    <e v="#N/A"/>
    <x v="1"/>
  </r>
  <r>
    <s v="American RC"/>
    <s v="Haitian RC"/>
    <m/>
    <s v="Réalisé"/>
    <d v="2016-10-30T00:00:00"/>
    <s v="Distribution Abris"/>
    <s v="Matériaux Abris"/>
    <s v="Kit Abris"/>
    <m/>
    <s v="Nombre"/>
    <n v="200"/>
    <m/>
    <m/>
    <m/>
    <s v=""/>
    <n v="200"/>
    <s v="Sélection / Priorisation"/>
    <x v="2"/>
    <x v="17"/>
    <m/>
    <m/>
    <m/>
    <m/>
    <m/>
    <s v="AME20161030NOBO"/>
    <n v="4"/>
    <x v="2"/>
    <x v="17"/>
    <e v="#N/A"/>
    <x v="1"/>
  </r>
  <r>
    <s v="American RC"/>
    <s v="Haitian RC"/>
    <m/>
    <s v="Réalisé"/>
    <d v="2016-10-30T00:00:00"/>
    <s v="Distribution NFI"/>
    <s v="Matériaux NFI"/>
    <s v="Kit d'hygiène"/>
    <m/>
    <s v="Nombre"/>
    <n v="200"/>
    <m/>
    <m/>
    <m/>
    <s v=""/>
    <n v="200"/>
    <s v="Sélection / Priorisation"/>
    <x v="2"/>
    <x v="17"/>
    <m/>
    <m/>
    <m/>
    <m/>
    <m/>
    <s v="AME20161030NOBO"/>
    <n v="3"/>
    <x v="2"/>
    <x v="17"/>
    <e v="#N/A"/>
    <x v="1"/>
  </r>
  <r>
    <s v="American RC"/>
    <s v="Haitian RC"/>
    <m/>
    <s v="Réalisé"/>
    <d v="2016-10-30T00:00:00"/>
    <s v="Distribution NFI"/>
    <s v="Matériaux NFI"/>
    <s v="Moustiquaires"/>
    <m/>
    <s v="Nombre"/>
    <n v="400"/>
    <m/>
    <m/>
    <m/>
    <s v=""/>
    <n v="200"/>
    <s v="Sélection / Priorisation"/>
    <x v="2"/>
    <x v="17"/>
    <m/>
    <m/>
    <m/>
    <m/>
    <m/>
    <s v="AME20161030NOBO"/>
    <n v="2"/>
    <x v="2"/>
    <x v="17"/>
    <e v="#N/A"/>
    <x v="1"/>
  </r>
  <r>
    <s v="American RC"/>
    <s v="Haitian RC"/>
    <m/>
    <s v="Réalisé"/>
    <d v="2016-10-30T00:00:00"/>
    <s v="Distribution Abris"/>
    <s v="Matériaux Abris"/>
    <s v="Kit Abris"/>
    <m/>
    <s v="Nombre"/>
    <n v="115"/>
    <m/>
    <m/>
    <m/>
    <s v=""/>
    <n v="115"/>
    <s v="Sélection / Priorisation"/>
    <x v="2"/>
    <x v="12"/>
    <m/>
    <m/>
    <m/>
    <m/>
    <m/>
    <s v="AME20161030NOMO"/>
    <n v="2"/>
    <x v="2"/>
    <x v="12"/>
    <e v="#N/A"/>
    <x v="1"/>
  </r>
  <r>
    <s v="American RC"/>
    <s v="Haitian RC"/>
    <m/>
    <s v="Réalisé"/>
    <d v="2016-10-30T00:00:00"/>
    <s v="Distribution NFI"/>
    <s v="Matériaux NFI"/>
    <s v="Seaux"/>
    <m/>
    <s v="Nombre"/>
    <n v="200"/>
    <m/>
    <m/>
    <m/>
    <s v=""/>
    <n v="200"/>
    <s v="Sélection / Priorisation"/>
    <x v="2"/>
    <x v="17"/>
    <m/>
    <m/>
    <m/>
    <m/>
    <m/>
    <s v="AME20161030NOBO"/>
    <n v="1"/>
    <x v="2"/>
    <x v="17"/>
    <e v="#N/A"/>
    <x v="1"/>
  </r>
  <r>
    <s v="American RC"/>
    <s v="Haitian RC"/>
    <m/>
    <s v="Réalisé"/>
    <d v="2016-10-30T00:00:00"/>
    <s v="Distribution NFI"/>
    <s v="Matériaux NFI"/>
    <s v="Kit de cuisine"/>
    <m/>
    <s v="Nombre"/>
    <n v="115"/>
    <m/>
    <m/>
    <m/>
    <s v=""/>
    <n v="115"/>
    <s v="Sélection / Priorisation"/>
    <x v="2"/>
    <x v="12"/>
    <m/>
    <m/>
    <m/>
    <m/>
    <m/>
    <s v="AME20161030NOMO"/>
    <n v="1"/>
    <x v="2"/>
    <x v="12"/>
    <e v="#N/A"/>
    <x v="1"/>
  </r>
  <r>
    <s v="American RC"/>
    <s v="Haitian RC"/>
    <m/>
    <s v="Réalisé"/>
    <d v="2016-11-04T00:00:00"/>
    <s v="Distribution Abris"/>
    <s v="Matériaux Abris"/>
    <s v="Bâches"/>
    <m/>
    <s v="Nombre"/>
    <n v="557"/>
    <m/>
    <m/>
    <m/>
    <s v=""/>
    <n v="277"/>
    <m/>
    <x v="1"/>
    <x v="8"/>
    <m/>
    <m/>
    <m/>
    <m/>
    <m/>
    <s v="AME2016114SUTO"/>
    <n v="7"/>
    <x v="1"/>
    <x v="8"/>
    <e v="#N/A"/>
    <x v="0"/>
  </r>
  <r>
    <s v="American RC"/>
    <s v="Haitian RC"/>
    <m/>
    <s v="Réalisé"/>
    <d v="2016-11-04T00:00:00"/>
    <s v="Distribution NFI"/>
    <s v="Matériaux NFI"/>
    <s v="Bidons"/>
    <m/>
    <s v="Nombre"/>
    <n v="400"/>
    <m/>
    <m/>
    <m/>
    <s v=""/>
    <n v="277"/>
    <s v="Sélection / Priorisation"/>
    <x v="1"/>
    <x v="8"/>
    <m/>
    <m/>
    <m/>
    <m/>
    <m/>
    <s v="AME2016114SUTO"/>
    <n v="6"/>
    <x v="1"/>
    <x v="8"/>
    <e v="#N/A"/>
    <x v="1"/>
  </r>
  <r>
    <s v="American RC"/>
    <s v="Haitian RC"/>
    <m/>
    <s v="Réalisé"/>
    <d v="2016-11-04T00:00:00"/>
    <s v="Distribution Abris"/>
    <s v="Matériaux Abris"/>
    <s v="Kit Abris"/>
    <m/>
    <s v="Nombre"/>
    <n v="90"/>
    <m/>
    <m/>
    <m/>
    <s v=""/>
    <n v="277"/>
    <s v="Sélection / Priorisation"/>
    <x v="1"/>
    <x v="8"/>
    <m/>
    <m/>
    <m/>
    <m/>
    <m/>
    <s v="AME2016114SUTO"/>
    <n v="5"/>
    <x v="1"/>
    <x v="8"/>
    <e v="#N/A"/>
    <x v="1"/>
  </r>
  <r>
    <s v="American RC"/>
    <s v="Haitian RC"/>
    <m/>
    <s v="Réalisé"/>
    <d v="2016-11-04T00:00:00"/>
    <s v="Distribution NFI"/>
    <s v="Matériaux NFI"/>
    <s v="Kit d'hygiène"/>
    <m/>
    <s v="Nombre"/>
    <n v="205"/>
    <m/>
    <m/>
    <m/>
    <s v=""/>
    <n v="277"/>
    <s v="Sélection / Priorisation"/>
    <x v="1"/>
    <x v="8"/>
    <m/>
    <m/>
    <m/>
    <m/>
    <m/>
    <s v="AME2016114SUTO"/>
    <n v="4"/>
    <x v="1"/>
    <x v="8"/>
    <e v="#N/A"/>
    <x v="1"/>
  </r>
  <r>
    <s v="American RC"/>
    <s v="Haitian RC"/>
    <m/>
    <s v="Réalisé"/>
    <d v="2016-11-04T00:00:00"/>
    <s v="Distribution NFI"/>
    <s v="Matériaux NFI"/>
    <s v="Moustiquaires"/>
    <m/>
    <s v="Nombre"/>
    <n v="410"/>
    <m/>
    <m/>
    <m/>
    <s v=""/>
    <n v="277"/>
    <s v="Sélection / Priorisation"/>
    <x v="1"/>
    <x v="8"/>
    <m/>
    <m/>
    <m/>
    <m/>
    <m/>
    <s v="AME2016114SUTO"/>
    <n v="3"/>
    <x v="1"/>
    <x v="8"/>
    <e v="#N/A"/>
    <x v="1"/>
  </r>
  <r>
    <s v="American RC"/>
    <s v="Haitian RC"/>
    <m/>
    <s v="Réalisé"/>
    <d v="2016-11-04T00:00:00"/>
    <s v="Distribution NFI"/>
    <s v="Matériaux NFI"/>
    <s v="Seaux"/>
    <m/>
    <s v="Nombre"/>
    <n v="200"/>
    <m/>
    <m/>
    <m/>
    <s v=""/>
    <n v="277"/>
    <s v="Sélection / Priorisation"/>
    <x v="1"/>
    <x v="8"/>
    <m/>
    <m/>
    <m/>
    <m/>
    <m/>
    <s v="AME2016114SUTO"/>
    <n v="2"/>
    <x v="1"/>
    <x v="8"/>
    <e v="#N/A"/>
    <x v="1"/>
  </r>
  <r>
    <s v="American RC"/>
    <s v="Haitian RC"/>
    <m/>
    <s v="Réalisé"/>
    <d v="2016-11-04T00:00:00"/>
    <s v="Distribution NFI"/>
    <s v="Matériaux NFI"/>
    <s v="Kit de cuisine"/>
    <m/>
    <s v="Nombre"/>
    <n v="200"/>
    <m/>
    <m/>
    <m/>
    <s v=""/>
    <n v="277"/>
    <s v="Sélection / Priorisation"/>
    <x v="1"/>
    <x v="8"/>
    <m/>
    <m/>
    <m/>
    <m/>
    <m/>
    <s v="AME2016114SUTO"/>
    <n v="1"/>
    <x v="1"/>
    <x v="8"/>
    <e v="#N/A"/>
    <x v="1"/>
  </r>
  <r>
    <s v="American RC"/>
    <s v="Haitian RC"/>
    <m/>
    <s v="Réalisé"/>
    <d v="2016-11-05T00:00:00"/>
    <s v="Distribution Abris"/>
    <s v="Matériaux Abris"/>
    <s v="Bâches"/>
    <m/>
    <s v="Nombre"/>
    <n v="204"/>
    <m/>
    <m/>
    <m/>
    <s v=""/>
    <n v="204"/>
    <m/>
    <x v="1"/>
    <x v="20"/>
    <m/>
    <m/>
    <m/>
    <m/>
    <m/>
    <s v="AME2016115SUCH"/>
    <n v="4"/>
    <x v="1"/>
    <x v="20"/>
    <e v="#N/A"/>
    <x v="0"/>
  </r>
  <r>
    <s v="American RC"/>
    <s v="Haitian RC"/>
    <m/>
    <s v="Réalisé"/>
    <d v="2016-11-05T00:00:00"/>
    <s v="Distribution NFI"/>
    <s v="Matériaux NFI"/>
    <s v="Bidons"/>
    <m/>
    <s v="Nombre"/>
    <n v="408"/>
    <m/>
    <m/>
    <m/>
    <s v=""/>
    <n v="204"/>
    <s v="Sélection / Priorisation"/>
    <x v="1"/>
    <x v="20"/>
    <m/>
    <m/>
    <m/>
    <m/>
    <m/>
    <s v="AME2016115SUCH"/>
    <n v="3"/>
    <x v="1"/>
    <x v="20"/>
    <e v="#N/A"/>
    <x v="1"/>
  </r>
  <r>
    <s v="American RC"/>
    <s v="Haitian RC"/>
    <m/>
    <s v="Réalisé"/>
    <d v="2016-11-05T00:00:00"/>
    <s v="Distribution Abris"/>
    <s v="Matériaux Abris"/>
    <s v="Kit Abris"/>
    <m/>
    <s v="Nombre"/>
    <n v="204"/>
    <m/>
    <m/>
    <m/>
    <s v=""/>
    <n v="204"/>
    <s v="Sélection / Priorisation"/>
    <x v="1"/>
    <x v="20"/>
    <m/>
    <m/>
    <m/>
    <m/>
    <m/>
    <s v="AME2016115SUCH"/>
    <n v="2"/>
    <x v="1"/>
    <x v="20"/>
    <e v="#N/A"/>
    <x v="1"/>
  </r>
  <r>
    <s v="American RC"/>
    <s v="Haitian RC"/>
    <m/>
    <s v="Réalisé"/>
    <d v="2016-11-05T00:00:00"/>
    <s v="Distribution NFI"/>
    <s v="Matériaux NFI"/>
    <s v="Kit de cuisine"/>
    <m/>
    <s v="Nombre"/>
    <n v="204"/>
    <m/>
    <m/>
    <m/>
    <s v=""/>
    <n v="204"/>
    <s v="Sélection / Priorisation"/>
    <x v="1"/>
    <x v="20"/>
    <m/>
    <m/>
    <m/>
    <m/>
    <m/>
    <s v="AME2016115SUCH"/>
    <n v="1"/>
    <x v="1"/>
    <x v="20"/>
    <e v="#N/A"/>
    <x v="1"/>
  </r>
  <r>
    <s v="American RC"/>
    <s v="Haitian RC"/>
    <m/>
    <s v="Réalisé"/>
    <d v="2016-11-07T00:00:00"/>
    <s v="Distribution NFI"/>
    <s v="Matériaux NFI"/>
    <s v="Kit de cuisine"/>
    <m/>
    <s v="Nombre"/>
    <n v="60"/>
    <m/>
    <m/>
    <m/>
    <s v=""/>
    <n v="60"/>
    <s v="Sélection / Priorisation"/>
    <x v="2"/>
    <x v="21"/>
    <m/>
    <m/>
    <m/>
    <m/>
    <m/>
    <s v="AME2016117NOLA"/>
    <n v="3"/>
    <x v="2"/>
    <x v="21"/>
    <e v="#N/A"/>
    <x v="0"/>
  </r>
  <r>
    <s v="American RC"/>
    <s v="Haitian RC"/>
    <m/>
    <s v="Réalisé"/>
    <d v="2016-11-07T00:00:00"/>
    <s v="Distribution NFI"/>
    <s v="Matériaux NFI"/>
    <s v="Bidons"/>
    <m/>
    <s v="Nombre"/>
    <n v="150"/>
    <m/>
    <m/>
    <m/>
    <s v=""/>
    <n v="60"/>
    <s v="Sélection / Priorisation"/>
    <x v="2"/>
    <x v="21"/>
    <m/>
    <m/>
    <m/>
    <m/>
    <m/>
    <s v="AME2016117NOLA"/>
    <n v="2"/>
    <x v="2"/>
    <x v="21"/>
    <e v="#N/A"/>
    <x v="1"/>
  </r>
  <r>
    <s v="American RC"/>
    <s v="Haitian RC"/>
    <m/>
    <s v="Réalisé"/>
    <d v="2016-11-07T00:00:00"/>
    <s v="Distribution Abris"/>
    <s v="Matériaux Abris"/>
    <s v="Bâches"/>
    <m/>
    <s v="Nombre"/>
    <n v="445"/>
    <m/>
    <m/>
    <m/>
    <s v=""/>
    <n v="445"/>
    <m/>
    <x v="1"/>
    <x v="8"/>
    <m/>
    <m/>
    <m/>
    <m/>
    <m/>
    <s v="AME2016117SUTO"/>
    <n v="3"/>
    <x v="1"/>
    <x v="8"/>
    <e v="#N/A"/>
    <x v="1"/>
  </r>
  <r>
    <s v="American RC"/>
    <s v="Haitian RC"/>
    <m/>
    <s v="Réalisé"/>
    <d v="2016-11-07T00:00:00"/>
    <s v="Distribution Abris"/>
    <s v="Matériaux Abris"/>
    <s v="Kit Abris"/>
    <m/>
    <s v="Nombre"/>
    <n v="30"/>
    <m/>
    <m/>
    <m/>
    <s v=""/>
    <n v="60"/>
    <s v="Sélection / Priorisation"/>
    <x v="2"/>
    <x v="21"/>
    <m/>
    <m/>
    <m/>
    <m/>
    <m/>
    <s v="AME2016117NOLA"/>
    <n v="1"/>
    <x v="2"/>
    <x v="21"/>
    <e v="#N/A"/>
    <x v="1"/>
  </r>
  <r>
    <s v="American RC"/>
    <s v="Haitian RC"/>
    <m/>
    <s v="Réalisé"/>
    <d v="2016-11-07T00:00:00"/>
    <s v="Distribution NFI"/>
    <s v="Matériaux NFI"/>
    <s v="Bidons"/>
    <m/>
    <s v="Nombre"/>
    <n v="890"/>
    <m/>
    <m/>
    <m/>
    <s v=""/>
    <n v="445"/>
    <s v="Sélection / Priorisation"/>
    <x v="1"/>
    <x v="8"/>
    <m/>
    <m/>
    <m/>
    <m/>
    <m/>
    <s v="AME2016117SUTO"/>
    <n v="2"/>
    <x v="1"/>
    <x v="8"/>
    <e v="#N/A"/>
    <x v="1"/>
  </r>
  <r>
    <s v="American RC"/>
    <s v="Haitian RC"/>
    <m/>
    <s v="Réalisé"/>
    <d v="2016-11-07T00:00:00"/>
    <s v="Distribution NFI"/>
    <s v="Matériaux NFI"/>
    <s v="Kit de cuisine"/>
    <m/>
    <s v="Nombre"/>
    <n v="445"/>
    <m/>
    <m/>
    <m/>
    <s v=""/>
    <n v="445"/>
    <s v="Sélection / Priorisation"/>
    <x v="1"/>
    <x v="8"/>
    <m/>
    <m/>
    <m/>
    <m/>
    <m/>
    <s v="AME2016117SUTO"/>
    <n v="1"/>
    <x v="1"/>
    <x v="8"/>
    <e v="#N/A"/>
    <x v="1"/>
  </r>
  <r>
    <s v="American RC"/>
    <s v="Haitian RC"/>
    <m/>
    <s v="Réalisé"/>
    <d v="2016-11-08T00:00:00"/>
    <s v="Distribution NFI"/>
    <s v="Matériaux NFI"/>
    <s v="Kit de cuisine"/>
    <m/>
    <s v="Nombre"/>
    <n v="250"/>
    <m/>
    <m/>
    <m/>
    <s v=""/>
    <n v="250"/>
    <s v="Sélection / Priorisation"/>
    <x v="1"/>
    <x v="20"/>
    <m/>
    <m/>
    <m/>
    <m/>
    <m/>
    <s v="AME2016118SUCH"/>
    <n v="4"/>
    <x v="1"/>
    <x v="20"/>
    <e v="#N/A"/>
    <x v="1"/>
  </r>
  <r>
    <s v="American RC"/>
    <s v="Haitian RC"/>
    <m/>
    <s v="Réalisé"/>
    <d v="2016-11-08T00:00:00"/>
    <s v="Distribution Abris"/>
    <s v="Matériaux Abris"/>
    <s v="Bâches"/>
    <m/>
    <s v="Nombre"/>
    <n v="250"/>
    <m/>
    <m/>
    <m/>
    <s v=""/>
    <n v="250"/>
    <m/>
    <x v="1"/>
    <x v="20"/>
    <m/>
    <m/>
    <m/>
    <m/>
    <m/>
    <s v="AME2016118SUCH"/>
    <n v="3"/>
    <x v="1"/>
    <x v="20"/>
    <e v="#N/A"/>
    <x v="1"/>
  </r>
  <r>
    <s v="American RC"/>
    <s v="Haitian RC"/>
    <m/>
    <s v="Réalisé"/>
    <d v="2016-11-08T00:00:00"/>
    <s v="Distribution NFI"/>
    <s v="Matériaux NFI"/>
    <s v="Bidons"/>
    <m/>
    <s v="Nombre"/>
    <n v="500"/>
    <m/>
    <m/>
    <m/>
    <s v=""/>
    <n v="250"/>
    <s v="Sélection / Priorisation"/>
    <x v="1"/>
    <x v="20"/>
    <m/>
    <m/>
    <m/>
    <m/>
    <m/>
    <s v="AME2016118SUCH"/>
    <n v="2"/>
    <x v="1"/>
    <x v="20"/>
    <e v="#N/A"/>
    <x v="1"/>
  </r>
  <r>
    <s v="American RC"/>
    <s v="Haitian RC"/>
    <m/>
    <s v="Réalisé"/>
    <d v="2016-11-08T00:00:00"/>
    <s v="Distribution Abris"/>
    <s v="Matériaux Abris"/>
    <s v="Kit Abris"/>
    <m/>
    <s v="Nombre"/>
    <n v="250"/>
    <m/>
    <m/>
    <m/>
    <s v=""/>
    <n v="250"/>
    <s v="Sélection / Priorisation"/>
    <x v="1"/>
    <x v="20"/>
    <m/>
    <m/>
    <m/>
    <m/>
    <m/>
    <s v="AME2016118SUCH"/>
    <n v="1"/>
    <x v="1"/>
    <x v="20"/>
    <e v="#N/A"/>
    <x v="1"/>
  </r>
  <r>
    <s v="American RC"/>
    <s v="Haitian RC"/>
    <m/>
    <s v="Réalisé"/>
    <d v="2016-11-10T00:00:00"/>
    <s v="Distribution NFI"/>
    <s v="Matériaux NFI"/>
    <s v="Kit de cuisine"/>
    <m/>
    <s v="Nombre"/>
    <n v="99"/>
    <m/>
    <m/>
    <m/>
    <s v=""/>
    <n v="116"/>
    <s v="Sélection / Priorisation"/>
    <x v="2"/>
    <x v="13"/>
    <m/>
    <m/>
    <m/>
    <m/>
    <m/>
    <s v="AME20161110NOJE"/>
    <n v="3"/>
    <x v="2"/>
    <x v="13"/>
    <e v="#N/A"/>
    <x v="1"/>
  </r>
  <r>
    <s v="American RC"/>
    <s v="Haitian RC"/>
    <m/>
    <s v="Réalisé"/>
    <d v="2016-11-10T00:00:00"/>
    <s v="Distribution NFI"/>
    <s v="Matériaux NFI"/>
    <s v="Kit de cuisine"/>
    <m/>
    <s v="Nombre"/>
    <n v="60"/>
    <m/>
    <m/>
    <m/>
    <s v=""/>
    <n v="89"/>
    <s v="Sélection / Priorisation"/>
    <x v="2"/>
    <x v="12"/>
    <m/>
    <m/>
    <m/>
    <m/>
    <m/>
    <s v="AME20161110NOMO"/>
    <n v="6"/>
    <x v="2"/>
    <x v="12"/>
    <e v="#N/A"/>
    <x v="1"/>
  </r>
  <r>
    <s v="American RC"/>
    <s v="Haitian RC"/>
    <m/>
    <s v="Réalisé"/>
    <d v="2016-11-10T00:00:00"/>
    <s v="Distribution NFI"/>
    <s v="Matériaux NFI"/>
    <s v="Kit de cuisine"/>
    <m/>
    <s v="Nombre"/>
    <n v="25"/>
    <m/>
    <m/>
    <m/>
    <s v=""/>
    <n v="25"/>
    <s v="Sélection / Priorisation"/>
    <x v="2"/>
    <x v="12"/>
    <m/>
    <m/>
    <m/>
    <m/>
    <m/>
    <s v="AME20161110NOMO"/>
    <n v="5"/>
    <x v="2"/>
    <x v="12"/>
    <e v="#N/A"/>
    <x v="1"/>
  </r>
  <r>
    <s v="American RC"/>
    <s v="Haitian RC"/>
    <m/>
    <s v="Réalisé"/>
    <d v="2016-11-10T00:00:00"/>
    <s v="Distribution NFI"/>
    <s v="Matériaux NFI"/>
    <s v="Bidons"/>
    <m/>
    <s v="Nombre"/>
    <n v="60"/>
    <m/>
    <m/>
    <m/>
    <s v=""/>
    <n v="89"/>
    <s v="Sélection / Priorisation"/>
    <x v="2"/>
    <x v="12"/>
    <m/>
    <m/>
    <m/>
    <m/>
    <m/>
    <s v="AME20161110NOMO"/>
    <n v="4"/>
    <x v="2"/>
    <x v="12"/>
    <e v="#N/A"/>
    <x v="1"/>
  </r>
  <r>
    <s v="American RC"/>
    <s v="Haitian RC"/>
    <m/>
    <s v="Réalisé"/>
    <d v="2016-11-10T00:00:00"/>
    <s v="Distribution Abris"/>
    <s v="Matériaux Abris"/>
    <s v="Bâches"/>
    <m/>
    <s v="Nombre"/>
    <n v="245"/>
    <m/>
    <m/>
    <m/>
    <s v=""/>
    <n v="245"/>
    <m/>
    <x v="1"/>
    <x v="8"/>
    <m/>
    <m/>
    <m/>
    <m/>
    <m/>
    <s v="AME20161110SUTO"/>
    <n v="3"/>
    <x v="1"/>
    <x v="8"/>
    <e v="#N/A"/>
    <x v="1"/>
  </r>
  <r>
    <s v="American RC"/>
    <s v="Haitian RC"/>
    <m/>
    <s v="Réalisé"/>
    <d v="2016-11-10T00:00:00"/>
    <s v="Distribution NFI"/>
    <s v="Matériaux NFI"/>
    <s v="Bidons"/>
    <m/>
    <s v="Nombre"/>
    <n v="116"/>
    <m/>
    <m/>
    <m/>
    <s v=""/>
    <n v="116"/>
    <s v="Sélection / Priorisation"/>
    <x v="2"/>
    <x v="13"/>
    <m/>
    <m/>
    <m/>
    <m/>
    <m/>
    <s v="AME20161110NOJE"/>
    <n v="2"/>
    <x v="2"/>
    <x v="13"/>
    <e v="#N/A"/>
    <x v="1"/>
  </r>
  <r>
    <s v="American RC"/>
    <s v="Haitian RC"/>
    <m/>
    <s v="Réalisé"/>
    <d v="2016-11-10T00:00:00"/>
    <s v="Distribution NFI"/>
    <s v="Matériaux NFI"/>
    <s v="Bidons"/>
    <m/>
    <s v="Nombre"/>
    <n v="25"/>
    <m/>
    <m/>
    <m/>
    <s v=""/>
    <n v="25"/>
    <s v="Sélection / Priorisation"/>
    <x v="2"/>
    <x v="12"/>
    <m/>
    <m/>
    <m/>
    <m/>
    <m/>
    <s v="AME20161110NOMO"/>
    <n v="3"/>
    <x v="2"/>
    <x v="12"/>
    <e v="#N/A"/>
    <x v="1"/>
  </r>
  <r>
    <s v="American RC"/>
    <s v="Haitian RC"/>
    <m/>
    <s v="Réalisé"/>
    <d v="2016-11-10T00:00:00"/>
    <s v="Distribution Abris"/>
    <s v="Matériaux Abris"/>
    <s v="Kit Abris"/>
    <m/>
    <s v="Nombre"/>
    <n v="29"/>
    <m/>
    <m/>
    <m/>
    <s v=""/>
    <n v="89"/>
    <s v="Sélection / Priorisation"/>
    <x v="2"/>
    <x v="12"/>
    <m/>
    <m/>
    <m/>
    <m/>
    <m/>
    <s v="AME20161110NOMO"/>
    <n v="2"/>
    <x v="2"/>
    <x v="12"/>
    <e v="#N/A"/>
    <x v="1"/>
  </r>
  <r>
    <s v="American RC"/>
    <s v="Haitian RC"/>
    <m/>
    <s v="Réalisé"/>
    <d v="2016-11-10T00:00:00"/>
    <s v="Distribution NFI"/>
    <s v="Matériaux NFI"/>
    <s v="Bidons"/>
    <m/>
    <s v="Nombre"/>
    <n v="490"/>
    <m/>
    <m/>
    <m/>
    <s v=""/>
    <n v="245"/>
    <s v="Sélection / Priorisation"/>
    <x v="1"/>
    <x v="8"/>
    <m/>
    <m/>
    <m/>
    <m/>
    <m/>
    <s v="AME20161110SUTO"/>
    <n v="2"/>
    <x v="1"/>
    <x v="8"/>
    <e v="#N/A"/>
    <x v="1"/>
  </r>
  <r>
    <s v="American RC"/>
    <s v="Haitian RC"/>
    <m/>
    <s v="Réalisé"/>
    <d v="2016-11-10T00:00:00"/>
    <s v="Distribution Abris"/>
    <s v="Matériaux Abris"/>
    <s v="Kit Abris"/>
    <m/>
    <s v="Nombre"/>
    <n v="17"/>
    <m/>
    <m/>
    <m/>
    <s v=""/>
    <n v="116"/>
    <s v="Sélection / Priorisation"/>
    <x v="2"/>
    <x v="13"/>
    <m/>
    <m/>
    <m/>
    <m/>
    <m/>
    <s v="AME20161110NOJE"/>
    <n v="1"/>
    <x v="2"/>
    <x v="13"/>
    <e v="#N/A"/>
    <x v="1"/>
  </r>
  <r>
    <s v="American RC"/>
    <s v="Haitian RC"/>
    <m/>
    <s v="Réalisé"/>
    <d v="2016-11-10T00:00:00"/>
    <s v="Distribution Abris"/>
    <s v="Matériaux Abris"/>
    <s v="Kit Abris"/>
    <m/>
    <s v="Nombre"/>
    <n v="25"/>
    <m/>
    <m/>
    <m/>
    <s v=""/>
    <n v="25"/>
    <s v="Sélection / Priorisation"/>
    <x v="2"/>
    <x v="12"/>
    <m/>
    <m/>
    <m/>
    <m/>
    <m/>
    <s v="AME20161110NOMO"/>
    <n v="1"/>
    <x v="2"/>
    <x v="12"/>
    <e v="#N/A"/>
    <x v="1"/>
  </r>
  <r>
    <s v="American RC"/>
    <s v="Haitian RC"/>
    <m/>
    <s v="Réalisé"/>
    <d v="2016-11-10T00:00:00"/>
    <s v="Distribution NFI"/>
    <s v="Matériaux NFI"/>
    <s v="Kit de cuisine"/>
    <m/>
    <s v="Nombre"/>
    <n v="245"/>
    <m/>
    <m/>
    <m/>
    <s v=""/>
    <n v="245"/>
    <s v="Sélection / Priorisation"/>
    <x v="1"/>
    <x v="8"/>
    <m/>
    <m/>
    <m/>
    <m/>
    <m/>
    <s v="AME20161110SUTO"/>
    <n v="1"/>
    <x v="1"/>
    <x v="8"/>
    <e v="#N/A"/>
    <x v="1"/>
  </r>
  <r>
    <s v="American RC"/>
    <s v="Haitian RC"/>
    <m/>
    <s v="Réalisé"/>
    <d v="2016-11-11T00:00:00"/>
    <s v="Distribution NFI"/>
    <s v="Matériaux NFI"/>
    <s v="Kit de cuisine"/>
    <m/>
    <s v="Nombre"/>
    <n v="23"/>
    <m/>
    <m/>
    <m/>
    <s v=""/>
    <n v="63"/>
    <s v="Sélection / Priorisation"/>
    <x v="2"/>
    <x v="10"/>
    <m/>
    <m/>
    <m/>
    <m/>
    <m/>
    <s v="AME20161111NOBA"/>
    <n v="6"/>
    <x v="2"/>
    <x v="10"/>
    <e v="#N/A"/>
    <x v="1"/>
  </r>
  <r>
    <s v="American RC"/>
    <s v="Haitian RC"/>
    <m/>
    <s v="Réalisé"/>
    <d v="2016-11-11T00:00:00"/>
    <s v="Distribution NFI"/>
    <s v="Matériaux NFI"/>
    <s v="Kit de cuisine"/>
    <m/>
    <s v="Nombre"/>
    <n v="330"/>
    <m/>
    <m/>
    <m/>
    <s v=""/>
    <n v="438"/>
    <s v="Sélection / Priorisation"/>
    <x v="2"/>
    <x v="10"/>
    <m/>
    <m/>
    <m/>
    <m/>
    <m/>
    <s v="AME20161111NOBA"/>
    <n v="5"/>
    <x v="2"/>
    <x v="10"/>
    <e v="#N/A"/>
    <x v="1"/>
  </r>
  <r>
    <s v="American RC"/>
    <s v="Haitian RC"/>
    <m/>
    <s v="Réalisé"/>
    <d v="2016-11-11T00:00:00"/>
    <s v="Distribution NFI"/>
    <s v="Matériaux NFI"/>
    <s v="Kit de cuisine"/>
    <m/>
    <s v="Nombre"/>
    <n v="32"/>
    <m/>
    <m/>
    <m/>
    <s v=""/>
    <n v="50"/>
    <s v="Sélection / Priorisation"/>
    <x v="2"/>
    <x v="17"/>
    <m/>
    <m/>
    <m/>
    <m/>
    <m/>
    <s v="AME20161111NOBO"/>
    <n v="10"/>
    <x v="2"/>
    <x v="17"/>
    <e v="#N/A"/>
    <x v="1"/>
  </r>
  <r>
    <s v="American RC"/>
    <s v="Haitian RC"/>
    <m/>
    <s v="Réalisé"/>
    <d v="2016-11-11T00:00:00"/>
    <s v="Distribution NFI"/>
    <s v="Matériaux NFI"/>
    <s v="Kit de cuisine"/>
    <m/>
    <s v="Nombre"/>
    <n v="73"/>
    <m/>
    <m/>
    <m/>
    <s v=""/>
    <n v="110"/>
    <s v="Sélection / Priorisation"/>
    <x v="2"/>
    <x v="17"/>
    <m/>
    <m/>
    <m/>
    <m/>
    <m/>
    <s v="AME20161111NOBO"/>
    <n v="9"/>
    <x v="2"/>
    <x v="17"/>
    <e v="#N/A"/>
    <x v="1"/>
  </r>
  <r>
    <s v="American RC"/>
    <s v="Haitian RC"/>
    <m/>
    <s v="Réalisé"/>
    <d v="2016-11-11T00:00:00"/>
    <s v="Distribution NFI"/>
    <s v="Matériaux NFI"/>
    <s v="Kit de cuisine"/>
    <m/>
    <s v="Nombre"/>
    <n v="46"/>
    <m/>
    <m/>
    <m/>
    <s v=""/>
    <n v="68"/>
    <s v="Sélection / Priorisation"/>
    <x v="2"/>
    <x v="17"/>
    <m/>
    <m/>
    <m/>
    <m/>
    <m/>
    <s v="AME20161111NOBO"/>
    <n v="8"/>
    <x v="2"/>
    <x v="17"/>
    <e v="#N/A"/>
    <x v="1"/>
  </r>
  <r>
    <s v="American RC"/>
    <s v="Haitian RC"/>
    <m/>
    <s v="Réalisé"/>
    <d v="2016-11-11T00:00:00"/>
    <s v="Distribution NFI"/>
    <s v="Matériaux NFI"/>
    <s v="Kit de cuisine"/>
    <m/>
    <s v="Nombre"/>
    <n v="169"/>
    <m/>
    <m/>
    <m/>
    <s v=""/>
    <n v="232"/>
    <s v="Sélection / Priorisation"/>
    <x v="2"/>
    <x v="12"/>
    <m/>
    <m/>
    <m/>
    <m/>
    <m/>
    <s v="AME20161111NOMO"/>
    <n v="3"/>
    <x v="2"/>
    <x v="12"/>
    <e v="#N/A"/>
    <x v="1"/>
  </r>
  <r>
    <s v="American RC"/>
    <s v="Haitian RC"/>
    <m/>
    <s v="Réalisé"/>
    <d v="2016-11-11T00:00:00"/>
    <s v="Distribution NFI"/>
    <s v="Matériaux NFI"/>
    <s v="Bidons"/>
    <m/>
    <s v="Nombre"/>
    <n v="126"/>
    <m/>
    <m/>
    <m/>
    <s v=""/>
    <n v="63"/>
    <s v="Sélection / Priorisation"/>
    <x v="2"/>
    <x v="10"/>
    <m/>
    <m/>
    <m/>
    <m/>
    <m/>
    <s v="AME20161111NOBA"/>
    <n v="4"/>
    <x v="2"/>
    <x v="10"/>
    <e v="#N/A"/>
    <x v="1"/>
  </r>
  <r>
    <s v="American RC"/>
    <s v="Haitian RC"/>
    <m/>
    <s v="Réalisé"/>
    <d v="2016-11-11T00:00:00"/>
    <s v="Distribution NFI"/>
    <s v="Matériaux NFI"/>
    <s v="Bidons"/>
    <m/>
    <s v="Nombre"/>
    <n v="590"/>
    <m/>
    <m/>
    <m/>
    <s v=""/>
    <n v="438"/>
    <s v="Sélection / Priorisation"/>
    <x v="2"/>
    <x v="10"/>
    <m/>
    <m/>
    <m/>
    <m/>
    <m/>
    <s v="AME20161111NOBA"/>
    <n v="3"/>
    <x v="2"/>
    <x v="10"/>
    <e v="#N/A"/>
    <x v="1"/>
  </r>
  <r>
    <s v="American RC"/>
    <s v="Haitian RC"/>
    <m/>
    <s v="Réalisé"/>
    <d v="2016-11-11T00:00:00"/>
    <s v="Distribution NFI"/>
    <s v="Matériaux NFI"/>
    <s v="Bidons"/>
    <m/>
    <s v="Nombre"/>
    <n v="50"/>
    <m/>
    <m/>
    <m/>
    <s v=""/>
    <n v="50"/>
    <s v="Sélection / Priorisation"/>
    <x v="2"/>
    <x v="17"/>
    <m/>
    <m/>
    <m/>
    <m/>
    <m/>
    <s v="AME20161111NOBO"/>
    <n v="7"/>
    <x v="2"/>
    <x v="17"/>
    <e v="#N/A"/>
    <x v="1"/>
  </r>
  <r>
    <s v="American RC"/>
    <s v="Haitian RC"/>
    <m/>
    <s v="Réalisé"/>
    <d v="2016-11-11T00:00:00"/>
    <s v="Distribution NFI"/>
    <s v="Matériaux NFI"/>
    <s v="Bidons"/>
    <m/>
    <s v="Nombre"/>
    <n v="110"/>
    <m/>
    <m/>
    <m/>
    <s v=""/>
    <n v="110"/>
    <s v="Sélection / Priorisation"/>
    <x v="2"/>
    <x v="17"/>
    <m/>
    <m/>
    <m/>
    <m/>
    <m/>
    <s v="AME20161111NOBO"/>
    <n v="6"/>
    <x v="2"/>
    <x v="17"/>
    <e v="#N/A"/>
    <x v="1"/>
  </r>
  <r>
    <s v="American RC"/>
    <s v="Haitian RC"/>
    <m/>
    <s v="Réalisé"/>
    <d v="2016-11-11T00:00:00"/>
    <s v="Distribution NFI"/>
    <s v="Matériaux NFI"/>
    <s v="Bidons"/>
    <m/>
    <s v="Nombre"/>
    <n v="68"/>
    <m/>
    <m/>
    <m/>
    <s v=""/>
    <n v="68"/>
    <s v="Sélection / Priorisation"/>
    <x v="2"/>
    <x v="17"/>
    <m/>
    <m/>
    <m/>
    <m/>
    <m/>
    <s v="AME20161111NOBO"/>
    <n v="5"/>
    <x v="2"/>
    <x v="17"/>
    <e v="#N/A"/>
    <x v="1"/>
  </r>
  <r>
    <s v="American RC"/>
    <s v="Haitian RC"/>
    <m/>
    <s v="Réalisé"/>
    <d v="2016-11-11T00:00:00"/>
    <s v="Distribution NFI"/>
    <s v="Matériaux NFI"/>
    <s v="Bidons"/>
    <m/>
    <s v="Nombre"/>
    <n v="150"/>
    <m/>
    <m/>
    <m/>
    <s v=""/>
    <n v="232"/>
    <s v="Sélection / Priorisation"/>
    <x v="2"/>
    <x v="12"/>
    <m/>
    <m/>
    <m/>
    <m/>
    <m/>
    <s v="AME20161111NOMO"/>
    <n v="2"/>
    <x v="2"/>
    <x v="12"/>
    <e v="#N/A"/>
    <x v="1"/>
  </r>
  <r>
    <s v="American RC"/>
    <s v="Haitian RC"/>
    <m/>
    <s v="Réalisé"/>
    <d v="2016-11-11T00:00:00"/>
    <s v="Distribution Abris"/>
    <s v="Matériaux Abris"/>
    <s v="Kit Abris"/>
    <m/>
    <s v="Nombre"/>
    <n v="60"/>
    <m/>
    <m/>
    <m/>
    <s v=""/>
    <n v="63"/>
    <s v="Sélection / Priorisation"/>
    <x v="2"/>
    <x v="10"/>
    <m/>
    <m/>
    <m/>
    <m/>
    <m/>
    <s v="AME20161111NOBA"/>
    <n v="2"/>
    <x v="2"/>
    <x v="10"/>
    <e v="#N/A"/>
    <x v="1"/>
  </r>
  <r>
    <s v="American RC"/>
    <s v="Haitian RC"/>
    <m/>
    <s v="Réalisé"/>
    <d v="2016-11-11T00:00:00"/>
    <s v="Distribution Abris"/>
    <s v="Matériaux Abris"/>
    <s v="Kit Abris"/>
    <m/>
    <s v="Nombre"/>
    <n v="115"/>
    <m/>
    <m/>
    <m/>
    <s v=""/>
    <n v="438"/>
    <s v="Sélection / Priorisation"/>
    <x v="2"/>
    <x v="10"/>
    <m/>
    <m/>
    <m/>
    <m/>
    <m/>
    <s v="AME20161111NOBA"/>
    <n v="1"/>
    <x v="2"/>
    <x v="10"/>
    <e v="#N/A"/>
    <x v="1"/>
  </r>
  <r>
    <s v="American RC"/>
    <s v="Haitian RC"/>
    <m/>
    <s v="Réalisé"/>
    <d v="2016-11-11T00:00:00"/>
    <s v="Distribution Abris"/>
    <s v="Matériaux Abris"/>
    <s v="Kit Abris"/>
    <m/>
    <s v="Nombre"/>
    <n v="5"/>
    <m/>
    <m/>
    <m/>
    <s v=""/>
    <n v="68"/>
    <s v="Sélection / Priorisation"/>
    <x v="2"/>
    <x v="17"/>
    <m/>
    <m/>
    <m/>
    <m/>
    <m/>
    <s v="AME20161111NOBO"/>
    <n v="4"/>
    <x v="2"/>
    <x v="17"/>
    <e v="#N/A"/>
    <x v="1"/>
  </r>
  <r>
    <s v="American RC"/>
    <s v="Haitian RC"/>
    <m/>
    <s v="Réalisé"/>
    <d v="2016-11-11T00:00:00"/>
    <s v="Distribution Abris"/>
    <s v="Matériaux Abris"/>
    <s v="Kit Abris"/>
    <m/>
    <s v="Nombre"/>
    <n v="18"/>
    <m/>
    <m/>
    <m/>
    <s v=""/>
    <n v="50"/>
    <s v="Sélection / Priorisation"/>
    <x v="2"/>
    <x v="17"/>
    <m/>
    <m/>
    <m/>
    <m/>
    <m/>
    <s v="AME20161111NOBO"/>
    <n v="3"/>
    <x v="2"/>
    <x v="17"/>
    <e v="#N/A"/>
    <x v="1"/>
  </r>
  <r>
    <s v="American RC"/>
    <s v="Haitian RC"/>
    <m/>
    <s v="Réalisé"/>
    <d v="2016-11-11T00:00:00"/>
    <s v="Distribution Abris"/>
    <s v="Matériaux Abris"/>
    <s v="Kit Abris"/>
    <m/>
    <s v="Nombre"/>
    <n v="37"/>
    <m/>
    <m/>
    <m/>
    <s v=""/>
    <n v="110"/>
    <s v="Sélection / Priorisation"/>
    <x v="2"/>
    <x v="17"/>
    <m/>
    <m/>
    <m/>
    <m/>
    <m/>
    <s v="AME20161111NOBO"/>
    <n v="2"/>
    <x v="2"/>
    <x v="17"/>
    <e v="#N/A"/>
    <x v="1"/>
  </r>
  <r>
    <s v="American RC"/>
    <s v="Haitian RC"/>
    <m/>
    <s v="Réalisé"/>
    <d v="2016-11-11T00:00:00"/>
    <s v="Distribution Abris"/>
    <s v="Matériaux Abris"/>
    <s v="Kit Abris"/>
    <m/>
    <s v="Nombre"/>
    <n v="17"/>
    <m/>
    <m/>
    <m/>
    <s v=""/>
    <n v="68"/>
    <s v="Sélection / Priorisation"/>
    <x v="2"/>
    <x v="17"/>
    <m/>
    <m/>
    <m/>
    <m/>
    <m/>
    <s v="AME20161111NOBO"/>
    <n v="1"/>
    <x v="2"/>
    <x v="17"/>
    <e v="#N/A"/>
    <x v="1"/>
  </r>
  <r>
    <s v="American RC"/>
    <s v="Haitian RC"/>
    <m/>
    <s v="Réalisé"/>
    <d v="2016-11-11T00:00:00"/>
    <s v="Distribution Abris"/>
    <s v="Matériaux Abris"/>
    <s v="Kit Abris"/>
    <m/>
    <s v="Nombre"/>
    <n v="63"/>
    <m/>
    <m/>
    <m/>
    <s v=""/>
    <n v="232"/>
    <s v="Sélection / Priorisation"/>
    <x v="2"/>
    <x v="12"/>
    <m/>
    <m/>
    <m/>
    <m/>
    <m/>
    <s v="AME20161111NOMO"/>
    <n v="1"/>
    <x v="2"/>
    <x v="12"/>
    <e v="#N/A"/>
    <x v="1"/>
  </r>
  <r>
    <s v="American RC"/>
    <s v="Haitian RC"/>
    <m/>
    <s v="Réalisé"/>
    <d v="2016-11-12T00:00:00"/>
    <s v="Distribution NFI"/>
    <s v="Matériaux NFI"/>
    <s v="Kit de cuisine"/>
    <m/>
    <s v="Nombre"/>
    <n v="25"/>
    <m/>
    <m/>
    <m/>
    <s v=""/>
    <n v="25"/>
    <s v="Sélection / Priorisation"/>
    <x v="2"/>
    <x v="22"/>
    <m/>
    <m/>
    <m/>
    <m/>
    <m/>
    <s v="AME20161112NOBA"/>
    <n v="2"/>
    <x v="2"/>
    <x v="22"/>
    <e v="#N/A"/>
    <x v="0"/>
  </r>
  <r>
    <s v="American RC"/>
    <s v="Haitian RC"/>
    <m/>
    <s v="Réalisé"/>
    <d v="2016-11-12T00:00:00"/>
    <s v="Distribution NFI"/>
    <s v="Matériaux NFI"/>
    <s v="Kit de cuisine"/>
    <m/>
    <s v="Nombre"/>
    <n v="25"/>
    <m/>
    <m/>
    <m/>
    <s v=""/>
    <n v="25"/>
    <s v="Sélection / Priorisation"/>
    <x v="2"/>
    <x v="23"/>
    <m/>
    <m/>
    <m/>
    <m/>
    <m/>
    <s v="AME20161112NOCH"/>
    <n v="2"/>
    <x v="2"/>
    <x v="23"/>
    <e v="#N/A"/>
    <x v="0"/>
  </r>
  <r>
    <s v="American RC"/>
    <s v="Haitian RC"/>
    <m/>
    <s v="Réalisé"/>
    <d v="2016-11-12T00:00:00"/>
    <s v="Distribution Abris"/>
    <s v="Matériaux Abris"/>
    <s v="Kit Abris"/>
    <m/>
    <s v="Nombre"/>
    <n v="25"/>
    <m/>
    <m/>
    <m/>
    <s v=""/>
    <n v="25"/>
    <s v="Sélection / Priorisation"/>
    <x v="2"/>
    <x v="22"/>
    <m/>
    <m/>
    <m/>
    <m/>
    <m/>
    <s v="AME20161112NOBA"/>
    <n v="1"/>
    <x v="2"/>
    <x v="22"/>
    <e v="#N/A"/>
    <x v="1"/>
  </r>
  <r>
    <s v="American RC"/>
    <s v="Haitian RC"/>
    <m/>
    <s v="Réalisé"/>
    <d v="2016-11-12T00:00:00"/>
    <s v="Distribution Abris"/>
    <s v="Matériaux Abris"/>
    <s v="Kit Abris"/>
    <m/>
    <s v="Nombre"/>
    <n v="25"/>
    <m/>
    <m/>
    <m/>
    <s v=""/>
    <n v="25"/>
    <s v="Sélection / Priorisation"/>
    <x v="2"/>
    <x v="23"/>
    <m/>
    <m/>
    <m/>
    <m/>
    <m/>
    <s v="AME20161112NOCH"/>
    <n v="1"/>
    <x v="2"/>
    <x v="23"/>
    <e v="#N/A"/>
    <x v="1"/>
  </r>
  <r>
    <s v="American RC"/>
    <s v="Haitian RC"/>
    <m/>
    <s v="Réalisé"/>
    <d v="2016-11-13T00:00:00"/>
    <s v="Distribution Abris"/>
    <s v="Matériaux Abris"/>
    <s v="Bâches"/>
    <m/>
    <s v="Nombre"/>
    <n v="111"/>
    <m/>
    <m/>
    <m/>
    <s v=""/>
    <n v="111"/>
    <m/>
    <x v="3"/>
    <x v="24"/>
    <m/>
    <m/>
    <m/>
    <m/>
    <m/>
    <s v="AME20161113NIMI"/>
    <n v="2"/>
    <x v="3"/>
    <x v="24"/>
    <e v="#N/A"/>
    <x v="0"/>
  </r>
  <r>
    <s v="American RC"/>
    <s v="Haitian RC"/>
    <m/>
    <s v="Réalisé"/>
    <d v="2016-11-13T00:00:00"/>
    <s v="Distribution Abris"/>
    <s v="Matériaux Abris"/>
    <s v="Bâches"/>
    <m/>
    <s v="Nombre"/>
    <n v="7"/>
    <m/>
    <m/>
    <m/>
    <s v=""/>
    <n v="7"/>
    <m/>
    <x v="1"/>
    <x v="8"/>
    <m/>
    <m/>
    <m/>
    <m/>
    <m/>
    <s v="AME20161113SUTO"/>
    <n v="3"/>
    <x v="1"/>
    <x v="8"/>
    <e v="#N/A"/>
    <x v="1"/>
  </r>
  <r>
    <s v="American RC"/>
    <s v="Haitian RC"/>
    <m/>
    <s v="Réalisé"/>
    <d v="2016-11-13T00:00:00"/>
    <s v="Distribution NFI"/>
    <s v="Matériaux NFI"/>
    <s v="Bidons"/>
    <m/>
    <s v="Nombre"/>
    <n v="14"/>
    <m/>
    <m/>
    <m/>
    <s v=""/>
    <n v="7"/>
    <s v="Sélection / Priorisation"/>
    <x v="1"/>
    <x v="8"/>
    <m/>
    <m/>
    <m/>
    <m/>
    <m/>
    <s v="AME20161113SUTO"/>
    <n v="2"/>
    <x v="1"/>
    <x v="8"/>
    <e v="#N/A"/>
    <x v="1"/>
  </r>
  <r>
    <s v="American RC"/>
    <s v="Haitian RC"/>
    <m/>
    <s v="Réalisé"/>
    <d v="2016-11-13T00:00:00"/>
    <s v="Distribution Abris"/>
    <s v="Matériaux Abris"/>
    <s v="Kit Abris"/>
    <m/>
    <s v="Nombre"/>
    <n v="111"/>
    <m/>
    <m/>
    <m/>
    <s v=""/>
    <n v="111"/>
    <s v="Sélection / Priorisation"/>
    <x v="3"/>
    <x v="24"/>
    <m/>
    <m/>
    <m/>
    <m/>
    <m/>
    <s v="AME20161113NIMI"/>
    <n v="1"/>
    <x v="3"/>
    <x v="24"/>
    <e v="#N/A"/>
    <x v="1"/>
  </r>
  <r>
    <s v="American RC"/>
    <s v="Haitian RC"/>
    <m/>
    <s v="Réalisé"/>
    <d v="2016-11-13T00:00:00"/>
    <s v="Distribution NFI"/>
    <s v="Matériaux NFI"/>
    <s v="Kit de cuisine"/>
    <m/>
    <s v="Nombre"/>
    <n v="7"/>
    <m/>
    <m/>
    <m/>
    <s v=""/>
    <n v="7"/>
    <s v="Sélection / Priorisation"/>
    <x v="1"/>
    <x v="8"/>
    <m/>
    <m/>
    <m/>
    <m/>
    <m/>
    <s v="AME20161113SUTO"/>
    <n v="1"/>
    <x v="1"/>
    <x v="8"/>
    <e v="#N/A"/>
    <x v="1"/>
  </r>
  <r>
    <s v="American RC"/>
    <s v="Haitian RC"/>
    <m/>
    <s v="Réalisé"/>
    <d v="2016-11-14T00:00:00"/>
    <s v="Distribution Abris"/>
    <s v="Matériaux Abris"/>
    <s v="Bâches"/>
    <m/>
    <s v="Nombre"/>
    <n v="225"/>
    <m/>
    <m/>
    <m/>
    <s v=""/>
    <n v="225"/>
    <m/>
    <x v="1"/>
    <x v="8"/>
    <m/>
    <m/>
    <m/>
    <m/>
    <m/>
    <s v="AME20161114SUTO"/>
    <n v="3"/>
    <x v="1"/>
    <x v="8"/>
    <e v="#N/A"/>
    <x v="1"/>
  </r>
  <r>
    <s v="American RC"/>
    <s v="Haitian RC"/>
    <m/>
    <s v="Réalisé"/>
    <d v="2016-11-14T00:00:00"/>
    <s v="Distribution NFI"/>
    <s v="Matériaux NFI"/>
    <s v="Bidons"/>
    <m/>
    <s v="Nombre"/>
    <n v="450"/>
    <m/>
    <m/>
    <m/>
    <s v=""/>
    <n v="225"/>
    <s v="Sélection / Priorisation"/>
    <x v="1"/>
    <x v="8"/>
    <m/>
    <m/>
    <m/>
    <m/>
    <m/>
    <s v="AME20161114SUTO"/>
    <n v="2"/>
    <x v="1"/>
    <x v="8"/>
    <e v="#N/A"/>
    <x v="1"/>
  </r>
  <r>
    <s v="American RC"/>
    <s v="Haitian RC"/>
    <m/>
    <s v="Réalisé"/>
    <d v="2016-11-14T00:00:00"/>
    <s v="Distribution NFI"/>
    <s v="Matériaux NFI"/>
    <s v="Kit de cuisine"/>
    <m/>
    <s v="Nombre"/>
    <n v="225"/>
    <m/>
    <m/>
    <m/>
    <s v=""/>
    <n v="225"/>
    <s v="Sélection / Priorisation"/>
    <x v="1"/>
    <x v="8"/>
    <m/>
    <m/>
    <m/>
    <m/>
    <m/>
    <s v="AME20161114SUTO"/>
    <n v="1"/>
    <x v="1"/>
    <x v="8"/>
    <e v="#N/A"/>
    <x v="1"/>
  </r>
  <r>
    <s v="American RC"/>
    <s v="Haitian RC"/>
    <m/>
    <s v="Réalisé"/>
    <d v="2016-11-15T00:00:00"/>
    <s v="Distribution Abris"/>
    <s v="Matériaux Abris"/>
    <s v="Bâches"/>
    <m/>
    <s v="Nombre"/>
    <n v="340"/>
    <m/>
    <m/>
    <m/>
    <s v=""/>
    <n v="340"/>
    <m/>
    <x v="1"/>
    <x v="20"/>
    <m/>
    <m/>
    <m/>
    <m/>
    <m/>
    <s v="AME20161115SUCH"/>
    <n v="4"/>
    <x v="1"/>
    <x v="20"/>
    <e v="#N/A"/>
    <x v="1"/>
  </r>
  <r>
    <s v="American RC"/>
    <s v="Haitian RC"/>
    <m/>
    <s v="Réalisé"/>
    <d v="2016-11-15T00:00:00"/>
    <s v="Distribution NFI"/>
    <s v="Matériaux NFI"/>
    <s v="Bidons"/>
    <m/>
    <s v="Nombre"/>
    <n v="680"/>
    <m/>
    <m/>
    <m/>
    <s v=""/>
    <n v="340"/>
    <s v="Sélection / Priorisation"/>
    <x v="1"/>
    <x v="20"/>
    <m/>
    <m/>
    <m/>
    <m/>
    <m/>
    <s v="AME20161115SUCH"/>
    <n v="3"/>
    <x v="1"/>
    <x v="20"/>
    <e v="#N/A"/>
    <x v="1"/>
  </r>
  <r>
    <s v="American RC"/>
    <s v="Haitian RC"/>
    <m/>
    <s v="Réalisé"/>
    <d v="2016-11-15T00:00:00"/>
    <s v="Distribution Abris"/>
    <s v="Matériaux Abris"/>
    <s v="Kit Abris"/>
    <m/>
    <s v="Nombre"/>
    <n v="340"/>
    <m/>
    <m/>
    <m/>
    <s v=""/>
    <n v="340"/>
    <s v="Sélection / Priorisation"/>
    <x v="1"/>
    <x v="20"/>
    <m/>
    <m/>
    <m/>
    <m/>
    <m/>
    <s v="AME20161115SUCH"/>
    <n v="2"/>
    <x v="1"/>
    <x v="20"/>
    <e v="#N/A"/>
    <x v="1"/>
  </r>
  <r>
    <s v="American RC"/>
    <s v="Haitian RC"/>
    <m/>
    <s v="Réalisé"/>
    <d v="2016-11-15T00:00:00"/>
    <s v="Distribution NFI"/>
    <s v="Matériaux NFI"/>
    <s v="Kit de cuisine"/>
    <m/>
    <s v="Nombre"/>
    <n v="340"/>
    <m/>
    <m/>
    <m/>
    <s v=""/>
    <n v="340"/>
    <s v="Sélection / Priorisation"/>
    <x v="1"/>
    <x v="20"/>
    <m/>
    <m/>
    <m/>
    <m/>
    <m/>
    <s v="AME20161115SUCH"/>
    <n v="1"/>
    <x v="1"/>
    <x v="20"/>
    <e v="#N/A"/>
    <x v="1"/>
  </r>
  <r>
    <s v="American RC"/>
    <s v="Haitian RC"/>
    <m/>
    <s v="Réalisé"/>
    <d v="2016-11-16T00:00:00"/>
    <s v="Distribution Abris"/>
    <s v="Matériaux Abris"/>
    <s v="Bâches"/>
    <m/>
    <s v="Nombre"/>
    <n v="33"/>
    <m/>
    <m/>
    <m/>
    <s v=""/>
    <n v="33"/>
    <m/>
    <x v="4"/>
    <x v="25"/>
    <m/>
    <m/>
    <m/>
    <m/>
    <m/>
    <s v="AME20161116OUCR"/>
    <n v="2"/>
    <x v="4"/>
    <x v="25"/>
    <e v="#N/A"/>
    <x v="0"/>
  </r>
  <r>
    <s v="American RC"/>
    <s v="Haitian RC"/>
    <m/>
    <s v="Réalisé"/>
    <d v="2016-11-16T00:00:00"/>
    <s v="Distribution Abris"/>
    <s v="Matériaux Abris"/>
    <s v="Kit Abris"/>
    <m/>
    <s v="Nombre"/>
    <n v="33"/>
    <m/>
    <m/>
    <m/>
    <s v=""/>
    <n v="33"/>
    <s v="Sélection / Priorisation"/>
    <x v="4"/>
    <x v="25"/>
    <m/>
    <m/>
    <m/>
    <m/>
    <m/>
    <s v="AME20161116OUCR"/>
    <n v="1"/>
    <x v="4"/>
    <x v="25"/>
    <e v="#N/A"/>
    <x v="1"/>
  </r>
  <r>
    <s v="American RC"/>
    <s v="Haitian RC"/>
    <m/>
    <s v="Réalisé"/>
    <d v="2016-11-17T00:00:00"/>
    <s v="Distribution NFI"/>
    <s v="Matériaux NFI"/>
    <s v="Kit d'hygiène"/>
    <m/>
    <s v="Nombre"/>
    <n v="50"/>
    <m/>
    <m/>
    <m/>
    <s v=""/>
    <n v="50"/>
    <s v="Sélection / Priorisation"/>
    <x v="1"/>
    <x v="1"/>
    <m/>
    <m/>
    <m/>
    <m/>
    <m/>
    <s v="AME20161117SULE"/>
    <n v="1"/>
    <x v="1"/>
    <x v="1"/>
    <e v="#N/A"/>
    <x v="1"/>
  </r>
  <r>
    <s v="American RC"/>
    <s v="Haitian RC"/>
    <m/>
    <m/>
    <d v="2016-11-24T00:00:00"/>
    <s v="Distribution Abris"/>
    <s v="Matériaux Abris"/>
    <s v="Bâches"/>
    <m/>
    <s v="Nombre"/>
    <n v="219"/>
    <m/>
    <m/>
    <m/>
    <s v=""/>
    <n v="219"/>
    <m/>
    <x v="3"/>
    <x v="26"/>
    <m/>
    <m/>
    <m/>
    <m/>
    <m/>
    <s v="AME20161124NIPA"/>
    <n v="2"/>
    <x v="3"/>
    <x v="26"/>
    <e v="#N/A"/>
    <x v="0"/>
  </r>
  <r>
    <s v="American RC"/>
    <s v="Haitian RC"/>
    <m/>
    <m/>
    <d v="2016-11-24T00:00:00"/>
    <s v="Distribution Abris"/>
    <s v="Matériaux Abris"/>
    <s v="Kit Abris"/>
    <m/>
    <s v="Nombre"/>
    <n v="219"/>
    <m/>
    <m/>
    <m/>
    <s v=""/>
    <n v="219"/>
    <m/>
    <x v="3"/>
    <x v="26"/>
    <m/>
    <m/>
    <m/>
    <m/>
    <m/>
    <s v="AME20161124NIPA"/>
    <n v="1"/>
    <x v="3"/>
    <x v="26"/>
    <e v="#N/A"/>
    <x v="1"/>
  </r>
  <r>
    <s v="American RC"/>
    <s v="Haitian RC"/>
    <m/>
    <s v="Réalisé"/>
    <d v="2016-11-25T00:00:00"/>
    <s v="Distribution Abris"/>
    <s v="Matériaux Abris"/>
    <s v="Bâches"/>
    <m/>
    <s v="Nombre"/>
    <n v="299"/>
    <n v="80"/>
    <s v="Sélection / Priorisation"/>
    <s v="SUD"/>
    <s v="Roche-A-Bateau"/>
    <n v="299"/>
    <m/>
    <x v="1"/>
    <x v="7"/>
    <m/>
    <m/>
    <m/>
    <m/>
    <m/>
    <s v="AME20161125SUAR"/>
    <n v="8"/>
    <x v="1"/>
    <x v="7"/>
    <e v="#N/A"/>
    <x v="1"/>
  </r>
  <r>
    <s v="American RC"/>
    <s v="Haitian RC"/>
    <m/>
    <s v="Réalisé"/>
    <d v="2016-11-25T00:00:00"/>
    <s v="Distribution NFI"/>
    <s v="Matériaux NFI"/>
    <s v="Bidons"/>
    <m/>
    <s v="Nombre"/>
    <n v="598"/>
    <m/>
    <m/>
    <m/>
    <m/>
    <n v="299"/>
    <m/>
    <x v="1"/>
    <x v="7"/>
    <m/>
    <m/>
    <m/>
    <m/>
    <m/>
    <s v="AME20161125SUAR"/>
    <n v="7"/>
    <x v="1"/>
    <x v="7"/>
    <e v="#N/A"/>
    <x v="1"/>
  </r>
  <r>
    <s v="American RC"/>
    <s v="Haitian RC"/>
    <m/>
    <s v="Réalisé"/>
    <d v="2016-11-25T00:00:00"/>
    <s v="Distribution Abris"/>
    <s v="Matériaux Abris"/>
    <s v="Kit Abris"/>
    <m/>
    <s v="Nombre"/>
    <n v="299"/>
    <m/>
    <m/>
    <m/>
    <m/>
    <n v="299"/>
    <m/>
    <x v="1"/>
    <x v="7"/>
    <m/>
    <m/>
    <m/>
    <m/>
    <m/>
    <s v="AME20161125SUAR"/>
    <n v="6"/>
    <x v="1"/>
    <x v="7"/>
    <e v="#N/A"/>
    <x v="1"/>
  </r>
  <r>
    <s v="American RC"/>
    <s v="Haitian RC"/>
    <m/>
    <s v="Réalisé"/>
    <d v="2016-11-25T00:00:00"/>
    <s v="Distribution NFI"/>
    <s v="Matériaux NFI"/>
    <s v="Kit de cuisine"/>
    <m/>
    <s v="Nombre"/>
    <n v="299"/>
    <m/>
    <m/>
    <m/>
    <m/>
    <n v="299"/>
    <m/>
    <x v="1"/>
    <x v="7"/>
    <m/>
    <m/>
    <m/>
    <m/>
    <m/>
    <s v="AME20161125SUAR"/>
    <n v="5"/>
    <x v="1"/>
    <x v="7"/>
    <e v="#N/A"/>
    <x v="1"/>
  </r>
  <r>
    <s v="American RC"/>
    <s v="Haitian RC"/>
    <m/>
    <s v="Réalisé"/>
    <d v="2016-11-25T00:00:00"/>
    <s v="Distribution NFI"/>
    <s v="Matériaux NFI"/>
    <s v="Kit d'hygiène"/>
    <m/>
    <s v="Nombre"/>
    <n v="84"/>
    <n v="299"/>
    <m/>
    <s v="SUD"/>
    <s v="Arniquet"/>
    <n v="84"/>
    <m/>
    <x v="1"/>
    <x v="11"/>
    <m/>
    <m/>
    <m/>
    <m/>
    <m/>
    <s v="AME20161125SULE"/>
    <n v="2"/>
    <x v="1"/>
    <x v="11"/>
    <e v="#N/A"/>
    <x v="1"/>
  </r>
  <r>
    <s v="American RC"/>
    <s v="Haitian RC"/>
    <m/>
    <s v="Réalisé"/>
    <d v="2016-11-25T00:00:00"/>
    <s v="Distribution NFI"/>
    <s v="Matériaux NFI"/>
    <s v="Kit d'hygiène"/>
    <m/>
    <s v="Nombre"/>
    <n v="50"/>
    <n v="84"/>
    <m/>
    <s v="SUD"/>
    <s v="Les Anglais"/>
    <n v="50"/>
    <m/>
    <x v="1"/>
    <x v="1"/>
    <m/>
    <m/>
    <m/>
    <m/>
    <m/>
    <s v="AME20161125SULE"/>
    <n v="1"/>
    <x v="1"/>
    <x v="1"/>
    <e v="#N/A"/>
    <x v="1"/>
  </r>
  <r>
    <s v="American RC"/>
    <s v="Haitian RC"/>
    <m/>
    <m/>
    <d v="2016-11-25T00:00:00"/>
    <s v="Distribution Abris"/>
    <s v="Matériaux Abris"/>
    <s v="Bâches"/>
    <m/>
    <s v="Nombre"/>
    <n v="4"/>
    <m/>
    <m/>
    <m/>
    <s v=""/>
    <n v="4"/>
    <m/>
    <x v="1"/>
    <x v="7"/>
    <m/>
    <m/>
    <m/>
    <m/>
    <m/>
    <s v="AME20161125SUAR"/>
    <n v="4"/>
    <x v="1"/>
    <x v="7"/>
    <e v="#N/A"/>
    <x v="1"/>
  </r>
  <r>
    <s v="American RC"/>
    <s v="Haitian RC"/>
    <m/>
    <m/>
    <d v="2016-11-25T00:00:00"/>
    <s v="Distribution Abris"/>
    <s v="Matériaux Abris"/>
    <s v="Bâches"/>
    <m/>
    <s v="Nombre"/>
    <n v="352"/>
    <m/>
    <m/>
    <m/>
    <s v=""/>
    <n v="352"/>
    <m/>
    <x v="3"/>
    <x v="27"/>
    <m/>
    <m/>
    <m/>
    <m/>
    <m/>
    <s v="AME20161125NIFO"/>
    <n v="2"/>
    <x v="3"/>
    <x v="27"/>
    <e v="#N/A"/>
    <x v="0"/>
  </r>
  <r>
    <s v="American RC"/>
    <s v="Haitian RC"/>
    <m/>
    <m/>
    <d v="2016-11-25T00:00:00"/>
    <s v="Distribution Abris"/>
    <s v="Matériaux Abris"/>
    <s v="Bâches"/>
    <m/>
    <s v="Nombre"/>
    <n v="415"/>
    <m/>
    <m/>
    <m/>
    <s v=""/>
    <n v="415"/>
    <m/>
    <x v="1"/>
    <x v="16"/>
    <m/>
    <m/>
    <m/>
    <m/>
    <m/>
    <s v="AME20161125SUST"/>
    <n v="4"/>
    <x v="1"/>
    <x v="16"/>
    <e v="#N/A"/>
    <x v="1"/>
  </r>
  <r>
    <s v="American RC"/>
    <s v="Haitian RC"/>
    <m/>
    <m/>
    <d v="2016-11-25T00:00:00"/>
    <s v="Distribution NFI"/>
    <s v="Matériaux NFI"/>
    <s v="Bidons"/>
    <m/>
    <s v="Nombre"/>
    <n v="8"/>
    <m/>
    <m/>
    <m/>
    <s v=""/>
    <n v="4"/>
    <m/>
    <x v="1"/>
    <x v="7"/>
    <m/>
    <m/>
    <m/>
    <m/>
    <m/>
    <s v="AME20161125SUAR"/>
    <n v="3"/>
    <x v="1"/>
    <x v="7"/>
    <e v="#N/A"/>
    <x v="1"/>
  </r>
  <r>
    <s v="American RC"/>
    <s v="Haitian RC"/>
    <m/>
    <m/>
    <d v="2016-11-25T00:00:00"/>
    <s v="Distribution NFI"/>
    <s v="Matériaux NFI"/>
    <s v="Bidons"/>
    <m/>
    <s v="Nombre"/>
    <n v="830"/>
    <m/>
    <m/>
    <m/>
    <s v=""/>
    <n v="415"/>
    <m/>
    <x v="1"/>
    <x v="16"/>
    <m/>
    <m/>
    <m/>
    <m/>
    <m/>
    <s v="AME20161125SUST"/>
    <n v="3"/>
    <x v="1"/>
    <x v="16"/>
    <e v="#N/A"/>
    <x v="1"/>
  </r>
  <r>
    <s v="American RC"/>
    <s v="Haitian RC"/>
    <m/>
    <m/>
    <d v="2016-11-25T00:00:00"/>
    <s v="Distribution NFI"/>
    <s v="Matériaux NFI"/>
    <s v="Kit de cuisine"/>
    <m/>
    <s v="Nombre"/>
    <n v="4"/>
    <m/>
    <m/>
    <m/>
    <s v=""/>
    <n v="4"/>
    <m/>
    <x v="1"/>
    <x v="7"/>
    <m/>
    <m/>
    <m/>
    <m/>
    <m/>
    <s v="AME20161125SUAR"/>
    <n v="2"/>
    <x v="1"/>
    <x v="7"/>
    <e v="#N/A"/>
    <x v="1"/>
  </r>
  <r>
    <s v="American RC"/>
    <s v="Haitian RC"/>
    <m/>
    <m/>
    <d v="2016-11-25T00:00:00"/>
    <s v="Distribution Abris"/>
    <s v="Matériaux Abris"/>
    <s v="Kit Abris"/>
    <m/>
    <s v="Nombre"/>
    <n v="4"/>
    <m/>
    <m/>
    <m/>
    <s v=""/>
    <n v="4"/>
    <m/>
    <x v="1"/>
    <x v="7"/>
    <m/>
    <m/>
    <m/>
    <m/>
    <m/>
    <s v="AME20161125SUAR"/>
    <n v="1"/>
    <x v="1"/>
    <x v="7"/>
    <e v="#N/A"/>
    <x v="1"/>
  </r>
  <r>
    <s v="American RC"/>
    <s v="Haitian RC"/>
    <m/>
    <m/>
    <d v="2016-11-25T00:00:00"/>
    <s v="Distribution NFI"/>
    <s v="Matériaux NFI"/>
    <s v="Kit de cuisine"/>
    <m/>
    <s v="Nombre"/>
    <n v="415"/>
    <m/>
    <m/>
    <m/>
    <s v=""/>
    <n v="415"/>
    <m/>
    <x v="1"/>
    <x v="16"/>
    <m/>
    <m/>
    <m/>
    <m/>
    <m/>
    <s v="AME20161125SUST"/>
    <n v="2"/>
    <x v="1"/>
    <x v="16"/>
    <e v="#N/A"/>
    <x v="1"/>
  </r>
  <r>
    <s v="American RC"/>
    <s v="Haitian RC"/>
    <m/>
    <m/>
    <d v="2016-11-25T00:00:00"/>
    <s v="Distribution Abris"/>
    <s v="Matériaux Abris"/>
    <s v="Kit Abris"/>
    <m/>
    <s v="Nombre"/>
    <n v="415"/>
    <m/>
    <m/>
    <m/>
    <s v=""/>
    <n v="415"/>
    <m/>
    <x v="1"/>
    <x v="16"/>
    <m/>
    <m/>
    <m/>
    <m/>
    <m/>
    <s v="AME20161125SUST"/>
    <n v="1"/>
    <x v="1"/>
    <x v="16"/>
    <e v="#N/A"/>
    <x v="1"/>
  </r>
  <r>
    <s v="American RC"/>
    <s v="Haitian RC"/>
    <m/>
    <m/>
    <d v="2016-11-25T00:00:00"/>
    <s v="Distribution Abris"/>
    <s v="Matériaux Abris"/>
    <s v="Kit Abris"/>
    <m/>
    <s v="Nombre"/>
    <n v="352"/>
    <m/>
    <m/>
    <m/>
    <s v=""/>
    <n v="352"/>
    <m/>
    <x v="3"/>
    <x v="27"/>
    <m/>
    <m/>
    <m/>
    <m/>
    <m/>
    <s v="AME20161125NIFO"/>
    <n v="1"/>
    <x v="3"/>
    <x v="27"/>
    <e v="#N/A"/>
    <x v="1"/>
  </r>
  <r>
    <s v="American RC"/>
    <s v="Haitian RC"/>
    <m/>
    <s v="Réalisé"/>
    <s v="19-Oct-2016 - 20-Oct-2016"/>
    <s v="Distribution NFI"/>
    <s v="Matériaux NFI"/>
    <s v="Bidons"/>
    <m/>
    <s v="Nombre"/>
    <n v="235"/>
    <m/>
    <m/>
    <m/>
    <s v=""/>
    <n v="235"/>
    <m/>
    <x v="2"/>
    <x v="13"/>
    <m/>
    <m/>
    <m/>
    <m/>
    <m/>
    <e v="#VALUE!"/>
    <n v="70"/>
    <x v="2"/>
    <x v="13"/>
    <e v="#N/A"/>
    <x v="1"/>
  </r>
  <r>
    <s v="American RC"/>
    <s v="Haitian RC"/>
    <m/>
    <s v="Réalisé"/>
    <s v="19-Oct-2016 - 20-Oct-2016"/>
    <s v="Distribution NFI"/>
    <s v="Matériaux NFI"/>
    <s v="Couvertures"/>
    <m/>
    <s v="Nombre"/>
    <n v="470"/>
    <m/>
    <m/>
    <m/>
    <s v=""/>
    <n v="235"/>
    <m/>
    <x v="2"/>
    <x v="13"/>
    <m/>
    <m/>
    <m/>
    <m/>
    <m/>
    <e v="#VALUE!"/>
    <n v="69"/>
    <x v="2"/>
    <x v="13"/>
    <e v="#N/A"/>
    <x v="1"/>
  </r>
  <r>
    <s v="American RC"/>
    <s v="Haitian RC"/>
    <m/>
    <s v="Réalisé"/>
    <s v="19-Oct-2016 - 20-Oct-2016"/>
    <s v="Distribution NFI"/>
    <s v="Matériaux NFI"/>
    <s v="Kit d'hygiène"/>
    <m/>
    <s v="Nombre"/>
    <n v="235"/>
    <m/>
    <m/>
    <m/>
    <s v=""/>
    <n v="235"/>
    <m/>
    <x v="2"/>
    <x v="13"/>
    <m/>
    <m/>
    <m/>
    <m/>
    <m/>
    <e v="#VALUE!"/>
    <n v="68"/>
    <x v="2"/>
    <x v="13"/>
    <e v="#N/A"/>
    <x v="1"/>
  </r>
  <r>
    <s v="American RC"/>
    <s v="Haitian RC"/>
    <m/>
    <s v="Réalisé"/>
    <s v="19-Oct-2016 - 20-Oct-2016"/>
    <s v="Distribution NFI"/>
    <s v="Matériaux NFI"/>
    <s v="Kit de cuisine"/>
    <m/>
    <s v="Nombre"/>
    <n v="235"/>
    <m/>
    <m/>
    <m/>
    <s v=""/>
    <n v="235"/>
    <m/>
    <x v="2"/>
    <x v="13"/>
    <m/>
    <m/>
    <m/>
    <m/>
    <m/>
    <e v="#VALUE!"/>
    <n v="67"/>
    <x v="2"/>
    <x v="13"/>
    <e v="#N/A"/>
    <x v="1"/>
  </r>
  <r>
    <s v="CARE"/>
    <m/>
    <m/>
    <s v="Réalisé"/>
    <d v="2016-10-02T00:00:00"/>
    <s v="Distribution NFI"/>
    <s v="Matériaux NFI"/>
    <s v="Couvertures"/>
    <m/>
    <s v="Nombre"/>
    <n v="180"/>
    <s v="Grande Anse"/>
    <s v="Jeremie"/>
    <m/>
    <m/>
    <m/>
    <s v="Ménage"/>
    <x v="5"/>
    <x v="28"/>
    <m/>
    <m/>
    <m/>
    <m/>
    <m/>
    <s v="CAR2016102"/>
    <n v="13"/>
    <x v="5"/>
    <x v="28"/>
    <e v="#N/A"/>
    <x v="0"/>
  </r>
  <r>
    <s v="CARE"/>
    <m/>
    <m/>
    <s v="Réalisé"/>
    <d v="2016-10-02T00:00:00"/>
    <s v="Distribution NFI"/>
    <s v="Matériaux NFI"/>
    <s v="Couvertures"/>
    <m/>
    <s v="Nombre"/>
    <n v="360"/>
    <s v="Grande Anse"/>
    <s v="Roseaux"/>
    <m/>
    <m/>
    <m/>
    <s v="Ménage"/>
    <x v="5"/>
    <x v="28"/>
    <m/>
    <m/>
    <m/>
    <m/>
    <m/>
    <s v="CAR2016102"/>
    <n v="12"/>
    <x v="5"/>
    <x v="28"/>
    <e v="#N/A"/>
    <x v="1"/>
  </r>
  <r>
    <s v="CARE"/>
    <m/>
    <m/>
    <s v="Réalisé"/>
    <d v="2016-10-02T00:00:00"/>
    <s v="Distribution NFI"/>
    <s v="Matériaux NFI"/>
    <s v="Couvertures"/>
    <m/>
    <s v="Nombre"/>
    <n v="360"/>
    <s v="Grande Anse"/>
    <s v="Dame-Marie"/>
    <m/>
    <m/>
    <m/>
    <s v="Ménage"/>
    <x v="5"/>
    <x v="28"/>
    <m/>
    <m/>
    <m/>
    <m/>
    <m/>
    <s v="CAR2016102"/>
    <n v="11"/>
    <x v="5"/>
    <x v="28"/>
    <e v="#N/A"/>
    <x v="1"/>
  </r>
  <r>
    <s v="CARE"/>
    <m/>
    <m/>
    <s v="Réalisé"/>
    <d v="2016-10-02T00:00:00"/>
    <s v="Distribution NFI"/>
    <s v="Matériaux NFI"/>
    <s v="Couvertures"/>
    <m/>
    <s v="Nombre"/>
    <n v="180"/>
    <s v="Grande Anse"/>
    <s v="Chambellan"/>
    <m/>
    <m/>
    <m/>
    <s v="Ménage"/>
    <x v="5"/>
    <x v="28"/>
    <m/>
    <m/>
    <m/>
    <m/>
    <m/>
    <s v="CAR2016102"/>
    <n v="10"/>
    <x v="5"/>
    <x v="28"/>
    <e v="#N/A"/>
    <x v="1"/>
  </r>
  <r>
    <s v="CARE"/>
    <m/>
    <m/>
    <s v="Réalisé"/>
    <d v="2016-10-02T00:00:00"/>
    <s v="Distribution NFI"/>
    <s v="Matériaux NFI"/>
    <s v="Couvertures"/>
    <m/>
    <s v="Nombre"/>
    <n v="180"/>
    <s v="Grande Anse"/>
    <s v="Moron"/>
    <m/>
    <m/>
    <m/>
    <s v="Ménage"/>
    <x v="5"/>
    <x v="28"/>
    <m/>
    <m/>
    <m/>
    <m/>
    <m/>
    <s v="CAR2016102"/>
    <n v="9"/>
    <x v="5"/>
    <x v="28"/>
    <e v="#N/A"/>
    <x v="1"/>
  </r>
  <r>
    <s v="CARE"/>
    <m/>
    <m/>
    <s v="Réalisé"/>
    <d v="2016-10-02T00:00:00"/>
    <s v="Distribution NFI"/>
    <s v="Matériaux NFI"/>
    <s v="Couvertures"/>
    <m/>
    <s v="Nombre"/>
    <n v="180"/>
    <s v="Grande Anse"/>
    <s v="Abricots"/>
    <m/>
    <m/>
    <m/>
    <s v="Ménage"/>
    <x v="5"/>
    <x v="28"/>
    <m/>
    <m/>
    <m/>
    <m/>
    <m/>
    <s v="CAR2016102"/>
    <n v="8"/>
    <x v="5"/>
    <x v="28"/>
    <e v="#N/A"/>
    <x v="1"/>
  </r>
  <r>
    <s v="CARE"/>
    <m/>
    <m/>
    <s v="Réalisé"/>
    <d v="2016-10-02T00:00:00"/>
    <s v="Distribution Abris"/>
    <s v="Matériaux Abris"/>
    <s v="Bâches"/>
    <m/>
    <s v="Nombre"/>
    <n v="6"/>
    <s v="Grande Anse"/>
    <s v="Jeremie"/>
    <m/>
    <m/>
    <m/>
    <s v="Ménage"/>
    <x v="5"/>
    <x v="28"/>
    <m/>
    <m/>
    <m/>
    <m/>
    <m/>
    <s v="CAR2016102"/>
    <n v="7"/>
    <x v="5"/>
    <x v="28"/>
    <e v="#N/A"/>
    <x v="1"/>
  </r>
  <r>
    <s v="CARE"/>
    <m/>
    <m/>
    <s v="Réalisé"/>
    <d v="2016-10-02T00:00:00"/>
    <s v="Distribution Abris"/>
    <s v="Matériaux Abris"/>
    <s v="Bâches"/>
    <m/>
    <s v="Nombre"/>
    <n v="184"/>
    <s v="Grande Anse"/>
    <s v="Roseaux"/>
    <m/>
    <m/>
    <m/>
    <s v="Ménage"/>
    <x v="5"/>
    <x v="28"/>
    <m/>
    <m/>
    <m/>
    <m/>
    <m/>
    <s v="CAR2016102"/>
    <n v="6"/>
    <x v="5"/>
    <x v="28"/>
    <e v="#N/A"/>
    <x v="1"/>
  </r>
  <r>
    <s v="CARE"/>
    <m/>
    <m/>
    <s v="Réalisé"/>
    <d v="2016-10-02T00:00:00"/>
    <s v="Distribution Abris"/>
    <s v="Matériaux Abris"/>
    <s v="Bâches"/>
    <m/>
    <s v="Nombre"/>
    <n v="60"/>
    <s v="Grande Anse"/>
    <s v="Dame-Marie"/>
    <m/>
    <m/>
    <m/>
    <s v="Ménage"/>
    <x v="5"/>
    <x v="28"/>
    <m/>
    <m/>
    <m/>
    <m/>
    <m/>
    <s v="CAR2016102"/>
    <n v="5"/>
    <x v="5"/>
    <x v="28"/>
    <e v="#N/A"/>
    <x v="1"/>
  </r>
  <r>
    <s v="CARE"/>
    <m/>
    <m/>
    <s v="Réalisé"/>
    <d v="2016-10-02T00:00:00"/>
    <s v="Distribution Abris"/>
    <s v="Matériaux Abris"/>
    <s v="Bâches"/>
    <m/>
    <s v="Nombre"/>
    <n v="113"/>
    <s v="Grande Anse"/>
    <s v="Chambellan"/>
    <m/>
    <m/>
    <m/>
    <s v="Ménage"/>
    <x v="5"/>
    <x v="28"/>
    <m/>
    <m/>
    <m/>
    <m/>
    <m/>
    <s v="CAR2016102"/>
    <n v="4"/>
    <x v="5"/>
    <x v="28"/>
    <e v="#N/A"/>
    <x v="1"/>
  </r>
  <r>
    <s v="CARE"/>
    <m/>
    <m/>
    <s v="Réalisé"/>
    <d v="2016-10-02T00:00:00"/>
    <s v="Distribution Abris"/>
    <s v="Matériaux Abris"/>
    <s v="Bâches"/>
    <m/>
    <s v="Nombre"/>
    <n v="110"/>
    <s v="Grande Anse"/>
    <s v="Moron"/>
    <m/>
    <m/>
    <m/>
    <s v="Ménage"/>
    <x v="5"/>
    <x v="28"/>
    <m/>
    <m/>
    <m/>
    <m/>
    <m/>
    <s v="CAR2016102"/>
    <n v="3"/>
    <x v="5"/>
    <x v="28"/>
    <e v="#N/A"/>
    <x v="1"/>
  </r>
  <r>
    <s v="CARE"/>
    <m/>
    <m/>
    <s v="Réalisé"/>
    <d v="2016-10-02T00:00:00"/>
    <s v="Distribution Abris"/>
    <s v="Matériaux Abris"/>
    <s v="Bâches"/>
    <m/>
    <s v="Nombre"/>
    <n v="125"/>
    <s v="Grande Anse"/>
    <s v="Abricots"/>
    <m/>
    <m/>
    <m/>
    <s v="Ménage"/>
    <x v="5"/>
    <x v="28"/>
    <m/>
    <m/>
    <m/>
    <m/>
    <m/>
    <s v="CAR2016102"/>
    <n v="2"/>
    <x v="5"/>
    <x v="28"/>
    <e v="#N/A"/>
    <x v="1"/>
  </r>
  <r>
    <s v="CARE"/>
    <m/>
    <m/>
    <s v="Réalisé"/>
    <d v="2016-10-02T00:00:00"/>
    <s v="Distribution NFI"/>
    <s v="Matériaux NFI"/>
    <s v="Kit d'hygiène"/>
    <s v="Savons de lessive et de toilettes, Serviettes et papiers hygiéniques, Aquatabs, Dentifrices et brosses à dents et Serviettes de bain"/>
    <s v="Nombre"/>
    <n v="170"/>
    <s v="Grande Anse"/>
    <s v="Roseaux"/>
    <m/>
    <m/>
    <m/>
    <s v="Ménage"/>
    <x v="5"/>
    <x v="28"/>
    <m/>
    <m/>
    <m/>
    <m/>
    <m/>
    <s v="CAR2016102"/>
    <n v="1"/>
    <x v="5"/>
    <x v="28"/>
    <e v="#N/A"/>
    <x v="1"/>
  </r>
  <r>
    <s v="CARE"/>
    <m/>
    <m/>
    <s v="Réalisé"/>
    <d v="2016-10-04T00:00:00"/>
    <s v="Distribution NFI"/>
    <s v="Matériaux NFI"/>
    <s v="Couvertures"/>
    <m/>
    <s v="Nombre"/>
    <n v="80"/>
    <s v="Ouest"/>
    <s v="Carrefour"/>
    <m/>
    <m/>
    <m/>
    <s v="Centre collectif / d'évacuation d'urgence"/>
    <x v="5"/>
    <x v="28"/>
    <m/>
    <m/>
    <m/>
    <m/>
    <m/>
    <s v="CAR2016104"/>
    <n v="2"/>
    <x v="5"/>
    <x v="28"/>
    <e v="#N/A"/>
    <x v="1"/>
  </r>
  <r>
    <s v="CARE"/>
    <m/>
    <m/>
    <s v="Réalisé"/>
    <d v="2016-10-04T00:00:00"/>
    <s v="Distribution NFI"/>
    <s v="Matériaux NFI"/>
    <s v="Couvertures"/>
    <m/>
    <s v="Nombre"/>
    <n v="80"/>
    <s v="Ouest"/>
    <s v="Port-au-Prince"/>
    <m/>
    <m/>
    <m/>
    <s v="Centre collectif / d'évacuation d'urgence"/>
    <x v="5"/>
    <x v="28"/>
    <m/>
    <m/>
    <m/>
    <m/>
    <m/>
    <s v="CAR2016104"/>
    <n v="1"/>
    <x v="5"/>
    <x v="28"/>
    <e v="#N/A"/>
    <x v="1"/>
  </r>
  <r>
    <s v="CARE"/>
    <m/>
    <m/>
    <s v="Réalisé"/>
    <d v="2016-10-05T00:00:00"/>
    <s v="Distribution NFI"/>
    <s v="Matériaux NFI"/>
    <s v="Kit d'hygiène"/>
    <s v="Savons de lessive et de toilettes, Serviettes et papiers hygiéniques, Aquatabs, Dentifrices et brosses à dents et Serviettes de bain"/>
    <s v="Nombre"/>
    <n v="50"/>
    <s v="Ouest"/>
    <s v="Carrefour"/>
    <m/>
    <m/>
    <m/>
    <s v="Centre collectif / d'évacuation d'urgence"/>
    <x v="5"/>
    <x v="28"/>
    <m/>
    <m/>
    <m/>
    <m/>
    <m/>
    <s v="CAR2016105"/>
    <n v="1"/>
    <x v="5"/>
    <x v="28"/>
    <e v="#N/A"/>
    <x v="1"/>
  </r>
  <r>
    <s v="CARE"/>
    <m/>
    <m/>
    <s v="Réalisé"/>
    <d v="2016-10-06T00:00:00"/>
    <s v="Distribution NFI"/>
    <s v="Matériaux NFI"/>
    <s v="Kit d'hygiène"/>
    <s v="Savons de lessive et de toilettes, Serviettes et papiers hygiéniques, Aquatabs, Dentifrices et brosses à dents et Serviettes de bain"/>
    <s v="Nombre"/>
    <n v="230"/>
    <s v="Sud-Est"/>
    <s v="Thiotte"/>
    <m/>
    <m/>
    <m/>
    <s v="Ménage"/>
    <x v="5"/>
    <x v="28"/>
    <m/>
    <m/>
    <m/>
    <m/>
    <m/>
    <s v="CAR2016106"/>
    <n v="1"/>
    <x v="5"/>
    <x v="28"/>
    <e v="#N/A"/>
    <x v="1"/>
  </r>
  <r>
    <s v="CARE"/>
    <m/>
    <m/>
    <s v="Réalisé"/>
    <d v="2016-10-09T00:00:00"/>
    <s v="Distribution Abris"/>
    <s v="Matériaux Abris"/>
    <s v="Bâches"/>
    <m/>
    <s v="Nombre"/>
    <n v="100"/>
    <s v="Grande Anse"/>
    <s v="Roseaux"/>
    <m/>
    <m/>
    <m/>
    <s v="Ménage"/>
    <x v="5"/>
    <x v="28"/>
    <m/>
    <m/>
    <m/>
    <m/>
    <m/>
    <s v="CAR2016109"/>
    <n v="5"/>
    <x v="5"/>
    <x v="28"/>
    <e v="#N/A"/>
    <x v="1"/>
  </r>
  <r>
    <s v="CARE"/>
    <m/>
    <m/>
    <s v="Réalisé"/>
    <d v="2016-10-09T00:00:00"/>
    <s v="Distribution NFI"/>
    <s v="Matériaux NFI"/>
    <s v="Kit d'hygiène"/>
    <s v="Savons de lessive et de toilettes, Serviettes et papiers hygiéniques, Aquatabs, Dentifrices et brosses à dents et Serviettes de bain"/>
    <s v="Nombre"/>
    <n v="85"/>
    <s v="Grande Anse"/>
    <s v="Jeremie"/>
    <m/>
    <m/>
    <m/>
    <s v="Ménage"/>
    <x v="5"/>
    <x v="28"/>
    <m/>
    <m/>
    <m/>
    <m/>
    <m/>
    <s v="CAR2016109"/>
    <n v="4"/>
    <x v="5"/>
    <x v="28"/>
    <e v="#N/A"/>
    <x v="1"/>
  </r>
  <r>
    <s v="CARE"/>
    <m/>
    <m/>
    <s v="Réalisé"/>
    <d v="2016-10-09T00:00:00"/>
    <s v="Distribution NFI"/>
    <s v="Matériaux NFI"/>
    <s v="Kit d'hygiène"/>
    <s v="Savons de lessive et de toilettes, Serviettes et papiers hygiéniques, Aquatabs, Dentifrices et brosses à dents et Serviettes de bain"/>
    <s v="Nombre"/>
    <n v="170"/>
    <s v="Grande Anse"/>
    <s v="Dame-Marie"/>
    <m/>
    <m/>
    <m/>
    <s v="Ménage"/>
    <x v="5"/>
    <x v="28"/>
    <m/>
    <m/>
    <m/>
    <m/>
    <m/>
    <s v="CAR2016109"/>
    <n v="3"/>
    <x v="5"/>
    <x v="28"/>
    <e v="#N/A"/>
    <x v="1"/>
  </r>
  <r>
    <s v="CARE"/>
    <m/>
    <m/>
    <s v="Réalisé"/>
    <d v="2016-10-09T00:00:00"/>
    <s v="Distribution NFI"/>
    <s v="Matériaux NFI"/>
    <s v="Kit d'hygiène"/>
    <s v="Savons de lessive et de toilettes, Serviettes et papiers hygiéniques, Aquatabs, Dentifrices et brosses à dents et Serviettes de bain"/>
    <s v="Nombre"/>
    <n v="85"/>
    <s v="Grande Anse"/>
    <s v="Chambellan"/>
    <m/>
    <m/>
    <m/>
    <s v="Ménage"/>
    <x v="5"/>
    <x v="28"/>
    <m/>
    <m/>
    <m/>
    <m/>
    <m/>
    <s v="CAR2016109"/>
    <n v="2"/>
    <x v="5"/>
    <x v="28"/>
    <e v="#N/A"/>
    <x v="1"/>
  </r>
  <r>
    <s v="CARE"/>
    <m/>
    <m/>
    <s v="Réalisé"/>
    <d v="2016-10-09T00:00:00"/>
    <s v="Distribution NFI"/>
    <s v="Matériaux NFI"/>
    <s v="Kit d'hygiène"/>
    <s v="Savons de lessive et de toilettes, Serviettes et papiers hygiéniques, Aquatabs, Dentifrices et brosses à dents et Serviettes de bain"/>
    <s v="Nombre"/>
    <n v="84"/>
    <s v="Grande Anse"/>
    <s v="Moron"/>
    <m/>
    <m/>
    <m/>
    <s v="Ménage"/>
    <x v="5"/>
    <x v="28"/>
    <m/>
    <m/>
    <m/>
    <m/>
    <m/>
    <s v="CAR2016109"/>
    <n v="1"/>
    <x v="5"/>
    <x v="28"/>
    <e v="#N/A"/>
    <x v="1"/>
  </r>
  <r>
    <s v="CARE"/>
    <m/>
    <m/>
    <s v="Réalisé"/>
    <d v="2016-10-10T00:00:00"/>
    <s v="Distribution Abris"/>
    <s v="Matériaux Abris"/>
    <s v="Bâches"/>
    <m/>
    <s v="Nombre"/>
    <n v="400"/>
    <s v="Grande Anse"/>
    <s v="Beaumont"/>
    <m/>
    <m/>
    <m/>
    <m/>
    <x v="5"/>
    <x v="28"/>
    <m/>
    <m/>
    <m/>
    <m/>
    <m/>
    <s v="CAR20161010"/>
    <n v="3"/>
    <x v="5"/>
    <x v="28"/>
    <e v="#N/A"/>
    <x v="1"/>
  </r>
  <r>
    <s v="CARE"/>
    <m/>
    <m/>
    <s v="Réalisé"/>
    <d v="2016-10-10T00:00:00"/>
    <s v="Distribution NFI"/>
    <s v="Matériaux NFI"/>
    <s v="Kit d'hygiène"/>
    <s v="Savons de lessive et de toilettes, Serviettes et papiers hygiéniques, Aquatabs, Dentifrices et brosses à dents et Serviettes de bain"/>
    <s v="Nombre"/>
    <n v="100"/>
    <s v="Grande Anse"/>
    <s v="Roseaux"/>
    <m/>
    <m/>
    <m/>
    <s v="Ménage"/>
    <x v="5"/>
    <x v="28"/>
    <m/>
    <m/>
    <m/>
    <m/>
    <m/>
    <s v="CAR20161010"/>
    <n v="2"/>
    <x v="5"/>
    <x v="28"/>
    <e v="#N/A"/>
    <x v="1"/>
  </r>
  <r>
    <s v="CARE"/>
    <m/>
    <m/>
    <s v="Réalisé"/>
    <d v="2016-10-10T00:00:00"/>
    <s v="Distribution NFI"/>
    <s v="Matériaux NFI"/>
    <s v="Kit d'hygiène"/>
    <s v="Savons de lessive et de toilettes, Serviettes et papiers hygiéniques, Aquatabs, Dentifrices et brosses à dents et Serviettes de bain"/>
    <s v="Nombre"/>
    <n v="200"/>
    <s v="Grande Anse"/>
    <s v="Beaumont"/>
    <m/>
    <m/>
    <m/>
    <s v="Ménage"/>
    <x v="5"/>
    <x v="28"/>
    <m/>
    <m/>
    <m/>
    <m/>
    <m/>
    <s v="CAR20161010"/>
    <n v="1"/>
    <x v="5"/>
    <x v="28"/>
    <e v="#N/A"/>
    <x v="1"/>
  </r>
  <r>
    <s v="CARE"/>
    <m/>
    <m/>
    <s v="Réalisé"/>
    <d v="2016-10-11T00:00:00"/>
    <s v="Distribution Abris"/>
    <s v="Matériaux Abris"/>
    <s v="Bâches"/>
    <m/>
    <s v="Nombre"/>
    <n v="400"/>
    <s v="Grande Anse"/>
    <s v="Roseaux"/>
    <m/>
    <m/>
    <m/>
    <s v="Ménage"/>
    <x v="5"/>
    <x v="28"/>
    <m/>
    <m/>
    <m/>
    <m/>
    <m/>
    <s v="CAR20161011"/>
    <n v="2"/>
    <x v="5"/>
    <x v="28"/>
    <e v="#N/A"/>
    <x v="1"/>
  </r>
  <r>
    <s v="CARE"/>
    <m/>
    <m/>
    <s v="Réalisé"/>
    <d v="2016-10-11T00:00:00"/>
    <s v="Distribution NFI"/>
    <s v="Matériaux NFI"/>
    <s v="Kit d'hygiène"/>
    <s v="Savons de lessive et de toilettes, Serviettes et papiers hygiéniques, Aquatabs, Dentifrices et brosses à dents et Serviettes de bain"/>
    <s v="Nombre"/>
    <n v="200"/>
    <s v="Grande Anse"/>
    <s v="Roseaux"/>
    <m/>
    <m/>
    <m/>
    <s v="Ménage"/>
    <x v="5"/>
    <x v="28"/>
    <m/>
    <m/>
    <m/>
    <m/>
    <m/>
    <s v="CAR20161011"/>
    <n v="1"/>
    <x v="5"/>
    <x v="28"/>
    <e v="#N/A"/>
    <x v="1"/>
  </r>
  <r>
    <s v="CARE"/>
    <m/>
    <m/>
    <s v="Réalisé"/>
    <d v="2016-10-12T00:00:00"/>
    <s v="Distribution Abris"/>
    <s v="Matériaux Abris"/>
    <s v="Bâches"/>
    <m/>
    <s v="Nombre"/>
    <n v="400"/>
    <s v="Grande Anse"/>
    <s v="Moron"/>
    <m/>
    <m/>
    <m/>
    <s v="Ménage"/>
    <x v="5"/>
    <x v="28"/>
    <m/>
    <m/>
    <m/>
    <m/>
    <m/>
    <s v="CAR20161012"/>
    <n v="5"/>
    <x v="5"/>
    <x v="28"/>
    <e v="#N/A"/>
    <x v="1"/>
  </r>
  <r>
    <s v="CARE"/>
    <m/>
    <m/>
    <s v="Réalisé"/>
    <d v="2016-10-12T00:00:00"/>
    <s v="Distribution Abris"/>
    <s v="Matériaux Abris"/>
    <s v="Bâches"/>
    <m/>
    <s v="Nombre"/>
    <n v="250"/>
    <s v="Sud-Est"/>
    <s v="Marigot"/>
    <m/>
    <m/>
    <m/>
    <s v="Ménage"/>
    <x v="5"/>
    <x v="28"/>
    <m/>
    <m/>
    <m/>
    <m/>
    <m/>
    <s v="CAR20161012"/>
    <n v="4"/>
    <x v="5"/>
    <x v="28"/>
    <e v="#N/A"/>
    <x v="1"/>
  </r>
  <r>
    <s v="CARE"/>
    <m/>
    <m/>
    <s v="Réalisé"/>
    <d v="2016-10-12T00:00:00"/>
    <s v="Distribution NFI"/>
    <s v="Matériaux NFI"/>
    <s v="Kit d'hygiène"/>
    <s v="Savons de lessive et de toilettes, Serviettes et papiers hygiéniques, Aquatabs, Dentifrices et brosses à dents et Serviettes de bain"/>
    <s v="Nombre"/>
    <n v="250"/>
    <s v="Sud-Est"/>
    <s v="Marigot"/>
    <m/>
    <m/>
    <m/>
    <s v="Ménage"/>
    <x v="5"/>
    <x v="28"/>
    <m/>
    <m/>
    <m/>
    <m/>
    <m/>
    <s v="CAR20161012"/>
    <n v="3"/>
    <x v="5"/>
    <x v="28"/>
    <e v="#N/A"/>
    <x v="1"/>
  </r>
  <r>
    <s v="CARE"/>
    <m/>
    <m/>
    <s v="Réalisé"/>
    <d v="2016-10-12T00:00:00"/>
    <s v="Distribution NFI"/>
    <s v="Matériaux NFI"/>
    <s v="Kit d'hygiène"/>
    <s v="Savons de lessive et de toilettes, Serviettes et papiers hygiéniques, Aquatabs, Dentifrices et brosses à dents et Serviettes de bain"/>
    <s v="Nombre"/>
    <n v="200"/>
    <s v="Grande Anse"/>
    <s v="Moron"/>
    <m/>
    <m/>
    <m/>
    <s v="Ménage"/>
    <x v="5"/>
    <x v="28"/>
    <m/>
    <m/>
    <m/>
    <m/>
    <m/>
    <s v="CAR20161012"/>
    <n v="2"/>
    <x v="5"/>
    <x v="28"/>
    <e v="#N/A"/>
    <x v="1"/>
  </r>
  <r>
    <s v="CARE"/>
    <m/>
    <m/>
    <s v="Réalisé"/>
    <d v="2016-10-12T00:00:00"/>
    <s v="Distribution NFI"/>
    <s v="Matériaux NFI"/>
    <s v="Aquatabs"/>
    <m/>
    <s v="Nombre"/>
    <n v="750"/>
    <s v="Sud-Est"/>
    <s v="Marigot"/>
    <m/>
    <m/>
    <m/>
    <m/>
    <x v="5"/>
    <x v="28"/>
    <m/>
    <m/>
    <m/>
    <m/>
    <m/>
    <s v="CAR20161012"/>
    <n v="1"/>
    <x v="5"/>
    <x v="28"/>
    <e v="#N/A"/>
    <x v="1"/>
  </r>
  <r>
    <s v="CARE"/>
    <m/>
    <m/>
    <s v="Réalisé"/>
    <d v="2016-10-14T00:00:00"/>
    <s v="Distribution NFI"/>
    <s v="Matériaux NFI"/>
    <s v="Aquatabs"/>
    <m/>
    <s v="Nombre"/>
    <n v="46746"/>
    <s v="Grande Anse"/>
    <s v="Moron"/>
    <m/>
    <m/>
    <m/>
    <s v="Ménage"/>
    <x v="5"/>
    <x v="28"/>
    <m/>
    <m/>
    <m/>
    <m/>
    <m/>
    <s v="CAR20161014"/>
    <n v="4"/>
    <x v="5"/>
    <x v="28"/>
    <e v="#N/A"/>
    <x v="1"/>
  </r>
  <r>
    <s v="CARE"/>
    <m/>
    <m/>
    <s v="Réalisé"/>
    <d v="2016-10-14T00:00:00"/>
    <s v="Distribution Abris"/>
    <s v="Matériaux Abris"/>
    <s v="Bâches"/>
    <m/>
    <s v="Nombre"/>
    <n v="250"/>
    <s v="Sud-Est"/>
    <s v="La Vallee"/>
    <m/>
    <m/>
    <m/>
    <s v="Ménage"/>
    <x v="5"/>
    <x v="28"/>
    <m/>
    <m/>
    <m/>
    <m/>
    <m/>
    <s v="CAR20161014"/>
    <n v="3"/>
    <x v="5"/>
    <x v="28"/>
    <e v="#N/A"/>
    <x v="1"/>
  </r>
  <r>
    <s v="CARE"/>
    <m/>
    <m/>
    <s v="Réalisé"/>
    <d v="2016-10-14T00:00:00"/>
    <s v="Distribution NFI"/>
    <s v="Matériaux NFI"/>
    <s v="Kit d'hygiène"/>
    <s v="Savons de lessive et de toilettes, Serviettes et papiers hygiéniques, Aquatabs, Dentifrices et brosses à dents et Serviettes de bain"/>
    <s v="Nombre"/>
    <n v="250"/>
    <s v="Sud-Est"/>
    <s v="La Vallee"/>
    <m/>
    <m/>
    <m/>
    <s v="Ménage"/>
    <x v="5"/>
    <x v="28"/>
    <m/>
    <m/>
    <m/>
    <m/>
    <m/>
    <s v="CAR20161014"/>
    <n v="2"/>
    <x v="5"/>
    <x v="28"/>
    <e v="#N/A"/>
    <x v="1"/>
  </r>
  <r>
    <s v="CARE"/>
    <m/>
    <m/>
    <s v="Réalisé"/>
    <d v="2016-10-14T00:00:00"/>
    <s v="Distribution NFI"/>
    <s v="Matériaux NFI"/>
    <s v="Aquatabs"/>
    <m/>
    <s v="Nombre"/>
    <n v="750"/>
    <s v="Sud-Est"/>
    <s v="La Vallee"/>
    <m/>
    <m/>
    <m/>
    <m/>
    <x v="5"/>
    <x v="28"/>
    <m/>
    <m/>
    <m/>
    <m/>
    <m/>
    <s v="CAR20161014"/>
    <n v="1"/>
    <x v="5"/>
    <x v="28"/>
    <e v="#N/A"/>
    <x v="1"/>
  </r>
  <r>
    <s v="CARE"/>
    <m/>
    <m/>
    <s v="Réalisé"/>
    <d v="2016-10-17T00:00:00"/>
    <s v="Distribution Abris"/>
    <s v="Matériaux Abris"/>
    <s v="Bâches"/>
    <m/>
    <s v="Nombre"/>
    <n v="576"/>
    <s v="Grande Anse"/>
    <s v="Moron"/>
    <m/>
    <m/>
    <m/>
    <s v="Centre collectif / d'évacuation d'urgence"/>
    <x v="5"/>
    <x v="28"/>
    <m/>
    <m/>
    <m/>
    <m/>
    <m/>
    <s v="CAR20161017"/>
    <n v="1"/>
    <x v="5"/>
    <x v="28"/>
    <e v="#N/A"/>
    <x v="1"/>
  </r>
  <r>
    <s v="CARE"/>
    <m/>
    <m/>
    <s v="Réalisé"/>
    <d v="2016-10-18T00:00:00"/>
    <s v="Distribution NFI"/>
    <s v="Matériaux NFI"/>
    <s v="Aquatabs"/>
    <m/>
    <s v="Nombre"/>
    <n v="12195"/>
    <s v="Grande Anse"/>
    <s v="Jeremie"/>
    <m/>
    <m/>
    <m/>
    <s v="Centre collectif / d'évacuation d'urgence"/>
    <x v="5"/>
    <x v="28"/>
    <m/>
    <m/>
    <m/>
    <m/>
    <m/>
    <s v="CAR20161018"/>
    <n v="1"/>
    <x v="5"/>
    <x v="28"/>
    <e v="#N/A"/>
    <x v="1"/>
  </r>
  <r>
    <s v="CARE"/>
    <m/>
    <m/>
    <s v="Réalisé"/>
    <d v="2016-10-20T00:00:00"/>
    <s v="Distribution NFI"/>
    <s v="Matériaux NFI"/>
    <s v="Aquatabs"/>
    <m/>
    <s v="Nombre"/>
    <n v="6400"/>
    <s v="Grande Anse"/>
    <s v="Chambellan"/>
    <m/>
    <m/>
    <m/>
    <s v="Ménage"/>
    <x v="5"/>
    <x v="28"/>
    <m/>
    <m/>
    <m/>
    <m/>
    <m/>
    <s v="CAR20161020"/>
    <n v="2"/>
    <x v="5"/>
    <x v="28"/>
    <e v="#N/A"/>
    <x v="1"/>
  </r>
  <r>
    <s v="CARE"/>
    <m/>
    <m/>
    <s v="Réalisé"/>
    <d v="2016-10-20T00:00:00"/>
    <s v="Distribution NFI"/>
    <s v="Matériaux NFI"/>
    <s v="Aquatabs"/>
    <m/>
    <s v="Nombre"/>
    <n v="5060"/>
    <s v="Sud-Est"/>
    <s v="Thiotte"/>
    <m/>
    <m/>
    <m/>
    <s v="Ménage"/>
    <x v="5"/>
    <x v="28"/>
    <m/>
    <m/>
    <m/>
    <m/>
    <m/>
    <s v="CAR20161020"/>
    <n v="1"/>
    <x v="5"/>
    <x v="28"/>
    <e v="#N/A"/>
    <x v="1"/>
  </r>
  <r>
    <s v="CARE"/>
    <m/>
    <m/>
    <s v="Réalisé"/>
    <d v="2016-10-22T00:00:00"/>
    <s v="Distribution Abris"/>
    <s v="Matériaux Abris"/>
    <s v="Bâches"/>
    <m/>
    <s v="Nombre"/>
    <n v="435"/>
    <s v="Grande Anse"/>
    <s v="Moron"/>
    <m/>
    <m/>
    <m/>
    <s v="Centre collectif / d'évacuation d'urgence"/>
    <x v="5"/>
    <x v="28"/>
    <m/>
    <m/>
    <m/>
    <m/>
    <m/>
    <s v="CAR20161022"/>
    <n v="1"/>
    <x v="5"/>
    <x v="28"/>
    <e v="#N/A"/>
    <x v="1"/>
  </r>
  <r>
    <s v="CARE"/>
    <m/>
    <m/>
    <s v="Réalisé"/>
    <d v="2016-10-23T00:00:00"/>
    <s v="Distribution Abris"/>
    <s v="Matériaux Abris"/>
    <s v="Bâches"/>
    <m/>
    <s v="Nombre"/>
    <n v="515"/>
    <s v="Grande Anse"/>
    <s v="Moron"/>
    <m/>
    <m/>
    <m/>
    <s v="Centre collectif / d'évacuation d'urgence"/>
    <x v="5"/>
    <x v="28"/>
    <m/>
    <m/>
    <m/>
    <m/>
    <m/>
    <s v="CAR20161023"/>
    <n v="1"/>
    <x v="5"/>
    <x v="28"/>
    <e v="#N/A"/>
    <x v="1"/>
  </r>
  <r>
    <s v="CARE"/>
    <m/>
    <m/>
    <s v="Réalisé"/>
    <d v="2016-10-24T00:00:00"/>
    <s v="Distribution Abris"/>
    <s v="Matériaux Abris"/>
    <s v="Bâches"/>
    <m/>
    <s v="Nombre"/>
    <n v="966"/>
    <s v="Grande Anse"/>
    <s v="Moron"/>
    <m/>
    <m/>
    <m/>
    <s v="Centre collectif / d'évacuation d'urgence"/>
    <x v="5"/>
    <x v="28"/>
    <m/>
    <m/>
    <m/>
    <m/>
    <m/>
    <s v="CAR20161024"/>
    <n v="1"/>
    <x v="5"/>
    <x v="28"/>
    <e v="#N/A"/>
    <x v="1"/>
  </r>
  <r>
    <s v="CARE"/>
    <m/>
    <m/>
    <s v="Réalisé"/>
    <d v="2016-10-26T00:00:00"/>
    <s v="Distribution Abris"/>
    <s v="Matériaux Abris"/>
    <s v="Bâches"/>
    <m/>
    <s v="Nombre"/>
    <n v="1076"/>
    <s v="Grande Anse"/>
    <s v="Moron"/>
    <m/>
    <m/>
    <m/>
    <s v="Centre collectif / d'évacuation d'urgence"/>
    <x v="5"/>
    <x v="28"/>
    <m/>
    <m/>
    <m/>
    <m/>
    <m/>
    <s v="CAR20161026"/>
    <n v="1"/>
    <x v="5"/>
    <x v="28"/>
    <e v="#N/A"/>
    <x v="1"/>
  </r>
  <r>
    <s v="CARE"/>
    <m/>
    <m/>
    <s v="Réalisé"/>
    <d v="2016-10-27T00:00:00"/>
    <s v="Distribution NFI"/>
    <s v="Matériaux NFI"/>
    <s v="Aquatabs"/>
    <m/>
    <s v="Nombre"/>
    <n v="28800"/>
    <s v="Grande Anse"/>
    <s v="Chambellan"/>
    <m/>
    <m/>
    <m/>
    <m/>
    <x v="5"/>
    <x v="28"/>
    <m/>
    <m/>
    <m/>
    <m/>
    <m/>
    <s v="CAR20161027"/>
    <n v="1"/>
    <x v="5"/>
    <x v="28"/>
    <e v="#N/A"/>
    <x v="1"/>
  </r>
  <r>
    <s v="CARE"/>
    <m/>
    <m/>
    <s v="Réalisé"/>
    <d v="2016-10-28T00:00:00"/>
    <s v="Distribution NFI"/>
    <s v="Matériaux NFI"/>
    <s v="Kit d'hygiène"/>
    <s v="Savons de lessive et de toilettes, Serviettes et papiers hygiéniques, Aquatabs, Dentifrices et brosses à dents et Serviettes de bain"/>
    <s v="Nombre"/>
    <n v="300"/>
    <s v="Sud-Est"/>
    <s v="Bainet"/>
    <m/>
    <m/>
    <m/>
    <s v="Ménage"/>
    <x v="5"/>
    <x v="28"/>
    <m/>
    <m/>
    <m/>
    <m/>
    <m/>
    <s v="CAR20161028"/>
    <n v="2"/>
    <x v="5"/>
    <x v="28"/>
    <e v="#N/A"/>
    <x v="1"/>
  </r>
  <r>
    <s v="CARE"/>
    <m/>
    <m/>
    <s v="Réalisé"/>
    <d v="2016-10-28T00:00:00"/>
    <s v="Distribution NFI"/>
    <s v="Matériaux NFI"/>
    <s v="Aquatabs"/>
    <m/>
    <s v="Nombre"/>
    <n v="900"/>
    <s v="Sud-Est"/>
    <s v="Bainet"/>
    <m/>
    <m/>
    <m/>
    <s v="Ménage"/>
    <x v="5"/>
    <x v="28"/>
    <m/>
    <m/>
    <m/>
    <m/>
    <m/>
    <s v="CAR20161028"/>
    <n v="1"/>
    <x v="5"/>
    <x v="28"/>
    <e v="#N/A"/>
    <x v="1"/>
  </r>
  <r>
    <s v="CARE"/>
    <m/>
    <m/>
    <s v="Réalisé"/>
    <d v="2016-10-29T00:00:00"/>
    <s v="Distribution NFI"/>
    <s v="Matériaux NFI"/>
    <s v="Kit d'hygiène"/>
    <s v="Savons de lessive et de toilettes, Serviettes et papiers hygiéniques, Aquatabs, Dentifrices et brosses à dents et Serviettes de bain"/>
    <s v="Nombre"/>
    <n v="350"/>
    <s v="Sud-Est"/>
    <s v="Jacmel"/>
    <m/>
    <m/>
    <m/>
    <s v="Ménage"/>
    <x v="5"/>
    <x v="28"/>
    <m/>
    <m/>
    <m/>
    <m/>
    <m/>
    <s v="CAR20161029"/>
    <n v="7"/>
    <x v="5"/>
    <x v="28"/>
    <e v="#N/A"/>
    <x v="1"/>
  </r>
  <r>
    <s v="CARE"/>
    <m/>
    <m/>
    <s v="Réalisé"/>
    <d v="2016-10-29T00:00:00"/>
    <s v="Distribution NFI"/>
    <s v="Matériaux NFI"/>
    <s v="Kit d'hygiène"/>
    <s v="Savons de lessive et de toilettes, Serviettes et papiers hygiéniques, Aquatabs, Dentifrices et brosses à dents et Serviettes de bain"/>
    <s v="Nombre"/>
    <n v="200"/>
    <s v="Sud-Est"/>
    <s v="Anse A Pitre"/>
    <m/>
    <m/>
    <m/>
    <s v="Ménage"/>
    <x v="5"/>
    <x v="28"/>
    <m/>
    <m/>
    <m/>
    <m/>
    <m/>
    <s v="CAR20161029"/>
    <n v="6"/>
    <x v="5"/>
    <x v="28"/>
    <e v="#N/A"/>
    <x v="1"/>
  </r>
  <r>
    <s v="CARE"/>
    <m/>
    <m/>
    <s v="Réalisé"/>
    <d v="2016-10-29T00:00:00"/>
    <s v="Distribution NFI"/>
    <s v="Matériaux NFI"/>
    <s v="Kit d'hygiène"/>
    <s v="Savons de lessive et de toilettes, Serviettes et papiers hygiéniques, Aquatabs, Dentifrices et brosses à dents et Serviettes de bain"/>
    <s v="Nombre"/>
    <n v="174"/>
    <s v="Sud-Est"/>
    <s v="Grand Gosier"/>
    <m/>
    <m/>
    <m/>
    <s v="Ménage"/>
    <x v="5"/>
    <x v="28"/>
    <m/>
    <m/>
    <m/>
    <m/>
    <m/>
    <s v="CAR20161029"/>
    <n v="5"/>
    <x v="5"/>
    <x v="28"/>
    <e v="#N/A"/>
    <x v="1"/>
  </r>
  <r>
    <s v="CARE"/>
    <m/>
    <m/>
    <s v="Réalisé"/>
    <d v="2016-10-29T00:00:00"/>
    <s v="Distribution NFI"/>
    <s v="Matériaux NFI"/>
    <s v="Aquatabs"/>
    <m/>
    <s v="Nombre"/>
    <n v="3828"/>
    <s v="Sud-Est"/>
    <s v="Grand Gosier"/>
    <m/>
    <m/>
    <m/>
    <s v="Ménage"/>
    <x v="5"/>
    <x v="28"/>
    <m/>
    <m/>
    <m/>
    <m/>
    <m/>
    <s v="CAR20161029"/>
    <n v="4"/>
    <x v="5"/>
    <x v="28"/>
    <e v="#N/A"/>
    <x v="1"/>
  </r>
  <r>
    <s v="CARE"/>
    <m/>
    <m/>
    <s v="Réalisé"/>
    <d v="2016-10-29T00:00:00"/>
    <s v="Distribution NFI"/>
    <s v="Matériaux NFI"/>
    <s v="Aquatabs"/>
    <m/>
    <s v="Nombre"/>
    <n v="4400"/>
    <s v="Sud-Est"/>
    <s v="Anse A Pitre"/>
    <m/>
    <m/>
    <m/>
    <s v="Ménage"/>
    <x v="5"/>
    <x v="28"/>
    <m/>
    <m/>
    <m/>
    <m/>
    <m/>
    <s v="CAR20161029"/>
    <n v="3"/>
    <x v="5"/>
    <x v="28"/>
    <e v="#N/A"/>
    <x v="1"/>
  </r>
  <r>
    <s v="CARE"/>
    <m/>
    <m/>
    <s v="Réalisé"/>
    <d v="2016-10-29T00:00:00"/>
    <s v="Distribution NFI"/>
    <s v="Matériaux NFI"/>
    <s v="Aquatabs"/>
    <m/>
    <s v="Nombre"/>
    <n v="1050"/>
    <s v="Sud-Est"/>
    <s v="Jacmel"/>
    <m/>
    <m/>
    <m/>
    <s v="Ménage"/>
    <x v="5"/>
    <x v="28"/>
    <m/>
    <m/>
    <m/>
    <m/>
    <m/>
    <s v="CAR20161029"/>
    <n v="2"/>
    <x v="5"/>
    <x v="28"/>
    <e v="#N/A"/>
    <x v="1"/>
  </r>
  <r>
    <s v="CARE"/>
    <m/>
    <m/>
    <s v="Réalisé"/>
    <d v="2016-10-29T00:00:00"/>
    <s v="Distribution Abris"/>
    <s v="Matériaux Abris"/>
    <s v="Bâches"/>
    <m/>
    <s v="Nombre"/>
    <n v="354"/>
    <s v="Grande Anse"/>
    <s v="Moron"/>
    <m/>
    <m/>
    <m/>
    <s v="Centre collectif / d'évacuation d'urgence"/>
    <x v="5"/>
    <x v="28"/>
    <m/>
    <m/>
    <m/>
    <m/>
    <m/>
    <s v="CAR20161029"/>
    <n v="1"/>
    <x v="5"/>
    <x v="28"/>
    <e v="#N/A"/>
    <x v="1"/>
  </r>
  <r>
    <s v="CARE"/>
    <m/>
    <m/>
    <s v="Réalisé"/>
    <d v="2016-11-03T00:00:00"/>
    <s v="Distribution Abris"/>
    <s v="Matériaux Abris"/>
    <s v="Bâches"/>
    <m/>
    <s v="Nombre"/>
    <n v="176"/>
    <s v="Grande Anse"/>
    <s v="Moron"/>
    <m/>
    <m/>
    <m/>
    <s v="Centre collectif / d'évacuation d'urgence"/>
    <x v="5"/>
    <x v="28"/>
    <m/>
    <m/>
    <m/>
    <m/>
    <m/>
    <s v="CAR2016113"/>
    <n v="2"/>
    <x v="5"/>
    <x v="28"/>
    <e v="#N/A"/>
    <x v="1"/>
  </r>
  <r>
    <s v="CARE"/>
    <m/>
    <m/>
    <s v="Réalisé"/>
    <d v="2016-11-03T00:00:00"/>
    <s v="Distribution NFI"/>
    <s v="Matériaux NFI"/>
    <s v="Aquatabs"/>
    <m/>
    <s v="Nombre"/>
    <n v="8000"/>
    <s v="Grande Anse"/>
    <s v="Moron"/>
    <m/>
    <m/>
    <m/>
    <s v="Ménage"/>
    <x v="5"/>
    <x v="28"/>
    <m/>
    <m/>
    <m/>
    <m/>
    <m/>
    <s v="CAR2016113"/>
    <n v="1"/>
    <x v="5"/>
    <x v="28"/>
    <e v="#N/A"/>
    <x v="1"/>
  </r>
  <r>
    <s v="CARE"/>
    <m/>
    <m/>
    <s v="Réalisé"/>
    <d v="2016-11-13T00:00:00"/>
    <s v="Distribution Abris"/>
    <s v="Matériaux Abris"/>
    <s v="Bâches"/>
    <m/>
    <s v="Nombre"/>
    <n v="38"/>
    <s v="Grande Anse"/>
    <s v="Moron"/>
    <m/>
    <m/>
    <m/>
    <s v="Centre collectif / d'évacuation d'urgence"/>
    <x v="5"/>
    <x v="28"/>
    <m/>
    <m/>
    <m/>
    <m/>
    <m/>
    <s v="CAR20161113"/>
    <n v="1"/>
    <x v="5"/>
    <x v="28"/>
    <e v="#N/A"/>
    <x v="1"/>
  </r>
  <r>
    <s v="CARE"/>
    <m/>
    <m/>
    <s v="Réalisé"/>
    <d v="2016-11-14T00:00:00"/>
    <s v="Distribution Abris"/>
    <s v="Matériaux Abris"/>
    <s v="Bâches"/>
    <m/>
    <s v="Nombre"/>
    <n v="477"/>
    <s v="Sud-Est"/>
    <s v="Belle Anse"/>
    <m/>
    <m/>
    <m/>
    <s v="Ménage"/>
    <x v="5"/>
    <x v="28"/>
    <m/>
    <m/>
    <m/>
    <m/>
    <m/>
    <s v="CAR20161114"/>
    <n v="2"/>
    <x v="5"/>
    <x v="28"/>
    <e v="#N/A"/>
    <x v="1"/>
  </r>
  <r>
    <s v="CARE"/>
    <m/>
    <m/>
    <s v="Réalisé"/>
    <d v="2016-11-14T00:00:00"/>
    <s v="Distribution NFI"/>
    <s v="Matériaux NFI"/>
    <s v="Aquatabs"/>
    <m/>
    <s v="Nombre"/>
    <n v="3339"/>
    <s v="Sud-Est"/>
    <s v="Belle Anse"/>
    <m/>
    <m/>
    <m/>
    <s v="Ménage"/>
    <x v="5"/>
    <x v="28"/>
    <m/>
    <m/>
    <m/>
    <m/>
    <m/>
    <s v="CAR20161114"/>
    <n v="1"/>
    <x v="5"/>
    <x v="28"/>
    <e v="#N/A"/>
    <x v="1"/>
  </r>
  <r>
    <s v="CARE"/>
    <m/>
    <m/>
    <s v="Réalisé"/>
    <d v="2016-12-02T00:00:00"/>
    <s v="Distribution NFI"/>
    <s v="Matériaux NFI"/>
    <s v="Kit d'hygiène"/>
    <s v="Savons de lessive et de toilettes, Serviettes et papiers hygiéniques, Aquatabs, Dentifrices et brosses à dents et Serviettes de bain"/>
    <s v="Nombre"/>
    <n v="1308"/>
    <s v="Grande Anse"/>
    <s v="Roseaux"/>
    <m/>
    <m/>
    <m/>
    <s v="Ménage"/>
    <x v="5"/>
    <x v="28"/>
    <m/>
    <m/>
    <m/>
    <m/>
    <m/>
    <s v="CAR2016122"/>
    <n v="1"/>
    <x v="5"/>
    <x v="28"/>
    <e v="#N/A"/>
    <x v="1"/>
  </r>
  <r>
    <s v="CARE"/>
    <m/>
    <m/>
    <s v="Réalisé"/>
    <d v="2016-12-05T00:00:00"/>
    <s v="Distribution NFI"/>
    <s v="Matériaux NFI"/>
    <s v="Kit d'hygiène"/>
    <s v="Savons de lessive et de toilettes, Serviettes et papiers hygiéniques, Aquatabs, Dentifrices et brosses à dents et Serviettes de bain"/>
    <s v="Nombre"/>
    <n v="481"/>
    <s v="Grande Anse"/>
    <s v="Roseaux"/>
    <m/>
    <m/>
    <m/>
    <m/>
    <x v="5"/>
    <x v="28"/>
    <m/>
    <m/>
    <m/>
    <m/>
    <m/>
    <s v="CAR2016125"/>
    <n v="1"/>
    <x v="5"/>
    <x v="28"/>
    <e v="#N/A"/>
    <x v="1"/>
  </r>
  <r>
    <s v="CARE"/>
    <m/>
    <m/>
    <s v="Réalisé"/>
    <d v="2016-12-07T00:00:00"/>
    <s v="Distribution NFI"/>
    <s v="Matériaux NFI"/>
    <s v="Kit d'hygiène"/>
    <s v="Savons de lessive et de toilettes, Serviettes et papiers hygiéniques, Aquatabs, Dentifrices et brosses à dents et Serviettes de bain"/>
    <s v="Nombre"/>
    <n v="400"/>
    <s v="Sud-Est"/>
    <s v="Cotes de Fer"/>
    <m/>
    <m/>
    <m/>
    <m/>
    <x v="5"/>
    <x v="28"/>
    <m/>
    <m/>
    <m/>
    <m/>
    <m/>
    <s v="CAR2016127"/>
    <n v="2"/>
    <x v="5"/>
    <x v="28"/>
    <e v="#N/A"/>
    <x v="1"/>
  </r>
  <r>
    <s v="CARE"/>
    <m/>
    <m/>
    <s v="Réalisé"/>
    <d v="2016-12-07T00:00:00"/>
    <s v="Distribution Abris"/>
    <s v="Matériaux Abris"/>
    <s v="Bâches"/>
    <m/>
    <s v="Nombre"/>
    <n v="517"/>
    <s v="Sud-Est"/>
    <s v="Cotes de Fer"/>
    <m/>
    <m/>
    <m/>
    <m/>
    <x v="5"/>
    <x v="28"/>
    <m/>
    <m/>
    <m/>
    <m/>
    <m/>
    <s v="CAR2016127"/>
    <n v="1"/>
    <x v="5"/>
    <x v="28"/>
    <e v="#N/A"/>
    <x v="1"/>
  </r>
  <r>
    <s v="CARE"/>
    <m/>
    <m/>
    <s v="Réalisé"/>
    <d v="2016-12-08T00:00:00"/>
    <s v="Distribution NFI"/>
    <s v="Matériaux NFI"/>
    <s v="Kit d'hygiène"/>
    <s v="Savons de lessive et de toilettes, Serviettes et papiers hygiéniques, Aquatabs, Dentifrices et brosses à dents et Serviettes de bain"/>
    <s v="Nombre"/>
    <n v="174"/>
    <s v="Grande Anse"/>
    <s v="Roseaux"/>
    <m/>
    <m/>
    <m/>
    <m/>
    <x v="5"/>
    <x v="28"/>
    <m/>
    <m/>
    <m/>
    <m/>
    <m/>
    <s v="CAR2016128"/>
    <n v="1"/>
    <x v="5"/>
    <x v="28"/>
    <e v="#N/A"/>
    <x v="1"/>
  </r>
  <r>
    <s v="CARE"/>
    <m/>
    <m/>
    <s v="Réalisé"/>
    <d v="2016-12-13T00:00:00"/>
    <s v="Distribution NFI"/>
    <s v="Matériaux NFI"/>
    <s v="Kit d'hygiène"/>
    <s v="Savons de lessive et de toilettes, Serviettes et papiers hygiéniques, Aquatabs, Dentifrices et brosses à dents et Serviettes de bain"/>
    <s v="Nombre"/>
    <n v="186"/>
    <s v="Grande Anse"/>
    <s v="Jeremie"/>
    <s v="1ère Basse Voldrogue"/>
    <m/>
    <m/>
    <m/>
    <x v="5"/>
    <x v="28"/>
    <m/>
    <m/>
    <m/>
    <m/>
    <m/>
    <s v="CAR20161213"/>
    <n v="1"/>
    <x v="5"/>
    <x v="28"/>
    <e v="#N/A"/>
    <x v="1"/>
  </r>
  <r>
    <s v="CARE"/>
    <m/>
    <m/>
    <s v="Réalisé"/>
    <d v="2016-12-14T00:00:00"/>
    <s v="Distribution NFI"/>
    <s v="Matériaux NFI"/>
    <s v="Kit d'hygiène"/>
    <s v="Savons de lessive et de toilettes, Serviettes et papiers hygiéniques, Aquatabs, Dentifrices et brosses à dents et Serviettes de bain"/>
    <s v="Nombre"/>
    <n v="85"/>
    <s v="Grande Anse"/>
    <s v="Jeremie"/>
    <s v="1ère Basse Voldrogue"/>
    <m/>
    <m/>
    <m/>
    <x v="5"/>
    <x v="28"/>
    <m/>
    <m/>
    <m/>
    <m/>
    <m/>
    <s v="CAR20161214"/>
    <n v="1"/>
    <x v="5"/>
    <x v="28"/>
    <e v="#N/A"/>
    <x v="1"/>
  </r>
  <r>
    <s v="CARE"/>
    <m/>
    <m/>
    <s v="Planifié (financé)"/>
    <m/>
    <s v="Distribution Abris"/>
    <s v="Matériaux Abris"/>
    <s v="Bâches"/>
    <m/>
    <s v="Nombre"/>
    <n v="100"/>
    <s v="Ouest"/>
    <s v="Anse A Galet"/>
    <m/>
    <m/>
    <m/>
    <m/>
    <x v="5"/>
    <x v="28"/>
    <m/>
    <m/>
    <m/>
    <m/>
    <m/>
    <s v="CAR190010"/>
    <n v="5"/>
    <x v="5"/>
    <x v="28"/>
    <e v="#N/A"/>
    <x v="1"/>
  </r>
  <r>
    <s v="CARE"/>
    <m/>
    <m/>
    <s v="Planifié (financé)"/>
    <m/>
    <s v="Distribution Abris"/>
    <s v="Matériaux Abris"/>
    <s v="Bâches"/>
    <m/>
    <s v="Nombre"/>
    <n v="500"/>
    <s v="Grande Anse"/>
    <m/>
    <m/>
    <m/>
    <m/>
    <m/>
    <x v="5"/>
    <x v="28"/>
    <m/>
    <m/>
    <m/>
    <m/>
    <m/>
    <s v="CAR190010"/>
    <n v="4"/>
    <x v="5"/>
    <x v="28"/>
    <e v="#N/A"/>
    <x v="1"/>
  </r>
  <r>
    <s v="CARE"/>
    <m/>
    <m/>
    <s v="Planifié (financé)"/>
    <m/>
    <s v="Distribution Abris"/>
    <s v="Matériaux Abris"/>
    <s v="Bâches"/>
    <m/>
    <s v="Nombre"/>
    <n v="200"/>
    <s v="Sud-Est"/>
    <m/>
    <m/>
    <m/>
    <m/>
    <m/>
    <x v="5"/>
    <x v="28"/>
    <m/>
    <m/>
    <m/>
    <m/>
    <m/>
    <s v="CAR190010"/>
    <n v="3"/>
    <x v="5"/>
    <x v="28"/>
    <e v="#N/A"/>
    <x v="1"/>
  </r>
  <r>
    <s v="CARE"/>
    <m/>
    <m/>
    <s v="Planifié (financé)"/>
    <m/>
    <s v="Distribution Abris"/>
    <s v="Matériaux Abris"/>
    <s v="Bâches"/>
    <m/>
    <s v="Nombre"/>
    <n v="800"/>
    <s v="Sud-Est"/>
    <m/>
    <m/>
    <m/>
    <m/>
    <m/>
    <x v="5"/>
    <x v="28"/>
    <m/>
    <m/>
    <m/>
    <m/>
    <m/>
    <s v="CAR190010"/>
    <n v="2"/>
    <x v="5"/>
    <x v="28"/>
    <e v="#N/A"/>
    <x v="1"/>
  </r>
  <r>
    <s v="CARE"/>
    <m/>
    <m/>
    <s v="Planifié (financé)"/>
    <m/>
    <s v="Distribution Abris"/>
    <s v="Matériaux Abris"/>
    <s v="Kit d'outils"/>
    <s v="Cisailles d’étain / main scie 28'' / pioche / griffe marteau / pelle (brésilien)"/>
    <s v="Nombre"/>
    <n v="1038"/>
    <s v="Grande Anse"/>
    <m/>
    <m/>
    <m/>
    <m/>
    <m/>
    <x v="5"/>
    <x v="28"/>
    <m/>
    <m/>
    <m/>
    <m/>
    <m/>
    <s v="CAR190010"/>
    <n v="1"/>
    <x v="5"/>
    <x v="28"/>
    <e v="#N/A"/>
    <x v="1"/>
  </r>
  <r>
    <s v="CARE"/>
    <m/>
    <m/>
    <s v="Planifié (financé)"/>
    <m/>
    <s v="Distribution Abris"/>
    <s v="Matériaux Abris"/>
    <s v="Kit de tôles"/>
    <s v="Métal de feuille 0,40 mm 3'' x 6'' / métal feuille 0,40 mm 3'' x 6'' / Clous (2'') / Fil / une longueur de corde (6 / 8 mm)"/>
    <s v="Nombre"/>
    <n v="2075"/>
    <s v="Grande Anse"/>
    <m/>
    <m/>
    <m/>
    <m/>
    <m/>
    <x v="5"/>
    <x v="28"/>
    <m/>
    <m/>
    <m/>
    <m/>
    <m/>
    <m/>
    <m/>
    <x v="5"/>
    <x v="28"/>
    <e v="#N/A"/>
    <x v="1"/>
  </r>
  <r>
    <s v="Caritas Suisse"/>
    <m/>
    <m/>
    <s v="Planifié (financé)"/>
    <m/>
    <s v="Distribution Abris"/>
    <s v="Cash en USD"/>
    <s v="Non conditionel "/>
    <m/>
    <s v="Valeur en USD"/>
    <m/>
    <m/>
    <m/>
    <m/>
    <s v=""/>
    <n v="1500"/>
    <m/>
    <x v="1"/>
    <x v="7"/>
    <m/>
    <m/>
    <m/>
    <m/>
    <s v="Cash Support, planned"/>
    <s v="CAR190010SUAR"/>
    <n v="2"/>
    <x v="1"/>
    <x v="7"/>
    <e v="#N/A"/>
    <x v="0"/>
  </r>
  <r>
    <s v="Caritas Suisse"/>
    <m/>
    <m/>
    <s v="Planifié (financé)"/>
    <m/>
    <s v="Distribution Abris"/>
    <s v="Cash en USD"/>
    <s v="Non conditionel "/>
    <m/>
    <s v="Valeur en USD"/>
    <m/>
    <m/>
    <m/>
    <m/>
    <s v=""/>
    <n v="1500"/>
    <m/>
    <x v="1"/>
    <x v="7"/>
    <m/>
    <m/>
    <m/>
    <m/>
    <s v="Cash Support, planned"/>
    <s v="CAR190010SUAR"/>
    <n v="1"/>
    <x v="1"/>
    <x v="7"/>
    <e v="#N/A"/>
    <x v="1"/>
  </r>
  <r>
    <s v="Catholic Relief Services"/>
    <m/>
    <s v="OFDA"/>
    <s v="Réalisé"/>
    <d v="2016-10-13T00:00:00"/>
    <s v="Distribution Abris"/>
    <s v="Matériaux Abris"/>
    <s v="Bâches"/>
    <s v="cordes, Jerrican, Kit d'hygiene, couverture, baches"/>
    <s v="Nombre"/>
    <n v="600"/>
    <m/>
    <m/>
    <m/>
    <s v=""/>
    <n v="800"/>
    <m/>
    <x v="0"/>
    <x v="0"/>
    <s v="Centre Ville Jeremie"/>
    <m/>
    <m/>
    <m/>
    <m/>
    <s v="CAT20161013GRJECE"/>
    <n v="1"/>
    <x v="0"/>
    <x v="0"/>
    <e v="#N/A"/>
    <x v="0"/>
  </r>
  <r>
    <s v="Catholic Relief Services"/>
    <m/>
    <s v="OFDA"/>
    <s v="Réalisé"/>
    <d v="2016-10-14T00:00:00"/>
    <s v="Distribution Abris"/>
    <s v="Matériaux Abris"/>
    <s v="Bâches"/>
    <m/>
    <s v="Nombre"/>
    <n v="670"/>
    <m/>
    <m/>
    <m/>
    <s v=""/>
    <n v="670"/>
    <m/>
    <x v="0"/>
    <x v="3"/>
    <s v="Desormeau"/>
    <m/>
    <m/>
    <m/>
    <s v="On-going presence in DM"/>
    <s v="CAT20161014GRDADE"/>
    <n v="1"/>
    <x v="0"/>
    <x v="3"/>
    <e v="#N/A"/>
    <x v="0"/>
  </r>
  <r>
    <s v="Catholic Relief Services"/>
    <m/>
    <s v="OFDA"/>
    <s v="Réalisé"/>
    <d v="2016-10-15T00:00:00"/>
    <s v="Distribution Abris"/>
    <s v="Matériaux Abris"/>
    <s v="Bâches"/>
    <m/>
    <s v="Nombre"/>
    <n v="50"/>
    <m/>
    <m/>
    <m/>
    <s v=""/>
    <n v="50"/>
    <m/>
    <x v="0"/>
    <x v="3"/>
    <s v="Petite Riviere"/>
    <m/>
    <m/>
    <m/>
    <m/>
    <s v="CAT20161015GRDAPE"/>
    <n v="1"/>
    <x v="0"/>
    <x v="3"/>
    <e v="#N/A"/>
    <x v="1"/>
  </r>
  <r>
    <s v="Catholic Relief Services"/>
    <m/>
    <s v="OFDA"/>
    <s v="Réalisé"/>
    <d v="2016-10-17T00:00:00"/>
    <s v="Distribution Abris"/>
    <s v="Matériaux Abris"/>
    <s v="Bâches"/>
    <m/>
    <s v="Nombre"/>
    <n v="50"/>
    <m/>
    <m/>
    <m/>
    <s v=""/>
    <n v="50"/>
    <m/>
    <x v="0"/>
    <x v="3"/>
    <s v="Bariadelle"/>
    <m/>
    <m/>
    <m/>
    <m/>
    <s v="CAT20161017GRDABA"/>
    <n v="1"/>
    <x v="0"/>
    <x v="3"/>
    <e v="#N/A"/>
    <x v="1"/>
  </r>
  <r>
    <s v="Catholic Relief Services"/>
    <m/>
    <s v="OFDA"/>
    <s v="Réalisé"/>
    <d v="2016-10-18T00:00:00"/>
    <s v="Distribution Abris"/>
    <s v="Matériaux Abris"/>
    <s v="Bâches"/>
    <m/>
    <s v="Nombre"/>
    <n v="50"/>
    <m/>
    <m/>
    <m/>
    <s v=""/>
    <n v="50"/>
    <m/>
    <x v="0"/>
    <x v="3"/>
    <s v="Dallier"/>
    <m/>
    <m/>
    <m/>
    <m/>
    <s v="CAT20161018GRDADA"/>
    <n v="1"/>
    <x v="0"/>
    <x v="3"/>
    <e v="#N/A"/>
    <x v="1"/>
  </r>
  <r>
    <s v="Catholic Relief Services"/>
    <m/>
    <s v="OFDA"/>
    <s v="Réalisé"/>
    <d v="2016-11-16T00:00:00"/>
    <s v="Distribution Abris"/>
    <s v="Matériaux Abris"/>
    <s v="Bâches"/>
    <s v="Cordes, baches, fil a legature et clous"/>
    <s v="Nombre"/>
    <n v="980"/>
    <m/>
    <m/>
    <m/>
    <s v=""/>
    <n v="980"/>
    <m/>
    <x v="0"/>
    <x v="29"/>
    <s v="2eme Boucan"/>
    <m/>
    <m/>
    <m/>
    <m/>
    <s v="CAT20161116GRMO2E"/>
    <n v="1"/>
    <x v="0"/>
    <x v="29"/>
    <e v="#N/A"/>
    <x v="0"/>
  </r>
  <r>
    <s v="Catholic Relief Services"/>
    <m/>
    <s v="OFDA"/>
    <s v="Réalisé"/>
    <d v="2016-11-28T00:00:00"/>
    <s v="Distribution Abris"/>
    <s v="Matériaux Abris"/>
    <s v="Bâches"/>
    <s v="Cordes, baches, fil a legature et clous"/>
    <s v="Nombre"/>
    <n v="845"/>
    <m/>
    <m/>
    <m/>
    <s v=""/>
    <n v="845"/>
    <m/>
    <x v="0"/>
    <x v="29"/>
    <s v="Centre Ville de Moron"/>
    <m/>
    <m/>
    <m/>
    <m/>
    <s v="CAT20161128GRMOCE"/>
    <n v="1"/>
    <x v="0"/>
    <x v="29"/>
    <e v="#N/A"/>
    <x v="1"/>
  </r>
  <r>
    <s v="Catholic Relief Services"/>
    <m/>
    <s v="OFDA"/>
    <s v="Réalisé"/>
    <s v="10/24 &amp; 29/2016"/>
    <s v="Distribution Abris"/>
    <s v="Matériaux Abris"/>
    <s v="Bâches"/>
    <s v="Cordes, baches"/>
    <s v="Nombre"/>
    <n v="1067"/>
    <m/>
    <m/>
    <m/>
    <s v=""/>
    <n v="1067"/>
    <m/>
    <x v="0"/>
    <x v="0"/>
    <s v="Marfranc"/>
    <m/>
    <m/>
    <m/>
    <m/>
    <e v="#VALUE!"/>
    <n v="74"/>
    <x v="0"/>
    <x v="0"/>
    <e v="#N/A"/>
    <x v="1"/>
  </r>
  <r>
    <s v="Catholic Relief Services"/>
    <m/>
    <s v="OFDA"/>
    <s v="Réalisé"/>
    <s v="11/5,15,26 &amp; 30/2016"/>
    <s v="Distribution Abris"/>
    <s v="Matériaux Abris"/>
    <s v="Bâches"/>
    <s v="Cordes, baches et clous"/>
    <s v="Nombre"/>
    <n v="4224"/>
    <m/>
    <m/>
    <m/>
    <s v=""/>
    <n v="4224"/>
    <m/>
    <x v="0"/>
    <x v="30"/>
    <s v="1 Anotte + Centre Ville"/>
    <m/>
    <m/>
    <m/>
    <m/>
    <e v="#VALUE!"/>
    <n v="73"/>
    <x v="0"/>
    <x v="30"/>
    <e v="#N/A"/>
    <x v="0"/>
  </r>
  <r>
    <s v="Catholic Relief Services"/>
    <m/>
    <s v="OFDA"/>
    <s v="Réalisé"/>
    <s v="11/8 &amp;12/2016"/>
    <s v="Distribution Abris"/>
    <s v="Matériaux Abris"/>
    <s v="Bâches"/>
    <s v="Cordes, baches, fil a legature et clous"/>
    <s v="Nombre"/>
    <n v="1795"/>
    <m/>
    <m/>
    <m/>
    <s v=""/>
    <n v="1795"/>
    <m/>
    <x v="0"/>
    <x v="29"/>
    <s v="Dejean 2 eme Boucan"/>
    <m/>
    <m/>
    <m/>
    <m/>
    <e v="#VALUE!"/>
    <n v="72"/>
    <x v="0"/>
    <x v="29"/>
    <e v="#N/A"/>
    <x v="1"/>
  </r>
  <r>
    <s v="Catholic Relief Services"/>
    <m/>
    <s v="OFDA"/>
    <s v="Réalisé"/>
    <s v="dates"/>
    <s v="Distribution Abris"/>
    <s v="Matériaux Abris"/>
    <s v="Bâches"/>
    <m/>
    <s v="Nombre"/>
    <n v="50"/>
    <m/>
    <m/>
    <m/>
    <s v=""/>
    <n v="50"/>
    <m/>
    <x v="0"/>
    <x v="3"/>
    <s v="Baliverne"/>
    <m/>
    <m/>
    <m/>
    <m/>
    <e v="#VALUE!"/>
    <n v="71"/>
    <x v="0"/>
    <x v="3"/>
    <e v="#N/A"/>
    <x v="1"/>
  </r>
  <r>
    <s v="Catholic Relief Services"/>
    <m/>
    <s v="OFDA"/>
    <s v="Réalisé"/>
    <s v="dates"/>
    <s v="Distribution Abris"/>
    <s v="Matériaux Abris"/>
    <s v="Bâches"/>
    <m/>
    <s v="Nombre"/>
    <n v="50"/>
    <m/>
    <m/>
    <m/>
    <s v=""/>
    <n v="50"/>
    <m/>
    <x v="0"/>
    <x v="3"/>
    <s v="Dallier"/>
    <m/>
    <m/>
    <m/>
    <m/>
    <e v="#VALUE!"/>
    <n v="70"/>
    <x v="0"/>
    <x v="3"/>
    <e v="#N/A"/>
    <x v="1"/>
  </r>
  <r>
    <s v="Catholic Relief Services"/>
    <m/>
    <s v="OFDA"/>
    <s v="Réalisé"/>
    <m/>
    <s v="Distribution NFI"/>
    <s v="Matériaux NFI"/>
    <s v="Aquatabs"/>
    <m/>
    <s v="Nombre"/>
    <n v="8000"/>
    <m/>
    <m/>
    <m/>
    <s v=""/>
    <n v="1921"/>
    <m/>
    <x v="1"/>
    <x v="1"/>
    <m/>
    <m/>
    <m/>
    <m/>
    <m/>
    <s v="CAT190010SULE"/>
    <n v="16"/>
    <x v="1"/>
    <x v="1"/>
    <e v="#N/A"/>
    <x v="0"/>
  </r>
  <r>
    <s v="Catholic Relief Services"/>
    <m/>
    <s v="OFDA"/>
    <s v="Réalisé"/>
    <m/>
    <s v="Distribution Abris"/>
    <s v="Matériaux Abris"/>
    <s v="Bâches"/>
    <m/>
    <s v="Nombre"/>
    <n v="1000"/>
    <m/>
    <m/>
    <m/>
    <s v=""/>
    <n v="1200"/>
    <m/>
    <x v="1"/>
    <x v="7"/>
    <s v="Arniquet"/>
    <m/>
    <m/>
    <m/>
    <m/>
    <s v="CAT190010SUARAR"/>
    <n v="4"/>
    <x v="1"/>
    <x v="7"/>
    <e v="#N/A"/>
    <x v="0"/>
  </r>
  <r>
    <s v="Catholic Relief Services"/>
    <m/>
    <s v="OFDA"/>
    <s v="Réalisé"/>
    <m/>
    <s v="Distribution Abris"/>
    <s v="Matériaux Abris"/>
    <s v="Bâches"/>
    <m/>
    <s v="Nombre"/>
    <n v="200"/>
    <m/>
    <m/>
    <m/>
    <s v=""/>
    <n v="200"/>
    <m/>
    <x v="1"/>
    <x v="31"/>
    <s v="Champlois"/>
    <m/>
    <m/>
    <m/>
    <m/>
    <s v="CAT190010SUCACH"/>
    <n v="3"/>
    <x v="1"/>
    <x v="31"/>
    <e v="#N/A"/>
    <x v="0"/>
  </r>
  <r>
    <s v="Catholic Relief Services"/>
    <m/>
    <s v="OFDA"/>
    <s v="Réalisé"/>
    <m/>
    <s v="Distribution Abris"/>
    <s v="Matériaux Abris"/>
    <s v="Bâches"/>
    <m/>
    <s v="Nombre"/>
    <n v="2200"/>
    <m/>
    <m/>
    <m/>
    <s v=""/>
    <n v="4370"/>
    <m/>
    <x v="1"/>
    <x v="1"/>
    <m/>
    <m/>
    <m/>
    <m/>
    <s v="The below two lines merged into this line."/>
    <s v="CAT190010SULE"/>
    <n v="15"/>
    <x v="1"/>
    <x v="1"/>
    <e v="#N/A"/>
    <x v="1"/>
  </r>
  <r>
    <s v="Catholic Relief Services"/>
    <m/>
    <s v="OFDA"/>
    <s v="Réalisé"/>
    <m/>
    <s v="Distribution Abris"/>
    <s v="Matériaux Abris"/>
    <s v="Bâches"/>
    <m/>
    <s v="Nombre"/>
    <n v="50"/>
    <m/>
    <m/>
    <m/>
    <s v=""/>
    <n v="50"/>
    <m/>
    <x v="1"/>
    <x v="15"/>
    <s v="Lezard"/>
    <m/>
    <m/>
    <m/>
    <m/>
    <s v="CAT190010SUPOLE"/>
    <n v="2"/>
    <x v="1"/>
    <x v="15"/>
    <e v="#N/A"/>
    <x v="0"/>
  </r>
  <r>
    <s v="Catholic Relief Services"/>
    <m/>
    <s v="OFDA"/>
    <s v="Réalisé"/>
    <m/>
    <s v="Distribution Abris"/>
    <s v="Matériaux Abris"/>
    <s v="Bâches"/>
    <m/>
    <s v="Nombre"/>
    <n v="50"/>
    <m/>
    <m/>
    <m/>
    <s v=""/>
    <n v="50"/>
    <m/>
    <x v="1"/>
    <x v="5"/>
    <s v="Renaudin"/>
    <m/>
    <m/>
    <m/>
    <m/>
    <s v="CAT190010SURORE"/>
    <n v="2"/>
    <x v="1"/>
    <x v="5"/>
    <e v="#N/A"/>
    <x v="0"/>
  </r>
  <r>
    <s v="Catholic Relief Services"/>
    <m/>
    <s v="OFDA"/>
    <s v="Réalisé"/>
    <m/>
    <s v="Distribution NFI"/>
    <s v="Matériaux NFI"/>
    <s v="Bidons"/>
    <m/>
    <s v="Nombre"/>
    <n v="1000"/>
    <m/>
    <m/>
    <m/>
    <s v=""/>
    <n v="1200"/>
    <s v="Sélection / Priorisation"/>
    <x v="1"/>
    <x v="7"/>
    <s v="Arniquet"/>
    <m/>
    <m/>
    <m/>
    <m/>
    <s v="CAT190010SUARAR"/>
    <n v="3"/>
    <x v="1"/>
    <x v="7"/>
    <e v="#N/A"/>
    <x v="1"/>
  </r>
  <r>
    <s v="Catholic Relief Services"/>
    <m/>
    <s v="OFDA"/>
    <s v="Réalisé"/>
    <m/>
    <s v="Distribution NFI"/>
    <s v="Matériaux NFI"/>
    <s v="Bidons"/>
    <m/>
    <s v="Nombre"/>
    <n v="800"/>
    <m/>
    <m/>
    <m/>
    <s v=""/>
    <n v="1921"/>
    <m/>
    <x v="1"/>
    <x v="1"/>
    <m/>
    <m/>
    <m/>
    <m/>
    <m/>
    <s v="CAT190010SULE"/>
    <n v="14"/>
    <x v="1"/>
    <x v="1"/>
    <e v="#N/A"/>
    <x v="1"/>
  </r>
  <r>
    <s v="Catholic Relief Services"/>
    <m/>
    <s v="OFDA"/>
    <s v="Réalisé"/>
    <m/>
    <s v="Distribution NFI"/>
    <s v="Matériaux NFI"/>
    <s v="Bidons"/>
    <m/>
    <s v="Nombre"/>
    <n v="1000"/>
    <m/>
    <m/>
    <m/>
    <s v=""/>
    <n v="4370"/>
    <m/>
    <x v="1"/>
    <x v="1"/>
    <m/>
    <m/>
    <m/>
    <m/>
    <s v="The below two lines merged into this line."/>
    <s v="CAT190010SULE"/>
    <n v="13"/>
    <x v="1"/>
    <x v="1"/>
    <e v="#N/A"/>
    <x v="1"/>
  </r>
  <r>
    <s v="Catholic Relief Services"/>
    <m/>
    <s v="OFDA"/>
    <s v="Réalisé"/>
    <m/>
    <s v="Distribution NFI"/>
    <s v="Matériaux NFI"/>
    <s v="Bidons"/>
    <m/>
    <s v="Nombre"/>
    <n v="1000"/>
    <m/>
    <m/>
    <m/>
    <s v=""/>
    <n v="1000"/>
    <s v="Sélection / Priorisation"/>
    <x v="1"/>
    <x v="16"/>
    <m/>
    <m/>
    <m/>
    <m/>
    <m/>
    <s v="CAT190010SUST"/>
    <n v="7"/>
    <x v="1"/>
    <x v="16"/>
    <e v="#N/A"/>
    <x v="0"/>
  </r>
  <r>
    <s v="Catholic Relief Services"/>
    <m/>
    <s v="OFDA"/>
    <s v="Réalisé"/>
    <m/>
    <s v="Distribution NFI"/>
    <s v="Matériaux NFI"/>
    <s v="Couvertures"/>
    <m/>
    <s v="Nombre"/>
    <n v="1200"/>
    <m/>
    <m/>
    <m/>
    <s v=""/>
    <n v="1200"/>
    <s v="Sélection / Priorisation"/>
    <x v="1"/>
    <x v="7"/>
    <s v="Arniquet"/>
    <m/>
    <m/>
    <m/>
    <m/>
    <s v="CAT190010SUARAR"/>
    <n v="2"/>
    <x v="1"/>
    <x v="7"/>
    <e v="#N/A"/>
    <x v="1"/>
  </r>
  <r>
    <s v="Catholic Relief Services"/>
    <m/>
    <s v="OFDA"/>
    <s v="Réalisé"/>
    <m/>
    <s v="Distribution NFI"/>
    <s v="Matériaux NFI"/>
    <s v="Couvertures"/>
    <m/>
    <s v="Nombre"/>
    <s v="1000+"/>
    <m/>
    <m/>
    <m/>
    <s v=""/>
    <n v="1000"/>
    <m/>
    <x v="1"/>
    <x v="7"/>
    <m/>
    <m/>
    <m/>
    <m/>
    <s v="Hygiene kits + Kitchen kits + Blankets + Water"/>
    <s v="CAT190010SUAR"/>
    <n v="3"/>
    <x v="1"/>
    <x v="7"/>
    <e v="#N/A"/>
    <x v="1"/>
  </r>
  <r>
    <s v="Catholic Relief Services"/>
    <m/>
    <s v="OFDA"/>
    <s v="Réalisé"/>
    <m/>
    <s v="Distribution NFI"/>
    <s v="Matériaux NFI"/>
    <s v="Couvertures"/>
    <m/>
    <s v="Nombre"/>
    <n v="200"/>
    <m/>
    <m/>
    <m/>
    <s v=""/>
    <n v="200"/>
    <s v="Sélection / Priorisation"/>
    <x v="1"/>
    <x v="31"/>
    <s v="Champlois"/>
    <m/>
    <m/>
    <m/>
    <m/>
    <s v="CAT190010SUCACH"/>
    <n v="2"/>
    <x v="1"/>
    <x v="31"/>
    <e v="#N/A"/>
    <x v="1"/>
  </r>
  <r>
    <s v="Catholic Relief Services"/>
    <m/>
    <s v="OFDA"/>
    <s v="Planifié (financé)"/>
    <m/>
    <s v="Distribution NFI"/>
    <s v="Matériaux NFI"/>
    <s v="Couvertures"/>
    <m/>
    <s v="Nombre"/>
    <s v="1000+"/>
    <m/>
    <m/>
    <m/>
    <s v=""/>
    <n v="1000"/>
    <m/>
    <x v="1"/>
    <x v="31"/>
    <m/>
    <m/>
    <m/>
    <m/>
    <s v="Hygiene kits + Kitchen kits + Blankets + Water"/>
    <s v="CAT190010SUCA"/>
    <n v="3"/>
    <x v="1"/>
    <x v="31"/>
    <e v="#N/A"/>
    <x v="1"/>
  </r>
  <r>
    <s v="Catholic Relief Services"/>
    <m/>
    <s v="OFDA"/>
    <s v="Planifié (financé)"/>
    <m/>
    <s v="Distribution NFI"/>
    <s v="Matériaux NFI"/>
    <s v="Couvertures"/>
    <m/>
    <s v="Nombre"/>
    <s v="1000+"/>
    <m/>
    <m/>
    <m/>
    <s v=""/>
    <n v="1000"/>
    <m/>
    <x v="1"/>
    <x v="20"/>
    <m/>
    <m/>
    <m/>
    <m/>
    <s v="Hygiene kits + Kitchen kits + Blankets + Water"/>
    <s v="CAT190010SUCH"/>
    <n v="3"/>
    <x v="1"/>
    <x v="20"/>
    <e v="#N/A"/>
    <x v="0"/>
  </r>
  <r>
    <s v="Catholic Relief Services"/>
    <m/>
    <s v="OFDA"/>
    <s v="Planifié (financé)"/>
    <m/>
    <s v="Distribution NFI"/>
    <s v="Matériaux NFI"/>
    <s v="Couvertures"/>
    <m/>
    <s v="Nombre"/>
    <s v="1000+"/>
    <m/>
    <m/>
    <m/>
    <s v=""/>
    <n v="1000"/>
    <m/>
    <x v="1"/>
    <x v="14"/>
    <m/>
    <m/>
    <m/>
    <m/>
    <s v="Hygiene kits + Kitchen kits + Blankets + Water"/>
    <s v="CAT190010SUCO"/>
    <n v="3"/>
    <x v="1"/>
    <x v="14"/>
    <e v="#N/A"/>
    <x v="0"/>
  </r>
  <r>
    <s v="Catholic Relief Services"/>
    <m/>
    <s v="OFDA"/>
    <s v="Réalisé"/>
    <m/>
    <s v="Distribution NFI"/>
    <s v="Matériaux NFI"/>
    <s v="Couvertures"/>
    <m/>
    <s v="Nombre"/>
    <n v="450"/>
    <m/>
    <m/>
    <m/>
    <s v=""/>
    <n v="1921"/>
    <m/>
    <x v="1"/>
    <x v="1"/>
    <m/>
    <m/>
    <m/>
    <m/>
    <m/>
    <s v="CAT190010SULE"/>
    <n v="12"/>
    <x v="1"/>
    <x v="1"/>
    <e v="#N/A"/>
    <x v="1"/>
  </r>
  <r>
    <s v="Catholic Relief Services"/>
    <m/>
    <s v="OFDA"/>
    <s v="Réalisé"/>
    <m/>
    <s v="Distribution NFI"/>
    <s v="Matériaux NFI"/>
    <s v="Couvertures"/>
    <m/>
    <s v="Nombre"/>
    <n v="2875"/>
    <m/>
    <m/>
    <m/>
    <s v=""/>
    <n v="4370"/>
    <m/>
    <x v="1"/>
    <x v="1"/>
    <m/>
    <m/>
    <m/>
    <m/>
    <s v="The below two lines merged into this line."/>
    <s v="CAT190010SULE"/>
    <n v="11"/>
    <x v="1"/>
    <x v="1"/>
    <e v="#N/A"/>
    <x v="1"/>
  </r>
  <r>
    <s v="Catholic Relief Services"/>
    <m/>
    <s v="OFDA"/>
    <s v="Réalisé"/>
    <m/>
    <s v="Distribution NFI"/>
    <s v="Matériaux NFI"/>
    <s v="Couvertures"/>
    <m/>
    <s v="Nombre"/>
    <n v="450"/>
    <m/>
    <m/>
    <m/>
    <s v=""/>
    <n v="1921"/>
    <s v="Sélection / Priorisation"/>
    <x v="1"/>
    <x v="1"/>
    <m/>
    <m/>
    <m/>
    <m/>
    <m/>
    <s v="CAT190010SULE"/>
    <n v="10"/>
    <x v="1"/>
    <x v="1"/>
    <e v="#N/A"/>
    <x v="1"/>
  </r>
  <r>
    <s v="Catholic Relief Services"/>
    <m/>
    <s v="OFDA"/>
    <s v="Réalisé"/>
    <m/>
    <s v="Distribution NFI"/>
    <s v="Matériaux NFI"/>
    <s v="Couvertures"/>
    <m/>
    <s v="Nombre"/>
    <n v="1000"/>
    <m/>
    <m/>
    <m/>
    <s v=""/>
    <n v="1000"/>
    <s v="Sélection / Priorisation"/>
    <x v="1"/>
    <x v="6"/>
    <s v="Maniche"/>
    <m/>
    <m/>
    <m/>
    <m/>
    <s v="CAT190010SUMAMA"/>
    <n v="3"/>
    <x v="1"/>
    <x v="6"/>
    <e v="#N/A"/>
    <x v="0"/>
  </r>
  <r>
    <s v="Catholic Relief Services"/>
    <m/>
    <s v="OFDA"/>
    <s v="Planifié (financé)"/>
    <m/>
    <s v="Distribution NFI"/>
    <s v="Matériaux NFI"/>
    <s v="Couvertures"/>
    <m/>
    <s v="Nombre"/>
    <s v="1000+"/>
    <m/>
    <m/>
    <m/>
    <s v=""/>
    <n v="1000"/>
    <m/>
    <x v="1"/>
    <x v="6"/>
    <m/>
    <m/>
    <m/>
    <m/>
    <s v="Hygiene kits + Kitchen kits + Blankets + Water"/>
    <s v="CAT190010SUMA"/>
    <n v="3"/>
    <x v="1"/>
    <x v="6"/>
    <e v="#N/A"/>
    <x v="1"/>
  </r>
  <r>
    <s v="Catholic Relief Services"/>
    <m/>
    <s v="OFDA"/>
    <s v="Réalisé"/>
    <m/>
    <s v="Distribution NFI"/>
    <s v="Matériaux NFI"/>
    <s v="Couvertures"/>
    <m/>
    <s v="Nombre"/>
    <s v="1000+"/>
    <m/>
    <m/>
    <m/>
    <s v=""/>
    <n v="1000"/>
    <m/>
    <x v="1"/>
    <x v="15"/>
    <m/>
    <m/>
    <m/>
    <m/>
    <s v="Hygiene kits + Kitchen kits + Blankets + Water"/>
    <s v="CAT190010SUPO"/>
    <n v="3"/>
    <x v="1"/>
    <x v="15"/>
    <e v="#N/A"/>
    <x v="1"/>
  </r>
  <r>
    <s v="Catholic Relief Services"/>
    <m/>
    <s v="OFDA"/>
    <s v="Réalisé"/>
    <m/>
    <s v="Distribution NFI"/>
    <s v="Matériaux NFI"/>
    <s v="Couvertures"/>
    <m/>
    <s v="Nombre"/>
    <s v="1000+"/>
    <m/>
    <m/>
    <m/>
    <s v=""/>
    <n v="1000"/>
    <m/>
    <x v="1"/>
    <x v="5"/>
    <m/>
    <m/>
    <m/>
    <m/>
    <s v="Hygiene kits + Kitchen kits + Blankets + Water"/>
    <s v="CAT190010SURO"/>
    <n v="3"/>
    <x v="1"/>
    <x v="5"/>
    <e v="#N/A"/>
    <x v="1"/>
  </r>
  <r>
    <s v="Catholic Relief Services"/>
    <m/>
    <s v="OFDA"/>
    <s v="Réalisé"/>
    <m/>
    <s v="Distribution NFI"/>
    <s v="Matériaux NFI"/>
    <s v="Couvertures"/>
    <m/>
    <s v="Nombre"/>
    <s v="1000+"/>
    <m/>
    <m/>
    <m/>
    <s v=""/>
    <n v="1000"/>
    <m/>
    <x v="1"/>
    <x v="16"/>
    <m/>
    <m/>
    <m/>
    <m/>
    <s v="Hygiene kits + Kitchen kits + Blankets + Water"/>
    <s v="CAT190010SUST"/>
    <n v="6"/>
    <x v="1"/>
    <x v="16"/>
    <e v="#N/A"/>
    <x v="1"/>
  </r>
  <r>
    <s v="Catholic Relief Services"/>
    <m/>
    <s v="OFDA"/>
    <s v="Réalisé"/>
    <m/>
    <s v="Distribution NFI"/>
    <s v="Matériaux NFI"/>
    <s v="Couvertures"/>
    <m/>
    <s v="Nombre"/>
    <n v="1000"/>
    <m/>
    <m/>
    <m/>
    <s v=""/>
    <n v="1000"/>
    <s v="Sélection / Priorisation"/>
    <x v="1"/>
    <x v="16"/>
    <m/>
    <m/>
    <m/>
    <m/>
    <m/>
    <s v="CAT190010SUST"/>
    <n v="5"/>
    <x v="1"/>
    <x v="16"/>
    <e v="#N/A"/>
    <x v="1"/>
  </r>
  <r>
    <s v="Catholic Relief Services"/>
    <m/>
    <s v="OFDA"/>
    <s v="Réalisé"/>
    <m/>
    <s v="Distribution NFI"/>
    <s v="Matériaux NFI"/>
    <s v="Couvertures"/>
    <m/>
    <s v="Nombre"/>
    <s v="1000+"/>
    <m/>
    <m/>
    <m/>
    <s v=""/>
    <n v="1000"/>
    <m/>
    <x v="1"/>
    <x v="8"/>
    <m/>
    <m/>
    <m/>
    <m/>
    <s v="Hygiene kits + Kitchen kits + Blankets + Water"/>
    <s v="CAT190010SUTO"/>
    <n v="3"/>
    <x v="1"/>
    <x v="8"/>
    <e v="#N/A"/>
    <x v="0"/>
  </r>
  <r>
    <s v="Catholic Relief Services"/>
    <m/>
    <s v="OFDA"/>
    <s v="Réalisé"/>
    <m/>
    <s v="Distribution Abris"/>
    <s v="Matériaux Abris"/>
    <s v="Kit Abris"/>
    <m/>
    <s v="Nombre"/>
    <n v="4370"/>
    <m/>
    <m/>
    <m/>
    <s v=""/>
    <n v="4370"/>
    <m/>
    <x v="1"/>
    <x v="1"/>
    <m/>
    <m/>
    <m/>
    <m/>
    <s v="The below two lines merged into this line."/>
    <s v="CAT190010SULE"/>
    <n v="9"/>
    <x v="1"/>
    <x v="1"/>
    <e v="#N/A"/>
    <x v="1"/>
  </r>
  <r>
    <s v="Catholic Relief Services"/>
    <m/>
    <s v="OFDA"/>
    <s v="Réalisé"/>
    <m/>
    <s v="Distribution NFI"/>
    <s v="Matériaux NFI"/>
    <s v="Kit de cuisine"/>
    <m/>
    <s v="Nombre"/>
    <n v="1000"/>
    <m/>
    <m/>
    <m/>
    <s v=""/>
    <n v="1000"/>
    <m/>
    <x v="1"/>
    <x v="7"/>
    <m/>
    <m/>
    <m/>
    <m/>
    <s v="Hygiene kits + Kitchen kits + Blankets + Water"/>
    <s v="CAT190010SUAR"/>
    <n v="2"/>
    <x v="1"/>
    <x v="7"/>
    <e v="#N/A"/>
    <x v="1"/>
  </r>
  <r>
    <s v="Catholic Relief Services"/>
    <m/>
    <s v="OFDA"/>
    <s v="Planifié (financé)"/>
    <m/>
    <s v="Distribution NFI"/>
    <s v="Matériaux NFI"/>
    <s v="Kit de cuisine"/>
    <m/>
    <s v="Nombre"/>
    <n v="1000"/>
    <m/>
    <m/>
    <m/>
    <s v=""/>
    <n v="1000"/>
    <m/>
    <x v="1"/>
    <x v="31"/>
    <m/>
    <m/>
    <m/>
    <m/>
    <s v="Hygiene kits + Kitchen kits + Blankets + Water"/>
    <s v="CAT190010SUCA"/>
    <n v="2"/>
    <x v="1"/>
    <x v="31"/>
    <e v="#N/A"/>
    <x v="1"/>
  </r>
  <r>
    <s v="Catholic Relief Services"/>
    <m/>
    <s v="OFDA"/>
    <s v="Planifié (financé)"/>
    <m/>
    <s v="Distribution NFI"/>
    <s v="Matériaux NFI"/>
    <s v="Kit de cuisine"/>
    <m/>
    <s v="Nombre"/>
    <n v="1000"/>
    <m/>
    <m/>
    <m/>
    <s v=""/>
    <n v="1000"/>
    <m/>
    <x v="1"/>
    <x v="20"/>
    <m/>
    <m/>
    <m/>
    <m/>
    <s v="Hygiene kits + Kitchen kits + Blankets + Water"/>
    <s v="CAT190010SUCH"/>
    <n v="2"/>
    <x v="1"/>
    <x v="20"/>
    <e v="#N/A"/>
    <x v="1"/>
  </r>
  <r>
    <s v="Catholic Relief Services"/>
    <m/>
    <s v="OFDA"/>
    <s v="Planifié (financé)"/>
    <m/>
    <s v="Distribution NFI"/>
    <s v="Matériaux NFI"/>
    <s v="Kit de cuisine"/>
    <m/>
    <s v="Nombre"/>
    <n v="1000"/>
    <m/>
    <m/>
    <m/>
    <s v=""/>
    <n v="1000"/>
    <m/>
    <x v="1"/>
    <x v="14"/>
    <m/>
    <m/>
    <m/>
    <m/>
    <s v="Hygiene kits + Kitchen kits + Blankets + Water"/>
    <s v="CAT190010SUCO"/>
    <n v="2"/>
    <x v="1"/>
    <x v="14"/>
    <e v="#N/A"/>
    <x v="1"/>
  </r>
  <r>
    <s v="Catholic Relief Services"/>
    <m/>
    <s v="OFDA"/>
    <s v="Réalisé"/>
    <m/>
    <s v="Distribution NFI"/>
    <s v="Matériaux NFI"/>
    <s v="Kit de cuisine"/>
    <m/>
    <s v="Nombre"/>
    <n v="1000"/>
    <m/>
    <m/>
    <m/>
    <s v=""/>
    <n v="4370"/>
    <m/>
    <x v="1"/>
    <x v="1"/>
    <m/>
    <m/>
    <m/>
    <m/>
    <s v="The below two lines merged into this line."/>
    <s v="CAT190010SULE"/>
    <n v="8"/>
    <x v="1"/>
    <x v="1"/>
    <e v="#N/A"/>
    <x v="1"/>
  </r>
  <r>
    <s v="Catholic Relief Services"/>
    <m/>
    <s v="OFDA"/>
    <s v="Réalisé"/>
    <m/>
    <s v="Distribution NFI"/>
    <s v="Matériaux NFI"/>
    <s v="Kit de cuisine"/>
    <m/>
    <s v="Nombre"/>
    <n v="1000"/>
    <m/>
    <m/>
    <m/>
    <s v=""/>
    <n v="1000"/>
    <s v="Sélection / Priorisation"/>
    <x v="1"/>
    <x v="6"/>
    <s v="Maniche"/>
    <m/>
    <m/>
    <m/>
    <m/>
    <s v="CAT190010SUMAMA"/>
    <n v="2"/>
    <x v="1"/>
    <x v="6"/>
    <e v="#N/A"/>
    <x v="1"/>
  </r>
  <r>
    <s v="Catholic Relief Services"/>
    <m/>
    <s v="OFDA"/>
    <s v="Planifié (financé)"/>
    <m/>
    <s v="Distribution NFI"/>
    <s v="Matériaux NFI"/>
    <s v="Kit de cuisine"/>
    <m/>
    <s v="Nombre"/>
    <n v="1000"/>
    <m/>
    <m/>
    <m/>
    <s v=""/>
    <n v="1000"/>
    <m/>
    <x v="1"/>
    <x v="6"/>
    <m/>
    <m/>
    <m/>
    <m/>
    <s v="Hygiene kits + Kitchen kits + Blankets + Water"/>
    <s v="CAT190010SUMA"/>
    <n v="2"/>
    <x v="1"/>
    <x v="6"/>
    <e v="#N/A"/>
    <x v="1"/>
  </r>
  <r>
    <s v="Catholic Relief Services"/>
    <m/>
    <s v="OFDA"/>
    <s v="Réalisé"/>
    <m/>
    <s v="Distribution NFI"/>
    <s v="Matériaux NFI"/>
    <s v="Kit de cuisine"/>
    <m/>
    <s v="Nombre"/>
    <n v="1000"/>
    <m/>
    <m/>
    <m/>
    <s v=""/>
    <n v="1000"/>
    <m/>
    <x v="1"/>
    <x v="15"/>
    <m/>
    <m/>
    <m/>
    <m/>
    <s v="Hygiene kits + Kitchen kits + Blankets + Water"/>
    <s v="CAT190010SUPO"/>
    <n v="2"/>
    <x v="1"/>
    <x v="15"/>
    <e v="#N/A"/>
    <x v="1"/>
  </r>
  <r>
    <s v="Catholic Relief Services"/>
    <m/>
    <s v="OFDA"/>
    <s v="Réalisé"/>
    <m/>
    <s v="Distribution NFI"/>
    <s v="Matériaux NFI"/>
    <s v="Kit de cuisine"/>
    <m/>
    <s v="Nombre"/>
    <n v="1000"/>
    <m/>
    <m/>
    <m/>
    <s v=""/>
    <n v="1000"/>
    <m/>
    <x v="1"/>
    <x v="5"/>
    <m/>
    <m/>
    <m/>
    <m/>
    <s v="Hygiene kits + Kitchen kits + Blankets + Water"/>
    <s v="CAT190010SURO"/>
    <n v="2"/>
    <x v="1"/>
    <x v="5"/>
    <e v="#N/A"/>
    <x v="1"/>
  </r>
  <r>
    <s v="Catholic Relief Services"/>
    <m/>
    <s v="OFDA"/>
    <s v="Réalisé"/>
    <m/>
    <s v="Distribution NFI"/>
    <s v="Matériaux NFI"/>
    <s v="Kit de cuisine"/>
    <m/>
    <s v="Nombre"/>
    <n v="1000"/>
    <m/>
    <m/>
    <m/>
    <s v=""/>
    <n v="1000"/>
    <m/>
    <x v="1"/>
    <x v="16"/>
    <m/>
    <m/>
    <m/>
    <m/>
    <s v="Hygiene kits + Kitchen kits + Blankets + Water"/>
    <s v="CAT190010SUST"/>
    <n v="4"/>
    <x v="1"/>
    <x v="16"/>
    <e v="#N/A"/>
    <x v="1"/>
  </r>
  <r>
    <s v="Catholic Relief Services"/>
    <m/>
    <s v="OFDA"/>
    <s v="Réalisé"/>
    <m/>
    <s v="Distribution NFI"/>
    <s v="Matériaux NFI"/>
    <s v="Kit de cuisine"/>
    <m/>
    <s v="Nombre"/>
    <n v="1000"/>
    <m/>
    <m/>
    <m/>
    <s v=""/>
    <n v="1000"/>
    <s v="Sélection / Priorisation"/>
    <x v="1"/>
    <x v="16"/>
    <m/>
    <m/>
    <m/>
    <m/>
    <m/>
    <s v="CAT190010SUST"/>
    <n v="3"/>
    <x v="1"/>
    <x v="16"/>
    <e v="#N/A"/>
    <x v="1"/>
  </r>
  <r>
    <s v="Catholic Relief Services"/>
    <m/>
    <s v="OFDA"/>
    <s v="Réalisé"/>
    <m/>
    <s v="Distribution NFI"/>
    <s v="Matériaux NFI"/>
    <s v="Kit de cuisine"/>
    <m/>
    <s v="Nombre"/>
    <n v="1000"/>
    <m/>
    <m/>
    <m/>
    <s v=""/>
    <n v="1000"/>
    <m/>
    <x v="1"/>
    <x v="8"/>
    <m/>
    <m/>
    <m/>
    <m/>
    <s v="Hygiene kits + Kitchen kits + Blankets + Water"/>
    <s v="CAT190010SUTO"/>
    <n v="2"/>
    <x v="1"/>
    <x v="8"/>
    <e v="#N/A"/>
    <x v="1"/>
  </r>
  <r>
    <s v="Catholic Relief Services"/>
    <m/>
    <s v="OFDA"/>
    <s v="Réalisé"/>
    <m/>
    <s v="Distribution NFI"/>
    <s v="Matériaux NFI"/>
    <s v="Kit d'hygiène"/>
    <m/>
    <s v="Nombre"/>
    <n v="1200"/>
    <m/>
    <m/>
    <m/>
    <s v=""/>
    <n v="1200"/>
    <s v="Sélection / Priorisation"/>
    <x v="1"/>
    <x v="7"/>
    <s v="Arniquet"/>
    <m/>
    <m/>
    <m/>
    <m/>
    <s v="CAT190010SUARAR"/>
    <n v="1"/>
    <x v="1"/>
    <x v="7"/>
    <e v="#N/A"/>
    <x v="1"/>
  </r>
  <r>
    <s v="Catholic Relief Services"/>
    <m/>
    <s v="OFDA"/>
    <s v="Réalisé"/>
    <m/>
    <s v="Distribution NFI"/>
    <s v="Matériaux NFI"/>
    <s v="Kit d'hygiène"/>
    <m/>
    <s v="Nombre"/>
    <n v="1000"/>
    <m/>
    <m/>
    <m/>
    <s v=""/>
    <n v="1000"/>
    <m/>
    <x v="1"/>
    <x v="7"/>
    <m/>
    <m/>
    <m/>
    <m/>
    <s v="Hygiene kits + Kitchen kits + Blankets + Water"/>
    <s v="CAT190010SUAR"/>
    <n v="1"/>
    <x v="1"/>
    <x v="7"/>
    <e v="#N/A"/>
    <x v="1"/>
  </r>
  <r>
    <s v="Catholic Relief Services"/>
    <m/>
    <s v="OFDA"/>
    <s v="Réalisé"/>
    <m/>
    <s v="Distribution NFI"/>
    <s v="Matériaux NFI"/>
    <s v="Kit d'hygiène"/>
    <m/>
    <s v="Nombre"/>
    <n v="200"/>
    <m/>
    <m/>
    <m/>
    <s v=""/>
    <n v="200"/>
    <s v="Sélection / Priorisation"/>
    <x v="1"/>
    <x v="31"/>
    <s v="Champlois"/>
    <m/>
    <m/>
    <m/>
    <m/>
    <s v="CAT190010SUCACH"/>
    <n v="1"/>
    <x v="1"/>
    <x v="31"/>
    <e v="#N/A"/>
    <x v="1"/>
  </r>
  <r>
    <s v="Catholic Relief Services"/>
    <m/>
    <s v="OFDA"/>
    <s v="Planifié (financé)"/>
    <m/>
    <s v="Distribution NFI"/>
    <s v="Matériaux NFI"/>
    <s v="Kit d'hygiène"/>
    <m/>
    <s v="Nombre"/>
    <n v="1000"/>
    <m/>
    <m/>
    <m/>
    <s v=""/>
    <n v="1000"/>
    <m/>
    <x v="1"/>
    <x v="31"/>
    <m/>
    <m/>
    <m/>
    <m/>
    <s v="Hygiene kits + Kitchen kits + Blankets + Water"/>
    <s v="CAT190010SUCA"/>
    <n v="1"/>
    <x v="1"/>
    <x v="31"/>
    <e v="#N/A"/>
    <x v="1"/>
  </r>
  <r>
    <s v="Catholic Relief Services"/>
    <m/>
    <s v="OFDA"/>
    <s v="Planifié (financé)"/>
    <m/>
    <s v="Distribution NFI"/>
    <s v="Matériaux NFI"/>
    <s v="Kit d'hygiène"/>
    <m/>
    <s v="Nombre"/>
    <n v="1000"/>
    <m/>
    <m/>
    <m/>
    <s v=""/>
    <n v="1000"/>
    <m/>
    <x v="1"/>
    <x v="20"/>
    <m/>
    <m/>
    <m/>
    <m/>
    <s v="Hygiene kits + Kitchen kits + Blankets + Water"/>
    <s v="CAT190010SUCH"/>
    <n v="1"/>
    <x v="1"/>
    <x v="20"/>
    <e v="#N/A"/>
    <x v="1"/>
  </r>
  <r>
    <s v="Catholic Relief Services"/>
    <m/>
    <s v="OFDA"/>
    <s v="Planifié (financé)"/>
    <m/>
    <s v="Distribution NFI"/>
    <s v="Matériaux NFI"/>
    <s v="Kit d'hygiène"/>
    <m/>
    <s v="Nombre"/>
    <n v="1000"/>
    <m/>
    <m/>
    <m/>
    <s v=""/>
    <n v="1000"/>
    <m/>
    <x v="1"/>
    <x v="14"/>
    <m/>
    <m/>
    <m/>
    <m/>
    <s v="Hygiene kits + Kitchen kits + Blankets + Water"/>
    <s v="CAT190010SUCO"/>
    <n v="1"/>
    <x v="1"/>
    <x v="14"/>
    <e v="#N/A"/>
    <x v="1"/>
  </r>
  <r>
    <s v="Catholic Relief Services"/>
    <m/>
    <s v="OFDA"/>
    <s v="Réalisé"/>
    <m/>
    <s v="Distribution NFI"/>
    <s v="Matériaux NFI"/>
    <s v="Kit d'hygiène"/>
    <m/>
    <s v="Nombre"/>
    <n v="500"/>
    <m/>
    <m/>
    <m/>
    <s v=""/>
    <n v="1921"/>
    <m/>
    <x v="1"/>
    <x v="1"/>
    <m/>
    <m/>
    <m/>
    <m/>
    <m/>
    <s v="CAT190010SULE"/>
    <n v="7"/>
    <x v="1"/>
    <x v="1"/>
    <e v="#N/A"/>
    <x v="1"/>
  </r>
  <r>
    <s v="Catholic Relief Services"/>
    <m/>
    <s v="OFDA"/>
    <s v="Réalisé"/>
    <m/>
    <s v="Distribution NFI"/>
    <s v="Matériaux NFI"/>
    <s v="Kit d'hygiène"/>
    <m/>
    <s v="Nombre"/>
    <n v="3000"/>
    <m/>
    <m/>
    <m/>
    <s v=""/>
    <n v="4370"/>
    <m/>
    <x v="1"/>
    <x v="1"/>
    <m/>
    <m/>
    <m/>
    <m/>
    <s v="The below two lines merged into this line."/>
    <s v="CAT190010SULE"/>
    <n v="6"/>
    <x v="1"/>
    <x v="1"/>
    <e v="#N/A"/>
    <x v="1"/>
  </r>
  <r>
    <s v="Catholic Relief Services"/>
    <m/>
    <s v="OFDA"/>
    <s v="Réalisé"/>
    <m/>
    <s v="Distribution NFI"/>
    <s v="Matériaux NFI"/>
    <s v="Kit d'hygiène"/>
    <m/>
    <s v="Nombre"/>
    <n v="1000"/>
    <m/>
    <m/>
    <m/>
    <s v=""/>
    <n v="1000"/>
    <s v="Sélection / Priorisation"/>
    <x v="1"/>
    <x v="6"/>
    <s v="Maniche"/>
    <m/>
    <m/>
    <m/>
    <m/>
    <s v="CAT190010SUMAMA"/>
    <n v="1"/>
    <x v="1"/>
    <x v="6"/>
    <e v="#N/A"/>
    <x v="1"/>
  </r>
  <r>
    <s v="Catholic Relief Services"/>
    <m/>
    <s v="OFDA"/>
    <s v="Planifié (financé)"/>
    <m/>
    <s v="Distribution NFI"/>
    <s v="Matériaux NFI"/>
    <s v="Kit d'hygiène"/>
    <m/>
    <s v="Nombre"/>
    <n v="1000"/>
    <m/>
    <m/>
    <m/>
    <s v=""/>
    <n v="1000"/>
    <m/>
    <x v="1"/>
    <x v="6"/>
    <m/>
    <m/>
    <m/>
    <m/>
    <s v="Hygiene kits + Kitchen kits + Blankets + Water"/>
    <s v="CAT190010SUMA"/>
    <n v="1"/>
    <x v="1"/>
    <x v="6"/>
    <e v="#N/A"/>
    <x v="1"/>
  </r>
  <r>
    <s v="Catholic Relief Services"/>
    <m/>
    <s v="OFDA"/>
    <s v="Réalisé"/>
    <m/>
    <s v="Distribution NFI"/>
    <s v="Matériaux NFI"/>
    <s v="Kit d'hygiène"/>
    <m/>
    <s v="Nombre"/>
    <n v="200"/>
    <m/>
    <m/>
    <m/>
    <s v=""/>
    <n v="50"/>
    <s v="Sélection / Priorisation"/>
    <x v="1"/>
    <x v="15"/>
    <s v="Lezard"/>
    <m/>
    <m/>
    <m/>
    <m/>
    <s v="CAT190010SUPOLE"/>
    <n v="1"/>
    <x v="1"/>
    <x v="15"/>
    <e v="#N/A"/>
    <x v="1"/>
  </r>
  <r>
    <s v="Catholic Relief Services"/>
    <m/>
    <s v="OFDA"/>
    <s v="Réalisé"/>
    <m/>
    <s v="Distribution NFI"/>
    <s v="Matériaux NFI"/>
    <s v="Kit d'hygiène"/>
    <m/>
    <s v="Nombre"/>
    <n v="1000"/>
    <m/>
    <m/>
    <m/>
    <s v=""/>
    <n v="1000"/>
    <m/>
    <x v="1"/>
    <x v="15"/>
    <m/>
    <m/>
    <m/>
    <m/>
    <s v="Hygiene kits + Kitchen kits + Blankets + Water"/>
    <s v="CAT190010SUPO"/>
    <n v="1"/>
    <x v="1"/>
    <x v="15"/>
    <e v="#N/A"/>
    <x v="1"/>
  </r>
  <r>
    <s v="Catholic Relief Services"/>
    <m/>
    <s v="OFDA"/>
    <s v="Réalisé"/>
    <m/>
    <s v="Distribution NFI"/>
    <s v="Matériaux NFI"/>
    <s v="Kit d'hygiène"/>
    <m/>
    <s v="Nombre"/>
    <n v="200"/>
    <m/>
    <m/>
    <m/>
    <s v=""/>
    <n v="50"/>
    <s v="Sélection / Priorisation"/>
    <x v="1"/>
    <x v="5"/>
    <s v="Renaudin"/>
    <m/>
    <m/>
    <m/>
    <m/>
    <s v="CAT190010SURORE"/>
    <n v="1"/>
    <x v="1"/>
    <x v="5"/>
    <e v="#N/A"/>
    <x v="1"/>
  </r>
  <r>
    <s v="Catholic Relief Services"/>
    <m/>
    <s v="OFDA"/>
    <s v="Réalisé"/>
    <m/>
    <s v="Distribution NFI"/>
    <s v="Matériaux NFI"/>
    <s v="Kit d'hygiène"/>
    <m/>
    <s v="Nombre"/>
    <n v="1000"/>
    <m/>
    <m/>
    <m/>
    <s v=""/>
    <n v="1000"/>
    <m/>
    <x v="1"/>
    <x v="5"/>
    <m/>
    <m/>
    <m/>
    <m/>
    <s v="Hygiene kits + Kitchen kits + Blankets + Water"/>
    <s v="CAT190010SURO"/>
    <n v="1"/>
    <x v="1"/>
    <x v="5"/>
    <e v="#N/A"/>
    <x v="1"/>
  </r>
  <r>
    <s v="Catholic Relief Services"/>
    <m/>
    <s v="OFDA"/>
    <s v="Réalisé"/>
    <m/>
    <s v="Distribution NFI"/>
    <s v="Matériaux NFI"/>
    <s v="Kit d'hygiène"/>
    <m/>
    <s v="Nombre"/>
    <n v="1000"/>
    <m/>
    <m/>
    <m/>
    <s v=""/>
    <n v="1000"/>
    <m/>
    <x v="1"/>
    <x v="16"/>
    <m/>
    <m/>
    <m/>
    <m/>
    <s v="Hygiene kits + Kitchen kits + Blankets + Water"/>
    <s v="CAT190010SUST"/>
    <n v="2"/>
    <x v="1"/>
    <x v="16"/>
    <e v="#N/A"/>
    <x v="1"/>
  </r>
  <r>
    <s v="Catholic Relief Services"/>
    <m/>
    <s v="OFDA"/>
    <s v="Réalisé"/>
    <m/>
    <s v="Distribution NFI"/>
    <s v="Matériaux NFI"/>
    <s v="Kit d'hygiène"/>
    <m/>
    <s v="Nombre"/>
    <n v="1000"/>
    <m/>
    <m/>
    <m/>
    <s v=""/>
    <n v="1000"/>
    <s v="Sélection / Priorisation"/>
    <x v="1"/>
    <x v="16"/>
    <m/>
    <m/>
    <m/>
    <m/>
    <m/>
    <s v="CAT190010SUST"/>
    <n v="1"/>
    <x v="1"/>
    <x v="16"/>
    <e v="#N/A"/>
    <x v="1"/>
  </r>
  <r>
    <s v="Catholic Relief Services"/>
    <m/>
    <s v="OFDA"/>
    <s v="Réalisé"/>
    <m/>
    <s v="Distribution NFI"/>
    <s v="Matériaux NFI"/>
    <s v="Kit d'hygiène"/>
    <m/>
    <s v="Nombre"/>
    <n v="1000"/>
    <m/>
    <m/>
    <m/>
    <s v=""/>
    <n v="1000"/>
    <m/>
    <x v="1"/>
    <x v="8"/>
    <m/>
    <m/>
    <m/>
    <m/>
    <s v="Hygiene kits + Kitchen kits + Blankets + Water"/>
    <s v="CAT190010SUTO"/>
    <n v="1"/>
    <x v="1"/>
    <x v="8"/>
    <e v="#N/A"/>
    <x v="1"/>
  </r>
  <r>
    <s v="Catholic Relief Services"/>
    <m/>
    <s v="OFDA"/>
    <s v="Réalisé"/>
    <m/>
    <s v="Distribution NFI"/>
    <s v="Matériaux NFI"/>
    <s v="Lampes solaires"/>
    <m/>
    <s v="Nombre"/>
    <n v="150"/>
    <m/>
    <m/>
    <m/>
    <s v=""/>
    <n v="1921"/>
    <m/>
    <x v="1"/>
    <x v="1"/>
    <m/>
    <m/>
    <m/>
    <m/>
    <m/>
    <s v="CAT190010SULE"/>
    <n v="5"/>
    <x v="1"/>
    <x v="1"/>
    <e v="#N/A"/>
    <x v="1"/>
  </r>
  <r>
    <s v="Catholic Relief Services"/>
    <m/>
    <s v="OFDA"/>
    <s v="Réalisé"/>
    <m/>
    <s v="Distribution Abris"/>
    <s v="Cash en HTG"/>
    <s v="Non conditionel"/>
    <m/>
    <s v="Valeur en HTG"/>
    <n v="160"/>
    <m/>
    <m/>
    <m/>
    <s v=""/>
    <n v="621"/>
    <s v="Sélection / Priorisation"/>
    <x v="1"/>
    <x v="1"/>
    <m/>
    <m/>
    <m/>
    <m/>
    <m/>
    <s v="CAT190010SULE"/>
    <n v="4"/>
    <x v="1"/>
    <x v="1"/>
    <e v="#N/A"/>
    <x v="1"/>
  </r>
  <r>
    <s v="Catholic Relief Services"/>
    <m/>
    <s v="OFDA"/>
    <s v="Réalisé"/>
    <m/>
    <s v="Distribution Abris"/>
    <s v="Cash en USD"/>
    <s v="Non conditionel "/>
    <m/>
    <s v="Valeur en USD"/>
    <m/>
    <m/>
    <m/>
    <m/>
    <m/>
    <n v="3000"/>
    <m/>
    <x v="1"/>
    <x v="1"/>
    <m/>
    <m/>
    <m/>
    <m/>
    <s v="The below two lines merged into this line."/>
    <s v="CAT190010SULE"/>
    <n v="3"/>
    <x v="1"/>
    <x v="1"/>
    <e v="#N/A"/>
    <x v="1"/>
  </r>
  <r>
    <s v="Catholic Relief Services"/>
    <m/>
    <s v="OFDA"/>
    <s v="En cours"/>
    <m/>
    <s v="Distribution Abris"/>
    <s v="Cash en USD"/>
    <s v="Non conditionel "/>
    <m/>
    <s v="Valeur en USD"/>
    <m/>
    <m/>
    <m/>
    <m/>
    <s v=""/>
    <n v="400"/>
    <m/>
    <x v="1"/>
    <x v="1"/>
    <m/>
    <m/>
    <m/>
    <m/>
    <s v="cash support"/>
    <s v="CAT190010SULE"/>
    <n v="2"/>
    <x v="1"/>
    <x v="1"/>
    <e v="#N/A"/>
    <x v="1"/>
  </r>
  <r>
    <s v="Catholic Relief Services"/>
    <m/>
    <s v="OFDA"/>
    <s v="Planifié (financé)"/>
    <m/>
    <s v="Distribution Abris"/>
    <s v="Cash en USD"/>
    <s v="Non conditionel "/>
    <m/>
    <s v="Valeur en USD"/>
    <m/>
    <m/>
    <m/>
    <m/>
    <s v=""/>
    <n v="350"/>
    <m/>
    <x v="1"/>
    <x v="1"/>
    <m/>
    <m/>
    <m/>
    <m/>
    <s v="cash support"/>
    <s v="CAT190010SULE"/>
    <n v="1"/>
    <x v="1"/>
    <x v="1"/>
    <e v="#N/A"/>
    <x v="1"/>
  </r>
  <r>
    <s v="CECI"/>
    <m/>
    <m/>
    <s v="Réalisé"/>
    <m/>
    <s v="Distribution NFI"/>
    <s v="Matériaux NFI"/>
    <s v="Kit de cuisine"/>
    <m/>
    <s v="Nombre"/>
    <n v="200"/>
    <m/>
    <m/>
    <m/>
    <s v=""/>
    <n v="325"/>
    <m/>
    <x v="1"/>
    <x v="31"/>
    <s v="2e Section Champlois"/>
    <m/>
    <m/>
    <m/>
    <s v="plus food"/>
    <s v="CEC190010SUCA2E"/>
    <n v="4"/>
    <x v="1"/>
    <x v="31"/>
    <e v="#N/A"/>
    <x v="0"/>
  </r>
  <r>
    <s v="CECI"/>
    <m/>
    <m/>
    <s v="Planifié (financé)"/>
    <m/>
    <s v="Distribution NFI"/>
    <s v="Matériaux NFI"/>
    <s v="Kit de cuisine"/>
    <m/>
    <s v="Nombre"/>
    <n v="185"/>
    <m/>
    <m/>
    <m/>
    <s v=""/>
    <n v="245"/>
    <m/>
    <x v="1"/>
    <x v="31"/>
    <s v="2e Section Champlois"/>
    <m/>
    <m/>
    <m/>
    <s v="plus food, planned"/>
    <s v="CEC190010SUCA2E"/>
    <n v="3"/>
    <x v="1"/>
    <x v="31"/>
    <e v="#N/A"/>
    <x v="1"/>
  </r>
  <r>
    <s v="CECI"/>
    <m/>
    <m/>
    <s v="Réalisé"/>
    <m/>
    <s v="Distribution NFI"/>
    <s v="Matériaux NFI"/>
    <s v="Kit de cuisine"/>
    <m/>
    <s v="Nombre"/>
    <n v="315"/>
    <m/>
    <m/>
    <m/>
    <s v=""/>
    <n v="328"/>
    <m/>
    <x v="1"/>
    <x v="1"/>
    <s v="1re Section Bourdet"/>
    <m/>
    <m/>
    <m/>
    <s v="plus food"/>
    <s v="CEC190010SULE1R"/>
    <n v="2"/>
    <x v="1"/>
    <x v="1"/>
    <e v="#N/A"/>
    <x v="0"/>
  </r>
  <r>
    <s v="CECI"/>
    <m/>
    <m/>
    <s v="Réalisé"/>
    <m/>
    <s v="Distribution NFI"/>
    <s v="Matériaux NFI"/>
    <s v="Kit de cuisine"/>
    <m/>
    <s v="Nombre"/>
    <n v="200"/>
    <m/>
    <m/>
    <m/>
    <s v=""/>
    <n v="250"/>
    <m/>
    <x v="1"/>
    <x v="6"/>
    <s v="2e Section Dory"/>
    <m/>
    <m/>
    <m/>
    <m/>
    <s v="CEC190010SUMA2E"/>
    <n v="2"/>
    <x v="1"/>
    <x v="6"/>
    <e v="#N/A"/>
    <x v="0"/>
  </r>
  <r>
    <s v="CECI"/>
    <m/>
    <m/>
    <s v="Réalisé"/>
    <m/>
    <s v="Distribution NFI"/>
    <s v="Matériaux NFI"/>
    <s v="Kit de cuisine"/>
    <m/>
    <s v="Nombre"/>
    <n v="200"/>
    <m/>
    <m/>
    <m/>
    <s v=""/>
    <n v="270"/>
    <m/>
    <x v="1"/>
    <x v="6"/>
    <s v="3e Section Melon"/>
    <m/>
    <m/>
    <m/>
    <m/>
    <s v="CEC190010SUMA3E"/>
    <n v="2"/>
    <x v="1"/>
    <x v="6"/>
    <e v="#N/A"/>
    <x v="1"/>
  </r>
  <r>
    <s v="CECI"/>
    <m/>
    <m/>
    <s v="Réalisé"/>
    <m/>
    <s v="Distribution NFI"/>
    <s v="Matériaux NFI"/>
    <s v="Kit d'hygiène"/>
    <m/>
    <s v="Nombre"/>
    <n v="200"/>
    <m/>
    <m/>
    <m/>
    <s v=""/>
    <n v="325"/>
    <m/>
    <x v="1"/>
    <x v="31"/>
    <s v="2e Section Champlois"/>
    <m/>
    <m/>
    <m/>
    <s v="plus food"/>
    <s v="CEC190010SUCA2E"/>
    <n v="2"/>
    <x v="1"/>
    <x v="31"/>
    <e v="#N/A"/>
    <x v="1"/>
  </r>
  <r>
    <s v="CECI"/>
    <m/>
    <m/>
    <s v="Planifié (financé)"/>
    <m/>
    <s v="Distribution NFI"/>
    <s v="Matériaux NFI"/>
    <s v="Kit d'hygiène"/>
    <m/>
    <s v="Nombre"/>
    <n v="185"/>
    <m/>
    <m/>
    <m/>
    <s v=""/>
    <n v="245"/>
    <m/>
    <x v="1"/>
    <x v="31"/>
    <s v="2e Section Champlois"/>
    <m/>
    <m/>
    <m/>
    <s v="plus food, planned"/>
    <s v="CEC190010SUCA2E"/>
    <n v="1"/>
    <x v="1"/>
    <x v="31"/>
    <e v="#N/A"/>
    <x v="1"/>
  </r>
  <r>
    <s v="CECI"/>
    <m/>
    <m/>
    <s v="Réalisé"/>
    <m/>
    <s v="Distribution NFI"/>
    <s v="Matériaux NFI"/>
    <s v="Kit d'hygiène"/>
    <m/>
    <s v="Nombre"/>
    <n v="315"/>
    <m/>
    <m/>
    <m/>
    <s v=""/>
    <n v="328"/>
    <m/>
    <x v="1"/>
    <x v="1"/>
    <s v="1re Section Bourdet"/>
    <m/>
    <m/>
    <m/>
    <s v="plus food"/>
    <s v="CEC190010SULE1R"/>
    <n v="1"/>
    <x v="1"/>
    <x v="1"/>
    <e v="#N/A"/>
    <x v="1"/>
  </r>
  <r>
    <s v="CECI"/>
    <m/>
    <m/>
    <s v="Réalisé"/>
    <m/>
    <s v="Distribution NFI"/>
    <s v="Matériaux NFI"/>
    <s v="Kit d'hygiène"/>
    <m/>
    <s v="Nombre"/>
    <n v="200"/>
    <m/>
    <m/>
    <m/>
    <s v=""/>
    <n v="250"/>
    <m/>
    <x v="1"/>
    <x v="6"/>
    <s v="2e Section Dory"/>
    <m/>
    <m/>
    <m/>
    <m/>
    <s v="CEC190010SUMA2E"/>
    <n v="1"/>
    <x v="1"/>
    <x v="6"/>
    <e v="#N/A"/>
    <x v="1"/>
  </r>
  <r>
    <s v="CECI"/>
    <m/>
    <m/>
    <s v="Réalisé"/>
    <m/>
    <s v="Distribution NFI"/>
    <s v="Matériaux NFI"/>
    <s v="Kit d'hygiène"/>
    <m/>
    <s v="Nombre"/>
    <n v="200"/>
    <m/>
    <m/>
    <m/>
    <s v=""/>
    <n v="270"/>
    <m/>
    <x v="1"/>
    <x v="6"/>
    <s v="3e Section Melon"/>
    <m/>
    <m/>
    <m/>
    <m/>
    <s v="CEC190010SUMA3E"/>
    <n v="1"/>
    <x v="1"/>
    <x v="6"/>
    <e v="#N/A"/>
    <x v="1"/>
  </r>
  <r>
    <s v="CESVI"/>
    <m/>
    <m/>
    <s v="Réalisé"/>
    <m/>
    <s v="Distribution Abris"/>
    <s v="Matériaux Abris"/>
    <s v="Bâches"/>
    <m/>
    <s v="Nombre"/>
    <n v="90"/>
    <m/>
    <m/>
    <m/>
    <s v=""/>
    <n v="90"/>
    <m/>
    <x v="1"/>
    <x v="32"/>
    <m/>
    <m/>
    <m/>
    <m/>
    <m/>
    <s v="CES190010SUAQ"/>
    <n v="1"/>
    <x v="1"/>
    <x v="32"/>
    <e v="#N/A"/>
    <x v="0"/>
  </r>
  <r>
    <s v="Concern Worldwide"/>
    <m/>
    <m/>
    <s v="Réalisé"/>
    <d v="2016-10-05T00:00:00"/>
    <s v="Distribution NFI"/>
    <s v="Matériaux NFI"/>
    <s v="Couvertures"/>
    <m/>
    <s v="Nombre"/>
    <n v="150"/>
    <m/>
    <m/>
    <m/>
    <s v=""/>
    <n v="150"/>
    <s v="Sélection / Priorisation"/>
    <x v="4"/>
    <x v="33"/>
    <m/>
    <m/>
    <m/>
    <m/>
    <m/>
    <s v="CON2016105OUAN"/>
    <n v="1"/>
    <x v="4"/>
    <x v="33"/>
    <e v="#N/A"/>
    <x v="0"/>
  </r>
  <r>
    <s v="Concern Worldwide"/>
    <s v="Joint distribution with World Wision"/>
    <m/>
    <s v="Réalisé"/>
    <d v="2016-10-11T00:00:00"/>
    <s v="Distribution NFI"/>
    <s v="Matériaux NFI"/>
    <s v="Aquatabs"/>
    <m/>
    <s v="Nombre"/>
    <n v="3200"/>
    <m/>
    <m/>
    <m/>
    <s v=""/>
    <n v="320"/>
    <s v="Sélection / Priorisation"/>
    <x v="4"/>
    <x v="34"/>
    <s v="Grand Vide"/>
    <m/>
    <m/>
    <m/>
    <m/>
    <s v="CON20161011OUPOGR"/>
    <n v="2"/>
    <x v="4"/>
    <x v="34"/>
    <e v="#N/A"/>
    <x v="0"/>
  </r>
  <r>
    <s v="Concern Worldwide"/>
    <s v="Joint distribution with World Wision"/>
    <m/>
    <s v="Réalisé"/>
    <d v="2016-10-11T00:00:00"/>
    <s v="Distribution NFI"/>
    <s v="Matériaux NFI"/>
    <s v="Kit d'hygiène"/>
    <m/>
    <s v="Nombre"/>
    <n v="320"/>
    <m/>
    <m/>
    <m/>
    <s v=""/>
    <n v="320"/>
    <s v="Sélection / Priorisation"/>
    <x v="4"/>
    <x v="34"/>
    <s v="Grand Vide"/>
    <m/>
    <m/>
    <m/>
    <m/>
    <s v="CON20161011OUPOGR"/>
    <n v="1"/>
    <x v="4"/>
    <x v="34"/>
    <e v="#N/A"/>
    <x v="1"/>
  </r>
  <r>
    <s v="Concern Worldwide"/>
    <s v="Joint distribution with World Wision"/>
    <m/>
    <s v="Réalisé"/>
    <d v="2016-10-14T00:00:00"/>
    <s v="Distribution NFI"/>
    <s v="Matériaux NFI"/>
    <s v="Aquatabs"/>
    <m/>
    <s v="Nombre"/>
    <n v="1500"/>
    <m/>
    <m/>
    <m/>
    <s v=""/>
    <n v="150"/>
    <s v="Sélection / Priorisation"/>
    <x v="4"/>
    <x v="33"/>
    <s v="Palma"/>
    <m/>
    <m/>
    <m/>
    <m/>
    <s v="CON20161014OUANPA"/>
    <n v="2"/>
    <x v="4"/>
    <x v="33"/>
    <e v="#N/A"/>
    <x v="1"/>
  </r>
  <r>
    <s v="Concern Worldwide"/>
    <s v="Joint distribution with World Wision"/>
    <m/>
    <s v="Réalisé"/>
    <d v="2016-10-14T00:00:00"/>
    <s v="Distribution NFI"/>
    <s v="Matériaux NFI"/>
    <s v="Kit d'hygiène"/>
    <m/>
    <s v="Nombre"/>
    <n v="150"/>
    <m/>
    <m/>
    <m/>
    <s v=""/>
    <n v="150"/>
    <s v="Sélection / Priorisation"/>
    <x v="4"/>
    <x v="33"/>
    <s v="Palma"/>
    <m/>
    <m/>
    <m/>
    <m/>
    <s v="CON20161014OUANPA"/>
    <n v="1"/>
    <x v="4"/>
    <x v="33"/>
    <e v="#N/A"/>
    <x v="1"/>
  </r>
  <r>
    <s v="Concern Worldwide"/>
    <s v="Joint distribution with World Wision"/>
    <m/>
    <s v="Réalisé"/>
    <d v="2016-10-16T00:00:00"/>
    <s v="Distribution NFI"/>
    <s v="Matériaux NFI"/>
    <s v="Aquatabs"/>
    <m/>
    <s v="Nombre"/>
    <n v="2500"/>
    <m/>
    <m/>
    <m/>
    <s v=""/>
    <n v="250"/>
    <s v="Sélection / Priorisation"/>
    <x v="4"/>
    <x v="33"/>
    <s v="Grand Lagon"/>
    <m/>
    <m/>
    <m/>
    <m/>
    <s v="CON20161016OUANGR"/>
    <n v="3"/>
    <x v="4"/>
    <x v="33"/>
    <e v="#N/A"/>
    <x v="1"/>
  </r>
  <r>
    <s v="Concern Worldwide"/>
    <s v="Joint distribution with World Wision"/>
    <m/>
    <s v="Réalisé"/>
    <d v="2016-10-16T00:00:00"/>
    <s v="Distribution NFI"/>
    <s v="Matériaux NFI"/>
    <s v="Couvertures"/>
    <m/>
    <s v="Nombre"/>
    <n v="250"/>
    <m/>
    <m/>
    <m/>
    <s v=""/>
    <n v="250"/>
    <s v="Sélection / Priorisation"/>
    <x v="4"/>
    <x v="33"/>
    <s v="Grand Lagon"/>
    <m/>
    <m/>
    <m/>
    <m/>
    <s v="CON20161016OUANGR"/>
    <n v="2"/>
    <x v="4"/>
    <x v="33"/>
    <e v="#N/A"/>
    <x v="1"/>
  </r>
  <r>
    <s v="Concern Worldwide"/>
    <s v="Joint distribution with World Wision"/>
    <m/>
    <s v="Réalisé"/>
    <d v="2016-10-16T00:00:00"/>
    <s v="Distribution NFI"/>
    <s v="Matériaux NFI"/>
    <s v="Kit d'hygiène"/>
    <m/>
    <s v="Nombre"/>
    <n v="250"/>
    <m/>
    <m/>
    <m/>
    <s v=""/>
    <n v="250"/>
    <s v="Sélection / Priorisation"/>
    <x v="4"/>
    <x v="33"/>
    <s v="Grand Lagon"/>
    <m/>
    <m/>
    <m/>
    <m/>
    <s v="CON20161016OUANGR"/>
    <n v="1"/>
    <x v="4"/>
    <x v="33"/>
    <e v="#N/A"/>
    <x v="1"/>
  </r>
  <r>
    <s v="Concern Worldwide"/>
    <s v="Joint distribution with World Wision"/>
    <m/>
    <s v="Réalisé"/>
    <d v="2016-10-24T00:00:00"/>
    <s v="Distribution NFI"/>
    <s v="Matériaux NFI"/>
    <s v="Aquatabs"/>
    <m/>
    <s v="Nombre"/>
    <n v="1000"/>
    <m/>
    <m/>
    <m/>
    <s v=""/>
    <n v="100"/>
    <s v="Sélection / Priorisation"/>
    <x v="4"/>
    <x v="34"/>
    <s v="Trou Louis"/>
    <m/>
    <m/>
    <m/>
    <m/>
    <s v="CON20161024OUPOTR"/>
    <n v="4"/>
    <x v="4"/>
    <x v="34"/>
    <e v="#N/A"/>
    <x v="1"/>
  </r>
  <r>
    <s v="Concern Worldwide"/>
    <s v="Joint distribution with World Wision"/>
    <m/>
    <s v="Réalisé"/>
    <d v="2016-10-24T00:00:00"/>
    <s v="Distribution Abris"/>
    <s v="Matériaux Abris"/>
    <s v="Bâches"/>
    <m/>
    <s v="Nombre"/>
    <n v="100"/>
    <m/>
    <m/>
    <m/>
    <s v=""/>
    <n v="100"/>
    <m/>
    <x v="4"/>
    <x v="34"/>
    <s v="Trou Louis"/>
    <m/>
    <m/>
    <m/>
    <m/>
    <s v="CON20161024OUPOTR"/>
    <n v="3"/>
    <x v="4"/>
    <x v="34"/>
    <e v="#N/A"/>
    <x v="1"/>
  </r>
  <r>
    <s v="Concern Worldwide"/>
    <s v="Joint distribution with World Wision"/>
    <m/>
    <s v="Réalisé"/>
    <d v="2016-10-24T00:00:00"/>
    <s v="Distribution NFI"/>
    <s v="Matériaux NFI"/>
    <s v="Couvertures"/>
    <m/>
    <s v="Nombre"/>
    <n v="100"/>
    <m/>
    <m/>
    <m/>
    <s v=""/>
    <n v="100"/>
    <s v="Sélection / Priorisation"/>
    <x v="4"/>
    <x v="34"/>
    <s v="Trou Louis"/>
    <m/>
    <m/>
    <m/>
    <m/>
    <s v="CON20161024OUPOTR"/>
    <n v="2"/>
    <x v="4"/>
    <x v="34"/>
    <e v="#N/A"/>
    <x v="1"/>
  </r>
  <r>
    <s v="Concern Worldwide"/>
    <s v="Joint distribution with World Wision"/>
    <m/>
    <s v="Réalisé"/>
    <d v="2016-10-24T00:00:00"/>
    <s v="Distribution NFI"/>
    <s v="Matériaux NFI"/>
    <s v="Kit d'hygiène"/>
    <m/>
    <s v="Nombre"/>
    <n v="100"/>
    <m/>
    <m/>
    <m/>
    <s v=""/>
    <n v="100"/>
    <s v="Sélection / Priorisation"/>
    <x v="4"/>
    <x v="34"/>
    <s v="Trou Louis"/>
    <m/>
    <m/>
    <m/>
    <m/>
    <s v="CON20161024OUPOTR"/>
    <n v="1"/>
    <x v="4"/>
    <x v="34"/>
    <e v="#N/A"/>
    <x v="1"/>
  </r>
  <r>
    <s v="Concern Worldwide"/>
    <m/>
    <m/>
    <s v="Réalisé"/>
    <d v="2016-10-25T00:00:00"/>
    <s v="Distribution NFI"/>
    <s v="Matériaux NFI"/>
    <s v="Aquatabs"/>
    <m/>
    <s v="Nombre"/>
    <n v="800"/>
    <m/>
    <m/>
    <m/>
    <s v=""/>
    <n v="80"/>
    <s v="Sélection / Priorisation"/>
    <x v="4"/>
    <x v="33"/>
    <s v="Grande Source"/>
    <m/>
    <m/>
    <m/>
    <m/>
    <s v="CON20161025OUANGR"/>
    <n v="4"/>
    <x v="4"/>
    <x v="33"/>
    <e v="#N/A"/>
    <x v="1"/>
  </r>
  <r>
    <s v="Concern Worldwide"/>
    <m/>
    <m/>
    <s v="Réalisé"/>
    <d v="2016-10-25T00:00:00"/>
    <s v="Distribution Abris"/>
    <s v="Matériaux Abris"/>
    <s v="Bâches"/>
    <m/>
    <s v="Nombre"/>
    <n v="80"/>
    <m/>
    <m/>
    <m/>
    <s v=""/>
    <n v="80"/>
    <m/>
    <x v="4"/>
    <x v="33"/>
    <s v="Grande Source"/>
    <m/>
    <m/>
    <m/>
    <m/>
    <s v="CON20161025OUANGR"/>
    <n v="3"/>
    <x v="4"/>
    <x v="33"/>
    <e v="#N/A"/>
    <x v="1"/>
  </r>
  <r>
    <s v="Concern Worldwide"/>
    <m/>
    <m/>
    <s v="Réalisé"/>
    <d v="2016-10-25T00:00:00"/>
    <s v="Distribution NFI"/>
    <s v="Matériaux NFI"/>
    <s v="Couvertures"/>
    <m/>
    <s v="Nombre"/>
    <n v="80"/>
    <m/>
    <m/>
    <m/>
    <s v=""/>
    <n v="80"/>
    <s v="Sélection / Priorisation"/>
    <x v="4"/>
    <x v="33"/>
    <s v="Grande Source"/>
    <m/>
    <m/>
    <m/>
    <m/>
    <s v="CON20161025OUANGR"/>
    <n v="2"/>
    <x v="4"/>
    <x v="33"/>
    <e v="#N/A"/>
    <x v="1"/>
  </r>
  <r>
    <s v="Concern Worldwide"/>
    <m/>
    <m/>
    <s v="Réalisé"/>
    <d v="2016-10-25T00:00:00"/>
    <s v="Distribution NFI"/>
    <s v="Matériaux NFI"/>
    <s v="Kit d'hygiène"/>
    <m/>
    <s v="Nombre"/>
    <n v="80"/>
    <m/>
    <m/>
    <m/>
    <s v=""/>
    <n v="80"/>
    <s v="Sélection / Priorisation"/>
    <x v="4"/>
    <x v="33"/>
    <s v="Grande Source"/>
    <m/>
    <m/>
    <m/>
    <m/>
    <s v="CON20161025OUANGR"/>
    <n v="1"/>
    <x v="4"/>
    <x v="33"/>
    <e v="#N/A"/>
    <x v="1"/>
  </r>
  <r>
    <s v="Concern Worldwide"/>
    <m/>
    <m/>
    <s v="Réalisé"/>
    <d v="2016-10-26T00:00:00"/>
    <s v="Distribution NFI"/>
    <s v="Matériaux NFI"/>
    <s v="Aquatabs"/>
    <m/>
    <s v="Nombre"/>
    <n v="1610"/>
    <m/>
    <m/>
    <m/>
    <s v=""/>
    <n v="161"/>
    <s v="Sélection / Priorisation"/>
    <x v="4"/>
    <x v="33"/>
    <s v="Petite Source"/>
    <m/>
    <m/>
    <m/>
    <m/>
    <s v="CON20161026OUANPE"/>
    <n v="4"/>
    <x v="4"/>
    <x v="33"/>
    <e v="#N/A"/>
    <x v="1"/>
  </r>
  <r>
    <s v="Concern Worldwide"/>
    <m/>
    <m/>
    <s v="Réalisé"/>
    <d v="2016-10-26T00:00:00"/>
    <s v="Distribution Abris"/>
    <s v="Matériaux Abris"/>
    <s v="Bâches"/>
    <m/>
    <s v="Nombre"/>
    <n v="161"/>
    <m/>
    <m/>
    <m/>
    <s v=""/>
    <n v="161"/>
    <m/>
    <x v="4"/>
    <x v="33"/>
    <s v="Petite Source"/>
    <m/>
    <m/>
    <m/>
    <m/>
    <s v="CON20161026OUANPE"/>
    <n v="3"/>
    <x v="4"/>
    <x v="33"/>
    <e v="#N/A"/>
    <x v="1"/>
  </r>
  <r>
    <s v="Concern Worldwide"/>
    <m/>
    <m/>
    <s v="Réalisé"/>
    <d v="2016-10-26T00:00:00"/>
    <s v="Distribution NFI"/>
    <s v="Matériaux NFI"/>
    <s v="Couvertures"/>
    <m/>
    <s v="Nombre"/>
    <n v="161"/>
    <m/>
    <m/>
    <m/>
    <s v=""/>
    <n v="161"/>
    <s v="Sélection / Priorisation"/>
    <x v="4"/>
    <x v="33"/>
    <s v="Petite Source"/>
    <m/>
    <m/>
    <m/>
    <m/>
    <s v="CON20161026OUANPE"/>
    <n v="2"/>
    <x v="4"/>
    <x v="33"/>
    <e v="#N/A"/>
    <x v="1"/>
  </r>
  <r>
    <s v="Concern Worldwide"/>
    <m/>
    <m/>
    <s v="Réalisé"/>
    <d v="2016-10-26T00:00:00"/>
    <s v="Distribution NFI"/>
    <s v="Matériaux NFI"/>
    <s v="Kit d'hygiène"/>
    <m/>
    <s v="Nombre"/>
    <n v="161"/>
    <m/>
    <m/>
    <m/>
    <s v=""/>
    <n v="161"/>
    <s v="Sélection / Priorisation"/>
    <x v="4"/>
    <x v="33"/>
    <s v="Petite Source"/>
    <m/>
    <m/>
    <m/>
    <m/>
    <s v="CON20161026OUANPE"/>
    <n v="1"/>
    <x v="4"/>
    <x v="33"/>
    <e v="#N/A"/>
    <x v="1"/>
  </r>
  <r>
    <s v="Concern Worldwide"/>
    <m/>
    <m/>
    <s v="Réalisé"/>
    <d v="2016-10-28T00:00:00"/>
    <s v="Distribution NFI"/>
    <s v="Matériaux NFI"/>
    <s v="Aquatabs"/>
    <m/>
    <s v="Nombre"/>
    <n v="1120"/>
    <m/>
    <m/>
    <m/>
    <s v=""/>
    <n v="112"/>
    <s v="Sélection / Priorisation"/>
    <x v="4"/>
    <x v="34"/>
    <s v="Grand Vide"/>
    <m/>
    <m/>
    <m/>
    <m/>
    <s v="CON20161028OUPOGR"/>
    <n v="4"/>
    <x v="4"/>
    <x v="34"/>
    <e v="#N/A"/>
    <x v="1"/>
  </r>
  <r>
    <s v="Concern Worldwide"/>
    <m/>
    <m/>
    <s v="Réalisé"/>
    <d v="2016-10-28T00:00:00"/>
    <s v="Distribution Abris"/>
    <s v="Matériaux Abris"/>
    <s v="Bâches"/>
    <m/>
    <s v="Nombre"/>
    <n v="112"/>
    <m/>
    <m/>
    <m/>
    <s v=""/>
    <n v="112"/>
    <m/>
    <x v="4"/>
    <x v="34"/>
    <s v="Grand Vide"/>
    <m/>
    <m/>
    <m/>
    <m/>
    <s v="CON20161028OUPOGR"/>
    <n v="3"/>
    <x v="4"/>
    <x v="34"/>
    <e v="#N/A"/>
    <x v="1"/>
  </r>
  <r>
    <s v="Concern Worldwide"/>
    <m/>
    <m/>
    <s v="Réalisé"/>
    <d v="2016-10-28T00:00:00"/>
    <s v="Distribution NFI"/>
    <s v="Matériaux NFI"/>
    <s v="Couvertures"/>
    <m/>
    <s v="Nombre"/>
    <n v="112"/>
    <m/>
    <m/>
    <m/>
    <s v=""/>
    <n v="112"/>
    <s v="Sélection / Priorisation"/>
    <x v="4"/>
    <x v="34"/>
    <s v="Grand Vide"/>
    <m/>
    <m/>
    <m/>
    <m/>
    <s v="CON20161028OUPOGR"/>
    <n v="2"/>
    <x v="4"/>
    <x v="34"/>
    <e v="#N/A"/>
    <x v="1"/>
  </r>
  <r>
    <s v="Concern Worldwide"/>
    <m/>
    <m/>
    <s v="Réalisé"/>
    <d v="2016-10-28T00:00:00"/>
    <s v="Distribution NFI"/>
    <s v="Matériaux NFI"/>
    <s v="Kit d'hygiène"/>
    <m/>
    <s v="Nombre"/>
    <n v="112"/>
    <m/>
    <m/>
    <m/>
    <s v=""/>
    <n v="112"/>
    <s v="Sélection / Priorisation"/>
    <x v="4"/>
    <x v="34"/>
    <s v="Grand Vide"/>
    <m/>
    <m/>
    <m/>
    <m/>
    <s v="CON20161028OUPOGR"/>
    <n v="1"/>
    <x v="4"/>
    <x v="34"/>
    <e v="#N/A"/>
    <x v="1"/>
  </r>
  <r>
    <s v="Concern Worldwide"/>
    <s v="Joint distribution with ACTED"/>
    <m/>
    <s v="Réalisé"/>
    <d v="2016-11-01T00:00:00"/>
    <s v="Distribution NFI"/>
    <s v="Matériaux NFI"/>
    <s v="Aquatabs"/>
    <m/>
    <s v="Nombre"/>
    <n v="100000"/>
    <m/>
    <m/>
    <m/>
    <s v=""/>
    <n v="500"/>
    <s v="Sélection / Priorisation"/>
    <x v="0"/>
    <x v="2"/>
    <m/>
    <m/>
    <m/>
    <m/>
    <m/>
    <s v="CON2016111GRAN"/>
    <n v="6"/>
    <x v="0"/>
    <x v="2"/>
    <e v="#N/A"/>
    <x v="0"/>
  </r>
  <r>
    <s v="Concern Worldwide"/>
    <s v="Joint distribution with ACTED"/>
    <m/>
    <s v="Réalisé"/>
    <d v="2016-11-01T00:00:00"/>
    <s v="Distribution Abris"/>
    <s v="Matériaux Abris"/>
    <s v="Bâches"/>
    <m/>
    <s v="Nombre"/>
    <n v="500"/>
    <m/>
    <m/>
    <m/>
    <s v=""/>
    <n v="500"/>
    <m/>
    <x v="0"/>
    <x v="2"/>
    <m/>
    <m/>
    <m/>
    <m/>
    <m/>
    <s v="CON2016111GRAN"/>
    <n v="5"/>
    <x v="0"/>
    <x v="2"/>
    <e v="#N/A"/>
    <x v="1"/>
  </r>
  <r>
    <s v="Concern Worldwide"/>
    <s v="Joint distribution with ACTED"/>
    <m/>
    <s v="Réalisé"/>
    <d v="2016-11-01T00:00:00"/>
    <s v="Distribution NFI"/>
    <s v="Matériaux NFI"/>
    <s v="Couvertures"/>
    <m/>
    <s v="Nombre"/>
    <n v="1000"/>
    <m/>
    <m/>
    <m/>
    <s v=""/>
    <n v="500"/>
    <s v="Sélection / Priorisation"/>
    <x v="0"/>
    <x v="2"/>
    <m/>
    <m/>
    <m/>
    <m/>
    <m/>
    <s v="CON2016111GRAN"/>
    <n v="4"/>
    <x v="0"/>
    <x v="2"/>
    <e v="#N/A"/>
    <x v="1"/>
  </r>
  <r>
    <s v="Concern Worldwide"/>
    <s v="Joint distribution with ACTED"/>
    <m/>
    <s v="Réalisé"/>
    <d v="2016-11-01T00:00:00"/>
    <s v="Distribution Abris"/>
    <s v="Matériaux Abris"/>
    <s v="Kit Abris"/>
    <s v="1 bache 4x6, 1 corde"/>
    <s v="Nombre"/>
    <n v="500"/>
    <m/>
    <m/>
    <m/>
    <s v=""/>
    <n v="500"/>
    <s v="Sélection / Priorisation"/>
    <x v="0"/>
    <x v="2"/>
    <m/>
    <m/>
    <m/>
    <m/>
    <m/>
    <s v="CON2016111GRAN"/>
    <n v="3"/>
    <x v="0"/>
    <x v="2"/>
    <e v="#N/A"/>
    <x v="1"/>
  </r>
  <r>
    <s v="Concern Worldwide"/>
    <s v="Joint distribution with ACTED"/>
    <m/>
    <s v="Réalisé"/>
    <d v="2016-11-01T00:00:00"/>
    <s v="Distribution NFI"/>
    <s v="Matériaux NFI"/>
    <s v="Kit d'hygiène"/>
    <m/>
    <s v="Nombre"/>
    <n v="500"/>
    <m/>
    <m/>
    <m/>
    <s v=""/>
    <n v="500"/>
    <s v="Sélection / Priorisation"/>
    <x v="0"/>
    <x v="2"/>
    <m/>
    <m/>
    <m/>
    <m/>
    <m/>
    <s v="CON2016111GRAN"/>
    <n v="2"/>
    <x v="0"/>
    <x v="2"/>
    <e v="#N/A"/>
    <x v="1"/>
  </r>
  <r>
    <s v="Concern Worldwide"/>
    <s v="Joint distribution with ACTED"/>
    <m/>
    <s v="Réalisé"/>
    <d v="2016-11-01T00:00:00"/>
    <s v="Distribution NFI"/>
    <s v="Matériaux NFI"/>
    <s v="Moustiquaires"/>
    <m/>
    <s v="Nombre"/>
    <n v="1000"/>
    <m/>
    <m/>
    <m/>
    <s v=""/>
    <n v="500"/>
    <s v="Sélection / Priorisation"/>
    <x v="0"/>
    <x v="2"/>
    <m/>
    <m/>
    <m/>
    <m/>
    <m/>
    <s v="CON2016111GRAN"/>
    <n v="1"/>
    <x v="0"/>
    <x v="2"/>
    <e v="#N/A"/>
    <x v="1"/>
  </r>
  <r>
    <s v="Concern Worldwide"/>
    <m/>
    <m/>
    <s v="Réalisé"/>
    <d v="2016-11-04T00:00:00"/>
    <s v="Distribution NFI"/>
    <s v="Matériaux NFI"/>
    <s v="Aquatabs"/>
    <m/>
    <s v="Nombre"/>
    <n v="24700"/>
    <m/>
    <m/>
    <m/>
    <s v=""/>
    <n v="494"/>
    <s v="Sélection / Priorisation"/>
    <x v="4"/>
    <x v="34"/>
    <s v="Grand Vide"/>
    <m/>
    <m/>
    <m/>
    <m/>
    <s v="CON2016114OUPOGR"/>
    <n v="4"/>
    <x v="4"/>
    <x v="34"/>
    <e v="#N/A"/>
    <x v="1"/>
  </r>
  <r>
    <s v="Concern Worldwide"/>
    <m/>
    <m/>
    <s v="Réalisé"/>
    <d v="2016-11-04T00:00:00"/>
    <s v="Distribution Abris"/>
    <s v="Matériaux Abris"/>
    <s v="Bâches"/>
    <m/>
    <s v="Nombre"/>
    <n v="494"/>
    <m/>
    <m/>
    <m/>
    <s v=""/>
    <n v="494"/>
    <m/>
    <x v="4"/>
    <x v="34"/>
    <s v="Grand Vide"/>
    <m/>
    <m/>
    <m/>
    <m/>
    <s v="CON2016114OUPOGR"/>
    <n v="3"/>
    <x v="4"/>
    <x v="34"/>
    <e v="#N/A"/>
    <x v="1"/>
  </r>
  <r>
    <s v="Concern Worldwide"/>
    <m/>
    <m/>
    <s v="Réalisé"/>
    <d v="2016-11-04T00:00:00"/>
    <s v="Distribution NFI"/>
    <s v="Matériaux NFI"/>
    <s v="Couvertures"/>
    <m/>
    <s v="Nombre"/>
    <n v="494"/>
    <m/>
    <m/>
    <m/>
    <s v=""/>
    <n v="494"/>
    <s v="Sélection / Priorisation"/>
    <x v="4"/>
    <x v="34"/>
    <s v="Grand Vide"/>
    <m/>
    <m/>
    <m/>
    <m/>
    <s v="CON2016114OUPOGR"/>
    <n v="2"/>
    <x v="4"/>
    <x v="34"/>
    <e v="#N/A"/>
    <x v="1"/>
  </r>
  <r>
    <s v="Concern Worldwide"/>
    <m/>
    <m/>
    <s v="Réalisé"/>
    <d v="2016-11-04T00:00:00"/>
    <s v="Distribution NFI"/>
    <s v="Matériaux NFI"/>
    <s v="Kit d'hygiène"/>
    <m/>
    <s v="Nombre"/>
    <n v="494"/>
    <m/>
    <m/>
    <m/>
    <s v=""/>
    <n v="494"/>
    <s v="Sélection / Priorisation"/>
    <x v="4"/>
    <x v="34"/>
    <s v="Grand Vide"/>
    <m/>
    <m/>
    <m/>
    <m/>
    <s v="CON2016114OUPOGR"/>
    <n v="1"/>
    <x v="4"/>
    <x v="34"/>
    <e v="#N/A"/>
    <x v="1"/>
  </r>
  <r>
    <s v="Concern Worldwide"/>
    <m/>
    <m/>
    <s v="Réalisé"/>
    <d v="2016-11-11T00:00:00"/>
    <s v="Distribution Abris"/>
    <s v="Cash en HTG"/>
    <s v="Non conditionel"/>
    <m/>
    <s v="Valeur en HTG"/>
    <n v="350"/>
    <m/>
    <m/>
    <m/>
    <s v=""/>
    <n v="40"/>
    <m/>
    <x v="4"/>
    <x v="34"/>
    <m/>
    <m/>
    <m/>
    <m/>
    <m/>
    <s v="CON20161111OUPO"/>
    <n v="2"/>
    <x v="4"/>
    <x v="34"/>
    <e v="#N/A"/>
    <x v="1"/>
  </r>
  <r>
    <s v="Concern Worldwide"/>
    <m/>
    <m/>
    <s v="Réalisé"/>
    <d v="2016-11-11T00:00:00"/>
    <s v="Distribution Abris"/>
    <s v="Cash en HTG"/>
    <s v="Non conditionel"/>
    <m/>
    <s v="Valeur en HTG"/>
    <n v="350"/>
    <m/>
    <m/>
    <m/>
    <s v=""/>
    <n v="80"/>
    <m/>
    <x v="4"/>
    <x v="34"/>
    <m/>
    <m/>
    <m/>
    <m/>
    <m/>
    <s v="CON20161111OUPO"/>
    <n v="1"/>
    <x v="4"/>
    <x v="34"/>
    <e v="#N/A"/>
    <x v="1"/>
  </r>
  <r>
    <s v="Concern Worldwide"/>
    <s v="Joint distribution with ACTED"/>
    <m/>
    <s v="Réalisé"/>
    <d v="2016-11-14T00:00:00"/>
    <s v="Distribution Abris"/>
    <s v="Matériaux Abris"/>
    <s v="Bâches"/>
    <m/>
    <s v="Nombre"/>
    <n v="500"/>
    <m/>
    <m/>
    <m/>
    <s v=""/>
    <n v="500"/>
    <m/>
    <x v="0"/>
    <x v="2"/>
    <m/>
    <m/>
    <m/>
    <m/>
    <m/>
    <s v="CON20161114GRAN"/>
    <n v="5"/>
    <x v="0"/>
    <x v="2"/>
    <e v="#N/A"/>
    <x v="1"/>
  </r>
  <r>
    <s v="Concern Worldwide"/>
    <s v="Joint distribution with ACTED"/>
    <m/>
    <s v="Réalisé"/>
    <d v="2016-11-14T00:00:00"/>
    <s v="Distribution NFI"/>
    <s v="Matériaux NFI"/>
    <s v="Couvertures"/>
    <m/>
    <s v="Nombre"/>
    <n v="1000"/>
    <m/>
    <m/>
    <m/>
    <s v=""/>
    <n v="500"/>
    <s v="Sélection / Priorisation"/>
    <x v="0"/>
    <x v="2"/>
    <m/>
    <m/>
    <m/>
    <m/>
    <m/>
    <s v="CON20161114GRAN"/>
    <n v="4"/>
    <x v="0"/>
    <x v="2"/>
    <e v="#N/A"/>
    <x v="1"/>
  </r>
  <r>
    <s v="Concern Worldwide"/>
    <s v="Joint distribution with ACTED"/>
    <m/>
    <s v="Réalisé"/>
    <d v="2016-11-14T00:00:00"/>
    <s v="Distribution Abris"/>
    <s v="Matériaux Abris"/>
    <s v="Kit Abris"/>
    <s v="1 bache 4x6, 1 corde"/>
    <s v="Nombre"/>
    <n v="500"/>
    <m/>
    <m/>
    <m/>
    <s v=""/>
    <n v="500"/>
    <s v="Sélection / Priorisation"/>
    <x v="0"/>
    <x v="2"/>
    <m/>
    <m/>
    <m/>
    <m/>
    <m/>
    <s v="CON20161114GRAN"/>
    <n v="3"/>
    <x v="0"/>
    <x v="2"/>
    <e v="#N/A"/>
    <x v="1"/>
  </r>
  <r>
    <s v="Concern Worldwide"/>
    <s v="Joint distribution with ACTED"/>
    <m/>
    <s v="Réalisé"/>
    <d v="2016-11-14T00:00:00"/>
    <s v="Distribution NFI"/>
    <s v="Matériaux NFI"/>
    <s v="Kit d'hygiène"/>
    <m/>
    <s v="Nombre"/>
    <n v="500"/>
    <m/>
    <m/>
    <m/>
    <s v=""/>
    <n v="500"/>
    <s v="Sélection / Priorisation"/>
    <x v="0"/>
    <x v="2"/>
    <m/>
    <m/>
    <m/>
    <m/>
    <m/>
    <s v="CON20161114GRAN"/>
    <n v="2"/>
    <x v="0"/>
    <x v="2"/>
    <e v="#N/A"/>
    <x v="1"/>
  </r>
  <r>
    <s v="Concern Worldwide"/>
    <s v="Joint distribution with ACTED"/>
    <m/>
    <s v="Réalisé"/>
    <d v="2016-11-14T00:00:00"/>
    <s v="Distribution NFI"/>
    <s v="Matériaux NFI"/>
    <s v="Moustiquaires"/>
    <m/>
    <s v="Nombre"/>
    <n v="1000"/>
    <m/>
    <m/>
    <m/>
    <s v=""/>
    <n v="500"/>
    <s v="Sélection / Priorisation"/>
    <x v="0"/>
    <x v="2"/>
    <m/>
    <m/>
    <m/>
    <m/>
    <m/>
    <s v="CON20161114GRAN"/>
    <n v="1"/>
    <x v="0"/>
    <x v="2"/>
    <e v="#N/A"/>
    <x v="1"/>
  </r>
  <r>
    <s v="Concern Worldwide"/>
    <m/>
    <m/>
    <s v="Réalisé"/>
    <d v="2016-11-15T00:00:00"/>
    <s v="Distribution Abris"/>
    <s v="Cash en HTG"/>
    <s v="Non conditionel"/>
    <m/>
    <s v="Valeur en HTG"/>
    <n v="350"/>
    <m/>
    <m/>
    <m/>
    <s v=""/>
    <n v="120"/>
    <m/>
    <x v="4"/>
    <x v="33"/>
    <s v="Palma"/>
    <m/>
    <m/>
    <m/>
    <m/>
    <s v="CON20161115OUANPA"/>
    <n v="1"/>
    <x v="4"/>
    <x v="33"/>
    <e v="#N/A"/>
    <x v="1"/>
  </r>
  <r>
    <s v="Concern Worldwide"/>
    <s v="Joint distribution with ACTED"/>
    <m/>
    <s v="Planifié (financé)"/>
    <s v="tbc"/>
    <s v="Distribution NFI"/>
    <s v="Matériaux NFI"/>
    <s v="Aquatabs"/>
    <m/>
    <s v="Nombre"/>
    <n v="200000"/>
    <m/>
    <m/>
    <m/>
    <s v=""/>
    <n v="1000"/>
    <s v="Sélection / Priorisation"/>
    <x v="0"/>
    <x v="4"/>
    <m/>
    <m/>
    <m/>
    <m/>
    <m/>
    <e v="#VALUE!"/>
    <n v="69"/>
    <x v="0"/>
    <x v="4"/>
    <e v="#N/A"/>
    <x v="0"/>
  </r>
  <r>
    <s v="Concern Worldwide"/>
    <s v="Joint distribution with ACTED"/>
    <m/>
    <s v="Planifié (financé)"/>
    <s v="tbc"/>
    <s v="Distribution Abris"/>
    <s v="Matériaux Abris"/>
    <s v="Bâches"/>
    <m/>
    <s v="Nombre"/>
    <n v="1000"/>
    <m/>
    <m/>
    <m/>
    <s v=""/>
    <n v="1000"/>
    <m/>
    <x v="0"/>
    <x v="4"/>
    <m/>
    <m/>
    <m/>
    <m/>
    <m/>
    <e v="#VALUE!"/>
    <n v="68"/>
    <x v="0"/>
    <x v="4"/>
    <e v="#N/A"/>
    <x v="1"/>
  </r>
  <r>
    <s v="Concern Worldwide"/>
    <s v="Joint distribution with ACTED"/>
    <m/>
    <s v="Planifié (financé)"/>
    <s v="tbc"/>
    <s v="Distribution NFI"/>
    <s v="Matériaux NFI"/>
    <s v="Couvertures"/>
    <m/>
    <s v="Nombre"/>
    <n v="2000"/>
    <m/>
    <m/>
    <m/>
    <s v=""/>
    <n v="1000"/>
    <s v="Sélection / Priorisation"/>
    <x v="0"/>
    <x v="4"/>
    <m/>
    <m/>
    <m/>
    <m/>
    <m/>
    <e v="#VALUE!"/>
    <n v="67"/>
    <x v="0"/>
    <x v="4"/>
    <e v="#N/A"/>
    <x v="1"/>
  </r>
  <r>
    <s v="Concern Worldwide"/>
    <s v="Joint distribution with ACTED"/>
    <m/>
    <s v="Planifié (financé)"/>
    <s v="tbc"/>
    <s v="Distribution Abris"/>
    <s v="Matériaux Abris"/>
    <s v="Kit Abris"/>
    <s v="1 bache 4x6, 1 corde"/>
    <s v="Nombre"/>
    <n v="1000"/>
    <m/>
    <m/>
    <m/>
    <s v=""/>
    <n v="1000"/>
    <s v="Sélection / Priorisation"/>
    <x v="0"/>
    <x v="4"/>
    <m/>
    <m/>
    <m/>
    <m/>
    <m/>
    <e v="#VALUE!"/>
    <n v="66"/>
    <x v="0"/>
    <x v="4"/>
    <e v="#N/A"/>
    <x v="1"/>
  </r>
  <r>
    <s v="Concern Worldwide"/>
    <s v="Joint distribution with ACTED"/>
    <m/>
    <s v="Planifié (financé)"/>
    <s v="tbc"/>
    <s v="Distribution NFI"/>
    <s v="Matériaux NFI"/>
    <s v="Kit d'hygiène"/>
    <m/>
    <s v="Nombre"/>
    <n v="1000"/>
    <m/>
    <m/>
    <m/>
    <s v=""/>
    <n v="1000"/>
    <s v="Sélection / Priorisation"/>
    <x v="0"/>
    <x v="4"/>
    <m/>
    <m/>
    <m/>
    <m/>
    <m/>
    <e v="#VALUE!"/>
    <n v="65"/>
    <x v="0"/>
    <x v="4"/>
    <e v="#N/A"/>
    <x v="1"/>
  </r>
  <r>
    <s v="Concern Worldwide"/>
    <s v="Joint distribution with ACTED"/>
    <m/>
    <s v="Planifié (financé)"/>
    <s v="tbc"/>
    <s v="Distribution NFI"/>
    <s v="Matériaux NFI"/>
    <s v="Moustiquaires"/>
    <m/>
    <s v="Nombre"/>
    <n v="2000"/>
    <m/>
    <m/>
    <m/>
    <s v=""/>
    <n v="1000"/>
    <s v="Sélection / Priorisation"/>
    <x v="0"/>
    <x v="4"/>
    <m/>
    <m/>
    <m/>
    <m/>
    <m/>
    <e v="#VALUE!"/>
    <n v="64"/>
    <x v="0"/>
    <x v="4"/>
    <e v="#N/A"/>
    <x v="1"/>
  </r>
  <r>
    <s v="CVM"/>
    <m/>
    <s v="OFDA"/>
    <s v="Réalisé"/>
    <m/>
    <s v="Distribution Abris"/>
    <s v="Matériaux Abris"/>
    <s v="Bâches"/>
    <m/>
    <s v="Nombre"/>
    <n v="900"/>
    <m/>
    <m/>
    <m/>
    <s v=""/>
    <n v="900"/>
    <m/>
    <x v="1"/>
    <x v="28"/>
    <m/>
    <m/>
    <m/>
    <m/>
    <m/>
    <s v="CVM190010SU"/>
    <n v="1"/>
    <x v="1"/>
    <x v="28"/>
    <e v="#N/A"/>
    <x v="0"/>
  </r>
  <r>
    <s v="Diakonie Katastrophenhilfe"/>
    <s v="KORAL"/>
    <s v="German Foreign Office (AA)"/>
    <s v="Réalisé"/>
    <d v="2016-10-14T00:00:00"/>
    <s v="Distribution NFI"/>
    <s v="Matériaux NFI"/>
    <s v="Aquatabs"/>
    <m/>
    <s v="Nombre"/>
    <n v="176"/>
    <m/>
    <m/>
    <m/>
    <s v=""/>
    <m/>
    <m/>
    <x v="1"/>
    <x v="35"/>
    <s v="Targeted"/>
    <m/>
    <m/>
    <m/>
    <m/>
    <s v="DIA20161014SUCHTA"/>
    <n v="2"/>
    <x v="1"/>
    <x v="28"/>
    <e v="#N/A"/>
    <x v="0"/>
  </r>
  <r>
    <s v="Diakonie Katastrophenhilfe"/>
    <s v="KORAL"/>
    <s v="German Foreign Office (AA)"/>
    <s v="Réalisé"/>
    <d v="2016-10-14T00:00:00"/>
    <s v="Intervention Abris"/>
    <s v="Formation"/>
    <s v="Formation"/>
    <m/>
    <s v=""/>
    <n v="176"/>
    <m/>
    <m/>
    <m/>
    <s v=""/>
    <m/>
    <s v="Sélection / Priorisation"/>
    <x v="1"/>
    <x v="35"/>
    <m/>
    <m/>
    <m/>
    <m/>
    <m/>
    <s v="DIA20161014SUCH"/>
    <n v="1"/>
    <x v="1"/>
    <x v="28"/>
    <e v="#N/A"/>
    <x v="1"/>
  </r>
  <r>
    <s v="Diakonie Katastrophenhilfe"/>
    <m/>
    <s v="German Foreign Office (AA)"/>
    <s v="Réalisé"/>
    <d v="2016-10-14T00:00:00"/>
    <s v="Distribution NFI"/>
    <s v="Matériaux NFI"/>
    <s v="Kit de cuisine"/>
    <m/>
    <s v="Nombre"/>
    <n v="176"/>
    <m/>
    <m/>
    <m/>
    <s v=""/>
    <m/>
    <m/>
    <x v="1"/>
    <x v="35"/>
    <s v="Targeted"/>
    <m/>
    <m/>
    <m/>
    <s v="Kits d'abri : 2 baches, 2 laines, 30m de cordes;_x000a_Kits d'hygiene: shampooing, savon, papier hygienique, serviettes hygieniques, deodorant, brosse a dents, dentifrice, peignes, aquatabs, savon lessive, sceaux"/>
    <s v="DIA20161014SUCHTA"/>
    <n v="1"/>
    <x v="1"/>
    <x v="28"/>
    <e v="#N/A"/>
    <x v="1"/>
  </r>
  <r>
    <s v="Diakonie Katastrophenhilfe"/>
    <s v="KORAL"/>
    <s v="German Foreign Office (AA)"/>
    <s v="Réalisé"/>
    <d v="2016-10-17T00:00:00"/>
    <s v="Distribution NFI"/>
    <s v="Matériaux NFI"/>
    <s v="Aquatabs"/>
    <m/>
    <s v="Nombre"/>
    <n v="125"/>
    <m/>
    <m/>
    <m/>
    <s v=""/>
    <m/>
    <m/>
    <x v="1"/>
    <x v="36"/>
    <s v="Targeted"/>
    <m/>
    <m/>
    <m/>
    <m/>
    <s v="DIA20161017SUBETA"/>
    <n v="2"/>
    <x v="1"/>
    <x v="28"/>
    <e v="#N/A"/>
    <x v="0"/>
  </r>
  <r>
    <s v="Diakonie Katastrophenhilfe"/>
    <s v="KORAL"/>
    <s v="German Foreign Office (AA)"/>
    <s v="Réalisé"/>
    <d v="2016-10-17T00:00:00"/>
    <s v="Intervention Abris"/>
    <s v="Formation"/>
    <s v="Formation"/>
    <m/>
    <s v=""/>
    <n v="125"/>
    <m/>
    <m/>
    <m/>
    <s v=""/>
    <m/>
    <s v="Sélection / Priorisation"/>
    <x v="1"/>
    <x v="36"/>
    <m/>
    <m/>
    <m/>
    <m/>
    <m/>
    <s v="DIA20161017SUBE"/>
    <n v="1"/>
    <x v="1"/>
    <x v="28"/>
    <e v="#N/A"/>
    <x v="1"/>
  </r>
  <r>
    <s v="Diakonie Katastrophenhilfe"/>
    <m/>
    <s v="German Foreign Office (AA)"/>
    <s v="Réalisé"/>
    <d v="2016-10-17T00:00:00"/>
    <s v="Distribution NFI"/>
    <s v="Matériaux NFI"/>
    <s v="Kit de cuisine"/>
    <m/>
    <s v="Nombre"/>
    <n v="125"/>
    <m/>
    <m/>
    <m/>
    <s v=""/>
    <m/>
    <m/>
    <x v="1"/>
    <x v="36"/>
    <s v="Targeted"/>
    <m/>
    <m/>
    <m/>
    <s v="Kits d'abri : 2 baches, 2 laines, 30m de cordes;_x000a_Kits d'hygiene: shampooing, savon, papier hygienique, serviettes hygieniques, deodorant, brosse a dents, dentifrice, peignes, aquatabs, savon lessive, sceaux"/>
    <s v="DIA20161017SUBETA"/>
    <n v="1"/>
    <x v="1"/>
    <x v="28"/>
    <e v="#N/A"/>
    <x v="1"/>
  </r>
  <r>
    <s v="Diakonie Katastrophenhilfe"/>
    <s v="KORAL"/>
    <s v="German Foreign Office (AA)"/>
    <s v="Réalisé"/>
    <d v="2016-10-20T00:00:00"/>
    <s v="Distribution NFI"/>
    <s v="Matériaux NFI"/>
    <s v="Aquatabs"/>
    <m/>
    <s v="Nombre"/>
    <n v="95"/>
    <m/>
    <m/>
    <m/>
    <s v=""/>
    <m/>
    <m/>
    <x v="1"/>
    <x v="37"/>
    <s v="Targeted"/>
    <m/>
    <m/>
    <m/>
    <m/>
    <s v="DIA20161020SUFOTA"/>
    <n v="2"/>
    <x v="1"/>
    <x v="28"/>
    <e v="#N/A"/>
    <x v="0"/>
  </r>
  <r>
    <s v="Diakonie Katastrophenhilfe"/>
    <s v="KORAL"/>
    <s v="German Foreign Office (AA)"/>
    <s v="Réalisé"/>
    <d v="2016-10-20T00:00:00"/>
    <s v="Intervention Abris"/>
    <s v="Formation"/>
    <s v="Formation"/>
    <m/>
    <s v=""/>
    <n v="95"/>
    <m/>
    <m/>
    <m/>
    <s v=""/>
    <m/>
    <s v="Sélection / Priorisation"/>
    <x v="1"/>
    <x v="37"/>
    <m/>
    <m/>
    <m/>
    <m/>
    <m/>
    <s v="DIA20161020SUFO"/>
    <n v="1"/>
    <x v="1"/>
    <x v="28"/>
    <e v="#N/A"/>
    <x v="1"/>
  </r>
  <r>
    <s v="Diakonie Katastrophenhilfe"/>
    <m/>
    <s v="German Foreign Office (AA)"/>
    <s v="Réalisé"/>
    <d v="2016-10-20T00:00:00"/>
    <s v="Distribution NFI"/>
    <s v="Matériaux NFI"/>
    <s v="Kit de cuisine"/>
    <m/>
    <s v="Nombre"/>
    <n v="95"/>
    <m/>
    <m/>
    <m/>
    <s v=""/>
    <m/>
    <m/>
    <x v="1"/>
    <x v="37"/>
    <s v="Targeted"/>
    <m/>
    <m/>
    <m/>
    <s v="Kits d'abri : 2 baches, 2 laines, 30m de cordes;_x000a_Kits d'hygiene: shampooing, savon, papier hygienique, serviettes hygieniques, deodorant, brosse a dents, dentifrice, peignes, aquatabs, savon lessive, sceaux"/>
    <s v="DIA20161020SUFOTA"/>
    <n v="1"/>
    <x v="1"/>
    <x v="28"/>
    <e v="#N/A"/>
    <x v="1"/>
  </r>
  <r>
    <s v="Diakonie Katastrophenhilfe"/>
    <s v="KORAL"/>
    <s v="German Foreign Office (AA)"/>
    <s v="Réalisé"/>
    <d v="2016-10-23T00:00:00"/>
    <s v="Distribution NFI"/>
    <s v="Matériaux NFI"/>
    <s v="Aquatabs"/>
    <m/>
    <s v="Nombre"/>
    <n v="50"/>
    <m/>
    <m/>
    <m/>
    <s v=""/>
    <m/>
    <m/>
    <x v="1"/>
    <x v="38"/>
    <s v="Targeted"/>
    <m/>
    <m/>
    <m/>
    <m/>
    <s v="DIA20161023SURATA"/>
    <n v="2"/>
    <x v="1"/>
    <x v="28"/>
    <e v="#N/A"/>
    <x v="0"/>
  </r>
  <r>
    <s v="Diakonie Katastrophenhilfe"/>
    <s v="KORAL"/>
    <s v="German Foreign Office (AA)"/>
    <s v="Réalisé"/>
    <d v="2016-10-23T00:00:00"/>
    <s v="Intervention Abris"/>
    <s v="Formation"/>
    <s v="Formation"/>
    <m/>
    <s v=""/>
    <n v="50"/>
    <m/>
    <m/>
    <m/>
    <s v=""/>
    <m/>
    <s v="Sélection / Priorisation"/>
    <x v="1"/>
    <x v="38"/>
    <m/>
    <m/>
    <m/>
    <m/>
    <m/>
    <s v="DIA20161023SURA"/>
    <n v="1"/>
    <x v="1"/>
    <x v="28"/>
    <e v="#N/A"/>
    <x v="1"/>
  </r>
  <r>
    <s v="Diakonie Katastrophenhilfe"/>
    <m/>
    <s v="German Foreign Office (AA)"/>
    <s v="Réalisé"/>
    <d v="2016-10-23T00:00:00"/>
    <s v="Distribution NFI"/>
    <s v="Matériaux NFI"/>
    <s v="Kit de cuisine"/>
    <m/>
    <s v="Nombre"/>
    <n v="50"/>
    <m/>
    <m/>
    <m/>
    <s v=""/>
    <m/>
    <m/>
    <x v="1"/>
    <x v="38"/>
    <s v="Targeted"/>
    <m/>
    <m/>
    <m/>
    <s v="Kits d'abri : 2 baches, 2 laines, 30m de cordes;_x000a_Kits d'hygiene: shampooing, savon, papier hygienique, serviettes hygieniques, deodorant, brosse a dents, dentifrice, peignes, aquatabs, savon lessive, sceaux"/>
    <s v="DIA20161023SURATA"/>
    <n v="1"/>
    <x v="1"/>
    <x v="28"/>
    <e v="#N/A"/>
    <x v="1"/>
  </r>
  <r>
    <s v="Diakonie Katastrophenhilfe"/>
    <s v="KORAL"/>
    <s v="German Foreign Office (AA)"/>
    <s v="Réalisé"/>
    <d v="2016-10-25T00:00:00"/>
    <s v="Distribution NFI"/>
    <s v="Matériaux NFI"/>
    <s v="Aquatabs"/>
    <m/>
    <s v="Nombre"/>
    <n v="160"/>
    <m/>
    <m/>
    <m/>
    <s v=""/>
    <m/>
    <m/>
    <x v="1"/>
    <x v="39"/>
    <s v="Targeted"/>
    <m/>
    <m/>
    <m/>
    <m/>
    <s v="DIA20161025SUDETA"/>
    <n v="2"/>
    <x v="1"/>
    <x v="28"/>
    <e v="#N/A"/>
    <x v="0"/>
  </r>
  <r>
    <s v="Diakonie Katastrophenhilfe"/>
    <s v="KORAL"/>
    <s v="German Foreign Office (AA)"/>
    <s v="Réalisé"/>
    <d v="2016-10-25T00:00:00"/>
    <s v="Intervention Abris"/>
    <s v="Formation"/>
    <s v="Formation"/>
    <m/>
    <s v=""/>
    <n v="160"/>
    <m/>
    <m/>
    <m/>
    <s v=""/>
    <m/>
    <s v="Sélection / Priorisation"/>
    <x v="1"/>
    <x v="39"/>
    <m/>
    <m/>
    <m/>
    <m/>
    <m/>
    <s v="DIA20161025SUDE"/>
    <n v="1"/>
    <x v="1"/>
    <x v="28"/>
    <e v="#N/A"/>
    <x v="1"/>
  </r>
  <r>
    <s v="Diakonie Katastrophenhilfe"/>
    <m/>
    <s v="German Foreign Office (AA)"/>
    <s v="Réalisé"/>
    <d v="2016-10-25T00:00:00"/>
    <s v="Distribution NFI"/>
    <s v="Matériaux NFI"/>
    <s v="Kit de cuisine"/>
    <m/>
    <s v="Nombre"/>
    <n v="160"/>
    <m/>
    <m/>
    <m/>
    <s v=""/>
    <m/>
    <m/>
    <x v="1"/>
    <x v="39"/>
    <s v="Targeted"/>
    <m/>
    <m/>
    <m/>
    <s v="Kits d'abri : 2 baches, 2 laines, 30m de cordes;_x000a_Kits d'hygiene: shampooing, savon, papier hygienique, serviettes hygieniques, deodorant, brosse a dents, dentifrice, peignes, aquatabs, savon lessive, sceaux"/>
    <s v="DIA20161025SUDETA"/>
    <n v="1"/>
    <x v="1"/>
    <x v="28"/>
    <e v="#N/A"/>
    <x v="1"/>
  </r>
  <r>
    <s v="Diakonie Katastrophenhilfe"/>
    <s v="ATEPASE"/>
    <m/>
    <s v="Réalisé"/>
    <s v="08.10.2017 - 13.10.2016"/>
    <s v="Distribution NFI"/>
    <s v="Matériaux NFI"/>
    <s v="Aquatabs"/>
    <m/>
    <s v="Nombre"/>
    <n v="57"/>
    <m/>
    <m/>
    <m/>
    <s v=""/>
    <m/>
    <m/>
    <x v="6"/>
    <x v="40"/>
    <s v="Targeted"/>
    <m/>
    <m/>
    <m/>
    <m/>
    <e v="#VALUE!"/>
    <n v="63"/>
    <x v="6"/>
    <x v="28"/>
    <e v="#N/A"/>
    <x v="0"/>
  </r>
  <r>
    <s v="Diakonie Katastrophenhilfe"/>
    <s v="ATEPASE"/>
    <m/>
    <s v="Réalisé"/>
    <s v="08.10.2017 - 13.10.2016"/>
    <s v="Distribution NFI"/>
    <s v="Matériaux NFI"/>
    <s v="Aquatabs"/>
    <m/>
    <s v="Nombre"/>
    <n v="40"/>
    <m/>
    <m/>
    <m/>
    <s v=""/>
    <m/>
    <m/>
    <x v="6"/>
    <x v="41"/>
    <s v="Targeted"/>
    <m/>
    <m/>
    <m/>
    <m/>
    <e v="#VALUE!"/>
    <n v="62"/>
    <x v="6"/>
    <x v="28"/>
    <e v="#N/A"/>
    <x v="0"/>
  </r>
  <r>
    <s v="Diakonie Katastrophenhilfe"/>
    <s v="ATEPASE"/>
    <m/>
    <s v="Réalisé"/>
    <s v="08.10.2017 - 13.10.2016"/>
    <s v="Distribution NFI"/>
    <s v="Matériaux NFI"/>
    <s v="Aquatabs"/>
    <m/>
    <s v="Nombre"/>
    <n v="113"/>
    <m/>
    <m/>
    <m/>
    <s v=""/>
    <m/>
    <m/>
    <x v="6"/>
    <x v="42"/>
    <s v="Targeted"/>
    <m/>
    <m/>
    <m/>
    <m/>
    <e v="#VALUE!"/>
    <n v="61"/>
    <x v="6"/>
    <x v="28"/>
    <e v="#N/A"/>
    <x v="0"/>
  </r>
  <r>
    <s v="Diakonie Katastrophenhilfe"/>
    <s v="ATEPASE"/>
    <s v="Diakonie Katastrophenhilfe"/>
    <s v="Réalisé"/>
    <s v="08.10.2017 - 13.10.2016"/>
    <s v="Distribution NFI"/>
    <s v="Matériaux NFI"/>
    <s v="Aquatabs"/>
    <m/>
    <s v="Nombre"/>
    <n v="63"/>
    <m/>
    <m/>
    <m/>
    <s v=""/>
    <m/>
    <m/>
    <x v="6"/>
    <x v="43"/>
    <s v="Targeted"/>
    <m/>
    <m/>
    <m/>
    <m/>
    <e v="#VALUE!"/>
    <n v="60"/>
    <x v="6"/>
    <x v="28"/>
    <e v="#N/A"/>
    <x v="0"/>
  </r>
  <r>
    <s v="Diakonie Katastrophenhilfe"/>
    <s v="ATEPASE"/>
    <s v="Diakonie Katastrophenhilfe"/>
    <s v="Réalisé"/>
    <s v="08.10.2017 - 13.10.2016"/>
    <s v="Distribution NFI"/>
    <s v="Matériaux NFI"/>
    <s v="Aquatabs"/>
    <m/>
    <s v="Nombre"/>
    <n v="43"/>
    <m/>
    <m/>
    <m/>
    <s v=""/>
    <m/>
    <m/>
    <x v="6"/>
    <x v="44"/>
    <s v="Targeted"/>
    <m/>
    <m/>
    <m/>
    <m/>
    <e v="#VALUE!"/>
    <n v="59"/>
    <x v="6"/>
    <x v="28"/>
    <e v="#N/A"/>
    <x v="0"/>
  </r>
  <r>
    <s v="Diakonie Katastrophenhilfe"/>
    <s v="ATEPASE"/>
    <s v="Diakonie Katastrophenhilfe"/>
    <s v="Réalisé"/>
    <s v="08.10.2017 - 13.10.2016"/>
    <s v="Distribution NFI"/>
    <s v="Matériaux NFI"/>
    <s v="Aquatabs"/>
    <m/>
    <s v="Nombre"/>
    <n v="128"/>
    <m/>
    <m/>
    <m/>
    <s v=""/>
    <m/>
    <m/>
    <x v="6"/>
    <x v="45"/>
    <s v="Targeted"/>
    <m/>
    <m/>
    <m/>
    <m/>
    <e v="#VALUE!"/>
    <n v="58"/>
    <x v="6"/>
    <x v="28"/>
    <e v="#N/A"/>
    <x v="0"/>
  </r>
  <r>
    <s v="Diakonie Katastrophenhilfe"/>
    <s v="ATEPASE"/>
    <s v="Diakonie Katastrophenhilfe"/>
    <s v="Réalisé"/>
    <s v="08.10.2017 - 13.10.2016"/>
    <s v="Distribution NFI"/>
    <s v="Matériaux NFI"/>
    <s v="Aquatabs"/>
    <m/>
    <s v="Nombre"/>
    <n v="80"/>
    <m/>
    <m/>
    <m/>
    <s v=""/>
    <m/>
    <m/>
    <x v="6"/>
    <x v="46"/>
    <s v="Targeted"/>
    <m/>
    <m/>
    <m/>
    <m/>
    <e v="#VALUE!"/>
    <n v="57"/>
    <x v="6"/>
    <x v="35"/>
    <e v="#N/A"/>
    <x v="0"/>
  </r>
  <r>
    <s v="Diakonie Katastrophenhilfe"/>
    <s v="ATEPASE"/>
    <s v="Diakonie Katastrophenhilfe"/>
    <s v="Réalisé"/>
    <s v="08.10.2017 - 13.10.2016"/>
    <s v="Distribution NFI"/>
    <s v="Matériaux NFI"/>
    <s v="Aquatabs"/>
    <m/>
    <s v="Nombre"/>
    <n v="57"/>
    <m/>
    <m/>
    <m/>
    <s v=""/>
    <m/>
    <m/>
    <x v="6"/>
    <x v="47"/>
    <s v="Targeted"/>
    <m/>
    <m/>
    <m/>
    <m/>
    <e v="#VALUE!"/>
    <n v="56"/>
    <x v="6"/>
    <x v="28"/>
    <e v="#N/A"/>
    <x v="0"/>
  </r>
  <r>
    <s v="Diakonie Katastrophenhilfe"/>
    <s v="ATEPASE"/>
    <s v="Diakonie Katastrophenhilfe"/>
    <s v="Réalisé"/>
    <s v="08.10.2017 - 13.10.2016"/>
    <s v="Distribution NFI"/>
    <s v="Matériaux NFI"/>
    <s v="Aquatabs"/>
    <m/>
    <s v="Nombre"/>
    <n v="67"/>
    <m/>
    <m/>
    <m/>
    <s v=""/>
    <m/>
    <m/>
    <x v="6"/>
    <x v="48"/>
    <s v="Targeted"/>
    <m/>
    <m/>
    <m/>
    <m/>
    <e v="#VALUE!"/>
    <n v="55"/>
    <x v="6"/>
    <x v="28"/>
    <e v="#N/A"/>
    <x v="0"/>
  </r>
  <r>
    <s v="Diakonie Katastrophenhilfe"/>
    <s v="ATEPASE"/>
    <s v="Diakonie Katastrophenhilfe"/>
    <s v="Réalisé"/>
    <s v="08.10.2017 - 13.10.2016"/>
    <s v="Intervention Abris"/>
    <s v="Formation"/>
    <s v="Formation"/>
    <m/>
    <s v=""/>
    <n v="57"/>
    <m/>
    <m/>
    <m/>
    <s v=""/>
    <n v="57"/>
    <s v="Sélection / Priorisation"/>
    <x v="6"/>
    <x v="40"/>
    <s v="Targeted"/>
    <m/>
    <m/>
    <m/>
    <m/>
    <e v="#VALUE!"/>
    <n v="54"/>
    <x v="6"/>
    <x v="28"/>
    <e v="#N/A"/>
    <x v="1"/>
  </r>
  <r>
    <s v="Diakonie Katastrophenhilfe"/>
    <s v="ATEPASE"/>
    <s v="Diakonie Katastrophenhilfe"/>
    <s v="Réalisé"/>
    <s v="08.10.2017 - 13.10.2016"/>
    <s v="Intervention Abris"/>
    <s v="Formation"/>
    <s v="Formation"/>
    <m/>
    <s v=""/>
    <n v="40"/>
    <m/>
    <m/>
    <m/>
    <s v=""/>
    <n v="40"/>
    <s v="Sélection / Priorisation"/>
    <x v="6"/>
    <x v="41"/>
    <s v="Targeted"/>
    <m/>
    <m/>
    <m/>
    <m/>
    <e v="#VALUE!"/>
    <n v="53"/>
    <x v="6"/>
    <x v="28"/>
    <e v="#N/A"/>
    <x v="1"/>
  </r>
  <r>
    <s v="Diakonie Katastrophenhilfe"/>
    <s v="ATEPASE"/>
    <s v="Diakonie Katastrophenhilfe"/>
    <s v="Réalisé"/>
    <s v="08.10.2017 - 13.10.2016"/>
    <s v="Intervention Abris"/>
    <s v="Formation"/>
    <s v="Formation"/>
    <m/>
    <s v=""/>
    <n v="113"/>
    <m/>
    <m/>
    <m/>
    <s v=""/>
    <n v="113"/>
    <s v="Sélection / Priorisation"/>
    <x v="6"/>
    <x v="42"/>
    <s v="Targeted"/>
    <m/>
    <m/>
    <m/>
    <m/>
    <e v="#VALUE!"/>
    <n v="52"/>
    <x v="6"/>
    <x v="28"/>
    <e v="#N/A"/>
    <x v="1"/>
  </r>
  <r>
    <s v="Diakonie Katastrophenhilfe"/>
    <s v="ATEPASE"/>
    <s v="Diakonie Katastrophenhilfe"/>
    <s v="Réalisé"/>
    <s v="08.10.2017 - 13.10.2016"/>
    <s v="Intervention Abris"/>
    <s v="Formation"/>
    <s v="Formation"/>
    <m/>
    <s v=""/>
    <n v="63"/>
    <m/>
    <m/>
    <m/>
    <s v=""/>
    <n v="63"/>
    <s v="Sélection / Priorisation"/>
    <x v="6"/>
    <x v="43"/>
    <s v="Targeted"/>
    <m/>
    <m/>
    <m/>
    <m/>
    <e v="#VALUE!"/>
    <n v="51"/>
    <x v="6"/>
    <x v="28"/>
    <e v="#N/A"/>
    <x v="1"/>
  </r>
  <r>
    <s v="Diakonie Katastrophenhilfe"/>
    <s v="ATEPASE"/>
    <s v="Diakonie Katastrophenhilfe"/>
    <s v="Réalisé"/>
    <s v="08.10.2017 - 13.10.2016"/>
    <s v="Intervention Abris"/>
    <s v="Formation"/>
    <s v="Formation"/>
    <m/>
    <s v=""/>
    <n v="43"/>
    <m/>
    <m/>
    <m/>
    <s v=""/>
    <n v="43"/>
    <s v="Sélection / Priorisation"/>
    <x v="6"/>
    <x v="44"/>
    <s v="Targeted"/>
    <m/>
    <m/>
    <m/>
    <m/>
    <e v="#VALUE!"/>
    <n v="50"/>
    <x v="6"/>
    <x v="28"/>
    <e v="#N/A"/>
    <x v="1"/>
  </r>
  <r>
    <s v="Diakonie Katastrophenhilfe"/>
    <s v="ATEPASE"/>
    <s v="Diakonie Katastrophenhilfe"/>
    <s v="Réalisé"/>
    <s v="08.10.2017 - 13.10.2016"/>
    <s v="Intervention Abris"/>
    <s v="Formation"/>
    <s v="Formation"/>
    <m/>
    <s v=""/>
    <n v="128"/>
    <m/>
    <m/>
    <m/>
    <s v=""/>
    <n v="128"/>
    <s v="Sélection / Priorisation"/>
    <x v="6"/>
    <x v="45"/>
    <s v="Targeted"/>
    <m/>
    <m/>
    <m/>
    <m/>
    <e v="#VALUE!"/>
    <n v="49"/>
    <x v="6"/>
    <x v="28"/>
    <e v="#N/A"/>
    <x v="1"/>
  </r>
  <r>
    <s v="Diakonie Katastrophenhilfe"/>
    <s v="ATEPASE"/>
    <s v="Diakonie Katastrophenhilfe"/>
    <s v="Réalisé"/>
    <s v="08.10.2017 - 13.10.2016"/>
    <s v="Intervention Abris"/>
    <s v="Formation"/>
    <s v="Formation"/>
    <m/>
    <s v=""/>
    <n v="80"/>
    <m/>
    <m/>
    <m/>
    <s v=""/>
    <n v="80"/>
    <s v="Sélection / Priorisation"/>
    <x v="6"/>
    <x v="46"/>
    <s v="Targeted"/>
    <m/>
    <m/>
    <m/>
    <m/>
    <e v="#VALUE!"/>
    <n v="48"/>
    <x v="6"/>
    <x v="35"/>
    <e v="#N/A"/>
    <x v="1"/>
  </r>
  <r>
    <s v="Diakonie Katastrophenhilfe"/>
    <s v="ATEPASE"/>
    <s v="Diakonie Katastrophenhilfe"/>
    <s v="Réalisé"/>
    <s v="08.10.2017 - 13.10.2016"/>
    <s v="Intervention Abris"/>
    <s v="Formation"/>
    <s v="Formation"/>
    <m/>
    <s v=""/>
    <n v="57"/>
    <m/>
    <m/>
    <m/>
    <s v=""/>
    <n v="57"/>
    <s v="Sélection / Priorisation"/>
    <x v="6"/>
    <x v="47"/>
    <s v="Targeted"/>
    <m/>
    <m/>
    <m/>
    <m/>
    <e v="#VALUE!"/>
    <n v="47"/>
    <x v="6"/>
    <x v="28"/>
    <e v="#N/A"/>
    <x v="1"/>
  </r>
  <r>
    <s v="Diakonie Katastrophenhilfe"/>
    <s v="ATEPASE"/>
    <s v="Diakonie Katastrophenhilfe"/>
    <s v="Réalisé"/>
    <s v="08.10.2017 - 13.10.2016"/>
    <s v="Intervention Abris"/>
    <s v="Formation"/>
    <s v="Formation"/>
    <m/>
    <s v=""/>
    <n v="67"/>
    <m/>
    <m/>
    <m/>
    <s v=""/>
    <n v="67"/>
    <s v="Sélection / Priorisation"/>
    <x v="6"/>
    <x v="48"/>
    <s v="Targeted"/>
    <m/>
    <m/>
    <m/>
    <m/>
    <e v="#VALUE!"/>
    <n v="46"/>
    <x v="6"/>
    <x v="28"/>
    <e v="#N/A"/>
    <x v="1"/>
  </r>
  <r>
    <s v="Diakonie Katastrophenhilfe"/>
    <s v="KORAL"/>
    <s v="German Foreign Office (AA)"/>
    <s v="Réalisé"/>
    <s v="09.10.2016 - 10.10.2016"/>
    <s v="Distribution NFI"/>
    <s v="Matériaux NFI"/>
    <s v="Aquatabs"/>
    <m/>
    <s v="Nombre"/>
    <n v="250"/>
    <m/>
    <m/>
    <m/>
    <s v=""/>
    <m/>
    <m/>
    <x v="1"/>
    <x v="49"/>
    <s v="Targeted"/>
    <m/>
    <m/>
    <m/>
    <m/>
    <e v="#VALUE!"/>
    <n v="45"/>
    <x v="1"/>
    <x v="28"/>
    <e v="#N/A"/>
    <x v="0"/>
  </r>
  <r>
    <s v="Diakonie Katastrophenhilfe"/>
    <s v="KORAL"/>
    <s v="German Foreign Office (AA)"/>
    <s v="Réalisé"/>
    <s v="09.10.2016 - 10.10.2016"/>
    <s v="Intervention Abris"/>
    <s v="Formation"/>
    <s v="Formation"/>
    <m/>
    <s v=""/>
    <n v="250"/>
    <m/>
    <m/>
    <m/>
    <s v=""/>
    <m/>
    <s v="Sélection / Priorisation"/>
    <x v="1"/>
    <x v="49"/>
    <m/>
    <m/>
    <m/>
    <m/>
    <m/>
    <e v="#VALUE!"/>
    <n v="44"/>
    <x v="1"/>
    <x v="28"/>
    <e v="#N/A"/>
    <x v="1"/>
  </r>
  <r>
    <s v="Diakonie Katastrophenhilfe"/>
    <m/>
    <s v="German Foreign Office (AA)"/>
    <s v="Réalisé"/>
    <s v="09.10.2016 - 10.10.2016"/>
    <s v="Distribution NFI"/>
    <s v="Matériaux NFI"/>
    <s v="Kit de cuisine"/>
    <m/>
    <s v="Nombre"/>
    <n v="250"/>
    <m/>
    <m/>
    <m/>
    <s v=""/>
    <m/>
    <m/>
    <x v="1"/>
    <x v="49"/>
    <s v="Targeted"/>
    <m/>
    <m/>
    <m/>
    <s v="Kits d'abri : 2 baches, 2 laines, 30m de cordes;_x000a_Kits d'hygiene: shampooing, savon, papier hygienique, serviettes hygieniques, deodorant, brosse a dents, dentifrice, peignes, aquatabs, savon lessive, sceaux"/>
    <e v="#VALUE!"/>
    <n v="43"/>
    <x v="1"/>
    <x v="28"/>
    <e v="#N/A"/>
    <x v="1"/>
  </r>
  <r>
    <s v="Diakonie Katastrophenhilfe"/>
    <s v="KORAL"/>
    <s v="German Foreign Office (AA)"/>
    <s v="Réalisé"/>
    <s v="09.10.2016 - 25.10.2016"/>
    <s v="Distribution NFI"/>
    <s v="Matériaux NFI"/>
    <s v="Aquatabs"/>
    <m/>
    <s v="Nombre"/>
    <n v="252"/>
    <m/>
    <m/>
    <m/>
    <s v=""/>
    <m/>
    <m/>
    <x v="1"/>
    <x v="50"/>
    <s v="Targeted"/>
    <m/>
    <m/>
    <m/>
    <m/>
    <e v="#VALUE!"/>
    <n v="42"/>
    <x v="1"/>
    <x v="28"/>
    <e v="#N/A"/>
    <x v="0"/>
  </r>
  <r>
    <s v="Diakonie Katastrophenhilfe"/>
    <s v="KORAL"/>
    <s v="German Foreign Office (AA)"/>
    <s v="Réalisé"/>
    <s v="09.10.2016 - 25.10.2016"/>
    <s v="Intervention Abris"/>
    <s v="Formation"/>
    <s v="Formation"/>
    <m/>
    <s v=""/>
    <n v="252"/>
    <m/>
    <m/>
    <m/>
    <s v=""/>
    <m/>
    <s v="Sélection / Priorisation"/>
    <x v="1"/>
    <x v="50"/>
    <m/>
    <m/>
    <m/>
    <m/>
    <m/>
    <e v="#VALUE!"/>
    <n v="41"/>
    <x v="1"/>
    <x v="28"/>
    <e v="#N/A"/>
    <x v="1"/>
  </r>
  <r>
    <s v="Diakonie Katastrophenhilfe"/>
    <m/>
    <s v="German Foreign Office (AA)"/>
    <s v="Réalisé"/>
    <s v="09.10.2016 - 25.10.2016"/>
    <s v="Distribution NFI"/>
    <s v="Matériaux NFI"/>
    <s v="Kit de cuisine"/>
    <m/>
    <s v="Nombre"/>
    <n v="252"/>
    <m/>
    <m/>
    <m/>
    <s v=""/>
    <m/>
    <m/>
    <x v="1"/>
    <x v="50"/>
    <s v="Targeted"/>
    <m/>
    <m/>
    <m/>
    <s v="Kits d'abri : 2 baches, 2 laines, 30m de cordes;_x000a_Kits d'hygiene: shampooing, savon, papier hygienique, serviettes hygieniques, deodorant, brosse a dents, dentifrice, peignes, aquatabs, savon lessive, sceaux"/>
    <e v="#VALUE!"/>
    <n v="40"/>
    <x v="1"/>
    <x v="28"/>
    <e v="#N/A"/>
    <x v="1"/>
  </r>
  <r>
    <s v="Diakonie Katastrophenhilfe"/>
    <s v="FNGA"/>
    <s v="Diakonie Katastrophenhilfe"/>
    <s v="Planifié (financé)"/>
    <s v="15.11.2016 - 16.11.2016"/>
    <s v="Intervention Abris"/>
    <s v="Formation"/>
    <s v="Formation"/>
    <m/>
    <s v=""/>
    <n v="200"/>
    <m/>
    <m/>
    <m/>
    <s v=""/>
    <m/>
    <s v="Sélection / Priorisation"/>
    <x v="0"/>
    <x v="51"/>
    <m/>
    <m/>
    <m/>
    <m/>
    <m/>
    <e v="#VALUE!"/>
    <n v="39"/>
    <x v="0"/>
    <x v="28"/>
    <e v="#N/A"/>
    <x v="0"/>
  </r>
  <r>
    <s v="Diakonie Katastrophenhilfe"/>
    <m/>
    <s v="Diakonie Katastrophenhilfe"/>
    <s v="Planifié (financé)"/>
    <s v="15.11.2016 - 16.11.2016"/>
    <s v="Distribution NFI"/>
    <s v="Matériaux NFI"/>
    <s v="Kit de cuisine"/>
    <m/>
    <s v="Nombre"/>
    <n v="200"/>
    <m/>
    <m/>
    <m/>
    <s v=""/>
    <m/>
    <m/>
    <x v="0"/>
    <x v="51"/>
    <s v="Targeted"/>
    <m/>
    <m/>
    <m/>
    <s v="Kits d'abri : 1 bache, 2 laines, 15m de cordes"/>
    <e v="#VALUE!"/>
    <n v="38"/>
    <x v="0"/>
    <x v="28"/>
    <e v="#N/A"/>
    <x v="1"/>
  </r>
  <r>
    <s v="Diakonie Katastrophenhilfe"/>
    <s v="KORAL"/>
    <s v="German Foreign Office (AA)"/>
    <s v="Réalisé"/>
    <s v="17.10.2016 - 31.10.2016"/>
    <s v="Distribution NFI"/>
    <s v="Matériaux NFI"/>
    <s v="Aquatabs"/>
    <m/>
    <s v="Nombre"/>
    <n v="125"/>
    <m/>
    <m/>
    <m/>
    <s v=""/>
    <m/>
    <m/>
    <x v="1"/>
    <x v="52"/>
    <s v="Targeted"/>
    <m/>
    <m/>
    <m/>
    <m/>
    <e v="#VALUE!"/>
    <n v="37"/>
    <x v="1"/>
    <x v="28"/>
    <e v="#N/A"/>
    <x v="0"/>
  </r>
  <r>
    <s v="Diakonie Katastrophenhilfe"/>
    <s v="KORAL"/>
    <s v="German Foreign Office (AA)"/>
    <s v="Réalisé"/>
    <s v="17.10.2016 - 31.10.2016"/>
    <s v="Intervention Abris"/>
    <s v="Formation"/>
    <s v="Formation"/>
    <m/>
    <s v=""/>
    <n v="125"/>
    <m/>
    <m/>
    <m/>
    <s v=""/>
    <m/>
    <s v="Sélection / Priorisation"/>
    <x v="1"/>
    <x v="52"/>
    <m/>
    <m/>
    <m/>
    <m/>
    <m/>
    <e v="#VALUE!"/>
    <n v="36"/>
    <x v="1"/>
    <x v="28"/>
    <e v="#N/A"/>
    <x v="1"/>
  </r>
  <r>
    <s v="Diakonie Katastrophenhilfe"/>
    <m/>
    <s v="German Foreign Office (AA)"/>
    <s v="Réalisé"/>
    <s v="17.10.2016 - 31.10.2016"/>
    <s v="Distribution NFI"/>
    <s v="Matériaux NFI"/>
    <s v="Kit de cuisine"/>
    <m/>
    <s v="Nombre"/>
    <n v="125"/>
    <m/>
    <m/>
    <m/>
    <s v=""/>
    <m/>
    <m/>
    <x v="1"/>
    <x v="52"/>
    <s v="Targeted"/>
    <m/>
    <m/>
    <m/>
    <s v="Kits d'abri : 2 baches, 2 laines, 30m de cordes;_x000a_Kits d'hygiene: shampooing, savon, papier hygienique, serviettes hygieniques, deodorant, brosse a dents, dentifrice, peignes, aquatabs, savon lessive, sceaux"/>
    <e v="#VALUE!"/>
    <n v="35"/>
    <x v="1"/>
    <x v="28"/>
    <e v="#N/A"/>
    <x v="1"/>
  </r>
  <r>
    <s v="Diakonie Katastrophenhilfe"/>
    <s v="KORAL"/>
    <s v="German Foreign Office (AA)"/>
    <s v="Réalisé"/>
    <s v="20.10.2016 - 28.10.2016"/>
    <s v="Distribution NFI"/>
    <s v="Matériaux NFI"/>
    <s v="Aquatabs"/>
    <m/>
    <s v="Nombre"/>
    <n v="85"/>
    <m/>
    <m/>
    <m/>
    <s v=""/>
    <m/>
    <m/>
    <x v="1"/>
    <x v="53"/>
    <s v="Targeted"/>
    <m/>
    <m/>
    <m/>
    <m/>
    <e v="#VALUE!"/>
    <n v="34"/>
    <x v="1"/>
    <x v="28"/>
    <e v="#N/A"/>
    <x v="0"/>
  </r>
  <r>
    <s v="Diakonie Katastrophenhilfe"/>
    <s v="KORAL"/>
    <s v="German Foreign Office (AA)"/>
    <s v="Réalisé"/>
    <s v="20.10.2016 - 28.10.2016"/>
    <s v="Intervention Abris"/>
    <s v="Formation"/>
    <s v="Formation"/>
    <m/>
    <s v=""/>
    <n v="85"/>
    <m/>
    <m/>
    <m/>
    <s v=""/>
    <m/>
    <s v="Sélection / Priorisation"/>
    <x v="1"/>
    <x v="53"/>
    <m/>
    <m/>
    <m/>
    <m/>
    <m/>
    <e v="#VALUE!"/>
    <n v="33"/>
    <x v="1"/>
    <x v="28"/>
    <e v="#N/A"/>
    <x v="1"/>
  </r>
  <r>
    <s v="Diakonie Katastrophenhilfe"/>
    <m/>
    <s v="German Foreign Office (AA)"/>
    <s v="Réalisé"/>
    <s v="20.10.2016 - 28.10.2016"/>
    <s v="Distribution NFI"/>
    <s v="Matériaux NFI"/>
    <s v="Kit de cuisine"/>
    <m/>
    <s v="Nombre"/>
    <n v="85"/>
    <m/>
    <m/>
    <m/>
    <s v=""/>
    <m/>
    <m/>
    <x v="1"/>
    <x v="53"/>
    <s v="Targeted"/>
    <m/>
    <m/>
    <m/>
    <s v="Kits d'abri : 2 baches, 2 laines, 30m de cordes;_x000a_Kits d'hygiene: shampooing, savon, papier hygienique, serviettes hygieniques, deodorant, brosse a dents, dentifrice, peignes, aquatabs, savon lessive, sceaux"/>
    <e v="#VALUE!"/>
    <n v="32"/>
    <x v="1"/>
    <x v="28"/>
    <e v="#N/A"/>
    <x v="1"/>
  </r>
  <r>
    <s v="Diakonie Katastrophenhilfe"/>
    <s v="KORAL"/>
    <s v="German Foreign Office (AA)"/>
    <s v="En cours"/>
    <s v="28.10.2016 - 17.11.2016"/>
    <s v="Distribution NFI"/>
    <s v="Matériaux NFI"/>
    <s v="Aquatabs"/>
    <m/>
    <s v="Nombre"/>
    <n v="160"/>
    <m/>
    <m/>
    <m/>
    <s v=""/>
    <m/>
    <m/>
    <x v="1"/>
    <x v="54"/>
    <s v="Targeted"/>
    <m/>
    <m/>
    <m/>
    <m/>
    <e v="#VALUE!"/>
    <n v="31"/>
    <x v="1"/>
    <x v="28"/>
    <e v="#N/A"/>
    <x v="0"/>
  </r>
  <r>
    <s v="Diakonie Katastrophenhilfe"/>
    <s v="KORAL"/>
    <s v="German Foreign Office (AA)"/>
    <s v="En cours"/>
    <s v="28.10.2016 - 17.11.2016"/>
    <s v="Intervention Abris"/>
    <s v="Formation"/>
    <s v="Formation"/>
    <m/>
    <s v=""/>
    <n v="160"/>
    <m/>
    <m/>
    <m/>
    <s v=""/>
    <m/>
    <s v="Sélection / Priorisation"/>
    <x v="1"/>
    <x v="54"/>
    <m/>
    <m/>
    <m/>
    <m/>
    <m/>
    <e v="#VALUE!"/>
    <n v="30"/>
    <x v="1"/>
    <x v="28"/>
    <e v="#N/A"/>
    <x v="1"/>
  </r>
  <r>
    <s v="Diakonie Katastrophenhilfe"/>
    <m/>
    <s v="German Foreign Office (AA)"/>
    <s v="En cours"/>
    <s v="28.10.2016 - 17.11.2016"/>
    <s v="Distribution NFI"/>
    <s v="Matériaux NFI"/>
    <s v="Kit de cuisine"/>
    <m/>
    <s v="Nombre"/>
    <n v="160"/>
    <m/>
    <m/>
    <m/>
    <s v=""/>
    <m/>
    <m/>
    <x v="1"/>
    <x v="54"/>
    <s v="Targeted"/>
    <m/>
    <m/>
    <m/>
    <s v="Kits d'abri : 2 baches, 2 laines, 30m de cordes;_x000a_Kits d'hygiene: shampooing, savon, papier hygienique, serviettes hygieniques, deodorant, brosse a dents, dentifrice, peignes, aquatabs, savon lessive, sceaux"/>
    <e v="#VALUE!"/>
    <n v="29"/>
    <x v="1"/>
    <x v="28"/>
    <e v="#N/A"/>
    <x v="1"/>
  </r>
  <r>
    <s v="Diakonie Katastrophenhilfe"/>
    <s v="FNGA"/>
    <s v="Diakonie Katastrophenhilfe"/>
    <s v="Réalisé"/>
    <s v="4.11.2016 - 5.11.2016"/>
    <s v="Intervention Abris"/>
    <s v="Formation"/>
    <s v="Formation"/>
    <m/>
    <s v=""/>
    <n v="200"/>
    <m/>
    <m/>
    <m/>
    <s v=""/>
    <m/>
    <s v="Sélection / Priorisation"/>
    <x v="0"/>
    <x v="55"/>
    <m/>
    <m/>
    <m/>
    <m/>
    <m/>
    <e v="#VALUE!"/>
    <n v="28"/>
    <x v="0"/>
    <x v="28"/>
    <e v="#N/A"/>
    <x v="0"/>
  </r>
  <r>
    <s v="Diakonie Katastrophenhilfe"/>
    <m/>
    <s v="Diakonie Katastrophenhilfe"/>
    <s v="Réalisé"/>
    <s v="4.11.2016 - 5.11.2016"/>
    <s v="Distribution NFI"/>
    <s v="Matériaux NFI"/>
    <s v="Kit de cuisine"/>
    <m/>
    <s v="Nombre"/>
    <n v="200"/>
    <m/>
    <m/>
    <m/>
    <s v=""/>
    <m/>
    <m/>
    <x v="0"/>
    <x v="55"/>
    <s v="Targeted"/>
    <m/>
    <m/>
    <m/>
    <s v="Kits d'abri : 1 bache, 2 laines, 15m de cordes"/>
    <e v="#VALUE!"/>
    <n v="27"/>
    <x v="0"/>
    <x v="28"/>
    <e v="#N/A"/>
    <x v="1"/>
  </r>
  <r>
    <s v="French RC"/>
    <s v="Haitian RC"/>
    <m/>
    <s v="Réalisé"/>
    <d v="2016-10-25T00:00:00"/>
    <s v="Distribution Abris"/>
    <s v="Matériaux Abris"/>
    <s v="Bâches"/>
    <m/>
    <s v="Nombre"/>
    <n v="51"/>
    <m/>
    <m/>
    <m/>
    <s v=""/>
    <n v="200"/>
    <m/>
    <x v="4"/>
    <x v="34"/>
    <s v="Pointe A Raquette"/>
    <m/>
    <m/>
    <m/>
    <m/>
    <s v="FRE20161025OUPOPO"/>
    <n v="4"/>
    <x v="4"/>
    <x v="34"/>
    <e v="#N/A"/>
    <x v="0"/>
  </r>
  <r>
    <s v="French RC"/>
    <s v="Haitian RC"/>
    <m/>
    <s v="Réalisé"/>
    <d v="2016-10-25T00:00:00"/>
    <s v="Distribution NFI"/>
    <s v="Matériaux NFI"/>
    <s v="Kit de cuisine"/>
    <m/>
    <s v="Nombre"/>
    <n v="200"/>
    <m/>
    <m/>
    <m/>
    <m/>
    <n v="200"/>
    <m/>
    <x v="4"/>
    <x v="34"/>
    <s v="Pointe A Raquette"/>
    <m/>
    <m/>
    <m/>
    <m/>
    <s v="FRE20161025OUPOPO"/>
    <n v="3"/>
    <x v="4"/>
    <x v="34"/>
    <e v="#N/A"/>
    <x v="1"/>
  </r>
  <r>
    <s v="French RC"/>
    <s v="Haitian RC"/>
    <m/>
    <s v="Réalisé"/>
    <d v="2016-10-25T00:00:00"/>
    <s v="Distribution NFI"/>
    <s v="Matériaux NFI"/>
    <s v="Kit d'hygiène"/>
    <m/>
    <s v="Nombre"/>
    <n v="200"/>
    <m/>
    <m/>
    <m/>
    <s v=""/>
    <n v="200"/>
    <s v="Sélection / Priorisation"/>
    <x v="4"/>
    <x v="34"/>
    <s v="Pointe A Raquette"/>
    <m/>
    <m/>
    <m/>
    <m/>
    <s v="FRE20161025OUPOPO"/>
    <n v="2"/>
    <x v="4"/>
    <x v="34"/>
    <e v="#N/A"/>
    <x v="1"/>
  </r>
  <r>
    <s v="French RC"/>
    <s v="Haitian RC"/>
    <m/>
    <s v="Réalisé"/>
    <d v="2016-10-25T00:00:00"/>
    <s v="Distribution NFI"/>
    <s v="Matériaux NFI"/>
    <s v="Moustiquaires"/>
    <m/>
    <s v="Nombre"/>
    <n v="200"/>
    <m/>
    <m/>
    <m/>
    <s v=""/>
    <n v="200"/>
    <s v="Sélection / Priorisation"/>
    <x v="4"/>
    <x v="34"/>
    <s v="Pointe A Raquette"/>
    <m/>
    <m/>
    <m/>
    <m/>
    <s v="FRE20161025OUPOPO"/>
    <n v="1"/>
    <x v="4"/>
    <x v="34"/>
    <e v="#N/A"/>
    <x v="1"/>
  </r>
  <r>
    <s v="French RC"/>
    <s v="Haitian RC"/>
    <m/>
    <s v="Réalisé"/>
    <d v="2016-10-26T00:00:00"/>
    <s v="Distribution Abris"/>
    <s v="Matériaux Abris"/>
    <s v="Bâches"/>
    <m/>
    <s v="Nombre"/>
    <n v="110"/>
    <m/>
    <m/>
    <m/>
    <s v=""/>
    <n v="195"/>
    <s v="Sélection / Priorisation"/>
    <x v="4"/>
    <x v="56"/>
    <s v="Plaisance and bois pain"/>
    <m/>
    <m/>
    <m/>
    <m/>
    <s v="FRE20161026OUPLPL"/>
    <n v="5"/>
    <x v="4"/>
    <x v="36"/>
    <e v="#N/A"/>
    <x v="0"/>
  </r>
  <r>
    <s v="French RC"/>
    <s v="Haitian RC"/>
    <m/>
    <s v="Réalisé"/>
    <d v="2016-10-26T00:00:00"/>
    <s v="Distribution Abris"/>
    <s v="Matériaux Abris"/>
    <s v="Kit Abris"/>
    <m/>
    <s v="Nombre"/>
    <n v="110"/>
    <m/>
    <m/>
    <m/>
    <s v=""/>
    <n v="195"/>
    <s v="Sélection / Priorisation"/>
    <x v="4"/>
    <x v="56"/>
    <s v="Plaisance and bois pain"/>
    <m/>
    <m/>
    <m/>
    <m/>
    <s v="FRE20161026OUPLPL"/>
    <n v="4"/>
    <x v="4"/>
    <x v="36"/>
    <e v="#N/A"/>
    <x v="1"/>
  </r>
  <r>
    <s v="French RC"/>
    <s v="Haitian RC"/>
    <m/>
    <s v="Réalisé"/>
    <d v="2016-10-26T00:00:00"/>
    <s v="Distribution NFI"/>
    <s v="Matériaux NFI"/>
    <s v="Kit de cuisine"/>
    <m/>
    <s v="Nombre"/>
    <n v="195"/>
    <m/>
    <m/>
    <m/>
    <m/>
    <n v="195"/>
    <s v="Sélection / Priorisation"/>
    <x v="4"/>
    <x v="56"/>
    <s v="Plaisance and bois pain"/>
    <m/>
    <m/>
    <m/>
    <m/>
    <s v="FRE20161026OUPLPL"/>
    <n v="3"/>
    <x v="4"/>
    <x v="36"/>
    <e v="#N/A"/>
    <x v="1"/>
  </r>
  <r>
    <s v="French RC"/>
    <s v="Haitian RC"/>
    <m/>
    <s v="Réalisé"/>
    <d v="2016-10-26T00:00:00"/>
    <s v="Distribution NFI"/>
    <s v="Matériaux NFI"/>
    <s v="Kit d'hygiène"/>
    <m/>
    <s v="Nombre"/>
    <n v="195"/>
    <m/>
    <m/>
    <m/>
    <s v=""/>
    <n v="195"/>
    <s v="Sélection / Priorisation"/>
    <x v="4"/>
    <x v="56"/>
    <s v="Plaisance and bois pain"/>
    <m/>
    <m/>
    <m/>
    <m/>
    <s v="FRE20161026OUPLPL"/>
    <n v="2"/>
    <x v="4"/>
    <x v="36"/>
    <e v="#N/A"/>
    <x v="1"/>
  </r>
  <r>
    <s v="French RC"/>
    <s v="Haitian RC"/>
    <m/>
    <s v="Réalisé"/>
    <d v="2016-10-26T00:00:00"/>
    <s v="Distribution NFI"/>
    <s v="Matériaux NFI"/>
    <s v="Moustiquaires"/>
    <m/>
    <s v="Nombre"/>
    <n v="195"/>
    <m/>
    <m/>
    <m/>
    <s v=""/>
    <n v="195"/>
    <s v="Sélection / Priorisation"/>
    <x v="4"/>
    <x v="56"/>
    <s v="Plaisance and bois pain"/>
    <m/>
    <m/>
    <m/>
    <m/>
    <s v="FRE20161026OUPLPL"/>
    <n v="1"/>
    <x v="4"/>
    <x v="36"/>
    <e v="#N/A"/>
    <x v="1"/>
  </r>
  <r>
    <s v="French RC"/>
    <s v="Haitian RC"/>
    <m/>
    <s v="Réalisé"/>
    <d v="2016-10-27T00:00:00"/>
    <s v="Distribution Abris"/>
    <s v="Matériaux Abris"/>
    <s v="Bâches"/>
    <m/>
    <s v="Nombre"/>
    <n v="57"/>
    <m/>
    <m/>
    <m/>
    <s v=""/>
    <n v="123"/>
    <s v="Sélection / Priorisation"/>
    <x v="4"/>
    <x v="34"/>
    <s v="Latorre"/>
    <m/>
    <m/>
    <m/>
    <m/>
    <s v="FRE20161027OUPOLA"/>
    <n v="5"/>
    <x v="4"/>
    <x v="34"/>
    <e v="#N/A"/>
    <x v="1"/>
  </r>
  <r>
    <s v="French RC"/>
    <s v="Haitian RC"/>
    <m/>
    <s v="Réalisé"/>
    <d v="2016-10-27T00:00:00"/>
    <s v="Distribution Abris"/>
    <s v="Matériaux Abris"/>
    <s v="Kit Abris"/>
    <m/>
    <s v="Nombre"/>
    <n v="57"/>
    <m/>
    <m/>
    <m/>
    <s v=""/>
    <n v="123"/>
    <s v="Sélection / Priorisation"/>
    <x v="4"/>
    <x v="34"/>
    <s v="Latorre"/>
    <m/>
    <m/>
    <m/>
    <m/>
    <s v="FRE20161027OUPOLA"/>
    <n v="4"/>
    <x v="4"/>
    <x v="34"/>
    <e v="#N/A"/>
    <x v="1"/>
  </r>
  <r>
    <s v="French RC"/>
    <s v="Haitian RC"/>
    <m/>
    <s v="Réalisé"/>
    <d v="2016-10-27T00:00:00"/>
    <s v="Distribution NFI"/>
    <s v="Matériaux NFI"/>
    <s v="Kit de cuisine"/>
    <m/>
    <s v="Nombre"/>
    <n v="123"/>
    <m/>
    <m/>
    <m/>
    <m/>
    <n v="123"/>
    <s v="Sélection / Priorisation"/>
    <x v="4"/>
    <x v="34"/>
    <s v="Latorre"/>
    <m/>
    <m/>
    <m/>
    <m/>
    <s v="FRE20161027OUPOLA"/>
    <n v="3"/>
    <x v="4"/>
    <x v="34"/>
    <e v="#N/A"/>
    <x v="1"/>
  </r>
  <r>
    <s v="French RC"/>
    <s v="Haitian RC"/>
    <m/>
    <s v="Réalisé"/>
    <d v="2016-10-27T00:00:00"/>
    <s v="Distribution NFI"/>
    <s v="Matériaux NFI"/>
    <s v="Kit d'hygiène"/>
    <m/>
    <s v="Nombre"/>
    <n v="123"/>
    <m/>
    <m/>
    <m/>
    <s v=""/>
    <n v="123"/>
    <s v="Sélection / Priorisation"/>
    <x v="4"/>
    <x v="34"/>
    <s v="Latorre"/>
    <m/>
    <m/>
    <m/>
    <m/>
    <s v="FRE20161027OUPOLA"/>
    <n v="2"/>
    <x v="4"/>
    <x v="34"/>
    <e v="#N/A"/>
    <x v="1"/>
  </r>
  <r>
    <s v="French RC"/>
    <s v="Haitian RC"/>
    <m/>
    <s v="Réalisé"/>
    <d v="2016-10-27T00:00:00"/>
    <s v="Distribution NFI"/>
    <s v="Matériaux NFI"/>
    <s v="Moustiquaires"/>
    <m/>
    <s v="Nombre"/>
    <n v="123"/>
    <m/>
    <m/>
    <m/>
    <s v=""/>
    <n v="123"/>
    <s v="Sélection / Priorisation"/>
    <x v="4"/>
    <x v="34"/>
    <s v="Latorre"/>
    <m/>
    <m/>
    <m/>
    <m/>
    <s v="FRE20161027OUPOLA"/>
    <n v="1"/>
    <x v="4"/>
    <x v="34"/>
    <e v="#N/A"/>
    <x v="1"/>
  </r>
  <r>
    <s v="French RC"/>
    <s v="Haitian RC"/>
    <m/>
    <s v="Réalisé"/>
    <d v="2016-10-31T00:00:00"/>
    <s v="Distribution Abris"/>
    <s v="Matériaux Abris"/>
    <s v="Bâches"/>
    <m/>
    <s v="Nombre"/>
    <n v="71"/>
    <m/>
    <m/>
    <m/>
    <s v=""/>
    <n v="288"/>
    <s v="Sélection / Priorisation"/>
    <x v="4"/>
    <x v="34"/>
    <s v="TI PALMISTE"/>
    <m/>
    <m/>
    <m/>
    <m/>
    <s v="FRE20161031OUPOTI"/>
    <n v="5"/>
    <x v="4"/>
    <x v="34"/>
    <e v="#N/A"/>
    <x v="1"/>
  </r>
  <r>
    <s v="French RC"/>
    <s v="Haitian RC"/>
    <m/>
    <s v="Réalisé"/>
    <d v="2016-10-31T00:00:00"/>
    <s v="Distribution Abris"/>
    <s v="Matériaux Abris"/>
    <s v="Kit Abris"/>
    <m/>
    <s v="Nombre"/>
    <n v="71"/>
    <m/>
    <m/>
    <m/>
    <s v=""/>
    <n v="288"/>
    <s v="Sélection / Priorisation"/>
    <x v="4"/>
    <x v="34"/>
    <s v="TI PALMISTE"/>
    <m/>
    <m/>
    <m/>
    <m/>
    <s v="FRE20161031OUPOTI"/>
    <n v="4"/>
    <x v="4"/>
    <x v="34"/>
    <e v="#N/A"/>
    <x v="1"/>
  </r>
  <r>
    <s v="French RC"/>
    <s v="Haitian RC"/>
    <m/>
    <s v="Réalisé"/>
    <d v="2016-10-31T00:00:00"/>
    <s v="Distribution NFI"/>
    <s v="Matériaux NFI"/>
    <s v="Kit de cuisine"/>
    <m/>
    <s v="Nombre"/>
    <n v="288"/>
    <m/>
    <m/>
    <m/>
    <s v=""/>
    <n v="288"/>
    <s v="Sélection / Priorisation"/>
    <x v="4"/>
    <x v="34"/>
    <s v="TI PALMISTE"/>
    <m/>
    <m/>
    <m/>
    <m/>
    <s v="FRE20161031OUPOTI"/>
    <n v="3"/>
    <x v="4"/>
    <x v="34"/>
    <e v="#N/A"/>
    <x v="1"/>
  </r>
  <r>
    <s v="French RC"/>
    <s v="Haitian RC"/>
    <m/>
    <s v="Réalisé"/>
    <d v="2016-10-31T00:00:00"/>
    <s v="Distribution NFI"/>
    <s v="Matériaux NFI"/>
    <s v="Kit d'hygiène"/>
    <m/>
    <s v="Nombre"/>
    <n v="288"/>
    <m/>
    <m/>
    <m/>
    <s v=""/>
    <n v="288"/>
    <s v="Sélection / Priorisation"/>
    <x v="4"/>
    <x v="34"/>
    <s v="TI PALMISTE"/>
    <m/>
    <m/>
    <m/>
    <m/>
    <s v="FRE20161031OUPOTI"/>
    <n v="2"/>
    <x v="4"/>
    <x v="34"/>
    <e v="#N/A"/>
    <x v="1"/>
  </r>
  <r>
    <s v="French RC"/>
    <s v="Haitian RC"/>
    <m/>
    <s v="Réalisé"/>
    <d v="2016-10-31T00:00:00"/>
    <s v="Distribution NFI"/>
    <s v="Matériaux NFI"/>
    <s v="Moustiquaires"/>
    <m/>
    <s v="Nombre"/>
    <n v="288"/>
    <m/>
    <m/>
    <m/>
    <s v=""/>
    <n v="288"/>
    <s v="Sélection / Priorisation"/>
    <x v="4"/>
    <x v="34"/>
    <s v="TI PALMISTE"/>
    <m/>
    <m/>
    <m/>
    <m/>
    <s v="FRE20161031OUPOTI"/>
    <n v="1"/>
    <x v="4"/>
    <x v="34"/>
    <e v="#N/A"/>
    <x v="1"/>
  </r>
  <r>
    <s v="French RC"/>
    <s v="Haitian RC"/>
    <m/>
    <s v="Réalisé"/>
    <d v="2016-11-01T00:00:00"/>
    <s v="Distribution Abris"/>
    <s v="Matériaux Abris"/>
    <s v="Bâches"/>
    <m/>
    <s v="Nombre"/>
    <n v="70"/>
    <m/>
    <m/>
    <m/>
    <s v=""/>
    <n v="121"/>
    <s v="Sélection / Priorisation"/>
    <x v="4"/>
    <x v="34"/>
    <s v="Trou Louis"/>
    <m/>
    <m/>
    <m/>
    <m/>
    <s v="FRE2016111OUPOTR"/>
    <n v="3"/>
    <x v="4"/>
    <x v="34"/>
    <e v="#N/A"/>
    <x v="1"/>
  </r>
  <r>
    <s v="French RC"/>
    <s v="Haitian RC"/>
    <m/>
    <s v="Réalisé"/>
    <d v="2016-11-01T00:00:00"/>
    <s v="Distribution Abris"/>
    <s v="Matériaux Abris"/>
    <s v="Kit Abris"/>
    <m/>
    <s v="Nombre"/>
    <n v="121"/>
    <m/>
    <m/>
    <m/>
    <s v=""/>
    <n v="121"/>
    <s v="Sélection / Priorisation"/>
    <x v="4"/>
    <x v="34"/>
    <s v="Trou Louis"/>
    <m/>
    <m/>
    <m/>
    <m/>
    <s v="FRE2016111OUPOTR"/>
    <n v="2"/>
    <x v="4"/>
    <x v="34"/>
    <e v="#N/A"/>
    <x v="1"/>
  </r>
  <r>
    <s v="French RC"/>
    <s v="Haitian RC"/>
    <m/>
    <s v="Réalisé"/>
    <d v="2016-11-01T00:00:00"/>
    <s v="Distribution NFI"/>
    <s v="Matériaux NFI"/>
    <s v="Kit d'hygiène"/>
    <m/>
    <s v="Nombre"/>
    <n v="121"/>
    <m/>
    <m/>
    <m/>
    <s v=""/>
    <n v="121"/>
    <s v="Sélection / Priorisation"/>
    <x v="4"/>
    <x v="34"/>
    <s v="Trou Louis"/>
    <m/>
    <m/>
    <m/>
    <m/>
    <s v="FRE2016111OUPOTR"/>
    <n v="1"/>
    <x v="4"/>
    <x v="34"/>
    <e v="#N/A"/>
    <x v="1"/>
  </r>
  <r>
    <s v="French RC"/>
    <s v="Haitian RC"/>
    <m/>
    <s v="Réalisé"/>
    <d v="2016-11-02T00:00:00"/>
    <s v="Distribution Abris"/>
    <s v="Matériaux Abris"/>
    <s v="Bâches"/>
    <m/>
    <s v="Nombre"/>
    <n v="70"/>
    <m/>
    <m/>
    <m/>
    <s v=""/>
    <n v="241"/>
    <s v="Sélection / Priorisation"/>
    <x v="4"/>
    <x v="34"/>
    <s v="Source Philippe"/>
    <m/>
    <m/>
    <m/>
    <m/>
    <s v="FRE2016112OUPOSO"/>
    <n v="4"/>
    <x v="4"/>
    <x v="34"/>
    <e v="#N/A"/>
    <x v="1"/>
  </r>
  <r>
    <s v="French RC"/>
    <s v="Haitian RC"/>
    <m/>
    <s v="Réalisé"/>
    <d v="2016-11-02T00:00:00"/>
    <s v="Distribution NFI"/>
    <s v="Matériaux NFI"/>
    <s v="Kit de cuisine"/>
    <m/>
    <s v="Nombre"/>
    <n v="180"/>
    <m/>
    <m/>
    <m/>
    <s v=""/>
    <n v="241"/>
    <s v="Sélection / Priorisation"/>
    <x v="4"/>
    <x v="34"/>
    <s v="Source Philippe"/>
    <m/>
    <m/>
    <m/>
    <m/>
    <s v="FRE2016112OUPOSO"/>
    <n v="3"/>
    <x v="4"/>
    <x v="34"/>
    <e v="#N/A"/>
    <x v="1"/>
  </r>
  <r>
    <s v="French RC"/>
    <s v="Haitian RC"/>
    <m/>
    <s v="Réalisé"/>
    <d v="2016-11-02T00:00:00"/>
    <s v="Distribution NFI"/>
    <s v="Matériaux NFI"/>
    <s v="Kit d'hygiène"/>
    <m/>
    <s v="Nombre"/>
    <n v="241"/>
    <m/>
    <m/>
    <m/>
    <s v=""/>
    <n v="241"/>
    <s v="Sélection / Priorisation"/>
    <x v="4"/>
    <x v="34"/>
    <s v="Source Philippe"/>
    <m/>
    <m/>
    <m/>
    <m/>
    <s v="FRE2016112OUPOSO"/>
    <n v="2"/>
    <x v="4"/>
    <x v="34"/>
    <e v="#N/A"/>
    <x v="1"/>
  </r>
  <r>
    <s v="French RC"/>
    <s v="Haitian RC"/>
    <m/>
    <s v="Réalisé"/>
    <d v="2016-11-02T00:00:00"/>
    <s v="Distribution NFI"/>
    <s v="Matériaux NFI"/>
    <s v="Moustiquaires"/>
    <m/>
    <s v="Nombre"/>
    <n v="90"/>
    <m/>
    <m/>
    <m/>
    <s v=""/>
    <n v="241"/>
    <s v="Sélection / Priorisation"/>
    <x v="4"/>
    <x v="34"/>
    <s v="Source Philippe"/>
    <m/>
    <m/>
    <m/>
    <m/>
    <s v="FRE2016112OUPOSO"/>
    <n v="1"/>
    <x v="4"/>
    <x v="34"/>
    <e v="#N/A"/>
    <x v="1"/>
  </r>
  <r>
    <s v="French RC"/>
    <s v="Haitian RC"/>
    <m/>
    <s v="Réalisé"/>
    <d v="2016-11-03T00:00:00"/>
    <s v="Distribution Abris"/>
    <s v="Matériaux Abris"/>
    <s v="Bâches"/>
    <m/>
    <s v="Nombre"/>
    <n v="11"/>
    <m/>
    <m/>
    <m/>
    <s v=""/>
    <n v="106"/>
    <s v="Sélection / Priorisation"/>
    <x v="4"/>
    <x v="34"/>
    <s v="Morne Ramier"/>
    <m/>
    <m/>
    <m/>
    <m/>
    <s v="FRE2016113OUPOMO"/>
    <n v="4"/>
    <x v="4"/>
    <x v="34"/>
    <e v="#N/A"/>
    <x v="1"/>
  </r>
  <r>
    <s v="French RC"/>
    <s v="Haitian RC"/>
    <m/>
    <s v="Réalisé"/>
    <d v="2016-11-03T00:00:00"/>
    <s v="Distribution NFI"/>
    <s v="Matériaux NFI"/>
    <s v="Kit de cuisine"/>
    <m/>
    <s v="Nombre"/>
    <n v="65"/>
    <m/>
    <m/>
    <m/>
    <s v=""/>
    <n v="106"/>
    <s v="Sélection / Priorisation"/>
    <x v="4"/>
    <x v="34"/>
    <s v="Morne Ramier"/>
    <m/>
    <m/>
    <m/>
    <m/>
    <s v="FRE2016113OUPOMO"/>
    <n v="3"/>
    <x v="4"/>
    <x v="34"/>
    <e v="#N/A"/>
    <x v="1"/>
  </r>
  <r>
    <s v="French RC"/>
    <s v="Haitian RC"/>
    <m/>
    <s v="Réalisé"/>
    <d v="2016-11-03T00:00:00"/>
    <s v="Distribution NFI"/>
    <s v="Matériaux NFI"/>
    <s v="Kit d'hygiène"/>
    <m/>
    <s v="Nombre"/>
    <n v="178"/>
    <m/>
    <m/>
    <m/>
    <s v=""/>
    <n v="106"/>
    <s v="Sélection / Priorisation"/>
    <x v="4"/>
    <x v="34"/>
    <s v="Morne Ramier"/>
    <m/>
    <m/>
    <m/>
    <m/>
    <s v="FRE2016113OUPOMO"/>
    <n v="2"/>
    <x v="4"/>
    <x v="34"/>
    <e v="#N/A"/>
    <x v="1"/>
  </r>
  <r>
    <s v="French RC"/>
    <s v="Haitian RC"/>
    <m/>
    <s v="Réalisé"/>
    <d v="2016-11-03T00:00:00"/>
    <s v="Distribution NFI"/>
    <s v="Matériaux NFI"/>
    <s v="Moustiquaires"/>
    <m/>
    <s v="Nombre"/>
    <n v="8"/>
    <m/>
    <m/>
    <m/>
    <s v=""/>
    <n v="106"/>
    <s v="Sélection / Priorisation"/>
    <x v="4"/>
    <x v="34"/>
    <s v="Morne Ramier"/>
    <m/>
    <m/>
    <m/>
    <m/>
    <s v="FRE2016113OUPOMO"/>
    <n v="1"/>
    <x v="4"/>
    <x v="34"/>
    <e v="#N/A"/>
    <x v="1"/>
  </r>
  <r>
    <s v="French RC"/>
    <s v="Haitian RC"/>
    <m/>
    <s v="Réalisé"/>
    <d v="2016-11-29T00:00:00"/>
    <s v="Distribution NFI"/>
    <s v="Matériaux NFI"/>
    <s v="Aquatabs"/>
    <m/>
    <s v="Nombre"/>
    <n v="17300"/>
    <m/>
    <m/>
    <m/>
    <s v=""/>
    <n v="146"/>
    <s v="Sélection / Priorisation"/>
    <x v="4"/>
    <x v="34"/>
    <s v="POINTE DES LATANIERS"/>
    <m/>
    <m/>
    <m/>
    <m/>
    <s v="FRE20161129OUPOPO"/>
    <n v="6"/>
    <x v="4"/>
    <x v="34"/>
    <e v="#N/A"/>
    <x v="1"/>
  </r>
  <r>
    <s v="French RC"/>
    <s v="Haitian RC"/>
    <m/>
    <s v="Réalisé"/>
    <d v="2016-11-29T00:00:00"/>
    <s v="Distribution Abris"/>
    <s v="Matériaux Abris"/>
    <s v="Bâches"/>
    <m/>
    <s v="Nombre"/>
    <n v="76"/>
    <m/>
    <m/>
    <m/>
    <s v=""/>
    <n v="146"/>
    <s v="Sélection / Priorisation"/>
    <x v="4"/>
    <x v="34"/>
    <s v="POINTE DES LATANIERS"/>
    <m/>
    <m/>
    <m/>
    <m/>
    <s v="FRE20161129OUPOPO"/>
    <n v="5"/>
    <x v="4"/>
    <x v="34"/>
    <e v="#N/A"/>
    <x v="1"/>
  </r>
  <r>
    <s v="French RC"/>
    <s v="Haitian RC"/>
    <m/>
    <s v="Réalisé"/>
    <d v="2016-11-29T00:00:00"/>
    <s v="Distribution Abris"/>
    <s v="Matériaux Abris"/>
    <s v="Kit Abris"/>
    <m/>
    <s v="Nombre"/>
    <n v="76"/>
    <m/>
    <m/>
    <m/>
    <s v=""/>
    <n v="146"/>
    <s v="Sélection / Priorisation"/>
    <x v="4"/>
    <x v="34"/>
    <s v="POINTE DES LATANIERS"/>
    <m/>
    <m/>
    <m/>
    <m/>
    <s v="FRE20161129OUPOPO"/>
    <n v="4"/>
    <x v="4"/>
    <x v="34"/>
    <e v="#N/A"/>
    <x v="1"/>
  </r>
  <r>
    <s v="French RC"/>
    <s v="Haitian RC"/>
    <m/>
    <s v="Réalisé"/>
    <d v="2016-11-29T00:00:00"/>
    <s v="Distribution NFI"/>
    <s v="Matériaux NFI"/>
    <s v="Kit de cuisine"/>
    <m/>
    <s v="Nombre"/>
    <n v="146"/>
    <m/>
    <m/>
    <m/>
    <s v=""/>
    <n v="146"/>
    <s v="Sélection / Priorisation"/>
    <x v="4"/>
    <x v="34"/>
    <s v="POINTE DES LATANIERS"/>
    <m/>
    <m/>
    <m/>
    <m/>
    <s v="FRE20161129OUPOPO"/>
    <n v="3"/>
    <x v="4"/>
    <x v="34"/>
    <e v="#N/A"/>
    <x v="1"/>
  </r>
  <r>
    <s v="French RC"/>
    <s v="Haitian RC"/>
    <m/>
    <s v="Réalisé"/>
    <d v="2016-11-29T00:00:00"/>
    <s v="Distribution NFI"/>
    <s v="Matériaux NFI"/>
    <s v="Kit d'hygiène"/>
    <m/>
    <s v="Nombre"/>
    <n v="146"/>
    <m/>
    <m/>
    <m/>
    <s v=""/>
    <n v="146"/>
    <s v="Sélection / Priorisation"/>
    <x v="4"/>
    <x v="34"/>
    <s v="POINTE DES LATANIERS"/>
    <m/>
    <m/>
    <m/>
    <m/>
    <s v="FRE20161129OUPOPO"/>
    <n v="2"/>
    <x v="4"/>
    <x v="34"/>
    <e v="#N/A"/>
    <x v="1"/>
  </r>
  <r>
    <s v="French RC"/>
    <s v="Haitian RC"/>
    <m/>
    <s v="Réalisé"/>
    <d v="2016-11-29T00:00:00"/>
    <s v="Distribution NFI"/>
    <s v="Matériaux NFI"/>
    <s v="Moustiquaires"/>
    <m/>
    <s v="Nombre"/>
    <n v="143"/>
    <m/>
    <m/>
    <m/>
    <s v=""/>
    <n v="146"/>
    <s v="Sélection / Priorisation"/>
    <x v="4"/>
    <x v="34"/>
    <s v="POINTE DES LATANIERS"/>
    <m/>
    <m/>
    <m/>
    <m/>
    <s v="FRE20161129OUPOPO"/>
    <n v="1"/>
    <x v="4"/>
    <x v="34"/>
    <e v="#N/A"/>
    <x v="1"/>
  </r>
  <r>
    <s v="French RC"/>
    <s v="Haitian RC"/>
    <m/>
    <s v="Réalisé"/>
    <d v="2016-11-30T00:00:00"/>
    <s v="Distribution NFI"/>
    <s v="Matériaux NFI"/>
    <s v="Aquatabs"/>
    <m/>
    <s v="Nombre"/>
    <n v="11000"/>
    <m/>
    <m/>
    <m/>
    <s v=""/>
    <n v="110"/>
    <s v="Sélection / Priorisation"/>
    <x v="4"/>
    <x v="34"/>
    <s v="La Source"/>
    <m/>
    <m/>
    <m/>
    <m/>
    <s v="FRE20161130OUPOLA"/>
    <n v="6"/>
    <x v="4"/>
    <x v="34"/>
    <e v="#N/A"/>
    <x v="1"/>
  </r>
  <r>
    <s v="French RC"/>
    <s v="Haitian RC"/>
    <m/>
    <s v="Réalisé"/>
    <d v="2016-11-30T00:00:00"/>
    <s v="Distribution Abris"/>
    <s v="Matériaux Abris"/>
    <s v="Bâches"/>
    <m/>
    <s v="Nombre"/>
    <n v="151"/>
    <m/>
    <m/>
    <m/>
    <s v=""/>
    <n v="231"/>
    <s v="Sélection / Priorisation"/>
    <x v="4"/>
    <x v="34"/>
    <s v="Gros Mangle"/>
    <m/>
    <m/>
    <m/>
    <m/>
    <s v="FRE20161130OUPOGR"/>
    <n v="5"/>
    <x v="4"/>
    <x v="34"/>
    <e v="#N/A"/>
    <x v="1"/>
  </r>
  <r>
    <s v="French RC"/>
    <s v="Haitian RC"/>
    <m/>
    <s v="Réalisé"/>
    <d v="2016-11-30T00:00:00"/>
    <s v="Distribution Abris"/>
    <s v="Matériaux Abris"/>
    <s v="Bâches"/>
    <m/>
    <s v="Nombre"/>
    <n v="30"/>
    <m/>
    <m/>
    <m/>
    <s v=""/>
    <n v="110"/>
    <s v="Sélection / Priorisation"/>
    <x v="4"/>
    <x v="34"/>
    <s v="La Source"/>
    <m/>
    <m/>
    <m/>
    <m/>
    <s v="FRE20161130OUPOLA"/>
    <n v="5"/>
    <x v="4"/>
    <x v="34"/>
    <e v="#N/A"/>
    <x v="1"/>
  </r>
  <r>
    <s v="French RC"/>
    <s v="Haitian RC"/>
    <m/>
    <s v="Réalisé"/>
    <d v="2016-11-30T00:00:00"/>
    <s v="Distribution Abris"/>
    <s v="Matériaux Abris"/>
    <s v="Kit Abris"/>
    <m/>
    <s v="Nombre"/>
    <n v="151"/>
    <m/>
    <m/>
    <m/>
    <s v=""/>
    <n v="231"/>
    <s v="Sélection / Priorisation"/>
    <x v="4"/>
    <x v="34"/>
    <s v="Gros Mangle"/>
    <m/>
    <m/>
    <m/>
    <m/>
    <s v="FRE20161130OUPOGR"/>
    <n v="4"/>
    <x v="4"/>
    <x v="34"/>
    <e v="#N/A"/>
    <x v="1"/>
  </r>
  <r>
    <s v="French RC"/>
    <s v="Haitian RC"/>
    <m/>
    <s v="Réalisé"/>
    <d v="2016-11-30T00:00:00"/>
    <s v="Distribution Abris"/>
    <s v="Matériaux Abris"/>
    <s v="Kit Abris"/>
    <m/>
    <s v="Nombre"/>
    <n v="30"/>
    <m/>
    <m/>
    <m/>
    <s v=""/>
    <n v="110"/>
    <s v="Sélection / Priorisation"/>
    <x v="4"/>
    <x v="34"/>
    <s v="La Source"/>
    <m/>
    <m/>
    <m/>
    <m/>
    <s v="FRE20161130OUPOLA"/>
    <n v="4"/>
    <x v="4"/>
    <x v="34"/>
    <e v="#N/A"/>
    <x v="1"/>
  </r>
  <r>
    <s v="French RC"/>
    <s v="Haitian RC"/>
    <m/>
    <s v="Réalisé"/>
    <d v="2016-11-30T00:00:00"/>
    <s v="Distribution NFI"/>
    <s v="Matériaux NFI"/>
    <s v="Kit de cuisine"/>
    <m/>
    <s v="Nombre"/>
    <n v="231"/>
    <m/>
    <m/>
    <m/>
    <s v=""/>
    <n v="231"/>
    <s v="Sélection / Priorisation"/>
    <x v="4"/>
    <x v="34"/>
    <s v="Gros Mangle"/>
    <m/>
    <m/>
    <m/>
    <m/>
    <s v="FRE20161130OUPOGR"/>
    <n v="3"/>
    <x v="4"/>
    <x v="34"/>
    <e v="#N/A"/>
    <x v="1"/>
  </r>
  <r>
    <s v="French RC"/>
    <s v="Haitian RC"/>
    <m/>
    <s v="Réalisé"/>
    <d v="2016-11-30T00:00:00"/>
    <s v="Distribution NFI"/>
    <s v="Matériaux NFI"/>
    <s v="Kit de cuisine"/>
    <m/>
    <s v="Nombre"/>
    <n v="110"/>
    <m/>
    <m/>
    <m/>
    <s v=""/>
    <n v="110"/>
    <s v="Sélection / Priorisation"/>
    <x v="4"/>
    <x v="34"/>
    <s v="La Source"/>
    <m/>
    <m/>
    <m/>
    <m/>
    <s v="FRE20161130OUPOLA"/>
    <n v="3"/>
    <x v="4"/>
    <x v="34"/>
    <e v="#N/A"/>
    <x v="1"/>
  </r>
  <r>
    <s v="French RC"/>
    <s v="Haitian RC"/>
    <m/>
    <s v="Réalisé"/>
    <d v="2016-11-30T00:00:00"/>
    <s v="Distribution NFI"/>
    <s v="Matériaux NFI"/>
    <s v="Kit d'hygiène"/>
    <m/>
    <s v="Nombre"/>
    <n v="231"/>
    <m/>
    <m/>
    <m/>
    <s v=""/>
    <n v="231"/>
    <s v="Sélection / Priorisation"/>
    <x v="4"/>
    <x v="34"/>
    <s v="Gros Mangle"/>
    <m/>
    <m/>
    <m/>
    <m/>
    <s v="FRE20161130OUPOGR"/>
    <n v="2"/>
    <x v="4"/>
    <x v="34"/>
    <e v="#N/A"/>
    <x v="1"/>
  </r>
  <r>
    <s v="French RC"/>
    <s v="Haitian RC"/>
    <m/>
    <s v="Réalisé"/>
    <d v="2016-11-30T00:00:00"/>
    <s v="Distribution NFI"/>
    <s v="Matériaux NFI"/>
    <s v="Kit d'hygiène"/>
    <m/>
    <s v="Nombre"/>
    <n v="110"/>
    <m/>
    <m/>
    <m/>
    <s v=""/>
    <n v="110"/>
    <s v="Sélection / Priorisation"/>
    <x v="4"/>
    <x v="34"/>
    <s v="La Source"/>
    <m/>
    <m/>
    <m/>
    <m/>
    <s v="FRE20161130OUPOLA"/>
    <n v="2"/>
    <x v="4"/>
    <x v="34"/>
    <e v="#N/A"/>
    <x v="1"/>
  </r>
  <r>
    <s v="French RC"/>
    <s v="Haitian RC"/>
    <m/>
    <s v="Réalisé"/>
    <d v="2016-11-30T00:00:00"/>
    <s v="Distribution NFI"/>
    <s v="Matériaux NFI"/>
    <s v="Moustiquaires"/>
    <m/>
    <s v="Nombre"/>
    <n v="231"/>
    <m/>
    <m/>
    <m/>
    <s v=""/>
    <n v="231"/>
    <s v="Sélection / Priorisation"/>
    <x v="4"/>
    <x v="34"/>
    <s v="Gros Mangle"/>
    <m/>
    <m/>
    <m/>
    <m/>
    <s v="FRE20161130OUPOGR"/>
    <n v="1"/>
    <x v="4"/>
    <x v="34"/>
    <e v="#N/A"/>
    <x v="1"/>
  </r>
  <r>
    <s v="French RC"/>
    <s v="Haitian RC"/>
    <m/>
    <s v="Réalisé"/>
    <d v="2016-11-30T00:00:00"/>
    <s v="Distribution NFI"/>
    <s v="Matériaux NFI"/>
    <s v="Moustiquaires"/>
    <m/>
    <s v="Nombre"/>
    <n v="110"/>
    <m/>
    <m/>
    <m/>
    <s v=""/>
    <n v="110"/>
    <s v="Sélection / Priorisation"/>
    <x v="4"/>
    <x v="34"/>
    <s v="La Source"/>
    <m/>
    <m/>
    <m/>
    <m/>
    <s v="FRE20161130OUPOLA"/>
    <n v="1"/>
    <x v="4"/>
    <x v="34"/>
    <e v="#N/A"/>
    <x v="1"/>
  </r>
  <r>
    <s v="German RC"/>
    <s v="Haitian RC"/>
    <m/>
    <s v="Réalisé"/>
    <d v="2016-10-28T00:00:00"/>
    <s v="Distribution NFI"/>
    <s v="Matériaux NFI"/>
    <s v=" Agricultural Cleaning Kits"/>
    <m/>
    <s v="Nombre"/>
    <n v="42"/>
    <m/>
    <m/>
    <m/>
    <m/>
    <n v="252"/>
    <m/>
    <x v="3"/>
    <x v="57"/>
    <s v="4me La Plaine"/>
    <m/>
    <m/>
    <m/>
    <m/>
    <s v="GER20161028NIBA4M"/>
    <n v="1"/>
    <x v="3"/>
    <x v="37"/>
    <e v="#N/A"/>
    <x v="0"/>
  </r>
  <r>
    <s v="German RC"/>
    <s v="Haitian RC"/>
    <m/>
    <s v="Réalisé"/>
    <d v="2016-10-31T00:00:00"/>
    <s v="Distribution NFI"/>
    <s v="Matériaux NFI"/>
    <s v=" Agricultural Cleaning Kits"/>
    <m/>
    <s v="Nombre"/>
    <n v="5"/>
    <m/>
    <m/>
    <m/>
    <m/>
    <n v="30"/>
    <m/>
    <x v="3"/>
    <x v="57"/>
    <s v="La plaine (remainder of previous distributions)"/>
    <m/>
    <m/>
    <m/>
    <m/>
    <s v="GER20161031NIBALA"/>
    <n v="1"/>
    <x v="3"/>
    <x v="37"/>
    <e v="#N/A"/>
    <x v="1"/>
  </r>
  <r>
    <s v="German RC"/>
    <s v="Haitian RC"/>
    <m/>
    <s v="Réalisé"/>
    <d v="2016-11-01T00:00:00"/>
    <s v="Distribution NFI"/>
    <s v="Matériaux NFI"/>
    <s v=" Agricultural Cleaning Kits"/>
    <m/>
    <s v="Nombre"/>
    <n v="40"/>
    <m/>
    <m/>
    <m/>
    <m/>
    <n v="240"/>
    <m/>
    <x v="3"/>
    <x v="58"/>
    <s v="Ti- Francois (16 kits) + Vassale -  localite Dupuy(26 kits)"/>
    <m/>
    <m/>
    <m/>
    <m/>
    <s v="GER2016111NIPLTI"/>
    <n v="1"/>
    <x v="3"/>
    <x v="38"/>
    <e v="#N/A"/>
    <x v="0"/>
  </r>
  <r>
    <s v="German RC"/>
    <s v="Haitian RC"/>
    <m/>
    <s v="Réalisé"/>
    <d v="2016-11-04T00:00:00"/>
    <s v="Distribution NFI"/>
    <s v="Matériaux NFI"/>
    <s v=" Agricultural Cleaning Kits"/>
    <m/>
    <s v="Nombre"/>
    <n v="40"/>
    <m/>
    <m/>
    <m/>
    <m/>
    <n v="240"/>
    <m/>
    <x v="3"/>
    <x v="59"/>
    <s v="Raymond"/>
    <m/>
    <m/>
    <m/>
    <m/>
    <s v="GER2016114NIPERA"/>
    <n v="1"/>
    <x v="3"/>
    <x v="39"/>
    <e v="#N/A"/>
    <x v="0"/>
  </r>
  <r>
    <s v="German RC"/>
    <s v="Haitian RC"/>
    <m/>
    <s v="Réalisé"/>
    <d v="2016-11-07T00:00:00"/>
    <s v="Distribution NFI"/>
    <s v="Matériaux NFI"/>
    <s v=" Agricultural Cleaning Kits"/>
    <m/>
    <s v="Nombre"/>
    <n v="26"/>
    <m/>
    <m/>
    <m/>
    <m/>
    <n v="156"/>
    <m/>
    <x v="3"/>
    <x v="59"/>
    <s v="Tiby"/>
    <m/>
    <m/>
    <m/>
    <m/>
    <s v="GER2016117NIPETI"/>
    <n v="1"/>
    <x v="3"/>
    <x v="39"/>
    <e v="#N/A"/>
    <x v="1"/>
  </r>
  <r>
    <s v="German RC"/>
    <s v="Haitian RC"/>
    <m/>
    <s v="Réalisé"/>
    <d v="2016-11-10T00:00:00"/>
    <s v="Distribution NFI"/>
    <s v="Matériaux NFI"/>
    <s v=" Agricultural Cleaning Kits"/>
    <m/>
    <s v="Nombre"/>
    <n v="60"/>
    <m/>
    <m/>
    <m/>
    <m/>
    <n v="60"/>
    <m/>
    <x v="3"/>
    <x v="58"/>
    <s v="Anse aux Pins (9) + Ti Francois (18) + Vassal/Dupuy  (33)"/>
    <m/>
    <m/>
    <m/>
    <m/>
    <s v="GER20161110NIPLAN"/>
    <n v="1"/>
    <x v="3"/>
    <x v="38"/>
    <e v="#N/A"/>
    <x v="1"/>
  </r>
  <r>
    <s v="German RC"/>
    <s v="Haitian RC"/>
    <m/>
    <s v="Réalisé"/>
    <d v="2016-11-11T00:00:00"/>
    <s v="Distribution NFI"/>
    <s v="Matériaux NFI"/>
    <s v=" Agricultural Cleaning Kits"/>
    <m/>
    <s v="Nombre"/>
    <n v="53"/>
    <m/>
    <m/>
    <m/>
    <m/>
    <n v="318"/>
    <m/>
    <x v="3"/>
    <x v="57"/>
    <s v="Riviere Salee (9)+Ford Tortue (3)+Tete d'eau (4)+Guerin (2)+La plaine (35)"/>
    <m/>
    <m/>
    <m/>
    <m/>
    <s v="GER20161111NIBARI"/>
    <n v="1"/>
    <x v="3"/>
    <x v="37"/>
    <e v="#N/A"/>
    <x v="1"/>
  </r>
  <r>
    <s v="German RC"/>
    <s v="Haitian RC"/>
    <m/>
    <s v="Réalisé"/>
    <d v="2016-11-12T00:00:00"/>
    <s v="Distribution NFI"/>
    <s v="Matériaux NFI"/>
    <s v=" Agricultural Cleaning Kits"/>
    <m/>
    <s v="Nombre"/>
    <n v="34"/>
    <m/>
    <m/>
    <m/>
    <m/>
    <n v="204"/>
    <m/>
    <x v="3"/>
    <x v="59"/>
    <s v="Ti-Morne (15) + Lievre (19)"/>
    <m/>
    <m/>
    <m/>
    <m/>
    <s v="GER20161112NIPETI"/>
    <n v="1"/>
    <x v="3"/>
    <x v="39"/>
    <e v="#N/A"/>
    <x v="1"/>
  </r>
  <r>
    <s v="German RC"/>
    <s v="Haitian RC"/>
    <m/>
    <s v="Réalisé"/>
    <d v="2016-11-17T00:00:00"/>
    <s v="Distribution NFI"/>
    <s v="Matériaux NFI"/>
    <s v="Kit d'hygiène"/>
    <m/>
    <s v="Nombre"/>
    <n v="31"/>
    <m/>
    <m/>
    <m/>
    <s v=""/>
    <n v="31"/>
    <s v="Sélection / Priorisation"/>
    <x v="3"/>
    <x v="59"/>
    <s v="Centre Ville"/>
    <m/>
    <m/>
    <m/>
    <m/>
    <s v="GER20161117NIPECE"/>
    <n v="1"/>
    <x v="3"/>
    <x v="39"/>
    <e v="#N/A"/>
    <x v="1"/>
  </r>
  <r>
    <s v="German RC"/>
    <s v="Haitian RC"/>
    <m/>
    <s v="Réalisé"/>
    <d v="2016-11-22T00:00:00"/>
    <s v="Distribution NFI"/>
    <s v="Matériaux NFI"/>
    <s v="Kit d'hygiène"/>
    <m/>
    <s v="Nombre"/>
    <n v="96"/>
    <m/>
    <m/>
    <m/>
    <m/>
    <n v="271"/>
    <m/>
    <x v="3"/>
    <x v="59"/>
    <s v="Raymond"/>
    <m/>
    <m/>
    <m/>
    <m/>
    <s v="GER20161122NIPERA"/>
    <n v="1"/>
    <x v="3"/>
    <x v="39"/>
    <e v="#N/A"/>
    <x v="1"/>
  </r>
  <r>
    <s v="German RC"/>
    <s v="Haitian RC"/>
    <m/>
    <s v="Réalisé"/>
    <d v="2016-11-23T00:00:00"/>
    <s v="Distribution NFI"/>
    <s v="Matériaux NFI"/>
    <s v="Kit d'hygiène"/>
    <m/>
    <s v="Nombre"/>
    <n v="122"/>
    <m/>
    <m/>
    <m/>
    <m/>
    <n v="238"/>
    <m/>
    <x v="3"/>
    <x v="59"/>
    <s v="Tiby"/>
    <m/>
    <m/>
    <m/>
    <m/>
    <s v="GER20161123NIPETI"/>
    <n v="1"/>
    <x v="3"/>
    <x v="39"/>
    <e v="#N/A"/>
    <x v="1"/>
  </r>
  <r>
    <s v="GOAL"/>
    <m/>
    <m/>
    <s v="Réalisé"/>
    <m/>
    <s v="Distribution NFI"/>
    <s v="Matériaux NFI"/>
    <s v="Kit de cuisine"/>
    <m/>
    <s v="Nombre"/>
    <n v="393"/>
    <m/>
    <m/>
    <m/>
    <s v=""/>
    <n v="393"/>
    <m/>
    <x v="4"/>
    <x v="28"/>
    <m/>
    <m/>
    <m/>
    <m/>
    <s v="Kits d'abri : 1 bache, 2 laines, 15m de cordes"/>
    <s v="GOA190010OU"/>
    <n v="2"/>
    <x v="4"/>
    <x v="28"/>
    <e v="#N/A"/>
    <x v="0"/>
  </r>
  <r>
    <s v="GOAL"/>
    <m/>
    <m/>
    <s v="Réalisé"/>
    <m/>
    <s v="Distribution NFI"/>
    <s v="Matériaux NFI"/>
    <s v="Kit d'hygiène"/>
    <m/>
    <s v="Nombre"/>
    <n v="393"/>
    <m/>
    <m/>
    <m/>
    <s v=""/>
    <n v="393"/>
    <m/>
    <x v="4"/>
    <x v="28"/>
    <m/>
    <m/>
    <m/>
    <m/>
    <m/>
    <s v="GOA190010OU"/>
    <n v="1"/>
    <x v="4"/>
    <x v="28"/>
    <e v="#N/A"/>
    <x v="1"/>
  </r>
  <r>
    <s v="Haitian RC"/>
    <m/>
    <m/>
    <s v="Réalisé"/>
    <d v="2016-10-04T00:00:00"/>
    <s v="Distribution NFI"/>
    <s v="Matériaux NFI"/>
    <s v="Bidons"/>
    <m/>
    <s v="Nombre"/>
    <n v="100"/>
    <m/>
    <m/>
    <m/>
    <s v=""/>
    <n v="100"/>
    <m/>
    <x v="6"/>
    <x v="60"/>
    <m/>
    <m/>
    <m/>
    <m/>
    <m/>
    <s v="HAI2016104SUCA"/>
    <n v="5"/>
    <x v="6"/>
    <x v="40"/>
    <e v="#N/A"/>
    <x v="0"/>
  </r>
  <r>
    <s v="Haitian RC"/>
    <m/>
    <m/>
    <s v="Réalisé"/>
    <d v="2016-10-04T00:00:00"/>
    <s v="Distribution NFI"/>
    <s v="Matériaux NFI"/>
    <s v="Couvertures"/>
    <m/>
    <s v="Nombre"/>
    <n v="200"/>
    <m/>
    <m/>
    <m/>
    <s v=""/>
    <n v="100"/>
    <m/>
    <x v="6"/>
    <x v="60"/>
    <m/>
    <m/>
    <m/>
    <m/>
    <m/>
    <s v="HAI2016104SUCA"/>
    <n v="4"/>
    <x v="6"/>
    <x v="40"/>
    <e v="#N/A"/>
    <x v="1"/>
  </r>
  <r>
    <s v="Haitian RC"/>
    <m/>
    <m/>
    <s v="Réalisé"/>
    <d v="2016-10-04T00:00:00"/>
    <s v="Distribution Abris"/>
    <s v="Matériaux Abris"/>
    <s v="Kit Abris"/>
    <m/>
    <s v="Nombre"/>
    <n v="100"/>
    <m/>
    <m/>
    <m/>
    <s v=""/>
    <n v="100"/>
    <s v="Sélection / Priorisation"/>
    <x v="6"/>
    <x v="60"/>
    <m/>
    <m/>
    <m/>
    <m/>
    <m/>
    <s v="HAI2016104SUCA"/>
    <n v="3"/>
    <x v="6"/>
    <x v="40"/>
    <e v="#N/A"/>
    <x v="1"/>
  </r>
  <r>
    <s v="Haitian RC"/>
    <m/>
    <m/>
    <s v="Réalisé"/>
    <d v="2016-10-04T00:00:00"/>
    <s v="Distribution NFI"/>
    <s v="Matériaux NFI"/>
    <s v="Kit de cuisine"/>
    <m/>
    <s v="Nombre"/>
    <n v="100"/>
    <m/>
    <m/>
    <m/>
    <s v=""/>
    <n v="100"/>
    <m/>
    <x v="6"/>
    <x v="60"/>
    <m/>
    <m/>
    <m/>
    <m/>
    <m/>
    <s v="HAI2016104SUCA"/>
    <n v="2"/>
    <x v="6"/>
    <x v="40"/>
    <e v="#N/A"/>
    <x v="1"/>
  </r>
  <r>
    <s v="Haitian RC"/>
    <m/>
    <m/>
    <s v="Réalisé"/>
    <d v="2016-10-04T00:00:00"/>
    <s v="Distribution NFI"/>
    <s v="Matériaux NFI"/>
    <s v="Seaux"/>
    <m/>
    <s v="Nombre"/>
    <n v="100"/>
    <m/>
    <m/>
    <m/>
    <s v=""/>
    <n v="100"/>
    <m/>
    <x v="6"/>
    <x v="60"/>
    <m/>
    <m/>
    <m/>
    <m/>
    <m/>
    <s v="HAI2016104SUCA"/>
    <n v="1"/>
    <x v="6"/>
    <x v="40"/>
    <e v="#N/A"/>
    <x v="1"/>
  </r>
  <r>
    <s v="Haitian RC"/>
    <m/>
    <m/>
    <s v="Réalisé"/>
    <d v="2016-10-11T00:00:00"/>
    <s v="Distribution Abris"/>
    <s v="Matériaux Abris"/>
    <s v="Kit Abris"/>
    <m/>
    <s v="Nombre"/>
    <n v="54"/>
    <m/>
    <m/>
    <m/>
    <s v=""/>
    <n v="54"/>
    <s v="Sélection / Priorisation"/>
    <x v="6"/>
    <x v="61"/>
    <m/>
    <m/>
    <m/>
    <m/>
    <m/>
    <s v="HAI20161011SUGR"/>
    <n v="3"/>
    <x v="6"/>
    <x v="41"/>
    <e v="#N/A"/>
    <x v="0"/>
  </r>
  <r>
    <s v="Haitian RC"/>
    <m/>
    <m/>
    <s v="Réalisé"/>
    <d v="2016-10-11T00:00:00"/>
    <s v="Distribution NFI"/>
    <s v="Matériaux NFI"/>
    <s v="Kit de cuisine"/>
    <m/>
    <s v="Nombre"/>
    <n v="54"/>
    <m/>
    <m/>
    <m/>
    <s v=""/>
    <n v="54"/>
    <m/>
    <x v="6"/>
    <x v="61"/>
    <m/>
    <m/>
    <m/>
    <m/>
    <m/>
    <s v="HAI20161011SUGR"/>
    <n v="2"/>
    <x v="6"/>
    <x v="41"/>
    <e v="#N/A"/>
    <x v="1"/>
  </r>
  <r>
    <s v="Haitian RC"/>
    <m/>
    <m/>
    <s v="Réalisé"/>
    <d v="2016-10-11T00:00:00"/>
    <s v="Distribution NFI"/>
    <s v="Matériaux NFI"/>
    <s v="Kit d'hygiène"/>
    <m/>
    <s v="Nombre"/>
    <n v="54"/>
    <m/>
    <m/>
    <m/>
    <s v=""/>
    <n v="54"/>
    <m/>
    <x v="6"/>
    <x v="61"/>
    <m/>
    <m/>
    <m/>
    <m/>
    <m/>
    <s v="HAI20161011SUGR"/>
    <n v="1"/>
    <x v="6"/>
    <x v="41"/>
    <e v="#N/A"/>
    <x v="1"/>
  </r>
  <r>
    <s v="Haitian RC"/>
    <m/>
    <m/>
    <s v="Réalisé"/>
    <d v="2016-10-12T00:00:00"/>
    <s v="Distribution NFI"/>
    <s v="Matériaux NFI"/>
    <s v="Kit de cuisine"/>
    <m/>
    <s v="Nombre"/>
    <n v="79"/>
    <m/>
    <m/>
    <m/>
    <s v=""/>
    <n v="79"/>
    <s v="Sélection / Priorisation"/>
    <x v="1"/>
    <x v="1"/>
    <s v="Parc Larco"/>
    <m/>
    <m/>
    <m/>
    <m/>
    <s v="HAI20161012SULEPA"/>
    <n v="1"/>
    <x v="1"/>
    <x v="1"/>
    <e v="#N/A"/>
    <x v="0"/>
  </r>
  <r>
    <s v="Haitian RC"/>
    <m/>
    <m/>
    <s v="Réalisé"/>
    <d v="2016-10-12T00:00:00"/>
    <s v="Distribution Abris"/>
    <s v="Matériaux Abris"/>
    <s v="Kit Abris"/>
    <m/>
    <s v="Nombre"/>
    <n v="112"/>
    <m/>
    <m/>
    <m/>
    <s v=""/>
    <n v="112"/>
    <s v="Sélection / Priorisation"/>
    <x v="6"/>
    <x v="62"/>
    <m/>
    <m/>
    <m/>
    <m/>
    <m/>
    <s v="HAI20161012SUBA"/>
    <n v="3"/>
    <x v="6"/>
    <x v="42"/>
    <e v="#N/A"/>
    <x v="0"/>
  </r>
  <r>
    <s v="Haitian RC"/>
    <m/>
    <m/>
    <s v="Réalisé"/>
    <d v="2016-10-12T00:00:00"/>
    <s v="Distribution NFI"/>
    <s v="Matériaux NFI"/>
    <s v="Kit de cuisine"/>
    <m/>
    <s v="Nombre"/>
    <n v="112"/>
    <m/>
    <m/>
    <m/>
    <s v=""/>
    <n v="112"/>
    <s v="Sélection / Priorisation"/>
    <x v="6"/>
    <x v="62"/>
    <m/>
    <m/>
    <m/>
    <m/>
    <m/>
    <s v="HAI20161012SUBA"/>
    <n v="2"/>
    <x v="6"/>
    <x v="42"/>
    <e v="#N/A"/>
    <x v="1"/>
  </r>
  <r>
    <s v="Haitian RC"/>
    <m/>
    <m/>
    <s v="Réalisé"/>
    <d v="2016-10-12T00:00:00"/>
    <s v="Distribution NFI"/>
    <s v="Matériaux NFI"/>
    <s v="Kit d'hygiène"/>
    <m/>
    <s v="Nombre"/>
    <n v="112"/>
    <m/>
    <m/>
    <m/>
    <s v=""/>
    <n v="112"/>
    <s v="Sélection / Priorisation"/>
    <x v="6"/>
    <x v="62"/>
    <m/>
    <m/>
    <m/>
    <m/>
    <m/>
    <s v="HAI20161012SUBA"/>
    <n v="1"/>
    <x v="6"/>
    <x v="42"/>
    <e v="#N/A"/>
    <x v="1"/>
  </r>
  <r>
    <s v="Haitian RC"/>
    <m/>
    <m/>
    <s v="Réalisé"/>
    <d v="2016-10-13T00:00:00"/>
    <s v="Distribution NFI"/>
    <s v="Matériaux NFI"/>
    <s v="Kit de cuisine"/>
    <m/>
    <s v="Nombre"/>
    <n v="125"/>
    <m/>
    <m/>
    <m/>
    <s v=""/>
    <n v="125"/>
    <s v="Sélection / Priorisation"/>
    <x v="1"/>
    <x v="1"/>
    <s v="HRC Office_Les Cayes"/>
    <m/>
    <m/>
    <m/>
    <m/>
    <s v="HAI20161013SULEHR"/>
    <n v="1"/>
    <x v="1"/>
    <x v="1"/>
    <e v="#N/A"/>
    <x v="1"/>
  </r>
  <r>
    <s v="Haitian RC"/>
    <m/>
    <m/>
    <s v="Réalisé"/>
    <d v="2016-10-17T00:00:00"/>
    <s v="Distribution NFI"/>
    <s v="Matériaux NFI"/>
    <s v="Couvertures"/>
    <m/>
    <s v="Nombre"/>
    <n v="50"/>
    <m/>
    <m/>
    <m/>
    <s v=""/>
    <n v="25"/>
    <s v="Sélection / Priorisation"/>
    <x v="0"/>
    <x v="2"/>
    <m/>
    <m/>
    <m/>
    <m/>
    <m/>
    <s v="HAI20161017GRAN"/>
    <n v="4"/>
    <x v="0"/>
    <x v="2"/>
    <e v="#N/A"/>
    <x v="0"/>
  </r>
  <r>
    <s v="Haitian RC"/>
    <m/>
    <m/>
    <s v="Réalisé"/>
    <d v="2016-10-17T00:00:00"/>
    <s v="Distribution Abris"/>
    <s v="Matériaux Abris"/>
    <s v="Kit Abris"/>
    <m/>
    <s v="Nombre"/>
    <n v="25"/>
    <m/>
    <m/>
    <m/>
    <s v=""/>
    <n v="25"/>
    <s v="Sélection / Priorisation"/>
    <x v="0"/>
    <x v="2"/>
    <m/>
    <m/>
    <m/>
    <m/>
    <m/>
    <s v="HAI20161017GRAN"/>
    <n v="3"/>
    <x v="0"/>
    <x v="2"/>
    <e v="#N/A"/>
    <x v="1"/>
  </r>
  <r>
    <s v="Haitian RC"/>
    <m/>
    <m/>
    <s v="Réalisé"/>
    <d v="2016-10-17T00:00:00"/>
    <s v="Distribution NFI"/>
    <s v="Matériaux NFI"/>
    <s v="Kit de cuisine"/>
    <m/>
    <s v="Nombre"/>
    <n v="25"/>
    <m/>
    <m/>
    <m/>
    <s v=""/>
    <n v="25"/>
    <s v="Sélection / Priorisation"/>
    <x v="0"/>
    <x v="2"/>
    <m/>
    <m/>
    <m/>
    <m/>
    <m/>
    <s v="HAI20161017GRAN"/>
    <n v="2"/>
    <x v="0"/>
    <x v="2"/>
    <e v="#N/A"/>
    <x v="1"/>
  </r>
  <r>
    <s v="Haitian RC"/>
    <m/>
    <m/>
    <s v="Réalisé"/>
    <d v="2016-10-17T00:00:00"/>
    <s v="Distribution NFI"/>
    <s v="Matériaux NFI"/>
    <s v="Seaux"/>
    <m/>
    <s v="Nombre"/>
    <n v="50"/>
    <m/>
    <m/>
    <m/>
    <s v=""/>
    <n v="25"/>
    <s v="Sélection / Priorisation"/>
    <x v="0"/>
    <x v="2"/>
    <m/>
    <m/>
    <m/>
    <m/>
    <m/>
    <s v="HAI20161017GRAN"/>
    <n v="1"/>
    <x v="0"/>
    <x v="2"/>
    <e v="#N/A"/>
    <x v="1"/>
  </r>
  <r>
    <s v="Haitian RC"/>
    <m/>
    <m/>
    <s v="Réalisé"/>
    <d v="2016-10-17T00:00:00"/>
    <s v="Distribution Abris"/>
    <s v="Matériaux Abris"/>
    <s v="Bâches"/>
    <m/>
    <s v="Nombre"/>
    <n v="50"/>
    <m/>
    <m/>
    <m/>
    <s v=""/>
    <n v="25"/>
    <m/>
    <x v="0"/>
    <x v="63"/>
    <m/>
    <m/>
    <m/>
    <m/>
    <m/>
    <s v="HAI20161017GRBE"/>
    <n v="5"/>
    <x v="0"/>
    <x v="43"/>
    <e v="#N/A"/>
    <x v="0"/>
  </r>
  <r>
    <s v="Haitian RC"/>
    <m/>
    <m/>
    <s v="Réalisé"/>
    <d v="2016-10-17T00:00:00"/>
    <s v="Distribution NFI"/>
    <s v="Matériaux NFI"/>
    <s v="Couvertures"/>
    <m/>
    <s v="Nombre"/>
    <n v="50"/>
    <m/>
    <m/>
    <m/>
    <s v=""/>
    <n v="25"/>
    <m/>
    <x v="0"/>
    <x v="63"/>
    <m/>
    <m/>
    <m/>
    <m/>
    <m/>
    <s v="HAI20161017GRBE"/>
    <n v="4"/>
    <x v="0"/>
    <x v="43"/>
    <e v="#N/A"/>
    <x v="1"/>
  </r>
  <r>
    <s v="Haitian RC"/>
    <m/>
    <m/>
    <s v="Réalisé"/>
    <d v="2016-10-17T00:00:00"/>
    <s v="Distribution Abris"/>
    <s v="Matériaux Abris"/>
    <s v="Kit Abris"/>
    <m/>
    <s v="Nombre"/>
    <n v="25"/>
    <m/>
    <m/>
    <m/>
    <s v=""/>
    <n v="25"/>
    <s v="Sélection / Priorisation"/>
    <x v="0"/>
    <x v="63"/>
    <m/>
    <m/>
    <m/>
    <m/>
    <m/>
    <s v="HAI20161017GRBE"/>
    <n v="3"/>
    <x v="0"/>
    <x v="43"/>
    <e v="#N/A"/>
    <x v="1"/>
  </r>
  <r>
    <s v="Haitian RC"/>
    <m/>
    <m/>
    <s v="Réalisé"/>
    <d v="2016-10-17T00:00:00"/>
    <s v="Distribution NFI"/>
    <s v="Matériaux NFI"/>
    <s v="Kit de cuisine"/>
    <m/>
    <s v="Nombre"/>
    <n v="25"/>
    <m/>
    <m/>
    <m/>
    <s v=""/>
    <n v="25"/>
    <s v="Sélection / Priorisation"/>
    <x v="0"/>
    <x v="63"/>
    <m/>
    <m/>
    <m/>
    <m/>
    <m/>
    <s v="HAI20161017GRBE"/>
    <n v="2"/>
    <x v="0"/>
    <x v="43"/>
    <e v="#N/A"/>
    <x v="1"/>
  </r>
  <r>
    <s v="Haitian RC"/>
    <m/>
    <m/>
    <s v="Réalisé"/>
    <d v="2016-10-17T00:00:00"/>
    <s v="Distribution NFI"/>
    <s v="Matériaux NFI"/>
    <s v="Seaux"/>
    <m/>
    <s v="Nombre"/>
    <n v="50"/>
    <m/>
    <m/>
    <m/>
    <s v=""/>
    <n v="25"/>
    <m/>
    <x v="0"/>
    <x v="63"/>
    <m/>
    <m/>
    <m/>
    <m/>
    <m/>
    <s v="HAI20161017GRBE"/>
    <n v="1"/>
    <x v="0"/>
    <x v="43"/>
    <e v="#N/A"/>
    <x v="1"/>
  </r>
  <r>
    <s v="Haitian RC"/>
    <m/>
    <m/>
    <s v="Réalisé"/>
    <d v="2016-10-17T00:00:00"/>
    <s v="Distribution NFI"/>
    <s v="Matériaux NFI"/>
    <s v="Couvertures"/>
    <m/>
    <s v="Nombre"/>
    <n v="50"/>
    <m/>
    <m/>
    <m/>
    <s v=""/>
    <n v="25"/>
    <m/>
    <x v="0"/>
    <x v="30"/>
    <m/>
    <m/>
    <m/>
    <m/>
    <m/>
    <s v="HAI20161017GRCH"/>
    <n v="4"/>
    <x v="0"/>
    <x v="30"/>
    <e v="#N/A"/>
    <x v="0"/>
  </r>
  <r>
    <s v="Haitian RC"/>
    <m/>
    <m/>
    <s v="Réalisé"/>
    <d v="2016-10-17T00:00:00"/>
    <s v="Distribution Abris"/>
    <s v="Matériaux Abris"/>
    <s v="Kit Abris"/>
    <m/>
    <s v="Nombre"/>
    <n v="25"/>
    <m/>
    <m/>
    <m/>
    <s v=""/>
    <n v="25"/>
    <s v="Sélection / Priorisation"/>
    <x v="0"/>
    <x v="30"/>
    <m/>
    <m/>
    <m/>
    <m/>
    <m/>
    <s v="HAI20161017GRCH"/>
    <n v="3"/>
    <x v="0"/>
    <x v="30"/>
    <e v="#N/A"/>
    <x v="1"/>
  </r>
  <r>
    <s v="Haitian RC"/>
    <m/>
    <m/>
    <s v="Réalisé"/>
    <d v="2016-10-17T00:00:00"/>
    <s v="Distribution NFI"/>
    <s v="Matériaux NFI"/>
    <s v="Kit de cuisine"/>
    <m/>
    <s v="Nombre"/>
    <n v="25"/>
    <m/>
    <m/>
    <m/>
    <s v=""/>
    <n v="25"/>
    <s v="Sélection / Priorisation"/>
    <x v="0"/>
    <x v="30"/>
    <m/>
    <m/>
    <m/>
    <m/>
    <m/>
    <s v="HAI20161017GRCH"/>
    <n v="2"/>
    <x v="0"/>
    <x v="30"/>
    <e v="#N/A"/>
    <x v="1"/>
  </r>
  <r>
    <s v="Haitian RC"/>
    <m/>
    <m/>
    <s v="Réalisé"/>
    <d v="2016-10-17T00:00:00"/>
    <s v="Distribution NFI"/>
    <s v="Matériaux NFI"/>
    <s v="Seaux"/>
    <m/>
    <s v="Nombre"/>
    <n v="50"/>
    <m/>
    <m/>
    <m/>
    <s v=""/>
    <n v="25"/>
    <m/>
    <x v="0"/>
    <x v="30"/>
    <m/>
    <m/>
    <m/>
    <m/>
    <m/>
    <s v="HAI20161017GRCH"/>
    <n v="1"/>
    <x v="0"/>
    <x v="30"/>
    <e v="#N/A"/>
    <x v="1"/>
  </r>
  <r>
    <s v="Haitian RC"/>
    <m/>
    <m/>
    <s v="Réalisé"/>
    <d v="2016-10-17T00:00:00"/>
    <s v="Distribution NFI"/>
    <s v="Matériaux NFI"/>
    <s v="Couvertures"/>
    <m/>
    <s v="Nombre"/>
    <n v="50"/>
    <m/>
    <m/>
    <m/>
    <s v=""/>
    <n v="25"/>
    <m/>
    <x v="0"/>
    <x v="64"/>
    <m/>
    <m/>
    <m/>
    <m/>
    <m/>
    <s v="HAI20161017GRCO"/>
    <n v="4"/>
    <x v="0"/>
    <x v="44"/>
    <e v="#N/A"/>
    <x v="0"/>
  </r>
  <r>
    <s v="Haitian RC"/>
    <m/>
    <m/>
    <s v="Réalisé"/>
    <d v="2016-10-17T00:00:00"/>
    <s v="Distribution Abris"/>
    <s v="Matériaux Abris"/>
    <s v="Kit Abris"/>
    <m/>
    <s v="Nombre"/>
    <n v="25"/>
    <m/>
    <m/>
    <m/>
    <s v=""/>
    <n v="25"/>
    <s v="Sélection / Priorisation"/>
    <x v="0"/>
    <x v="64"/>
    <m/>
    <m/>
    <m/>
    <m/>
    <m/>
    <s v="HAI20161017GRCO"/>
    <n v="3"/>
    <x v="0"/>
    <x v="44"/>
    <e v="#N/A"/>
    <x v="1"/>
  </r>
  <r>
    <s v="Haitian RC"/>
    <m/>
    <m/>
    <s v="Réalisé"/>
    <d v="2016-10-17T00:00:00"/>
    <s v="Distribution NFI"/>
    <s v="Matériaux NFI"/>
    <s v="Kit de cuisine"/>
    <m/>
    <s v="Nombre"/>
    <n v="25"/>
    <m/>
    <m/>
    <m/>
    <s v=""/>
    <n v="25"/>
    <s v="Sélection / Priorisation"/>
    <x v="0"/>
    <x v="64"/>
    <m/>
    <m/>
    <m/>
    <m/>
    <m/>
    <s v="HAI20161017GRCO"/>
    <n v="2"/>
    <x v="0"/>
    <x v="44"/>
    <e v="#N/A"/>
    <x v="1"/>
  </r>
  <r>
    <s v="Haitian RC"/>
    <m/>
    <m/>
    <s v="Réalisé"/>
    <d v="2016-10-17T00:00:00"/>
    <s v="Distribution NFI"/>
    <s v="Matériaux NFI"/>
    <s v="Seaux"/>
    <m/>
    <s v="Nombre"/>
    <n v="50"/>
    <m/>
    <m/>
    <m/>
    <s v=""/>
    <n v="25"/>
    <s v="Sélection / Priorisation"/>
    <x v="0"/>
    <x v="64"/>
    <m/>
    <m/>
    <m/>
    <m/>
    <m/>
    <s v="HAI20161017GRCO"/>
    <n v="1"/>
    <x v="0"/>
    <x v="44"/>
    <e v="#N/A"/>
    <x v="1"/>
  </r>
  <r>
    <s v="Haitian RC"/>
    <m/>
    <m/>
    <s v="Réalisé"/>
    <d v="2016-10-17T00:00:00"/>
    <s v="Distribution NFI"/>
    <s v="Matériaux NFI"/>
    <s v="Couvertures"/>
    <m/>
    <s v="Nombre"/>
    <n v="50"/>
    <m/>
    <m/>
    <m/>
    <s v=""/>
    <n v="25"/>
    <m/>
    <x v="0"/>
    <x v="3"/>
    <m/>
    <m/>
    <m/>
    <m/>
    <m/>
    <s v="HAI20161017GRDA"/>
    <n v="4"/>
    <x v="0"/>
    <x v="3"/>
    <e v="#N/A"/>
    <x v="0"/>
  </r>
  <r>
    <s v="Haitian RC"/>
    <m/>
    <m/>
    <s v="Réalisé"/>
    <d v="2016-10-17T00:00:00"/>
    <s v="Distribution Abris"/>
    <s v="Matériaux Abris"/>
    <s v="Kit Abris"/>
    <m/>
    <s v="Nombre"/>
    <n v="25"/>
    <m/>
    <m/>
    <m/>
    <s v=""/>
    <n v="25"/>
    <s v="Sélection / Priorisation"/>
    <x v="0"/>
    <x v="3"/>
    <m/>
    <m/>
    <m/>
    <m/>
    <m/>
    <s v="HAI20161017GRDA"/>
    <n v="3"/>
    <x v="0"/>
    <x v="3"/>
    <e v="#N/A"/>
    <x v="1"/>
  </r>
  <r>
    <s v="Haitian RC"/>
    <m/>
    <m/>
    <s v="Réalisé"/>
    <d v="2016-10-17T00:00:00"/>
    <s v="Distribution NFI"/>
    <s v="Matériaux NFI"/>
    <s v="Kit de cuisine"/>
    <m/>
    <s v="Nombre"/>
    <n v="25"/>
    <m/>
    <m/>
    <m/>
    <s v=""/>
    <n v="25"/>
    <s v="Sélection / Priorisation"/>
    <x v="0"/>
    <x v="3"/>
    <m/>
    <m/>
    <m/>
    <m/>
    <m/>
    <s v="HAI20161017GRDA"/>
    <n v="2"/>
    <x v="0"/>
    <x v="3"/>
    <e v="#N/A"/>
    <x v="1"/>
  </r>
  <r>
    <s v="Haitian RC"/>
    <m/>
    <m/>
    <s v="Réalisé"/>
    <d v="2016-10-17T00:00:00"/>
    <s v="Distribution NFI"/>
    <s v="Matériaux NFI"/>
    <s v="Seaux"/>
    <m/>
    <s v="Nombre"/>
    <n v="50"/>
    <m/>
    <m/>
    <m/>
    <s v=""/>
    <n v="25"/>
    <s v="Sélection / Priorisation"/>
    <x v="0"/>
    <x v="3"/>
    <m/>
    <m/>
    <m/>
    <m/>
    <m/>
    <s v="HAI20161017GRDA"/>
    <n v="1"/>
    <x v="0"/>
    <x v="3"/>
    <e v="#N/A"/>
    <x v="1"/>
  </r>
  <r>
    <s v="Haitian RC"/>
    <m/>
    <m/>
    <s v="Réalisé"/>
    <d v="2016-10-17T00:00:00"/>
    <s v="Distribution NFI"/>
    <s v="Matériaux NFI"/>
    <s v="Couvertures"/>
    <m/>
    <s v="Nombre"/>
    <n v="150"/>
    <m/>
    <m/>
    <m/>
    <s v=""/>
    <n v="75"/>
    <s v="Sélection / Priorisation"/>
    <x v="0"/>
    <x v="0"/>
    <m/>
    <m/>
    <m/>
    <m/>
    <m/>
    <s v="HAI20161017GRJE"/>
    <n v="4"/>
    <x v="0"/>
    <x v="0"/>
    <e v="#N/A"/>
    <x v="0"/>
  </r>
  <r>
    <s v="Haitian RC"/>
    <m/>
    <m/>
    <s v="Réalisé"/>
    <d v="2016-10-17T00:00:00"/>
    <s v="Distribution Abris"/>
    <s v="Matériaux Abris"/>
    <s v="Kit Abris"/>
    <m/>
    <s v="Nombre"/>
    <n v="25"/>
    <m/>
    <m/>
    <m/>
    <s v=""/>
    <n v="75"/>
    <s v="Sélection / Priorisation"/>
    <x v="0"/>
    <x v="0"/>
    <m/>
    <m/>
    <m/>
    <m/>
    <m/>
    <s v="HAI20161017GRJE"/>
    <n v="3"/>
    <x v="0"/>
    <x v="0"/>
    <e v="#N/A"/>
    <x v="1"/>
  </r>
  <r>
    <s v="Haitian RC"/>
    <m/>
    <m/>
    <s v="Réalisé"/>
    <d v="2016-10-17T00:00:00"/>
    <s v="Distribution NFI"/>
    <s v="Matériaux NFI"/>
    <s v="Kit de cuisine"/>
    <m/>
    <s v="Nombre"/>
    <n v="75"/>
    <m/>
    <m/>
    <m/>
    <s v=""/>
    <n v="75"/>
    <s v="Sélection / Priorisation"/>
    <x v="0"/>
    <x v="0"/>
    <m/>
    <m/>
    <m/>
    <m/>
    <m/>
    <s v="HAI20161017GRJE"/>
    <n v="2"/>
    <x v="0"/>
    <x v="0"/>
    <e v="#N/A"/>
    <x v="1"/>
  </r>
  <r>
    <s v="Haitian RC"/>
    <m/>
    <m/>
    <s v="Réalisé"/>
    <d v="2016-10-17T00:00:00"/>
    <s v="Distribution NFI"/>
    <s v="Matériaux NFI"/>
    <s v="Seaux"/>
    <m/>
    <s v="Nombre"/>
    <n v="50"/>
    <m/>
    <m/>
    <m/>
    <s v=""/>
    <n v="75"/>
    <s v="Sélection / Priorisation"/>
    <x v="0"/>
    <x v="0"/>
    <m/>
    <m/>
    <m/>
    <m/>
    <m/>
    <s v="HAI20161017GRJE"/>
    <n v="1"/>
    <x v="0"/>
    <x v="0"/>
    <e v="#N/A"/>
    <x v="1"/>
  </r>
  <r>
    <s v="Haitian RC"/>
    <m/>
    <m/>
    <s v="Réalisé"/>
    <d v="2016-10-17T00:00:00"/>
    <s v="Distribution NFI"/>
    <s v="Matériaux NFI"/>
    <s v="Couvertures"/>
    <m/>
    <s v="Nombre"/>
    <n v="50"/>
    <m/>
    <m/>
    <m/>
    <s v=""/>
    <n v="25"/>
    <m/>
    <x v="0"/>
    <x v="4"/>
    <m/>
    <m/>
    <m/>
    <m/>
    <m/>
    <s v="HAI20161017GRLE"/>
    <n v="4"/>
    <x v="0"/>
    <x v="4"/>
    <e v="#N/A"/>
    <x v="0"/>
  </r>
  <r>
    <s v="Haitian RC"/>
    <m/>
    <m/>
    <s v="Réalisé"/>
    <d v="2016-10-17T00:00:00"/>
    <s v="Distribution Abris"/>
    <s v="Matériaux Abris"/>
    <s v="Kit Abris"/>
    <m/>
    <s v="Nombre"/>
    <n v="25"/>
    <m/>
    <m/>
    <m/>
    <s v=""/>
    <n v="25"/>
    <s v="Sélection / Priorisation"/>
    <x v="0"/>
    <x v="4"/>
    <m/>
    <m/>
    <m/>
    <m/>
    <m/>
    <s v="HAI20161017GRLE"/>
    <n v="3"/>
    <x v="0"/>
    <x v="4"/>
    <e v="#N/A"/>
    <x v="1"/>
  </r>
  <r>
    <s v="Haitian RC"/>
    <m/>
    <m/>
    <s v="Réalisé"/>
    <d v="2016-10-17T00:00:00"/>
    <s v="Distribution NFI"/>
    <s v="Matériaux NFI"/>
    <s v="Kit de cuisine"/>
    <m/>
    <s v="Nombre"/>
    <n v="25"/>
    <m/>
    <m/>
    <m/>
    <s v=""/>
    <n v="25"/>
    <s v="Sélection / Priorisation"/>
    <x v="0"/>
    <x v="4"/>
    <m/>
    <m/>
    <m/>
    <m/>
    <m/>
    <s v="HAI20161017GRLE"/>
    <n v="2"/>
    <x v="0"/>
    <x v="4"/>
    <e v="#N/A"/>
    <x v="1"/>
  </r>
  <r>
    <s v="Haitian RC"/>
    <m/>
    <m/>
    <s v="Réalisé"/>
    <d v="2016-10-17T00:00:00"/>
    <s v="Distribution NFI"/>
    <s v="Matériaux NFI"/>
    <s v="Seaux"/>
    <m/>
    <s v="Nombre"/>
    <n v="50"/>
    <m/>
    <m/>
    <m/>
    <s v=""/>
    <n v="25"/>
    <s v="Sélection / Priorisation"/>
    <x v="0"/>
    <x v="4"/>
    <m/>
    <m/>
    <m/>
    <m/>
    <m/>
    <s v="HAI20161017GRLE"/>
    <n v="1"/>
    <x v="0"/>
    <x v="4"/>
    <e v="#N/A"/>
    <x v="1"/>
  </r>
  <r>
    <s v="Haitian RC"/>
    <m/>
    <m/>
    <s v="Réalisé"/>
    <d v="2016-10-17T00:00:00"/>
    <s v="Distribution NFI"/>
    <s v="Matériaux NFI"/>
    <s v="Couvertures"/>
    <m/>
    <s v="Nombre"/>
    <n v="25"/>
    <m/>
    <m/>
    <m/>
    <s v=""/>
    <n v="25"/>
    <s v="Sélection / Priorisation"/>
    <x v="0"/>
    <x v="29"/>
    <m/>
    <m/>
    <m/>
    <m/>
    <m/>
    <s v="HAI20161017GRMO"/>
    <n v="4"/>
    <x v="0"/>
    <x v="29"/>
    <e v="#N/A"/>
    <x v="0"/>
  </r>
  <r>
    <s v="Haitian RC"/>
    <m/>
    <m/>
    <s v="Réalisé"/>
    <d v="2016-10-17T00:00:00"/>
    <s v="Distribution Abris"/>
    <s v="Matériaux Abris"/>
    <s v="Kit Abris"/>
    <m/>
    <s v="Nombre"/>
    <n v="25"/>
    <m/>
    <m/>
    <m/>
    <s v=""/>
    <n v="25"/>
    <s v="Sélection / Priorisation"/>
    <x v="0"/>
    <x v="29"/>
    <m/>
    <m/>
    <m/>
    <m/>
    <m/>
    <s v="HAI20161017GRMO"/>
    <n v="3"/>
    <x v="0"/>
    <x v="29"/>
    <e v="#N/A"/>
    <x v="1"/>
  </r>
  <r>
    <s v="Haitian RC"/>
    <m/>
    <m/>
    <s v="Réalisé"/>
    <d v="2016-10-17T00:00:00"/>
    <s v="Distribution NFI"/>
    <s v="Matériaux NFI"/>
    <s v="Kit de cuisine"/>
    <m/>
    <s v="Nombre"/>
    <n v="25"/>
    <m/>
    <m/>
    <m/>
    <s v=""/>
    <n v="25"/>
    <s v="Sélection / Priorisation"/>
    <x v="0"/>
    <x v="29"/>
    <m/>
    <m/>
    <m/>
    <m/>
    <m/>
    <s v="HAI20161017GRMO"/>
    <n v="2"/>
    <x v="0"/>
    <x v="29"/>
    <e v="#N/A"/>
    <x v="1"/>
  </r>
  <r>
    <s v="Haitian RC"/>
    <m/>
    <m/>
    <s v="Réalisé"/>
    <d v="2016-10-17T00:00:00"/>
    <s v="Distribution NFI"/>
    <s v="Matériaux NFI"/>
    <s v="Seaux"/>
    <m/>
    <s v="Nombre"/>
    <n v="25"/>
    <m/>
    <m/>
    <m/>
    <s v=""/>
    <n v="25"/>
    <m/>
    <x v="0"/>
    <x v="29"/>
    <m/>
    <m/>
    <m/>
    <m/>
    <m/>
    <s v="HAI20161017GRMO"/>
    <n v="1"/>
    <x v="0"/>
    <x v="29"/>
    <e v="#N/A"/>
    <x v="1"/>
  </r>
  <r>
    <s v="Haitian RC"/>
    <m/>
    <m/>
    <s v="Réalisé"/>
    <d v="2016-10-17T00:00:00"/>
    <s v="Distribution NFI"/>
    <s v="Matériaux NFI"/>
    <s v="Couvertures"/>
    <m/>
    <s v="Nombre"/>
    <n v="50"/>
    <m/>
    <m/>
    <m/>
    <s v=""/>
    <n v="25"/>
    <s v="Sélection / Priorisation"/>
    <x v="0"/>
    <x v="65"/>
    <m/>
    <m/>
    <m/>
    <m/>
    <m/>
    <s v="HAI20161017GRPE"/>
    <n v="4"/>
    <x v="0"/>
    <x v="45"/>
    <e v="#N/A"/>
    <x v="0"/>
  </r>
  <r>
    <s v="Haitian RC"/>
    <m/>
    <m/>
    <s v="Réalisé"/>
    <d v="2016-10-17T00:00:00"/>
    <s v="Distribution Abris"/>
    <s v="Matériaux Abris"/>
    <s v="Kit Abris"/>
    <m/>
    <s v="Nombre"/>
    <n v="25"/>
    <m/>
    <m/>
    <m/>
    <s v=""/>
    <n v="25"/>
    <s v="Sélection / Priorisation"/>
    <x v="0"/>
    <x v="65"/>
    <m/>
    <m/>
    <m/>
    <m/>
    <m/>
    <s v="HAI20161017GRPE"/>
    <n v="3"/>
    <x v="0"/>
    <x v="45"/>
    <e v="#N/A"/>
    <x v="1"/>
  </r>
  <r>
    <s v="Haitian RC"/>
    <m/>
    <m/>
    <s v="Réalisé"/>
    <d v="2016-10-17T00:00:00"/>
    <s v="Distribution NFI"/>
    <s v="Matériaux NFI"/>
    <s v="Kit de cuisine"/>
    <m/>
    <s v="Nombre"/>
    <n v="25"/>
    <m/>
    <m/>
    <m/>
    <s v=""/>
    <n v="25"/>
    <s v="Sélection / Priorisation"/>
    <x v="0"/>
    <x v="65"/>
    <m/>
    <m/>
    <m/>
    <m/>
    <m/>
    <s v="HAI20161017GRPE"/>
    <n v="2"/>
    <x v="0"/>
    <x v="45"/>
    <e v="#N/A"/>
    <x v="1"/>
  </r>
  <r>
    <s v="Haitian RC"/>
    <m/>
    <m/>
    <s v="Réalisé"/>
    <d v="2016-10-17T00:00:00"/>
    <s v="Distribution NFI"/>
    <s v="Matériaux NFI"/>
    <s v="Seaux"/>
    <m/>
    <s v="Nombre"/>
    <n v="50"/>
    <m/>
    <m/>
    <m/>
    <s v=""/>
    <n v="25"/>
    <m/>
    <x v="0"/>
    <x v="65"/>
    <m/>
    <m/>
    <m/>
    <m/>
    <m/>
    <s v="HAI20161017GRPE"/>
    <n v="1"/>
    <x v="0"/>
    <x v="45"/>
    <e v="#N/A"/>
    <x v="1"/>
  </r>
  <r>
    <s v="Haitian RC"/>
    <m/>
    <m/>
    <s v="Réalisé"/>
    <d v="2016-10-17T00:00:00"/>
    <s v="Distribution NFI"/>
    <s v="Matériaux NFI"/>
    <s v="Couvertures"/>
    <m/>
    <s v="Nombre"/>
    <n v="50"/>
    <m/>
    <m/>
    <m/>
    <s v=""/>
    <n v="25"/>
    <s v="Sélection / Priorisation"/>
    <x v="0"/>
    <x v="66"/>
    <m/>
    <m/>
    <m/>
    <m/>
    <m/>
    <s v="HAI20161017GRRO"/>
    <n v="4"/>
    <x v="0"/>
    <x v="46"/>
    <e v="#N/A"/>
    <x v="0"/>
  </r>
  <r>
    <s v="Haitian RC"/>
    <m/>
    <m/>
    <s v="Réalisé"/>
    <d v="2016-10-17T00:00:00"/>
    <s v="Distribution Abris"/>
    <s v="Matériaux Abris"/>
    <s v="Kit Abris"/>
    <m/>
    <s v="Nombre"/>
    <n v="25"/>
    <m/>
    <m/>
    <m/>
    <s v=""/>
    <n v="25"/>
    <s v="Sélection / Priorisation"/>
    <x v="0"/>
    <x v="66"/>
    <m/>
    <m/>
    <m/>
    <m/>
    <m/>
    <s v="HAI20161017GRRO"/>
    <n v="3"/>
    <x v="0"/>
    <x v="46"/>
    <e v="#N/A"/>
    <x v="1"/>
  </r>
  <r>
    <s v="Haitian RC"/>
    <m/>
    <m/>
    <s v="Réalisé"/>
    <d v="2016-10-17T00:00:00"/>
    <s v="Distribution NFI"/>
    <s v="Matériaux NFI"/>
    <s v="Kit de cuisine"/>
    <m/>
    <s v="Nombre"/>
    <n v="25"/>
    <m/>
    <m/>
    <m/>
    <s v=""/>
    <n v="25"/>
    <s v="Sélection / Priorisation"/>
    <x v="0"/>
    <x v="66"/>
    <m/>
    <m/>
    <m/>
    <m/>
    <m/>
    <s v="HAI20161017GRRO"/>
    <n v="2"/>
    <x v="0"/>
    <x v="46"/>
    <e v="#N/A"/>
    <x v="1"/>
  </r>
  <r>
    <s v="Haitian RC"/>
    <m/>
    <m/>
    <s v="Réalisé"/>
    <d v="2016-10-17T00:00:00"/>
    <s v="Distribution NFI"/>
    <s v="Matériaux NFI"/>
    <s v="Seaux"/>
    <m/>
    <s v="Nombre"/>
    <n v="50"/>
    <m/>
    <m/>
    <m/>
    <s v=""/>
    <n v="25"/>
    <m/>
    <x v="0"/>
    <x v="66"/>
    <m/>
    <m/>
    <m/>
    <m/>
    <m/>
    <s v="HAI20161017GRRO"/>
    <n v="1"/>
    <x v="0"/>
    <x v="46"/>
    <e v="#N/A"/>
    <x v="1"/>
  </r>
  <r>
    <s v="Haitian RC"/>
    <m/>
    <m/>
    <s v="Réalisé"/>
    <d v="2016-10-25T00:00:00"/>
    <s v="Distribution NFI"/>
    <s v="Matériaux NFI"/>
    <s v="Kit de cuisine"/>
    <m/>
    <s v="Nombre"/>
    <n v="200"/>
    <m/>
    <m/>
    <m/>
    <s v=""/>
    <n v="200"/>
    <s v="Sélection / Priorisation"/>
    <x v="4"/>
    <x v="34"/>
    <s v="point a raquette"/>
    <m/>
    <m/>
    <m/>
    <m/>
    <s v="HAI20161025OUPOPO"/>
    <n v="1"/>
    <x v="4"/>
    <x v="34"/>
    <e v="#N/A"/>
    <x v="0"/>
  </r>
  <r>
    <s v="Haitian RC"/>
    <m/>
    <m/>
    <s v="Réalisé"/>
    <d v="2016-10-26T00:00:00"/>
    <s v="Distribution NFI"/>
    <s v="Matériaux NFI"/>
    <s v="Kit de cuisine"/>
    <m/>
    <s v="Nombre"/>
    <n v="195"/>
    <m/>
    <m/>
    <m/>
    <s v=""/>
    <n v="195"/>
    <s v="Sélection / Priorisation"/>
    <x v="4"/>
    <x v="56"/>
    <s v="Plaisance and bois pain"/>
    <m/>
    <m/>
    <m/>
    <m/>
    <s v="HAI20161026OUPLPL"/>
    <n v="1"/>
    <x v="4"/>
    <x v="36"/>
    <e v="#N/A"/>
    <x v="0"/>
  </r>
  <r>
    <s v="Haitian RC"/>
    <s v="Haitian RC"/>
    <m/>
    <s v="Réalisé"/>
    <d v="2016-10-27T00:00:00"/>
    <s v="Distribution NFI"/>
    <s v="Matériaux NFI"/>
    <s v="Kit de cuisine"/>
    <m/>
    <s v="Nombre"/>
    <n v="123"/>
    <m/>
    <m/>
    <m/>
    <s v=""/>
    <n v="123"/>
    <s v="Sélection / Priorisation"/>
    <x v="4"/>
    <x v="34"/>
    <s v="Latorre"/>
    <m/>
    <m/>
    <m/>
    <m/>
    <s v="HAI20161027OUPOLA"/>
    <n v="1"/>
    <x v="4"/>
    <x v="34"/>
    <e v="#N/A"/>
    <x v="1"/>
  </r>
  <r>
    <s v="Haitian RC"/>
    <m/>
    <m/>
    <s v="Réalisé"/>
    <d v="2016-10-29T00:00:00"/>
    <s v="Distribution NFI"/>
    <s v="Matériaux NFI"/>
    <s v="Kit de cuisine"/>
    <m/>
    <s v="Nombre"/>
    <n v="146"/>
    <m/>
    <m/>
    <m/>
    <s v=""/>
    <n v="146"/>
    <s v="Sélection / Priorisation"/>
    <x v="4"/>
    <x v="34"/>
    <s v="POINTE DES LATANIERS"/>
    <m/>
    <m/>
    <m/>
    <m/>
    <s v="HAI20161029OUPOPO"/>
    <n v="1"/>
    <x v="4"/>
    <x v="34"/>
    <e v="#N/A"/>
    <x v="1"/>
  </r>
  <r>
    <s v="Haitian RC"/>
    <m/>
    <m/>
    <s v="Réalisé"/>
    <d v="2016-10-30T00:00:00"/>
    <s v="Distribution NFI"/>
    <s v="Matériaux NFI"/>
    <s v="Kit de cuisine"/>
    <m/>
    <s v="Nombre"/>
    <n v="231"/>
    <m/>
    <m/>
    <m/>
    <s v=""/>
    <n v="231"/>
    <s v="Sélection / Priorisation"/>
    <x v="4"/>
    <x v="34"/>
    <s v="GROS MANGLE"/>
    <m/>
    <m/>
    <m/>
    <m/>
    <s v="HAI20161030OUPOGR"/>
    <n v="1"/>
    <x v="4"/>
    <x v="34"/>
    <e v="#N/A"/>
    <x v="1"/>
  </r>
  <r>
    <s v="Haitian RC"/>
    <m/>
    <m/>
    <s v="Réalisé"/>
    <d v="2016-10-30T00:00:00"/>
    <s v="Distribution NFI"/>
    <s v="Matériaux NFI"/>
    <s v="Kit de cuisine"/>
    <m/>
    <s v="Nombre"/>
    <n v="110"/>
    <m/>
    <m/>
    <m/>
    <s v=""/>
    <n v="110"/>
    <s v="Sélection / Priorisation"/>
    <x v="4"/>
    <x v="34"/>
    <s v="la source"/>
    <m/>
    <m/>
    <m/>
    <m/>
    <s v="HAI20161030OUPOLA"/>
    <n v="1"/>
    <x v="4"/>
    <x v="34"/>
    <e v="#N/A"/>
    <x v="1"/>
  </r>
  <r>
    <s v="Haitian RC"/>
    <m/>
    <m/>
    <s v="Réalisé"/>
    <d v="2016-10-31T00:00:00"/>
    <s v="Distribution NFI"/>
    <s v="Matériaux NFI"/>
    <s v="Kit de cuisine"/>
    <m/>
    <s v="Nombre"/>
    <n v="288"/>
    <m/>
    <m/>
    <m/>
    <s v=""/>
    <n v="288"/>
    <s v="Sélection / Priorisation"/>
    <x v="4"/>
    <x v="34"/>
    <s v="TI PALMISTE"/>
    <m/>
    <m/>
    <m/>
    <m/>
    <s v="HAI20161031OUPOTI"/>
    <n v="1"/>
    <x v="4"/>
    <x v="34"/>
    <e v="#N/A"/>
    <x v="1"/>
  </r>
  <r>
    <s v="Haitian RC"/>
    <m/>
    <m/>
    <s v="Réalisé"/>
    <d v="2016-11-02T00:00:00"/>
    <s v="Distribution NFI"/>
    <s v="Matériaux NFI"/>
    <s v="Kit de cuisine"/>
    <m/>
    <s v="Nombre"/>
    <n v="180"/>
    <m/>
    <m/>
    <m/>
    <s v=""/>
    <n v="241"/>
    <s v="Sélection / Priorisation"/>
    <x v="4"/>
    <x v="34"/>
    <s v="Source Philippe"/>
    <m/>
    <m/>
    <m/>
    <m/>
    <s v="HAI2016112OUPOSO"/>
    <n v="1"/>
    <x v="4"/>
    <x v="34"/>
    <e v="#N/A"/>
    <x v="1"/>
  </r>
  <r>
    <s v="Haitian RC"/>
    <m/>
    <m/>
    <s v="Réalisé"/>
    <d v="2016-11-03T00:00:00"/>
    <s v="Distribution NFI"/>
    <s v="Matériaux NFI"/>
    <s v="Kit de cuisine"/>
    <m/>
    <s v="Nombre"/>
    <n v="65"/>
    <m/>
    <m/>
    <m/>
    <s v=""/>
    <n v="106"/>
    <s v="Sélection / Priorisation"/>
    <x v="4"/>
    <x v="34"/>
    <s v="Morne Ramier"/>
    <m/>
    <m/>
    <m/>
    <m/>
    <s v="HAI2016113OUPOMO"/>
    <n v="1"/>
    <x v="4"/>
    <x v="34"/>
    <e v="#N/A"/>
    <x v="1"/>
  </r>
  <r>
    <s v="Handicap International"/>
    <s v="Handicap International"/>
    <m/>
    <s v="Planifié (financé)"/>
    <m/>
    <s v="Distribution Abris"/>
    <s v="Matériaux Abris"/>
    <s v="Kit Abris"/>
    <s v="Each shelter kit with be augmented with 2 Sloar lamps 2 Mosquito nets 1 Jerry water can 1 Thirst aid station (water filtration)."/>
    <s v="Nombre"/>
    <n v="500"/>
    <m/>
    <m/>
    <m/>
    <s v=""/>
    <m/>
    <s v="Sélection / Priorisation"/>
    <x v="2"/>
    <x v="67"/>
    <s v="Marie Rouge"/>
    <m/>
    <m/>
    <m/>
    <s v="500 IFRC Shelter kits to be distributed by Handicap International in the area of Maire Rouge."/>
    <s v="HAN190010NOILMA"/>
    <n v="1"/>
    <x v="2"/>
    <x v="28"/>
    <e v="#N/A"/>
    <x v="0"/>
  </r>
  <r>
    <s v="Handicap International"/>
    <s v="Handicap International"/>
    <m/>
    <s v="Planifié (financé)"/>
    <m/>
    <s v="Distribution Abris"/>
    <s v="Matériaux Abris"/>
    <s v="Kit Abris"/>
    <s v="Each shelter kit with be augmented with 2 Sloar lamps 2 Mosquito nets 1 Jerry water can 1 Thirst aid station (water filtration)."/>
    <s v="Nombre"/>
    <n v="500"/>
    <m/>
    <m/>
    <m/>
    <s v=""/>
    <m/>
    <s v="Sélection / Priorisation"/>
    <x v="2"/>
    <x v="13"/>
    <m/>
    <m/>
    <m/>
    <m/>
    <s v="500 IFRC Shelter Kits to be ditributed by Handicap International in the areas of Jean Rabel. ."/>
    <s v="HAN190010NOJE"/>
    <n v="1"/>
    <x v="2"/>
    <x v="13"/>
    <e v="#N/A"/>
    <x v="0"/>
  </r>
  <r>
    <s v="IBESR/UNICEF"/>
    <m/>
    <m/>
    <s v="Réalisé"/>
    <m/>
    <s v="Distribution NFI"/>
    <s v="Matériaux NFI"/>
    <s v="Couvertures"/>
    <m/>
    <s v="Nombre"/>
    <n v="130"/>
    <m/>
    <m/>
    <m/>
    <s v=""/>
    <n v="130"/>
    <m/>
    <x v="4"/>
    <x v="28"/>
    <m/>
    <m/>
    <m/>
    <m/>
    <m/>
    <s v="IBE190010OU"/>
    <n v="2"/>
    <x v="4"/>
    <x v="28"/>
    <e v="#N/A"/>
    <x v="0"/>
  </r>
  <r>
    <s v="IBESR/UNICEF"/>
    <m/>
    <m/>
    <s v="Réalisé"/>
    <m/>
    <s v="Distribution NFI"/>
    <s v="Matériaux NFI"/>
    <s v="Kit d'hygiène"/>
    <m/>
    <s v="Nombre"/>
    <n v="30"/>
    <m/>
    <m/>
    <m/>
    <s v=""/>
    <n v="130"/>
    <m/>
    <x v="4"/>
    <x v="28"/>
    <m/>
    <m/>
    <m/>
    <m/>
    <m/>
    <s v="IBE190010OU"/>
    <n v="1"/>
    <x v="4"/>
    <x v="28"/>
    <e v="#N/A"/>
    <x v="1"/>
  </r>
  <r>
    <s v="IFRC"/>
    <s v="Haitian RC"/>
    <m/>
    <s v="Réalisé"/>
    <d v="2016-10-20T00:00:00"/>
    <s v="Distribution Abris"/>
    <s v="Matériaux Abris"/>
    <s v="Bâches"/>
    <m/>
    <s v="Nombre"/>
    <n v="598"/>
    <m/>
    <m/>
    <m/>
    <s v=""/>
    <n v="299"/>
    <s v="Sélection / Priorisation"/>
    <x v="0"/>
    <x v="2"/>
    <m/>
    <m/>
    <m/>
    <m/>
    <m/>
    <s v="IFR20161020GRAN"/>
    <n v="12"/>
    <x v="0"/>
    <x v="2"/>
    <e v="#N/A"/>
    <x v="0"/>
  </r>
  <r>
    <s v="IFRC"/>
    <s v="Haitian RC"/>
    <m/>
    <s v="Réalisé"/>
    <d v="2016-10-20T00:00:00"/>
    <s v="Distribution Abris"/>
    <s v="Matériaux Abris"/>
    <s v="Bâches"/>
    <m/>
    <s v="Nombre"/>
    <n v="600"/>
    <m/>
    <m/>
    <m/>
    <s v=""/>
    <n v="300"/>
    <m/>
    <x v="0"/>
    <x v="2"/>
    <m/>
    <m/>
    <m/>
    <m/>
    <m/>
    <s v="IFR20161020GRAN"/>
    <n v="11"/>
    <x v="0"/>
    <x v="2"/>
    <e v="#N/A"/>
    <x v="1"/>
  </r>
  <r>
    <s v="IFRC"/>
    <s v="Haitian RC"/>
    <m/>
    <s v="Réalisé"/>
    <d v="2016-10-20T00:00:00"/>
    <s v="Distribution NFI"/>
    <s v="Matériaux NFI"/>
    <s v="Bidons"/>
    <m/>
    <s v="Nombre"/>
    <n v="598"/>
    <m/>
    <m/>
    <m/>
    <s v=""/>
    <n v="299"/>
    <s v="Sélection / Priorisation"/>
    <x v="0"/>
    <x v="2"/>
    <m/>
    <m/>
    <m/>
    <m/>
    <m/>
    <s v="IFR20161020GRAN"/>
    <n v="10"/>
    <x v="0"/>
    <x v="2"/>
    <e v="#N/A"/>
    <x v="1"/>
  </r>
  <r>
    <s v="IFRC"/>
    <s v="Haitian RC"/>
    <m/>
    <s v="Réalisé"/>
    <d v="2016-10-20T00:00:00"/>
    <s v="Distribution NFI"/>
    <s v="Matériaux NFI"/>
    <s v="Couvertures"/>
    <m/>
    <s v="Nombre"/>
    <n v="598"/>
    <m/>
    <m/>
    <m/>
    <s v=""/>
    <n v="299"/>
    <s v="Sélection / Priorisation"/>
    <x v="0"/>
    <x v="2"/>
    <m/>
    <m/>
    <m/>
    <m/>
    <m/>
    <s v="IFR20161020GRAN"/>
    <n v="9"/>
    <x v="0"/>
    <x v="2"/>
    <e v="#N/A"/>
    <x v="1"/>
  </r>
  <r>
    <s v="IFRC"/>
    <s v="Haitian RC"/>
    <m/>
    <s v="Réalisé"/>
    <d v="2016-10-20T00:00:00"/>
    <s v="Distribution NFI"/>
    <s v="Matériaux NFI"/>
    <s v="Couvertures"/>
    <m/>
    <s v="Nombre"/>
    <n v="600"/>
    <m/>
    <m/>
    <m/>
    <s v=""/>
    <n v="300"/>
    <m/>
    <x v="0"/>
    <x v="2"/>
    <m/>
    <m/>
    <m/>
    <m/>
    <m/>
    <s v="IFR20161020GRAN"/>
    <n v="8"/>
    <x v="0"/>
    <x v="2"/>
    <e v="#N/A"/>
    <x v="1"/>
  </r>
  <r>
    <s v="IFRC"/>
    <s v="Haitian RC"/>
    <m/>
    <s v="Réalisé"/>
    <d v="2016-10-20T00:00:00"/>
    <s v="Distribution Abris"/>
    <s v="Matériaux Abris"/>
    <s v="Kit Abris"/>
    <m/>
    <s v="Nombre"/>
    <n v="300"/>
    <m/>
    <m/>
    <m/>
    <s v=""/>
    <n v="300"/>
    <m/>
    <x v="0"/>
    <x v="2"/>
    <m/>
    <m/>
    <m/>
    <m/>
    <m/>
    <s v="IFR20161020GRAN"/>
    <n v="7"/>
    <x v="0"/>
    <x v="2"/>
    <e v="#N/A"/>
    <x v="1"/>
  </r>
  <r>
    <s v="IFRC"/>
    <s v="Haitian RC"/>
    <m/>
    <s v="Réalisé"/>
    <d v="2016-10-20T00:00:00"/>
    <s v="Distribution NFI"/>
    <s v="Matériaux NFI"/>
    <s v="Kit de cuisine"/>
    <m/>
    <s v="Nombre"/>
    <n v="299"/>
    <m/>
    <m/>
    <m/>
    <s v=""/>
    <n v="299"/>
    <s v="Sélection / Priorisation"/>
    <x v="0"/>
    <x v="2"/>
    <m/>
    <m/>
    <m/>
    <m/>
    <m/>
    <s v="IFR20161020GRAN"/>
    <n v="6"/>
    <x v="0"/>
    <x v="2"/>
    <e v="#N/A"/>
    <x v="1"/>
  </r>
  <r>
    <s v="IFRC"/>
    <s v="Haitian RC"/>
    <m/>
    <s v="Réalisé"/>
    <d v="2016-10-20T00:00:00"/>
    <s v="Distribution NFI"/>
    <s v="Matériaux NFI"/>
    <s v="Kit d'hygiène"/>
    <m/>
    <s v="Nombre"/>
    <n v="299"/>
    <m/>
    <m/>
    <m/>
    <s v=""/>
    <n v="299"/>
    <s v="Sélection / Priorisation"/>
    <x v="0"/>
    <x v="2"/>
    <m/>
    <m/>
    <m/>
    <m/>
    <m/>
    <s v="IFR20161020GRAN"/>
    <n v="5"/>
    <x v="0"/>
    <x v="2"/>
    <e v="#N/A"/>
    <x v="1"/>
  </r>
  <r>
    <s v="IFRC"/>
    <s v="Haitian RC"/>
    <m/>
    <s v="Réalisé"/>
    <d v="2016-10-20T00:00:00"/>
    <s v="Distribution NFI"/>
    <s v="Matériaux NFI"/>
    <s v="Kit d'hygiène"/>
    <m/>
    <s v="Nombre"/>
    <n v="300"/>
    <m/>
    <m/>
    <m/>
    <s v=""/>
    <n v="300"/>
    <m/>
    <x v="0"/>
    <x v="2"/>
    <m/>
    <m/>
    <m/>
    <m/>
    <m/>
    <s v="IFR20161020GRAN"/>
    <n v="4"/>
    <x v="0"/>
    <x v="2"/>
    <e v="#N/A"/>
    <x v="1"/>
  </r>
  <r>
    <s v="IFRC"/>
    <s v="Haitian RC"/>
    <m/>
    <s v="Réalisé"/>
    <d v="2016-10-20T00:00:00"/>
    <s v="Distribution NFI"/>
    <s v="Matériaux NFI"/>
    <s v="Moustiquaires"/>
    <m/>
    <s v="Nombre"/>
    <n v="598"/>
    <m/>
    <m/>
    <m/>
    <s v=""/>
    <n v="299"/>
    <s v="Sélection / Priorisation"/>
    <x v="0"/>
    <x v="2"/>
    <m/>
    <m/>
    <m/>
    <m/>
    <m/>
    <s v="IFR20161020GRAN"/>
    <n v="3"/>
    <x v="0"/>
    <x v="2"/>
    <e v="#N/A"/>
    <x v="1"/>
  </r>
  <r>
    <s v="IFRC"/>
    <s v="Haitian RC"/>
    <m/>
    <s v="Réalisé"/>
    <d v="2016-10-20T00:00:00"/>
    <s v="Distribution NFI"/>
    <s v="Matériaux NFI"/>
    <s v="Moustiquaires"/>
    <m/>
    <s v="Nombre"/>
    <n v="600"/>
    <m/>
    <m/>
    <m/>
    <s v=""/>
    <n v="300"/>
    <m/>
    <x v="0"/>
    <x v="2"/>
    <m/>
    <m/>
    <m/>
    <m/>
    <m/>
    <s v="IFR20161020GRAN"/>
    <n v="2"/>
    <x v="0"/>
    <x v="2"/>
    <e v="#N/A"/>
    <x v="1"/>
  </r>
  <r>
    <s v="IFRC"/>
    <s v="Haitian RC"/>
    <m/>
    <s v="Réalisé"/>
    <d v="2016-10-20T00:00:00"/>
    <s v="Distribution NFI"/>
    <s v="Matériaux NFI"/>
    <s v="Seaux"/>
    <m/>
    <s v="Nombre"/>
    <n v="299"/>
    <m/>
    <m/>
    <m/>
    <s v=""/>
    <n v="299"/>
    <s v="Sélection / Priorisation"/>
    <x v="0"/>
    <x v="2"/>
    <m/>
    <m/>
    <m/>
    <m/>
    <m/>
    <s v="IFR20161020GRAN"/>
    <n v="1"/>
    <x v="0"/>
    <x v="2"/>
    <e v="#N/A"/>
    <x v="1"/>
  </r>
  <r>
    <s v="IFRC"/>
    <s v="Haitian RC"/>
    <m/>
    <s v="Réalisé"/>
    <d v="2016-10-21T00:00:00"/>
    <s v="Distribution Abris"/>
    <s v="Matériaux Abris"/>
    <s v="Bâches"/>
    <m/>
    <s v="Nombre"/>
    <n v="598"/>
    <m/>
    <m/>
    <m/>
    <s v=""/>
    <n v="299"/>
    <m/>
    <x v="0"/>
    <x v="2"/>
    <m/>
    <m/>
    <m/>
    <m/>
    <m/>
    <s v="IFR20161021GRAN"/>
    <n v="14"/>
    <x v="0"/>
    <x v="2"/>
    <e v="#N/A"/>
    <x v="1"/>
  </r>
  <r>
    <s v="IFRC"/>
    <s v="Haitian RC"/>
    <m/>
    <s v="Réalisé"/>
    <d v="2016-10-21T00:00:00"/>
    <s v="Distribution Abris"/>
    <s v="Matériaux Abris"/>
    <s v="Bâches"/>
    <m/>
    <s v="Nombre"/>
    <n v="15"/>
    <m/>
    <m/>
    <m/>
    <s v=""/>
    <n v="15"/>
    <m/>
    <x v="0"/>
    <x v="2"/>
    <m/>
    <m/>
    <m/>
    <m/>
    <m/>
    <s v="IFR20161021GRAN"/>
    <n v="13"/>
    <x v="0"/>
    <x v="2"/>
    <e v="#N/A"/>
    <x v="1"/>
  </r>
  <r>
    <s v="IFRC"/>
    <s v="Haitian RC"/>
    <m/>
    <s v="Réalisé"/>
    <d v="2016-10-21T00:00:00"/>
    <s v="Distribution Abris"/>
    <s v="Matériaux Abris"/>
    <s v="Bâches"/>
    <m/>
    <s v="Nombre"/>
    <n v="600"/>
    <m/>
    <m/>
    <m/>
    <s v=""/>
    <n v="300"/>
    <m/>
    <x v="0"/>
    <x v="2"/>
    <m/>
    <m/>
    <m/>
    <m/>
    <m/>
    <s v="IFR20161021GRAN"/>
    <n v="12"/>
    <x v="0"/>
    <x v="2"/>
    <e v="#N/A"/>
    <x v="1"/>
  </r>
  <r>
    <s v="IFRC"/>
    <s v="Haitian RC"/>
    <m/>
    <s v="Réalisé"/>
    <d v="2016-10-21T00:00:00"/>
    <s v="Distribution NFI"/>
    <s v="Matériaux NFI"/>
    <s v="Bidons"/>
    <m/>
    <s v="Nombre"/>
    <n v="598"/>
    <m/>
    <m/>
    <m/>
    <s v=""/>
    <n v="299"/>
    <s v="Sélection / Priorisation"/>
    <x v="0"/>
    <x v="2"/>
    <m/>
    <m/>
    <m/>
    <m/>
    <m/>
    <s v="IFR20161021GRAN"/>
    <n v="11"/>
    <x v="0"/>
    <x v="2"/>
    <e v="#N/A"/>
    <x v="1"/>
  </r>
  <r>
    <s v="IFRC"/>
    <s v="Haitian RC"/>
    <m/>
    <s v="Réalisé"/>
    <d v="2016-10-21T00:00:00"/>
    <s v="Distribution NFI"/>
    <s v="Matériaux NFI"/>
    <s v="Couvertures"/>
    <m/>
    <s v="Nombre"/>
    <n v="598"/>
    <m/>
    <m/>
    <m/>
    <s v=""/>
    <n v="299"/>
    <s v="Sélection / Priorisation"/>
    <x v="0"/>
    <x v="2"/>
    <m/>
    <m/>
    <m/>
    <m/>
    <m/>
    <s v="IFR20161021GRAN"/>
    <n v="10"/>
    <x v="0"/>
    <x v="2"/>
    <e v="#N/A"/>
    <x v="1"/>
  </r>
  <r>
    <s v="IFRC"/>
    <s v="Haitian RC"/>
    <m/>
    <s v="Réalisé"/>
    <d v="2016-10-21T00:00:00"/>
    <s v="Distribution NFI"/>
    <s v="Matériaux NFI"/>
    <s v="Couvertures"/>
    <m/>
    <s v="Nombre"/>
    <n v="600"/>
    <m/>
    <m/>
    <m/>
    <s v=""/>
    <n v="300"/>
    <m/>
    <x v="0"/>
    <x v="2"/>
    <m/>
    <m/>
    <m/>
    <m/>
    <m/>
    <s v="IFR20161021GRAN"/>
    <n v="9"/>
    <x v="0"/>
    <x v="2"/>
    <e v="#N/A"/>
    <x v="1"/>
  </r>
  <r>
    <s v="IFRC"/>
    <s v="Haitian RC"/>
    <m/>
    <s v="Réalisé"/>
    <d v="2016-10-21T00:00:00"/>
    <s v="Distribution Abris"/>
    <s v="Matériaux Abris"/>
    <s v="Kit Abris"/>
    <m/>
    <s v="Nombre"/>
    <n v="299"/>
    <m/>
    <m/>
    <m/>
    <s v=""/>
    <n v="299"/>
    <s v="Sélection / Priorisation"/>
    <x v="0"/>
    <x v="2"/>
    <m/>
    <m/>
    <m/>
    <m/>
    <m/>
    <s v="IFR20161021GRAN"/>
    <n v="8"/>
    <x v="0"/>
    <x v="2"/>
    <e v="#N/A"/>
    <x v="1"/>
  </r>
  <r>
    <s v="IFRC"/>
    <s v="Haitian RC"/>
    <m/>
    <s v="Réalisé"/>
    <d v="2016-10-21T00:00:00"/>
    <s v="Distribution Abris"/>
    <s v="Matériaux Abris"/>
    <s v="Kit Abris"/>
    <m/>
    <s v="Nombre"/>
    <n v="15"/>
    <m/>
    <m/>
    <m/>
    <s v=""/>
    <n v="15"/>
    <s v="Sélection / Priorisation"/>
    <x v="0"/>
    <x v="2"/>
    <m/>
    <m/>
    <m/>
    <m/>
    <m/>
    <s v="IFR20161021GRAN"/>
    <n v="7"/>
    <x v="0"/>
    <x v="2"/>
    <e v="#N/A"/>
    <x v="1"/>
  </r>
  <r>
    <s v="IFRC"/>
    <s v="Haitian RC"/>
    <m/>
    <s v="Réalisé"/>
    <d v="2016-10-21T00:00:00"/>
    <s v="Distribution NFI"/>
    <s v="Matériaux NFI"/>
    <s v="Kit de cuisine"/>
    <m/>
    <s v="Nombre"/>
    <n v="299"/>
    <m/>
    <m/>
    <m/>
    <s v=""/>
    <n v="299"/>
    <s v="Sélection / Priorisation"/>
    <x v="0"/>
    <x v="2"/>
    <m/>
    <m/>
    <m/>
    <m/>
    <m/>
    <s v="IFR20161021GRAN"/>
    <n v="6"/>
    <x v="0"/>
    <x v="2"/>
    <e v="#N/A"/>
    <x v="1"/>
  </r>
  <r>
    <s v="IFRC"/>
    <s v="Haitian RC"/>
    <m/>
    <s v="Réalisé"/>
    <d v="2016-10-21T00:00:00"/>
    <s v="Distribution NFI"/>
    <s v="Matériaux NFI"/>
    <s v="Kit d'hygiène"/>
    <m/>
    <s v="Nombre"/>
    <n v="286"/>
    <m/>
    <m/>
    <m/>
    <s v=""/>
    <n v="299"/>
    <s v="Sélection / Priorisation"/>
    <x v="0"/>
    <x v="2"/>
    <m/>
    <m/>
    <m/>
    <m/>
    <m/>
    <s v="IFR20161021GRAN"/>
    <n v="5"/>
    <x v="0"/>
    <x v="2"/>
    <e v="#N/A"/>
    <x v="1"/>
  </r>
  <r>
    <s v="IFRC"/>
    <s v="Haitian RC"/>
    <m/>
    <s v="Réalisé"/>
    <d v="2016-10-21T00:00:00"/>
    <s v="Distribution NFI"/>
    <s v="Matériaux NFI"/>
    <s v="Kit d'hygiène"/>
    <m/>
    <s v="Nombre"/>
    <n v="300"/>
    <m/>
    <m/>
    <m/>
    <s v=""/>
    <n v="300"/>
    <m/>
    <x v="0"/>
    <x v="2"/>
    <m/>
    <m/>
    <m/>
    <m/>
    <m/>
    <s v="IFR20161021GRAN"/>
    <n v="4"/>
    <x v="0"/>
    <x v="2"/>
    <e v="#N/A"/>
    <x v="1"/>
  </r>
  <r>
    <s v="IFRC"/>
    <s v="Haitian RC"/>
    <m/>
    <s v="Réalisé"/>
    <d v="2016-10-21T00:00:00"/>
    <s v="Distribution NFI"/>
    <s v="Matériaux NFI"/>
    <s v="Moustiquaires"/>
    <m/>
    <s v="Nombre"/>
    <n v="572"/>
    <m/>
    <m/>
    <m/>
    <s v=""/>
    <n v="299"/>
    <s v="Sélection / Priorisation"/>
    <x v="0"/>
    <x v="2"/>
    <m/>
    <m/>
    <m/>
    <m/>
    <m/>
    <s v="IFR20161021GRAN"/>
    <n v="3"/>
    <x v="0"/>
    <x v="2"/>
    <e v="#N/A"/>
    <x v="1"/>
  </r>
  <r>
    <s v="IFRC"/>
    <s v="Haitian RC"/>
    <m/>
    <s v="Réalisé"/>
    <d v="2016-10-21T00:00:00"/>
    <s v="Distribution NFI"/>
    <s v="Matériaux NFI"/>
    <s v="Moustiquaires"/>
    <m/>
    <s v="Nombre"/>
    <n v="600"/>
    <m/>
    <m/>
    <m/>
    <s v=""/>
    <n v="300"/>
    <m/>
    <x v="0"/>
    <x v="2"/>
    <m/>
    <m/>
    <m/>
    <m/>
    <m/>
    <s v="IFR20161021GRAN"/>
    <n v="2"/>
    <x v="0"/>
    <x v="2"/>
    <e v="#N/A"/>
    <x v="1"/>
  </r>
  <r>
    <s v="IFRC"/>
    <s v="Haitian RC"/>
    <m/>
    <s v="Réalisé"/>
    <d v="2016-10-21T00:00:00"/>
    <s v="Distribution NFI"/>
    <s v="Matériaux NFI"/>
    <s v="Seaux"/>
    <m/>
    <s v="Nombre"/>
    <n v="299"/>
    <m/>
    <m/>
    <m/>
    <s v=""/>
    <n v="299"/>
    <s v="Sélection / Priorisation"/>
    <x v="0"/>
    <x v="2"/>
    <m/>
    <m/>
    <m/>
    <m/>
    <m/>
    <s v="IFR20161021GRAN"/>
    <n v="1"/>
    <x v="0"/>
    <x v="2"/>
    <e v="#N/A"/>
    <x v="1"/>
  </r>
  <r>
    <s v="IFRC"/>
    <s v="Haitian RC"/>
    <m/>
    <s v="Réalisé"/>
    <d v="2016-10-23T00:00:00"/>
    <s v="Distribution Abris"/>
    <s v="Matériaux Abris"/>
    <s v="Bâches"/>
    <m/>
    <s v="Nombre"/>
    <n v="616"/>
    <m/>
    <m/>
    <m/>
    <s v=""/>
    <n v="308"/>
    <m/>
    <x v="1"/>
    <x v="7"/>
    <m/>
    <m/>
    <m/>
    <m/>
    <m/>
    <s v="IFR20161023SUAR"/>
    <n v="3"/>
    <x v="1"/>
    <x v="7"/>
    <e v="#N/A"/>
    <x v="0"/>
  </r>
  <r>
    <s v="IFRC"/>
    <s v="Haitian RC"/>
    <m/>
    <s v="Réalisé"/>
    <d v="2016-10-23T00:00:00"/>
    <s v="Distribution NFI"/>
    <s v="Matériaux NFI"/>
    <s v="Bidons"/>
    <m/>
    <s v="Nombre"/>
    <n v="592"/>
    <m/>
    <m/>
    <m/>
    <s v=""/>
    <n v="592"/>
    <m/>
    <x v="1"/>
    <x v="16"/>
    <m/>
    <m/>
    <m/>
    <m/>
    <m/>
    <s v="IFR20161023SUST"/>
    <n v="3"/>
    <x v="1"/>
    <x v="16"/>
    <e v="#N/A"/>
    <x v="0"/>
  </r>
  <r>
    <s v="IFRC"/>
    <s v="Haitian RC"/>
    <m/>
    <s v="Réalisé"/>
    <d v="2016-10-23T00:00:00"/>
    <s v="Distribution NFI"/>
    <s v="Matériaux NFI"/>
    <s v="Couvertures"/>
    <m/>
    <s v="Nombre"/>
    <n v="308"/>
    <m/>
    <m/>
    <m/>
    <s v=""/>
    <n v="308"/>
    <m/>
    <x v="1"/>
    <x v="7"/>
    <m/>
    <m/>
    <m/>
    <m/>
    <m/>
    <s v="IFR20161023SUAR"/>
    <n v="2"/>
    <x v="1"/>
    <x v="7"/>
    <e v="#N/A"/>
    <x v="1"/>
  </r>
  <r>
    <s v="IFRC"/>
    <s v="Haitian RC"/>
    <m/>
    <s v="Réalisé"/>
    <d v="2016-10-23T00:00:00"/>
    <s v="Distribution Abris"/>
    <s v="Matériaux Abris"/>
    <s v="Kit Abris"/>
    <m/>
    <s v="Nombre"/>
    <n v="309"/>
    <m/>
    <m/>
    <m/>
    <s v=""/>
    <n v="309"/>
    <m/>
    <x v="1"/>
    <x v="7"/>
    <m/>
    <m/>
    <m/>
    <m/>
    <m/>
    <s v="IFR20161023SUAR"/>
    <n v="1"/>
    <x v="1"/>
    <x v="7"/>
    <e v="#N/A"/>
    <x v="1"/>
  </r>
  <r>
    <s v="IFRC"/>
    <s v="Haitian RC"/>
    <m/>
    <s v="Réalisé"/>
    <d v="2016-10-23T00:00:00"/>
    <s v="Distribution NFI"/>
    <s v="Matériaux NFI"/>
    <s v="Kit de cuisine"/>
    <m/>
    <s v="Nombre"/>
    <n v="592"/>
    <m/>
    <m/>
    <m/>
    <s v=""/>
    <n v="592"/>
    <m/>
    <x v="1"/>
    <x v="16"/>
    <m/>
    <m/>
    <m/>
    <m/>
    <m/>
    <s v="IFR20161023SUST"/>
    <n v="2"/>
    <x v="1"/>
    <x v="16"/>
    <e v="#N/A"/>
    <x v="1"/>
  </r>
  <r>
    <s v="IFRC"/>
    <s v="Haitian RC"/>
    <m/>
    <s v="Réalisé"/>
    <d v="2016-10-23T00:00:00"/>
    <s v="Distribution NFI"/>
    <s v="Matériaux NFI"/>
    <s v="Kit d'hygiène"/>
    <m/>
    <s v="Nombre"/>
    <n v="592"/>
    <m/>
    <m/>
    <m/>
    <s v=""/>
    <n v="592"/>
    <m/>
    <x v="1"/>
    <x v="16"/>
    <m/>
    <m/>
    <m/>
    <m/>
    <m/>
    <s v="IFR20161023SUST"/>
    <n v="1"/>
    <x v="1"/>
    <x v="16"/>
    <e v="#N/A"/>
    <x v="1"/>
  </r>
  <r>
    <s v="IFRC"/>
    <s v="Haitian RC"/>
    <m/>
    <s v="Réalisé"/>
    <d v="2016-10-26T00:00:00"/>
    <s v="Distribution Abris"/>
    <s v="Matériaux Abris"/>
    <s v="Bâches"/>
    <m/>
    <s v="Nombre"/>
    <n v="572"/>
    <m/>
    <m/>
    <m/>
    <s v=""/>
    <n v="300"/>
    <m/>
    <x v="0"/>
    <x v="2"/>
    <s v="Anse d'Hainault"/>
    <m/>
    <m/>
    <m/>
    <m/>
    <s v="IFR20161026GRANAN"/>
    <n v="7"/>
    <x v="0"/>
    <x v="2"/>
    <e v="#N/A"/>
    <x v="1"/>
  </r>
  <r>
    <s v="IFRC"/>
    <s v="Haitian RC"/>
    <m/>
    <s v="Réalisé"/>
    <d v="2016-10-26T00:00:00"/>
    <s v="Distribution NFI"/>
    <s v="Matériaux NFI"/>
    <s v="Bidons"/>
    <m/>
    <s v="Nombre"/>
    <n v="600"/>
    <m/>
    <m/>
    <m/>
    <s v=""/>
    <n v="300"/>
    <s v="Sélection / Priorisation"/>
    <x v="0"/>
    <x v="2"/>
    <s v="Anse d'Hainault"/>
    <m/>
    <m/>
    <m/>
    <m/>
    <s v="IFR20161026GRANAN"/>
    <n v="6"/>
    <x v="0"/>
    <x v="2"/>
    <e v="#N/A"/>
    <x v="1"/>
  </r>
  <r>
    <s v="IFRC"/>
    <s v="Haitian RC"/>
    <m/>
    <s v="Réalisé"/>
    <d v="2016-10-26T00:00:00"/>
    <s v="Distribution Abris"/>
    <s v="Matériaux Abris"/>
    <s v="Kit Abris"/>
    <m/>
    <s v="Nombre"/>
    <n v="300"/>
    <m/>
    <m/>
    <m/>
    <s v=""/>
    <n v="300"/>
    <s v="Sélection / Priorisation"/>
    <x v="0"/>
    <x v="2"/>
    <s v="Anse d'Hainault"/>
    <m/>
    <m/>
    <m/>
    <m/>
    <s v="IFR20161026GRANAN"/>
    <n v="5"/>
    <x v="0"/>
    <x v="2"/>
    <e v="#N/A"/>
    <x v="1"/>
  </r>
  <r>
    <s v="IFRC"/>
    <s v="Haitian RC"/>
    <m/>
    <s v="Réalisé"/>
    <d v="2016-10-26T00:00:00"/>
    <s v="Distribution NFI"/>
    <s v="Matériaux NFI"/>
    <s v="Kit de cuisine"/>
    <m/>
    <s v="Nombre"/>
    <n v="300"/>
    <m/>
    <m/>
    <m/>
    <s v=""/>
    <n v="300"/>
    <m/>
    <x v="0"/>
    <x v="2"/>
    <s v="Anse d'Hainault"/>
    <m/>
    <m/>
    <m/>
    <m/>
    <s v="IFR20161026GRANAN"/>
    <n v="4"/>
    <x v="0"/>
    <x v="2"/>
    <e v="#N/A"/>
    <x v="1"/>
  </r>
  <r>
    <s v="IFRC"/>
    <s v="Haitian RC"/>
    <m/>
    <s v="Réalisé"/>
    <d v="2016-10-26T00:00:00"/>
    <s v="Distribution NFI"/>
    <s v="Matériaux NFI"/>
    <s v="Kit d'hygiène"/>
    <m/>
    <s v="Nombre"/>
    <n v="272"/>
    <m/>
    <m/>
    <m/>
    <s v=""/>
    <n v="300"/>
    <s v="Sélection / Priorisation"/>
    <x v="0"/>
    <x v="2"/>
    <s v="Anse d'Hainault"/>
    <m/>
    <m/>
    <m/>
    <m/>
    <s v="IFR20161026GRANAN"/>
    <n v="3"/>
    <x v="0"/>
    <x v="2"/>
    <e v="#N/A"/>
    <x v="1"/>
  </r>
  <r>
    <s v="IFRC"/>
    <s v="Haitian RC"/>
    <m/>
    <s v="Réalisé"/>
    <d v="2016-10-26T00:00:00"/>
    <s v="Distribution NFI"/>
    <s v="Matériaux NFI"/>
    <s v="Moustiquaires"/>
    <m/>
    <s v="Nombre"/>
    <n v="544"/>
    <m/>
    <m/>
    <m/>
    <s v=""/>
    <n v="300"/>
    <s v="Sélection / Priorisation"/>
    <x v="0"/>
    <x v="2"/>
    <s v="Anse d'Hainault"/>
    <m/>
    <m/>
    <m/>
    <m/>
    <s v="IFR20161026GRANAN"/>
    <n v="2"/>
    <x v="0"/>
    <x v="2"/>
    <e v="#N/A"/>
    <x v="1"/>
  </r>
  <r>
    <s v="IFRC"/>
    <s v="Haitian RC"/>
    <m/>
    <s v="Réalisé"/>
    <d v="2016-10-26T00:00:00"/>
    <s v="Distribution NFI"/>
    <s v="Matériaux NFI"/>
    <s v="Seaux"/>
    <m/>
    <s v="Nombre"/>
    <n v="300"/>
    <m/>
    <m/>
    <m/>
    <s v=""/>
    <n v="300"/>
    <s v="Sélection / Priorisation"/>
    <x v="0"/>
    <x v="2"/>
    <s v="Anse d'Hainault"/>
    <m/>
    <m/>
    <m/>
    <m/>
    <s v="IFR20161026GRANAN"/>
    <n v="1"/>
    <x v="0"/>
    <x v="2"/>
    <e v="#N/A"/>
    <x v="1"/>
  </r>
  <r>
    <s v="IFRC"/>
    <s v="Haitian RC"/>
    <m/>
    <s v="Réalisé"/>
    <d v="2016-10-31T00:00:00"/>
    <s v="Distribution Abris"/>
    <s v="Matériaux Abris"/>
    <s v="Bâches"/>
    <m/>
    <s v="Nombre"/>
    <n v="992"/>
    <m/>
    <m/>
    <m/>
    <s v=""/>
    <n v="496"/>
    <s v="Sélection / Priorisation"/>
    <x v="0"/>
    <x v="4"/>
    <s v="All"/>
    <m/>
    <m/>
    <m/>
    <m/>
    <s v="IFR20161031GRLEAL"/>
    <n v="7"/>
    <x v="0"/>
    <x v="4"/>
    <e v="#N/A"/>
    <x v="0"/>
  </r>
  <r>
    <s v="IFRC"/>
    <s v="Haitian RC"/>
    <m/>
    <s v="Réalisé"/>
    <d v="2016-10-31T00:00:00"/>
    <s v="Distribution NFI"/>
    <s v="Matériaux NFI"/>
    <s v="Bidons"/>
    <m/>
    <s v="Nombre"/>
    <n v="992"/>
    <m/>
    <m/>
    <m/>
    <s v=""/>
    <n v="496"/>
    <s v="Sélection / Priorisation"/>
    <x v="0"/>
    <x v="4"/>
    <s v="All"/>
    <m/>
    <m/>
    <m/>
    <m/>
    <s v="IFR20161031GRLEAL"/>
    <n v="6"/>
    <x v="0"/>
    <x v="4"/>
    <e v="#N/A"/>
    <x v="1"/>
  </r>
  <r>
    <s v="IFRC"/>
    <s v="Haitian RC"/>
    <m/>
    <s v="Réalisé"/>
    <d v="2016-10-31T00:00:00"/>
    <s v="Distribution Abris"/>
    <s v="Matériaux Abris"/>
    <s v="Kit Abris"/>
    <m/>
    <s v="Nombre"/>
    <n v="496"/>
    <m/>
    <m/>
    <m/>
    <s v=""/>
    <n v="496"/>
    <s v="Sélection / Priorisation"/>
    <x v="0"/>
    <x v="4"/>
    <s v="All"/>
    <m/>
    <m/>
    <m/>
    <m/>
    <s v="IFR20161031GRLEAL"/>
    <n v="5"/>
    <x v="0"/>
    <x v="4"/>
    <e v="#N/A"/>
    <x v="1"/>
  </r>
  <r>
    <s v="IFRC"/>
    <s v="Haitian RC"/>
    <m/>
    <s v="Réalisé"/>
    <d v="2016-10-31T00:00:00"/>
    <s v="Distribution NFI"/>
    <s v="Matériaux NFI"/>
    <s v="Kit de cuisine"/>
    <m/>
    <s v="Nombre"/>
    <n v="496"/>
    <m/>
    <m/>
    <m/>
    <s v=""/>
    <n v="496"/>
    <s v="Sélection / Priorisation"/>
    <x v="0"/>
    <x v="4"/>
    <s v="All"/>
    <m/>
    <m/>
    <m/>
    <m/>
    <s v="IFR20161031GRLEAL"/>
    <n v="4"/>
    <x v="0"/>
    <x v="4"/>
    <e v="#N/A"/>
    <x v="1"/>
  </r>
  <r>
    <s v="IFRC"/>
    <s v="Haitian RC"/>
    <m/>
    <s v="Réalisé"/>
    <d v="2016-10-31T00:00:00"/>
    <s v="Distribution NFI"/>
    <s v="Matériaux NFI"/>
    <s v="Kit d'hygiène"/>
    <m/>
    <s v="Nombre"/>
    <n v="496"/>
    <m/>
    <m/>
    <m/>
    <s v=""/>
    <n v="496"/>
    <s v="Sélection / Priorisation"/>
    <x v="0"/>
    <x v="4"/>
    <s v="All"/>
    <m/>
    <m/>
    <m/>
    <m/>
    <s v="IFR20161031GRLEAL"/>
    <n v="3"/>
    <x v="0"/>
    <x v="4"/>
    <e v="#N/A"/>
    <x v="1"/>
  </r>
  <r>
    <s v="IFRC"/>
    <s v="Haitian RC"/>
    <m/>
    <s v="Réalisé"/>
    <d v="2016-10-31T00:00:00"/>
    <s v="Distribution NFI"/>
    <s v="Matériaux NFI"/>
    <s v="Moustiquaires"/>
    <m/>
    <s v="Nombre"/>
    <n v="992"/>
    <m/>
    <m/>
    <m/>
    <s v=""/>
    <n v="496"/>
    <s v="Sélection / Priorisation"/>
    <x v="0"/>
    <x v="4"/>
    <s v="All"/>
    <m/>
    <m/>
    <m/>
    <m/>
    <s v="IFR20161031GRLEAL"/>
    <n v="2"/>
    <x v="0"/>
    <x v="4"/>
    <e v="#N/A"/>
    <x v="1"/>
  </r>
  <r>
    <s v="IFRC"/>
    <s v="Haitian RC"/>
    <m/>
    <s v="Réalisé"/>
    <d v="2016-10-31T00:00:00"/>
    <s v="Distribution NFI"/>
    <s v="Matériaux NFI"/>
    <s v="Seaux"/>
    <m/>
    <s v="Nombre"/>
    <n v="496"/>
    <m/>
    <m/>
    <m/>
    <s v=""/>
    <n v="496"/>
    <s v="Sélection / Priorisation"/>
    <x v="0"/>
    <x v="4"/>
    <s v="All"/>
    <m/>
    <m/>
    <m/>
    <m/>
    <s v="IFR20161031GRLEAL"/>
    <n v="1"/>
    <x v="0"/>
    <x v="4"/>
    <e v="#N/A"/>
    <x v="1"/>
  </r>
  <r>
    <s v="IFRC"/>
    <s v="Haitian RC"/>
    <m/>
    <s v="Réalisé"/>
    <d v="2016-11-04T00:00:00"/>
    <s v="Distribution Abris"/>
    <s v="Matériaux Abris"/>
    <s v="Bâches"/>
    <m/>
    <s v="Nombre"/>
    <n v="823"/>
    <m/>
    <m/>
    <m/>
    <s v=""/>
    <n v="823"/>
    <m/>
    <x v="0"/>
    <x v="66"/>
    <s v="All"/>
    <m/>
    <m/>
    <m/>
    <m/>
    <s v="IFR2016114GRROAL"/>
    <n v="1"/>
    <x v="0"/>
    <x v="46"/>
    <e v="#N/A"/>
    <x v="0"/>
  </r>
  <r>
    <s v="IFRC"/>
    <s v="Haitian RC"/>
    <m/>
    <s v="Réalisé"/>
    <d v="2016-11-12T00:00:00"/>
    <s v="Distribution Abris"/>
    <s v="Matériaux Abris"/>
    <s v="Bâches"/>
    <m/>
    <s v="Nombre"/>
    <n v="1198"/>
    <m/>
    <m/>
    <m/>
    <s v=""/>
    <n v="599"/>
    <m/>
    <x v="0"/>
    <x v="63"/>
    <s v="Centre"/>
    <m/>
    <m/>
    <m/>
    <m/>
    <s v="IFR20161112GRBECE"/>
    <n v="6"/>
    <x v="0"/>
    <x v="43"/>
    <e v="#N/A"/>
    <x v="0"/>
  </r>
  <r>
    <s v="IFRC"/>
    <s v="Haitian RC"/>
    <m/>
    <s v="Réalisé"/>
    <d v="2016-11-12T00:00:00"/>
    <s v="Distribution NFI"/>
    <s v="Matériaux NFI"/>
    <s v="Bidons"/>
    <m/>
    <s v="Nombre"/>
    <n v="1198"/>
    <m/>
    <m/>
    <m/>
    <s v=""/>
    <n v="599"/>
    <s v="Sélection / Priorisation"/>
    <x v="0"/>
    <x v="63"/>
    <s v="Centre"/>
    <m/>
    <m/>
    <m/>
    <m/>
    <s v="IFR20161112GRBECE"/>
    <n v="5"/>
    <x v="0"/>
    <x v="43"/>
    <e v="#N/A"/>
    <x v="1"/>
  </r>
  <r>
    <s v="IFRC"/>
    <s v="Haitian RC"/>
    <m/>
    <s v="Réalisé"/>
    <d v="2016-11-12T00:00:00"/>
    <s v="Distribution Abris"/>
    <s v="Matériaux Abris"/>
    <s v="Kit Abris"/>
    <m/>
    <s v="Nombre"/>
    <n v="599"/>
    <m/>
    <m/>
    <m/>
    <s v=""/>
    <n v="599"/>
    <s v="Sélection / Priorisation"/>
    <x v="0"/>
    <x v="63"/>
    <s v="Centre"/>
    <m/>
    <m/>
    <m/>
    <m/>
    <s v="IFR20161112GRBECE"/>
    <n v="4"/>
    <x v="0"/>
    <x v="43"/>
    <e v="#N/A"/>
    <x v="1"/>
  </r>
  <r>
    <s v="IFRC"/>
    <s v="Haitian RC"/>
    <m/>
    <s v="Réalisé"/>
    <d v="2016-11-12T00:00:00"/>
    <s v="Distribution NFI"/>
    <s v="Matériaux NFI"/>
    <s v="Kit de cuisine"/>
    <m/>
    <s v="Nombre"/>
    <n v="599"/>
    <m/>
    <m/>
    <m/>
    <s v=""/>
    <n v="599"/>
    <s v="Sélection / Priorisation"/>
    <x v="0"/>
    <x v="63"/>
    <s v="Centre"/>
    <m/>
    <m/>
    <m/>
    <m/>
    <s v="IFR20161112GRBECE"/>
    <n v="3"/>
    <x v="0"/>
    <x v="43"/>
    <e v="#N/A"/>
    <x v="1"/>
  </r>
  <r>
    <s v="IFRC"/>
    <s v="Haitian RC"/>
    <m/>
    <s v="Réalisé"/>
    <d v="2016-11-12T00:00:00"/>
    <s v="Distribution NFI"/>
    <s v="Matériaux NFI"/>
    <s v="Moustiquaires"/>
    <m/>
    <s v="Nombre"/>
    <n v="1198"/>
    <m/>
    <m/>
    <m/>
    <s v=""/>
    <n v="599"/>
    <s v="Sélection / Priorisation"/>
    <x v="0"/>
    <x v="63"/>
    <s v="Centre"/>
    <m/>
    <m/>
    <m/>
    <m/>
    <s v="IFR20161112GRBECE"/>
    <n v="2"/>
    <x v="0"/>
    <x v="43"/>
    <e v="#N/A"/>
    <x v="1"/>
  </r>
  <r>
    <s v="IFRC"/>
    <s v="Haitian RC"/>
    <m/>
    <s v="Réalisé"/>
    <d v="2016-11-12T00:00:00"/>
    <s v="Distribution NFI"/>
    <s v="Matériaux NFI"/>
    <s v="Seaux"/>
    <m/>
    <s v="Nombre"/>
    <n v="599"/>
    <m/>
    <m/>
    <m/>
    <s v=""/>
    <n v="599"/>
    <s v="Sélection / Priorisation"/>
    <x v="0"/>
    <x v="63"/>
    <s v="Centre"/>
    <m/>
    <m/>
    <m/>
    <m/>
    <s v="IFR20161112GRBECE"/>
    <n v="1"/>
    <x v="0"/>
    <x v="43"/>
    <e v="#N/A"/>
    <x v="1"/>
  </r>
  <r>
    <s v="IFRC"/>
    <s v="Haitian RC"/>
    <m/>
    <s v="Réalisé"/>
    <d v="2016-11-14T00:00:00"/>
    <s v="Distribution Abris"/>
    <s v="Matériaux Abris"/>
    <s v="Bâches"/>
    <m/>
    <s v="Nombre"/>
    <n v="997"/>
    <m/>
    <m/>
    <m/>
    <s v=""/>
    <n v="997"/>
    <m/>
    <x v="0"/>
    <x v="0"/>
    <s v="Previle"/>
    <m/>
    <m/>
    <m/>
    <m/>
    <s v="IFR20161114GRJEPR"/>
    <n v="1"/>
    <x v="0"/>
    <x v="0"/>
    <e v="#N/A"/>
    <x v="0"/>
  </r>
  <r>
    <s v="IFRC"/>
    <s v="Haitian RC"/>
    <m/>
    <s v="Réalisé"/>
    <d v="2016-11-16T00:00:00"/>
    <s v="Distribution Abris"/>
    <s v="Matériaux Abris"/>
    <s v="Bâches"/>
    <m/>
    <s v="Nombre"/>
    <n v="1196"/>
    <m/>
    <m/>
    <m/>
    <s v=""/>
    <n v="598"/>
    <m/>
    <x v="0"/>
    <x v="65"/>
    <s v="Bernagousse"/>
    <m/>
    <m/>
    <m/>
    <m/>
    <s v="IFR20161116GRPEBE"/>
    <n v="6"/>
    <x v="0"/>
    <x v="45"/>
    <e v="#N/A"/>
    <x v="0"/>
  </r>
  <r>
    <s v="IFRC"/>
    <s v="Haitian RC"/>
    <m/>
    <s v="Réalisé"/>
    <d v="2016-11-16T00:00:00"/>
    <s v="Distribution NFI"/>
    <s v="Matériaux NFI"/>
    <s v="Bidons"/>
    <m/>
    <s v="Nombre"/>
    <n v="1196"/>
    <m/>
    <m/>
    <m/>
    <s v=""/>
    <n v="598"/>
    <s v="Sélection / Priorisation"/>
    <x v="0"/>
    <x v="65"/>
    <s v="Bernagousse"/>
    <m/>
    <m/>
    <m/>
    <m/>
    <s v="IFR20161116GRPEBE"/>
    <n v="5"/>
    <x v="0"/>
    <x v="45"/>
    <e v="#N/A"/>
    <x v="1"/>
  </r>
  <r>
    <s v="IFRC"/>
    <s v="Haitian RC"/>
    <m/>
    <s v="Réalisé"/>
    <d v="2016-11-16T00:00:00"/>
    <s v="Distribution Abris"/>
    <s v="Matériaux Abris"/>
    <s v="Kit Abris"/>
    <m/>
    <s v="Nombre"/>
    <n v="598"/>
    <m/>
    <m/>
    <m/>
    <s v=""/>
    <n v="598"/>
    <s v="Sélection / Priorisation"/>
    <x v="0"/>
    <x v="65"/>
    <s v="Bernagousse"/>
    <m/>
    <m/>
    <m/>
    <m/>
    <s v="IFR20161116GRPEBE"/>
    <n v="4"/>
    <x v="0"/>
    <x v="45"/>
    <e v="#N/A"/>
    <x v="1"/>
  </r>
  <r>
    <s v="IFRC"/>
    <s v="Haitian RC"/>
    <m/>
    <s v="Réalisé"/>
    <d v="2016-11-16T00:00:00"/>
    <s v="Distribution NFI"/>
    <s v="Matériaux NFI"/>
    <s v="Kit de cuisine"/>
    <m/>
    <s v="Nombre"/>
    <n v="598"/>
    <m/>
    <m/>
    <m/>
    <s v=""/>
    <n v="598"/>
    <s v="Sélection / Priorisation"/>
    <x v="0"/>
    <x v="65"/>
    <s v="Bernagousse"/>
    <m/>
    <m/>
    <m/>
    <m/>
    <s v="IFR20161116GRPEBE"/>
    <n v="3"/>
    <x v="0"/>
    <x v="45"/>
    <e v="#N/A"/>
    <x v="1"/>
  </r>
  <r>
    <s v="IFRC"/>
    <s v="Haitian RC"/>
    <m/>
    <s v="Réalisé"/>
    <d v="2016-11-16T00:00:00"/>
    <s v="Distribution NFI"/>
    <s v="Matériaux NFI"/>
    <s v="Moustiquaires"/>
    <m/>
    <s v="Nombre"/>
    <n v="1196"/>
    <m/>
    <m/>
    <m/>
    <s v=""/>
    <n v="598"/>
    <s v="Sélection / Priorisation"/>
    <x v="0"/>
    <x v="65"/>
    <s v="Bernagousse"/>
    <m/>
    <m/>
    <m/>
    <m/>
    <s v="IFR20161116GRPEBE"/>
    <n v="2"/>
    <x v="0"/>
    <x v="45"/>
    <e v="#N/A"/>
    <x v="1"/>
  </r>
  <r>
    <s v="IFRC"/>
    <s v="Haitian RC"/>
    <m/>
    <s v="Réalisé"/>
    <d v="2016-11-16T00:00:00"/>
    <s v="Distribution NFI"/>
    <s v="Matériaux NFI"/>
    <s v="Seaux"/>
    <m/>
    <s v="Nombre"/>
    <n v="598"/>
    <m/>
    <m/>
    <m/>
    <s v=""/>
    <n v="598"/>
    <s v="Sélection / Priorisation"/>
    <x v="0"/>
    <x v="65"/>
    <s v="Bernagousse"/>
    <m/>
    <m/>
    <m/>
    <m/>
    <s v="IFR20161116GRPEBE"/>
    <n v="1"/>
    <x v="0"/>
    <x v="45"/>
    <e v="#N/A"/>
    <x v="1"/>
  </r>
  <r>
    <s v="IFRC"/>
    <s v="Haitian RC"/>
    <m/>
    <s v="Réalisé"/>
    <d v="2016-11-19T00:00:00"/>
    <s v="Distribution NFI"/>
    <s v="Matériaux NFI"/>
    <s v="Aquatabs"/>
    <m/>
    <s v="Nombre"/>
    <n v="3060"/>
    <m/>
    <m/>
    <m/>
    <m/>
    <n v="204"/>
    <s v="Sélection / Priorisation"/>
    <x v="7"/>
    <x v="68"/>
    <m/>
    <m/>
    <m/>
    <m/>
    <m/>
    <s v="IFR20161119ARAN"/>
    <n v="7"/>
    <x v="7"/>
    <x v="47"/>
    <e v="#N/A"/>
    <x v="0"/>
  </r>
  <r>
    <s v="IFRC"/>
    <s v="Haitian RC"/>
    <m/>
    <s v="Réalisé"/>
    <d v="2016-11-19T00:00:00"/>
    <s v="Distribution Abris"/>
    <s v="Matériaux Abris"/>
    <s v="Bâches"/>
    <m/>
    <s v="Nombre"/>
    <n v="204"/>
    <m/>
    <m/>
    <m/>
    <s v=""/>
    <n v="204"/>
    <s v="Sélection / Priorisation"/>
    <x v="7"/>
    <x v="68"/>
    <m/>
    <m/>
    <m/>
    <m/>
    <m/>
    <s v="IFR20161119ARAN"/>
    <n v="6"/>
    <x v="7"/>
    <x v="47"/>
    <e v="#N/A"/>
    <x v="1"/>
  </r>
  <r>
    <s v="IFRC"/>
    <s v="Haitian RC"/>
    <m/>
    <s v="Réalisé"/>
    <d v="2016-11-19T00:00:00"/>
    <s v="Distribution NFI"/>
    <s v="Matériaux NFI"/>
    <s v="Bidons"/>
    <m/>
    <s v="Nombre"/>
    <n v="204"/>
    <m/>
    <m/>
    <m/>
    <s v=""/>
    <n v="204"/>
    <s v="Sélection / Priorisation"/>
    <x v="7"/>
    <x v="68"/>
    <m/>
    <m/>
    <m/>
    <m/>
    <m/>
    <s v="IFR20161119ARAN"/>
    <n v="5"/>
    <x v="7"/>
    <x v="47"/>
    <e v="#N/A"/>
    <x v="1"/>
  </r>
  <r>
    <s v="IFRC"/>
    <s v="Haitian RC"/>
    <m/>
    <s v="Réalisé"/>
    <d v="2016-11-19T00:00:00"/>
    <s v="Distribution NFI"/>
    <s v="Matériaux NFI"/>
    <s v="Couvertures"/>
    <m/>
    <s v="Nombre"/>
    <n v="408"/>
    <m/>
    <m/>
    <m/>
    <m/>
    <n v="204"/>
    <s v="Sélection / Priorisation"/>
    <x v="7"/>
    <x v="68"/>
    <m/>
    <m/>
    <m/>
    <m/>
    <m/>
    <s v="IFR20161119ARAN"/>
    <n v="4"/>
    <x v="7"/>
    <x v="47"/>
    <e v="#N/A"/>
    <x v="1"/>
  </r>
  <r>
    <s v="IFRC"/>
    <s v="Haitian RC"/>
    <m/>
    <s v="Réalisé"/>
    <d v="2016-11-19T00:00:00"/>
    <s v="Distribution Abris"/>
    <s v="Matériaux Abris"/>
    <s v="Kit Abris"/>
    <m/>
    <s v="Nombre"/>
    <n v="204"/>
    <m/>
    <m/>
    <m/>
    <m/>
    <n v="204"/>
    <s v="Sélection / Priorisation"/>
    <x v="7"/>
    <x v="68"/>
    <m/>
    <m/>
    <m/>
    <m/>
    <m/>
    <s v="IFR20161119ARAN"/>
    <n v="3"/>
    <x v="7"/>
    <x v="47"/>
    <e v="#N/A"/>
    <x v="1"/>
  </r>
  <r>
    <s v="IFRC"/>
    <s v="Haitian RC"/>
    <m/>
    <s v="Réalisé"/>
    <d v="2016-11-19T00:00:00"/>
    <s v="Distribution NFI"/>
    <s v="Matériaux NFI"/>
    <s v="Kit de cuisine"/>
    <m/>
    <s v="Nombre"/>
    <n v="204"/>
    <m/>
    <m/>
    <m/>
    <m/>
    <n v="204"/>
    <s v="Sélection / Priorisation"/>
    <x v="7"/>
    <x v="68"/>
    <m/>
    <m/>
    <m/>
    <m/>
    <m/>
    <s v="IFR20161119ARAN"/>
    <n v="2"/>
    <x v="7"/>
    <x v="47"/>
    <e v="#N/A"/>
    <x v="1"/>
  </r>
  <r>
    <s v="IFRC"/>
    <s v="Haitian RC"/>
    <m/>
    <s v="Réalisé"/>
    <d v="2016-11-19T00:00:00"/>
    <s v="Distribution NFI"/>
    <s v="Matériaux NFI"/>
    <s v="Kit d'hygiène"/>
    <m/>
    <s v="Nombre"/>
    <n v="204"/>
    <m/>
    <m/>
    <m/>
    <m/>
    <n v="204"/>
    <s v="Sélection / Priorisation"/>
    <x v="7"/>
    <x v="68"/>
    <m/>
    <m/>
    <m/>
    <m/>
    <m/>
    <s v="IFR20161119ARAN"/>
    <n v="1"/>
    <x v="7"/>
    <x v="47"/>
    <e v="#N/A"/>
    <x v="1"/>
  </r>
  <r>
    <s v="IFRC"/>
    <s v="Haitian RC"/>
    <m/>
    <s v="Réalisé"/>
    <d v="2016-11-24T00:00:00"/>
    <s v="Distribution Abris"/>
    <s v="Matériaux Abris"/>
    <s v="Bâches"/>
    <m/>
    <s v="Nombre"/>
    <n v="391"/>
    <m/>
    <m/>
    <m/>
    <s v=""/>
    <n v="391"/>
    <s v="Sélection / Priorisation"/>
    <x v="0"/>
    <x v="66"/>
    <m/>
    <m/>
    <m/>
    <m/>
    <m/>
    <s v="IFR20161124GRRO"/>
    <n v="5"/>
    <x v="0"/>
    <x v="46"/>
    <e v="#N/A"/>
    <x v="1"/>
  </r>
  <r>
    <s v="IFRC"/>
    <s v="Haitian RC"/>
    <m/>
    <s v="Réalisé"/>
    <d v="2016-11-24T00:00:00"/>
    <s v="Distribution NFI"/>
    <s v="Matériaux NFI"/>
    <s v="Bidons"/>
    <m/>
    <s v="Nombre"/>
    <n v="782"/>
    <m/>
    <m/>
    <m/>
    <s v=""/>
    <n v="391"/>
    <s v="Sélection / Priorisation"/>
    <x v="0"/>
    <x v="66"/>
    <m/>
    <m/>
    <m/>
    <m/>
    <m/>
    <s v="IFR20161124GRRO"/>
    <n v="4"/>
    <x v="0"/>
    <x v="46"/>
    <e v="#N/A"/>
    <x v="1"/>
  </r>
  <r>
    <s v="IFRC"/>
    <s v="Haitian RC"/>
    <m/>
    <s v="Réalisé"/>
    <d v="2016-11-24T00:00:00"/>
    <s v="Distribution NFI"/>
    <s v="Matériaux NFI"/>
    <s v="Kit de cuisine"/>
    <m/>
    <s v="Nombre"/>
    <n v="391"/>
    <m/>
    <m/>
    <m/>
    <m/>
    <n v="391"/>
    <s v="Sélection / Priorisation"/>
    <x v="0"/>
    <x v="66"/>
    <m/>
    <m/>
    <m/>
    <m/>
    <m/>
    <s v="IFR20161124GRRO"/>
    <n v="3"/>
    <x v="0"/>
    <x v="46"/>
    <e v="#N/A"/>
    <x v="1"/>
  </r>
  <r>
    <s v="IFRC"/>
    <s v="Haitian RC"/>
    <m/>
    <s v="Réalisé"/>
    <d v="2016-11-24T00:00:00"/>
    <s v="Distribution NFI"/>
    <s v="Matériaux NFI"/>
    <s v="Moustiquaires"/>
    <m/>
    <s v="Nombre"/>
    <n v="782"/>
    <m/>
    <m/>
    <m/>
    <m/>
    <n v="391"/>
    <s v="Sélection / Priorisation"/>
    <x v="0"/>
    <x v="66"/>
    <m/>
    <m/>
    <m/>
    <m/>
    <m/>
    <s v="IFR20161124GRRO"/>
    <n v="2"/>
    <x v="0"/>
    <x v="46"/>
    <e v="#N/A"/>
    <x v="1"/>
  </r>
  <r>
    <s v="IFRC"/>
    <s v="Haitian RC"/>
    <m/>
    <s v="Réalisé"/>
    <d v="2016-11-24T00:00:00"/>
    <s v="Distribution NFI"/>
    <s v="Matériaux NFI"/>
    <s v="Seaux"/>
    <m/>
    <s v="Nombre"/>
    <n v="391"/>
    <m/>
    <m/>
    <m/>
    <m/>
    <n v="391"/>
    <s v="Sélection / Priorisation"/>
    <x v="0"/>
    <x v="66"/>
    <m/>
    <m/>
    <m/>
    <m/>
    <m/>
    <s v="IFR20161124GRRO"/>
    <n v="1"/>
    <x v="0"/>
    <x v="46"/>
    <e v="#N/A"/>
    <x v="1"/>
  </r>
  <r>
    <s v="IFRC"/>
    <s v="Haitian RC"/>
    <m/>
    <s v="Planifié (financé)"/>
    <d v="2016-11-28T00:00:00"/>
    <s v="Distribution Abris"/>
    <s v="Matériaux Abris"/>
    <s v="Bâches"/>
    <m/>
    <s v="Nombre"/>
    <n v="1200"/>
    <m/>
    <m/>
    <m/>
    <s v=""/>
    <n v="600"/>
    <s v="Sélection / Priorisation"/>
    <x v="0"/>
    <x v="4"/>
    <m/>
    <m/>
    <m/>
    <m/>
    <m/>
    <s v="IFR20161128GRLE"/>
    <n v="5"/>
    <x v="0"/>
    <x v="4"/>
    <e v="#N/A"/>
    <x v="1"/>
  </r>
  <r>
    <s v="IFRC"/>
    <s v="Haitian RC"/>
    <m/>
    <s v="Planifié (financé)"/>
    <d v="2016-11-28T00:00:00"/>
    <s v="Distribution NFI"/>
    <s v="Matériaux NFI"/>
    <s v="Bidons"/>
    <m/>
    <s v="Nombre"/>
    <n v="1200"/>
    <m/>
    <m/>
    <m/>
    <s v=""/>
    <n v="600"/>
    <s v="Sélection / Priorisation"/>
    <x v="0"/>
    <x v="4"/>
    <m/>
    <m/>
    <m/>
    <m/>
    <m/>
    <s v="IFR20161128GRLE"/>
    <n v="4"/>
    <x v="0"/>
    <x v="4"/>
    <e v="#N/A"/>
    <x v="1"/>
  </r>
  <r>
    <s v="IFRC"/>
    <s v="Haitian RC"/>
    <m/>
    <s v="Planifié (financé)"/>
    <d v="2016-11-28T00:00:00"/>
    <s v="Distribution NFI"/>
    <s v="Matériaux NFI"/>
    <s v="Kit de cuisine"/>
    <m/>
    <s v="Nombre"/>
    <n v="600"/>
    <m/>
    <m/>
    <m/>
    <m/>
    <n v="600"/>
    <s v="Sélection / Priorisation"/>
    <x v="0"/>
    <x v="4"/>
    <m/>
    <m/>
    <m/>
    <m/>
    <m/>
    <s v="IFR20161128GRLE"/>
    <n v="3"/>
    <x v="0"/>
    <x v="4"/>
    <e v="#N/A"/>
    <x v="1"/>
  </r>
  <r>
    <s v="IFRC"/>
    <s v="Haitian RC"/>
    <m/>
    <s v="Planifié (financé)"/>
    <d v="2016-11-28T00:00:00"/>
    <s v="Distribution NFI"/>
    <s v="Matériaux NFI"/>
    <s v="Moustiquaires"/>
    <m/>
    <s v="Nombre"/>
    <n v="1200"/>
    <m/>
    <m/>
    <m/>
    <m/>
    <n v="600"/>
    <s v="Sélection / Priorisation"/>
    <x v="0"/>
    <x v="4"/>
    <m/>
    <m/>
    <m/>
    <m/>
    <m/>
    <s v="IFR20161128GRLE"/>
    <n v="2"/>
    <x v="0"/>
    <x v="4"/>
    <e v="#N/A"/>
    <x v="1"/>
  </r>
  <r>
    <s v="IFRC"/>
    <s v="Haitian RC"/>
    <m/>
    <s v="Planifié (financé)"/>
    <d v="2016-11-28T00:00:00"/>
    <s v="Distribution NFI"/>
    <s v="Matériaux NFI"/>
    <s v="Seaux"/>
    <m/>
    <s v="Nombre"/>
    <n v="600"/>
    <m/>
    <m/>
    <m/>
    <m/>
    <n v="600"/>
    <s v="Sélection / Priorisation"/>
    <x v="0"/>
    <x v="4"/>
    <m/>
    <m/>
    <m/>
    <m/>
    <m/>
    <s v="IFR20161128GRLE"/>
    <n v="1"/>
    <x v="0"/>
    <x v="4"/>
    <e v="#N/A"/>
    <x v="1"/>
  </r>
  <r>
    <s v="IFRC"/>
    <s v="Haitian RC"/>
    <m/>
    <s v="Planifié (financé)"/>
    <d v="2016-11-29T00:00:00"/>
    <s v="Distribution Abris"/>
    <s v="Matériaux Abris"/>
    <s v="Bâches"/>
    <m/>
    <s v="Nombre"/>
    <n v="800"/>
    <m/>
    <m/>
    <m/>
    <s v=""/>
    <n v="400"/>
    <s v="Sélection / Priorisation"/>
    <x v="0"/>
    <x v="2"/>
    <m/>
    <m/>
    <m/>
    <m/>
    <m/>
    <s v="IFR20161129GRAN"/>
    <n v="6"/>
    <x v="0"/>
    <x v="2"/>
    <e v="#N/A"/>
    <x v="1"/>
  </r>
  <r>
    <s v="IFRC"/>
    <s v="Haitian RC"/>
    <m/>
    <s v="Planifié (financé)"/>
    <d v="2016-11-29T00:00:00"/>
    <s v="Distribution Abris"/>
    <s v="Matériaux Abris"/>
    <s v="Bâches"/>
    <m/>
    <s v="Nombre"/>
    <n v="600"/>
    <m/>
    <m/>
    <m/>
    <s v=""/>
    <n v="300"/>
    <s v="Sélection / Priorisation"/>
    <x v="0"/>
    <x v="63"/>
    <m/>
    <m/>
    <m/>
    <m/>
    <m/>
    <s v="IFR20161129GRBE"/>
    <n v="5"/>
    <x v="0"/>
    <x v="43"/>
    <e v="#N/A"/>
    <x v="1"/>
  </r>
  <r>
    <s v="IFRC"/>
    <s v="Haitian RC"/>
    <m/>
    <s v="Planifié (financé)"/>
    <d v="2016-11-29T00:00:00"/>
    <s v="Distribution NFI"/>
    <s v="Matériaux NFI"/>
    <s v="Bidons"/>
    <m/>
    <s v="Nombre"/>
    <n v="800"/>
    <m/>
    <m/>
    <m/>
    <s v=""/>
    <n v="400"/>
    <s v="Sélection / Priorisation"/>
    <x v="0"/>
    <x v="2"/>
    <m/>
    <m/>
    <m/>
    <m/>
    <m/>
    <s v="IFR20161129GRAN"/>
    <n v="5"/>
    <x v="0"/>
    <x v="2"/>
    <e v="#N/A"/>
    <x v="1"/>
  </r>
  <r>
    <s v="IFRC"/>
    <s v="Haitian RC"/>
    <m/>
    <s v="Planifié (financé)"/>
    <d v="2016-11-29T00:00:00"/>
    <s v="Distribution NFI"/>
    <s v="Matériaux NFI"/>
    <s v="Bidons"/>
    <m/>
    <s v="Nombre"/>
    <n v="600"/>
    <m/>
    <m/>
    <m/>
    <s v=""/>
    <n v="300"/>
    <s v="Sélection / Priorisation"/>
    <x v="0"/>
    <x v="63"/>
    <m/>
    <m/>
    <m/>
    <m/>
    <m/>
    <s v="IFR20161129GRBE"/>
    <n v="4"/>
    <x v="0"/>
    <x v="43"/>
    <e v="#N/A"/>
    <x v="1"/>
  </r>
  <r>
    <s v="IFRC"/>
    <s v="Haitian RC"/>
    <m/>
    <s v="Planifié (financé)"/>
    <d v="2016-11-29T00:00:00"/>
    <s v="Distribution Abris"/>
    <s v="Matériaux Abris"/>
    <s v="Kit Abris"/>
    <m/>
    <s v="Nombre"/>
    <n v="400"/>
    <m/>
    <m/>
    <m/>
    <m/>
    <n v="400"/>
    <s v="Sélection / Priorisation"/>
    <x v="0"/>
    <x v="2"/>
    <m/>
    <m/>
    <m/>
    <m/>
    <m/>
    <s v="IFR20161129GRAN"/>
    <n v="4"/>
    <x v="0"/>
    <x v="2"/>
    <e v="#N/A"/>
    <x v="1"/>
  </r>
  <r>
    <s v="IFRC"/>
    <s v="Haitian RC"/>
    <m/>
    <s v="Planifié (financé)"/>
    <d v="2016-11-29T00:00:00"/>
    <s v="Distribution Abris"/>
    <s v="Matériaux Abris"/>
    <s v="Kit Abris"/>
    <m/>
    <s v="Nombre"/>
    <n v="400"/>
    <m/>
    <m/>
    <m/>
    <m/>
    <n v="600"/>
    <s v="Sélection / Priorisation"/>
    <x v="0"/>
    <x v="4"/>
    <m/>
    <m/>
    <m/>
    <m/>
    <m/>
    <s v="IFR20161129GRLE"/>
    <n v="1"/>
    <x v="0"/>
    <x v="4"/>
    <e v="#N/A"/>
    <x v="1"/>
  </r>
  <r>
    <s v="IFRC"/>
    <s v="Haitian RC"/>
    <m/>
    <s v="Planifié (financé)"/>
    <d v="2016-11-29T00:00:00"/>
    <s v="Distribution NFI"/>
    <s v="Matériaux NFI"/>
    <s v="Kit de cuisine"/>
    <m/>
    <s v="Nombre"/>
    <n v="400"/>
    <m/>
    <m/>
    <m/>
    <m/>
    <n v="400"/>
    <s v="Sélection / Priorisation"/>
    <x v="0"/>
    <x v="2"/>
    <m/>
    <m/>
    <m/>
    <m/>
    <m/>
    <s v="IFR20161129GRAN"/>
    <n v="3"/>
    <x v="0"/>
    <x v="2"/>
    <e v="#N/A"/>
    <x v="1"/>
  </r>
  <r>
    <s v="IFRC"/>
    <s v="Haitian RC"/>
    <m/>
    <s v="Planifié (financé)"/>
    <d v="2016-11-29T00:00:00"/>
    <s v="Distribution NFI"/>
    <s v="Matériaux NFI"/>
    <s v="Kit de cuisine"/>
    <m/>
    <s v="Nombre"/>
    <n v="300"/>
    <m/>
    <m/>
    <m/>
    <m/>
    <n v="300"/>
    <s v="Sélection / Priorisation"/>
    <x v="0"/>
    <x v="63"/>
    <m/>
    <m/>
    <m/>
    <m/>
    <m/>
    <s v="IFR20161129GRBE"/>
    <n v="3"/>
    <x v="0"/>
    <x v="43"/>
    <e v="#N/A"/>
    <x v="1"/>
  </r>
  <r>
    <s v="IFRC"/>
    <s v="Haitian RC"/>
    <m/>
    <s v="Planifié (financé)"/>
    <d v="2016-11-29T00:00:00"/>
    <s v="Distribution NFI"/>
    <s v="Matériaux NFI"/>
    <s v="Moustiquaires"/>
    <m/>
    <s v="Nombre"/>
    <n v="800"/>
    <m/>
    <m/>
    <m/>
    <m/>
    <n v="400"/>
    <s v="Sélection / Priorisation"/>
    <x v="0"/>
    <x v="2"/>
    <m/>
    <m/>
    <m/>
    <m/>
    <m/>
    <s v="IFR20161129GRAN"/>
    <n v="2"/>
    <x v="0"/>
    <x v="2"/>
    <e v="#N/A"/>
    <x v="1"/>
  </r>
  <r>
    <s v="IFRC"/>
    <s v="Haitian RC"/>
    <m/>
    <s v="Planifié (financé)"/>
    <d v="2016-11-29T00:00:00"/>
    <s v="Distribution NFI"/>
    <s v="Matériaux NFI"/>
    <s v="Moustiquaires"/>
    <m/>
    <s v="Nombre"/>
    <n v="600"/>
    <m/>
    <m/>
    <m/>
    <m/>
    <n v="300"/>
    <s v="Sélection / Priorisation"/>
    <x v="0"/>
    <x v="63"/>
    <m/>
    <m/>
    <m/>
    <m/>
    <m/>
    <s v="IFR20161129GRBE"/>
    <n v="2"/>
    <x v="0"/>
    <x v="43"/>
    <e v="#N/A"/>
    <x v="1"/>
  </r>
  <r>
    <s v="IFRC"/>
    <s v="Haitian RC"/>
    <m/>
    <s v="Planifié (financé)"/>
    <d v="2016-11-29T00:00:00"/>
    <s v="Distribution NFI"/>
    <s v="Matériaux NFI"/>
    <s v="Seaux"/>
    <m/>
    <s v="Nombre"/>
    <n v="400"/>
    <m/>
    <m/>
    <m/>
    <m/>
    <n v="400"/>
    <s v="Sélection / Priorisation"/>
    <x v="0"/>
    <x v="2"/>
    <m/>
    <m/>
    <m/>
    <m/>
    <m/>
    <s v="IFR20161129GRAN"/>
    <n v="1"/>
    <x v="0"/>
    <x v="2"/>
    <e v="#N/A"/>
    <x v="1"/>
  </r>
  <r>
    <s v="IFRC"/>
    <s v="Haitian RC"/>
    <m/>
    <s v="Planifié (financé)"/>
    <d v="2016-11-29T00:00:00"/>
    <s v="Distribution NFI"/>
    <s v="Matériaux NFI"/>
    <s v="Seaux"/>
    <m/>
    <s v="Nombre"/>
    <n v="300"/>
    <m/>
    <m/>
    <m/>
    <m/>
    <n v="300"/>
    <s v="Sélection / Priorisation"/>
    <x v="0"/>
    <x v="63"/>
    <m/>
    <m/>
    <m/>
    <m/>
    <m/>
    <s v="IFR20161129GRBE"/>
    <n v="1"/>
    <x v="0"/>
    <x v="43"/>
    <e v="#N/A"/>
    <x v="1"/>
  </r>
  <r>
    <s v="IFRC"/>
    <s v="Haitian RC"/>
    <m/>
    <s v="Planifié (financé)"/>
    <d v="2016-12-01T00:00:00"/>
    <s v="Distribution Abris"/>
    <s v="Matériaux Abris"/>
    <s v="Bâches"/>
    <m/>
    <s v="Nombre"/>
    <n v="600"/>
    <m/>
    <m/>
    <m/>
    <s v=""/>
    <n v="300"/>
    <s v="Sélection / Priorisation"/>
    <x v="0"/>
    <x v="65"/>
    <m/>
    <m/>
    <m/>
    <m/>
    <m/>
    <s v="IFR2016121GRPE"/>
    <n v="5"/>
    <x v="0"/>
    <x v="45"/>
    <e v="#N/A"/>
    <x v="1"/>
  </r>
  <r>
    <s v="IFRC"/>
    <s v="Haitian RC"/>
    <m/>
    <s v="Planifié (financé)"/>
    <d v="2016-12-01T00:00:00"/>
    <s v="Distribution NFI"/>
    <s v="Matériaux NFI"/>
    <s v="Bidons"/>
    <m/>
    <s v="Nombre"/>
    <n v="600"/>
    <m/>
    <m/>
    <m/>
    <s v=""/>
    <n v="300"/>
    <s v="Sélection / Priorisation"/>
    <x v="0"/>
    <x v="65"/>
    <m/>
    <m/>
    <m/>
    <m/>
    <m/>
    <s v="IFR2016121GRPE"/>
    <n v="4"/>
    <x v="0"/>
    <x v="45"/>
    <e v="#N/A"/>
    <x v="1"/>
  </r>
  <r>
    <s v="IFRC"/>
    <s v="Haitian RC"/>
    <m/>
    <s v="Planifié (financé)"/>
    <d v="2016-12-01T00:00:00"/>
    <s v="Distribution NFI"/>
    <s v="Matériaux NFI"/>
    <s v="Kit de cuisine"/>
    <m/>
    <s v="Nombre"/>
    <n v="300"/>
    <m/>
    <m/>
    <m/>
    <m/>
    <n v="300"/>
    <s v="Sélection / Priorisation"/>
    <x v="0"/>
    <x v="65"/>
    <m/>
    <m/>
    <m/>
    <m/>
    <m/>
    <s v="IFR2016121GRPE"/>
    <n v="3"/>
    <x v="0"/>
    <x v="45"/>
    <e v="#N/A"/>
    <x v="1"/>
  </r>
  <r>
    <s v="IFRC"/>
    <s v="Haitian RC"/>
    <m/>
    <s v="Planifié (financé)"/>
    <d v="2016-12-01T00:00:00"/>
    <s v="Distribution NFI"/>
    <s v="Matériaux NFI"/>
    <s v="Moustiquaires"/>
    <m/>
    <s v="Nombre"/>
    <n v="600"/>
    <m/>
    <m/>
    <m/>
    <m/>
    <n v="300"/>
    <s v="Sélection / Priorisation"/>
    <x v="0"/>
    <x v="65"/>
    <m/>
    <m/>
    <m/>
    <m/>
    <m/>
    <s v="IFR2016121GRPE"/>
    <n v="2"/>
    <x v="0"/>
    <x v="45"/>
    <e v="#N/A"/>
    <x v="1"/>
  </r>
  <r>
    <s v="IFRC"/>
    <s v="Haitian RC"/>
    <m/>
    <s v="Planifié (financé)"/>
    <d v="2016-12-01T00:00:00"/>
    <s v="Distribution NFI"/>
    <s v="Matériaux NFI"/>
    <s v="Seaux"/>
    <m/>
    <s v="Nombre"/>
    <n v="300"/>
    <m/>
    <m/>
    <m/>
    <m/>
    <n v="300"/>
    <s v="Sélection / Priorisation"/>
    <x v="0"/>
    <x v="65"/>
    <m/>
    <m/>
    <m/>
    <m/>
    <m/>
    <s v="IFR2016121GRPE"/>
    <n v="1"/>
    <x v="0"/>
    <x v="45"/>
    <e v="#N/A"/>
    <x v="1"/>
  </r>
  <r>
    <s v="IFRC/Qatar Red Crescent"/>
    <s v="Haitian RC"/>
    <m/>
    <s v="Réalisé"/>
    <d v="2016-11-24T00:00:00"/>
    <s v="Distribution Abris"/>
    <s v="Matériaux Abris"/>
    <s v="Bâches"/>
    <m/>
    <s v="Nombre"/>
    <n v="558"/>
    <m/>
    <m/>
    <m/>
    <m/>
    <n v="558"/>
    <m/>
    <x v="0"/>
    <x v="0"/>
    <m/>
    <s v="Prévilé"/>
    <m/>
    <m/>
    <m/>
    <s v="IFR20161124GRJE"/>
    <n v="6"/>
    <x v="0"/>
    <x v="0"/>
    <e v="#N/A"/>
    <x v="0"/>
  </r>
  <r>
    <s v="IFRC/Qatar Red Crescent"/>
    <s v="Haitian RC"/>
    <m/>
    <s v="Réalisé"/>
    <d v="2016-11-24T00:00:00"/>
    <s v="Distribution NFI"/>
    <s v="Matériaux NFI"/>
    <s v="Bidons"/>
    <m/>
    <s v="Nombre"/>
    <n v="1116"/>
    <m/>
    <m/>
    <m/>
    <m/>
    <n v="558"/>
    <m/>
    <x v="0"/>
    <x v="0"/>
    <m/>
    <s v="Prévilé"/>
    <m/>
    <m/>
    <m/>
    <s v="IFR20161124GRJE"/>
    <n v="5"/>
    <x v="0"/>
    <x v="0"/>
    <e v="#N/A"/>
    <x v="1"/>
  </r>
  <r>
    <s v="IFRC/Qatar Red Crescent"/>
    <s v="Haitian RC"/>
    <m/>
    <s v="Réalisé"/>
    <d v="2016-11-24T00:00:00"/>
    <s v="Distribution NFI"/>
    <s v="Matériaux NFI"/>
    <s v="Kit de cuisine"/>
    <m/>
    <s v="Nombre"/>
    <n v="558"/>
    <m/>
    <m/>
    <m/>
    <m/>
    <n v="558"/>
    <m/>
    <x v="0"/>
    <x v="0"/>
    <m/>
    <s v="Prévilé"/>
    <m/>
    <m/>
    <m/>
    <s v="IFR20161124GRJE"/>
    <n v="4"/>
    <x v="0"/>
    <x v="0"/>
    <e v="#N/A"/>
    <x v="1"/>
  </r>
  <r>
    <s v="IFRC/Qatar Red Crescent"/>
    <s v="Haitian RC"/>
    <m/>
    <s v="Réalisé"/>
    <d v="2016-11-24T00:00:00"/>
    <s v="Distribution NFI"/>
    <s v="Matériaux NFI"/>
    <s v="Kit d'hygiène"/>
    <m/>
    <s v="Nombre"/>
    <n v="558"/>
    <m/>
    <m/>
    <m/>
    <m/>
    <n v="558"/>
    <m/>
    <x v="0"/>
    <x v="0"/>
    <m/>
    <s v="Prévilé"/>
    <m/>
    <m/>
    <m/>
    <s v="IFR20161124GRJE"/>
    <n v="3"/>
    <x v="0"/>
    <x v="0"/>
    <e v="#N/A"/>
    <x v="1"/>
  </r>
  <r>
    <s v="IFRC/Qatar Red Crescent"/>
    <s v="Haitian RC"/>
    <m/>
    <s v="Réalisé"/>
    <d v="2016-11-24T00:00:00"/>
    <s v="Distribution NFI"/>
    <s v="Matériaux NFI"/>
    <s v="Moustiquaires"/>
    <m/>
    <s v="Nombre"/>
    <n v="1116"/>
    <m/>
    <m/>
    <m/>
    <m/>
    <n v="558"/>
    <m/>
    <x v="0"/>
    <x v="0"/>
    <m/>
    <s v="Prévilé"/>
    <m/>
    <m/>
    <m/>
    <s v="IFR20161124GRJE"/>
    <n v="2"/>
    <x v="0"/>
    <x v="0"/>
    <e v="#N/A"/>
    <x v="1"/>
  </r>
  <r>
    <s v="IFRC/Qatar Red Crescent"/>
    <s v="Haitian RC"/>
    <m/>
    <s v="Réalisé"/>
    <d v="2016-11-24T00:00:00"/>
    <s v="Distribution NFI"/>
    <s v="Matériaux NFI"/>
    <s v="Seaux"/>
    <m/>
    <s v="Nombre"/>
    <n v="558"/>
    <m/>
    <m/>
    <m/>
    <m/>
    <n v="558"/>
    <m/>
    <x v="0"/>
    <x v="0"/>
    <m/>
    <s v="Prévilé"/>
    <m/>
    <m/>
    <m/>
    <s v="IFR20161124GRJE"/>
    <n v="1"/>
    <x v="0"/>
    <x v="0"/>
    <e v="#N/A"/>
    <x v="1"/>
  </r>
  <r>
    <s v="IOM"/>
    <m/>
    <s v="OFDA"/>
    <s v="Réalisé"/>
    <m/>
    <s v="Distribution Abris"/>
    <s v="Matériaux Abris"/>
    <s v="Bâches"/>
    <m/>
    <s v="Nombre"/>
    <n v="2577"/>
    <m/>
    <m/>
    <m/>
    <s v=""/>
    <n v="2577"/>
    <m/>
    <x v="0"/>
    <x v="28"/>
    <m/>
    <m/>
    <m/>
    <m/>
    <m/>
    <s v="IOM190010GR"/>
    <n v="2"/>
    <x v="0"/>
    <x v="28"/>
    <e v="#N/A"/>
    <x v="0"/>
  </r>
  <r>
    <s v="IOM"/>
    <m/>
    <s v="OFDA"/>
    <s v="Réalisé"/>
    <m/>
    <s v="Distribution NFI"/>
    <s v="Matériaux NFI"/>
    <s v="Kit de cuisine"/>
    <m/>
    <s v="Nombre"/>
    <n v="1817"/>
    <m/>
    <m/>
    <m/>
    <s v=""/>
    <n v="2577"/>
    <m/>
    <x v="0"/>
    <x v="28"/>
    <m/>
    <m/>
    <m/>
    <m/>
    <m/>
    <s v="IOM190010GR"/>
    <n v="1"/>
    <x v="0"/>
    <x v="28"/>
    <e v="#N/A"/>
    <x v="1"/>
  </r>
  <r>
    <s v="Italian RC"/>
    <s v="Haitian RC"/>
    <m/>
    <s v="Réalisé"/>
    <d v="2016-10-14T00:00:00"/>
    <s v="Distribution NFI"/>
    <s v="Matériaux NFI"/>
    <s v="Aquatabs"/>
    <m/>
    <s v="Nombre"/>
    <n v="7000"/>
    <m/>
    <m/>
    <m/>
    <s v=""/>
    <n v="100"/>
    <s v="Sélection / Priorisation"/>
    <x v="4"/>
    <x v="25"/>
    <m/>
    <m/>
    <m/>
    <m/>
    <m/>
    <s v="ITA20161014OUCR"/>
    <n v="1"/>
    <x v="4"/>
    <x v="25"/>
    <e v="#N/A"/>
    <x v="0"/>
  </r>
  <r>
    <s v="Italian RC"/>
    <s v="Haitian RC"/>
    <m/>
    <s v="Réalisé"/>
    <d v="2016-10-15T00:00:00"/>
    <s v="Distribution NFI"/>
    <s v="Matériaux NFI"/>
    <s v="Aquatabs"/>
    <m/>
    <s v="Nombre"/>
    <n v="3000"/>
    <m/>
    <m/>
    <m/>
    <s v=""/>
    <n v="77"/>
    <s v="Sélection / Priorisation"/>
    <x v="4"/>
    <x v="25"/>
    <m/>
    <m/>
    <m/>
    <m/>
    <m/>
    <s v="ITA20161015OUCR"/>
    <n v="1"/>
    <x v="4"/>
    <x v="25"/>
    <e v="#N/A"/>
    <x v="1"/>
  </r>
  <r>
    <s v="JPHRO"/>
    <s v="Chefs de ménage,membres des organisations locales."/>
    <s v="USAID-OFDA"/>
    <s v="Réalisé"/>
    <d v="2016-12-05T00:00:00"/>
    <s v="Distribution Abris"/>
    <s v="Matériaux Abris"/>
    <s v="Bâches"/>
    <m/>
    <s v="Nombre"/>
    <n v="14"/>
    <m/>
    <n v="43"/>
    <n v="34"/>
    <n v="77"/>
    <n v="14"/>
    <s v="Sélection / Priorisation"/>
    <x v="0"/>
    <x v="0"/>
    <m/>
    <s v="Sainte Hélène"/>
    <s v="Peri urbain"/>
    <s v="Ménage"/>
    <s v="nous avons aussi installé ces bâches pour les familles."/>
    <s v="JPH2016125GRJE"/>
    <n v="1"/>
    <x v="0"/>
    <x v="0"/>
    <e v="#N/A"/>
    <x v="0"/>
  </r>
  <r>
    <s v="JPHRO"/>
    <s v="Chefs de ménage,membres des organisations locales."/>
    <s v="USAID-OFDA"/>
    <s v="Réalisé"/>
    <d v="2016-12-07T00:00:00"/>
    <s v="Distribution Abris"/>
    <s v="Matériaux Abris"/>
    <s v="Bâches"/>
    <m/>
    <s v="Nombre"/>
    <n v="73"/>
    <m/>
    <n v="119"/>
    <n v="142"/>
    <n v="261"/>
    <n v="73"/>
    <s v="Sélection / Priorisation"/>
    <x v="0"/>
    <x v="0"/>
    <m/>
    <s v="Sainte Hélène"/>
    <s v="Peri urbain"/>
    <s v="Quartier"/>
    <s v="nous avons aussi installé ces bâches pour les familles."/>
    <s v="JPH2016127GRJE"/>
    <n v="1"/>
    <x v="0"/>
    <x v="0"/>
    <e v="#N/A"/>
    <x v="1"/>
  </r>
  <r>
    <s v="JPHRO"/>
    <s v="Chefs de ménage,membres des organisations locales."/>
    <s v="USAID-OFDA"/>
    <s v="Réalisé"/>
    <d v="2016-12-07T00:00:00"/>
    <s v="Distribution Abris"/>
    <s v="Matériaux Abris"/>
    <s v="Bâches"/>
    <m/>
    <s v="Nombre"/>
    <n v="95"/>
    <m/>
    <n v="264"/>
    <n v="289"/>
    <n v="553"/>
    <n v="95"/>
    <s v="Sélection / Priorisation"/>
    <x v="0"/>
    <x v="0"/>
    <s v="Marfranc / Grande Ri"/>
    <s v="Gélin"/>
    <s v="Rural"/>
    <s v="Quartier"/>
    <m/>
    <s v="JPH2016127GRJEMA"/>
    <n v="1"/>
    <x v="0"/>
    <x v="0"/>
    <e v="#N/A"/>
    <x v="1"/>
  </r>
  <r>
    <s v="Lutheran World Federation"/>
    <s v="RODEP"/>
    <m/>
    <s v="Réalisé"/>
    <s v="08.10.2016 - 10.10.2016"/>
    <s v="Distribution NFI"/>
    <s v="Matériaux NFI"/>
    <s v="Aquatabs"/>
    <m/>
    <s v="Nombre"/>
    <n v="30"/>
    <m/>
    <m/>
    <m/>
    <s v=""/>
    <m/>
    <m/>
    <x v="4"/>
    <x v="69"/>
    <s v="1e section Icondo"/>
    <m/>
    <m/>
    <m/>
    <m/>
    <e v="#VALUE!"/>
    <n v="26"/>
    <x v="4"/>
    <x v="48"/>
    <e v="#N/A"/>
    <x v="0"/>
  </r>
  <r>
    <s v="Lutheran World Federation"/>
    <s v="RODEP"/>
    <m/>
    <s v="Réalisé"/>
    <s v="08.10.2016 - 10.10.2016"/>
    <s v="Distribution NFI"/>
    <s v="Matériaux NFI"/>
    <s v="Aquatabs"/>
    <m/>
    <s v="Nombre"/>
    <n v="30"/>
    <m/>
    <m/>
    <m/>
    <s v=""/>
    <m/>
    <m/>
    <x v="4"/>
    <x v="69"/>
    <s v="7e section Fauche"/>
    <m/>
    <m/>
    <m/>
    <m/>
    <e v="#VALUE!"/>
    <n v="25"/>
    <x v="4"/>
    <x v="48"/>
    <e v="#N/A"/>
    <x v="1"/>
  </r>
  <r>
    <s v="Lutheran World Federation"/>
    <s v="RODEP"/>
    <m/>
    <s v="Réalisé"/>
    <s v="11.10.2016 - 25.10.2016"/>
    <s v="Distribution NFI"/>
    <s v="Matériaux NFI"/>
    <s v="Aquatabs"/>
    <m/>
    <s v="Nombre"/>
    <n v="400"/>
    <m/>
    <m/>
    <m/>
    <s v=""/>
    <m/>
    <m/>
    <x v="4"/>
    <x v="69"/>
    <s v="10e Palmes"/>
    <m/>
    <m/>
    <m/>
    <m/>
    <e v="#VALUE!"/>
    <n v="24"/>
    <x v="4"/>
    <x v="48"/>
    <e v="#N/A"/>
    <x v="1"/>
  </r>
  <r>
    <s v="Lutheran World Federation"/>
    <s v="RODEP"/>
    <m/>
    <s v="Réalisé"/>
    <s v="11.10.2016 - 25.10.2016"/>
    <s v="Distribution NFI"/>
    <s v="Matériaux NFI"/>
    <s v="Aquatabs"/>
    <m/>
    <s v="Nombre"/>
    <n v="250"/>
    <m/>
    <m/>
    <m/>
    <s v=""/>
    <m/>
    <m/>
    <x v="4"/>
    <x v="69"/>
    <s v="12e Palmes"/>
    <m/>
    <m/>
    <m/>
    <m/>
    <e v="#VALUE!"/>
    <n v="23"/>
    <x v="4"/>
    <x v="48"/>
    <e v="#N/A"/>
    <x v="1"/>
  </r>
  <r>
    <s v="Lutheran World Federation"/>
    <s v="RODEP"/>
    <m/>
    <s v="Réalisé"/>
    <s v="11.10.2016 - 25.10.2016"/>
    <s v="Distribution NFI"/>
    <s v="Matériaux NFI"/>
    <s v="Aquatabs"/>
    <m/>
    <s v="Nombre"/>
    <n v="600"/>
    <m/>
    <m/>
    <m/>
    <s v=""/>
    <m/>
    <m/>
    <x v="4"/>
    <x v="69"/>
    <s v="9e Palmes"/>
    <m/>
    <m/>
    <m/>
    <m/>
    <e v="#VALUE!"/>
    <n v="22"/>
    <x v="4"/>
    <x v="48"/>
    <e v="#N/A"/>
    <x v="1"/>
  </r>
  <r>
    <s v="Lutheran World Federation"/>
    <s v="FNGA"/>
    <m/>
    <s v="Planifié (financé)"/>
    <s v="15.11.2016 - 16.11.2016"/>
    <s v="Distribution NFI"/>
    <s v="Matériaux NFI"/>
    <s v="Aquatabs"/>
    <m/>
    <s v="Nombre"/>
    <n v="200"/>
    <m/>
    <m/>
    <m/>
    <s v=""/>
    <m/>
    <m/>
    <x v="0"/>
    <x v="66"/>
    <s v="2e Fonds Cochon"/>
    <m/>
    <m/>
    <m/>
    <m/>
    <e v="#VALUE!"/>
    <n v="21"/>
    <x v="0"/>
    <x v="46"/>
    <s v="HT08832-02"/>
    <x v="0"/>
  </r>
  <r>
    <s v="Lutheran World Federation"/>
    <s v="FNGA"/>
    <m/>
    <s v="Planifié (financé)"/>
    <s v="15.11.2016 - 16.11.2016"/>
    <s v="Intervention Abris"/>
    <s v="Formation"/>
    <s v="Formation"/>
    <m/>
    <s v=""/>
    <n v="200"/>
    <m/>
    <m/>
    <m/>
    <s v=""/>
    <n v="200"/>
    <s v="Sélection / Priorisation"/>
    <x v="0"/>
    <x v="66"/>
    <s v="2e Fonds Cochon"/>
    <m/>
    <m/>
    <m/>
    <m/>
    <e v="#VALUE!"/>
    <n v="20"/>
    <x v="0"/>
    <x v="46"/>
    <s v="HT08832-02"/>
    <x v="1"/>
  </r>
  <r>
    <s v="Lutheran World Federation"/>
    <s v="FNGA"/>
    <m/>
    <s v="En cours"/>
    <s v="4.11.2016 - 16.11.2016"/>
    <s v="Distribution NFI"/>
    <s v="Matériaux NFI"/>
    <s v="Aquatabs"/>
    <m/>
    <s v="Nombre"/>
    <n v="800"/>
    <m/>
    <m/>
    <m/>
    <s v=""/>
    <m/>
    <m/>
    <x v="0"/>
    <x v="0"/>
    <s v="2ème Haute Voldrogue"/>
    <m/>
    <m/>
    <m/>
    <m/>
    <e v="#VALUE!"/>
    <n v="19"/>
    <x v="0"/>
    <x v="0"/>
    <s v="HT08811-02"/>
    <x v="0"/>
  </r>
  <r>
    <s v="Lutheran World Federation"/>
    <s v="FNGA"/>
    <m/>
    <s v="En cours"/>
    <s v="4.11.2016 - 16.11.2016"/>
    <s v="Intervention Abris"/>
    <s v="Formation"/>
    <s v="Formation"/>
    <m/>
    <s v=""/>
    <n v="800"/>
    <m/>
    <m/>
    <m/>
    <s v=""/>
    <n v="800"/>
    <s v="Sélection / Priorisation"/>
    <x v="0"/>
    <x v="0"/>
    <s v="2ème Haute Voldrogue"/>
    <m/>
    <m/>
    <m/>
    <m/>
    <e v="#VALUE!"/>
    <n v="18"/>
    <x v="0"/>
    <x v="0"/>
    <s v="HT08811-02"/>
    <x v="1"/>
  </r>
  <r>
    <s v="Lutheran World Federation"/>
    <s v="FNGA"/>
    <m/>
    <s v="En cours"/>
    <s v="7.11.2016 - 16.11.2016"/>
    <s v="Intervention Abris"/>
    <s v="Formation"/>
    <s v="Formation"/>
    <m/>
    <s v=""/>
    <n v="600"/>
    <m/>
    <m/>
    <m/>
    <s v=""/>
    <m/>
    <s v="Sélection / Priorisation"/>
    <x v="0"/>
    <x v="0"/>
    <s v="2ème Haute Voldrogue"/>
    <m/>
    <m/>
    <m/>
    <m/>
    <e v="#VALUE!"/>
    <n v="17"/>
    <x v="0"/>
    <x v="0"/>
    <s v="HT08811-02"/>
    <x v="1"/>
  </r>
  <r>
    <s v="Lutheran World Federation"/>
    <s v="FNGA"/>
    <m/>
    <s v="En cours"/>
    <s v="7.11.2016 - 16.11.2016"/>
    <s v="Distribution NFI"/>
    <s v="Matériaux NFI"/>
    <s v="Kit de cuisine"/>
    <m/>
    <s v="Nombre"/>
    <n v="600"/>
    <m/>
    <m/>
    <m/>
    <s v=""/>
    <m/>
    <m/>
    <x v="0"/>
    <x v="0"/>
    <s v="2ème Haute Voldrogue"/>
    <m/>
    <m/>
    <m/>
    <m/>
    <e v="#VALUE!"/>
    <n v="16"/>
    <x v="0"/>
    <x v="0"/>
    <s v="HT08811-02"/>
    <x v="1"/>
  </r>
  <r>
    <s v="MEDAIR"/>
    <m/>
    <s v="OFDA"/>
    <s v="Réalisé"/>
    <d v="2016-10-30T00:00:00"/>
    <s v="Distribution Abris"/>
    <s v="Matériaux Abris"/>
    <s v="Bâches"/>
    <m/>
    <s v="Nombre"/>
    <n v="511"/>
    <m/>
    <m/>
    <m/>
    <s v=""/>
    <n v="511"/>
    <m/>
    <x v="1"/>
    <x v="19"/>
    <s v="Blactote"/>
    <m/>
    <m/>
    <m/>
    <s v="Distribution of rope with tarp. The reason numbers are off, we run out of hygiene kits and mousqito nets."/>
    <s v="MED20161030SUTIBL"/>
    <n v="5"/>
    <x v="1"/>
    <x v="19"/>
    <e v="#N/A"/>
    <x v="0"/>
  </r>
  <r>
    <s v="MEDAIR"/>
    <m/>
    <s v="OFDA"/>
    <s v="Réalisé"/>
    <d v="2016-10-30T00:00:00"/>
    <s v="Distribution NFI"/>
    <s v="Matériaux NFI"/>
    <s v="Moustiquaires"/>
    <m/>
    <s v="Nombre"/>
    <n v="511"/>
    <m/>
    <m/>
    <m/>
    <s v=""/>
    <n v="511"/>
    <s v="Distribution générale"/>
    <x v="1"/>
    <x v="19"/>
    <s v="Blactote"/>
    <m/>
    <m/>
    <m/>
    <s v="Distribution of rope with tarp. The reason numbers are off, we run out of hygiene kits and mousqito nets."/>
    <s v="MED20161030SUTIBL"/>
    <n v="4"/>
    <x v="1"/>
    <x v="19"/>
    <e v="#N/A"/>
    <x v="1"/>
  </r>
  <r>
    <s v="MEDAIR"/>
    <m/>
    <s v="OFDA"/>
    <s v="Réalisé"/>
    <d v="2016-10-30T00:00:00"/>
    <s v="Distribution NFI"/>
    <s v="Matériaux NFI"/>
    <s v="Aquatabs"/>
    <m/>
    <s v="Nombre"/>
    <n v="511"/>
    <m/>
    <m/>
    <m/>
    <s v=""/>
    <n v="511"/>
    <s v="Distribution générale"/>
    <x v="1"/>
    <x v="19"/>
    <s v="Blactote"/>
    <m/>
    <m/>
    <m/>
    <s v="Distribution of rope with tarp. The reason numbers are off, we run out of hygiene kits and mousqito nets."/>
    <s v="MED20161030SUTIBL"/>
    <n v="3"/>
    <x v="1"/>
    <x v="19"/>
    <e v="#N/A"/>
    <x v="1"/>
  </r>
  <r>
    <s v="MEDAIR"/>
    <m/>
    <s v="OFDA"/>
    <s v="Réalisé"/>
    <d v="2016-10-30T00:00:00"/>
    <s v="Distribution NFI"/>
    <s v="Matériaux NFI"/>
    <s v="Kit d'hygiène"/>
    <m/>
    <s v="Nombre"/>
    <n v="511"/>
    <m/>
    <m/>
    <m/>
    <s v=""/>
    <n v="511"/>
    <s v="Distribution générale"/>
    <x v="1"/>
    <x v="19"/>
    <s v="Blactote"/>
    <m/>
    <m/>
    <m/>
    <s v="Distribution of rope with tarp. The reason numbers are off, we run out of hygiene kits and mousqito nets."/>
    <s v="MED20161030SUTIBL"/>
    <n v="2"/>
    <x v="1"/>
    <x v="19"/>
    <e v="#N/A"/>
    <x v="1"/>
  </r>
  <r>
    <s v="MEDAIR"/>
    <m/>
    <s v="OFDA"/>
    <s v="Réalisé"/>
    <d v="2016-10-30T00:00:00"/>
    <s v="Intervention Abris"/>
    <s v="Formation"/>
    <s v="Formation"/>
    <m/>
    <s v="Nombre de personnes"/>
    <n v="511"/>
    <m/>
    <m/>
    <m/>
    <s v=""/>
    <n v="511"/>
    <s v="Sélection / Priorisation"/>
    <x v="1"/>
    <x v="19"/>
    <s v="Blactote"/>
    <m/>
    <m/>
    <m/>
    <s v="Distribution of rope with tarp. The reason numbers are off, we run out of hygiene kits and mousqito nets."/>
    <s v="MED20161030SUTIBL"/>
    <n v="1"/>
    <x v="1"/>
    <x v="19"/>
    <e v="#N/A"/>
    <x v="1"/>
  </r>
  <r>
    <s v="MEDAIR"/>
    <m/>
    <s v="OFDA"/>
    <s v="Réalisé"/>
    <d v="2016-10-31T00:00:00"/>
    <s v="Distribution Abris"/>
    <s v="Matériaux Abris"/>
    <s v="Bâches"/>
    <m/>
    <s v="Nombre"/>
    <n v="694"/>
    <m/>
    <m/>
    <m/>
    <s v=""/>
    <n v="694"/>
    <m/>
    <x v="1"/>
    <x v="19"/>
    <s v="Dalmette"/>
    <m/>
    <m/>
    <m/>
    <s v="Distribution of rope with tarp. The reason numbers are off, we run out of hygiene kits and mousqito nets."/>
    <s v="MED20161031SUTIDA"/>
    <n v="6"/>
    <x v="1"/>
    <x v="19"/>
    <e v="#N/A"/>
    <x v="1"/>
  </r>
  <r>
    <s v="MEDAIR"/>
    <m/>
    <s v="OFDA"/>
    <s v="Réalisé"/>
    <d v="2016-10-31T00:00:00"/>
    <s v="Distribution NFI"/>
    <s v="Matériaux NFI"/>
    <s v="Seaux"/>
    <m/>
    <s v="Nombre"/>
    <n v="667"/>
    <m/>
    <m/>
    <m/>
    <s v=""/>
    <n v="694"/>
    <s v="Distribution générale"/>
    <x v="1"/>
    <x v="19"/>
    <s v="Dalmette"/>
    <m/>
    <m/>
    <m/>
    <s v="Distribution of rope with tarp. The reason numbers are off, we run out of hygiene kits and mousqito nets."/>
    <s v="MED20161031SUTIDA"/>
    <n v="5"/>
    <x v="1"/>
    <x v="19"/>
    <e v="#N/A"/>
    <x v="1"/>
  </r>
  <r>
    <s v="MEDAIR"/>
    <m/>
    <s v="OFDA"/>
    <s v="Réalisé"/>
    <d v="2016-10-31T00:00:00"/>
    <s v="Distribution NFI"/>
    <s v="Matériaux NFI"/>
    <s v="Moustiquaires"/>
    <m/>
    <s v="Nombre"/>
    <n v="667"/>
    <m/>
    <m/>
    <m/>
    <s v=""/>
    <n v="694"/>
    <s v="Distribution générale"/>
    <x v="1"/>
    <x v="19"/>
    <s v="Dalmette"/>
    <m/>
    <m/>
    <m/>
    <s v="Distribution of rope with tarp. The reason numbers are off, we run out of hygiene kits and mousqito nets."/>
    <s v="MED20161031SUTIDA"/>
    <n v="4"/>
    <x v="1"/>
    <x v="19"/>
    <e v="#N/A"/>
    <x v="1"/>
  </r>
  <r>
    <s v="MEDAIR"/>
    <m/>
    <s v="OFDA"/>
    <s v="Réalisé"/>
    <d v="2016-10-31T00:00:00"/>
    <s v="Distribution NFI"/>
    <s v="Matériaux NFI"/>
    <s v="Aquatabs"/>
    <m/>
    <s v="Nombre"/>
    <n v="694"/>
    <m/>
    <m/>
    <m/>
    <s v=""/>
    <n v="694"/>
    <s v="Distribution générale"/>
    <x v="1"/>
    <x v="19"/>
    <s v="Dalmette"/>
    <m/>
    <m/>
    <m/>
    <s v="Distribution of rope with tarp. The reason numbers are off, we run out of hygiene kits and mousqito nets."/>
    <s v="MED20161031SUTIDA"/>
    <n v="3"/>
    <x v="1"/>
    <x v="19"/>
    <e v="#N/A"/>
    <x v="1"/>
  </r>
  <r>
    <s v="MEDAIR"/>
    <m/>
    <s v="OFDA"/>
    <s v="Réalisé"/>
    <d v="2016-10-31T00:00:00"/>
    <s v="Distribution NFI"/>
    <s v="Matériaux NFI"/>
    <s v="Kit d'hygiène"/>
    <m/>
    <s v="Nombre"/>
    <n v="667"/>
    <m/>
    <m/>
    <m/>
    <s v=""/>
    <n v="694"/>
    <s v="Distribution générale"/>
    <x v="1"/>
    <x v="19"/>
    <s v="Dalmette"/>
    <m/>
    <m/>
    <m/>
    <s v="Distribution of rope with tarp. The reason numbers are off, we run out of hygiene kits and mousqito nets."/>
    <s v="MED20161031SUTIDA"/>
    <n v="2"/>
    <x v="1"/>
    <x v="19"/>
    <e v="#N/A"/>
    <x v="1"/>
  </r>
  <r>
    <s v="MEDAIR"/>
    <m/>
    <s v="OFDA"/>
    <s v="Réalisé"/>
    <d v="2016-10-31T00:00:00"/>
    <s v="Intervention Abris"/>
    <s v="Formation"/>
    <s v="Formation"/>
    <m/>
    <s v="Nombre de personnes"/>
    <n v="694"/>
    <m/>
    <m/>
    <m/>
    <s v=""/>
    <n v="694"/>
    <s v="Sélection / Priorisation"/>
    <x v="1"/>
    <x v="19"/>
    <s v="Dalmette"/>
    <m/>
    <m/>
    <m/>
    <s v="Distribution of rope with tarp. The reason numbers are off, we run out of hygiene kits and mousqito nets."/>
    <s v="MED20161031SUTIDA"/>
    <n v="1"/>
    <x v="1"/>
    <x v="19"/>
    <e v="#N/A"/>
    <x v="1"/>
  </r>
  <r>
    <s v="MEDAIR"/>
    <m/>
    <s v="OFDA"/>
    <s v="Réalisé"/>
    <d v="2016-11-12T00:00:00"/>
    <s v="Distribution Abris"/>
    <s v="Matériaux Abris"/>
    <s v="Bâches"/>
    <m/>
    <s v="Nombre"/>
    <n v="250"/>
    <m/>
    <m/>
    <m/>
    <s v=""/>
    <n v="198"/>
    <s v="Distribution générale"/>
    <x v="1"/>
    <x v="19"/>
    <s v="Loby"/>
    <m/>
    <m/>
    <m/>
    <s v="Shelter box: 198, 52 distributed in shools. Remaining were targetted to the most vulnerable in Lager."/>
    <s v="MED20161112SUTILO"/>
    <n v="4"/>
    <x v="1"/>
    <x v="19"/>
    <e v="#N/A"/>
    <x v="1"/>
  </r>
  <r>
    <s v="MEDAIR"/>
    <m/>
    <s v="OFDA"/>
    <s v="Réalisé"/>
    <d v="2016-11-12T00:00:00"/>
    <s v="Distribution NFI"/>
    <s v="Matériaux NFI"/>
    <s v="Aquatabs"/>
    <m/>
    <s v="Nombre"/>
    <n v="52"/>
    <m/>
    <m/>
    <m/>
    <s v=""/>
    <n v="198"/>
    <s v="Sélection / Priorisation"/>
    <x v="1"/>
    <x v="19"/>
    <s v="Loby"/>
    <m/>
    <m/>
    <m/>
    <s v="Shelter box: 198, 52 distributed in shools. Remaining were targetted to the most vulnerable in Lager."/>
    <s v="MED20161112SUTILO"/>
    <n v="3"/>
    <x v="1"/>
    <x v="19"/>
    <e v="#N/A"/>
    <x v="1"/>
  </r>
  <r>
    <s v="MEDAIR"/>
    <m/>
    <s v="OFDA"/>
    <s v="Réalisé"/>
    <d v="2016-11-12T00:00:00"/>
    <s v="Distribution Abris"/>
    <s v="Matériaux Abris"/>
    <s v="Kit Abris"/>
    <m/>
    <s v="Nombre"/>
    <n v="198"/>
    <m/>
    <m/>
    <m/>
    <s v=""/>
    <n v="198"/>
    <s v="Sélection / Priorisation"/>
    <x v="1"/>
    <x v="19"/>
    <s v="Loby"/>
    <m/>
    <m/>
    <m/>
    <s v="Shelter box: 198, 52 distributed in shools. Remaining were targetted to the most vulnerable in Lager."/>
    <s v="MED20161112SUTILO"/>
    <n v="2"/>
    <x v="1"/>
    <x v="19"/>
    <e v="#N/A"/>
    <x v="1"/>
  </r>
  <r>
    <s v="MEDAIR"/>
    <m/>
    <s v="OFDA"/>
    <s v="Réalisé"/>
    <d v="2016-11-12T00:00:00"/>
    <s v="Intervention Abris"/>
    <s v="Formation"/>
    <s v="Formation"/>
    <m/>
    <s v="Nombre de personnes"/>
    <n v="198"/>
    <m/>
    <m/>
    <m/>
    <s v=""/>
    <n v="198"/>
    <s v="Sélection / Priorisation"/>
    <x v="1"/>
    <x v="19"/>
    <s v="Loby"/>
    <m/>
    <m/>
    <m/>
    <s v="Shelter box: 198, 52 distributed in shools. Remaining were targetted to the most vulnerable in Lager."/>
    <s v="MED20161112SUTILO"/>
    <n v="1"/>
    <x v="1"/>
    <x v="19"/>
    <e v="#N/A"/>
    <x v="1"/>
  </r>
  <r>
    <s v="MEDAIR"/>
    <m/>
    <s v="OFDA"/>
    <s v="Réalisé"/>
    <d v="2016-11-16T00:00:00"/>
    <s v="Distribution Abris"/>
    <s v="Matériaux Abris"/>
    <s v="Bâches"/>
    <m/>
    <s v="Nombre"/>
    <n v="334"/>
    <m/>
    <m/>
    <m/>
    <s v=""/>
    <n v="367"/>
    <s v="Distribution générale"/>
    <x v="1"/>
    <x v="19"/>
    <s v="Dalmette"/>
    <m/>
    <m/>
    <m/>
    <s v="Sawyer filters including bucket distributed instead of aquatabs. The reason that numbers are off, people came from different communities to recuperate missing items."/>
    <s v="MED20161116SUTIDA"/>
    <n v="6"/>
    <x v="1"/>
    <x v="19"/>
    <e v="#N/A"/>
    <x v="1"/>
  </r>
  <r>
    <s v="MEDAIR"/>
    <m/>
    <s v="OFDA"/>
    <s v="Réalisé"/>
    <d v="2016-11-16T00:00:00"/>
    <s v="Distribution NFI"/>
    <s v="Matériaux NFI"/>
    <s v="Seaux"/>
    <m/>
    <s v="Nombre"/>
    <n v="367"/>
    <m/>
    <m/>
    <m/>
    <s v=""/>
    <n v="367"/>
    <s v="Distribution générale"/>
    <x v="1"/>
    <x v="19"/>
    <s v="Dalmette"/>
    <m/>
    <m/>
    <m/>
    <s v="Sawyer filters including bucket distributed instead of aquatabs. The reason that numbers are off, people came from different communities to recuperate missing items."/>
    <s v="MED20161116SUTIDA"/>
    <n v="5"/>
    <x v="1"/>
    <x v="19"/>
    <e v="#N/A"/>
    <x v="1"/>
  </r>
  <r>
    <s v="MEDAIR"/>
    <m/>
    <s v="OFDA"/>
    <s v="Réalisé"/>
    <d v="2016-11-16T00:00:00"/>
    <s v="Distribution NFI"/>
    <s v="Matériaux NFI"/>
    <s v="Moustiquaires"/>
    <m/>
    <s v="Nombre"/>
    <n v="367"/>
    <m/>
    <m/>
    <m/>
    <s v=""/>
    <n v="367"/>
    <s v="Distribution générale"/>
    <x v="1"/>
    <x v="19"/>
    <s v="Dalmette"/>
    <m/>
    <m/>
    <m/>
    <s v="Sawyer filters including bucket distributed instead of aquatabs. The reason that numbers are off, people came from different communities to recuperate missing items."/>
    <s v="MED20161116SUTIDA"/>
    <n v="4"/>
    <x v="1"/>
    <x v="19"/>
    <e v="#N/A"/>
    <x v="1"/>
  </r>
  <r>
    <s v="MEDAIR"/>
    <m/>
    <s v="OFDA"/>
    <s v="Réalisé"/>
    <d v="2016-11-16T00:00:00"/>
    <s v="Distribution NFI"/>
    <s v="Matériaux NFI"/>
    <s v="Kit d'hygiène"/>
    <m/>
    <s v="Nombre"/>
    <n v="367"/>
    <m/>
    <m/>
    <m/>
    <s v=""/>
    <n v="367"/>
    <s v="Distribution générale"/>
    <x v="1"/>
    <x v="19"/>
    <s v="Dalmette"/>
    <m/>
    <m/>
    <m/>
    <s v="Sawyer filters including bucket distributed instead of aquatabs. The reason that numbers are off, people came from different communities to recuperate missing items."/>
    <s v="MED20161116SUTIDA"/>
    <n v="3"/>
    <x v="1"/>
    <x v="19"/>
    <e v="#N/A"/>
    <x v="1"/>
  </r>
  <r>
    <s v="MEDAIR"/>
    <m/>
    <s v="OFDA"/>
    <s v="Réalisé"/>
    <d v="2016-11-16T00:00:00"/>
    <s v="Distribution Abris"/>
    <s v="Matériaux Abris"/>
    <s v="Kit Abris"/>
    <s v="Needs to be confirmed"/>
    <s v="Nombre"/>
    <n v="302"/>
    <m/>
    <m/>
    <m/>
    <s v=""/>
    <n v="367"/>
    <s v="Distribution générale"/>
    <x v="1"/>
    <x v="19"/>
    <s v="Dalmette"/>
    <m/>
    <m/>
    <m/>
    <s v="Sawyer filters including bucket distributed instead of aquatabs. The reason that numbers are off, people came from different communities to recuperate missing items."/>
    <s v="MED20161116SUTIDA"/>
    <n v="2"/>
    <x v="1"/>
    <x v="19"/>
    <e v="#N/A"/>
    <x v="1"/>
  </r>
  <r>
    <s v="MEDAIR"/>
    <m/>
    <s v="OFDA"/>
    <s v="Réalisé"/>
    <d v="2016-11-16T00:00:00"/>
    <s v="Intervention Abris"/>
    <s v="Formation"/>
    <s v="Formation"/>
    <m/>
    <s v="Nombre de personnes"/>
    <n v="302"/>
    <m/>
    <m/>
    <m/>
    <s v=""/>
    <n v="302"/>
    <s v="Sélection / Priorisation"/>
    <x v="1"/>
    <x v="19"/>
    <s v="Dalmette"/>
    <m/>
    <m/>
    <m/>
    <s v="Sawyer filters including bucket distributed instead of aquatabs. The reason that numbers are off, people came from different communities to recuperate missing items."/>
    <s v="MED20161116SUTIDA"/>
    <n v="1"/>
    <x v="1"/>
    <x v="19"/>
    <e v="#N/A"/>
    <x v="1"/>
  </r>
  <r>
    <s v="MEDAIR"/>
    <m/>
    <s v="OFDA"/>
    <s v="Réalisé"/>
    <d v="2016-12-01T00:00:00"/>
    <s v="Distribution Abris"/>
    <s v="Matériaux Abris"/>
    <s v="Kit d'outils"/>
    <m/>
    <s v="Nombre"/>
    <n v="520"/>
    <m/>
    <m/>
    <m/>
    <s v=""/>
    <n v="520"/>
    <s v="Distribution générale"/>
    <x v="1"/>
    <x v="19"/>
    <s v="Blactote"/>
    <m/>
    <m/>
    <m/>
    <s v="Sawyer filters including bucket distributed instead of aquatabs and shelter toolkits."/>
    <s v="MED2016121SUTIBL"/>
    <n v="1"/>
    <x v="1"/>
    <x v="19"/>
    <e v="#N/A"/>
    <x v="1"/>
  </r>
  <r>
    <s v="MEDAIR"/>
    <m/>
    <m/>
    <s v="Planifié (financé)"/>
    <m/>
    <s v="Distribution Abris"/>
    <s v="Matériaux Abris"/>
    <s v="Kit Abris"/>
    <m/>
    <s v="Nombre"/>
    <n v="660"/>
    <m/>
    <m/>
    <m/>
    <s v=""/>
    <n v="660"/>
    <m/>
    <x v="1"/>
    <x v="19"/>
    <s v="Dalmette"/>
    <m/>
    <m/>
    <m/>
    <m/>
    <s v="MED190010SUTIDA"/>
    <n v="4"/>
    <x v="1"/>
    <x v="19"/>
    <e v="#N/A"/>
    <x v="1"/>
  </r>
  <r>
    <s v="MEDAIR"/>
    <m/>
    <m/>
    <s v="Planifié (financé)"/>
    <m/>
    <s v="Distribution Abris"/>
    <s v="Matériaux Abris"/>
    <s v="Kit Abris"/>
    <m/>
    <s v="Nombre"/>
    <n v="305"/>
    <m/>
    <m/>
    <m/>
    <s v=""/>
    <n v="305"/>
    <m/>
    <x v="1"/>
    <x v="19"/>
    <s v="Dalmette"/>
    <m/>
    <m/>
    <m/>
    <m/>
    <s v="MED190010SUTIDA"/>
    <n v="3"/>
    <x v="1"/>
    <x v="19"/>
    <e v="#N/A"/>
    <x v="1"/>
  </r>
  <r>
    <s v="MEDAIR"/>
    <m/>
    <m/>
    <s v="Planifié (financé)"/>
    <m/>
    <s v="Intervention Abris"/>
    <s v="Formation"/>
    <s v="Formation"/>
    <m/>
    <s v="Nombre de personnes"/>
    <n v="275"/>
    <m/>
    <m/>
    <m/>
    <s v=""/>
    <n v="275"/>
    <m/>
    <x v="1"/>
    <x v="19"/>
    <s v="Blactote"/>
    <m/>
    <m/>
    <m/>
    <s v="We distributed to those who previously received above. However, the shelter kit was not completed at the time, so we have returned to give the remainder of the kit which includes nails and wire"/>
    <s v="MED190010SUTIBL"/>
    <n v="1"/>
    <x v="1"/>
    <x v="19"/>
    <e v="#N/A"/>
    <x v="1"/>
  </r>
  <r>
    <s v="MEDAIR"/>
    <m/>
    <m/>
    <s v="Planifié (financé)"/>
    <m/>
    <s v="Intervention Abris"/>
    <s v="Formation"/>
    <s v="Formation"/>
    <m/>
    <s v="Nombre de personnes"/>
    <n v="660"/>
    <m/>
    <m/>
    <m/>
    <s v=""/>
    <n v="660"/>
    <m/>
    <x v="1"/>
    <x v="19"/>
    <s v="Dalmette"/>
    <m/>
    <m/>
    <m/>
    <s v="We distributed to those who previously received above. However, the shelter kit was not completed at the time, so we have returned to give the remainder of the kit which includes nails and wire"/>
    <s v="MED190010SUTIDA"/>
    <n v="2"/>
    <x v="1"/>
    <x v="19"/>
    <e v="#N/A"/>
    <x v="1"/>
  </r>
  <r>
    <s v="MEDAIR"/>
    <m/>
    <m/>
    <s v="Planifié (financé)"/>
    <m/>
    <s v="Intervention Abris"/>
    <s v="Formation"/>
    <s v="Formation"/>
    <m/>
    <s v="Nombre de personnes"/>
    <n v="305"/>
    <m/>
    <m/>
    <m/>
    <s v=""/>
    <n v="305"/>
    <m/>
    <x v="1"/>
    <x v="19"/>
    <s v="Dalmette"/>
    <m/>
    <m/>
    <m/>
    <s v="We distributed to those who previously received above. However, the shelter kit was not completed at the time, so we have returned to give the remainder of the kit which includes nails and wire"/>
    <s v="MED190010SUTIDA"/>
    <n v="1"/>
    <x v="1"/>
    <x v="19"/>
    <e v="#N/A"/>
    <x v="1"/>
  </r>
  <r>
    <s v="MEDAIR"/>
    <m/>
    <s v="OFDA"/>
    <s v="Réalisé"/>
    <d v="2016-10-30T00:00:00"/>
    <s v="Distribution Abris"/>
    <s v="Matériaux Abris"/>
    <s v="Autre, à préciser dans &quot;Commentaires&quot;"/>
    <m/>
    <s v="N/A"/>
    <n v="511"/>
    <m/>
    <m/>
    <m/>
    <m/>
    <n v="511"/>
    <s v="Distribution générale"/>
    <x v="1"/>
    <x v="19"/>
    <s v="Blactote"/>
    <m/>
    <m/>
    <m/>
    <s v="Baches, Moustiquaires, Aquatabs, Kit hygienique"/>
    <m/>
    <m/>
    <x v="1"/>
    <x v="19"/>
    <e v="#N/A"/>
    <x v="1"/>
  </r>
  <r>
    <s v="MEDAIR"/>
    <m/>
    <s v="OFDA"/>
    <s v="Réalisé"/>
    <d v="2016-10-31T00:00:00"/>
    <s v="Distribution Abris"/>
    <s v="Matériaux Abris"/>
    <s v="Autre, à préciser dans &quot;Commentaires&quot;"/>
    <m/>
    <s v="N/A"/>
    <n v="694"/>
    <m/>
    <m/>
    <m/>
    <m/>
    <n v="694"/>
    <s v="Distribution générale"/>
    <x v="1"/>
    <x v="19"/>
    <s v="Dalmette"/>
    <m/>
    <m/>
    <m/>
    <s v="Baches, Moustiquaires, Aquatabs, Kit hygienique, seaux"/>
    <m/>
    <m/>
    <x v="1"/>
    <x v="19"/>
    <e v="#N/A"/>
    <x v="1"/>
  </r>
  <r>
    <s v="MEDAIR"/>
    <m/>
    <s v="OFDA"/>
    <s v="Réalisé"/>
    <d v="2016-11-12T00:00:00"/>
    <s v="Distribution Abris"/>
    <s v="Matériaux Abris"/>
    <s v="Autre, à préciser dans &quot;Commentaires&quot;"/>
    <m/>
    <s v="N/A"/>
    <n v="250"/>
    <m/>
    <m/>
    <m/>
    <m/>
    <n v="198"/>
    <s v="Distribution générale"/>
    <x v="1"/>
    <x v="19"/>
    <s v="Loby"/>
    <m/>
    <m/>
    <m/>
    <s v="Baches: 250, Shelter box: 198, Aquatabs: 52. 52 sont distribué dans les écoles et le reste sont distribué aux plus vulnerables dans Lager. Les chiffres sont differents parce que les bénéficiaires sont venu des autres endroits pour récuperer leurs articles manquants. "/>
    <m/>
    <m/>
    <x v="1"/>
    <x v="19"/>
    <e v="#N/A"/>
    <x v="1"/>
  </r>
  <r>
    <s v="MEDAIR"/>
    <m/>
    <s v="OFDA"/>
    <s v="Réalisé"/>
    <d v="2016-11-16T00:00:00"/>
    <s v="Distribution Abris"/>
    <s v="Matériaux Abris"/>
    <s v="Autre, à préciser dans &quot;Commentaires&quot;"/>
    <m/>
    <s v="N/A"/>
    <n v="367"/>
    <m/>
    <m/>
    <m/>
    <m/>
    <n v="367"/>
    <s v="Distribution générale"/>
    <x v="1"/>
    <x v="19"/>
    <s v="Dalmette"/>
    <m/>
    <m/>
    <m/>
    <s v="Baches: 334, Sawyer filter et seaux: 367, Moustiquaires: 367, Kit hygienique: 367, Kit abri: 302. Sawyer filters inclusive seaux sont distribué à la place de aquatabs. Les chiffres sont differents parce que les bénéficiaires sont venu des autres endroits pour récuperer leurs articles manquants. "/>
    <m/>
    <m/>
    <x v="1"/>
    <x v="19"/>
    <e v="#N/A"/>
    <x v="1"/>
  </r>
  <r>
    <s v="MEDAIR"/>
    <m/>
    <s v="OFDA"/>
    <s v="Réalisé"/>
    <d v="2016-12-01T00:00:00"/>
    <s v="Distribution Abris"/>
    <s v="Matériaux Abris"/>
    <s v="Autre, à préciser dans &quot;Commentaires&quot;"/>
    <m/>
    <s v="N/A"/>
    <n v="520"/>
    <m/>
    <m/>
    <m/>
    <m/>
    <n v="520"/>
    <s v="Distribution générale"/>
    <x v="1"/>
    <x v="19"/>
    <s v="Blactote"/>
    <m/>
    <m/>
    <m/>
    <s v="Sawyer filters et seaux sont distribué à la place d'aquatabs et l'outils d'abri."/>
    <m/>
    <m/>
    <x v="1"/>
    <x v="19"/>
    <e v="#N/A"/>
    <x v="1"/>
  </r>
  <r>
    <s v="MEDAIR"/>
    <m/>
    <s v="OFDA"/>
    <s v="Réalisé"/>
    <d v="2016-12-08T00:00:00"/>
    <s v="Distribution Abris"/>
    <s v="Matériaux Abris"/>
    <s v="Autre, à préciser dans &quot;Commentaires&quot;"/>
    <m/>
    <s v="N/A"/>
    <n v="628"/>
    <m/>
    <m/>
    <m/>
    <m/>
    <n v="628"/>
    <s v="Distribution générale"/>
    <x v="1"/>
    <x v="19"/>
    <s v="Dalmette"/>
    <m/>
    <m/>
    <m/>
    <s v="Shelter fixing kits. Sawyer filter."/>
    <m/>
    <m/>
    <x v="1"/>
    <x v="19"/>
    <e v="#N/A"/>
    <x v="1"/>
  </r>
  <r>
    <s v="MEDAIR"/>
    <m/>
    <s v="OFDA"/>
    <s v="Réalisé"/>
    <d v="2016-12-15T00:00:00"/>
    <s v="Distribution Abris"/>
    <s v="Matériaux Abris"/>
    <s v="Autre, à préciser dans &quot;Commentaires&quot;"/>
    <m/>
    <s v="N/A"/>
    <n v="268"/>
    <m/>
    <m/>
    <m/>
    <m/>
    <n v="268"/>
    <s v="Distribution générale"/>
    <x v="1"/>
    <x v="19"/>
    <s v="Loby"/>
    <m/>
    <m/>
    <m/>
    <s v="Shelter kits. Sawyer filter. Hygiene kits. Mosidomes."/>
    <m/>
    <m/>
    <x v="1"/>
    <x v="19"/>
    <e v="#N/A"/>
    <x v="1"/>
  </r>
  <r>
    <s v="MEDAIR"/>
    <m/>
    <s v="OFDA"/>
    <s v="Planifié (financé)"/>
    <d v="2016-12-19T00:00:00"/>
    <s v="Distribution Abris"/>
    <s v="Matériaux Abris"/>
    <s v="Autre, à préciser dans &quot;Commentaires&quot;"/>
    <m/>
    <s v="Nombre"/>
    <n v="524"/>
    <m/>
    <m/>
    <m/>
    <m/>
    <n v="524"/>
    <s v="Distribution générale"/>
    <x v="1"/>
    <x v="19"/>
    <s v="Loby"/>
    <m/>
    <m/>
    <m/>
    <s v="Shelter kits. Sawyer filter. Hygiene kits. Mosidomes."/>
    <m/>
    <m/>
    <x v="1"/>
    <x v="19"/>
    <e v="#N/A"/>
    <x v="1"/>
  </r>
  <r>
    <s v="Mercy Corps"/>
    <m/>
    <s v="World Vision"/>
    <s v="Réalisé"/>
    <d v="2016-10-10T00:00:00"/>
    <s v="Distribution Abris"/>
    <s v="Matériaux Abris"/>
    <s v="Bâches"/>
    <m/>
    <s v="Nombre"/>
    <n v="1"/>
    <m/>
    <m/>
    <m/>
    <s v=""/>
    <n v="200"/>
    <m/>
    <x v="3"/>
    <x v="70"/>
    <m/>
    <m/>
    <m/>
    <m/>
    <m/>
    <s v="MER20161010NIL'"/>
    <n v="4"/>
    <x v="3"/>
    <x v="49"/>
    <e v="#N/A"/>
    <x v="0"/>
  </r>
  <r>
    <s v="Mercy Corps"/>
    <m/>
    <s v="World Vision"/>
    <s v="Réalisé"/>
    <d v="2016-10-10T00:00:00"/>
    <s v="Distribution NFI"/>
    <s v="Matériaux NFI"/>
    <s v="Bidons"/>
    <m/>
    <s v="Nombre"/>
    <n v="2"/>
    <m/>
    <m/>
    <m/>
    <s v=""/>
    <n v="200"/>
    <m/>
    <x v="3"/>
    <x v="70"/>
    <m/>
    <m/>
    <m/>
    <m/>
    <m/>
    <s v="MER20161010NIL'"/>
    <n v="3"/>
    <x v="3"/>
    <x v="49"/>
    <e v="#N/A"/>
    <x v="1"/>
  </r>
  <r>
    <s v="Mercy Corps"/>
    <m/>
    <s v="World Vision"/>
    <s v="Réalisé"/>
    <d v="2016-10-10T00:00:00"/>
    <s v="Distribution NFI"/>
    <s v="Matériaux NFI"/>
    <s v="Couvertures"/>
    <m/>
    <s v="Nombre"/>
    <n v="1"/>
    <m/>
    <m/>
    <m/>
    <s v=""/>
    <n v="200"/>
    <m/>
    <x v="3"/>
    <x v="70"/>
    <m/>
    <m/>
    <m/>
    <m/>
    <m/>
    <s v="MER20161010NIL'"/>
    <n v="2"/>
    <x v="3"/>
    <x v="49"/>
    <e v="#N/A"/>
    <x v="1"/>
  </r>
  <r>
    <s v="Mercy Corps"/>
    <m/>
    <s v="World Vision"/>
    <s v="Réalisé"/>
    <d v="2016-10-10T00:00:00"/>
    <s v="Distribution NFI"/>
    <s v="Matériaux NFI"/>
    <s v="Lampes solaires"/>
    <m/>
    <s v="Nombre"/>
    <n v="1"/>
    <m/>
    <m/>
    <m/>
    <s v=""/>
    <n v="200"/>
    <m/>
    <x v="3"/>
    <x v="70"/>
    <m/>
    <m/>
    <m/>
    <m/>
    <m/>
    <s v="MER20161010NIL'"/>
    <n v="1"/>
    <x v="3"/>
    <x v="49"/>
    <e v="#N/A"/>
    <x v="1"/>
  </r>
  <r>
    <s v="Mercy Corps"/>
    <m/>
    <s v="World Vision"/>
    <s v="Réalisé"/>
    <s v="08-Oct-2016 - 09-Oct-2016"/>
    <s v="Distribution Abris"/>
    <s v="Matériaux Abris"/>
    <s v="Bâches"/>
    <m/>
    <s v="Nombre"/>
    <n v="1"/>
    <m/>
    <m/>
    <m/>
    <s v=""/>
    <n v="200"/>
    <m/>
    <x v="3"/>
    <x v="27"/>
    <m/>
    <m/>
    <m/>
    <m/>
    <m/>
    <e v="#VALUE!"/>
    <n v="15"/>
    <x v="3"/>
    <x v="27"/>
    <e v="#N/A"/>
    <x v="0"/>
  </r>
  <r>
    <s v="Mercy Corps"/>
    <m/>
    <s v="World Vision"/>
    <s v="Réalisé"/>
    <s v="08-Oct-2016 - 09-Oct-2016"/>
    <s v="Distribution NFI"/>
    <s v="Matériaux NFI"/>
    <s v="Bidons"/>
    <m/>
    <s v="Nombre"/>
    <n v="2"/>
    <m/>
    <m/>
    <m/>
    <s v=""/>
    <n v="200"/>
    <m/>
    <x v="3"/>
    <x v="27"/>
    <m/>
    <m/>
    <m/>
    <m/>
    <m/>
    <e v="#VALUE!"/>
    <n v="14"/>
    <x v="3"/>
    <x v="27"/>
    <e v="#N/A"/>
    <x v="1"/>
  </r>
  <r>
    <s v="Mercy Corps"/>
    <m/>
    <s v="World Vision"/>
    <s v="Réalisé"/>
    <s v="08-Oct-2016 - 09-Oct-2016"/>
    <s v="Distribution NFI"/>
    <s v="Matériaux NFI"/>
    <s v="Couvertures"/>
    <m/>
    <s v="Nombre"/>
    <n v="1"/>
    <m/>
    <m/>
    <m/>
    <s v=""/>
    <n v="200"/>
    <m/>
    <x v="3"/>
    <x v="27"/>
    <m/>
    <m/>
    <m/>
    <m/>
    <m/>
    <e v="#VALUE!"/>
    <n v="13"/>
    <x v="3"/>
    <x v="27"/>
    <e v="#N/A"/>
    <x v="1"/>
  </r>
  <r>
    <s v="Mercy Corps"/>
    <m/>
    <s v="World Vision"/>
    <s v="Réalisé"/>
    <s v="08-Oct-2016 - 09-Oct-2016"/>
    <s v="Distribution NFI"/>
    <s v="Matériaux NFI"/>
    <s v="Lampes solaires"/>
    <m/>
    <s v="Nombre"/>
    <n v="1"/>
    <m/>
    <m/>
    <m/>
    <s v=""/>
    <n v="200"/>
    <m/>
    <x v="3"/>
    <x v="27"/>
    <m/>
    <m/>
    <m/>
    <m/>
    <m/>
    <e v="#VALUE!"/>
    <n v="12"/>
    <x v="3"/>
    <x v="27"/>
    <e v="#N/A"/>
    <x v="1"/>
  </r>
  <r>
    <s v="Mercy Corps"/>
    <m/>
    <s v="OFDA"/>
    <s v="Planifié (non financé)"/>
    <m/>
    <s v="Distribution Abris"/>
    <s v="Matériaux Abris"/>
    <s v="Bâches"/>
    <m/>
    <s v="Nombre"/>
    <n v="1"/>
    <m/>
    <m/>
    <m/>
    <s v=""/>
    <n v="750"/>
    <m/>
    <x v="3"/>
    <x v="71"/>
    <m/>
    <m/>
    <m/>
    <m/>
    <s v="750 planned target, pending funding"/>
    <s v="MER190010NIAN"/>
    <n v="9"/>
    <x v="3"/>
    <x v="50"/>
    <e v="#N/A"/>
    <x v="0"/>
  </r>
  <r>
    <s v="Mercy Corps"/>
    <m/>
    <s v="World Vision"/>
    <s v="Planifié (non financé)"/>
    <m/>
    <s v="Distribution Abris"/>
    <s v="Matériaux Abris"/>
    <s v="Bâches"/>
    <m/>
    <s v="Nombre"/>
    <n v="1"/>
    <m/>
    <m/>
    <m/>
    <s v=""/>
    <n v="550"/>
    <m/>
    <x v="3"/>
    <x v="71"/>
    <m/>
    <m/>
    <m/>
    <m/>
    <s v="550 planned target, pending funding"/>
    <s v="MER190010NIAN"/>
    <n v="8"/>
    <x v="3"/>
    <x v="50"/>
    <e v="#N/A"/>
    <x v="1"/>
  </r>
  <r>
    <s v="Mercy Corps"/>
    <m/>
    <s v="World Vision"/>
    <s v="Planifié (financé)"/>
    <m/>
    <s v="Distribution Abris"/>
    <s v="Matériaux Abris"/>
    <s v="Bâches"/>
    <m/>
    <s v="Nombre"/>
    <n v="1"/>
    <m/>
    <m/>
    <m/>
    <s v=""/>
    <n v="500"/>
    <m/>
    <x v="3"/>
    <x v="72"/>
    <m/>
    <m/>
    <m/>
    <m/>
    <s v="500 planned target"/>
    <s v="MER190010NIAR"/>
    <n v="4"/>
    <x v="3"/>
    <x v="51"/>
    <e v="#N/A"/>
    <x v="0"/>
  </r>
  <r>
    <s v="Mercy Corps"/>
    <m/>
    <s v="OFDA"/>
    <s v="Planifié (non financé)"/>
    <m/>
    <s v="Distribution Abris"/>
    <s v="Matériaux Abris"/>
    <s v="Bâches"/>
    <m/>
    <s v="Nombre"/>
    <n v="1"/>
    <m/>
    <m/>
    <m/>
    <s v=""/>
    <n v="750"/>
    <m/>
    <x v="3"/>
    <x v="59"/>
    <m/>
    <m/>
    <m/>
    <m/>
    <s v="750 planned target, pending funding"/>
    <s v="MER190010NIPE"/>
    <n v="9"/>
    <x v="3"/>
    <x v="39"/>
    <e v="#N/A"/>
    <x v="0"/>
  </r>
  <r>
    <s v="Mercy Corps"/>
    <m/>
    <s v="World Vision"/>
    <s v="Planifié (non financé)"/>
    <m/>
    <s v="Distribution Abris"/>
    <s v="Matériaux Abris"/>
    <s v="Bâches"/>
    <m/>
    <s v="Nombre"/>
    <n v="1"/>
    <m/>
    <m/>
    <m/>
    <s v=""/>
    <n v="550"/>
    <m/>
    <x v="3"/>
    <x v="59"/>
    <m/>
    <m/>
    <m/>
    <m/>
    <s v="550 planned target, pending funding"/>
    <s v="MER190010NIPE"/>
    <n v="8"/>
    <x v="3"/>
    <x v="39"/>
    <e v="#N/A"/>
    <x v="1"/>
  </r>
  <r>
    <s v="Mercy Corps"/>
    <m/>
    <s v="World Vision"/>
    <s v="Planifié (financé)"/>
    <m/>
    <s v="Distribution Abris"/>
    <s v="Matériaux Abris"/>
    <s v="Bâches"/>
    <m/>
    <s v="Nombre"/>
    <n v="1"/>
    <m/>
    <m/>
    <m/>
    <s v=""/>
    <n v="500"/>
    <m/>
    <x v="3"/>
    <x v="58"/>
    <m/>
    <m/>
    <m/>
    <m/>
    <s v="500 planned target"/>
    <s v="MER190010NIPL"/>
    <n v="4"/>
    <x v="3"/>
    <x v="38"/>
    <e v="#N/A"/>
    <x v="0"/>
  </r>
  <r>
    <s v="Mercy Corps"/>
    <m/>
    <s v="OFDA"/>
    <s v="Planifié (non financé)"/>
    <m/>
    <s v="Distribution NFI"/>
    <s v="Matériaux NFI"/>
    <s v="Bidons"/>
    <m/>
    <s v="Nombre"/>
    <n v="2"/>
    <m/>
    <m/>
    <m/>
    <s v=""/>
    <n v="750"/>
    <m/>
    <x v="3"/>
    <x v="71"/>
    <m/>
    <m/>
    <m/>
    <m/>
    <s v="750 planned target, pending funding"/>
    <s v="MER190010NIAN"/>
    <n v="7"/>
    <x v="3"/>
    <x v="50"/>
    <e v="#N/A"/>
    <x v="1"/>
  </r>
  <r>
    <s v="Mercy Corps"/>
    <m/>
    <s v="World Vision"/>
    <s v="Planifié (non financé)"/>
    <m/>
    <s v="Distribution NFI"/>
    <s v="Matériaux NFI"/>
    <s v="Bidons"/>
    <m/>
    <s v="Nombre"/>
    <n v="2"/>
    <m/>
    <m/>
    <m/>
    <s v=""/>
    <n v="550"/>
    <m/>
    <x v="3"/>
    <x v="71"/>
    <m/>
    <m/>
    <m/>
    <m/>
    <s v="550 planned target, pending funding"/>
    <s v="MER190010NIAN"/>
    <n v="6"/>
    <x v="3"/>
    <x v="50"/>
    <e v="#N/A"/>
    <x v="1"/>
  </r>
  <r>
    <s v="Mercy Corps"/>
    <m/>
    <s v="World Vision"/>
    <s v="Planifié (financé)"/>
    <m/>
    <s v="Distribution NFI"/>
    <s v="Matériaux NFI"/>
    <s v="Bidons"/>
    <m/>
    <s v="Nombre"/>
    <n v="2"/>
    <m/>
    <m/>
    <m/>
    <s v=""/>
    <n v="500"/>
    <m/>
    <x v="3"/>
    <x v="72"/>
    <m/>
    <m/>
    <m/>
    <m/>
    <s v="500 planned target"/>
    <s v="MER190010NIAR"/>
    <n v="3"/>
    <x v="3"/>
    <x v="51"/>
    <e v="#N/A"/>
    <x v="1"/>
  </r>
  <r>
    <s v="Mercy Corps"/>
    <m/>
    <s v="OFDA"/>
    <s v="Planifié (non financé)"/>
    <m/>
    <s v="Distribution NFI"/>
    <s v="Matériaux NFI"/>
    <s v="Bidons"/>
    <m/>
    <s v="Nombre"/>
    <n v="2"/>
    <m/>
    <m/>
    <m/>
    <s v=""/>
    <n v="750"/>
    <m/>
    <x v="3"/>
    <x v="59"/>
    <m/>
    <m/>
    <m/>
    <m/>
    <s v="750 planned target, pending funding"/>
    <s v="MER190010NIPE"/>
    <n v="7"/>
    <x v="3"/>
    <x v="39"/>
    <e v="#N/A"/>
    <x v="1"/>
  </r>
  <r>
    <s v="Mercy Corps"/>
    <m/>
    <s v="World Vision"/>
    <s v="Planifié (non financé)"/>
    <m/>
    <s v="Distribution NFI"/>
    <s v="Matériaux NFI"/>
    <s v="Bidons"/>
    <m/>
    <s v="Nombre"/>
    <n v="2"/>
    <m/>
    <m/>
    <m/>
    <s v=""/>
    <n v="550"/>
    <m/>
    <x v="3"/>
    <x v="59"/>
    <m/>
    <m/>
    <m/>
    <m/>
    <s v="550 planned target, pending funding"/>
    <s v="MER190010NIPE"/>
    <n v="6"/>
    <x v="3"/>
    <x v="39"/>
    <e v="#N/A"/>
    <x v="1"/>
  </r>
  <r>
    <s v="Mercy Corps"/>
    <m/>
    <s v="World Vision"/>
    <s v="Planifié (financé)"/>
    <m/>
    <s v="Distribution NFI"/>
    <s v="Matériaux NFI"/>
    <s v="Bidons"/>
    <m/>
    <s v="Nombre"/>
    <n v="2"/>
    <m/>
    <m/>
    <m/>
    <s v=""/>
    <n v="500"/>
    <m/>
    <x v="3"/>
    <x v="58"/>
    <m/>
    <m/>
    <m/>
    <m/>
    <s v="500 planned target"/>
    <s v="MER190010NIPL"/>
    <n v="3"/>
    <x v="3"/>
    <x v="38"/>
    <e v="#N/A"/>
    <x v="1"/>
  </r>
  <r>
    <s v="Mercy Corps"/>
    <m/>
    <s v="OFDA"/>
    <s v="Planifié (non financé)"/>
    <m/>
    <s v="Distribution NFI"/>
    <s v="Matériaux NFI"/>
    <s v="Couvertures"/>
    <m/>
    <s v="Nombre"/>
    <n v="1"/>
    <m/>
    <m/>
    <m/>
    <s v=""/>
    <n v="750"/>
    <m/>
    <x v="3"/>
    <x v="71"/>
    <m/>
    <m/>
    <m/>
    <m/>
    <s v="750 planned target, pending funding"/>
    <s v="MER190010NIAN"/>
    <n v="5"/>
    <x v="3"/>
    <x v="50"/>
    <e v="#N/A"/>
    <x v="1"/>
  </r>
  <r>
    <s v="Mercy Corps"/>
    <m/>
    <s v="World Vision"/>
    <s v="Planifié (non financé)"/>
    <m/>
    <s v="Distribution NFI"/>
    <s v="Matériaux NFI"/>
    <s v="Couvertures"/>
    <m/>
    <s v="Nombre"/>
    <n v="1"/>
    <m/>
    <m/>
    <m/>
    <s v=""/>
    <n v="550"/>
    <m/>
    <x v="3"/>
    <x v="71"/>
    <m/>
    <m/>
    <m/>
    <m/>
    <s v="550 planned target, pending funding"/>
    <s v="MER190010NIAN"/>
    <n v="4"/>
    <x v="3"/>
    <x v="50"/>
    <e v="#N/A"/>
    <x v="1"/>
  </r>
  <r>
    <s v="Mercy Corps"/>
    <m/>
    <s v="World Vision"/>
    <s v="Planifié (financé)"/>
    <m/>
    <s v="Distribution NFI"/>
    <s v="Matériaux NFI"/>
    <s v="Couvertures"/>
    <m/>
    <s v="Nombre"/>
    <n v="1"/>
    <m/>
    <m/>
    <m/>
    <s v=""/>
    <n v="500"/>
    <m/>
    <x v="3"/>
    <x v="72"/>
    <m/>
    <m/>
    <m/>
    <m/>
    <s v="500 planned target"/>
    <s v="MER190010NIAR"/>
    <n v="2"/>
    <x v="3"/>
    <x v="51"/>
    <e v="#N/A"/>
    <x v="1"/>
  </r>
  <r>
    <s v="Mercy Corps"/>
    <m/>
    <s v="OFDA"/>
    <s v="Planifié (non financé)"/>
    <m/>
    <s v="Distribution NFI"/>
    <s v="Matériaux NFI"/>
    <s v="Couvertures"/>
    <m/>
    <s v="Nombre"/>
    <n v="1"/>
    <m/>
    <m/>
    <m/>
    <s v=""/>
    <n v="750"/>
    <m/>
    <x v="3"/>
    <x v="59"/>
    <m/>
    <m/>
    <m/>
    <m/>
    <s v="750 planned target, pending funding"/>
    <s v="MER190010NIPE"/>
    <n v="5"/>
    <x v="3"/>
    <x v="39"/>
    <e v="#N/A"/>
    <x v="1"/>
  </r>
  <r>
    <s v="Mercy Corps"/>
    <m/>
    <s v="World Vision"/>
    <s v="Planifié (non financé)"/>
    <m/>
    <s v="Distribution NFI"/>
    <s v="Matériaux NFI"/>
    <s v="Couvertures"/>
    <m/>
    <s v="Nombre"/>
    <n v="1"/>
    <m/>
    <m/>
    <m/>
    <s v=""/>
    <n v="550"/>
    <m/>
    <x v="3"/>
    <x v="59"/>
    <m/>
    <m/>
    <m/>
    <m/>
    <s v="550 planned target, pending funding"/>
    <s v="MER190010NIPE"/>
    <n v="4"/>
    <x v="3"/>
    <x v="39"/>
    <e v="#N/A"/>
    <x v="1"/>
  </r>
  <r>
    <s v="Mercy Corps"/>
    <m/>
    <s v="World Vision"/>
    <s v="Planifié (financé)"/>
    <m/>
    <s v="Distribution NFI"/>
    <s v="Matériaux NFI"/>
    <s v="Couvertures"/>
    <m/>
    <s v="Nombre"/>
    <n v="1"/>
    <m/>
    <m/>
    <m/>
    <s v=""/>
    <n v="500"/>
    <m/>
    <x v="3"/>
    <x v="58"/>
    <m/>
    <m/>
    <m/>
    <m/>
    <s v="500 planned target"/>
    <s v="MER190010NIPL"/>
    <n v="2"/>
    <x v="3"/>
    <x v="38"/>
    <e v="#N/A"/>
    <x v="1"/>
  </r>
  <r>
    <s v="Mercy Corps"/>
    <m/>
    <s v="OFDA"/>
    <s v="Planifié (non financé)"/>
    <m/>
    <s v="Distribution NFI"/>
    <s v="Matériaux NFI"/>
    <s v="Lampes solaires"/>
    <m/>
    <s v="Nombre"/>
    <n v="1"/>
    <m/>
    <m/>
    <m/>
    <s v=""/>
    <n v="750"/>
    <m/>
    <x v="3"/>
    <x v="71"/>
    <m/>
    <m/>
    <m/>
    <m/>
    <s v="750 planned target, pending funding"/>
    <s v="MER190010NIAN"/>
    <n v="3"/>
    <x v="3"/>
    <x v="50"/>
    <e v="#N/A"/>
    <x v="1"/>
  </r>
  <r>
    <s v="Mercy Corps"/>
    <m/>
    <s v="World Vision"/>
    <s v="Planifié (non financé)"/>
    <m/>
    <s v="Distribution NFI"/>
    <s v="Matériaux NFI"/>
    <s v="Lampes solaires"/>
    <m/>
    <s v="Nombre"/>
    <n v="1"/>
    <m/>
    <m/>
    <m/>
    <s v=""/>
    <n v="550"/>
    <m/>
    <x v="3"/>
    <x v="71"/>
    <m/>
    <m/>
    <m/>
    <m/>
    <s v="550 planned target, pending funding"/>
    <s v="MER190010NIAN"/>
    <n v="2"/>
    <x v="3"/>
    <x v="50"/>
    <e v="#N/A"/>
    <x v="1"/>
  </r>
  <r>
    <s v="Mercy Corps"/>
    <m/>
    <s v="World Vision"/>
    <s v="Planifié (financé)"/>
    <m/>
    <s v="Distribution NFI"/>
    <s v="Matériaux NFI"/>
    <s v="Lampes solaires"/>
    <m/>
    <s v="Nombre"/>
    <n v="1"/>
    <m/>
    <m/>
    <m/>
    <s v=""/>
    <n v="500"/>
    <m/>
    <x v="3"/>
    <x v="72"/>
    <m/>
    <m/>
    <m/>
    <m/>
    <s v="500 planned target"/>
    <s v="MER190010NIAR"/>
    <n v="1"/>
    <x v="3"/>
    <x v="51"/>
    <e v="#N/A"/>
    <x v="1"/>
  </r>
  <r>
    <s v="Mercy Corps"/>
    <m/>
    <s v="OFDA"/>
    <s v="Planifié (non financé)"/>
    <m/>
    <s v="Distribution NFI"/>
    <s v="Matériaux NFI"/>
    <s v="Lampes solaires"/>
    <m/>
    <s v="Nombre"/>
    <n v="1"/>
    <m/>
    <m/>
    <m/>
    <s v=""/>
    <n v="750"/>
    <m/>
    <x v="3"/>
    <x v="59"/>
    <m/>
    <m/>
    <m/>
    <m/>
    <s v="750 planned target, pending funding"/>
    <s v="MER190010NIPE"/>
    <n v="3"/>
    <x v="3"/>
    <x v="39"/>
    <e v="#N/A"/>
    <x v="1"/>
  </r>
  <r>
    <s v="Mercy Corps"/>
    <m/>
    <s v="World Vision"/>
    <s v="Planifié (non financé)"/>
    <m/>
    <s v="Distribution NFI"/>
    <s v="Matériaux NFI"/>
    <s v="Lampes solaires"/>
    <m/>
    <s v="Nombre"/>
    <n v="1"/>
    <m/>
    <m/>
    <m/>
    <s v=""/>
    <n v="550"/>
    <m/>
    <x v="3"/>
    <x v="59"/>
    <m/>
    <m/>
    <m/>
    <m/>
    <s v="550 planned target, pending funding"/>
    <s v="MER190010NIPE"/>
    <n v="2"/>
    <x v="3"/>
    <x v="39"/>
    <e v="#N/A"/>
    <x v="1"/>
  </r>
  <r>
    <s v="Mercy Corps"/>
    <m/>
    <s v="World Vision"/>
    <s v="Planifié (financé)"/>
    <m/>
    <s v="Distribution NFI"/>
    <s v="Matériaux NFI"/>
    <s v="Lampes solaires"/>
    <m/>
    <s v="Nombre"/>
    <n v="1"/>
    <m/>
    <m/>
    <m/>
    <s v=""/>
    <n v="500"/>
    <m/>
    <x v="3"/>
    <x v="58"/>
    <m/>
    <m/>
    <m/>
    <m/>
    <s v="500 planned target"/>
    <s v="MER190010NIPL"/>
    <n v="1"/>
    <x v="3"/>
    <x v="38"/>
    <e v="#N/A"/>
    <x v="1"/>
  </r>
  <r>
    <s v="Mercy Corps"/>
    <m/>
    <s v="Mercy Corps"/>
    <s v="Planifié (financé)"/>
    <m/>
    <s v="Distribution Abris"/>
    <s v="Cash en USD"/>
    <s v="Non conditionel "/>
    <m/>
    <s v="Valeur en USD"/>
    <n v="50"/>
    <m/>
    <m/>
    <m/>
    <s v=""/>
    <n v="750"/>
    <m/>
    <x v="3"/>
    <x v="71"/>
    <m/>
    <m/>
    <m/>
    <m/>
    <s v="750 planned target"/>
    <s v="MER190010NIAN"/>
    <n v="1"/>
    <x v="3"/>
    <x v="50"/>
    <e v="#N/A"/>
    <x v="1"/>
  </r>
  <r>
    <s v="Mercy Corps"/>
    <m/>
    <s v="Mercy Corps"/>
    <s v="Planifié (financé)"/>
    <m/>
    <s v="Distribution Abris"/>
    <s v="Cash en USD"/>
    <s v="Non conditionel "/>
    <m/>
    <s v="Valeur en USD"/>
    <n v="50"/>
    <m/>
    <m/>
    <m/>
    <s v=""/>
    <n v="750"/>
    <m/>
    <x v="3"/>
    <x v="59"/>
    <m/>
    <m/>
    <m/>
    <m/>
    <s v="750 planned target"/>
    <s v="MER190010NIPE"/>
    <n v="1"/>
    <x v="3"/>
    <x v="39"/>
    <e v="#N/A"/>
    <x v="1"/>
  </r>
  <r>
    <s v="Mission of Hope"/>
    <m/>
    <s v="OFDA"/>
    <s v="Réalisé"/>
    <m/>
    <s v="Distribution Abris"/>
    <s v="Matériaux Abris"/>
    <s v="Bâches"/>
    <m/>
    <s v="Nombre"/>
    <n v="2639"/>
    <m/>
    <m/>
    <m/>
    <s v=""/>
    <n v="2639"/>
    <m/>
    <x v="1"/>
    <x v="28"/>
    <m/>
    <m/>
    <m/>
    <m/>
    <m/>
    <s v="MIS190010SU"/>
    <n v="1"/>
    <x v="1"/>
    <x v="28"/>
    <e v="#N/A"/>
    <x v="0"/>
  </r>
  <r>
    <s v="Mission of Hope"/>
    <m/>
    <s v="OFDA"/>
    <s v="Réalisé"/>
    <m/>
    <s v="Distribution NFI"/>
    <s v="Matériaux NFI"/>
    <s v="Couvertures"/>
    <m/>
    <s v="Nombre"/>
    <n v="2000"/>
    <m/>
    <m/>
    <m/>
    <s v=""/>
    <n v="7500"/>
    <m/>
    <x v="0"/>
    <x v="28"/>
    <m/>
    <m/>
    <m/>
    <m/>
    <m/>
    <s v="MIS190010GR"/>
    <n v="2"/>
    <x v="0"/>
    <x v="28"/>
    <e v="#N/A"/>
    <x v="1"/>
  </r>
  <r>
    <s v="Mission of Hope"/>
    <m/>
    <s v="OFDA"/>
    <s v="Réalisé"/>
    <m/>
    <s v="Distribution NFI"/>
    <s v="Matériaux NFI"/>
    <s v="Kit de cuisine"/>
    <m/>
    <s v="Nombre"/>
    <n v="5500"/>
    <m/>
    <m/>
    <m/>
    <s v=""/>
    <n v="7500"/>
    <m/>
    <x v="0"/>
    <x v="28"/>
    <m/>
    <m/>
    <m/>
    <m/>
    <m/>
    <s v="MIS190010GR"/>
    <n v="1"/>
    <x v="0"/>
    <x v="28"/>
    <e v="#N/A"/>
    <x v="1"/>
  </r>
  <r>
    <s v="MOFKA"/>
    <m/>
    <s v="IOM"/>
    <s v="Planifié (financé)"/>
    <d v="2016-11-28T00:00:00"/>
    <s v="Distribution NFI"/>
    <s v="Matériaux NFI"/>
    <s v="Couvertures"/>
    <m/>
    <s v="Nombre"/>
    <n v="2500"/>
    <m/>
    <m/>
    <m/>
    <s v=""/>
    <n v="2500"/>
    <m/>
    <x v="3"/>
    <x v="58"/>
    <s v="Plaissance"/>
    <m/>
    <m/>
    <m/>
    <s v="nous allons assitee 2500 familles  ,mais snous avons 3000 autre familles qui ont besoins de ces articles"/>
    <s v="MOF20161128NIPLPL"/>
    <n v="4"/>
    <x v="3"/>
    <x v="38"/>
    <e v="#N/A"/>
    <x v="0"/>
  </r>
  <r>
    <s v="MOFKA"/>
    <m/>
    <s v="IOM"/>
    <s v="Planifié (financé)"/>
    <d v="2016-11-28T00:00:00"/>
    <s v="Distribution NFI"/>
    <s v="Matériaux NFI"/>
    <s v="Kit de cuisine"/>
    <m/>
    <s v="Nombre"/>
    <n v="2500"/>
    <m/>
    <m/>
    <m/>
    <s v=""/>
    <n v="2500"/>
    <m/>
    <x v="3"/>
    <x v="58"/>
    <s v="Plaissance"/>
    <m/>
    <m/>
    <m/>
    <s v="nous allons assitee 2500 familles  ,mais snous avons 3000 autre familles qui ont besoins de ces articles"/>
    <s v="MOF20161128NIPLPL"/>
    <n v="3"/>
    <x v="3"/>
    <x v="38"/>
    <e v="#N/A"/>
    <x v="1"/>
  </r>
  <r>
    <s v="MOFKA"/>
    <m/>
    <s v="IOM"/>
    <s v="Planifié (financé)"/>
    <d v="2016-11-28T00:00:00"/>
    <s v="Distribution NFI"/>
    <s v="Matériaux NFI"/>
    <s v="Kit d'hygiène"/>
    <m/>
    <s v="Nombre"/>
    <n v="2500"/>
    <m/>
    <m/>
    <m/>
    <s v=""/>
    <n v="2500"/>
    <m/>
    <x v="3"/>
    <x v="58"/>
    <s v="Plaissance"/>
    <m/>
    <m/>
    <m/>
    <s v="nous allons assitee 2500 familles  ,mais snous avons 3000 autre familles qui ont besoins de ces articles"/>
    <s v="MOF20161128NIPLPL"/>
    <n v="2"/>
    <x v="3"/>
    <x v="38"/>
    <e v="#N/A"/>
    <x v="1"/>
  </r>
  <r>
    <s v="MOFKA"/>
    <m/>
    <s v="IOM"/>
    <s v="Planifié (financé)"/>
    <d v="2016-11-28T00:00:00"/>
    <s v="Distribution NFI"/>
    <s v="Matériaux NFI"/>
    <s v="Seaux"/>
    <m/>
    <s v="Nombre"/>
    <n v="2500"/>
    <m/>
    <m/>
    <m/>
    <s v=""/>
    <n v="2500"/>
    <m/>
    <x v="3"/>
    <x v="58"/>
    <s v="Plaissance"/>
    <m/>
    <m/>
    <m/>
    <s v="nous allons assitee 2500 familles  ,mais snous avons 3000 autre familles qui ont besoins de ces articles"/>
    <s v="MOF20161128NIPLPL"/>
    <n v="1"/>
    <x v="3"/>
    <x v="38"/>
    <e v="#N/A"/>
    <x v="1"/>
  </r>
  <r>
    <s v="OIH"/>
    <m/>
    <s v="OFDA"/>
    <s v="Réalisé"/>
    <m/>
    <s v="Distribution Abris"/>
    <s v="Matériaux Abris"/>
    <s v="Bâches"/>
    <m/>
    <s v="Nombre"/>
    <n v="1500"/>
    <m/>
    <m/>
    <m/>
    <s v=""/>
    <n v="1500"/>
    <m/>
    <x v="2"/>
    <x v="28"/>
    <m/>
    <m/>
    <m/>
    <m/>
    <m/>
    <s v="OIH190010NO"/>
    <n v="5"/>
    <x v="2"/>
    <x v="28"/>
    <e v="#N/A"/>
    <x v="0"/>
  </r>
  <r>
    <s v="OIH"/>
    <m/>
    <s v="OFDA"/>
    <s v="Réalisé"/>
    <m/>
    <s v="Distribution NFI"/>
    <s v="Matériaux NFI"/>
    <s v="Bidons"/>
    <m/>
    <s v="Nombre"/>
    <n v="500"/>
    <m/>
    <m/>
    <m/>
    <s v=""/>
    <n v="1500"/>
    <m/>
    <x v="2"/>
    <x v="28"/>
    <m/>
    <m/>
    <m/>
    <m/>
    <m/>
    <s v="OIH190010NO"/>
    <n v="4"/>
    <x v="2"/>
    <x v="28"/>
    <e v="#N/A"/>
    <x v="1"/>
  </r>
  <r>
    <s v="OIH"/>
    <m/>
    <s v="OFDA"/>
    <s v="Réalisé"/>
    <m/>
    <s v="Distribution NFI"/>
    <s v="Matériaux NFI"/>
    <s v="Couvertures"/>
    <m/>
    <s v="Nombre"/>
    <n v="1500"/>
    <m/>
    <m/>
    <m/>
    <s v=""/>
    <n v="1500"/>
    <m/>
    <x v="2"/>
    <x v="28"/>
    <m/>
    <m/>
    <m/>
    <m/>
    <m/>
    <s v="OIH190010NO"/>
    <n v="3"/>
    <x v="2"/>
    <x v="28"/>
    <e v="#N/A"/>
    <x v="1"/>
  </r>
  <r>
    <s v="OIH"/>
    <m/>
    <s v="OFDA"/>
    <s v="Réalisé"/>
    <m/>
    <s v="Distribution NFI"/>
    <s v="Matériaux NFI"/>
    <s v="Kit de cuisine"/>
    <m/>
    <s v="Nombre"/>
    <n v="293"/>
    <m/>
    <m/>
    <m/>
    <s v=""/>
    <n v="1500"/>
    <m/>
    <x v="2"/>
    <x v="28"/>
    <m/>
    <m/>
    <m/>
    <m/>
    <m/>
    <s v="OIH190010NO"/>
    <n v="2"/>
    <x v="2"/>
    <x v="28"/>
    <e v="#N/A"/>
    <x v="1"/>
  </r>
  <r>
    <s v="OIH"/>
    <m/>
    <s v="OFDA"/>
    <s v="Réalisé"/>
    <m/>
    <s v="Distribution NFI"/>
    <s v="Matériaux NFI"/>
    <s v="Kit d'hygiène"/>
    <m/>
    <s v="Nombre"/>
    <n v="1500"/>
    <m/>
    <m/>
    <m/>
    <s v=""/>
    <n v="1500"/>
    <m/>
    <x v="2"/>
    <x v="28"/>
    <m/>
    <m/>
    <m/>
    <m/>
    <m/>
    <s v="OIH190010NO"/>
    <n v="1"/>
    <x v="2"/>
    <x v="28"/>
    <e v="#N/A"/>
    <x v="1"/>
  </r>
  <r>
    <s v="Peace Winds Japan"/>
    <m/>
    <s v="People of Japan"/>
    <s v="Planifié (financé)"/>
    <d v="2016-10-27T00:00:00"/>
    <s v="Distribution Abris"/>
    <s v="Matériaux Abris"/>
    <s v="Bâches"/>
    <m/>
    <s v="Nombre"/>
    <n v="500"/>
    <m/>
    <m/>
    <m/>
    <s v=""/>
    <n v="500"/>
    <m/>
    <x v="1"/>
    <x v="8"/>
    <s v="Boury"/>
    <m/>
    <m/>
    <m/>
    <s v="distribute 3000hh with hand soaps, laundry soaps."/>
    <s v="PEA20161027SUTOBO"/>
    <n v="3"/>
    <x v="1"/>
    <x v="8"/>
    <e v="#N/A"/>
    <x v="0"/>
  </r>
  <r>
    <s v="Peace Winds Japan"/>
    <m/>
    <s v="People of Japan"/>
    <s v="Planifié (financé)"/>
    <d v="2016-10-27T00:00:00"/>
    <s v="Distribution NFI"/>
    <s v="Matériaux NFI"/>
    <s v="Couvertures"/>
    <m/>
    <s v="Nombre"/>
    <n v="500"/>
    <m/>
    <m/>
    <m/>
    <s v=""/>
    <n v="500"/>
    <s v="Sélection / Priorisation"/>
    <x v="1"/>
    <x v="8"/>
    <s v="Boury"/>
    <m/>
    <m/>
    <m/>
    <s v="distribute 3000hh with hand soaps, laundry soaps."/>
    <s v="PEA20161027SUTOBO"/>
    <n v="2"/>
    <x v="1"/>
    <x v="8"/>
    <e v="#N/A"/>
    <x v="1"/>
  </r>
  <r>
    <s v="Peace Winds Japan"/>
    <m/>
    <s v="People of Japan"/>
    <s v="Planifié (financé)"/>
    <d v="2016-10-27T00:00:00"/>
    <s v="Distribution Abris"/>
    <s v="Matériaux Abris"/>
    <s v="Kit Abris"/>
    <s v="tarpauline, rope (30m), blanket"/>
    <s v="Nombre"/>
    <n v="500"/>
    <m/>
    <m/>
    <m/>
    <s v=""/>
    <n v="500"/>
    <s v="Sélection / Priorisation"/>
    <x v="1"/>
    <x v="8"/>
    <s v="Boury"/>
    <m/>
    <m/>
    <m/>
    <s v="distribute 3000hh with hand soaps, laundry soaps."/>
    <s v="PEA20161027SUTOBO"/>
    <n v="1"/>
    <x v="1"/>
    <x v="8"/>
    <e v="#N/A"/>
    <x v="1"/>
  </r>
  <r>
    <s v="Peace Winds Japan"/>
    <m/>
    <m/>
    <s v="Planifié (financé)"/>
    <m/>
    <s v="Distribution Abris"/>
    <s v="Matériaux Abris"/>
    <s v="Kit Abris"/>
    <m/>
    <s v="Nombre"/>
    <n v="1700"/>
    <m/>
    <m/>
    <m/>
    <m/>
    <m/>
    <m/>
    <x v="1"/>
    <x v="16"/>
    <s v="2ème Débouchette"/>
    <m/>
    <m/>
    <m/>
    <m/>
    <s v="PEA190010SUST2È"/>
    <n v="1"/>
    <x v="1"/>
    <x v="16"/>
    <s v="HT07722-02"/>
    <x v="0"/>
  </r>
  <r>
    <s v="Samaritan's Purse"/>
    <m/>
    <m/>
    <s v="Réalisé"/>
    <d v="2016-10-07T00:00:00"/>
    <s v="Distribution Abris"/>
    <s v="Matériaux Abris"/>
    <s v="Bâches"/>
    <m/>
    <s v="Nombre"/>
    <n v="17"/>
    <m/>
    <m/>
    <m/>
    <s v=""/>
    <n v="400"/>
    <m/>
    <x v="5"/>
    <x v="28"/>
    <m/>
    <s v="Coastal road"/>
    <m/>
    <m/>
    <m/>
    <s v="SAM2016107"/>
    <n v="1"/>
    <x v="5"/>
    <x v="28"/>
    <e v="#N/A"/>
    <x v="0"/>
  </r>
  <r>
    <s v="Samaritan's Purse"/>
    <m/>
    <m/>
    <s v="Réalisé"/>
    <d v="2016-10-09T00:00:00"/>
    <s v="Distribution Abris"/>
    <s v="Matériaux Abris"/>
    <s v="Bâches"/>
    <m/>
    <s v="Nombre"/>
    <n v="400"/>
    <m/>
    <m/>
    <m/>
    <s v=""/>
    <n v="400"/>
    <m/>
    <x v="1"/>
    <x v="15"/>
    <m/>
    <s v="Mourne Brille"/>
    <m/>
    <m/>
    <m/>
    <s v="SAM2016109SUPO"/>
    <n v="3"/>
    <x v="1"/>
    <x v="15"/>
    <e v="#N/A"/>
    <x v="0"/>
  </r>
  <r>
    <s v="Samaritan's Purse"/>
    <m/>
    <m/>
    <s v="Réalisé"/>
    <d v="2016-10-09T00:00:00"/>
    <s v="Distribution NFI"/>
    <s v="Matériaux NFI"/>
    <s v="Couvertures"/>
    <m/>
    <s v="Nombre"/>
    <n v="800"/>
    <m/>
    <m/>
    <m/>
    <s v=""/>
    <n v="400"/>
    <s v="Distribution générale"/>
    <x v="1"/>
    <x v="15"/>
    <m/>
    <s v="Mourne Brille"/>
    <m/>
    <m/>
    <m/>
    <s v="SAM2016109SUPO"/>
    <n v="2"/>
    <x v="1"/>
    <x v="15"/>
    <e v="#N/A"/>
    <x v="1"/>
  </r>
  <r>
    <s v="Samaritan's Purse"/>
    <m/>
    <m/>
    <s v="Réalisé"/>
    <d v="2016-10-09T00:00:00"/>
    <s v="Distribution NFI"/>
    <s v="Matériaux NFI"/>
    <s v="Kit d'hygiène"/>
    <m/>
    <s v="Nombre"/>
    <n v="400"/>
    <m/>
    <m/>
    <m/>
    <s v=""/>
    <n v="400"/>
    <s v="Distribution générale"/>
    <x v="1"/>
    <x v="15"/>
    <m/>
    <s v="Mourne Brille"/>
    <m/>
    <m/>
    <m/>
    <s v="SAM2016109SUPO"/>
    <n v="1"/>
    <x v="1"/>
    <x v="15"/>
    <e v="#N/A"/>
    <x v="1"/>
  </r>
  <r>
    <s v="Samaritan's Purse"/>
    <m/>
    <m/>
    <s v="Réalisé"/>
    <d v="2016-10-10T00:00:00"/>
    <s v="Distribution Abris"/>
    <s v="Matériaux Abris"/>
    <s v="Bâches"/>
    <m/>
    <s v="Nombre"/>
    <n v="520"/>
    <m/>
    <m/>
    <m/>
    <m/>
    <m/>
    <m/>
    <x v="1"/>
    <x v="1"/>
    <m/>
    <s v="Caracolie 2"/>
    <m/>
    <m/>
    <m/>
    <s v="SAM20161010SULE"/>
    <n v="3"/>
    <x v="1"/>
    <x v="1"/>
    <e v="#N/A"/>
    <x v="0"/>
  </r>
  <r>
    <s v="Samaritan's Purse"/>
    <m/>
    <m/>
    <s v="Réalisé"/>
    <d v="2016-10-10T00:00:00"/>
    <s v="Distribution NFI"/>
    <s v="Matériaux NFI"/>
    <s v="Couvertures"/>
    <m/>
    <s v="Nombre"/>
    <n v="528"/>
    <m/>
    <m/>
    <m/>
    <m/>
    <m/>
    <m/>
    <x v="1"/>
    <x v="1"/>
    <m/>
    <s v="Caracolie 2"/>
    <m/>
    <m/>
    <m/>
    <s v="SAM20161010SULE"/>
    <n v="2"/>
    <x v="1"/>
    <x v="1"/>
    <e v="#N/A"/>
    <x v="1"/>
  </r>
  <r>
    <s v="Samaritan's Purse"/>
    <m/>
    <m/>
    <s v="Réalisé"/>
    <d v="2016-10-10T00:00:00"/>
    <s v="Distribution NFI"/>
    <s v="Matériaux NFI"/>
    <s v="Kit d'hygiène"/>
    <m/>
    <s v="Nombre"/>
    <n v="522"/>
    <m/>
    <m/>
    <m/>
    <m/>
    <m/>
    <m/>
    <x v="1"/>
    <x v="1"/>
    <m/>
    <s v="Caracolie 2"/>
    <m/>
    <m/>
    <m/>
    <s v="SAM20161010SULE"/>
    <n v="1"/>
    <x v="1"/>
    <x v="1"/>
    <e v="#N/A"/>
    <x v="1"/>
  </r>
  <r>
    <s v="Samaritan's Purse"/>
    <m/>
    <m/>
    <s v="Réalisé"/>
    <d v="2016-10-11T00:00:00"/>
    <s v="Distribution Abris"/>
    <s v="Matériaux Abris"/>
    <s v="Bâches"/>
    <m/>
    <s v="Nombre"/>
    <n v="325"/>
    <m/>
    <m/>
    <m/>
    <s v=""/>
    <n v="325"/>
    <m/>
    <x v="0"/>
    <x v="66"/>
    <s v="Les Gommiers"/>
    <m/>
    <m/>
    <m/>
    <m/>
    <s v="SAM20161011GRROLE"/>
    <n v="3"/>
    <x v="0"/>
    <x v="46"/>
    <e v="#N/A"/>
    <x v="0"/>
  </r>
  <r>
    <s v="Samaritan's Purse"/>
    <m/>
    <m/>
    <s v="Réalisé"/>
    <d v="2016-10-11T00:00:00"/>
    <s v="Distribution NFI"/>
    <s v="Matériaux NFI"/>
    <s v="Couvertures"/>
    <m/>
    <s v="Nombre"/>
    <n v="300"/>
    <m/>
    <m/>
    <m/>
    <s v=""/>
    <n v="325"/>
    <s v="Distribution générale"/>
    <x v="0"/>
    <x v="66"/>
    <s v="Les Gommiers"/>
    <m/>
    <m/>
    <m/>
    <m/>
    <s v="SAM20161011GRROLE"/>
    <n v="2"/>
    <x v="0"/>
    <x v="46"/>
    <e v="#N/A"/>
    <x v="1"/>
  </r>
  <r>
    <s v="Samaritan's Purse"/>
    <m/>
    <m/>
    <s v="Réalisé"/>
    <d v="2016-10-11T00:00:00"/>
    <s v="Distribution NFI"/>
    <s v="Matériaux NFI"/>
    <s v="Kit d'hygiène"/>
    <m/>
    <s v="Nombre"/>
    <n v="318"/>
    <m/>
    <m/>
    <m/>
    <s v=""/>
    <n v="325"/>
    <s v="Distribution générale"/>
    <x v="0"/>
    <x v="66"/>
    <s v="Les Gommiers"/>
    <m/>
    <m/>
    <m/>
    <m/>
    <s v="SAM20161011GRROLE"/>
    <n v="1"/>
    <x v="0"/>
    <x v="46"/>
    <e v="#N/A"/>
    <x v="1"/>
  </r>
  <r>
    <s v="Samaritan's Purse"/>
    <m/>
    <m/>
    <s v="Réalisé"/>
    <d v="2016-10-11T00:00:00"/>
    <s v="Distribution Abris"/>
    <s v="Matériaux Abris"/>
    <s v="Bâches"/>
    <m/>
    <s v="Nombre"/>
    <n v="1105"/>
    <m/>
    <m/>
    <m/>
    <s v=""/>
    <n v="1255"/>
    <m/>
    <x v="1"/>
    <x v="15"/>
    <s v="Dumont"/>
    <m/>
    <m/>
    <m/>
    <m/>
    <s v="SAM20161011SUPODU"/>
    <n v="3"/>
    <x v="1"/>
    <x v="15"/>
    <e v="#N/A"/>
    <x v="1"/>
  </r>
  <r>
    <s v="Samaritan's Purse"/>
    <m/>
    <m/>
    <s v="Réalisé"/>
    <d v="2016-10-11T00:00:00"/>
    <s v="Distribution NFI"/>
    <s v="Matériaux NFI"/>
    <s v="Couvertures"/>
    <m/>
    <s v="Nombre"/>
    <n v="1705"/>
    <m/>
    <m/>
    <m/>
    <s v=""/>
    <n v="1255"/>
    <s v="Distribution générale"/>
    <x v="1"/>
    <x v="15"/>
    <s v="Dumont"/>
    <m/>
    <m/>
    <m/>
    <m/>
    <s v="SAM20161011SUPODU"/>
    <n v="2"/>
    <x v="1"/>
    <x v="15"/>
    <e v="#N/A"/>
    <x v="1"/>
  </r>
  <r>
    <s v="Samaritan's Purse"/>
    <m/>
    <m/>
    <s v="Réalisé"/>
    <d v="2016-10-11T00:00:00"/>
    <s v="Distribution NFI"/>
    <s v="Matériaux NFI"/>
    <s v="Kit d'hygiène"/>
    <m/>
    <s v="Nombre"/>
    <n v="1105"/>
    <m/>
    <m/>
    <m/>
    <s v=""/>
    <n v="1255"/>
    <s v="Distribution générale"/>
    <x v="1"/>
    <x v="15"/>
    <s v="Dumont"/>
    <m/>
    <m/>
    <m/>
    <m/>
    <s v="SAM20161011SUPODU"/>
    <n v="1"/>
    <x v="1"/>
    <x v="15"/>
    <e v="#N/A"/>
    <x v="1"/>
  </r>
  <r>
    <s v="Samaritan's Purse"/>
    <m/>
    <m/>
    <s v="Réalisé"/>
    <d v="2016-10-13T00:00:00"/>
    <s v="Distribution Abris"/>
    <s v="Matériaux Abris"/>
    <s v="Bâches"/>
    <m/>
    <s v="Nombre"/>
    <n v="735"/>
    <m/>
    <m/>
    <m/>
    <s v=""/>
    <n v="850"/>
    <m/>
    <x v="1"/>
    <x v="5"/>
    <s v="Beaulieu"/>
    <m/>
    <m/>
    <m/>
    <m/>
    <s v="SAM20161013SUROBE"/>
    <n v="3"/>
    <x v="1"/>
    <x v="5"/>
    <e v="#N/A"/>
    <x v="0"/>
  </r>
  <r>
    <s v="Samaritan's Purse"/>
    <m/>
    <m/>
    <s v="Réalisé"/>
    <d v="2016-10-13T00:00:00"/>
    <s v="Distribution NFI"/>
    <s v="Matériaux NFI"/>
    <s v="Couvertures"/>
    <m/>
    <s v="Nombre"/>
    <n v="300"/>
    <m/>
    <m/>
    <m/>
    <s v=""/>
    <n v="850"/>
    <s v="Distribution générale"/>
    <x v="1"/>
    <x v="5"/>
    <s v="Beaulieu"/>
    <m/>
    <m/>
    <m/>
    <m/>
    <s v="SAM20161013SUROBE"/>
    <n v="2"/>
    <x v="1"/>
    <x v="5"/>
    <e v="#N/A"/>
    <x v="1"/>
  </r>
  <r>
    <s v="Samaritan's Purse"/>
    <m/>
    <m/>
    <s v="Réalisé"/>
    <d v="2016-10-13T00:00:00"/>
    <s v="Distribution NFI"/>
    <s v="Matériaux NFI"/>
    <s v="Kit d'hygiène"/>
    <m/>
    <s v="Nombre"/>
    <n v="300"/>
    <m/>
    <m/>
    <m/>
    <s v=""/>
    <n v="850"/>
    <s v="Distribution générale"/>
    <x v="1"/>
    <x v="5"/>
    <s v="Beaulieu"/>
    <m/>
    <m/>
    <m/>
    <m/>
    <s v="SAM20161013SUROBE"/>
    <n v="1"/>
    <x v="1"/>
    <x v="5"/>
    <e v="#N/A"/>
    <x v="1"/>
  </r>
  <r>
    <s v="Samaritan's Purse"/>
    <m/>
    <m/>
    <s v="Réalisé"/>
    <d v="2016-10-14T00:00:00"/>
    <s v="Distribution NFI"/>
    <s v="Matériaux NFI"/>
    <s v="Couvertures"/>
    <m/>
    <s v="Nombre"/>
    <n v="340"/>
    <m/>
    <m/>
    <m/>
    <s v=""/>
    <n v="636"/>
    <s v="Distribution générale"/>
    <x v="0"/>
    <x v="0"/>
    <s v="Fond Rouge De Torbec"/>
    <m/>
    <m/>
    <m/>
    <m/>
    <s v="SAM20161014GRJEFO"/>
    <n v="2"/>
    <x v="0"/>
    <x v="0"/>
    <e v="#N/A"/>
    <x v="0"/>
  </r>
  <r>
    <s v="Samaritan's Purse"/>
    <m/>
    <m/>
    <s v="Réalisé"/>
    <d v="2016-10-14T00:00:00"/>
    <s v="Distribution NFI"/>
    <s v="Matériaux NFI"/>
    <s v="Kit d'hygiène"/>
    <m/>
    <s v="Nombre"/>
    <n v="340"/>
    <m/>
    <m/>
    <m/>
    <s v=""/>
    <n v="636"/>
    <s v="Distribution générale"/>
    <x v="0"/>
    <x v="0"/>
    <s v="Fond Rouge De Torbec"/>
    <m/>
    <m/>
    <m/>
    <m/>
    <s v="SAM20161014GRJEFO"/>
    <n v="1"/>
    <x v="0"/>
    <x v="0"/>
    <e v="#N/A"/>
    <x v="1"/>
  </r>
  <r>
    <s v="Samaritan's Purse"/>
    <m/>
    <m/>
    <s v="Réalisé"/>
    <d v="2016-10-15T00:00:00"/>
    <s v="Distribution Abris"/>
    <s v="Matériaux Abris"/>
    <s v="Bâches"/>
    <m/>
    <s v="Nombre"/>
    <n v="200"/>
    <m/>
    <m/>
    <m/>
    <s v=""/>
    <n v="200"/>
    <m/>
    <x v="1"/>
    <x v="1"/>
    <s v="Bourdet"/>
    <m/>
    <m/>
    <m/>
    <m/>
    <s v="SAM20161015SULEBO"/>
    <n v="1"/>
    <x v="1"/>
    <x v="1"/>
    <e v="#N/A"/>
    <x v="1"/>
  </r>
  <r>
    <s v="Samaritan's Purse"/>
    <m/>
    <m/>
    <s v="Réalisé"/>
    <d v="2016-10-16T00:00:00"/>
    <s v="Distribution Abris"/>
    <s v="Matériaux Abris"/>
    <s v="Bâches"/>
    <m/>
    <s v="Nombre"/>
    <n v="250"/>
    <m/>
    <m/>
    <m/>
    <s v=""/>
    <n v="250"/>
    <m/>
    <x v="1"/>
    <x v="5"/>
    <s v="Renaudin"/>
    <m/>
    <m/>
    <m/>
    <m/>
    <s v="SAM20161016SURORE"/>
    <n v="1"/>
    <x v="1"/>
    <x v="5"/>
    <e v="#N/A"/>
    <x v="1"/>
  </r>
  <r>
    <s v="Samaritan's Purse"/>
    <m/>
    <m/>
    <s v="Réalisé"/>
    <d v="2016-10-16T00:00:00"/>
    <s v="Distribution Abris"/>
    <s v="Matériaux Abris"/>
    <s v="Bâches"/>
    <m/>
    <s v="Nombre"/>
    <n v="200"/>
    <m/>
    <m/>
    <m/>
    <m/>
    <m/>
    <m/>
    <x v="1"/>
    <x v="5"/>
    <s v="1ère Beaulieu"/>
    <m/>
    <m/>
    <m/>
    <m/>
    <s v="SAM20161016SURO1È"/>
    <n v="1"/>
    <x v="1"/>
    <x v="5"/>
    <s v="HT07743-01"/>
    <x v="1"/>
  </r>
  <r>
    <s v="Samaritan's Purse"/>
    <m/>
    <m/>
    <s v="Réalisé"/>
    <d v="2016-10-16T00:00:00"/>
    <s v="Distribution Abris"/>
    <s v="Matériaux Abris"/>
    <s v="Bâches"/>
    <m/>
    <s v="Nombre"/>
    <n v="106"/>
    <m/>
    <m/>
    <m/>
    <m/>
    <m/>
    <m/>
    <x v="0"/>
    <x v="0"/>
    <m/>
    <s v="Martino"/>
    <m/>
    <m/>
    <m/>
    <s v="SAM20161016GRJE"/>
    <n v="6"/>
    <x v="0"/>
    <x v="0"/>
    <e v="#N/A"/>
    <x v="1"/>
  </r>
  <r>
    <s v="Samaritan's Purse"/>
    <m/>
    <m/>
    <s v="Réalisé"/>
    <d v="2016-10-16T00:00:00"/>
    <s v="Distribution NFI"/>
    <s v="Matériaux NFI"/>
    <s v="Couvertures"/>
    <m/>
    <s v="Nombre"/>
    <n v="106"/>
    <m/>
    <m/>
    <m/>
    <m/>
    <m/>
    <m/>
    <x v="0"/>
    <x v="0"/>
    <m/>
    <s v="Martino"/>
    <m/>
    <m/>
    <m/>
    <s v="SAM20161016GRJE"/>
    <n v="5"/>
    <x v="0"/>
    <x v="0"/>
    <e v="#N/A"/>
    <x v="1"/>
  </r>
  <r>
    <s v="Samaritan's Purse"/>
    <m/>
    <m/>
    <s v="Réalisé"/>
    <d v="2016-10-16T00:00:00"/>
    <s v="Distribution NFI"/>
    <s v="Matériaux NFI"/>
    <s v="Kit d'hygiène"/>
    <m/>
    <s v="Nombre"/>
    <n v="106"/>
    <m/>
    <m/>
    <m/>
    <m/>
    <m/>
    <m/>
    <x v="0"/>
    <x v="0"/>
    <m/>
    <s v="Martino"/>
    <m/>
    <m/>
    <m/>
    <s v="SAM20161016GRJE"/>
    <n v="4"/>
    <x v="0"/>
    <x v="0"/>
    <e v="#N/A"/>
    <x v="1"/>
  </r>
  <r>
    <s v="Samaritan's Purse"/>
    <m/>
    <m/>
    <s v="Réalisé"/>
    <d v="2016-10-16T00:00:00"/>
    <s v="Distribution Abris"/>
    <s v="Matériaux Abris"/>
    <s v="Bâches"/>
    <m/>
    <s v="Nombre"/>
    <n v="50"/>
    <m/>
    <m/>
    <m/>
    <m/>
    <m/>
    <m/>
    <x v="0"/>
    <x v="0"/>
    <m/>
    <s v="El Shaddei"/>
    <m/>
    <m/>
    <m/>
    <s v="SAM20161016GRJE"/>
    <n v="3"/>
    <x v="0"/>
    <x v="0"/>
    <e v="#N/A"/>
    <x v="1"/>
  </r>
  <r>
    <s v="Samaritan's Purse"/>
    <m/>
    <m/>
    <s v="Réalisé"/>
    <d v="2016-10-16T00:00:00"/>
    <s v="Distribution NFI"/>
    <s v="Matériaux NFI"/>
    <s v="Couvertures"/>
    <m/>
    <s v="Nombre"/>
    <n v="50"/>
    <m/>
    <m/>
    <m/>
    <m/>
    <m/>
    <m/>
    <x v="0"/>
    <x v="0"/>
    <m/>
    <s v="El Shaddei"/>
    <m/>
    <m/>
    <m/>
    <s v="SAM20161016GRJE"/>
    <n v="2"/>
    <x v="0"/>
    <x v="0"/>
    <e v="#N/A"/>
    <x v="1"/>
  </r>
  <r>
    <s v="Samaritan's Purse"/>
    <m/>
    <m/>
    <s v="Réalisé"/>
    <d v="2016-10-16T00:00:00"/>
    <s v="Distribution NFI"/>
    <s v="Matériaux NFI"/>
    <s v="Kit d'hygiène"/>
    <m/>
    <s v="Nombre"/>
    <n v="50"/>
    <m/>
    <m/>
    <m/>
    <m/>
    <m/>
    <m/>
    <x v="0"/>
    <x v="0"/>
    <m/>
    <s v="El Shaddei"/>
    <m/>
    <m/>
    <m/>
    <s v="SAM20161016GRJE"/>
    <n v="1"/>
    <x v="0"/>
    <x v="0"/>
    <e v="#N/A"/>
    <x v="1"/>
  </r>
  <r>
    <s v="Samaritan's Purse"/>
    <m/>
    <m/>
    <s v="Réalisé"/>
    <d v="2016-10-16T00:00:00"/>
    <s v="Distribution Abris"/>
    <s v="Matériaux Abris"/>
    <s v="Bâches"/>
    <m/>
    <s v="Nombre"/>
    <n v="350"/>
    <m/>
    <m/>
    <m/>
    <m/>
    <m/>
    <m/>
    <x v="1"/>
    <x v="5"/>
    <m/>
    <m/>
    <m/>
    <m/>
    <m/>
    <s v="SAM20161016SURO"/>
    <n v="1"/>
    <x v="1"/>
    <x v="5"/>
    <e v="#N/A"/>
    <x v="1"/>
  </r>
  <r>
    <s v="Samaritan's Purse"/>
    <m/>
    <m/>
    <s v="Réalisé"/>
    <d v="2016-10-17T00:00:00"/>
    <s v="Distribution Abris"/>
    <s v="Matériaux Abris"/>
    <s v="Bâches"/>
    <m/>
    <s v="Nombre"/>
    <n v="700"/>
    <m/>
    <m/>
    <m/>
    <s v=""/>
    <n v="700"/>
    <m/>
    <x v="1"/>
    <x v="14"/>
    <s v="Des Pas"/>
    <m/>
    <m/>
    <m/>
    <m/>
    <s v="SAM20161017SUCODE"/>
    <n v="1"/>
    <x v="1"/>
    <x v="14"/>
    <e v="#N/A"/>
    <x v="0"/>
  </r>
  <r>
    <s v="Samaritan's Purse"/>
    <m/>
    <m/>
    <s v="Réalisé"/>
    <d v="2016-10-17T00:00:00"/>
    <s v="Distribution Abris"/>
    <s v="Matériaux Abris"/>
    <s v="Bâches"/>
    <m/>
    <s v="Nombre"/>
    <n v="500"/>
    <m/>
    <m/>
    <m/>
    <m/>
    <m/>
    <m/>
    <x v="1"/>
    <x v="1"/>
    <m/>
    <s v="Les Cayes Airport"/>
    <m/>
    <m/>
    <m/>
    <s v="SAM20161017SULE"/>
    <n v="1"/>
    <x v="1"/>
    <x v="1"/>
    <e v="#N/A"/>
    <x v="1"/>
  </r>
  <r>
    <s v="Samaritan's Purse"/>
    <m/>
    <m/>
    <s v="Réalisé"/>
    <d v="2016-10-17T00:00:00"/>
    <s v="Distribution Abris"/>
    <s v="Matériaux Abris"/>
    <s v="Bâches"/>
    <m/>
    <s v="Nombre"/>
    <n v="110"/>
    <m/>
    <m/>
    <m/>
    <m/>
    <m/>
    <m/>
    <x v="0"/>
    <x v="0"/>
    <m/>
    <s v="Claisant"/>
    <m/>
    <m/>
    <m/>
    <s v="SAM20161017GRJE"/>
    <n v="2"/>
    <x v="0"/>
    <x v="0"/>
    <e v="#N/A"/>
    <x v="1"/>
  </r>
  <r>
    <s v="Samaritan's Purse"/>
    <m/>
    <m/>
    <s v="Réalisé"/>
    <d v="2016-10-17T00:00:00"/>
    <s v="Distribution NFI"/>
    <s v="Matériaux NFI"/>
    <s v="Couvertures"/>
    <m/>
    <s v="Nombre"/>
    <n v="110"/>
    <m/>
    <m/>
    <m/>
    <m/>
    <m/>
    <m/>
    <x v="0"/>
    <x v="0"/>
    <m/>
    <s v="Claisant"/>
    <m/>
    <m/>
    <m/>
    <s v="SAM20161017GRJE"/>
    <n v="1"/>
    <x v="0"/>
    <x v="0"/>
    <e v="#N/A"/>
    <x v="1"/>
  </r>
  <r>
    <s v="Samaritan's Purse"/>
    <m/>
    <m/>
    <s v="Réalisé"/>
    <d v="2016-10-18T00:00:00"/>
    <s v="Distribution Abris"/>
    <s v="Matériaux Abris"/>
    <s v="Bâches"/>
    <m/>
    <s v="Nombre"/>
    <n v="1008"/>
    <m/>
    <m/>
    <m/>
    <s v=""/>
    <n v="1008"/>
    <m/>
    <x v="1"/>
    <x v="14"/>
    <s v="Conde"/>
    <m/>
    <m/>
    <m/>
    <m/>
    <s v="SAM20161018SUCOCO"/>
    <n v="1"/>
    <x v="1"/>
    <x v="14"/>
    <e v="#N/A"/>
    <x v="1"/>
  </r>
  <r>
    <s v="Samaritan's Purse"/>
    <m/>
    <m/>
    <s v="Réalisé"/>
    <d v="2016-10-18T00:00:00"/>
    <s v="Distribution Abris"/>
    <s v="Matériaux Abris"/>
    <s v="Bâches"/>
    <m/>
    <s v="Nombre"/>
    <n v="2310"/>
    <m/>
    <m/>
    <m/>
    <s v=""/>
    <n v="2300"/>
    <m/>
    <x v="0"/>
    <x v="73"/>
    <s v="Desormeau (Bonbon)"/>
    <m/>
    <m/>
    <m/>
    <m/>
    <s v="SAM20161018GRBODE"/>
    <n v="3"/>
    <x v="0"/>
    <x v="52"/>
    <e v="#N/A"/>
    <x v="0"/>
  </r>
  <r>
    <s v="Samaritan's Purse"/>
    <m/>
    <m/>
    <s v="Réalisé"/>
    <d v="2016-10-18T00:00:00"/>
    <s v="Distribution NFI"/>
    <s v="Matériaux NFI"/>
    <s v="Couvertures"/>
    <m/>
    <s v="Nombre"/>
    <n v="850"/>
    <m/>
    <m/>
    <m/>
    <s v=""/>
    <n v="2300"/>
    <s v="Distribution générale"/>
    <x v="0"/>
    <x v="73"/>
    <s v="Desormeau (Bonbon)"/>
    <m/>
    <m/>
    <m/>
    <m/>
    <s v="SAM20161018GRBODE"/>
    <n v="2"/>
    <x v="0"/>
    <x v="52"/>
    <e v="#N/A"/>
    <x v="1"/>
  </r>
  <r>
    <s v="Samaritan's Purse"/>
    <m/>
    <m/>
    <s v="Réalisé"/>
    <d v="2016-10-18T00:00:00"/>
    <s v="Distribution NFI"/>
    <s v="Matériaux NFI"/>
    <s v="Kit d'hygiène"/>
    <m/>
    <s v="Nombre"/>
    <n v="850"/>
    <m/>
    <m/>
    <m/>
    <s v=""/>
    <n v="2300"/>
    <s v="Distribution générale"/>
    <x v="0"/>
    <x v="73"/>
    <s v="Desormeau (Bonbon)"/>
    <m/>
    <m/>
    <m/>
    <m/>
    <s v="SAM20161018GRBODE"/>
    <n v="1"/>
    <x v="0"/>
    <x v="52"/>
    <e v="#N/A"/>
    <x v="1"/>
  </r>
  <r>
    <s v="Samaritan's Purse"/>
    <m/>
    <m/>
    <s v="Réalisé"/>
    <d v="2016-10-20T00:00:00"/>
    <s v="Distribution Abris"/>
    <s v="Matériaux Abris"/>
    <s v="Bâches"/>
    <m/>
    <s v="Nombre"/>
    <n v="1403"/>
    <m/>
    <m/>
    <m/>
    <s v=""/>
    <n v="1418"/>
    <m/>
    <x v="1"/>
    <x v="14"/>
    <s v="Quantin"/>
    <m/>
    <m/>
    <m/>
    <m/>
    <s v="SAM20161020SUCOQU"/>
    <n v="1"/>
    <x v="1"/>
    <x v="14"/>
    <e v="#N/A"/>
    <x v="1"/>
  </r>
  <r>
    <s v="Samaritan's Purse"/>
    <m/>
    <m/>
    <s v="Réalisé"/>
    <d v="2016-10-20T00:00:00"/>
    <s v="Distribution NFI"/>
    <s v="Matériaux NFI"/>
    <s v="Kit d'hygiène"/>
    <m/>
    <s v="Nombre"/>
    <n v="80"/>
    <m/>
    <m/>
    <m/>
    <m/>
    <m/>
    <m/>
    <x v="1"/>
    <x v="14"/>
    <s v="6ème Quentin"/>
    <m/>
    <m/>
    <m/>
    <m/>
    <s v="SAM20161020SUCO6È"/>
    <n v="1"/>
    <x v="1"/>
    <x v="14"/>
    <s v="HT07741-03"/>
    <x v="1"/>
  </r>
  <r>
    <s v="Samaritan's Purse"/>
    <m/>
    <m/>
    <s v="Réalisé"/>
    <d v="2016-10-21T00:00:00"/>
    <s v="Distribution Abris"/>
    <s v="Matériaux Abris"/>
    <s v="Bâches"/>
    <m/>
    <s v="Nombre"/>
    <n v="65"/>
    <m/>
    <m/>
    <m/>
    <m/>
    <m/>
    <m/>
    <x v="0"/>
    <x v="0"/>
    <m/>
    <s v="Detrie"/>
    <m/>
    <m/>
    <m/>
    <s v="SAM20161021GRJE"/>
    <n v="4"/>
    <x v="0"/>
    <x v="0"/>
    <e v="#N/A"/>
    <x v="1"/>
  </r>
  <r>
    <s v="Samaritan's Purse"/>
    <m/>
    <m/>
    <s v="Réalisé"/>
    <d v="2016-10-21T00:00:00"/>
    <s v="Distribution Abris"/>
    <s v="Matériaux Abris"/>
    <s v="Bâches"/>
    <m/>
    <s v="Nombre"/>
    <n v="160"/>
    <m/>
    <m/>
    <m/>
    <m/>
    <m/>
    <m/>
    <x v="0"/>
    <x v="0"/>
    <m/>
    <s v="Ravine Sabel"/>
    <m/>
    <m/>
    <m/>
    <s v="SAM20161021GRJE"/>
    <n v="3"/>
    <x v="0"/>
    <x v="0"/>
    <e v="#N/A"/>
    <x v="1"/>
  </r>
  <r>
    <s v="Samaritan's Purse"/>
    <m/>
    <m/>
    <s v="Réalisé"/>
    <d v="2016-10-21T00:00:00"/>
    <s v="Distribution Abris"/>
    <s v="Matériaux Abris"/>
    <s v="Bâches"/>
    <m/>
    <s v="Nombre"/>
    <n v="75"/>
    <m/>
    <m/>
    <m/>
    <m/>
    <m/>
    <m/>
    <x v="0"/>
    <x v="0"/>
    <m/>
    <s v="Carrefour Carton"/>
    <m/>
    <m/>
    <m/>
    <s v="SAM20161021GRJE"/>
    <n v="2"/>
    <x v="0"/>
    <x v="0"/>
    <e v="#N/A"/>
    <x v="1"/>
  </r>
  <r>
    <s v="Samaritan's Purse"/>
    <m/>
    <m/>
    <s v="Réalisé"/>
    <d v="2016-10-21T00:00:00"/>
    <s v="Distribution Abris"/>
    <s v="Matériaux Abris"/>
    <s v="Bâches"/>
    <m/>
    <s v="Nombre"/>
    <n v="137"/>
    <m/>
    <m/>
    <m/>
    <m/>
    <m/>
    <m/>
    <x v="0"/>
    <x v="0"/>
    <m/>
    <s v="Aviation Community"/>
    <m/>
    <m/>
    <m/>
    <s v="SAM20161021GRJE"/>
    <n v="1"/>
    <x v="0"/>
    <x v="0"/>
    <e v="#N/A"/>
    <x v="1"/>
  </r>
  <r>
    <s v="Samaritan's Purse"/>
    <m/>
    <m/>
    <s v="Réalisé"/>
    <d v="2016-10-22T00:00:00"/>
    <s v="Distribution Abris"/>
    <s v="Matériaux Abris"/>
    <s v="Bâches"/>
    <m/>
    <s v="Nombre"/>
    <n v="50"/>
    <m/>
    <m/>
    <m/>
    <m/>
    <m/>
    <m/>
    <x v="1"/>
    <x v="15"/>
    <m/>
    <s v="Kachoukette"/>
    <m/>
    <m/>
    <m/>
    <s v="SAM20161022SUPO"/>
    <n v="1"/>
    <x v="1"/>
    <x v="15"/>
    <e v="#N/A"/>
    <x v="1"/>
  </r>
  <r>
    <s v="Samaritan's Purse"/>
    <m/>
    <m/>
    <s v="Réalisé"/>
    <d v="2016-10-22T00:00:00"/>
    <s v="Distribution Abris"/>
    <s v="Matériaux Abris"/>
    <s v="Bâches"/>
    <m/>
    <s v="Nombre"/>
    <n v="1075"/>
    <m/>
    <m/>
    <m/>
    <s v=""/>
    <n v="1075"/>
    <m/>
    <x v="1"/>
    <x v="9"/>
    <s v="Paricot"/>
    <m/>
    <m/>
    <m/>
    <m/>
    <s v="SAM20161022SUPOPA"/>
    <n v="1"/>
    <x v="1"/>
    <x v="9"/>
    <e v="#N/A"/>
    <x v="0"/>
  </r>
  <r>
    <s v="Samaritan's Purse"/>
    <m/>
    <m/>
    <s v="Réalisé"/>
    <d v="2016-10-23T00:00:00"/>
    <s v="Distribution Abris"/>
    <s v="Matériaux Abris"/>
    <s v="Bâches"/>
    <m/>
    <s v="Nombre"/>
    <n v="200"/>
    <m/>
    <m/>
    <m/>
    <m/>
    <m/>
    <m/>
    <x v="1"/>
    <x v="8"/>
    <m/>
    <s v="Houck"/>
    <m/>
    <m/>
    <m/>
    <s v="SAM20161023SUTO"/>
    <n v="1"/>
    <x v="1"/>
    <x v="8"/>
    <e v="#N/A"/>
    <x v="0"/>
  </r>
  <r>
    <s v="Samaritan's Purse"/>
    <m/>
    <m/>
    <s v="Réalisé"/>
    <d v="2016-10-24T00:00:00"/>
    <s v="Distribution Abris"/>
    <s v="Matériaux Abris"/>
    <s v="Bâches"/>
    <m/>
    <s v="Nombre"/>
    <n v="840"/>
    <m/>
    <m/>
    <m/>
    <m/>
    <m/>
    <m/>
    <x v="1"/>
    <x v="5"/>
    <m/>
    <m/>
    <m/>
    <m/>
    <m/>
    <s v="SAM20161024SURO"/>
    <n v="1"/>
    <x v="1"/>
    <x v="5"/>
    <e v="#N/A"/>
    <x v="1"/>
  </r>
  <r>
    <s v="Samaritan's Purse"/>
    <m/>
    <m/>
    <s v="Réalisé"/>
    <d v="2016-10-26T00:00:00"/>
    <s v="Distribution Abris"/>
    <s v="Matériaux Abris"/>
    <s v="Bâches"/>
    <m/>
    <s v="Nombre"/>
    <n v="630"/>
    <m/>
    <m/>
    <m/>
    <s v=""/>
    <n v="630"/>
    <m/>
    <x v="1"/>
    <x v="74"/>
    <s v="Chantal"/>
    <m/>
    <m/>
    <m/>
    <m/>
    <s v="SAM20161026SULECH"/>
    <n v="1"/>
    <x v="1"/>
    <x v="28"/>
    <e v="#N/A"/>
    <x v="0"/>
  </r>
  <r>
    <s v="Samaritan's Purse"/>
    <m/>
    <m/>
    <s v="Réalisé"/>
    <d v="2016-10-27T00:00:00"/>
    <s v="Distribution Abris"/>
    <s v="Matériaux Abris"/>
    <s v="Bâches"/>
    <m/>
    <s v="Nombre"/>
    <n v="1572"/>
    <m/>
    <m/>
    <m/>
    <s v=""/>
    <n v="1572"/>
    <m/>
    <x v="1"/>
    <x v="1"/>
    <s v="Chardonnières"/>
    <m/>
    <m/>
    <m/>
    <m/>
    <s v="SAM20161027SULECH"/>
    <n v="2"/>
    <x v="1"/>
    <x v="1"/>
    <e v="#N/A"/>
    <x v="1"/>
  </r>
  <r>
    <s v="Samaritan's Purse"/>
    <m/>
    <m/>
    <s v="Réalisé"/>
    <d v="2016-10-27T00:00:00"/>
    <s v="Distribution NFI"/>
    <s v="Matériaux NFI"/>
    <s v="Couvertures"/>
    <m/>
    <s v="Nombre"/>
    <n v="400"/>
    <m/>
    <m/>
    <m/>
    <s v=""/>
    <n v="1572"/>
    <s v="Distribution générale"/>
    <x v="1"/>
    <x v="1"/>
    <s v="Chardonnières"/>
    <m/>
    <m/>
    <m/>
    <m/>
    <s v="SAM20161027SULECH"/>
    <n v="1"/>
    <x v="1"/>
    <x v="1"/>
    <e v="#N/A"/>
    <x v="1"/>
  </r>
  <r>
    <s v="Samaritan's Purse"/>
    <m/>
    <s v="IOM/USAID"/>
    <s v="Réalisé"/>
    <d v="2016-10-28T00:00:00"/>
    <s v="Distribution Abris"/>
    <s v="Matériaux Abris"/>
    <s v="Bâches"/>
    <m/>
    <s v="Nombre"/>
    <n v="49"/>
    <m/>
    <m/>
    <m/>
    <s v=""/>
    <n v="249"/>
    <m/>
    <x v="0"/>
    <x v="0"/>
    <s v="Jeremie"/>
    <m/>
    <m/>
    <m/>
    <m/>
    <s v="SAM20161028GRJEJE"/>
    <n v="3"/>
    <x v="0"/>
    <x v="0"/>
    <e v="#N/A"/>
    <x v="1"/>
  </r>
  <r>
    <s v="Samaritan's Purse"/>
    <m/>
    <m/>
    <s v="Réalisé"/>
    <d v="2016-10-28T00:00:00"/>
    <s v="Distribution Abris"/>
    <s v="Matériaux Abris"/>
    <s v="Bâches"/>
    <m/>
    <s v="Nombre"/>
    <n v="2550"/>
    <m/>
    <m/>
    <m/>
    <s v=""/>
    <n v="2550"/>
    <m/>
    <x v="1"/>
    <x v="74"/>
    <s v="Chardonnières"/>
    <m/>
    <m/>
    <m/>
    <m/>
    <s v="SAM20161028SULECH"/>
    <n v="1"/>
    <x v="1"/>
    <x v="28"/>
    <e v="#N/A"/>
    <x v="1"/>
  </r>
  <r>
    <s v="Samaritan's Purse"/>
    <m/>
    <m/>
    <s v="Réalisé"/>
    <d v="2016-10-28T00:00:00"/>
    <s v="Distribution NFI"/>
    <s v="Matériaux NFI"/>
    <s v="Couvertures"/>
    <m/>
    <s v="Nombre"/>
    <n v="200"/>
    <m/>
    <m/>
    <m/>
    <s v=""/>
    <n v="249"/>
    <s v="Distribution générale"/>
    <x v="0"/>
    <x v="0"/>
    <s v="Jeremie"/>
    <m/>
    <m/>
    <m/>
    <m/>
    <s v="SAM20161028GRJEJE"/>
    <n v="2"/>
    <x v="0"/>
    <x v="0"/>
    <e v="#N/A"/>
    <x v="1"/>
  </r>
  <r>
    <s v="Samaritan's Purse"/>
    <m/>
    <m/>
    <s v="Réalisé"/>
    <d v="2016-10-28T00:00:00"/>
    <s v="Distribution NFI"/>
    <s v="Matériaux NFI"/>
    <s v="Kit d'hygiène"/>
    <m/>
    <s v="Nombre"/>
    <n v="49"/>
    <m/>
    <m/>
    <m/>
    <s v=""/>
    <n v="249"/>
    <s v="Distribution générale"/>
    <x v="0"/>
    <x v="0"/>
    <s v="Jeremie"/>
    <m/>
    <m/>
    <m/>
    <m/>
    <s v="SAM20161028GRJEJE"/>
    <n v="1"/>
    <x v="0"/>
    <x v="0"/>
    <e v="#N/A"/>
    <x v="1"/>
  </r>
  <r>
    <s v="Samaritan's Purse"/>
    <m/>
    <m/>
    <s v="Réalisé"/>
    <d v="2016-10-29T00:00:00"/>
    <s v="Distribution Abris"/>
    <s v="Matériaux Abris"/>
    <s v="Bâches"/>
    <m/>
    <s v="Nombre"/>
    <n v="155"/>
    <m/>
    <m/>
    <m/>
    <s v=""/>
    <n v="155"/>
    <m/>
    <x v="1"/>
    <x v="1"/>
    <s v="Melonniene"/>
    <m/>
    <m/>
    <m/>
    <m/>
    <s v="SAM20161029SULEME"/>
    <n v="1"/>
    <x v="1"/>
    <x v="1"/>
    <e v="#N/A"/>
    <x v="1"/>
  </r>
  <r>
    <s v="Samaritan's Purse"/>
    <m/>
    <m/>
    <s v="Réalisé"/>
    <d v="2016-10-29T00:00:00"/>
    <s v="Distribution Abris"/>
    <s v="Matériaux Abris"/>
    <s v="Bâches"/>
    <m/>
    <s v="Nombre"/>
    <n v="120"/>
    <m/>
    <m/>
    <m/>
    <s v=""/>
    <n v="120"/>
    <m/>
    <x v="1"/>
    <x v="1"/>
    <s v="Ducis"/>
    <m/>
    <m/>
    <m/>
    <m/>
    <s v="SAM20161029SULEDU"/>
    <n v="1"/>
    <x v="1"/>
    <x v="1"/>
    <e v="#N/A"/>
    <x v="1"/>
  </r>
  <r>
    <s v="Samaritan's Purse"/>
    <m/>
    <m/>
    <s v="Réalisé"/>
    <d v="2016-10-29T00:00:00"/>
    <s v="Distribution Abris"/>
    <s v="Matériaux Abris"/>
    <s v="Bâches"/>
    <m/>
    <s v="Nombre"/>
    <n v="180"/>
    <m/>
    <m/>
    <m/>
    <s v=""/>
    <n v="180"/>
    <m/>
    <x v="1"/>
    <x v="1"/>
    <s v="Fon Fred"/>
    <m/>
    <m/>
    <m/>
    <m/>
    <s v="SAM20161029SULEFO"/>
    <n v="1"/>
    <x v="1"/>
    <x v="1"/>
    <e v="#N/A"/>
    <x v="1"/>
  </r>
  <r>
    <s v="Samaritan's Purse"/>
    <m/>
    <m/>
    <s v="Réalisé"/>
    <d v="2016-10-30T00:00:00"/>
    <s v="Distribution Abris"/>
    <s v="Matériaux Abris"/>
    <s v="Bâches"/>
    <m/>
    <s v="Nombre"/>
    <n v="119"/>
    <m/>
    <m/>
    <m/>
    <s v=""/>
    <n v="119"/>
    <m/>
    <x v="1"/>
    <x v="15"/>
    <s v="Scipion"/>
    <m/>
    <m/>
    <m/>
    <m/>
    <s v="SAM20161030SUPOSC"/>
    <n v="2"/>
    <x v="1"/>
    <x v="15"/>
    <e v="#N/A"/>
    <x v="1"/>
  </r>
  <r>
    <s v="Samaritan's Purse"/>
    <m/>
    <m/>
    <s v="Réalisé"/>
    <d v="2016-10-30T00:00:00"/>
    <s v="Distribution Abris"/>
    <s v="Matériaux Abris"/>
    <s v="Bâches"/>
    <m/>
    <s v="Nombre"/>
    <n v="220"/>
    <m/>
    <m/>
    <m/>
    <s v=""/>
    <n v="220"/>
    <m/>
    <x v="1"/>
    <x v="15"/>
    <s v="Saint Helene"/>
    <m/>
    <m/>
    <m/>
    <m/>
    <s v="SAM20161030SUPOSA"/>
    <n v="2"/>
    <x v="1"/>
    <x v="15"/>
    <e v="#N/A"/>
    <x v="1"/>
  </r>
  <r>
    <s v="Samaritan's Purse"/>
    <m/>
    <m/>
    <s v="Réalisé"/>
    <d v="2016-10-30T00:00:00"/>
    <s v="Distribution Abris"/>
    <s v="Matériaux Abris"/>
    <s v="Bâches"/>
    <m/>
    <s v="Nombre"/>
    <n v="100"/>
    <m/>
    <m/>
    <m/>
    <s v=""/>
    <n v="100"/>
    <m/>
    <x v="1"/>
    <x v="15"/>
    <s v="Barbois"/>
    <m/>
    <m/>
    <m/>
    <m/>
    <s v="SAM20161030SUPOBA"/>
    <n v="1"/>
    <x v="1"/>
    <x v="15"/>
    <e v="#N/A"/>
    <x v="1"/>
  </r>
  <r>
    <s v="Samaritan's Purse"/>
    <m/>
    <m/>
    <s v="Réalisé"/>
    <d v="2016-10-30T00:00:00"/>
    <s v="Distribution Abris"/>
    <s v="Matériaux Abris"/>
    <s v="Bâches"/>
    <m/>
    <s v="Nombre"/>
    <n v="1400"/>
    <m/>
    <m/>
    <m/>
    <s v=""/>
    <n v="1400"/>
    <m/>
    <x v="0"/>
    <x v="0"/>
    <s v="Ans Du Clerq"/>
    <m/>
    <m/>
    <m/>
    <m/>
    <s v="SAM20161030GRJEAN"/>
    <n v="1"/>
    <x v="0"/>
    <x v="0"/>
    <e v="#N/A"/>
    <x v="1"/>
  </r>
  <r>
    <s v="Samaritan's Purse"/>
    <m/>
    <m/>
    <s v="Réalisé"/>
    <d v="2016-10-30T00:00:00"/>
    <s v="Distribution NFI"/>
    <s v="Matériaux NFI"/>
    <s v="Kit d'hygiène"/>
    <m/>
    <s v="Nombre"/>
    <n v="100"/>
    <m/>
    <m/>
    <m/>
    <s v=""/>
    <n v="119"/>
    <s v="Distribution générale"/>
    <x v="1"/>
    <x v="15"/>
    <s v="Scipion"/>
    <m/>
    <m/>
    <m/>
    <m/>
    <s v="SAM20161030SUPOSC"/>
    <n v="1"/>
    <x v="1"/>
    <x v="15"/>
    <e v="#N/A"/>
    <x v="1"/>
  </r>
  <r>
    <s v="Samaritan's Purse"/>
    <m/>
    <m/>
    <s v="Réalisé"/>
    <d v="2016-10-30T00:00:00"/>
    <s v="Distribution NFI"/>
    <s v="Matériaux NFI"/>
    <s v="Kit d'hygiène"/>
    <m/>
    <s v="Nombre"/>
    <n v="100"/>
    <m/>
    <m/>
    <m/>
    <s v=""/>
    <n v="220"/>
    <s v="Distribution générale"/>
    <x v="1"/>
    <x v="15"/>
    <s v="Saint Helene"/>
    <m/>
    <m/>
    <m/>
    <m/>
    <s v="SAM20161030SUPOSA"/>
    <n v="1"/>
    <x v="1"/>
    <x v="15"/>
    <e v="#N/A"/>
    <x v="1"/>
  </r>
  <r>
    <s v="Samaritan's Purse"/>
    <m/>
    <m/>
    <s v="Réalisé"/>
    <d v="2016-10-31T00:00:00"/>
    <s v="Distribution Abris"/>
    <s v="Matériaux Abris"/>
    <s v="Bâches"/>
    <m/>
    <s v="Nombre"/>
    <n v="180"/>
    <m/>
    <m/>
    <m/>
    <s v=""/>
    <n v="180"/>
    <m/>
    <x v="1"/>
    <x v="1"/>
    <s v="Chantal"/>
    <m/>
    <m/>
    <m/>
    <m/>
    <s v="SAM20161031SULECH"/>
    <n v="1"/>
    <x v="1"/>
    <x v="1"/>
    <e v="#N/A"/>
    <x v="1"/>
  </r>
  <r>
    <s v="Samaritan's Purse"/>
    <m/>
    <m/>
    <s v="Réalisé"/>
    <d v="2016-10-31T00:00:00"/>
    <s v="Distribution NFI"/>
    <s v="Matériaux NFI"/>
    <s v="Kit d'hygiène"/>
    <m/>
    <s v="Nombre"/>
    <n v="150"/>
    <m/>
    <m/>
    <m/>
    <s v=""/>
    <n v="150"/>
    <s v="Distribution générale"/>
    <x v="1"/>
    <x v="1"/>
    <s v="Cayes"/>
    <m/>
    <m/>
    <m/>
    <m/>
    <s v="SAM20161031SULECA"/>
    <n v="1"/>
    <x v="1"/>
    <x v="1"/>
    <e v="#N/A"/>
    <x v="1"/>
  </r>
  <r>
    <s v="Samaritan's Purse"/>
    <m/>
    <m/>
    <s v="Réalisé"/>
    <d v="2016-10-31T00:00:00"/>
    <s v="Distribution Abris"/>
    <s v="Matériaux Abris"/>
    <s v="Bâches"/>
    <m/>
    <s v="Nombre"/>
    <n v="110"/>
    <m/>
    <m/>
    <m/>
    <m/>
    <m/>
    <m/>
    <x v="1"/>
    <x v="1"/>
    <m/>
    <s v="Colte"/>
    <m/>
    <m/>
    <m/>
    <s v="SAM20161031SULE"/>
    <n v="2"/>
    <x v="1"/>
    <x v="1"/>
    <e v="#N/A"/>
    <x v="1"/>
  </r>
  <r>
    <s v="Samaritan's Purse"/>
    <m/>
    <m/>
    <s v="Réalisé"/>
    <d v="2016-10-31T00:00:00"/>
    <s v="Distribution NFI"/>
    <s v="Matériaux NFI"/>
    <s v="Kit d'hygiène"/>
    <m/>
    <s v="Nombre"/>
    <n v="110"/>
    <m/>
    <m/>
    <m/>
    <m/>
    <m/>
    <m/>
    <x v="1"/>
    <x v="1"/>
    <m/>
    <s v="Colte"/>
    <m/>
    <m/>
    <m/>
    <s v="SAM20161031SULE"/>
    <n v="1"/>
    <x v="1"/>
    <x v="1"/>
    <e v="#N/A"/>
    <x v="1"/>
  </r>
  <r>
    <s v="Samaritan's Purse"/>
    <m/>
    <m/>
    <s v="Réalisé"/>
    <d v="2016-11-02T00:00:00"/>
    <s v="Distribution Abris"/>
    <s v="Matériaux Abris"/>
    <s v="Bâches"/>
    <m/>
    <s v="Nombre"/>
    <n v="100"/>
    <m/>
    <m/>
    <m/>
    <s v=""/>
    <n v="300"/>
    <m/>
    <x v="1"/>
    <x v="1"/>
    <s v="Maniche"/>
    <m/>
    <m/>
    <m/>
    <m/>
    <s v="SAM2016112SULEMA"/>
    <n v="2"/>
    <x v="1"/>
    <x v="1"/>
    <e v="#N/A"/>
    <x v="1"/>
  </r>
  <r>
    <s v="Samaritan's Purse"/>
    <m/>
    <m/>
    <s v="Réalisé"/>
    <d v="2016-11-02T00:00:00"/>
    <s v="Distribution NFI"/>
    <s v="Matériaux NFI"/>
    <s v="Kit d'hygiène"/>
    <m/>
    <s v="Nombre"/>
    <n v="300"/>
    <m/>
    <m/>
    <m/>
    <s v=""/>
    <n v="300"/>
    <s v="Distribution générale"/>
    <x v="1"/>
    <x v="1"/>
    <s v="Maniche"/>
    <m/>
    <m/>
    <m/>
    <m/>
    <s v="SAM2016112SULEMA"/>
    <n v="1"/>
    <x v="1"/>
    <x v="1"/>
    <e v="#N/A"/>
    <x v="1"/>
  </r>
  <r>
    <s v="Samaritan's Purse"/>
    <m/>
    <m/>
    <s v="Réalisé"/>
    <d v="2016-11-02T00:00:00"/>
    <s v="Distribution NFI"/>
    <s v="Matériaux NFI"/>
    <s v="Kit d'hygiène"/>
    <m/>
    <s v="Nombre"/>
    <n v="300"/>
    <m/>
    <m/>
    <m/>
    <s v=""/>
    <n v="300"/>
    <s v="Distribution générale"/>
    <x v="1"/>
    <x v="74"/>
    <s v="Anglais"/>
    <m/>
    <m/>
    <m/>
    <m/>
    <s v="SAM2016112SULEAN"/>
    <n v="1"/>
    <x v="1"/>
    <x v="28"/>
    <e v="#N/A"/>
    <x v="1"/>
  </r>
  <r>
    <s v="Samaritan's Purse"/>
    <m/>
    <m/>
    <s v="Réalisé"/>
    <d v="2016-11-03T00:00:00"/>
    <s v="Distribution Abris"/>
    <s v="Matériaux Abris"/>
    <s v="Bâches"/>
    <m/>
    <s v="Nombre"/>
    <n v="140"/>
    <m/>
    <m/>
    <m/>
    <s v=""/>
    <n v="140"/>
    <m/>
    <x v="1"/>
    <x v="1"/>
    <s v="Cayes"/>
    <m/>
    <m/>
    <m/>
    <m/>
    <s v="SAM2016113SULECA"/>
    <n v="1"/>
    <x v="1"/>
    <x v="1"/>
    <e v="#N/A"/>
    <x v="1"/>
  </r>
  <r>
    <s v="Samaritan's Purse"/>
    <m/>
    <m/>
    <s v="Réalisé"/>
    <d v="2016-11-03T00:00:00"/>
    <s v="Distribution Abris"/>
    <s v="Matériaux Abris"/>
    <s v="Bâches"/>
    <m/>
    <s v="Nombre"/>
    <n v="817"/>
    <m/>
    <m/>
    <m/>
    <m/>
    <m/>
    <m/>
    <x v="0"/>
    <x v="73"/>
    <m/>
    <m/>
    <m/>
    <m/>
    <m/>
    <s v="SAM2016113GRBO"/>
    <n v="1"/>
    <x v="0"/>
    <x v="52"/>
    <e v="#N/A"/>
    <x v="1"/>
  </r>
  <r>
    <s v="Samaritan's Purse"/>
    <m/>
    <m/>
    <s v="Réalisé"/>
    <d v="2016-11-04T00:00:00"/>
    <s v="Distribution Abris"/>
    <s v="Matériaux Abris"/>
    <s v="Bâches"/>
    <m/>
    <s v="Nombre"/>
    <n v="1980"/>
    <m/>
    <m/>
    <m/>
    <s v=""/>
    <n v="1200"/>
    <m/>
    <x v="1"/>
    <x v="11"/>
    <s v="Verone"/>
    <m/>
    <m/>
    <m/>
    <m/>
    <s v="SAM2016114SULEVE"/>
    <n v="1"/>
    <x v="1"/>
    <x v="11"/>
    <e v="#N/A"/>
    <x v="0"/>
  </r>
  <r>
    <s v="Samaritan's Purse"/>
    <m/>
    <m/>
    <s v="Réalisé"/>
    <d v="2016-11-05T00:00:00"/>
    <s v="Distribution Abris"/>
    <s v="Matériaux Abris"/>
    <s v="Bâches"/>
    <m/>
    <s v="Nombre"/>
    <n v="176"/>
    <m/>
    <m/>
    <m/>
    <s v=""/>
    <n v="176"/>
    <m/>
    <x v="1"/>
    <x v="8"/>
    <s v="Bourdet"/>
    <m/>
    <m/>
    <m/>
    <m/>
    <s v="SAM2016115SUTOBO"/>
    <n v="1"/>
    <x v="1"/>
    <x v="8"/>
    <e v="#N/A"/>
    <x v="1"/>
  </r>
  <r>
    <s v="Samaritan's Purse"/>
    <m/>
    <m/>
    <s v="Réalisé"/>
    <d v="2016-11-05T00:00:00"/>
    <s v="Distribution Abris"/>
    <s v="Matériaux Abris"/>
    <s v="Bâches"/>
    <m/>
    <s v="Nombre"/>
    <n v="100"/>
    <m/>
    <m/>
    <m/>
    <s v=""/>
    <n v="100"/>
    <m/>
    <x v="1"/>
    <x v="31"/>
    <s v="Levy Mersan"/>
    <m/>
    <m/>
    <m/>
    <m/>
    <s v="SAM2016115SUCALE"/>
    <n v="1"/>
    <x v="1"/>
    <x v="31"/>
    <e v="#N/A"/>
    <x v="0"/>
  </r>
  <r>
    <s v="Samaritan's Purse"/>
    <m/>
    <m/>
    <s v="Réalisé"/>
    <d v="2016-11-06T00:00:00"/>
    <s v="Distribution Abris"/>
    <s v="Matériaux Abris"/>
    <s v="Bâches"/>
    <m/>
    <s v="Nombre"/>
    <n v="48"/>
    <m/>
    <m/>
    <m/>
    <s v=""/>
    <n v="48"/>
    <m/>
    <x v="1"/>
    <x v="75"/>
    <s v="Boileau"/>
    <m/>
    <m/>
    <m/>
    <m/>
    <s v="SAM2016116SUCABO"/>
    <n v="1"/>
    <x v="1"/>
    <x v="28"/>
    <e v="#N/A"/>
    <x v="0"/>
  </r>
  <r>
    <s v="Samaritan's Purse"/>
    <m/>
    <m/>
    <s v="Réalisé"/>
    <d v="2016-11-13T00:00:00"/>
    <s v="Distribution Abris"/>
    <s v="Matériaux Abris"/>
    <s v="Bâches"/>
    <m/>
    <s v="Nombre"/>
    <n v="2900"/>
    <m/>
    <m/>
    <m/>
    <m/>
    <m/>
    <m/>
    <x v="0"/>
    <x v="76"/>
    <s v="2e Balisiers"/>
    <m/>
    <m/>
    <m/>
    <m/>
    <s v="SAM20161113GRAB2E"/>
    <n v="1"/>
    <x v="0"/>
    <x v="53"/>
    <s v="HT08812-02"/>
    <x v="0"/>
  </r>
  <r>
    <s v="Samaritan's Purse"/>
    <m/>
    <m/>
    <s v="Réalisé"/>
    <d v="2016-11-15T00:00:00"/>
    <s v="Distribution Abris"/>
    <s v="Matériaux Abris"/>
    <s v="Bâches"/>
    <m/>
    <s v="Nombre"/>
    <n v="100"/>
    <m/>
    <m/>
    <m/>
    <m/>
    <m/>
    <m/>
    <x v="0"/>
    <x v="76"/>
    <s v="2e Balisiers"/>
    <m/>
    <m/>
    <m/>
    <m/>
    <s v="SAM20161115GRAB2E"/>
    <n v="1"/>
    <x v="0"/>
    <x v="53"/>
    <s v="HT08812-02"/>
    <x v="1"/>
  </r>
  <r>
    <s v="Samaritan's Purse"/>
    <m/>
    <m/>
    <s v="Réalisé"/>
    <d v="2016-11-15T00:00:00"/>
    <s v="Distribution Abris"/>
    <s v="Matériaux Abris"/>
    <s v="Bâches"/>
    <m/>
    <s v="Nombre"/>
    <n v="500"/>
    <m/>
    <m/>
    <m/>
    <m/>
    <m/>
    <m/>
    <x v="0"/>
    <x v="76"/>
    <s v="3e Danglise"/>
    <m/>
    <m/>
    <m/>
    <m/>
    <s v="SAM20161115GRAB3E"/>
    <n v="1"/>
    <x v="0"/>
    <x v="53"/>
    <s v="HT08812-03"/>
    <x v="1"/>
  </r>
  <r>
    <s v="Samaritan's Purse"/>
    <m/>
    <m/>
    <s v="Réalisé"/>
    <d v="2016-11-15T00:00:00"/>
    <s v="Distribution Abris"/>
    <s v="Matériaux Abris"/>
    <s v="Bâches"/>
    <m/>
    <s v="Nombre"/>
    <n v="550"/>
    <m/>
    <m/>
    <m/>
    <m/>
    <m/>
    <m/>
    <x v="0"/>
    <x v="76"/>
    <s v="4e La Seringue"/>
    <m/>
    <m/>
    <m/>
    <m/>
    <s v="SAM20161115GRAB4E"/>
    <n v="1"/>
    <x v="0"/>
    <x v="53"/>
    <s v="HT08812-04"/>
    <x v="1"/>
  </r>
  <r>
    <s v="Samaritan's Purse"/>
    <m/>
    <m/>
    <s v="Réalisé"/>
    <d v="2016-11-15T00:00:00"/>
    <s v="Distribution Abris"/>
    <s v="Matériaux Abris"/>
    <s v="Bâches"/>
    <m/>
    <s v="Nombre"/>
    <n v="150"/>
    <m/>
    <m/>
    <m/>
    <m/>
    <m/>
    <m/>
    <x v="0"/>
    <x v="76"/>
    <m/>
    <s v="David Willett"/>
    <m/>
    <m/>
    <m/>
    <s v="SAM20161115GRAB"/>
    <n v="1"/>
    <x v="0"/>
    <x v="53"/>
    <e v="#N/A"/>
    <x v="1"/>
  </r>
  <r>
    <s v="Samaritan's Purse"/>
    <m/>
    <s v="OFDA"/>
    <s v="Planifié (financé)"/>
    <d v="2016-12-10T00:00:00"/>
    <s v="Distribution Abris"/>
    <s v="Matériaux Abris"/>
    <s v="Bâches"/>
    <m/>
    <s v="Nombre"/>
    <n v="1500"/>
    <m/>
    <m/>
    <m/>
    <s v=""/>
    <n v="1500"/>
    <s v="Sélection / Priorisation"/>
    <x v="0"/>
    <x v="66"/>
    <s v="Les Gommiers"/>
    <m/>
    <m/>
    <m/>
    <m/>
    <s v="SAM20161210GRROLE"/>
    <n v="4"/>
    <x v="0"/>
    <x v="46"/>
    <e v="#N/A"/>
    <x v="1"/>
  </r>
  <r>
    <s v="Samaritan's Purse"/>
    <m/>
    <s v="OFDA"/>
    <s v="Planifié (financé)"/>
    <d v="2016-12-10T00:00:00"/>
    <s v="Distribution Abris"/>
    <s v="Matériaux Abris"/>
    <s v="Bâches"/>
    <m/>
    <s v="Nombre"/>
    <n v="1250"/>
    <m/>
    <m/>
    <m/>
    <s v=""/>
    <n v="1250"/>
    <s v="Sélection / Priorisation"/>
    <x v="0"/>
    <x v="66"/>
    <s v="Grande Vicent"/>
    <m/>
    <m/>
    <m/>
    <m/>
    <s v="SAM20161210GRROGR"/>
    <n v="4"/>
    <x v="0"/>
    <x v="46"/>
    <e v="#N/A"/>
    <x v="1"/>
  </r>
  <r>
    <s v="Samaritan's Purse"/>
    <m/>
    <s v="OFDA"/>
    <s v="Planifié (financé)"/>
    <d v="2016-12-10T00:00:00"/>
    <s v="Distribution Abris"/>
    <s v="Matériaux Abris"/>
    <s v="Bâches"/>
    <m/>
    <s v="Nombre"/>
    <n v="800"/>
    <m/>
    <m/>
    <m/>
    <s v=""/>
    <n v="800"/>
    <s v="Sélection / Priorisation"/>
    <x v="0"/>
    <x v="29"/>
    <s v="Anote/Tapion"/>
    <m/>
    <m/>
    <m/>
    <m/>
    <s v="SAM20161210GRMOAN"/>
    <n v="4"/>
    <x v="0"/>
    <x v="29"/>
    <e v="#N/A"/>
    <x v="0"/>
  </r>
  <r>
    <s v="Samaritan's Purse"/>
    <m/>
    <s v="OFDA"/>
    <s v="Planifié (financé)"/>
    <d v="2016-12-10T00:00:00"/>
    <s v="Distribution Abris"/>
    <s v="Matériaux Abris"/>
    <s v="Bâches"/>
    <m/>
    <s v="Nombre"/>
    <n v="200"/>
    <m/>
    <m/>
    <m/>
    <s v=""/>
    <n v="200"/>
    <s v="Sélection / Priorisation"/>
    <x v="0"/>
    <x v="29"/>
    <s v="L'Assive/Chaumeau"/>
    <m/>
    <m/>
    <m/>
    <m/>
    <s v="SAM20161210GRMOL'"/>
    <n v="4"/>
    <x v="0"/>
    <x v="29"/>
    <e v="#N/A"/>
    <x v="1"/>
  </r>
  <r>
    <s v="Samaritan's Purse"/>
    <m/>
    <s v="OFDA"/>
    <s v="Planifié (financé)"/>
    <d v="2016-12-10T00:00:00"/>
    <s v="Distribution Abris"/>
    <s v="Matériaux Abris"/>
    <s v="Bâches"/>
    <m/>
    <s v="Nombre"/>
    <n v="300"/>
    <m/>
    <m/>
    <m/>
    <s v=""/>
    <n v="300"/>
    <s v="Sélection / Priorisation"/>
    <x v="0"/>
    <x v="30"/>
    <s v="Dejean"/>
    <m/>
    <m/>
    <m/>
    <m/>
    <s v="SAM20161210GRCHDE"/>
    <n v="4"/>
    <x v="0"/>
    <x v="30"/>
    <e v="#N/A"/>
    <x v="0"/>
  </r>
  <r>
    <s v="Samaritan's Purse"/>
    <m/>
    <s v="OFDA"/>
    <s v="Planifié (financé)"/>
    <d v="2016-12-10T00:00:00"/>
    <s v="Distribution Abris"/>
    <s v="Matériaux Abris"/>
    <s v="Bâches"/>
    <m/>
    <s v="Nombre"/>
    <n v="1050"/>
    <m/>
    <m/>
    <m/>
    <s v=""/>
    <n v="1050"/>
    <s v="Sélection / Priorisation"/>
    <x v="0"/>
    <x v="30"/>
    <s v="Boucan"/>
    <m/>
    <m/>
    <m/>
    <m/>
    <s v="SAM20161210GRCHBO"/>
    <n v="4"/>
    <x v="0"/>
    <x v="30"/>
    <e v="#N/A"/>
    <x v="1"/>
  </r>
  <r>
    <s v="Samaritan's Purse"/>
    <m/>
    <s v="OFDA"/>
    <s v="Planifié (financé)"/>
    <d v="2016-12-10T00:00:00"/>
    <s v="Distribution Abris"/>
    <s v="Matériaux Abris"/>
    <s v="Kit d'outils"/>
    <m/>
    <s v="Nombre"/>
    <n v="300"/>
    <m/>
    <m/>
    <m/>
    <s v=""/>
    <n v="1500"/>
    <s v="Sélection / Priorisation"/>
    <x v="0"/>
    <x v="66"/>
    <s v="Les Gommiers"/>
    <m/>
    <m/>
    <m/>
    <m/>
    <s v="SAM20161210GRROLE"/>
    <n v="3"/>
    <x v="0"/>
    <x v="46"/>
    <e v="#N/A"/>
    <x v="1"/>
  </r>
  <r>
    <s v="Samaritan's Purse"/>
    <m/>
    <s v="OFDA"/>
    <s v="Planifié (financé)"/>
    <d v="2016-12-10T00:00:00"/>
    <s v="Distribution Abris"/>
    <s v="Matériaux Abris"/>
    <s v="Kit d'outils"/>
    <m/>
    <s v="Nombre"/>
    <n v="250"/>
    <m/>
    <m/>
    <m/>
    <s v=""/>
    <n v="1250"/>
    <s v="Sélection / Priorisation"/>
    <x v="0"/>
    <x v="66"/>
    <s v="Grande Vicent"/>
    <m/>
    <m/>
    <m/>
    <m/>
    <s v="SAM20161210GRROGR"/>
    <n v="3"/>
    <x v="0"/>
    <x v="46"/>
    <e v="#N/A"/>
    <x v="1"/>
  </r>
  <r>
    <s v="Samaritan's Purse"/>
    <m/>
    <s v="OFDA"/>
    <s v="Planifié (financé)"/>
    <d v="2016-12-10T00:00:00"/>
    <s v="Distribution Abris"/>
    <s v="Matériaux Abris"/>
    <s v="Kit d'outils"/>
    <m/>
    <s v="Nombre"/>
    <n v="160"/>
    <m/>
    <m/>
    <m/>
    <s v=""/>
    <n v="800"/>
    <s v="Sélection / Priorisation"/>
    <x v="0"/>
    <x v="29"/>
    <s v="Anote/Tapion"/>
    <m/>
    <m/>
    <m/>
    <m/>
    <s v="SAM20161210GRMOAN"/>
    <n v="3"/>
    <x v="0"/>
    <x v="29"/>
    <e v="#N/A"/>
    <x v="1"/>
  </r>
  <r>
    <s v="Samaritan's Purse"/>
    <m/>
    <s v="OFDA"/>
    <s v="Planifié (financé)"/>
    <d v="2016-12-10T00:00:00"/>
    <s v="Distribution Abris"/>
    <s v="Matériaux Abris"/>
    <s v="Kit d'outils"/>
    <m/>
    <s v="Nombre"/>
    <n v="40"/>
    <m/>
    <m/>
    <m/>
    <s v=""/>
    <n v="200"/>
    <s v="Sélection / Priorisation"/>
    <x v="0"/>
    <x v="29"/>
    <s v="L'Assive/Chaumeau"/>
    <m/>
    <m/>
    <m/>
    <m/>
    <s v="SAM20161210GRMOL'"/>
    <n v="3"/>
    <x v="0"/>
    <x v="29"/>
    <e v="#N/A"/>
    <x v="1"/>
  </r>
  <r>
    <s v="Samaritan's Purse"/>
    <m/>
    <s v="OFDA"/>
    <s v="Planifié (financé)"/>
    <d v="2016-12-10T00:00:00"/>
    <s v="Distribution Abris"/>
    <s v="Matériaux Abris"/>
    <s v="Kit d'outils"/>
    <m/>
    <s v="Nombre"/>
    <n v="60"/>
    <m/>
    <m/>
    <m/>
    <s v=""/>
    <n v="300"/>
    <s v="Sélection / Priorisation"/>
    <x v="0"/>
    <x v="30"/>
    <s v="Dejean"/>
    <m/>
    <m/>
    <m/>
    <m/>
    <s v="SAM20161210GRCHDE"/>
    <n v="3"/>
    <x v="0"/>
    <x v="30"/>
    <e v="#N/A"/>
    <x v="1"/>
  </r>
  <r>
    <s v="Samaritan's Purse"/>
    <m/>
    <s v="OFDA"/>
    <s v="Planifié (financé)"/>
    <d v="2016-12-10T00:00:00"/>
    <s v="Distribution Abris"/>
    <s v="Matériaux Abris"/>
    <s v="Kit d'outils"/>
    <m/>
    <s v="Nombre"/>
    <n v="210"/>
    <m/>
    <m/>
    <m/>
    <s v=""/>
    <n v="1050"/>
    <s v="Sélection / Priorisation"/>
    <x v="0"/>
    <x v="30"/>
    <s v="Boucan"/>
    <m/>
    <m/>
    <m/>
    <m/>
    <s v="SAM20161210GRCHBO"/>
    <n v="3"/>
    <x v="0"/>
    <x v="30"/>
    <e v="#N/A"/>
    <x v="1"/>
  </r>
  <r>
    <s v="Samaritan's Purse"/>
    <m/>
    <s v="OFDA"/>
    <s v="Planifié (financé)"/>
    <d v="2016-12-10T00:00:00"/>
    <s v="Distribution Abris"/>
    <s v="Matériaux Abris"/>
    <s v="Kit Abris"/>
    <m/>
    <s v="Nombre"/>
    <n v="1500"/>
    <m/>
    <m/>
    <m/>
    <s v=""/>
    <n v="1500"/>
    <s v="Sélection / Priorisation"/>
    <x v="0"/>
    <x v="66"/>
    <s v="Les Gommiers"/>
    <m/>
    <m/>
    <m/>
    <m/>
    <s v="SAM20161210GRROLE"/>
    <n v="2"/>
    <x v="0"/>
    <x v="46"/>
    <e v="#N/A"/>
    <x v="1"/>
  </r>
  <r>
    <s v="Samaritan's Purse"/>
    <m/>
    <s v="OFDA"/>
    <s v="Planifié (financé)"/>
    <d v="2016-12-10T00:00:00"/>
    <s v="Distribution Abris"/>
    <s v="Matériaux Abris"/>
    <s v="Kit Abris"/>
    <m/>
    <s v="Nombre"/>
    <n v="1250"/>
    <m/>
    <m/>
    <m/>
    <s v=""/>
    <n v="1250"/>
    <s v="Sélection / Priorisation"/>
    <x v="0"/>
    <x v="66"/>
    <s v="Grande Vicent"/>
    <m/>
    <m/>
    <m/>
    <m/>
    <s v="SAM20161210GRROGR"/>
    <n v="2"/>
    <x v="0"/>
    <x v="46"/>
    <e v="#N/A"/>
    <x v="1"/>
  </r>
  <r>
    <s v="Samaritan's Purse"/>
    <m/>
    <s v="OFDA"/>
    <s v="Planifié (financé)"/>
    <d v="2016-12-10T00:00:00"/>
    <s v="Distribution Abris"/>
    <s v="Matériaux Abris"/>
    <s v="Kit Abris"/>
    <m/>
    <s v="Nombre"/>
    <n v="800"/>
    <m/>
    <m/>
    <m/>
    <s v=""/>
    <n v="800"/>
    <s v="Sélection / Priorisation"/>
    <x v="0"/>
    <x v="29"/>
    <s v="Anote/Tapion"/>
    <m/>
    <m/>
    <m/>
    <m/>
    <s v="SAM20161210GRMOAN"/>
    <n v="2"/>
    <x v="0"/>
    <x v="29"/>
    <e v="#N/A"/>
    <x v="1"/>
  </r>
  <r>
    <s v="Samaritan's Purse"/>
    <m/>
    <s v="OFDA"/>
    <s v="Planifié (financé)"/>
    <d v="2016-12-10T00:00:00"/>
    <s v="Distribution Abris"/>
    <s v="Matériaux Abris"/>
    <s v="Kit Abris"/>
    <m/>
    <s v="Nombre"/>
    <n v="200"/>
    <m/>
    <m/>
    <m/>
    <s v=""/>
    <n v="200"/>
    <s v="Sélection / Priorisation"/>
    <x v="0"/>
    <x v="29"/>
    <s v="L'Assive/Chaumeau"/>
    <m/>
    <m/>
    <m/>
    <m/>
    <s v="SAM20161210GRMOL'"/>
    <n v="2"/>
    <x v="0"/>
    <x v="29"/>
    <e v="#N/A"/>
    <x v="1"/>
  </r>
  <r>
    <s v="Samaritan's Purse"/>
    <m/>
    <s v="OFDA"/>
    <s v="Planifié (financé)"/>
    <d v="2016-12-10T00:00:00"/>
    <s v="Distribution Abris"/>
    <s v="Matériaux Abris"/>
    <s v="Kit Abris"/>
    <m/>
    <s v="Nombre"/>
    <n v="300"/>
    <m/>
    <m/>
    <m/>
    <s v=""/>
    <n v="300"/>
    <s v="Sélection / Priorisation"/>
    <x v="0"/>
    <x v="30"/>
    <s v="Dejean"/>
    <m/>
    <m/>
    <m/>
    <m/>
    <s v="SAM20161210GRCHDE"/>
    <n v="2"/>
    <x v="0"/>
    <x v="30"/>
    <e v="#N/A"/>
    <x v="1"/>
  </r>
  <r>
    <s v="Samaritan's Purse"/>
    <m/>
    <s v="OFDA"/>
    <s v="Planifié (financé)"/>
    <d v="2016-12-10T00:00:00"/>
    <s v="Distribution Abris"/>
    <s v="Matériaux Abris"/>
    <s v="Kit Abris"/>
    <m/>
    <s v="Nombre"/>
    <n v="1050"/>
    <m/>
    <m/>
    <m/>
    <s v=""/>
    <n v="1050"/>
    <s v="Sélection / Priorisation"/>
    <x v="0"/>
    <x v="30"/>
    <s v="Boucan"/>
    <m/>
    <m/>
    <m/>
    <m/>
    <s v="SAM20161210GRCHBO"/>
    <n v="2"/>
    <x v="0"/>
    <x v="30"/>
    <e v="#N/A"/>
    <x v="1"/>
  </r>
  <r>
    <s v="Samaritan's Purse"/>
    <m/>
    <s v="OFDA"/>
    <s v="Planifié (financé)"/>
    <d v="2016-12-10T00:00:00"/>
    <s v="Intervention Abris"/>
    <s v="Formation"/>
    <s v="Formation"/>
    <m/>
    <s v="Nombre"/>
    <n v="1500"/>
    <m/>
    <m/>
    <m/>
    <s v=""/>
    <n v="1500"/>
    <s v="Sélection / Priorisation"/>
    <x v="0"/>
    <x v="66"/>
    <s v="Les Gommiers"/>
    <m/>
    <m/>
    <m/>
    <m/>
    <s v="SAM20161210GRROLE"/>
    <n v="1"/>
    <x v="0"/>
    <x v="46"/>
    <e v="#N/A"/>
    <x v="1"/>
  </r>
  <r>
    <s v="Samaritan's Purse"/>
    <m/>
    <s v="OFDA"/>
    <s v="Planifié (financé)"/>
    <d v="2016-12-10T00:00:00"/>
    <s v="Intervention Abris"/>
    <s v="Formation"/>
    <s v="Formation"/>
    <m/>
    <s v="Nombre"/>
    <n v="1250"/>
    <m/>
    <m/>
    <m/>
    <s v=""/>
    <n v="1250"/>
    <s v="Sélection / Priorisation"/>
    <x v="0"/>
    <x v="66"/>
    <s v="Grande Vicent"/>
    <m/>
    <m/>
    <m/>
    <m/>
    <s v="SAM20161210GRROGR"/>
    <n v="1"/>
    <x v="0"/>
    <x v="46"/>
    <e v="#N/A"/>
    <x v="1"/>
  </r>
  <r>
    <s v="Samaritan's Purse"/>
    <m/>
    <s v="OFDA"/>
    <s v="Planifié (financé)"/>
    <d v="2016-12-10T00:00:00"/>
    <s v="Intervention Abris"/>
    <s v="Formation"/>
    <s v="Formation"/>
    <m/>
    <s v="Nombre"/>
    <n v="800"/>
    <m/>
    <m/>
    <m/>
    <s v=""/>
    <n v="800"/>
    <s v="Sélection / Priorisation"/>
    <x v="0"/>
    <x v="29"/>
    <s v="Anote/Tapion"/>
    <m/>
    <m/>
    <m/>
    <m/>
    <s v="SAM20161210GRMOAN"/>
    <n v="1"/>
    <x v="0"/>
    <x v="29"/>
    <e v="#N/A"/>
    <x v="1"/>
  </r>
  <r>
    <s v="Samaritan's Purse"/>
    <m/>
    <s v="OFDA"/>
    <s v="Planifié (financé)"/>
    <d v="2016-12-10T00:00:00"/>
    <s v="Intervention Abris"/>
    <s v="Formation"/>
    <s v="Formation"/>
    <m/>
    <s v="Nombre"/>
    <n v="200"/>
    <m/>
    <m/>
    <m/>
    <s v=""/>
    <n v="200"/>
    <s v="Sélection / Priorisation"/>
    <x v="0"/>
    <x v="29"/>
    <s v="L'Assive/Chaumeau"/>
    <m/>
    <m/>
    <m/>
    <m/>
    <s v="SAM20161210GRMOL'"/>
    <n v="1"/>
    <x v="0"/>
    <x v="29"/>
    <e v="#N/A"/>
    <x v="1"/>
  </r>
  <r>
    <s v="Samaritan's Purse"/>
    <m/>
    <s v="OFDA"/>
    <s v="Planifié (financé)"/>
    <d v="2016-12-10T00:00:00"/>
    <s v="Intervention Abris"/>
    <s v="Formation"/>
    <s v="Formation"/>
    <m/>
    <s v="Nombre"/>
    <n v="300"/>
    <m/>
    <m/>
    <m/>
    <s v=""/>
    <n v="300"/>
    <s v="Sélection / Priorisation"/>
    <x v="0"/>
    <x v="30"/>
    <s v="Dejean"/>
    <m/>
    <m/>
    <m/>
    <m/>
    <s v="SAM20161210GRCHDE"/>
    <n v="1"/>
    <x v="0"/>
    <x v="30"/>
    <e v="#N/A"/>
    <x v="1"/>
  </r>
  <r>
    <s v="Samaritan's Purse"/>
    <m/>
    <s v="OFDA"/>
    <s v="Planifié (financé)"/>
    <d v="2016-12-10T00:00:00"/>
    <s v="Intervention Abris"/>
    <s v="Formation"/>
    <s v="Formation"/>
    <m/>
    <s v="Nombre"/>
    <n v="1050"/>
    <m/>
    <m/>
    <m/>
    <s v=""/>
    <n v="1050"/>
    <s v="Sélection / Priorisation"/>
    <x v="0"/>
    <x v="30"/>
    <s v="Boucan"/>
    <m/>
    <m/>
    <m/>
    <m/>
    <s v="SAM20161210GRCHBO"/>
    <n v="1"/>
    <x v="0"/>
    <x v="30"/>
    <e v="#N/A"/>
    <x v="1"/>
  </r>
  <r>
    <s v="Samaritan's Purse"/>
    <m/>
    <m/>
    <s v="Réalisé"/>
    <d v="2017-10-17T00:00:00"/>
    <s v="Distribution NFI"/>
    <s v="Matériaux NFI"/>
    <s v="Kit d'hygiène"/>
    <m/>
    <s v="Nombre"/>
    <n v="110"/>
    <m/>
    <m/>
    <m/>
    <m/>
    <m/>
    <m/>
    <x v="0"/>
    <x v="0"/>
    <m/>
    <s v="Claisant"/>
    <m/>
    <m/>
    <m/>
    <s v="SAM20171017GRJE"/>
    <n v="4"/>
    <x v="0"/>
    <x v="0"/>
    <e v="#N/A"/>
    <x v="1"/>
  </r>
  <r>
    <s v="Samaritan's Purse"/>
    <m/>
    <m/>
    <s v="Réalisé"/>
    <d v="2017-10-17T00:00:00"/>
    <s v="Distribution Abris"/>
    <s v="Matériaux Abris"/>
    <s v="Bâches"/>
    <m/>
    <s v="Nombre"/>
    <n v="40"/>
    <m/>
    <m/>
    <m/>
    <m/>
    <m/>
    <m/>
    <x v="0"/>
    <x v="0"/>
    <m/>
    <s v="near El Shaddei"/>
    <m/>
    <m/>
    <m/>
    <s v="SAM20171017GRJE"/>
    <n v="3"/>
    <x v="0"/>
    <x v="0"/>
    <e v="#N/A"/>
    <x v="1"/>
  </r>
  <r>
    <s v="Samaritan's Purse"/>
    <m/>
    <m/>
    <s v="Réalisé"/>
    <d v="2017-10-17T00:00:00"/>
    <s v="Distribution NFI"/>
    <s v="Matériaux NFI"/>
    <s v="Couvertures"/>
    <m/>
    <s v="Nombre"/>
    <n v="40"/>
    <m/>
    <m/>
    <m/>
    <m/>
    <m/>
    <m/>
    <x v="0"/>
    <x v="0"/>
    <m/>
    <s v="near El Shaddei"/>
    <m/>
    <m/>
    <m/>
    <s v="SAM20171017GRJE"/>
    <n v="2"/>
    <x v="0"/>
    <x v="0"/>
    <e v="#N/A"/>
    <x v="1"/>
  </r>
  <r>
    <s v="Samaritan's Purse"/>
    <m/>
    <m/>
    <s v="Réalisé"/>
    <d v="2017-10-17T00:00:00"/>
    <s v="Distribution NFI"/>
    <s v="Matériaux NFI"/>
    <s v="Kit d'hygiène"/>
    <m/>
    <s v="Nombre"/>
    <n v="40"/>
    <m/>
    <m/>
    <m/>
    <m/>
    <m/>
    <m/>
    <x v="0"/>
    <x v="0"/>
    <m/>
    <s v="near El Shaddei"/>
    <m/>
    <m/>
    <m/>
    <s v="SAM20171017GRJE"/>
    <n v="1"/>
    <x v="0"/>
    <x v="0"/>
    <e v="#N/A"/>
    <x v="1"/>
  </r>
  <r>
    <s v="Save the Children International"/>
    <m/>
    <s v="OFDA"/>
    <s v="Réalisé"/>
    <d v="2016-10-29T00:00:00"/>
    <s v="Distribution Abris"/>
    <s v="Matériaux Abris"/>
    <s v="Kit Abris"/>
    <s v="bache 4*6, 1 corde"/>
    <s v="Nombre"/>
    <n v="200"/>
    <n v="1000"/>
    <m/>
    <m/>
    <n v="1400"/>
    <n v="200"/>
    <s v="Distribution générale"/>
    <x v="0"/>
    <x v="63"/>
    <s v="Beaumont"/>
    <s v="Dumois"/>
    <s v="Rural"/>
    <s v="Ménage"/>
    <s v="Chaque bache avec 20 metres de corde et guide technique"/>
    <s v="SAV20161029GRBEBE"/>
    <n v="1"/>
    <x v="0"/>
    <x v="43"/>
    <e v="#N/A"/>
    <x v="0"/>
  </r>
  <r>
    <s v="Save the Children International"/>
    <m/>
    <s v="OFDA"/>
    <s v="Réalisé"/>
    <d v="2016-10-31T00:00:00"/>
    <s v="Distribution Abris"/>
    <s v="Matériaux Abris"/>
    <s v="Kit Abris"/>
    <s v="bache 4*6, 1 corde"/>
    <s v="Nombre"/>
    <n v="300"/>
    <n v="1500"/>
    <m/>
    <m/>
    <n v="2100"/>
    <n v="300"/>
    <s v="Distribution générale"/>
    <x v="0"/>
    <x v="63"/>
    <s v="Beaumont"/>
    <s v="Au centre"/>
    <s v="Rural"/>
    <s v="Ménage"/>
    <s v="Chaque bache avec 20 metres de corde et guide technique"/>
    <s v="SAV20161031GRBEBE"/>
    <n v="1"/>
    <x v="0"/>
    <x v="43"/>
    <e v="#N/A"/>
    <x v="1"/>
  </r>
  <r>
    <s v="Save the Children International"/>
    <m/>
    <s v="OFDA"/>
    <s v="Réalisé"/>
    <d v="2016-11-01T00:00:00"/>
    <s v="Distribution Abris"/>
    <s v="Matériaux Abris"/>
    <s v="Kit Abris"/>
    <s v="bache 4*6, 1 corde"/>
    <s v="Nombre"/>
    <n v="300"/>
    <n v="1500"/>
    <m/>
    <m/>
    <n v="2100"/>
    <n v="300"/>
    <s v="Distribution générale"/>
    <x v="0"/>
    <x v="63"/>
    <s v="Beaumont"/>
    <s v="Cassanette"/>
    <s v="Peri urbain"/>
    <s v="Ménage"/>
    <s v="Chaque bache avec 20 metres de corde et guide technique"/>
    <s v="SAV2016111GRBEBE"/>
    <n v="1"/>
    <x v="0"/>
    <x v="43"/>
    <e v="#N/A"/>
    <x v="1"/>
  </r>
  <r>
    <s v="Save the Children International"/>
    <m/>
    <s v="OFDA"/>
    <s v="Réalisé"/>
    <d v="2016-11-02T00:00:00"/>
    <s v="Distribution Abris"/>
    <s v="Matériaux Abris"/>
    <s v="Kit Abris"/>
    <s v="bache 4*6, 1 corde"/>
    <s v="Nombre"/>
    <n v="450"/>
    <n v="2250"/>
    <m/>
    <m/>
    <n v="3150"/>
    <n v="450"/>
    <s v="Distribution générale"/>
    <x v="0"/>
    <x v="63"/>
    <s v="Mouline"/>
    <s v="Garnier"/>
    <s v="Rural"/>
    <s v="Ménage"/>
    <s v="Chaque bache avec 20 metres de corde et guide technique"/>
    <s v="SAV2016112GRBEMO"/>
    <n v="1"/>
    <x v="0"/>
    <x v="43"/>
    <e v="#N/A"/>
    <x v="1"/>
  </r>
  <r>
    <s v="Save the Children International"/>
    <m/>
    <s v="OFDA"/>
    <s v="Réalisé"/>
    <d v="2016-11-04T00:00:00"/>
    <s v="Distribution Abris"/>
    <s v="Matériaux Abris"/>
    <s v="Kit Abris"/>
    <s v="bache 4*6, 1 corde"/>
    <s v="Nombre"/>
    <n v="300"/>
    <n v="1500"/>
    <m/>
    <m/>
    <n v="2100"/>
    <n v="300"/>
    <s v="Distribution générale"/>
    <x v="0"/>
    <x v="63"/>
    <s v="Mouline"/>
    <s v="Mouline"/>
    <s v="Rural"/>
    <s v="Ménage"/>
    <s v="Chaque bache avec 20 metres de corde et guide technique"/>
    <s v="SAV2016114GRBEMO"/>
    <n v="1"/>
    <x v="0"/>
    <x v="43"/>
    <e v="#N/A"/>
    <x v="1"/>
  </r>
  <r>
    <s v="Save the Children International"/>
    <m/>
    <s v="OFDA"/>
    <s v="Réalisé"/>
    <d v="2016-11-05T00:00:00"/>
    <s v="Distribution Abris"/>
    <s v="Matériaux Abris"/>
    <s v="Kit Abris"/>
    <s v="bache 4*6, 1 corde"/>
    <s v="Nombre"/>
    <n v="150"/>
    <n v="750"/>
    <m/>
    <m/>
    <n v="1050"/>
    <n v="150"/>
    <s v="Distribution générale"/>
    <x v="0"/>
    <x v="63"/>
    <s v="Beaumont"/>
    <s v="Fond Deron"/>
    <s v="Rural"/>
    <s v="Quartier"/>
    <s v="Chaque bache avec 20 metres de corde et guide technique"/>
    <s v="SAV2016115GRBEBE"/>
    <n v="1"/>
    <x v="0"/>
    <x v="43"/>
    <e v="#N/A"/>
    <x v="1"/>
  </r>
  <r>
    <s v="Save the Children International"/>
    <m/>
    <s v="OFDA"/>
    <s v="Réalisé"/>
    <d v="2016-11-14T00:00:00"/>
    <s v="Distribution Abris"/>
    <s v="Matériaux Abris"/>
    <s v="Kit Abris"/>
    <s v="bache 4*6, 1 corde"/>
    <s v="Nombre"/>
    <n v="550"/>
    <n v="2750"/>
    <m/>
    <m/>
    <n v="3850"/>
    <n v="550"/>
    <s v="Distribution générale"/>
    <x v="1"/>
    <x v="8"/>
    <s v="Berreault"/>
    <s v="Ferme Le Blanc"/>
    <s v="Rural"/>
    <s v="Ménage"/>
    <s v="Chaque bache avec 20 metres de corde et guide technique"/>
    <s v="SAV20161114SUTOBE"/>
    <n v="1"/>
    <x v="1"/>
    <x v="8"/>
    <e v="#N/A"/>
    <x v="0"/>
  </r>
  <r>
    <s v="Save the Children International"/>
    <m/>
    <s v="OFDA"/>
    <s v="Réalisé"/>
    <d v="2016-11-24T00:00:00"/>
    <s v="Distribution Abris"/>
    <s v="Matériaux Abris"/>
    <s v="Kit Abris"/>
    <s v="bache 4*6, 1 corde"/>
    <s v="Nombre"/>
    <n v="210"/>
    <n v="1050"/>
    <m/>
    <m/>
    <n v="1470"/>
    <n v="210"/>
    <s v="Distribution générale"/>
    <x v="1"/>
    <x v="8"/>
    <s v="Berreault"/>
    <s v="Pean"/>
    <s v="Rural"/>
    <s v="Ménage"/>
    <s v="Chaque bache avec 20 metres de corde et guide technique"/>
    <s v="SAV20161124SUTOBE"/>
    <n v="2"/>
    <x v="1"/>
    <x v="8"/>
    <e v="#N/A"/>
    <x v="1"/>
  </r>
  <r>
    <s v="Save the Children International"/>
    <m/>
    <s v="OFDA"/>
    <s v="Réalisé"/>
    <d v="2016-11-24T00:00:00"/>
    <s v="Distribution Abris"/>
    <s v="Matériaux Abris"/>
    <s v="Kit Abris"/>
    <s v="bache 4*6, 1 corde"/>
    <s v="Nombre"/>
    <n v="250"/>
    <n v="1250"/>
    <m/>
    <m/>
    <n v="1750"/>
    <n v="250"/>
    <s v="Distribution générale"/>
    <x v="1"/>
    <x v="8"/>
    <s v="Berreault"/>
    <s v="Proux"/>
    <s v="Rural"/>
    <s v="Ménage"/>
    <s v="Chaque bache avec 20 metres de corde et guide technique"/>
    <s v="SAV20161124SUTOBE"/>
    <n v="1"/>
    <x v="1"/>
    <x v="8"/>
    <e v="#N/A"/>
    <x v="1"/>
  </r>
  <r>
    <s v="Save the Children International"/>
    <m/>
    <s v="OFDA"/>
    <s v="Réalisé"/>
    <d v="2016-11-26T00:00:00"/>
    <s v="Distribution Abris"/>
    <s v="Matériaux Abris"/>
    <s v="Kit Abris"/>
    <s v="bache 4*6, 1 corde"/>
    <s v="Nombre"/>
    <n v="644"/>
    <n v="3220"/>
    <m/>
    <m/>
    <n v="4508"/>
    <n v="644"/>
    <s v="Distribution générale"/>
    <x v="1"/>
    <x v="31"/>
    <s v="Tibi Daveza"/>
    <s v="Tiby-Rhe"/>
    <s v="Rural"/>
    <s v="Ménage"/>
    <s v="Chaque bache avec 20 metres de corde et guide technique"/>
    <s v="SAV20161126SUCATI"/>
    <n v="1"/>
    <x v="1"/>
    <x v="31"/>
    <e v="#N/A"/>
    <x v="0"/>
  </r>
  <r>
    <s v="Save the Children International"/>
    <m/>
    <s v="OFDA"/>
    <s v="Planifié (financé)"/>
    <d v="2016-12-14T00:00:00"/>
    <s v="Intervention Abris"/>
    <s v="Autre"/>
    <s v="Autre"/>
    <s v="Recovery Support"/>
    <s v="N/A"/>
    <n v="2200"/>
    <m/>
    <m/>
    <m/>
    <m/>
    <n v="2200"/>
    <s v="Sélection / Priorisation"/>
    <x v="5"/>
    <x v="28"/>
    <m/>
    <m/>
    <s v="Rural"/>
    <s v="Ménage"/>
    <s v="TBD between Beaumont in GA, and Torbek and Camp Perrin in Sud. "/>
    <s v="SAV20161214"/>
    <n v="1"/>
    <x v="5"/>
    <x v="28"/>
    <e v="#N/A"/>
    <x v="0"/>
  </r>
  <r>
    <s v="Save the Children International"/>
    <m/>
    <s v="OFDA"/>
    <s v="Planifié (financé)"/>
    <m/>
    <s v="Distribution Abris"/>
    <s v="Cash en USD"/>
    <s v="Conditionel "/>
    <m/>
    <s v="Valeur en USD"/>
    <n v="550"/>
    <m/>
    <m/>
    <m/>
    <m/>
    <n v="550"/>
    <s v="Sélection / Priorisation"/>
    <x v="5"/>
    <x v="28"/>
    <m/>
    <m/>
    <s v="Rural"/>
    <s v="Ménage"/>
    <s v="TBD between Beaumont in GA, and Torbek and Camp Perrin in Sud. "/>
    <s v="SAV190010"/>
    <n v="2"/>
    <x v="5"/>
    <x v="28"/>
    <e v="#N/A"/>
    <x v="1"/>
  </r>
  <r>
    <s v="Save the Children International"/>
    <m/>
    <s v="OFDA"/>
    <s v="Planifié (financé)"/>
    <m/>
    <s v="Intervention Abris"/>
    <s v="Communication avec les communautés (CwC)"/>
    <s v="IEC"/>
    <m/>
    <s v="Nombre de campagne"/>
    <m/>
    <m/>
    <m/>
    <m/>
    <s v=""/>
    <n v="4400"/>
    <s v="Distribution générale"/>
    <x v="5"/>
    <x v="28"/>
    <m/>
    <m/>
    <s v="Rural"/>
    <s v="Ménage"/>
    <s v="In Beaumont in GA, and Torbek and Camp Perrin in Sud. "/>
    <s v="SAV190010"/>
    <n v="1"/>
    <x v="5"/>
    <x v="28"/>
    <e v="#N/A"/>
    <x v="1"/>
  </r>
  <r>
    <s v="SDC"/>
    <m/>
    <m/>
    <m/>
    <d v="2016-10-11T00:00:00"/>
    <s v="Distribution NFI"/>
    <s v="Matériaux NFI"/>
    <s v="Kit d'hygiène"/>
    <m/>
    <s v="Nombre"/>
    <s v="1’000"/>
    <m/>
    <m/>
    <m/>
    <s v=""/>
    <m/>
    <m/>
    <x v="1"/>
    <x v="9"/>
    <m/>
    <m/>
    <m/>
    <m/>
    <m/>
    <s v="SDC20161011SUPO"/>
    <n v="1"/>
    <x v="1"/>
    <x v="9"/>
    <e v="#N/A"/>
    <x v="0"/>
  </r>
  <r>
    <s v="SDC"/>
    <m/>
    <m/>
    <m/>
    <d v="2016-11-05T00:00:00"/>
    <s v="Distribution Abris"/>
    <s v="Matériaux Abris"/>
    <s v="Kit Abris"/>
    <m/>
    <s v="Nombre"/>
    <n v="640"/>
    <m/>
    <m/>
    <m/>
    <s v=""/>
    <m/>
    <m/>
    <x v="1"/>
    <x v="14"/>
    <m/>
    <m/>
    <m/>
    <m/>
    <m/>
    <s v="SDC2016115SUCO"/>
    <n v="1"/>
    <x v="1"/>
    <x v="14"/>
    <e v="#N/A"/>
    <x v="0"/>
  </r>
  <r>
    <s v="SDC"/>
    <m/>
    <m/>
    <m/>
    <d v="2016-11-05T00:00:00"/>
    <s v="Distribution Abris"/>
    <s v="Matériaux Abris"/>
    <s v="Kit Abris"/>
    <m/>
    <s v="Nombre"/>
    <n v="640"/>
    <m/>
    <m/>
    <m/>
    <s v=""/>
    <m/>
    <m/>
    <x v="1"/>
    <x v="11"/>
    <m/>
    <m/>
    <m/>
    <m/>
    <m/>
    <s v="SDC2016115SULE"/>
    <n v="1"/>
    <x v="1"/>
    <x v="11"/>
    <e v="#N/A"/>
    <x v="0"/>
  </r>
  <r>
    <s v="SDC"/>
    <m/>
    <m/>
    <m/>
    <d v="2016-11-05T00:00:00"/>
    <s v="Distribution Abris"/>
    <s v="Matériaux Abris"/>
    <s v="Kit Abris"/>
    <m/>
    <s v="Nombre"/>
    <n v="650"/>
    <m/>
    <m/>
    <m/>
    <s v=""/>
    <m/>
    <m/>
    <x v="1"/>
    <x v="5"/>
    <m/>
    <m/>
    <m/>
    <m/>
    <m/>
    <s v="SDC2016115SURO"/>
    <n v="1"/>
    <x v="1"/>
    <x v="5"/>
    <e v="#N/A"/>
    <x v="0"/>
  </r>
  <r>
    <s v="SDC"/>
    <m/>
    <m/>
    <m/>
    <d v="2016-11-07T00:00:00"/>
    <s v="Distribution Abris"/>
    <s v="Matériaux Abris"/>
    <s v="Kit Abris"/>
    <m/>
    <s v="Nombre"/>
    <n v="640"/>
    <m/>
    <m/>
    <m/>
    <s v=""/>
    <m/>
    <m/>
    <x v="1"/>
    <x v="18"/>
    <m/>
    <m/>
    <m/>
    <m/>
    <m/>
    <s v="SDC2016117SUCH"/>
    <n v="1"/>
    <x v="1"/>
    <x v="18"/>
    <e v="#N/A"/>
    <x v="0"/>
  </r>
  <r>
    <s v="SDC"/>
    <m/>
    <m/>
    <m/>
    <d v="2016-11-07T00:00:00"/>
    <s v="Distribution Abris"/>
    <s v="Matériaux Abris"/>
    <s v="Kit Abris"/>
    <m/>
    <s v="Nombre"/>
    <n v="800"/>
    <m/>
    <m/>
    <m/>
    <s v=""/>
    <m/>
    <m/>
    <x v="1"/>
    <x v="18"/>
    <s v="Dejoie"/>
    <m/>
    <m/>
    <m/>
    <m/>
    <s v="SDC2016117SUCHDE"/>
    <n v="1"/>
    <x v="1"/>
    <x v="18"/>
    <e v="#N/A"/>
    <x v="1"/>
  </r>
  <r>
    <s v="SDC"/>
    <m/>
    <m/>
    <m/>
    <d v="2016-11-07T00:00:00"/>
    <s v="Distribution Abris"/>
    <s v="Matériaux Abris"/>
    <s v="Kit Abris"/>
    <m/>
    <s v="Nombre"/>
    <n v="800"/>
    <m/>
    <m/>
    <m/>
    <s v=""/>
    <m/>
    <m/>
    <x v="1"/>
    <x v="18"/>
    <s v="Rendel"/>
    <m/>
    <m/>
    <m/>
    <m/>
    <s v="SDC2016117SUCHRE"/>
    <n v="1"/>
    <x v="1"/>
    <x v="18"/>
    <e v="#N/A"/>
    <x v="1"/>
  </r>
  <r>
    <s v="SDC"/>
    <m/>
    <m/>
    <m/>
    <d v="2016-11-07T00:00:00"/>
    <s v="Distribution Abris"/>
    <s v="Matériaux Abris"/>
    <s v="Kit Abris"/>
    <m/>
    <s v="Nombre"/>
    <n v="400"/>
    <m/>
    <m/>
    <m/>
    <s v=""/>
    <m/>
    <m/>
    <x v="1"/>
    <x v="9"/>
    <s v="Balais"/>
    <m/>
    <m/>
    <m/>
    <m/>
    <s v="SDC2016117SUPOBA"/>
    <n v="1"/>
    <x v="1"/>
    <x v="9"/>
    <e v="#N/A"/>
    <x v="1"/>
  </r>
  <r>
    <s v="SDC"/>
    <m/>
    <m/>
    <m/>
    <d v="2016-11-07T00:00:00"/>
    <s v="Distribution Abris"/>
    <s v="Matériaux Abris"/>
    <s v="Kit Abris"/>
    <m/>
    <s v="Nombre"/>
    <n v="400"/>
    <m/>
    <m/>
    <m/>
    <s v=""/>
    <m/>
    <m/>
    <x v="1"/>
    <x v="9"/>
    <s v="Paricot"/>
    <m/>
    <m/>
    <m/>
    <m/>
    <s v="SDC2016117SUPOPA"/>
    <n v="1"/>
    <x v="1"/>
    <x v="9"/>
    <e v="#N/A"/>
    <x v="1"/>
  </r>
  <r>
    <s v="SDC"/>
    <m/>
    <m/>
    <m/>
    <s v="22.-25.10, 12.11.16"/>
    <s v="Distribution Abris"/>
    <s v="Matériaux Abris"/>
    <s v="Kit Abris"/>
    <m/>
    <s v="Nombre"/>
    <n v="5900"/>
    <m/>
    <m/>
    <m/>
    <s v=""/>
    <m/>
    <m/>
    <x v="1"/>
    <x v="15"/>
    <m/>
    <m/>
    <m/>
    <m/>
    <m/>
    <e v="#VALUE!"/>
    <n v="11"/>
    <x v="1"/>
    <x v="15"/>
    <e v="#N/A"/>
    <x v="0"/>
  </r>
  <r>
    <s v="SDC"/>
    <m/>
    <m/>
    <m/>
    <s v="29.10., 07.11.16"/>
    <s v="Distribution Abris"/>
    <s v="Matériaux Abris"/>
    <s v="Kit Abris"/>
    <m/>
    <s v="Nombre"/>
    <n v="640"/>
    <m/>
    <m/>
    <m/>
    <s v=""/>
    <m/>
    <m/>
    <x v="1"/>
    <x v="9"/>
    <m/>
    <m/>
    <m/>
    <m/>
    <m/>
    <e v="#VALUE!"/>
    <n v="10"/>
    <x v="1"/>
    <x v="9"/>
    <e v="#N/A"/>
    <x v="1"/>
  </r>
  <r>
    <s v="ShelterBox"/>
    <s v="410 Bridge - La Croix"/>
    <m/>
    <s v="Réalisé"/>
    <d v="2016-11-23T00:00:00"/>
    <s v="Distribution NFI"/>
    <s v="Matériaux NFI"/>
    <s v="Moustiquaires"/>
    <s v="2 per HH"/>
    <s v="Nombre"/>
    <n v="200"/>
    <m/>
    <m/>
    <m/>
    <s v=""/>
    <n v="100"/>
    <s v="Sélection / Priorisation"/>
    <x v="1"/>
    <x v="1"/>
    <s v="Bourdet"/>
    <m/>
    <m/>
    <m/>
    <s v="Distributed in conjunction with Shelterkits and other NFI"/>
    <s v="SHE20161123SULEBO"/>
    <n v="5"/>
    <x v="1"/>
    <x v="1"/>
    <e v="#N/A"/>
    <x v="0"/>
  </r>
  <r>
    <s v="ShelterBox"/>
    <s v="410 Bridge - La Croix"/>
    <m/>
    <s v="Réalisé"/>
    <d v="2016-11-23T00:00:00"/>
    <s v="Distribution NFI"/>
    <s v="Matériaux NFI"/>
    <s v="Lampes solaires"/>
    <s v="2 per HH"/>
    <s v="Nombre"/>
    <n v="200"/>
    <m/>
    <m/>
    <m/>
    <s v=""/>
    <n v="100"/>
    <s v="Sélection / Priorisation"/>
    <x v="1"/>
    <x v="1"/>
    <s v="Bourdet"/>
    <m/>
    <m/>
    <m/>
    <s v="Distributed in conjunction with Shelterkits and other NFI"/>
    <s v="SHE20161123SULEBO"/>
    <n v="4"/>
    <x v="1"/>
    <x v="1"/>
    <e v="#N/A"/>
    <x v="1"/>
  </r>
  <r>
    <s v="ShelterBox"/>
    <s v="410 Bridge - La Croix"/>
    <m/>
    <s v="Réalisé"/>
    <d v="2016-11-23T00:00:00"/>
    <s v="Distribution NFI"/>
    <s v="Matériaux NFI"/>
    <s v="Bidons"/>
    <s v="1 per HH"/>
    <s v="Nombre"/>
    <n v="100"/>
    <m/>
    <m/>
    <m/>
    <s v=""/>
    <n v="100"/>
    <s v="Sélection / Priorisation"/>
    <x v="1"/>
    <x v="1"/>
    <s v="Bourdet"/>
    <m/>
    <m/>
    <m/>
    <s v="Distributed in conjunction with Shelterkits and other NFI"/>
    <s v="SHE20161123SULEBO"/>
    <n v="3"/>
    <x v="1"/>
    <x v="1"/>
    <e v="#N/A"/>
    <x v="1"/>
  </r>
  <r>
    <s v="ShelterBox"/>
    <s v="410 Bridge - La Croix"/>
    <m/>
    <s v="Réalisé"/>
    <d v="2016-11-23T00:00:00"/>
    <s v="Distribution NFI"/>
    <s v="Matériaux NFI"/>
    <s v="Aquatabs"/>
    <s v="1 per HH"/>
    <s v="Nombre"/>
    <n v="100"/>
    <m/>
    <m/>
    <m/>
    <s v=""/>
    <n v="100"/>
    <s v="Sélection / Priorisation"/>
    <x v="1"/>
    <x v="1"/>
    <s v="Bourdet"/>
    <m/>
    <m/>
    <m/>
    <s v="Thirst Aid Station' Distributed in conjunction with Shelterkits and other NFI"/>
    <s v="SHE20161123SULEBO"/>
    <n v="2"/>
    <x v="1"/>
    <x v="1"/>
    <e v="#N/A"/>
    <x v="1"/>
  </r>
  <r>
    <s v="ShelterBox"/>
    <s v="410 Bridge - La Croix"/>
    <m/>
    <s v="Réalisé"/>
    <d v="2016-11-23T00:00:00"/>
    <s v="Distribution Abris"/>
    <s v="Matériaux Abris"/>
    <s v="Kit Abris"/>
    <s v="1 per HH"/>
    <s v="Nombre"/>
    <n v="100"/>
    <m/>
    <m/>
    <m/>
    <s v=""/>
    <n v="100"/>
    <s v="Sélection / Priorisation"/>
    <x v="1"/>
    <x v="1"/>
    <s v="Bourdet"/>
    <m/>
    <m/>
    <m/>
    <s v="Distributed in conjunction with NFI kits of solar lights, water filter, water container and mosquito nets"/>
    <s v="SHE20161123SULEBO"/>
    <n v="1"/>
    <x v="1"/>
    <x v="1"/>
    <e v="#N/A"/>
    <x v="1"/>
  </r>
  <r>
    <s v="ShelterBox"/>
    <s v="410 Bridge  - Maniche"/>
    <m/>
    <s v="Réalisé"/>
    <d v="2016-11-25T00:00:00"/>
    <s v="Distribution NFI"/>
    <s v="Matériaux NFI"/>
    <s v="Moustiquaires"/>
    <s v="2 per HH"/>
    <s v="Nombre"/>
    <n v="200"/>
    <m/>
    <m/>
    <m/>
    <n v="560"/>
    <n v="100"/>
    <s v="Sélection / Priorisation"/>
    <x v="1"/>
    <x v="6"/>
    <s v="Maniche"/>
    <s v="Maniche"/>
    <s v="Peri urbain"/>
    <m/>
    <s v="Distributed in conjunction with Shelterkits and other NFI"/>
    <s v="SHE20161125SUMAMA"/>
    <n v="5"/>
    <x v="1"/>
    <x v="6"/>
    <e v="#N/A"/>
    <x v="0"/>
  </r>
  <r>
    <s v="ShelterBox"/>
    <s v="410 Bridge"/>
    <m/>
    <s v="Réalisé"/>
    <d v="2016-11-25T00:00:00"/>
    <s v="Distribution NFI"/>
    <s v="Matériaux NFI"/>
    <s v="Lampes solaires"/>
    <s v="2 per HH"/>
    <s v="Nombre"/>
    <n v="200"/>
    <m/>
    <m/>
    <m/>
    <n v="560"/>
    <n v="100"/>
    <s v="Sélection / Priorisation"/>
    <x v="1"/>
    <x v="6"/>
    <s v="Maniche"/>
    <s v="Maniche"/>
    <s v="Peri urbain"/>
    <m/>
    <s v="Distributed in conjunction with Shelterkits and other NFI"/>
    <s v="SHE20161125SUMAMA"/>
    <n v="4"/>
    <x v="1"/>
    <x v="6"/>
    <e v="#N/A"/>
    <x v="1"/>
  </r>
  <r>
    <s v="ShelterBox"/>
    <s v="412 Bridge"/>
    <m/>
    <s v="Réalisé"/>
    <d v="2016-11-25T00:00:00"/>
    <s v="Distribution NFI"/>
    <s v="Matériaux NFI"/>
    <s v="Bidons"/>
    <s v="1 per HH"/>
    <s v="Nombre"/>
    <n v="100"/>
    <m/>
    <m/>
    <m/>
    <n v="560"/>
    <n v="100"/>
    <s v="Sélection / Priorisation"/>
    <x v="1"/>
    <x v="6"/>
    <s v="Maniche"/>
    <s v="Maniche"/>
    <s v="Peri urbain"/>
    <m/>
    <s v="Distributed in conjunction with Shelterkits and other NFI"/>
    <s v="SHE20161125SUMAMA"/>
    <n v="3"/>
    <x v="1"/>
    <x v="6"/>
    <e v="#N/A"/>
    <x v="1"/>
  </r>
  <r>
    <s v="ShelterBox"/>
    <s v="413 Bridge"/>
    <m/>
    <s v="Réalisé"/>
    <d v="2016-11-25T00:00:00"/>
    <s v="Distribution NFI"/>
    <s v="Matériaux NFI"/>
    <s v="Aquatabs"/>
    <s v="1 per HH"/>
    <s v="Nombre"/>
    <n v="100"/>
    <m/>
    <m/>
    <m/>
    <n v="560"/>
    <n v="100"/>
    <s v="Sélection / Priorisation"/>
    <x v="1"/>
    <x v="6"/>
    <s v="Maniche"/>
    <s v="Maniche"/>
    <s v="Peri urbain"/>
    <m/>
    <s v="Thirst Aid Station' Distributed in conjunction with Shelterkits and other NFI"/>
    <s v="SHE20161125SUMAMA"/>
    <n v="2"/>
    <x v="1"/>
    <x v="6"/>
    <e v="#N/A"/>
    <x v="1"/>
  </r>
  <r>
    <s v="ShelterBox"/>
    <s v="414 Bridge"/>
    <m/>
    <s v="Réalisé"/>
    <d v="2016-11-25T00:00:00"/>
    <s v="Distribution Abris"/>
    <s v="Matériaux Abris"/>
    <s v="Kit Abris"/>
    <s v="1 per HH"/>
    <s v="Nombre"/>
    <n v="100"/>
    <m/>
    <m/>
    <m/>
    <n v="560"/>
    <n v="100"/>
    <s v="Sélection / Priorisation"/>
    <x v="1"/>
    <x v="6"/>
    <s v="Maniche"/>
    <s v="Maniche"/>
    <s v="Peri urbain"/>
    <m/>
    <s v="Distributed in conjunction with NFI kits of solar lights, water filter, water container and mosquito nets"/>
    <s v="SHE20161125SUMAMA"/>
    <n v="1"/>
    <x v="1"/>
    <x v="6"/>
    <e v="#N/A"/>
    <x v="1"/>
  </r>
  <r>
    <s v="ShelterBox"/>
    <s v="Haven"/>
    <m/>
    <s v="Réalisé"/>
    <d v="2016-11-25T00:00:00"/>
    <s v="Distribution NFI"/>
    <s v="Matériaux NFI"/>
    <s v="Kit de cuisine"/>
    <s v="1 per HH"/>
    <s v="Nombre"/>
    <n v="75"/>
    <m/>
    <m/>
    <m/>
    <s v=""/>
    <n v="75"/>
    <s v="Sélection / Priorisation"/>
    <x v="1"/>
    <x v="77"/>
    <m/>
    <m/>
    <s v="Rural"/>
    <m/>
    <m/>
    <s v="SHE20161125SUIL"/>
    <n v="7"/>
    <x v="1"/>
    <x v="54"/>
    <e v="#N/A"/>
    <x v="0"/>
  </r>
  <r>
    <s v="ShelterBox"/>
    <s v="Haven"/>
    <m/>
    <s v="Réalisé"/>
    <d v="2016-11-25T00:00:00"/>
    <s v="Distribution NFI"/>
    <s v="Matériaux NFI"/>
    <s v="Couvertures"/>
    <s v="5 per HH"/>
    <s v="Nombre"/>
    <n v="375"/>
    <m/>
    <m/>
    <m/>
    <s v=""/>
    <n v="75"/>
    <s v="Sélection / Priorisation"/>
    <x v="1"/>
    <x v="77"/>
    <m/>
    <m/>
    <s v="Rural"/>
    <m/>
    <m/>
    <s v="SHE20161125SUIL"/>
    <n v="6"/>
    <x v="1"/>
    <x v="54"/>
    <e v="#N/A"/>
    <x v="1"/>
  </r>
  <r>
    <s v="ShelterBox"/>
    <s v="Haven"/>
    <m/>
    <s v="Réalisé"/>
    <d v="2016-11-25T00:00:00"/>
    <s v="Distribution NFI"/>
    <s v="Matériaux NFI"/>
    <s v="Lampes solaires"/>
    <s v="2 per HH"/>
    <s v="Nombre"/>
    <n v="150"/>
    <m/>
    <m/>
    <m/>
    <s v=""/>
    <n v="75"/>
    <s v="Sélection / Priorisation"/>
    <x v="1"/>
    <x v="77"/>
    <m/>
    <m/>
    <s v="Rural"/>
    <m/>
    <m/>
    <s v="SHE20161125SUIL"/>
    <n v="5"/>
    <x v="1"/>
    <x v="54"/>
    <e v="#N/A"/>
    <x v="1"/>
  </r>
  <r>
    <s v="ShelterBox"/>
    <s v="Haven"/>
    <m/>
    <s v="Réalisé"/>
    <d v="2016-11-25T00:00:00"/>
    <s v="Distribution NFI"/>
    <s v="Matériaux NFI"/>
    <s v="Autre, à préciser dans &quot;Commentaires&quot;"/>
    <m/>
    <s v="N/A"/>
    <n v="75"/>
    <m/>
    <m/>
    <m/>
    <s v=""/>
    <n v="75"/>
    <s v="Sélection / Priorisation"/>
    <x v="1"/>
    <x v="77"/>
    <m/>
    <m/>
    <s v="Rural"/>
    <m/>
    <s v="Basic tool kit"/>
    <s v="SHE20161125SUIL"/>
    <n v="4"/>
    <x v="1"/>
    <x v="54"/>
    <e v="#N/A"/>
    <x v="1"/>
  </r>
  <r>
    <s v="ShelterBox"/>
    <s v="Haven"/>
    <m/>
    <s v="Réalisé"/>
    <d v="2016-11-25T00:00:00"/>
    <s v="Distribution NFI"/>
    <s v="Matériaux NFI"/>
    <s v="Moustiquaires"/>
    <s v="2 per HH"/>
    <s v="Nombre"/>
    <n v="150"/>
    <m/>
    <m/>
    <m/>
    <s v=""/>
    <n v="75"/>
    <s v="Sélection / Priorisation"/>
    <x v="1"/>
    <x v="77"/>
    <m/>
    <m/>
    <s v="Rural"/>
    <m/>
    <m/>
    <s v="SHE20161125SUIL"/>
    <n v="3"/>
    <x v="1"/>
    <x v="54"/>
    <e v="#N/A"/>
    <x v="1"/>
  </r>
  <r>
    <s v="ShelterBox"/>
    <s v="Haven"/>
    <m/>
    <s v="Réalisé"/>
    <d v="2016-11-25T00:00:00"/>
    <s v="Distribution NFI"/>
    <s v="Matériaux NFI"/>
    <s v="Bidons"/>
    <s v="1 per HH"/>
    <s v="Nombre"/>
    <n v="75"/>
    <m/>
    <m/>
    <m/>
    <s v=""/>
    <n v="75"/>
    <s v="Sélection / Priorisation"/>
    <x v="1"/>
    <x v="77"/>
    <m/>
    <m/>
    <s v="Rural"/>
    <m/>
    <m/>
    <s v="SHE20161125SUIL"/>
    <n v="2"/>
    <x v="1"/>
    <x v="54"/>
    <e v="#N/A"/>
    <x v="1"/>
  </r>
  <r>
    <s v="ShelterBox"/>
    <s v="Haven"/>
    <m/>
    <s v="Planifié (financé)"/>
    <d v="2016-11-25T00:00:00"/>
    <s v="Distribution NFI"/>
    <s v="Matériaux NFI"/>
    <s v="Tapis de sol"/>
    <s v="2 per HH"/>
    <s v="Nombre"/>
    <n v="150"/>
    <m/>
    <m/>
    <m/>
    <s v=""/>
    <n v="75"/>
    <s v="Sélection / Priorisation"/>
    <x v="1"/>
    <x v="77"/>
    <m/>
    <m/>
    <s v="Rural"/>
    <m/>
    <m/>
    <s v="SHE20161125SUIL"/>
    <n v="1"/>
    <x v="1"/>
    <x v="54"/>
    <e v="#N/A"/>
    <x v="1"/>
  </r>
  <r>
    <s v="ShelterBox"/>
    <s v="Haven"/>
    <m/>
    <s v="En cours"/>
    <d v="2016-12-02T00:00:00"/>
    <s v="Distribution NFI"/>
    <s v="Matériaux NFI"/>
    <s v="Moustiquaires"/>
    <s v="2 per HH"/>
    <s v="Nombre"/>
    <n v="628"/>
    <m/>
    <m/>
    <m/>
    <s v=""/>
    <n v="314"/>
    <s v="Sélection / Priorisation"/>
    <x v="1"/>
    <x v="77"/>
    <s v="Ile A Vache"/>
    <m/>
    <s v="Rural"/>
    <m/>
    <s v="Distributed in conjunction with Shelterkits and other NFI"/>
    <s v="SHE2016122SUILIL"/>
    <n v="4"/>
    <x v="1"/>
    <x v="54"/>
    <e v="#N/A"/>
    <x v="1"/>
  </r>
  <r>
    <s v="ShelterBox"/>
    <s v="Haven"/>
    <m/>
    <s v="En cours"/>
    <d v="2016-12-02T00:00:00"/>
    <s v="Distribution NFI"/>
    <s v="Matériaux NFI"/>
    <s v="Lampes solaires"/>
    <s v="2 per HH"/>
    <s v="Nombre"/>
    <n v="628"/>
    <m/>
    <m/>
    <m/>
    <s v=""/>
    <n v="314"/>
    <s v="Sélection / Priorisation"/>
    <x v="1"/>
    <x v="77"/>
    <s v="Ile A Vache"/>
    <m/>
    <s v="Rural"/>
    <m/>
    <s v="Distributed in conjunction with Shelterkits and other NFI"/>
    <s v="SHE2016122SUILIL"/>
    <n v="3"/>
    <x v="1"/>
    <x v="54"/>
    <e v="#N/A"/>
    <x v="1"/>
  </r>
  <r>
    <s v="ShelterBox"/>
    <s v="Haven"/>
    <m/>
    <s v="En cours"/>
    <d v="2016-12-02T00:00:00"/>
    <s v="Distribution NFI"/>
    <s v="Matériaux NFI"/>
    <s v="Bidons"/>
    <s v="1 per HH"/>
    <s v="Nombre"/>
    <n v="314"/>
    <m/>
    <m/>
    <m/>
    <s v=""/>
    <n v="314"/>
    <s v="Sélection / Priorisation"/>
    <x v="1"/>
    <x v="77"/>
    <s v="Ile A Vache"/>
    <m/>
    <s v="Rural"/>
    <m/>
    <s v="Distributed in conjunction with Shelterkits and other NFI"/>
    <s v="SHE2016122SUILIL"/>
    <n v="2"/>
    <x v="1"/>
    <x v="54"/>
    <e v="#N/A"/>
    <x v="1"/>
  </r>
  <r>
    <s v="ShelterBox"/>
    <s v="Haven"/>
    <m/>
    <s v="En cours"/>
    <d v="2016-12-02T00:00:00"/>
    <s v="Distribution NFI"/>
    <s v="Matériaux NFI"/>
    <s v="Aquatabs"/>
    <s v="1 per HH"/>
    <s v="Nombre"/>
    <n v="314"/>
    <m/>
    <m/>
    <m/>
    <s v=""/>
    <n v="314"/>
    <s v="Sélection / Priorisation"/>
    <x v="1"/>
    <x v="77"/>
    <s v="Ile A Vache"/>
    <m/>
    <s v="Rural"/>
    <m/>
    <s v="Thirst Aid Station' Distributed in conjunction with Shelterkits and other NFI"/>
    <s v="SHE2016122SUILIL"/>
    <n v="1"/>
    <x v="1"/>
    <x v="54"/>
    <e v="#N/A"/>
    <x v="1"/>
  </r>
  <r>
    <s v="ShelterBox"/>
    <s v="(BSEIPH) Bureau du Secrétaire d’Etat à l’Intégration des Personnes Handicapées"/>
    <m/>
    <s v="En cours"/>
    <d v="2016-12-02T00:00:00"/>
    <s v="Distribution NFI"/>
    <s v="Matériaux NFI"/>
    <s v="Moustiquaires"/>
    <s v="2 per HH"/>
    <s v="Nombre"/>
    <n v="308"/>
    <m/>
    <m/>
    <m/>
    <s v=""/>
    <n v="154"/>
    <s v="Sélection / Priorisation"/>
    <x v="1"/>
    <x v="1"/>
    <s v="Bourdet"/>
    <m/>
    <s v="Peri urbain"/>
    <m/>
    <s v="Distributed in conjunction with Shelterkits and other NFI"/>
    <s v="SHE2016122SULEBO"/>
    <n v="8"/>
    <x v="1"/>
    <x v="1"/>
    <e v="#N/A"/>
    <x v="1"/>
  </r>
  <r>
    <s v="ShelterBox"/>
    <s v="(BSEIPH) Bureau du Secrétaire d’Etat à l’Intégration des Personnes Handicapées"/>
    <m/>
    <s v="En cours"/>
    <d v="2016-12-02T00:00:00"/>
    <s v="Distribution NFI"/>
    <s v="Matériaux NFI"/>
    <s v="Lampes solaires"/>
    <s v="2 per HH"/>
    <s v="Nombre"/>
    <n v="308"/>
    <m/>
    <m/>
    <m/>
    <s v=""/>
    <n v="154"/>
    <s v="Sélection / Priorisation"/>
    <x v="1"/>
    <x v="1"/>
    <s v="Bourdet"/>
    <m/>
    <s v="Peri urbain"/>
    <m/>
    <s v="Distributed in conjunction with Shelterkits and other NFI"/>
    <s v="SHE2016122SULEBO"/>
    <n v="7"/>
    <x v="1"/>
    <x v="1"/>
    <e v="#N/A"/>
    <x v="1"/>
  </r>
  <r>
    <s v="ShelterBox"/>
    <s v="(BSEIPH) Bureau du Secrétaire d’Etat à l’Intégration des Personnes Handicapées"/>
    <m/>
    <s v="En cours"/>
    <d v="2016-12-02T00:00:00"/>
    <s v="Distribution NFI"/>
    <s v="Matériaux NFI"/>
    <s v="Bidons"/>
    <s v="1 per HH"/>
    <s v="Nombre"/>
    <n v="154"/>
    <m/>
    <m/>
    <m/>
    <s v=""/>
    <n v="154"/>
    <s v="Sélection / Priorisation"/>
    <x v="1"/>
    <x v="1"/>
    <s v="Bourdet"/>
    <m/>
    <s v="Peri urbain"/>
    <m/>
    <s v="Distributed in conjunction with Shelterkits and other NFI"/>
    <s v="SHE2016122SULEBO"/>
    <n v="6"/>
    <x v="1"/>
    <x v="1"/>
    <e v="#N/A"/>
    <x v="1"/>
  </r>
  <r>
    <s v="ShelterBox"/>
    <s v="(BSEIPH) Bureau du Secrétaire d’Etat à l’Intégration des Personnes Handicapées"/>
    <m/>
    <s v="En cours"/>
    <d v="2016-12-02T00:00:00"/>
    <s v="Distribution NFI"/>
    <s v="Matériaux NFI"/>
    <s v="Aquatabs"/>
    <s v="1 per HH"/>
    <s v="Nombre"/>
    <n v="154"/>
    <m/>
    <m/>
    <m/>
    <s v=""/>
    <n v="154"/>
    <s v="Sélection / Priorisation"/>
    <x v="1"/>
    <x v="1"/>
    <s v="Bourdet"/>
    <m/>
    <s v="Peri urbain"/>
    <m/>
    <s v="Thirst Aid Station' Distributed in conjunction with Shelterkits and other NFI"/>
    <s v="SHE2016122SULEBO"/>
    <n v="5"/>
    <x v="1"/>
    <x v="1"/>
    <e v="#N/A"/>
    <x v="1"/>
  </r>
  <r>
    <s v="ShelterBox"/>
    <s v="Rotary Clube Les Cayes"/>
    <m/>
    <s v="En cours"/>
    <d v="2016-12-02T00:00:00"/>
    <s v="Distribution NFI"/>
    <s v="Matériaux NFI"/>
    <s v="Moustiquaires"/>
    <s v="2 per HH"/>
    <s v="Nombre"/>
    <n v="600"/>
    <m/>
    <m/>
    <m/>
    <s v=""/>
    <n v="300"/>
    <s v="Sélection / Priorisation"/>
    <x v="1"/>
    <x v="1"/>
    <s v="Bourdet"/>
    <m/>
    <s v="Urbain"/>
    <m/>
    <s v="Distributed in conjunction with Shelterkits and other NFI"/>
    <s v="SHE2016122SULEBO"/>
    <n v="4"/>
    <x v="1"/>
    <x v="1"/>
    <e v="#N/A"/>
    <x v="1"/>
  </r>
  <r>
    <s v="ShelterBox"/>
    <s v="Rotary Clube Les Cayes"/>
    <m/>
    <s v="En cours"/>
    <d v="2016-12-02T00:00:00"/>
    <s v="Distribution NFI"/>
    <s v="Matériaux NFI"/>
    <s v="Lampes solaires"/>
    <s v="2 per HH"/>
    <s v="Nombre"/>
    <n v="600"/>
    <m/>
    <m/>
    <m/>
    <s v=""/>
    <n v="300"/>
    <s v="Sélection / Priorisation"/>
    <x v="1"/>
    <x v="1"/>
    <s v="Bourdet"/>
    <m/>
    <s v="Urbain"/>
    <m/>
    <s v="Distributed in conjunction with Shelterkits and other NFI"/>
    <s v="SHE2016122SULEBO"/>
    <n v="3"/>
    <x v="1"/>
    <x v="1"/>
    <e v="#N/A"/>
    <x v="1"/>
  </r>
  <r>
    <s v="ShelterBox"/>
    <s v="Rotary Clube Les Cayes"/>
    <m/>
    <s v="En cours"/>
    <d v="2016-12-02T00:00:00"/>
    <s v="Distribution NFI"/>
    <s v="Matériaux NFI"/>
    <s v="Bidons"/>
    <s v="1 per HH"/>
    <s v="Nombre"/>
    <n v="300"/>
    <m/>
    <m/>
    <m/>
    <s v=""/>
    <n v="300"/>
    <s v="Sélection / Priorisation"/>
    <x v="1"/>
    <x v="1"/>
    <s v="Bourdet"/>
    <m/>
    <s v="Urbain"/>
    <m/>
    <s v="Distributed in conjunction with Shelterkits and other NFI"/>
    <s v="SHE2016122SULEBO"/>
    <n v="2"/>
    <x v="1"/>
    <x v="1"/>
    <e v="#N/A"/>
    <x v="1"/>
  </r>
  <r>
    <s v="ShelterBox"/>
    <s v="Rotary Clube Les Cayes"/>
    <m/>
    <s v="En cours"/>
    <d v="2016-12-02T00:00:00"/>
    <s v="Distribution NFI"/>
    <s v="Matériaux NFI"/>
    <s v="Aquatabs"/>
    <s v="1 per HH"/>
    <s v="Nombre"/>
    <n v="300"/>
    <m/>
    <m/>
    <m/>
    <s v=""/>
    <n v="300"/>
    <s v="Sélection / Priorisation"/>
    <x v="1"/>
    <x v="1"/>
    <s v="Bourdet"/>
    <m/>
    <s v="Urbain"/>
    <m/>
    <s v="Thirst Aid Station' Distributed in conjunction with Shelterkits and other NFI"/>
    <s v="SHE2016122SULEBO"/>
    <n v="1"/>
    <x v="1"/>
    <x v="1"/>
    <e v="#N/A"/>
    <x v="1"/>
  </r>
  <r>
    <s v="ShelterBox"/>
    <s v="Handicap International"/>
    <m/>
    <s v="Planifié (financé)"/>
    <d v="2016-12-06T00:00:00"/>
    <s v="Distribution NFI"/>
    <s v="Matériaux NFI"/>
    <s v="Moustiquaires"/>
    <s v="2 per HH"/>
    <s v="Nombre"/>
    <n v="1000"/>
    <m/>
    <m/>
    <m/>
    <s v=""/>
    <n v="500"/>
    <s v="Sélection / Priorisation"/>
    <x v="3"/>
    <x v="71"/>
    <m/>
    <s v="Not yet confirmed"/>
    <s v="Rural"/>
    <m/>
    <s v="Distributed in conjunction with Shelterkits and other NFI"/>
    <s v="SHE2016126NIAN"/>
    <n v="5"/>
    <x v="3"/>
    <x v="50"/>
    <e v="#N/A"/>
    <x v="0"/>
  </r>
  <r>
    <s v="ShelterBox"/>
    <s v="Handicap International"/>
    <m/>
    <s v="Planifié (financé)"/>
    <d v="2016-12-06T00:00:00"/>
    <s v="Distribution NFI"/>
    <s v="Matériaux NFI"/>
    <s v="Lampes solaires"/>
    <s v="2 per HH"/>
    <s v="Nombre"/>
    <n v="1000"/>
    <m/>
    <m/>
    <m/>
    <s v=""/>
    <n v="500"/>
    <s v="Sélection / Priorisation"/>
    <x v="3"/>
    <x v="71"/>
    <m/>
    <s v="Not yet confirmed"/>
    <s v="Rural"/>
    <m/>
    <s v="Distributed in conjunction with Shelterkits and other NFI"/>
    <s v="SHE2016126NIAN"/>
    <n v="4"/>
    <x v="3"/>
    <x v="50"/>
    <e v="#N/A"/>
    <x v="1"/>
  </r>
  <r>
    <s v="ShelterBox"/>
    <s v="Handicap International"/>
    <m/>
    <s v="Planifié (financé)"/>
    <d v="2016-12-06T00:00:00"/>
    <s v="Distribution NFI"/>
    <s v="Matériaux NFI"/>
    <s v="Bidons"/>
    <s v="1 per HH"/>
    <s v="Nombre"/>
    <n v="500"/>
    <m/>
    <m/>
    <m/>
    <s v=""/>
    <n v="500"/>
    <s v="Sélection / Priorisation"/>
    <x v="3"/>
    <x v="71"/>
    <m/>
    <s v="Not yet confirmed"/>
    <s v="Rural"/>
    <m/>
    <s v="Distributed in conjunction with Shelterkits and other NFI"/>
    <s v="SHE2016126NIAN"/>
    <n v="3"/>
    <x v="3"/>
    <x v="50"/>
    <e v="#N/A"/>
    <x v="1"/>
  </r>
  <r>
    <s v="ShelterBox"/>
    <s v="Handicap International"/>
    <m/>
    <s v="Planifié (financé)"/>
    <d v="2016-12-06T00:00:00"/>
    <s v="Distribution NFI"/>
    <s v="Matériaux NFI"/>
    <s v="Aquatabs"/>
    <s v="1 per HH"/>
    <s v="Nombre"/>
    <n v="500"/>
    <m/>
    <m/>
    <m/>
    <s v=""/>
    <n v="500"/>
    <s v="Sélection / Priorisation"/>
    <x v="3"/>
    <x v="71"/>
    <m/>
    <s v="Not yet confirmed"/>
    <s v="Rural"/>
    <m/>
    <s v="Thirst Aid Station' Distributed in conjunction with Shelterkits and other NFI"/>
    <s v="SHE2016126NIAN"/>
    <n v="2"/>
    <x v="3"/>
    <x v="50"/>
    <e v="#N/A"/>
    <x v="1"/>
  </r>
  <r>
    <s v="ShelterBox"/>
    <s v="Handicap International"/>
    <m/>
    <s v="Planifié (financé)"/>
    <d v="2016-12-06T00:00:00"/>
    <s v="Distribution Abris"/>
    <s v="Matériaux Abris"/>
    <s v="Kit Abris"/>
    <s v="1 per HH"/>
    <s v="Nombre"/>
    <n v="500"/>
    <m/>
    <m/>
    <m/>
    <s v=""/>
    <n v="500"/>
    <s v="Sélection / Priorisation"/>
    <x v="3"/>
    <x v="71"/>
    <m/>
    <s v="Not yet confirmed"/>
    <s v="Rural"/>
    <m/>
    <s v="Distributed in conjunction with NFI kits of solar lights, water filter, water container and mosquito nets"/>
    <s v="SHE2016126NIAN"/>
    <n v="1"/>
    <x v="3"/>
    <x v="50"/>
    <e v="#N/A"/>
    <x v="1"/>
  </r>
  <r>
    <s v="ShelterBox"/>
    <s v="Handicap International"/>
    <m/>
    <s v="Planifié (financé)"/>
    <d v="2016-12-06T00:00:00"/>
    <s v="Distribution NFI"/>
    <s v="Matériaux NFI"/>
    <s v="Moustiquaires"/>
    <s v="2 per HH"/>
    <s v="Nombre"/>
    <n v="1000"/>
    <m/>
    <m/>
    <m/>
    <s v=""/>
    <n v="500"/>
    <s v="Sélection / Priorisation"/>
    <x v="3"/>
    <x v="70"/>
    <m/>
    <s v="Not yet confirmed"/>
    <s v="Rural"/>
    <m/>
    <s v="Distributed in conjunction with Shelterkits and other NFI"/>
    <s v="SHE2016126NIL'"/>
    <n v="5"/>
    <x v="3"/>
    <x v="49"/>
    <e v="#N/A"/>
    <x v="0"/>
  </r>
  <r>
    <s v="ShelterBox"/>
    <s v="Handicap International"/>
    <m/>
    <s v="Planifié (financé)"/>
    <d v="2016-12-06T00:00:00"/>
    <s v="Distribution NFI"/>
    <s v="Matériaux NFI"/>
    <s v="Lampes solaires"/>
    <s v="2 per HH"/>
    <s v="Nombre"/>
    <n v="1000"/>
    <m/>
    <m/>
    <m/>
    <s v=""/>
    <n v="500"/>
    <s v="Sélection / Priorisation"/>
    <x v="3"/>
    <x v="70"/>
    <m/>
    <s v="Not yet confirmed"/>
    <s v="Rural"/>
    <m/>
    <s v="Distributed in conjunction with Shelterkits and other NFI"/>
    <s v="SHE2016126NIL'"/>
    <n v="4"/>
    <x v="3"/>
    <x v="49"/>
    <e v="#N/A"/>
    <x v="1"/>
  </r>
  <r>
    <s v="ShelterBox"/>
    <s v="Handicap International"/>
    <m/>
    <s v="Planifié (financé)"/>
    <d v="2016-12-06T00:00:00"/>
    <s v="Distribution NFI"/>
    <s v="Matériaux NFI"/>
    <s v="Bidons"/>
    <s v="1 per HH"/>
    <s v="Nombre"/>
    <n v="500"/>
    <m/>
    <m/>
    <m/>
    <s v=""/>
    <n v="500"/>
    <s v="Sélection / Priorisation"/>
    <x v="3"/>
    <x v="70"/>
    <m/>
    <s v="Not yet confirmed"/>
    <s v="Rural"/>
    <m/>
    <s v="Distributed in conjunction with Shelterkits and other NFI"/>
    <s v="SHE2016126NIL'"/>
    <n v="3"/>
    <x v="3"/>
    <x v="49"/>
    <e v="#N/A"/>
    <x v="1"/>
  </r>
  <r>
    <s v="ShelterBox"/>
    <s v="Handicap International"/>
    <m/>
    <s v="Planifié (financé)"/>
    <d v="2016-12-06T00:00:00"/>
    <s v="Distribution NFI"/>
    <s v="Matériaux NFI"/>
    <s v="Aquatabs"/>
    <s v="1 per HH"/>
    <s v="Nombre"/>
    <n v="500"/>
    <m/>
    <m/>
    <m/>
    <s v=""/>
    <n v="500"/>
    <s v="Sélection / Priorisation"/>
    <x v="3"/>
    <x v="70"/>
    <m/>
    <s v="Not yet confirmed"/>
    <s v="Rural"/>
    <m/>
    <s v="Thirst Aid Station' Distributed in conjunction with Shelterkits and other NFI"/>
    <s v="SHE2016126NIL'"/>
    <n v="2"/>
    <x v="3"/>
    <x v="49"/>
    <e v="#N/A"/>
    <x v="1"/>
  </r>
  <r>
    <s v="ShelterBox"/>
    <s v="Handicap International"/>
    <m/>
    <s v="Planifié (financé)"/>
    <d v="2016-12-06T00:00:00"/>
    <s v="Distribution Abris"/>
    <s v="Matériaux Abris"/>
    <s v="Kit Abris"/>
    <s v="1 per HH"/>
    <s v="Nombre"/>
    <n v="500"/>
    <m/>
    <m/>
    <m/>
    <s v=""/>
    <n v="500"/>
    <s v="Sélection / Priorisation"/>
    <x v="3"/>
    <x v="70"/>
    <m/>
    <s v="Not yet confirmed"/>
    <s v="Rural"/>
    <m/>
    <s v="Distributed in conjunction with NFI kits of solar lights, water filter, water container and mosquito nets"/>
    <s v="SHE2016126NIL'"/>
    <n v="1"/>
    <x v="3"/>
    <x v="49"/>
    <e v="#N/A"/>
    <x v="1"/>
  </r>
  <r>
    <s v="ShelterBox"/>
    <s v="Haven"/>
    <m/>
    <s v="Planifié (financé)"/>
    <d v="2016-12-09T00:00:00"/>
    <s v="Distribution Abris"/>
    <s v="Matériaux Abris"/>
    <s v="Kit Abris"/>
    <s v="1 per HH"/>
    <s v="Nombre"/>
    <n v="314"/>
    <m/>
    <m/>
    <m/>
    <s v=""/>
    <n v="314"/>
    <s v="Sélection / Priorisation"/>
    <x v="1"/>
    <x v="77"/>
    <s v="Ile A Vache"/>
    <m/>
    <s v="Rural"/>
    <m/>
    <s v="Distributed in conjunction with NFI kits of solar lights, water filter, water container and mosquito nets"/>
    <s v="SHE2016129SUILIL"/>
    <n v="1"/>
    <x v="1"/>
    <x v="54"/>
    <e v="#N/A"/>
    <x v="1"/>
  </r>
  <r>
    <s v="ShelterBox"/>
    <s v="(BSEIPH) Bureau du Secrétaire d’Etat à l’Intégration des Personnes Handicapées"/>
    <m/>
    <s v="Planifié (financé)"/>
    <d v="2016-12-09T00:00:00"/>
    <s v="Distribution Abris"/>
    <s v="Matériaux Abris"/>
    <s v="Kit Abris"/>
    <s v="1 per HH"/>
    <s v="Nombre"/>
    <n v="154"/>
    <m/>
    <m/>
    <m/>
    <s v=""/>
    <n v="154"/>
    <s v="Sélection / Priorisation"/>
    <x v="1"/>
    <x v="1"/>
    <s v="Bourdet"/>
    <m/>
    <s v="Peri urbain"/>
    <m/>
    <s v="Distributed in conjunction with NFI kits of solar lights, water filter, water container and mosquito nets"/>
    <s v="SHE2016129SULEBO"/>
    <n v="2"/>
    <x v="1"/>
    <x v="1"/>
    <e v="#N/A"/>
    <x v="1"/>
  </r>
  <r>
    <s v="ShelterBox"/>
    <s v="Rotary Clube Les Cayes"/>
    <m/>
    <s v="Planifié (financé)"/>
    <d v="2016-12-09T00:00:00"/>
    <s v="Distribution Abris"/>
    <s v="Matériaux Abris"/>
    <s v="Kit Abris"/>
    <s v="1 per HH"/>
    <s v="Nombre"/>
    <n v="300"/>
    <m/>
    <m/>
    <m/>
    <s v=""/>
    <n v="300"/>
    <s v="Sélection / Priorisation"/>
    <x v="1"/>
    <x v="1"/>
    <s v="Bourdet"/>
    <m/>
    <s v="Urbain"/>
    <m/>
    <s v="Distributed in conjunction with NFI kits of solar lights, water filter, water container and mosquito nets"/>
    <s v="SHE2016129SULEBO"/>
    <n v="1"/>
    <x v="1"/>
    <x v="1"/>
    <e v="#N/A"/>
    <x v="1"/>
  </r>
  <r>
    <s v="ShelterBox"/>
    <s v="410 Bridge - Morency"/>
    <m/>
    <s v="Planifié (financé)"/>
    <d v="2016-12-12T00:00:00"/>
    <s v="Distribution NFI"/>
    <s v="Matériaux NFI"/>
    <s v="Moustiquaires"/>
    <s v="2 per HH"/>
    <s v="Nombre"/>
    <n v="600"/>
    <m/>
    <m/>
    <m/>
    <s v=""/>
    <n v="300"/>
    <s v="Sélection / Priorisation"/>
    <x v="1"/>
    <x v="1"/>
    <s v="Doulmier"/>
    <s v="Morency"/>
    <m/>
    <m/>
    <s v="Distributed in conjunction with Shelterkits and other NFI"/>
    <s v="SHE20161212SULEDO"/>
    <n v="5"/>
    <x v="1"/>
    <x v="1"/>
    <e v="#N/A"/>
    <x v="1"/>
  </r>
  <r>
    <s v="ShelterBox"/>
    <s v="411 Bridge"/>
    <m/>
    <s v="Planifié (financé)"/>
    <d v="2016-12-12T00:00:00"/>
    <s v="Distribution NFI"/>
    <s v="Matériaux NFI"/>
    <s v="Lampes solaires"/>
    <s v="2 per HH"/>
    <s v="Nombre"/>
    <n v="600"/>
    <m/>
    <m/>
    <m/>
    <s v=""/>
    <n v="300"/>
    <s v="Sélection / Priorisation"/>
    <x v="1"/>
    <x v="1"/>
    <s v="Doulmier"/>
    <s v="Morency"/>
    <m/>
    <m/>
    <s v="Distributed in conjunction with Shelterkits and other NFI"/>
    <s v="SHE20161212SULEDO"/>
    <n v="4"/>
    <x v="1"/>
    <x v="1"/>
    <e v="#N/A"/>
    <x v="1"/>
  </r>
  <r>
    <s v="ShelterBox"/>
    <s v="412 Bridge"/>
    <m/>
    <s v="Planifié (financé)"/>
    <d v="2016-12-12T00:00:00"/>
    <s v="Distribution NFI"/>
    <s v="Matériaux NFI"/>
    <s v="Bidons"/>
    <s v="1 per HH"/>
    <s v="Nombre"/>
    <n v="300"/>
    <m/>
    <m/>
    <m/>
    <s v=""/>
    <n v="300"/>
    <s v="Sélection / Priorisation"/>
    <x v="1"/>
    <x v="1"/>
    <s v="Doulmier"/>
    <s v="Morency"/>
    <m/>
    <m/>
    <s v="Distributed in conjunction with Shelterkits and other NFI"/>
    <s v="SHE20161212SULEDO"/>
    <n v="3"/>
    <x v="1"/>
    <x v="1"/>
    <e v="#N/A"/>
    <x v="1"/>
  </r>
  <r>
    <s v="ShelterBox"/>
    <s v="413 Bridge"/>
    <m/>
    <s v="Planifié (financé)"/>
    <d v="2016-12-12T00:00:00"/>
    <s v="Distribution NFI"/>
    <s v="Matériaux NFI"/>
    <s v="Aquatabs"/>
    <s v="1 per HH"/>
    <s v="Nombre"/>
    <n v="300"/>
    <m/>
    <m/>
    <m/>
    <s v=""/>
    <n v="300"/>
    <s v="Sélection / Priorisation"/>
    <x v="1"/>
    <x v="1"/>
    <s v="Doulmier"/>
    <s v="Morency"/>
    <m/>
    <m/>
    <s v="Thirst Aid Station' Distributed in conjunction with Shelterkits and other NFI"/>
    <s v="SHE20161212SULEDO"/>
    <n v="2"/>
    <x v="1"/>
    <x v="1"/>
    <e v="#N/A"/>
    <x v="1"/>
  </r>
  <r>
    <s v="ShelterBox"/>
    <s v="414 Bridge"/>
    <m/>
    <s v="Planifié (financé)"/>
    <d v="2016-12-12T00:00:00"/>
    <s v="Distribution Abris"/>
    <s v="Matériaux Abris"/>
    <s v="Kit Abris"/>
    <s v="1 per HH"/>
    <s v="Nombre"/>
    <n v="300"/>
    <m/>
    <m/>
    <m/>
    <s v=""/>
    <n v="300"/>
    <s v="Sélection / Priorisation"/>
    <x v="1"/>
    <x v="1"/>
    <s v="Doulmier"/>
    <s v="Morency"/>
    <m/>
    <m/>
    <s v="Distributed in conjunction with NFI kits of solar lights, water filter, water container and mosquito nets"/>
    <s v="SHE20161212SULEDO"/>
    <n v="1"/>
    <x v="1"/>
    <x v="1"/>
    <e v="#N/A"/>
    <x v="1"/>
  </r>
  <r>
    <s v="ShelterBox"/>
    <s v="410 Bridge - Calapa"/>
    <m/>
    <s v="Planifié (financé)"/>
    <d v="2016-12-12T00:00:00"/>
    <s v="Distribution NFI"/>
    <s v="Matériaux NFI"/>
    <s v="Moustiquaires"/>
    <s v="2 per HH"/>
    <s v="Nombre"/>
    <n v="300"/>
    <m/>
    <m/>
    <m/>
    <s v=""/>
    <n v="150"/>
    <s v="Sélection / Priorisation"/>
    <x v="1"/>
    <x v="18"/>
    <s v="Bony"/>
    <s v="Calapa"/>
    <m/>
    <m/>
    <s v="Distributed in conjunction with Shelterkits and other NFI"/>
    <s v="SHE20161212SUCHBO"/>
    <n v="5"/>
    <x v="1"/>
    <x v="18"/>
    <e v="#N/A"/>
    <x v="0"/>
  </r>
  <r>
    <s v="ShelterBox"/>
    <s v="410 Bridge"/>
    <m/>
    <s v="Planifié (financé)"/>
    <d v="2016-12-12T00:00:00"/>
    <s v="Distribution NFI"/>
    <s v="Matériaux NFI"/>
    <s v="Lampes solaires"/>
    <s v="2 per HH"/>
    <s v="Nombre"/>
    <n v="300"/>
    <m/>
    <m/>
    <m/>
    <s v=""/>
    <n v="150"/>
    <s v="Sélection / Priorisation"/>
    <x v="1"/>
    <x v="18"/>
    <s v="Bony"/>
    <s v="Calapa"/>
    <m/>
    <m/>
    <s v="Distributed in conjunction with Shelterkits and other NFI"/>
    <s v="SHE20161212SUCHBO"/>
    <n v="4"/>
    <x v="1"/>
    <x v="18"/>
    <e v="#N/A"/>
    <x v="1"/>
  </r>
  <r>
    <s v="ShelterBox"/>
    <s v="410 Bridge"/>
    <m/>
    <s v="Planifié (financé)"/>
    <d v="2016-12-12T00:00:00"/>
    <s v="Distribution NFI"/>
    <s v="Matériaux NFI"/>
    <s v="Bidons"/>
    <s v="1 per HH"/>
    <s v="Nombre"/>
    <n v="150"/>
    <m/>
    <m/>
    <m/>
    <s v=""/>
    <n v="150"/>
    <s v="Sélection / Priorisation"/>
    <x v="1"/>
    <x v="18"/>
    <s v="Bony"/>
    <s v="Calapa"/>
    <m/>
    <m/>
    <s v="Distributed in conjunction with Shelterkits and other NFI"/>
    <s v="SHE20161212SUCHBO"/>
    <n v="3"/>
    <x v="1"/>
    <x v="18"/>
    <e v="#N/A"/>
    <x v="1"/>
  </r>
  <r>
    <s v="ShelterBox"/>
    <s v="410 Bridge"/>
    <m/>
    <s v="Planifié (financé)"/>
    <d v="2016-12-12T00:00:00"/>
    <s v="Distribution NFI"/>
    <s v="Matériaux NFI"/>
    <s v="Aquatabs"/>
    <s v="1 per HH"/>
    <s v="Nombre"/>
    <n v="150"/>
    <m/>
    <m/>
    <m/>
    <s v=""/>
    <n v="150"/>
    <s v="Sélection / Priorisation"/>
    <x v="1"/>
    <x v="18"/>
    <s v="Bony"/>
    <s v="Calapa"/>
    <m/>
    <m/>
    <s v="Thirst Aid Station' Distributed in conjunction with Shelterkits and other NFI"/>
    <s v="SHE20161212SUCHBO"/>
    <n v="2"/>
    <x v="1"/>
    <x v="18"/>
    <e v="#N/A"/>
    <x v="1"/>
  </r>
  <r>
    <s v="ShelterBox"/>
    <s v="410 Bridge"/>
    <m/>
    <s v="Planifié (financé)"/>
    <d v="2016-12-12T00:00:00"/>
    <s v="Distribution Abris"/>
    <s v="Matériaux Abris"/>
    <s v="Kit Abris"/>
    <s v="1 per HH"/>
    <s v="Nombre"/>
    <n v="150"/>
    <m/>
    <m/>
    <m/>
    <s v=""/>
    <n v="150"/>
    <s v="Sélection / Priorisation"/>
    <x v="1"/>
    <x v="18"/>
    <s v="Bony"/>
    <s v="Calapa"/>
    <m/>
    <m/>
    <s v="Distributed in conjunction with NFI kits of solar lights, water filter, water container and mosquito nets"/>
    <s v="SHE20161212SUCHBO"/>
    <n v="1"/>
    <x v="1"/>
    <x v="18"/>
    <e v="#N/A"/>
    <x v="1"/>
  </r>
  <r>
    <s v="ShelterBox"/>
    <s v="410 Bridge - Lebeye"/>
    <m/>
    <s v="Planifié (financé)"/>
    <d v="2016-12-15T00:00:00"/>
    <s v="Distribution NFI"/>
    <s v="Matériaux NFI"/>
    <s v="Moustiquaires"/>
    <s v="2 per HH"/>
    <s v="Nombre"/>
    <n v="100"/>
    <m/>
    <m/>
    <m/>
    <s v=""/>
    <n v="50"/>
    <s v="Sélection / Priorisation"/>
    <x v="1"/>
    <x v="18"/>
    <s v="Dejoie"/>
    <s v="Lebeye"/>
    <m/>
    <m/>
    <s v="Distributed in conjunction with Shelterkits and other NFI"/>
    <s v="SHE20161215SUCHDE"/>
    <n v="5"/>
    <x v="1"/>
    <x v="18"/>
    <e v="#N/A"/>
    <x v="1"/>
  </r>
  <r>
    <s v="ShelterBox"/>
    <s v="410 Bridge"/>
    <m/>
    <s v="Planifié (financé)"/>
    <d v="2016-12-15T00:00:00"/>
    <s v="Distribution NFI"/>
    <s v="Matériaux NFI"/>
    <s v="Lampes solaires"/>
    <s v="2 per HH"/>
    <s v="Nombre"/>
    <n v="100"/>
    <m/>
    <m/>
    <m/>
    <s v=""/>
    <n v="50"/>
    <s v="Sélection / Priorisation"/>
    <x v="1"/>
    <x v="18"/>
    <s v="Dejoie"/>
    <s v="Lebeye"/>
    <m/>
    <m/>
    <s v="Distributed in conjunction with Shelterkits and other NFI"/>
    <s v="SHE20161215SUCHDE"/>
    <n v="4"/>
    <x v="1"/>
    <x v="18"/>
    <e v="#N/A"/>
    <x v="1"/>
  </r>
  <r>
    <s v="ShelterBox"/>
    <s v="410 Bridge"/>
    <m/>
    <s v="Planifié (financé)"/>
    <d v="2016-12-15T00:00:00"/>
    <s v="Distribution NFI"/>
    <s v="Matériaux NFI"/>
    <s v="Bidons"/>
    <s v="1 per HH"/>
    <s v="Nombre"/>
    <n v="50"/>
    <m/>
    <m/>
    <m/>
    <s v=""/>
    <n v="50"/>
    <s v="Sélection / Priorisation"/>
    <x v="1"/>
    <x v="18"/>
    <s v="Dejoie"/>
    <s v="Lebeye"/>
    <m/>
    <m/>
    <s v="Distributed in conjunction with Shelterkits and other NFI"/>
    <s v="SHE20161215SUCHDE"/>
    <n v="3"/>
    <x v="1"/>
    <x v="18"/>
    <e v="#N/A"/>
    <x v="1"/>
  </r>
  <r>
    <s v="ShelterBox"/>
    <s v="410 Bridge"/>
    <m/>
    <s v="Planifié (financé)"/>
    <d v="2016-12-15T00:00:00"/>
    <s v="Distribution NFI"/>
    <s v="Matériaux NFI"/>
    <s v="Aquatabs"/>
    <s v="1 per HH"/>
    <s v="Nombre"/>
    <n v="50"/>
    <m/>
    <m/>
    <m/>
    <s v=""/>
    <n v="50"/>
    <s v="Sélection / Priorisation"/>
    <x v="1"/>
    <x v="18"/>
    <s v="Dejoie"/>
    <s v="Lebeye"/>
    <m/>
    <m/>
    <s v="Thirst Aid Station' Distributed in conjunction with Shelterkits and other NFI"/>
    <s v="SHE20161215SUCHDE"/>
    <n v="2"/>
    <x v="1"/>
    <x v="18"/>
    <e v="#N/A"/>
    <x v="1"/>
  </r>
  <r>
    <s v="ShelterBox"/>
    <s v="410 Bridge"/>
    <m/>
    <s v="Planifié (financé)"/>
    <d v="2016-12-15T00:00:00"/>
    <s v="Distribution Abris"/>
    <s v="Matériaux Abris"/>
    <s v="Kit Abris"/>
    <s v="1 per HH"/>
    <s v="Nombre"/>
    <n v="50"/>
    <m/>
    <m/>
    <m/>
    <s v=""/>
    <n v="50"/>
    <s v="Sélection / Priorisation"/>
    <x v="1"/>
    <x v="18"/>
    <s v="Dejoie"/>
    <s v="Lebeye"/>
    <m/>
    <m/>
    <s v="Distributed in conjunction with NFI kits of solar lights, water filter, water container and mosquito nets"/>
    <s v="SHE20161215SUCHDE"/>
    <n v="1"/>
    <x v="1"/>
    <x v="18"/>
    <e v="#N/A"/>
    <x v="1"/>
  </r>
  <r>
    <s v="ShelterBox"/>
    <s v="410 Bridge - Bousquet"/>
    <m/>
    <s v="Planifié (financé)"/>
    <d v="2016-12-20T00:00:00"/>
    <s v="Distribution NFI"/>
    <s v="Matériaux NFI"/>
    <s v="Moustiquaires"/>
    <s v="2 per HH"/>
    <s v="Nombre"/>
    <n v="200"/>
    <m/>
    <m/>
    <m/>
    <s v=""/>
    <n v="100"/>
    <s v="Sélection / Priorisation"/>
    <x v="1"/>
    <x v="18"/>
    <s v="Dejoie"/>
    <s v="Bousquet"/>
    <m/>
    <m/>
    <s v="Distributed in conjunction with Shelterkits and other NFI"/>
    <s v="SHE20161220SUCHDE"/>
    <n v="5"/>
    <x v="1"/>
    <x v="18"/>
    <e v="#N/A"/>
    <x v="1"/>
  </r>
  <r>
    <s v="ShelterBox"/>
    <s v="410 Bridge"/>
    <m/>
    <s v="Planifié (financé)"/>
    <d v="2016-12-20T00:00:00"/>
    <s v="Distribution NFI"/>
    <s v="Matériaux NFI"/>
    <s v="Lampes solaires"/>
    <s v="2 per HH"/>
    <s v="Nombre"/>
    <n v="200"/>
    <m/>
    <m/>
    <m/>
    <s v=""/>
    <n v="100"/>
    <s v="Sélection / Priorisation"/>
    <x v="1"/>
    <x v="18"/>
    <s v="Dejoie"/>
    <s v="Bousquet"/>
    <m/>
    <m/>
    <s v="Distributed in conjunction with Shelterkits and other NFI"/>
    <s v="SHE20161220SUCHDE"/>
    <n v="4"/>
    <x v="1"/>
    <x v="18"/>
    <e v="#N/A"/>
    <x v="1"/>
  </r>
  <r>
    <s v="ShelterBox"/>
    <s v="410 Bridge"/>
    <m/>
    <s v="Planifié (financé)"/>
    <d v="2016-12-20T00:00:00"/>
    <s v="Distribution NFI"/>
    <s v="Matériaux NFI"/>
    <s v="Bidons"/>
    <s v="1 per HH"/>
    <s v="Nombre"/>
    <n v="100"/>
    <m/>
    <m/>
    <m/>
    <s v=""/>
    <n v="100"/>
    <s v="Sélection / Priorisation"/>
    <x v="1"/>
    <x v="18"/>
    <s v="Dejoie"/>
    <s v="Bousquet"/>
    <m/>
    <m/>
    <s v="Distributed in conjunction with Shelterkits and other NFI"/>
    <s v="SHE20161220SUCHDE"/>
    <n v="3"/>
    <x v="1"/>
    <x v="18"/>
    <e v="#N/A"/>
    <x v="1"/>
  </r>
  <r>
    <s v="ShelterBox"/>
    <s v="410 Bridge"/>
    <m/>
    <s v="Planifié (financé)"/>
    <d v="2016-12-20T00:00:00"/>
    <s v="Distribution NFI"/>
    <s v="Matériaux NFI"/>
    <s v="Aquatabs"/>
    <s v="1 per HH"/>
    <s v="Nombre"/>
    <n v="100"/>
    <m/>
    <m/>
    <m/>
    <s v=""/>
    <n v="100"/>
    <s v="Sélection / Priorisation"/>
    <x v="1"/>
    <x v="18"/>
    <s v="Dejoie"/>
    <s v="Bousquet"/>
    <m/>
    <m/>
    <s v="Thirst Aid Station' Distributed in conjunction with Shelterkits and other NFI"/>
    <s v="SHE20161220SUCHDE"/>
    <n v="2"/>
    <x v="1"/>
    <x v="18"/>
    <e v="#N/A"/>
    <x v="1"/>
  </r>
  <r>
    <s v="ShelterBox"/>
    <s v="410 Bridge"/>
    <m/>
    <s v="Planifié (financé)"/>
    <d v="2016-12-20T00:00:00"/>
    <s v="Distribution Abris"/>
    <s v="Matériaux Abris"/>
    <s v="Kit Abris"/>
    <s v="1 per HH"/>
    <s v="Nombre"/>
    <n v="100"/>
    <m/>
    <m/>
    <m/>
    <s v=""/>
    <n v="100"/>
    <s v="Sélection / Priorisation"/>
    <x v="1"/>
    <x v="18"/>
    <s v="Dejoie"/>
    <s v="Bousquet"/>
    <m/>
    <m/>
    <s v="Distributed in conjunction with NFI kits of solar lights, water filter, water container and mosquito nets"/>
    <s v="SHE20161220SUCHDE"/>
    <n v="1"/>
    <x v="1"/>
    <x v="18"/>
    <e v="#N/A"/>
    <x v="1"/>
  </r>
  <r>
    <s v="ShelterBox"/>
    <s v="410 Bridge - Figuier"/>
    <m/>
    <s v="Planifié (financé)"/>
    <d v="2016-12-24T00:00:00"/>
    <s v="Distribution NFI"/>
    <s v="Matériaux NFI"/>
    <s v="Moustiquaires"/>
    <s v="2 per HH"/>
    <s v="Nombre"/>
    <n v="800"/>
    <m/>
    <m/>
    <m/>
    <s v=""/>
    <n v="400"/>
    <s v="Sélection / Priorisation"/>
    <x v="1"/>
    <x v="9"/>
    <s v="Paricot"/>
    <s v="Figueir"/>
    <m/>
    <m/>
    <s v="Distributed in conjunction with Shelterkits and other NFI"/>
    <s v="SHE20161224SUPOPA"/>
    <n v="5"/>
    <x v="1"/>
    <x v="9"/>
    <e v="#N/A"/>
    <x v="0"/>
  </r>
  <r>
    <s v="ShelterBox"/>
    <s v="410 Bridge"/>
    <m/>
    <s v="Planifié (financé)"/>
    <d v="2016-12-24T00:00:00"/>
    <s v="Distribution NFI"/>
    <s v="Matériaux NFI"/>
    <s v="Lampes solaires"/>
    <s v="2 per HH"/>
    <s v="Nombre"/>
    <n v="800"/>
    <m/>
    <m/>
    <m/>
    <s v=""/>
    <n v="400"/>
    <s v="Sélection / Priorisation"/>
    <x v="1"/>
    <x v="9"/>
    <s v="Paricot"/>
    <s v="Figueir"/>
    <m/>
    <m/>
    <s v="Distributed in conjunction with Shelterkits and other NFI"/>
    <s v="SHE20161224SUPOPA"/>
    <n v="4"/>
    <x v="1"/>
    <x v="9"/>
    <e v="#N/A"/>
    <x v="1"/>
  </r>
  <r>
    <s v="ShelterBox"/>
    <s v="410 Bridge"/>
    <m/>
    <s v="Planifié (financé)"/>
    <d v="2016-12-24T00:00:00"/>
    <s v="Distribution NFI"/>
    <s v="Matériaux NFI"/>
    <s v="Bidons"/>
    <s v="1 per HH"/>
    <s v="Nombre"/>
    <n v="400"/>
    <m/>
    <m/>
    <m/>
    <s v=""/>
    <n v="400"/>
    <s v="Sélection / Priorisation"/>
    <x v="1"/>
    <x v="9"/>
    <s v="Paricot"/>
    <s v="Figueir"/>
    <m/>
    <m/>
    <s v="Distributed in conjunction with Shelterkits and other NFI"/>
    <s v="SHE20161224SUPOPA"/>
    <n v="3"/>
    <x v="1"/>
    <x v="9"/>
    <e v="#N/A"/>
    <x v="1"/>
  </r>
  <r>
    <s v="ShelterBox"/>
    <s v="410 Bridge"/>
    <m/>
    <s v="Planifié (financé)"/>
    <d v="2016-12-24T00:00:00"/>
    <s v="Distribution NFI"/>
    <s v="Matériaux NFI"/>
    <s v="Aquatabs"/>
    <s v="1 per HH"/>
    <s v="Nombre"/>
    <n v="400"/>
    <m/>
    <m/>
    <m/>
    <s v=""/>
    <n v="400"/>
    <s v="Sélection / Priorisation"/>
    <x v="1"/>
    <x v="9"/>
    <s v="Paricot"/>
    <s v="Figueir"/>
    <m/>
    <m/>
    <s v="Thirst Aid Station' Distributed in conjunction with Shelterkits and other NFI"/>
    <s v="SHE20161224SUPOPA"/>
    <n v="2"/>
    <x v="1"/>
    <x v="9"/>
    <e v="#N/A"/>
    <x v="1"/>
  </r>
  <r>
    <s v="ShelterBox"/>
    <s v="410 Bridge"/>
    <m/>
    <s v="Planifié (financé)"/>
    <d v="2016-12-24T00:00:00"/>
    <s v="Distribution Abris"/>
    <s v="Matériaux Abris"/>
    <s v="Kit Abris"/>
    <s v="1 per HH"/>
    <s v="Nombre"/>
    <n v="400"/>
    <m/>
    <m/>
    <m/>
    <s v=""/>
    <n v="400"/>
    <s v="Sélection / Priorisation"/>
    <x v="1"/>
    <x v="9"/>
    <s v="Paricot"/>
    <s v="Figueir"/>
    <m/>
    <m/>
    <s v="Distributed in conjunction with NFI kits of solar lights, water filter, water container and mosquito nets"/>
    <s v="SHE20161224SUPOPA"/>
    <n v="1"/>
    <x v="1"/>
    <x v="9"/>
    <e v="#N/A"/>
    <x v="1"/>
  </r>
  <r>
    <s v="ShelterBox"/>
    <s v="410 Bridge -Grande Passe"/>
    <m/>
    <s v="Planifié (financé)"/>
    <d v="2017-01-15T00:00:00"/>
    <s v="Distribution NFI"/>
    <s v="Matériaux NFI"/>
    <s v="Moustiquaires"/>
    <s v="2 per HH"/>
    <s v="Nombre"/>
    <n v="800"/>
    <m/>
    <m/>
    <m/>
    <s v=""/>
    <n v="400"/>
    <s v="Sélection / Priorisation"/>
    <x v="1"/>
    <x v="9"/>
    <s v="Paricot"/>
    <s v="Grande Passe"/>
    <m/>
    <m/>
    <s v="Distributed in conjunction with Shelterkits and other NFI"/>
    <s v="SHE2017115SUPOPA"/>
    <n v="5"/>
    <x v="1"/>
    <x v="9"/>
    <e v="#N/A"/>
    <x v="1"/>
  </r>
  <r>
    <s v="ShelterBox"/>
    <s v="410 Bridge"/>
    <m/>
    <s v="Planifié (financé)"/>
    <d v="2017-01-15T00:00:00"/>
    <s v="Distribution NFI"/>
    <s v="Matériaux NFI"/>
    <s v="Lampes solaires"/>
    <s v="2 per HH"/>
    <s v="Nombre"/>
    <n v="800"/>
    <m/>
    <m/>
    <m/>
    <s v=""/>
    <n v="400"/>
    <s v="Sélection / Priorisation"/>
    <x v="1"/>
    <x v="9"/>
    <s v="Paricot"/>
    <s v="Grande Passe"/>
    <m/>
    <m/>
    <s v="Distributed in conjunction with Shelterkits and other NFI"/>
    <s v="SHE2017115SUPOPA"/>
    <n v="4"/>
    <x v="1"/>
    <x v="9"/>
    <e v="#N/A"/>
    <x v="1"/>
  </r>
  <r>
    <s v="ShelterBox"/>
    <s v="410 Bridge"/>
    <m/>
    <s v="Planifié (financé)"/>
    <d v="2017-01-15T00:00:00"/>
    <s v="Distribution NFI"/>
    <s v="Matériaux NFI"/>
    <s v="Bidons"/>
    <s v="1 per HH"/>
    <s v="Nombre"/>
    <n v="400"/>
    <m/>
    <m/>
    <m/>
    <s v=""/>
    <n v="400"/>
    <s v="Sélection / Priorisation"/>
    <x v="1"/>
    <x v="9"/>
    <s v="Paricot"/>
    <s v="Grande Passe"/>
    <m/>
    <m/>
    <s v="Distributed in conjunction with Shelterkits and other NFI"/>
    <s v="SHE2017115SUPOPA"/>
    <n v="3"/>
    <x v="1"/>
    <x v="9"/>
    <e v="#N/A"/>
    <x v="1"/>
  </r>
  <r>
    <s v="ShelterBox"/>
    <s v="410 Bridge"/>
    <m/>
    <s v="Planifié (financé)"/>
    <d v="2017-01-15T00:00:00"/>
    <s v="Distribution NFI"/>
    <s v="Matériaux NFI"/>
    <s v="Aquatabs"/>
    <s v="1 per HH"/>
    <s v="Nombre"/>
    <n v="400"/>
    <m/>
    <m/>
    <m/>
    <s v=""/>
    <n v="400"/>
    <s v="Sélection / Priorisation"/>
    <x v="1"/>
    <x v="9"/>
    <s v="Paricot"/>
    <s v="Grande Passe"/>
    <m/>
    <m/>
    <s v="Thirst Aid Station' Distributed in conjunction with Shelterkits and other NFI"/>
    <s v="SHE2017115SUPOPA"/>
    <n v="2"/>
    <x v="1"/>
    <x v="9"/>
    <e v="#N/A"/>
    <x v="1"/>
  </r>
  <r>
    <s v="ShelterBox"/>
    <s v="410 Bridge"/>
    <m/>
    <s v="Planifié (financé)"/>
    <d v="2017-01-15T00:00:00"/>
    <s v="Distribution Abris"/>
    <s v="Matériaux Abris"/>
    <s v="Kit Abris"/>
    <s v="1 per HH"/>
    <s v="Nombre"/>
    <n v="400"/>
    <m/>
    <m/>
    <m/>
    <s v=""/>
    <n v="400"/>
    <s v="Sélection / Priorisation"/>
    <x v="1"/>
    <x v="9"/>
    <s v="Paricot"/>
    <s v="Grande Passe"/>
    <m/>
    <m/>
    <s v="Distributed in conjunction with NFI kits of solar lights, water filter, water container and mosquito nets"/>
    <s v="SHE2017115SUPOPA"/>
    <n v="1"/>
    <x v="1"/>
    <x v="9"/>
    <e v="#N/A"/>
    <x v="1"/>
  </r>
  <r>
    <s v="ShelterBox"/>
    <s v="410 Bridge - Awgo Mango"/>
    <m/>
    <s v="Planifié (financé)"/>
    <d v="2017-01-20T00:00:00"/>
    <s v="Distribution NFI"/>
    <s v="Matériaux NFI"/>
    <s v="Moustiquaires"/>
    <s v="2 per HH"/>
    <s v="Nombre"/>
    <n v="800"/>
    <m/>
    <m/>
    <m/>
    <s v=""/>
    <n v="400"/>
    <s v="Sélection / Priorisation"/>
    <x v="1"/>
    <x v="9"/>
    <m/>
    <s v="Awgo Mango"/>
    <m/>
    <m/>
    <s v="Distributed in conjunction with Shelterkits and other NFI"/>
    <s v="SHE2017120SUPO"/>
    <n v="5"/>
    <x v="1"/>
    <x v="9"/>
    <e v="#N/A"/>
    <x v="1"/>
  </r>
  <r>
    <s v="ShelterBox"/>
    <s v="410 Bridge"/>
    <m/>
    <s v="Planifié (financé)"/>
    <d v="2017-01-20T00:00:00"/>
    <s v="Distribution NFI"/>
    <s v="Matériaux NFI"/>
    <s v="Lampes solaires"/>
    <s v="2 per HH"/>
    <s v="Nombre"/>
    <n v="800"/>
    <m/>
    <m/>
    <m/>
    <s v=""/>
    <n v="400"/>
    <s v="Sélection / Priorisation"/>
    <x v="1"/>
    <x v="9"/>
    <m/>
    <s v="Awgo Mango"/>
    <m/>
    <m/>
    <s v="Distributed in conjunction with Shelterkits and other NFI"/>
    <s v="SHE2017120SUPO"/>
    <n v="4"/>
    <x v="1"/>
    <x v="9"/>
    <e v="#N/A"/>
    <x v="1"/>
  </r>
  <r>
    <s v="ShelterBox"/>
    <s v="410 Bridge"/>
    <m/>
    <s v="Planifié (financé)"/>
    <d v="2017-01-20T00:00:00"/>
    <s v="Distribution NFI"/>
    <s v="Matériaux NFI"/>
    <s v="Bidons"/>
    <s v="1 per HH"/>
    <s v="Nombre"/>
    <n v="400"/>
    <m/>
    <m/>
    <m/>
    <s v=""/>
    <n v="400"/>
    <s v="Sélection / Priorisation"/>
    <x v="1"/>
    <x v="9"/>
    <m/>
    <s v="Awgo Mango"/>
    <m/>
    <m/>
    <s v="Distributed in conjunction with Shelterkits and other NFI"/>
    <s v="SHE2017120SUPO"/>
    <n v="3"/>
    <x v="1"/>
    <x v="9"/>
    <e v="#N/A"/>
    <x v="1"/>
  </r>
  <r>
    <s v="ShelterBox"/>
    <s v="410 Bridge"/>
    <m/>
    <s v="Planifié (financé)"/>
    <d v="2017-01-20T00:00:00"/>
    <s v="Distribution NFI"/>
    <s v="Matériaux NFI"/>
    <s v="Aquatabs"/>
    <s v="1 per HH"/>
    <s v="Nombre"/>
    <n v="400"/>
    <m/>
    <m/>
    <m/>
    <s v=""/>
    <n v="400"/>
    <s v="Sélection / Priorisation"/>
    <x v="1"/>
    <x v="9"/>
    <m/>
    <s v="Awgo Mango"/>
    <m/>
    <m/>
    <s v="Thirst Aid Station' Distributed in conjunction with Shelterkits and other NFI"/>
    <s v="SHE2017120SUPO"/>
    <n v="2"/>
    <x v="1"/>
    <x v="9"/>
    <e v="#N/A"/>
    <x v="1"/>
  </r>
  <r>
    <s v="ShelterBox"/>
    <s v="410 Bridge"/>
    <m/>
    <s v="Planifié (financé)"/>
    <d v="2017-01-20T00:00:00"/>
    <s v="Distribution Abris"/>
    <s v="Matériaux Abris"/>
    <s v="Kit Abris"/>
    <s v="1 per HH"/>
    <s v="Nombre"/>
    <n v="400"/>
    <m/>
    <m/>
    <m/>
    <s v=""/>
    <n v="400"/>
    <s v="Sélection / Priorisation"/>
    <x v="1"/>
    <x v="9"/>
    <m/>
    <s v="Awgo Mango"/>
    <m/>
    <m/>
    <s v="Distributed in conjunction with NFI kits of solar lights, water filter, water container and mosquito nets"/>
    <s v="SHE2017120SUPO"/>
    <n v="1"/>
    <x v="1"/>
    <x v="9"/>
    <e v="#N/A"/>
    <x v="1"/>
  </r>
  <r>
    <s v="Terre des Hommes"/>
    <m/>
    <s v="Unicef et Chaine du Bonheur"/>
    <s v="Planifié (financé)"/>
    <s v="Semaine du 2 ou du 9 janvier"/>
    <s v="Distribution Abris"/>
    <s v="Matériaux Abris"/>
    <s v="Kit Abris"/>
    <s v="tôles, bois, clous, kit outils"/>
    <s v="Nombre"/>
    <n v="400"/>
    <m/>
    <m/>
    <m/>
    <m/>
    <m/>
    <m/>
    <x v="1"/>
    <x v="5"/>
    <s v="1ère Beaulieu"/>
    <s v="et centre ville"/>
    <m/>
    <m/>
    <m/>
    <e v="#VALUE!"/>
    <n v="9"/>
    <x v="1"/>
    <x v="5"/>
    <s v="HT07743-01"/>
    <x v="0"/>
  </r>
  <r>
    <s v="Terre des Hommes"/>
    <m/>
    <m/>
    <s v="Réalisé"/>
    <m/>
    <s v="Distribution NFI"/>
    <s v="Matériaux NFI"/>
    <s v="Kit de cuisine"/>
    <m/>
    <s v="Nombre"/>
    <n v="500"/>
    <m/>
    <m/>
    <m/>
    <s v=""/>
    <n v="500"/>
    <m/>
    <x v="1"/>
    <x v="1"/>
    <m/>
    <m/>
    <m/>
    <m/>
    <m/>
    <s v="TER190010SULE"/>
    <n v="2"/>
    <x v="1"/>
    <x v="1"/>
    <e v="#N/A"/>
    <x v="0"/>
  </r>
  <r>
    <s v="Terre des Hommes"/>
    <m/>
    <m/>
    <s v="Réalisé"/>
    <m/>
    <s v="Distribution NFI"/>
    <s v="Matériaux NFI"/>
    <s v="Kit d'hygiène"/>
    <m/>
    <s v="Nombre"/>
    <n v="500"/>
    <m/>
    <m/>
    <m/>
    <s v=""/>
    <n v="500"/>
    <m/>
    <x v="1"/>
    <x v="1"/>
    <m/>
    <m/>
    <m/>
    <m/>
    <m/>
    <s v="TER190010SULE"/>
    <n v="1"/>
    <x v="1"/>
    <x v="1"/>
    <e v="#N/A"/>
    <x v="1"/>
  </r>
  <r>
    <s v="Terre des Hommes"/>
    <m/>
    <m/>
    <s v="Réalisé"/>
    <m/>
    <s v="Distribution NFI"/>
    <s v="Matériaux NFI"/>
    <s v="Kit d'hygiène"/>
    <m/>
    <s v="Nombre"/>
    <n v="500"/>
    <m/>
    <m/>
    <m/>
    <s v=""/>
    <n v="500"/>
    <m/>
    <x v="1"/>
    <x v="9"/>
    <m/>
    <m/>
    <m/>
    <m/>
    <m/>
    <s v="TER190010SUPO"/>
    <n v="1"/>
    <x v="1"/>
    <x v="9"/>
    <e v="#N/A"/>
    <x v="0"/>
  </r>
  <r>
    <s v="Terre des Hommes"/>
    <m/>
    <m/>
    <s v="Réalisé"/>
    <m/>
    <s v="Distribution NFI"/>
    <s v="Matériaux NFI"/>
    <s v="Kit d'hygiène"/>
    <m/>
    <s v="Nombre"/>
    <n v="500"/>
    <m/>
    <m/>
    <m/>
    <s v=""/>
    <n v="500"/>
    <m/>
    <x v="1"/>
    <x v="5"/>
    <m/>
    <m/>
    <m/>
    <m/>
    <m/>
    <s v="TER190010SURO"/>
    <n v="1"/>
    <x v="1"/>
    <x v="5"/>
    <e v="#N/A"/>
    <x v="1"/>
  </r>
  <r>
    <s v="UCLBP"/>
    <m/>
    <s v="OFDA"/>
    <s v="Réalisé"/>
    <m/>
    <s v="Distribution Abris"/>
    <s v="Matériaux Abris"/>
    <s v="Bâches"/>
    <m/>
    <s v="Nombre"/>
    <n v="20"/>
    <m/>
    <m/>
    <m/>
    <s v=""/>
    <m/>
    <m/>
    <x v="3"/>
    <x v="28"/>
    <m/>
    <m/>
    <m/>
    <m/>
    <m/>
    <s v="UCL190010NI"/>
    <n v="5"/>
    <x v="3"/>
    <x v="28"/>
    <e v="#N/A"/>
    <x v="0"/>
  </r>
  <r>
    <s v="UCLBP"/>
    <m/>
    <s v="OFDA"/>
    <s v="Réalisé"/>
    <m/>
    <s v="Distribution Abris"/>
    <s v="Matériaux Abris"/>
    <s v="Bâches"/>
    <m/>
    <s v="Nombre"/>
    <n v="20"/>
    <m/>
    <m/>
    <m/>
    <s v=""/>
    <m/>
    <m/>
    <x v="1"/>
    <x v="28"/>
    <m/>
    <m/>
    <m/>
    <m/>
    <m/>
    <s v="UCL190010SU"/>
    <n v="5"/>
    <x v="1"/>
    <x v="28"/>
    <e v="#N/A"/>
    <x v="1"/>
  </r>
  <r>
    <s v="UCLBP"/>
    <m/>
    <s v="OFDA"/>
    <s v="Réalisé"/>
    <m/>
    <s v="Distribution NFI"/>
    <s v="Matériaux NFI"/>
    <s v="Bidons"/>
    <m/>
    <s v="Nombre"/>
    <n v="20"/>
    <m/>
    <m/>
    <m/>
    <s v=""/>
    <m/>
    <m/>
    <x v="3"/>
    <x v="28"/>
    <m/>
    <m/>
    <m/>
    <m/>
    <m/>
    <s v="UCL190010NI"/>
    <n v="4"/>
    <x v="3"/>
    <x v="28"/>
    <e v="#N/A"/>
    <x v="1"/>
  </r>
  <r>
    <s v="UCLBP"/>
    <m/>
    <s v="OFDA"/>
    <s v="Réalisé"/>
    <m/>
    <s v="Distribution NFI"/>
    <s v="Matériaux NFI"/>
    <s v="Bidons"/>
    <m/>
    <s v="Nombre"/>
    <n v="20"/>
    <m/>
    <m/>
    <m/>
    <s v=""/>
    <m/>
    <m/>
    <x v="1"/>
    <x v="28"/>
    <m/>
    <m/>
    <m/>
    <m/>
    <m/>
    <s v="UCL190010SU"/>
    <n v="4"/>
    <x v="1"/>
    <x v="28"/>
    <e v="#N/A"/>
    <x v="1"/>
  </r>
  <r>
    <s v="UCLBP"/>
    <m/>
    <s v="OFDA"/>
    <s v="Réalisé"/>
    <m/>
    <s v="Distribution NFI"/>
    <s v="Matériaux NFI"/>
    <s v="Couvertures"/>
    <m/>
    <s v="Nombre"/>
    <n v="20"/>
    <m/>
    <m/>
    <m/>
    <s v=""/>
    <m/>
    <m/>
    <x v="3"/>
    <x v="28"/>
    <m/>
    <m/>
    <m/>
    <m/>
    <m/>
    <s v="UCL190010NI"/>
    <n v="3"/>
    <x v="3"/>
    <x v="28"/>
    <e v="#N/A"/>
    <x v="1"/>
  </r>
  <r>
    <s v="UCLBP"/>
    <m/>
    <s v="OFDA"/>
    <s v="Réalisé"/>
    <m/>
    <s v="Distribution NFI"/>
    <s v="Matériaux NFI"/>
    <s v="Couvertures"/>
    <m/>
    <s v="Nombre"/>
    <n v="20"/>
    <m/>
    <m/>
    <m/>
    <s v=""/>
    <m/>
    <m/>
    <x v="1"/>
    <x v="28"/>
    <m/>
    <m/>
    <m/>
    <m/>
    <m/>
    <s v="UCL190010SU"/>
    <n v="3"/>
    <x v="1"/>
    <x v="28"/>
    <e v="#N/A"/>
    <x v="1"/>
  </r>
  <r>
    <s v="UCLBP"/>
    <m/>
    <s v="OFDA"/>
    <s v="Réalisé"/>
    <m/>
    <s v="Distribution NFI"/>
    <s v="Matériaux NFI"/>
    <s v="Kit de cuisine"/>
    <m/>
    <s v="Nombre"/>
    <n v="20"/>
    <m/>
    <m/>
    <m/>
    <s v=""/>
    <m/>
    <m/>
    <x v="3"/>
    <x v="28"/>
    <m/>
    <m/>
    <m/>
    <m/>
    <m/>
    <s v="UCL190010NI"/>
    <n v="2"/>
    <x v="3"/>
    <x v="28"/>
    <e v="#N/A"/>
    <x v="1"/>
  </r>
  <r>
    <s v="UCLBP"/>
    <m/>
    <s v="OFDA"/>
    <s v="Réalisé"/>
    <m/>
    <s v="Distribution NFI"/>
    <s v="Matériaux NFI"/>
    <s v="Kit de cuisine"/>
    <m/>
    <s v="Nombre"/>
    <n v="20"/>
    <m/>
    <m/>
    <m/>
    <s v=""/>
    <m/>
    <m/>
    <x v="1"/>
    <x v="28"/>
    <m/>
    <m/>
    <m/>
    <m/>
    <m/>
    <s v="UCL190010SU"/>
    <n v="2"/>
    <x v="1"/>
    <x v="28"/>
    <e v="#N/A"/>
    <x v="1"/>
  </r>
  <r>
    <s v="UCLBP"/>
    <m/>
    <s v="OFDA"/>
    <s v="Réalisé"/>
    <m/>
    <s v="Distribution NFI"/>
    <s v="Matériaux NFI"/>
    <s v="Kit d'hygiène"/>
    <m/>
    <s v="Nombre"/>
    <n v="20"/>
    <m/>
    <m/>
    <m/>
    <s v=""/>
    <m/>
    <m/>
    <x v="3"/>
    <x v="28"/>
    <m/>
    <m/>
    <m/>
    <m/>
    <m/>
    <s v="UCL190010NI"/>
    <n v="1"/>
    <x v="3"/>
    <x v="28"/>
    <e v="#N/A"/>
    <x v="1"/>
  </r>
  <r>
    <s v="UCLBP"/>
    <m/>
    <s v="OFDA"/>
    <s v="Réalisé"/>
    <m/>
    <s v="Distribution NFI"/>
    <s v="Matériaux NFI"/>
    <s v="Kit d'hygiène"/>
    <m/>
    <s v="Nombre"/>
    <n v="20"/>
    <m/>
    <m/>
    <m/>
    <s v=""/>
    <m/>
    <m/>
    <x v="1"/>
    <x v="28"/>
    <m/>
    <m/>
    <m/>
    <m/>
    <m/>
    <s v="UCL190010SU"/>
    <n v="1"/>
    <x v="1"/>
    <x v="28"/>
    <e v="#N/A"/>
    <x v="1"/>
  </r>
  <r>
    <s v="Vistion Forward"/>
    <m/>
    <s v="OFDA"/>
    <s v="Réalisé"/>
    <m/>
    <s v="Distribution Abris"/>
    <s v="Matériaux Abris"/>
    <s v="Bâches"/>
    <m/>
    <s v="Nombre"/>
    <n v="50"/>
    <m/>
    <m/>
    <m/>
    <s v=""/>
    <n v="200"/>
    <m/>
    <x v="5"/>
    <x v="28"/>
    <m/>
    <m/>
    <m/>
    <m/>
    <m/>
    <s v="VIS190010"/>
    <n v="3"/>
    <x v="5"/>
    <x v="28"/>
    <e v="#N/A"/>
    <x v="0"/>
  </r>
  <r>
    <s v="Vistion Forward"/>
    <m/>
    <s v="OFDA"/>
    <s v="Réalisé"/>
    <m/>
    <s v="Distribution NFI"/>
    <s v="Matériaux NFI"/>
    <s v="Kit de cuisine"/>
    <m/>
    <s v="Nombre"/>
    <n v="200"/>
    <m/>
    <m/>
    <m/>
    <s v=""/>
    <n v="200"/>
    <m/>
    <x v="5"/>
    <x v="28"/>
    <m/>
    <m/>
    <m/>
    <m/>
    <m/>
    <s v="VIS190010"/>
    <n v="2"/>
    <x v="5"/>
    <x v="28"/>
    <e v="#N/A"/>
    <x v="1"/>
  </r>
  <r>
    <s v="Vistion Forward"/>
    <m/>
    <s v="OFDA"/>
    <s v="Réalisé"/>
    <m/>
    <s v="Distribution NFI"/>
    <s v="Matériaux NFI"/>
    <s v="Kit d'hygiène"/>
    <m/>
    <s v="Nombre"/>
    <n v="200"/>
    <m/>
    <m/>
    <m/>
    <s v=""/>
    <n v="200"/>
    <m/>
    <x v="5"/>
    <x v="28"/>
    <m/>
    <m/>
    <m/>
    <m/>
    <m/>
    <s v="VIS190010"/>
    <n v="1"/>
    <x v="5"/>
    <x v="28"/>
    <e v="#N/A"/>
    <x v="1"/>
  </r>
  <r>
    <s v="World Concern"/>
    <m/>
    <s v="Tearfund"/>
    <s v="Réalisé"/>
    <d v="2016-10-05T00:00:00"/>
    <s v="Distribution NFI"/>
    <s v="Matériaux NFI"/>
    <s v="Kit de cuisine"/>
    <s v="Kits de cuisine"/>
    <s v="Nombre"/>
    <n v="34"/>
    <m/>
    <m/>
    <m/>
    <m/>
    <n v="34"/>
    <s v="Sélection / Priorisation"/>
    <x v="6"/>
    <x v="78"/>
    <s v="Bois D'Orme"/>
    <m/>
    <s v="Rural"/>
    <s v="Ménage"/>
    <m/>
    <s v="WOR2016105SUANBO"/>
    <n v="4"/>
    <x v="6"/>
    <x v="55"/>
    <e v="#N/A"/>
    <x v="0"/>
  </r>
  <r>
    <s v="World Concern"/>
    <m/>
    <s v="Tearfund"/>
    <s v="Réalisé"/>
    <d v="2016-10-05T00:00:00"/>
    <s v="Distribution NFI"/>
    <s v="Matériaux NFI"/>
    <s v="Kit d'hygiène"/>
    <s v="kits d'hygiene"/>
    <s v="Nombre"/>
    <n v="26"/>
    <m/>
    <m/>
    <m/>
    <s v=""/>
    <n v="26"/>
    <s v="Sélection / Priorisation"/>
    <x v="6"/>
    <x v="78"/>
    <s v="Bois D'Orme"/>
    <m/>
    <s v="Rural"/>
    <s v="Ménage"/>
    <m/>
    <s v="WOR2016105SUANBO"/>
    <n v="3"/>
    <x v="6"/>
    <x v="55"/>
    <e v="#N/A"/>
    <x v="1"/>
  </r>
  <r>
    <s v="World Concern"/>
    <m/>
    <s v="Tearfund"/>
    <s v="Réalisé"/>
    <d v="2016-10-05T00:00:00"/>
    <s v="Distribution NFI"/>
    <s v="Matériaux NFI"/>
    <s v="Autre, à préciser dans &quot;Commentaires&quot;"/>
    <s v="Matelas"/>
    <s v="N/A"/>
    <n v="18"/>
    <m/>
    <m/>
    <m/>
    <s v=""/>
    <n v="18"/>
    <s v="Sélection / Priorisation"/>
    <x v="6"/>
    <x v="78"/>
    <s v="Bois D'Orme"/>
    <m/>
    <s v="Rural"/>
    <s v="Ménage"/>
    <m/>
    <s v="WOR2016105SUANBO"/>
    <n v="2"/>
    <x v="6"/>
    <x v="55"/>
    <e v="#N/A"/>
    <x v="1"/>
  </r>
  <r>
    <s v="World Concern"/>
    <m/>
    <s v="Tearfund"/>
    <s v="Réalisé"/>
    <d v="2016-10-05T00:00:00"/>
    <s v="Distribution NFI"/>
    <s v="Matériaux NFI"/>
    <s v="Couvertures"/>
    <s v="Prelats"/>
    <s v="Nombre"/>
    <n v="22"/>
    <m/>
    <m/>
    <m/>
    <s v=""/>
    <n v="22"/>
    <s v="Sélection / Priorisation"/>
    <x v="6"/>
    <x v="78"/>
    <s v="Bois D'Orme"/>
    <m/>
    <s v="Rural"/>
    <s v="Ménage"/>
    <m/>
    <s v="WOR2016105SUANBO"/>
    <n v="1"/>
    <x v="6"/>
    <x v="55"/>
    <e v="#N/A"/>
    <x v="1"/>
  </r>
  <r>
    <s v="World Concern"/>
    <m/>
    <s v="Tearfund"/>
    <s v="Réalisé"/>
    <d v="2016-10-06T00:00:00"/>
    <s v="Distribution NFI"/>
    <s v="Matériaux NFI"/>
    <s v="Kit de cuisine"/>
    <s v="Kits de cuisine"/>
    <s v="Nombre"/>
    <n v="40"/>
    <m/>
    <m/>
    <m/>
    <s v=""/>
    <n v="40"/>
    <s v="Sélection / Priorisation"/>
    <x v="6"/>
    <x v="79"/>
    <s v="Thiotte"/>
    <m/>
    <s v="Peri urbain"/>
    <s v="Ménage"/>
    <m/>
    <s v="WOR2016106SUTHTH"/>
    <n v="4"/>
    <x v="6"/>
    <x v="56"/>
    <e v="#N/A"/>
    <x v="0"/>
  </r>
  <r>
    <s v="World Concern"/>
    <m/>
    <s v="Tearfund"/>
    <s v="Réalisé"/>
    <d v="2016-10-06T00:00:00"/>
    <s v="Distribution NFI"/>
    <s v="Matériaux NFI"/>
    <s v="Kit d'hygiène"/>
    <s v="Kites d'hygiene"/>
    <s v="Nombre"/>
    <n v="50"/>
    <m/>
    <m/>
    <m/>
    <s v=""/>
    <n v="50"/>
    <s v="Sélection / Priorisation"/>
    <x v="6"/>
    <x v="79"/>
    <s v="Thiotte"/>
    <m/>
    <s v="Peri urbain"/>
    <s v="Ménage"/>
    <m/>
    <s v="WOR2016106SUTHTH"/>
    <n v="3"/>
    <x v="6"/>
    <x v="56"/>
    <e v="#N/A"/>
    <x v="1"/>
  </r>
  <r>
    <s v="World Concern"/>
    <m/>
    <s v="Tearfund"/>
    <s v="Réalisé"/>
    <d v="2016-10-06T00:00:00"/>
    <s v="Distribution NFI"/>
    <s v="Matériaux NFI"/>
    <s v="Couvertures"/>
    <s v="Prelats"/>
    <s v="Nombre"/>
    <n v="26"/>
    <m/>
    <m/>
    <m/>
    <s v=""/>
    <n v="26"/>
    <s v="Sélection / Priorisation"/>
    <x v="6"/>
    <x v="79"/>
    <s v="Thiotte"/>
    <m/>
    <s v="Peri urbain"/>
    <s v="Ménage"/>
    <m/>
    <s v="WOR2016106SUTHTH"/>
    <n v="2"/>
    <x v="6"/>
    <x v="56"/>
    <e v="#N/A"/>
    <x v="1"/>
  </r>
  <r>
    <s v="World Concern"/>
    <m/>
    <s v="Tearfund"/>
    <s v="Réalisé"/>
    <d v="2016-10-06T00:00:00"/>
    <s v="Distribution NFI"/>
    <s v="Matériaux NFI"/>
    <s v="Autre, à préciser dans &quot;Commentaires&quot;"/>
    <s v="Matelas"/>
    <s v="N/A"/>
    <n v="15"/>
    <m/>
    <m/>
    <m/>
    <s v=""/>
    <n v="15"/>
    <s v="Sélection / Priorisation"/>
    <x v="6"/>
    <x v="79"/>
    <s v="Thiotte"/>
    <m/>
    <s v="Peri urbain"/>
    <s v="Ménage"/>
    <m/>
    <s v="WOR2016106SUTHTH"/>
    <n v="1"/>
    <x v="6"/>
    <x v="56"/>
    <e v="#N/A"/>
    <x v="1"/>
  </r>
  <r>
    <s v="World Concern"/>
    <m/>
    <s v="Tearfund"/>
    <s v="Réalisé"/>
    <d v="2016-11-25T00:00:00"/>
    <s v="Distribution Abris"/>
    <s v="Cash en HTG"/>
    <s v="Non conditionel"/>
    <s v="Cash"/>
    <s v="Valeur en HTG"/>
    <n v="61"/>
    <m/>
    <m/>
    <m/>
    <s v=""/>
    <n v="61"/>
    <s v="Sélection / Priorisation"/>
    <x v="6"/>
    <x v="78"/>
    <s v="Bois D'Orme"/>
    <m/>
    <s v="Rural"/>
    <s v="Ménage"/>
    <m/>
    <s v="WOR20161125SUANBO"/>
    <n v="1"/>
    <x v="6"/>
    <x v="55"/>
    <e v="#N/A"/>
    <x v="1"/>
  </r>
  <r>
    <s v="World Concern"/>
    <m/>
    <s v="Tearfund"/>
    <s v="Réalisé"/>
    <d v="2016-11-25T00:00:00"/>
    <s v="Distribution Abris"/>
    <s v="Cash en HTG"/>
    <s v="Non conditionel"/>
    <s v="Cash"/>
    <s v="Valeur en HTG"/>
    <n v="84"/>
    <m/>
    <m/>
    <m/>
    <s v=""/>
    <n v="84"/>
    <s v="Sélection / Priorisation"/>
    <x v="6"/>
    <x v="79"/>
    <s v="Thiotte"/>
    <m/>
    <s v="Urbain"/>
    <s v="Ménage"/>
    <m/>
    <s v="WOR20161125SUTHTH"/>
    <n v="1"/>
    <x v="6"/>
    <x v="56"/>
    <e v="#N/A"/>
    <x v="1"/>
  </r>
  <r>
    <s v="World Concern"/>
    <m/>
    <s v="Tearfund"/>
    <s v="Réalisé"/>
    <d v="2016-11-26T00:00:00"/>
    <s v="Distribution Abris"/>
    <s v="Cash en HTG"/>
    <s v="Non conditionel"/>
    <s v="Cash"/>
    <s v="Valeur en HTG"/>
    <n v="77"/>
    <m/>
    <m/>
    <m/>
    <s v=""/>
    <n v="77"/>
    <s v="Sélection / Priorisation"/>
    <x v="6"/>
    <x v="80"/>
    <s v="Mapou"/>
    <m/>
    <s v="Rural"/>
    <s v="Ménage"/>
    <m/>
    <s v="WOR20161126SUBEMA"/>
    <n v="1"/>
    <x v="6"/>
    <x v="57"/>
    <e v="#N/A"/>
    <x v="0"/>
  </r>
  <r>
    <s v="World Concern"/>
    <m/>
    <s v="Tearfund"/>
    <s v="Réalisé"/>
    <d v="2016-12-01T00:00:00"/>
    <s v="Distribution Abris"/>
    <s v="Cash en HTG"/>
    <s v="Non conditionel"/>
    <s v="Cash"/>
    <s v="Valeur en HTG"/>
    <n v="50"/>
    <m/>
    <m/>
    <m/>
    <s v=""/>
    <n v="50"/>
    <s v="Sélection / Priorisation"/>
    <x v="6"/>
    <x v="81"/>
    <s v="Marbial"/>
    <m/>
    <s v="Rural"/>
    <s v="Ménage"/>
    <m/>
    <s v="WOR2016121SUJAMA"/>
    <n v="1"/>
    <x v="6"/>
    <x v="58"/>
    <e v="#N/A"/>
    <x v="0"/>
  </r>
  <r>
    <s v="World Concern"/>
    <m/>
    <s v="Tearfund"/>
    <s v="Réalisé"/>
    <d v="2016-12-01T00:00:00"/>
    <s v="Distribution Abris"/>
    <s v="Cash en HTG"/>
    <s v="Non conditionel"/>
    <s v="Cash"/>
    <s v="Valeur en HTG"/>
    <n v="47"/>
    <m/>
    <m/>
    <m/>
    <s v=""/>
    <n v="47"/>
    <s v="Sélection / Priorisation"/>
    <x v="6"/>
    <x v="82"/>
    <s v="Savane Dubois"/>
    <m/>
    <s v="Rural"/>
    <s v="Ménage"/>
    <m/>
    <s v="WOR2016121SUMASA"/>
    <n v="1"/>
    <x v="6"/>
    <x v="59"/>
    <e v="#N/A"/>
    <x v="0"/>
  </r>
  <r>
    <s v="World Concern"/>
    <m/>
    <s v="Tearfund"/>
    <s v="Réalisé"/>
    <d v="2016-12-01T00:00:00"/>
    <s v="Distribution Abris"/>
    <s v="Cash en HTG"/>
    <s v="Non conditionel"/>
    <s v="Cash"/>
    <s v="Valeur en HTG"/>
    <n v="44"/>
    <m/>
    <m/>
    <m/>
    <s v=""/>
    <n v="44"/>
    <s v="Sélection / Priorisation"/>
    <x v="6"/>
    <x v="60"/>
    <s v="Gaillard"/>
    <m/>
    <s v="Rural"/>
    <s v="Ménage"/>
    <m/>
    <s v="WOR2016121SUCAGA"/>
    <n v="1"/>
    <x v="6"/>
    <x v="40"/>
    <e v="#N/A"/>
    <x v="0"/>
  </r>
  <r>
    <s v="World Concern"/>
    <m/>
    <s v="Tearfund"/>
    <s v="Réalisé"/>
    <d v="2016-12-01T00:00:00"/>
    <s v="Distribution Abris"/>
    <s v="Cash en HTG"/>
    <s v="Non conditionel"/>
    <s v="Cash"/>
    <s v="Valeur en HTG"/>
    <n v="34"/>
    <m/>
    <m/>
    <m/>
    <s v=""/>
    <n v="34"/>
    <s v="Sélection / Priorisation"/>
    <x v="6"/>
    <x v="82"/>
    <s v="Macary"/>
    <m/>
    <s v="Rural"/>
    <s v="Ménage"/>
    <m/>
    <s v="WOR2016121SUMAMA"/>
    <n v="1"/>
    <x v="6"/>
    <x v="59"/>
    <e v="#N/A"/>
    <x v="1"/>
  </r>
  <r>
    <s v="World Concern"/>
    <m/>
    <s v="Tearfund"/>
    <s v="Réalisé"/>
    <d v="2016-12-03T00:00:00"/>
    <s v="Distribution Abris"/>
    <s v="Cash en HTG"/>
    <s v="Non conditionel"/>
    <s v="Cash"/>
    <s v="Valeur en HTG"/>
    <n v="20"/>
    <m/>
    <m/>
    <m/>
    <s v=""/>
    <n v="20"/>
    <s v="Sélection / Priorisation"/>
    <x v="6"/>
    <x v="80"/>
    <s v="Bais D'Orange"/>
    <m/>
    <s v="Rural"/>
    <s v="Ménage"/>
    <m/>
    <s v="WOR2016123SUBEBA"/>
    <n v="1"/>
    <x v="6"/>
    <x v="57"/>
    <e v="#N/A"/>
    <x v="1"/>
  </r>
  <r>
    <s v="World Concern"/>
    <m/>
    <s v="Tearfund"/>
    <s v="Réalisé"/>
    <d v="2016-12-03T00:00:00"/>
    <s v="Distribution Abris"/>
    <s v="Cash en HTG"/>
    <s v="Non conditionel"/>
    <s v="Cash"/>
    <s v="Valeur en HTG"/>
    <n v="80"/>
    <m/>
    <m/>
    <m/>
    <s v=""/>
    <n v="80"/>
    <s v="Sélection / Priorisation"/>
    <x v="6"/>
    <x v="80"/>
    <s v="Belair"/>
    <m/>
    <s v="Peri urbain"/>
    <s v="Ménage"/>
    <m/>
    <s v="WOR2016123SUBEBE"/>
    <n v="1"/>
    <x v="6"/>
    <x v="57"/>
    <e v="#N/A"/>
    <x v="1"/>
  </r>
  <r>
    <s v="World Concern"/>
    <m/>
    <s v="OFDA"/>
    <s v="En cours"/>
    <s v="Nov 2016 - Jan 2017"/>
    <s v="Distribution Abris"/>
    <s v="Matériaux Abris"/>
    <s v="Kit Abris"/>
    <s v="Shelter kit: rope, 50m, 4mm; 1.5&quot; nails, 1/2 kg.; 3&quot; nails, 1/2 kg; roofing umbrella nails, ½ kg, tarp"/>
    <s v="Nombre"/>
    <n v="1000"/>
    <m/>
    <m/>
    <m/>
    <s v=""/>
    <n v="1000"/>
    <s v="Sélection / Priorisation"/>
    <x v="1"/>
    <x v="16"/>
    <s v="Debouchette"/>
    <m/>
    <s v="Rural"/>
    <s v="Ménage"/>
    <m/>
    <e v="#VALUE!"/>
    <n v="8"/>
    <x v="1"/>
    <x v="16"/>
    <e v="#N/A"/>
    <x v="0"/>
  </r>
  <r>
    <s v="World Concern"/>
    <m/>
    <s v="OFDA"/>
    <s v="En cours"/>
    <s v="Nov 2016 - Jan 2017"/>
    <s v="Distribution Abris"/>
    <s v="Matériaux Abris"/>
    <s v="Kit Abris"/>
    <s v="Shelter kit: rope, 50m, 4mm; 1.5&quot; nails, 1/2 kg.; 3&quot; nails, 1/2 kg; roofing umbrella nails, ½ kg, tarp"/>
    <s v="Nombre"/>
    <n v="1000"/>
    <m/>
    <m/>
    <m/>
    <m/>
    <n v="1000"/>
    <s v="Sélection / Priorisation"/>
    <x v="1"/>
    <x v="16"/>
    <s v="Tapion"/>
    <m/>
    <s v="Rural"/>
    <s v="Ménage"/>
    <m/>
    <e v="#VALUE!"/>
    <n v="7"/>
    <x v="1"/>
    <x v="16"/>
    <e v="#N/A"/>
    <x v="1"/>
  </r>
  <r>
    <s v="World Concern"/>
    <m/>
    <s v="OFDA"/>
    <s v="En cours"/>
    <s v="Nov 2016 - Jan 2017"/>
    <s v="Distribution Abris"/>
    <s v="Matériaux Abris"/>
    <s v="Kit Abris"/>
    <s v="Shelter kit: rope, 50m, 4mm; 1.5&quot; nails, 1/2 kg.; 3&quot; nails, 1/2 kg; roofing umbrella nails, ½ kg, tarp"/>
    <s v="Nombre"/>
    <n v="1000"/>
    <m/>
    <m/>
    <m/>
    <m/>
    <n v="1000"/>
    <s v="Sélection / Priorisation"/>
    <x v="1"/>
    <x v="16"/>
    <s v="Trichet"/>
    <m/>
    <s v="Rural"/>
    <s v="Ménage"/>
    <m/>
    <e v="#VALUE!"/>
    <n v="6"/>
    <x v="1"/>
    <x v="16"/>
    <e v="#N/A"/>
    <x v="1"/>
  </r>
  <r>
    <s v="World Concern"/>
    <m/>
    <s v="OFDA"/>
    <s v="En cours"/>
    <s v="Nov 2016 - Jan 2017"/>
    <s v="Distribution Abris"/>
    <s v="Matériaux Abris"/>
    <s v="Kit d'outils"/>
    <s v="Shelter kit: rope, 50m, 4mm; 1.5&quot; nails, 1/2 kg.; 3&quot; nails, 1/2 kg; roofing umbrella nails, ½ kg, tarp"/>
    <s v="Nombre"/>
    <n v="1000"/>
    <m/>
    <m/>
    <m/>
    <m/>
    <n v="1000"/>
    <s v="Sélection / Priorisation"/>
    <x v="1"/>
    <x v="16"/>
    <s v="Debouchette"/>
    <m/>
    <s v="Rural"/>
    <s v="Ménage"/>
    <m/>
    <e v="#VALUE!"/>
    <n v="5"/>
    <x v="1"/>
    <x v="16"/>
    <e v="#N/A"/>
    <x v="1"/>
  </r>
  <r>
    <s v="World Concern"/>
    <m/>
    <s v="OFDA"/>
    <s v="En cours"/>
    <s v="Nov 2016 - Jan 2017"/>
    <s v="Distribution Abris"/>
    <s v="Matériaux Abris"/>
    <s v="Kit d'outils"/>
    <s v="Shelter kit: rope, 50m, 4mm; 1.5&quot; nails, 1/2 kg.; 3&quot; nails, 1/2 kg; roofing umbrella nails, ½ kg, tarp"/>
    <s v="Nombre"/>
    <n v="1000"/>
    <m/>
    <m/>
    <m/>
    <m/>
    <n v="1000"/>
    <s v="Sélection / Priorisation"/>
    <x v="1"/>
    <x v="16"/>
    <s v="Tapion"/>
    <m/>
    <s v="Rural"/>
    <s v="Ménage"/>
    <m/>
    <e v="#VALUE!"/>
    <n v="4"/>
    <x v="1"/>
    <x v="16"/>
    <e v="#N/A"/>
    <x v="1"/>
  </r>
  <r>
    <s v="World Concern"/>
    <m/>
    <s v="OFDA"/>
    <s v="En cours"/>
    <s v="Nov 2016 - Jan 2017"/>
    <s v="Distribution Abris"/>
    <s v="Matériaux Abris"/>
    <s v="Kit d'outils"/>
    <s v="Shelter kit: rope, 50m, 4mm; 1.5&quot; nails, 1/2 kg.; 3&quot; nails, 1/2 kg; roofing umbrella nails, ½ kg, tarp"/>
    <s v="Nombre"/>
    <n v="1000"/>
    <m/>
    <m/>
    <m/>
    <m/>
    <n v="1000"/>
    <s v="Sélection / Priorisation"/>
    <x v="1"/>
    <x v="16"/>
    <s v="Trichet"/>
    <m/>
    <s v="Rural"/>
    <s v="Ménage"/>
    <m/>
    <e v="#VALUE!"/>
    <n v="3"/>
    <x v="1"/>
    <x v="16"/>
    <e v="#N/A"/>
    <x v="1"/>
  </r>
  <r>
    <s v="World Renew"/>
    <s v="pcH"/>
    <m/>
    <s v="En cours"/>
    <s v="14-Oct-2016 - 15-Nov-2016"/>
    <s v="Distribution Abris"/>
    <s v="Matériaux Abris"/>
    <s v="Bâches"/>
    <m/>
    <s v="Nombre"/>
    <n v="400"/>
    <m/>
    <m/>
    <m/>
    <s v=""/>
    <n v="400"/>
    <s v="Sélection / Priorisation"/>
    <x v="0"/>
    <x v="65"/>
    <s v="Duchity"/>
    <m/>
    <m/>
    <m/>
    <m/>
    <e v="#VALUE!"/>
    <n v="2"/>
    <x v="0"/>
    <x v="45"/>
    <e v="#N/A"/>
    <x v="0"/>
  </r>
  <r>
    <s v="World Renew"/>
    <s v="pcH"/>
    <m/>
    <s v="En cours"/>
    <s v="14-Oct-2016 - 15-Nov-2016"/>
    <s v="Distribution Abris"/>
    <s v="Cash en USD"/>
    <s v="Non conditionel "/>
    <m/>
    <s v="Valeur en USD"/>
    <n v="50"/>
    <m/>
    <m/>
    <m/>
    <s v=""/>
    <n v="400"/>
    <s v="Sélection / Priorisation"/>
    <x v="0"/>
    <x v="65"/>
    <s v="Duchity"/>
    <m/>
    <m/>
    <m/>
    <m/>
    <e v="#VALUE!"/>
    <n v="1"/>
    <x v="0"/>
    <x v="45"/>
    <e v="#N/A"/>
    <x v="1"/>
  </r>
  <r>
    <s v="World Vision International"/>
    <m/>
    <m/>
    <s v="Réalisé"/>
    <d v="2016-10-01T00:00:00"/>
    <s v="Distribution NFI"/>
    <s v="Matériaux NFI"/>
    <s v="Bidons"/>
    <m/>
    <s v="Nombre"/>
    <n v="32"/>
    <m/>
    <m/>
    <m/>
    <s v=""/>
    <n v="32"/>
    <s v="Sélection / Priorisation"/>
    <x v="4"/>
    <x v="33"/>
    <s v="Palma"/>
    <m/>
    <m/>
    <m/>
    <m/>
    <s v="WOR2016101OUANPA"/>
    <n v="2"/>
    <x v="4"/>
    <x v="33"/>
    <e v="#N/A"/>
    <x v="0"/>
  </r>
  <r>
    <s v="World Vision International"/>
    <m/>
    <m/>
    <s v="Réalisé"/>
    <d v="2016-10-01T00:00:00"/>
    <s v="Distribution NFI"/>
    <s v="Matériaux NFI"/>
    <s v="Couvertures"/>
    <m/>
    <s v="Nombre"/>
    <n v="32"/>
    <m/>
    <m/>
    <m/>
    <s v=""/>
    <n v="32"/>
    <s v="Sélection / Priorisation"/>
    <x v="4"/>
    <x v="33"/>
    <s v="Palma"/>
    <m/>
    <m/>
    <m/>
    <m/>
    <s v="WOR2016101OUANPA"/>
    <n v="1"/>
    <x v="4"/>
    <x v="33"/>
    <e v="#N/A"/>
    <x v="1"/>
  </r>
  <r>
    <s v="World Vision International"/>
    <m/>
    <m/>
    <s v="Réalisé"/>
    <d v="2016-10-04T00:00:00"/>
    <s v="Distribution NFI"/>
    <s v="Matériaux NFI"/>
    <s v="Bidons"/>
    <m/>
    <s v="Nombre"/>
    <n v="114"/>
    <m/>
    <m/>
    <m/>
    <s v=""/>
    <n v="114"/>
    <s v="Sélection / Priorisation"/>
    <x v="4"/>
    <x v="83"/>
    <s v="Montagne Noire"/>
    <m/>
    <m/>
    <m/>
    <m/>
    <s v="WOR2016104OUPEMO"/>
    <n v="3"/>
    <x v="4"/>
    <x v="60"/>
    <e v="#N/A"/>
    <x v="0"/>
  </r>
  <r>
    <s v="World Vision International"/>
    <m/>
    <m/>
    <s v="Réalisé"/>
    <d v="2016-10-04T00:00:00"/>
    <s v="Distribution NFI"/>
    <s v="Matériaux NFI"/>
    <s v="Couvertures"/>
    <m/>
    <s v="Nombre"/>
    <n v="114"/>
    <m/>
    <m/>
    <m/>
    <s v=""/>
    <n v="114"/>
    <s v="Sélection / Priorisation"/>
    <x v="4"/>
    <x v="83"/>
    <s v="Montagne Noire"/>
    <m/>
    <m/>
    <m/>
    <m/>
    <s v="WOR2016104OUPEMO"/>
    <n v="2"/>
    <x v="4"/>
    <x v="60"/>
    <e v="#N/A"/>
    <x v="1"/>
  </r>
  <r>
    <s v="World Vision International"/>
    <m/>
    <m/>
    <s v="Réalisé"/>
    <d v="2016-10-04T00:00:00"/>
    <s v="Distribution NFI"/>
    <s v="Matériaux NFI"/>
    <s v="Kit d'hygiène"/>
    <m/>
    <s v="Nombre"/>
    <n v="35"/>
    <m/>
    <m/>
    <m/>
    <s v=""/>
    <n v="114"/>
    <s v="Sélection / Priorisation"/>
    <x v="4"/>
    <x v="83"/>
    <s v="Montagne Noire"/>
    <m/>
    <m/>
    <m/>
    <m/>
    <s v="WOR2016104OUPEMO"/>
    <n v="1"/>
    <x v="4"/>
    <x v="60"/>
    <e v="#N/A"/>
    <x v="1"/>
  </r>
  <r>
    <s v="World Vision International"/>
    <m/>
    <m/>
    <s v="Réalisé"/>
    <d v="2016-10-07T00:00:00"/>
    <s v="Distribution Abris"/>
    <s v="Matériaux Abris"/>
    <s v="Bâches"/>
    <m/>
    <s v="Nombre"/>
    <n v="128"/>
    <m/>
    <m/>
    <m/>
    <s v=""/>
    <n v="128"/>
    <m/>
    <x v="4"/>
    <x v="84"/>
    <s v="Soucailles"/>
    <m/>
    <m/>
    <m/>
    <m/>
    <s v="WOR2016107OUKESO"/>
    <n v="4"/>
    <x v="4"/>
    <x v="61"/>
    <e v="#N/A"/>
    <x v="0"/>
  </r>
  <r>
    <s v="World Vision International"/>
    <m/>
    <m/>
    <s v="Réalisé"/>
    <d v="2016-10-07T00:00:00"/>
    <s v="Distribution NFI"/>
    <s v="Matériaux NFI"/>
    <s v="Bidons"/>
    <m/>
    <s v="Nombre"/>
    <n v="128"/>
    <m/>
    <m/>
    <m/>
    <s v=""/>
    <n v="128"/>
    <s v="Sélection / Priorisation"/>
    <x v="4"/>
    <x v="84"/>
    <s v="Soucailles"/>
    <m/>
    <m/>
    <m/>
    <m/>
    <s v="WOR2016107OUKESO"/>
    <n v="3"/>
    <x v="4"/>
    <x v="61"/>
    <e v="#N/A"/>
    <x v="1"/>
  </r>
  <r>
    <s v="World Vision International"/>
    <m/>
    <m/>
    <s v="Réalisé"/>
    <d v="2016-10-07T00:00:00"/>
    <s v="Distribution NFI"/>
    <s v="Matériaux NFI"/>
    <s v="Couvertures"/>
    <m/>
    <s v="Nombre"/>
    <n v="128"/>
    <m/>
    <m/>
    <m/>
    <s v=""/>
    <n v="128"/>
    <s v="Sélection / Priorisation"/>
    <x v="4"/>
    <x v="84"/>
    <s v="Soucailles"/>
    <m/>
    <m/>
    <m/>
    <m/>
    <s v="WOR2016107OUKESO"/>
    <n v="2"/>
    <x v="4"/>
    <x v="61"/>
    <e v="#N/A"/>
    <x v="1"/>
  </r>
  <r>
    <s v="World Vision International"/>
    <m/>
    <m/>
    <s v="Réalisé"/>
    <d v="2016-10-07T00:00:00"/>
    <s v="Distribution NFI"/>
    <s v="Matériaux NFI"/>
    <s v="Kit d'hygiène"/>
    <m/>
    <s v="Nombre"/>
    <n v="128"/>
    <m/>
    <m/>
    <m/>
    <s v=""/>
    <n v="128"/>
    <s v="Sélection / Priorisation"/>
    <x v="4"/>
    <x v="84"/>
    <s v="Soucailles"/>
    <m/>
    <m/>
    <m/>
    <m/>
    <s v="WOR2016107OUKESO"/>
    <n v="1"/>
    <x v="4"/>
    <x v="61"/>
    <e v="#N/A"/>
    <x v="1"/>
  </r>
  <r>
    <s v="World Vision International"/>
    <s v="Mercy Corps"/>
    <m/>
    <s v="Réalisé"/>
    <d v="2016-10-08T00:00:00"/>
    <s v="Distribution Abris"/>
    <s v="Matériaux Abris"/>
    <s v="Bâches"/>
    <m/>
    <s v="Nombre"/>
    <n v="150"/>
    <m/>
    <m/>
    <m/>
    <s v=""/>
    <n v="150"/>
    <m/>
    <x v="3"/>
    <x v="27"/>
    <s v="Fonds Des Negres"/>
    <m/>
    <m/>
    <m/>
    <m/>
    <s v="WOR2016108NIFOFO"/>
    <n v="5"/>
    <x v="3"/>
    <x v="27"/>
    <e v="#N/A"/>
    <x v="0"/>
  </r>
  <r>
    <s v="World Vision International"/>
    <m/>
    <m/>
    <s v="Réalisé"/>
    <d v="2016-10-08T00:00:00"/>
    <s v="Distribution Abris"/>
    <s v="Matériaux Abris"/>
    <s v="Bâches"/>
    <m/>
    <s v="Nombre"/>
    <n v="300"/>
    <m/>
    <m/>
    <m/>
    <s v=""/>
    <n v="300"/>
    <m/>
    <x v="3"/>
    <x v="24"/>
    <s v="Chalon"/>
    <m/>
    <m/>
    <m/>
    <m/>
    <s v="WOR2016108NIMICH"/>
    <n v="5"/>
    <x v="3"/>
    <x v="24"/>
    <e v="#N/A"/>
    <x v="0"/>
  </r>
  <r>
    <s v="World Vision International"/>
    <s v="Mercy Corps"/>
    <m/>
    <s v="Réalisé"/>
    <d v="2016-10-08T00:00:00"/>
    <s v="Distribution NFI"/>
    <s v="Matériaux NFI"/>
    <s v="Bidons"/>
    <m/>
    <s v="Nombre"/>
    <n v="150"/>
    <m/>
    <m/>
    <m/>
    <s v=""/>
    <n v="150"/>
    <s v="Sélection / Priorisation"/>
    <x v="3"/>
    <x v="27"/>
    <s v="Fonds Des Negres"/>
    <m/>
    <m/>
    <m/>
    <m/>
    <s v="WOR2016108NIFOFO"/>
    <n v="4"/>
    <x v="3"/>
    <x v="27"/>
    <e v="#N/A"/>
    <x v="1"/>
  </r>
  <r>
    <s v="World Vision International"/>
    <m/>
    <m/>
    <s v="Réalisé"/>
    <d v="2016-10-08T00:00:00"/>
    <s v="Distribution NFI"/>
    <s v="Matériaux NFI"/>
    <s v="Bidons"/>
    <m/>
    <s v="Nombre"/>
    <n v="300"/>
    <m/>
    <m/>
    <m/>
    <s v=""/>
    <n v="300"/>
    <s v="Sélection / Priorisation"/>
    <x v="3"/>
    <x v="24"/>
    <s v="Chalon"/>
    <m/>
    <m/>
    <m/>
    <m/>
    <s v="WOR2016108NIMICH"/>
    <n v="4"/>
    <x v="3"/>
    <x v="24"/>
    <e v="#N/A"/>
    <x v="1"/>
  </r>
  <r>
    <s v="World Vision International"/>
    <s v="Mercy Corps"/>
    <m/>
    <s v="Réalisé"/>
    <d v="2016-10-08T00:00:00"/>
    <s v="Distribution NFI"/>
    <s v="Matériaux NFI"/>
    <s v="Couvertures"/>
    <m/>
    <s v="Nombre"/>
    <n v="150"/>
    <m/>
    <m/>
    <m/>
    <s v=""/>
    <n v="150"/>
    <s v="Sélection / Priorisation"/>
    <x v="3"/>
    <x v="27"/>
    <s v="Fonds Des Negres"/>
    <m/>
    <m/>
    <m/>
    <m/>
    <s v="WOR2016108NIFOFO"/>
    <n v="3"/>
    <x v="3"/>
    <x v="27"/>
    <e v="#N/A"/>
    <x v="1"/>
  </r>
  <r>
    <s v="World Vision International"/>
    <m/>
    <m/>
    <s v="Réalisé"/>
    <d v="2016-10-08T00:00:00"/>
    <s v="Distribution NFI"/>
    <s v="Matériaux NFI"/>
    <s v="Couvertures"/>
    <m/>
    <s v="Nombre"/>
    <n v="300"/>
    <m/>
    <m/>
    <m/>
    <s v=""/>
    <n v="300"/>
    <s v="Sélection / Priorisation"/>
    <x v="3"/>
    <x v="24"/>
    <s v="Chalon"/>
    <m/>
    <m/>
    <m/>
    <m/>
    <s v="WOR2016108NIMICH"/>
    <n v="3"/>
    <x v="3"/>
    <x v="24"/>
    <e v="#N/A"/>
    <x v="1"/>
  </r>
  <r>
    <s v="World Vision International"/>
    <s v="Mercy Corps"/>
    <m/>
    <s v="Réalisé"/>
    <d v="2016-10-08T00:00:00"/>
    <s v="Distribution NFI"/>
    <s v="Matériaux NFI"/>
    <s v="Lampes solaires"/>
    <m/>
    <s v="Nombre"/>
    <n v="150"/>
    <m/>
    <m/>
    <m/>
    <s v=""/>
    <n v="150"/>
    <s v="Sélection / Priorisation"/>
    <x v="3"/>
    <x v="27"/>
    <s v="Fonds Des Negres"/>
    <m/>
    <m/>
    <m/>
    <m/>
    <s v="WOR2016108NIFOFO"/>
    <n v="2"/>
    <x v="3"/>
    <x v="27"/>
    <e v="#N/A"/>
    <x v="1"/>
  </r>
  <r>
    <s v="World Vision International"/>
    <m/>
    <m/>
    <s v="Réalisé"/>
    <d v="2016-10-08T00:00:00"/>
    <s v="Distribution NFI"/>
    <s v="Matériaux NFI"/>
    <s v="Lampes solaires"/>
    <m/>
    <s v="Nombre"/>
    <n v="300"/>
    <m/>
    <m/>
    <m/>
    <s v=""/>
    <n v="300"/>
    <s v="Sélection / Priorisation"/>
    <x v="3"/>
    <x v="24"/>
    <s v="Chalon"/>
    <m/>
    <m/>
    <m/>
    <m/>
    <s v="WOR2016108NIMICH"/>
    <n v="2"/>
    <x v="3"/>
    <x v="24"/>
    <e v="#N/A"/>
    <x v="1"/>
  </r>
  <r>
    <s v="World Vision International"/>
    <s v="Mercy Corps"/>
    <m/>
    <s v="Réalisé"/>
    <d v="2016-10-08T00:00:00"/>
    <s v="Distribution NFI"/>
    <s v="Matériaux NFI"/>
    <s v="Moustiquaires"/>
    <m/>
    <s v="Nombre"/>
    <n v="150"/>
    <m/>
    <m/>
    <m/>
    <s v=""/>
    <n v="150"/>
    <s v="Sélection / Priorisation"/>
    <x v="3"/>
    <x v="27"/>
    <s v="Fonds Des Negres"/>
    <m/>
    <m/>
    <m/>
    <m/>
    <s v="WOR2016108NIFOFO"/>
    <n v="1"/>
    <x v="3"/>
    <x v="27"/>
    <e v="#N/A"/>
    <x v="1"/>
  </r>
  <r>
    <s v="World Vision International"/>
    <m/>
    <m/>
    <s v="Réalisé"/>
    <d v="2016-10-08T00:00:00"/>
    <s v="Distribution NFI"/>
    <s v="Matériaux NFI"/>
    <s v="Moustiquaires"/>
    <m/>
    <s v="Nombre"/>
    <n v="300"/>
    <m/>
    <m/>
    <m/>
    <s v=""/>
    <n v="300"/>
    <s v="Sélection / Priorisation"/>
    <x v="3"/>
    <x v="24"/>
    <s v="Chalon"/>
    <m/>
    <m/>
    <m/>
    <m/>
    <s v="WOR2016108NIMICH"/>
    <n v="1"/>
    <x v="3"/>
    <x v="24"/>
    <e v="#N/A"/>
    <x v="1"/>
  </r>
  <r>
    <s v="World Vision International"/>
    <s v="Mercy Corps"/>
    <m/>
    <s v="Réalisé"/>
    <d v="2016-10-09T00:00:00"/>
    <s v="Distribution Abris"/>
    <s v="Matériaux Abris"/>
    <s v="Bâches"/>
    <m/>
    <s v="Nombre"/>
    <n v="400"/>
    <m/>
    <m/>
    <m/>
    <s v=""/>
    <n v="400"/>
    <m/>
    <x v="3"/>
    <x v="27"/>
    <s v="Fonds Des Negres"/>
    <m/>
    <m/>
    <m/>
    <m/>
    <s v="WOR2016109NIFOFO"/>
    <n v="5"/>
    <x v="3"/>
    <x v="27"/>
    <e v="#N/A"/>
    <x v="1"/>
  </r>
  <r>
    <s v="World Vision International"/>
    <m/>
    <m/>
    <s v="Réalisé"/>
    <d v="2016-10-09T00:00:00"/>
    <s v="Distribution Abris"/>
    <s v="Matériaux Abris"/>
    <s v="Bâches"/>
    <m/>
    <s v="Nombre"/>
    <n v="156"/>
    <m/>
    <m/>
    <m/>
    <s v=""/>
    <n v="156"/>
    <m/>
    <x v="3"/>
    <x v="85"/>
    <s v="Sillegue"/>
    <m/>
    <m/>
    <m/>
    <m/>
    <s v="WOR2016109NIPESI"/>
    <n v="3"/>
    <x v="3"/>
    <x v="62"/>
    <e v="#N/A"/>
    <x v="0"/>
  </r>
  <r>
    <s v="World Vision International"/>
    <m/>
    <m/>
    <s v="Réalisé"/>
    <d v="2016-10-09T00:00:00"/>
    <s v="Distribution Abris"/>
    <s v="Matériaux Abris"/>
    <s v="Bâches"/>
    <m/>
    <s v="Nombre"/>
    <n v="134"/>
    <m/>
    <m/>
    <m/>
    <s v=""/>
    <n v="134"/>
    <m/>
    <x v="4"/>
    <x v="84"/>
    <s v="Belle Fontaine"/>
    <m/>
    <m/>
    <m/>
    <m/>
    <s v="WOR2016109OUKEBE"/>
    <n v="3"/>
    <x v="4"/>
    <x v="61"/>
    <e v="#N/A"/>
    <x v="1"/>
  </r>
  <r>
    <s v="World Vision International"/>
    <m/>
    <m/>
    <s v="Réalisé"/>
    <d v="2016-10-09T00:00:00"/>
    <s v="Distribution Abris"/>
    <s v="Matériaux Abris"/>
    <s v="Bâches"/>
    <m/>
    <s v="Nombre"/>
    <n v="250"/>
    <m/>
    <m/>
    <m/>
    <s v=""/>
    <n v="250"/>
    <m/>
    <x v="4"/>
    <x v="84"/>
    <s v="Bongars"/>
    <m/>
    <m/>
    <m/>
    <m/>
    <s v="WOR2016109OUKEBO"/>
    <n v="3"/>
    <x v="4"/>
    <x v="61"/>
    <e v="#N/A"/>
    <x v="1"/>
  </r>
  <r>
    <s v="World Vision International"/>
    <m/>
    <m/>
    <s v="Réalisé"/>
    <d v="2016-10-09T00:00:00"/>
    <s v="Distribution Abris"/>
    <s v="Matériaux Abris"/>
    <s v="Bâches"/>
    <m/>
    <s v="Nombre"/>
    <n v="145"/>
    <m/>
    <m/>
    <m/>
    <s v=""/>
    <n v="145"/>
    <m/>
    <x v="4"/>
    <x v="34"/>
    <s v="Trou Louis"/>
    <m/>
    <m/>
    <m/>
    <m/>
    <s v="WOR2016109OUPOTR"/>
    <n v="4"/>
    <x v="4"/>
    <x v="34"/>
    <e v="#N/A"/>
    <x v="0"/>
  </r>
  <r>
    <s v="World Vision International"/>
    <s v="OFATMA"/>
    <m/>
    <s v="Réalisé"/>
    <d v="2016-10-09T00:00:00"/>
    <s v="Distribution Abris"/>
    <s v="Matériaux Abris"/>
    <s v="Bâches"/>
    <m/>
    <s v="Nombre"/>
    <n v="50"/>
    <m/>
    <m/>
    <m/>
    <s v=""/>
    <n v="50"/>
    <m/>
    <x v="1"/>
    <x v="1"/>
    <s v="Bourdet"/>
    <m/>
    <m/>
    <m/>
    <m/>
    <s v="WOR2016109SULEBO"/>
    <n v="5"/>
    <x v="1"/>
    <x v="1"/>
    <e v="#N/A"/>
    <x v="0"/>
  </r>
  <r>
    <s v="World Vision International"/>
    <s v="Mercy Corps"/>
    <m/>
    <s v="Réalisé"/>
    <d v="2016-10-09T00:00:00"/>
    <s v="Distribution NFI"/>
    <s v="Matériaux NFI"/>
    <s v="Bidons"/>
    <m/>
    <s v="Nombre"/>
    <n v="400"/>
    <m/>
    <m/>
    <m/>
    <s v=""/>
    <n v="400"/>
    <s v="Sélection / Priorisation"/>
    <x v="3"/>
    <x v="27"/>
    <s v="Fonds Des Negres"/>
    <m/>
    <m/>
    <m/>
    <m/>
    <s v="WOR2016109NIFOFO"/>
    <n v="4"/>
    <x v="3"/>
    <x v="27"/>
    <e v="#N/A"/>
    <x v="1"/>
  </r>
  <r>
    <s v="World Vision International"/>
    <m/>
    <m/>
    <s v="Réalisé"/>
    <d v="2016-10-09T00:00:00"/>
    <s v="Distribution NFI"/>
    <s v="Matériaux NFI"/>
    <s v="Bidons"/>
    <m/>
    <s v="Nombre"/>
    <n v="156"/>
    <m/>
    <m/>
    <m/>
    <s v=""/>
    <n v="156"/>
    <s v="Sélection / Priorisation"/>
    <x v="3"/>
    <x v="85"/>
    <s v="Sillegue"/>
    <m/>
    <m/>
    <m/>
    <m/>
    <s v="WOR2016109NIPESI"/>
    <n v="2"/>
    <x v="3"/>
    <x v="62"/>
    <e v="#N/A"/>
    <x v="1"/>
  </r>
  <r>
    <s v="World Vision International"/>
    <m/>
    <m/>
    <s v="Réalisé"/>
    <d v="2016-10-09T00:00:00"/>
    <s v="Distribution NFI"/>
    <s v="Matériaux NFI"/>
    <s v="Bidons"/>
    <m/>
    <s v="Nombre"/>
    <n v="134"/>
    <m/>
    <m/>
    <m/>
    <s v=""/>
    <n v="134"/>
    <s v="Sélection / Priorisation"/>
    <x v="4"/>
    <x v="84"/>
    <s v="Belle Fontaine"/>
    <m/>
    <m/>
    <m/>
    <m/>
    <s v="WOR2016109OUKEBE"/>
    <n v="2"/>
    <x v="4"/>
    <x v="61"/>
    <e v="#N/A"/>
    <x v="1"/>
  </r>
  <r>
    <s v="World Vision International"/>
    <m/>
    <m/>
    <s v="Réalisé"/>
    <d v="2016-10-09T00:00:00"/>
    <s v="Distribution NFI"/>
    <s v="Matériaux NFI"/>
    <s v="Bidons"/>
    <m/>
    <s v="Nombre"/>
    <n v="250"/>
    <m/>
    <m/>
    <m/>
    <s v=""/>
    <n v="250"/>
    <s v="Sélection / Priorisation"/>
    <x v="4"/>
    <x v="84"/>
    <s v="Bongars"/>
    <m/>
    <m/>
    <m/>
    <m/>
    <s v="WOR2016109OUKEBO"/>
    <n v="2"/>
    <x v="4"/>
    <x v="61"/>
    <e v="#N/A"/>
    <x v="1"/>
  </r>
  <r>
    <s v="World Vision International"/>
    <m/>
    <m/>
    <s v="Réalisé"/>
    <d v="2016-10-09T00:00:00"/>
    <s v="Distribution NFI"/>
    <s v="Matériaux NFI"/>
    <s v="Bidons"/>
    <m/>
    <s v="Nombre"/>
    <n v="145"/>
    <m/>
    <m/>
    <m/>
    <s v=""/>
    <n v="145"/>
    <s v="Sélection / Priorisation"/>
    <x v="4"/>
    <x v="34"/>
    <s v="Trou Louis"/>
    <m/>
    <m/>
    <m/>
    <m/>
    <s v="WOR2016109OUPOTR"/>
    <n v="3"/>
    <x v="4"/>
    <x v="34"/>
    <e v="#N/A"/>
    <x v="1"/>
  </r>
  <r>
    <s v="World Vision International"/>
    <s v="OFATMA"/>
    <m/>
    <s v="Réalisé"/>
    <d v="2016-10-09T00:00:00"/>
    <s v="Distribution NFI"/>
    <s v="Matériaux NFI"/>
    <s v="Bidons"/>
    <m/>
    <s v="Nombre"/>
    <n v="50"/>
    <m/>
    <m/>
    <m/>
    <s v=""/>
    <n v="50"/>
    <s v="Sélection / Priorisation"/>
    <x v="1"/>
    <x v="1"/>
    <s v="Bourdet"/>
    <m/>
    <m/>
    <m/>
    <m/>
    <s v="WOR2016109SULEBO"/>
    <n v="4"/>
    <x v="1"/>
    <x v="1"/>
    <e v="#N/A"/>
    <x v="1"/>
  </r>
  <r>
    <s v="World Vision International"/>
    <s v="Mercy Corps"/>
    <m/>
    <s v="Réalisé"/>
    <d v="2016-10-09T00:00:00"/>
    <s v="Distribution NFI"/>
    <s v="Matériaux NFI"/>
    <s v="Couvertures"/>
    <m/>
    <s v="Nombre"/>
    <n v="400"/>
    <m/>
    <m/>
    <m/>
    <s v=""/>
    <n v="400"/>
    <s v="Sélection / Priorisation"/>
    <x v="3"/>
    <x v="27"/>
    <s v="Fonds Des Negres"/>
    <m/>
    <m/>
    <m/>
    <m/>
    <s v="WOR2016109NIFOFO"/>
    <n v="3"/>
    <x v="3"/>
    <x v="27"/>
    <e v="#N/A"/>
    <x v="1"/>
  </r>
  <r>
    <s v="World Vision International"/>
    <m/>
    <m/>
    <s v="Réalisé"/>
    <d v="2016-10-09T00:00:00"/>
    <s v="Distribution NFI"/>
    <s v="Matériaux NFI"/>
    <s v="Couvertures"/>
    <m/>
    <s v="Nombre"/>
    <n v="156"/>
    <m/>
    <m/>
    <m/>
    <s v=""/>
    <n v="156"/>
    <s v="Sélection / Priorisation"/>
    <x v="3"/>
    <x v="85"/>
    <s v="Sillegue"/>
    <m/>
    <m/>
    <m/>
    <m/>
    <s v="WOR2016109NIPESI"/>
    <n v="1"/>
    <x v="3"/>
    <x v="62"/>
    <e v="#N/A"/>
    <x v="1"/>
  </r>
  <r>
    <s v="World Vision International"/>
    <m/>
    <m/>
    <s v="Réalisé"/>
    <d v="2016-10-09T00:00:00"/>
    <s v="Distribution NFI"/>
    <s v="Matériaux NFI"/>
    <s v="Couvertures"/>
    <m/>
    <s v="Nombre"/>
    <n v="134"/>
    <m/>
    <m/>
    <m/>
    <s v=""/>
    <n v="134"/>
    <s v="Sélection / Priorisation"/>
    <x v="4"/>
    <x v="84"/>
    <s v="Belle Fontaine"/>
    <m/>
    <m/>
    <m/>
    <m/>
    <s v="WOR2016109OUKEBE"/>
    <n v="1"/>
    <x v="4"/>
    <x v="61"/>
    <e v="#N/A"/>
    <x v="1"/>
  </r>
  <r>
    <s v="World Vision International"/>
    <m/>
    <m/>
    <s v="Réalisé"/>
    <d v="2016-10-09T00:00:00"/>
    <s v="Distribution NFI"/>
    <s v="Matériaux NFI"/>
    <s v="Couvertures"/>
    <m/>
    <s v="Nombre"/>
    <n v="250"/>
    <m/>
    <m/>
    <m/>
    <s v=""/>
    <n v="250"/>
    <s v="Sélection / Priorisation"/>
    <x v="4"/>
    <x v="84"/>
    <s v="Bongars"/>
    <m/>
    <m/>
    <m/>
    <m/>
    <s v="WOR2016109OUKEBO"/>
    <n v="1"/>
    <x v="4"/>
    <x v="61"/>
    <e v="#N/A"/>
    <x v="1"/>
  </r>
  <r>
    <s v="World Vision International"/>
    <m/>
    <m/>
    <s v="Réalisé"/>
    <d v="2016-10-09T00:00:00"/>
    <s v="Distribution NFI"/>
    <s v="Matériaux NFI"/>
    <s v="Couvertures"/>
    <m/>
    <s v="Nombre"/>
    <n v="145"/>
    <m/>
    <m/>
    <m/>
    <s v=""/>
    <n v="145"/>
    <s v="Sélection / Priorisation"/>
    <x v="4"/>
    <x v="34"/>
    <s v="Trou Louis"/>
    <m/>
    <m/>
    <m/>
    <m/>
    <s v="WOR2016109OUPOTR"/>
    <n v="2"/>
    <x v="4"/>
    <x v="34"/>
    <e v="#N/A"/>
    <x v="1"/>
  </r>
  <r>
    <s v="World Vision International"/>
    <s v="OFATMA"/>
    <m/>
    <s v="Réalisé"/>
    <d v="2016-10-09T00:00:00"/>
    <s v="Distribution NFI"/>
    <s v="Matériaux NFI"/>
    <s v="Couvertures"/>
    <m/>
    <s v="Nombre"/>
    <n v="50"/>
    <m/>
    <m/>
    <m/>
    <s v=""/>
    <n v="50"/>
    <s v="Sélection / Priorisation"/>
    <x v="1"/>
    <x v="1"/>
    <s v="Bourdet"/>
    <m/>
    <m/>
    <m/>
    <m/>
    <s v="WOR2016109SULEBO"/>
    <n v="3"/>
    <x v="1"/>
    <x v="1"/>
    <e v="#N/A"/>
    <x v="1"/>
  </r>
  <r>
    <s v="World Vision International"/>
    <m/>
    <m/>
    <s v="Réalisé"/>
    <d v="2016-10-09T00:00:00"/>
    <s v="Distribution NFI"/>
    <s v="Matériaux NFI"/>
    <s v="Kit de cuisine"/>
    <m/>
    <s v="Nombre"/>
    <n v="145"/>
    <m/>
    <m/>
    <m/>
    <s v=""/>
    <n v="145"/>
    <s v="Sélection / Priorisation"/>
    <x v="4"/>
    <x v="34"/>
    <s v="Trou Louis"/>
    <m/>
    <m/>
    <m/>
    <m/>
    <s v="WOR2016109OUPOTR"/>
    <n v="1"/>
    <x v="4"/>
    <x v="34"/>
    <e v="#N/A"/>
    <x v="1"/>
  </r>
  <r>
    <s v="World Vision International"/>
    <s v="Mercy Corps"/>
    <m/>
    <s v="Réalisé"/>
    <d v="2016-10-09T00:00:00"/>
    <s v="Distribution NFI"/>
    <s v="Matériaux NFI"/>
    <s v="Lampes solaires"/>
    <m/>
    <s v="Nombre"/>
    <n v="400"/>
    <m/>
    <m/>
    <m/>
    <s v=""/>
    <n v="400"/>
    <s v="Sélection / Priorisation"/>
    <x v="3"/>
    <x v="27"/>
    <s v="Fonds Des Negres"/>
    <m/>
    <m/>
    <m/>
    <m/>
    <s v="WOR2016109NIFOFO"/>
    <n v="2"/>
    <x v="3"/>
    <x v="27"/>
    <e v="#N/A"/>
    <x v="1"/>
  </r>
  <r>
    <s v="World Vision International"/>
    <s v="OFATMA"/>
    <m/>
    <s v="Réalisé"/>
    <d v="2016-10-09T00:00:00"/>
    <s v="Distribution NFI"/>
    <s v="Matériaux NFI"/>
    <s v="Lampes solaires"/>
    <m/>
    <s v="Nombre"/>
    <n v="50"/>
    <m/>
    <m/>
    <m/>
    <s v=""/>
    <n v="50"/>
    <s v="Sélection / Priorisation"/>
    <x v="1"/>
    <x v="1"/>
    <s v="Bourdet"/>
    <m/>
    <m/>
    <m/>
    <m/>
    <s v="WOR2016109SULEBO"/>
    <n v="2"/>
    <x v="1"/>
    <x v="1"/>
    <e v="#N/A"/>
    <x v="1"/>
  </r>
  <r>
    <s v="World Vision International"/>
    <s v="Mercy Corps"/>
    <m/>
    <s v="Réalisé"/>
    <d v="2016-10-09T00:00:00"/>
    <s v="Distribution NFI"/>
    <s v="Matériaux NFI"/>
    <s v="Moustiquaires"/>
    <m/>
    <s v="Nombre"/>
    <n v="400"/>
    <m/>
    <m/>
    <m/>
    <s v=""/>
    <n v="400"/>
    <s v="Sélection / Priorisation"/>
    <x v="3"/>
    <x v="27"/>
    <s v="Fonds Des Negres"/>
    <m/>
    <m/>
    <m/>
    <m/>
    <s v="WOR2016109NIFOFO"/>
    <n v="1"/>
    <x v="3"/>
    <x v="27"/>
    <e v="#N/A"/>
    <x v="1"/>
  </r>
  <r>
    <s v="World Vision International"/>
    <s v="OFATMA"/>
    <m/>
    <s v="Réalisé"/>
    <d v="2016-10-09T00:00:00"/>
    <s v="Distribution NFI"/>
    <s v="Matériaux NFI"/>
    <s v="Moustiquaires"/>
    <m/>
    <s v="Nombre"/>
    <n v="50"/>
    <m/>
    <m/>
    <m/>
    <s v=""/>
    <n v="50"/>
    <s v="Sélection / Priorisation"/>
    <x v="1"/>
    <x v="1"/>
    <s v="Bourdet"/>
    <m/>
    <m/>
    <m/>
    <m/>
    <s v="WOR2016109SULEBO"/>
    <n v="1"/>
    <x v="1"/>
    <x v="1"/>
    <e v="#N/A"/>
    <x v="1"/>
  </r>
  <r>
    <s v="World Vision International"/>
    <m/>
    <m/>
    <s v="Réalisé"/>
    <d v="2016-10-10T00:00:00"/>
    <s v="Distribution Abris"/>
    <s v="Matériaux Abris"/>
    <s v="Bâches"/>
    <m/>
    <s v="Nombre"/>
    <n v="250"/>
    <m/>
    <m/>
    <m/>
    <s v=""/>
    <n v="250"/>
    <m/>
    <x v="4"/>
    <x v="34"/>
    <s v="Gros Mangle"/>
    <m/>
    <m/>
    <m/>
    <m/>
    <s v="WOR20161010OUPOGR"/>
    <n v="3"/>
    <x v="4"/>
    <x v="34"/>
    <e v="#N/A"/>
    <x v="1"/>
  </r>
  <r>
    <s v="World Vision International"/>
    <m/>
    <m/>
    <s v="Réalisé"/>
    <d v="2016-10-10T00:00:00"/>
    <s v="Distribution Abris"/>
    <s v="Matériaux Abris"/>
    <s v="Bâches"/>
    <m/>
    <s v="Nombre"/>
    <n v="200"/>
    <m/>
    <m/>
    <m/>
    <s v=""/>
    <n v="200"/>
    <m/>
    <x v="4"/>
    <x v="34"/>
    <s v="La Source"/>
    <m/>
    <m/>
    <m/>
    <m/>
    <s v="WOR20161010OUPOLA"/>
    <n v="3"/>
    <x v="4"/>
    <x v="34"/>
    <e v="#N/A"/>
    <x v="1"/>
  </r>
  <r>
    <s v="World Vision International"/>
    <m/>
    <m/>
    <s v="Réalisé"/>
    <d v="2016-10-10T00:00:00"/>
    <s v="Distribution Abris"/>
    <s v="Matériaux Abris"/>
    <s v="Bâches"/>
    <m/>
    <s v="Nombre"/>
    <n v="250"/>
    <m/>
    <m/>
    <m/>
    <s v=""/>
    <n v="250"/>
    <m/>
    <x v="4"/>
    <x v="34"/>
    <s v="Trou Louis"/>
    <m/>
    <m/>
    <m/>
    <m/>
    <s v="WOR20161010OUPOTR"/>
    <n v="3"/>
    <x v="4"/>
    <x v="34"/>
    <e v="#N/A"/>
    <x v="1"/>
  </r>
  <r>
    <s v="World Vision International"/>
    <m/>
    <m/>
    <s v="Réalisé"/>
    <d v="2016-10-10T00:00:00"/>
    <s v="Distribution NFI"/>
    <s v="Matériaux NFI"/>
    <s v="Bidons"/>
    <m/>
    <s v="Nombre"/>
    <n v="250"/>
    <m/>
    <m/>
    <m/>
    <s v=""/>
    <n v="250"/>
    <s v="Sélection / Priorisation"/>
    <x v="4"/>
    <x v="34"/>
    <s v="Gros Mangle"/>
    <m/>
    <m/>
    <m/>
    <m/>
    <s v="WOR20161010OUPOGR"/>
    <n v="2"/>
    <x v="4"/>
    <x v="34"/>
    <e v="#N/A"/>
    <x v="1"/>
  </r>
  <r>
    <s v="World Vision International"/>
    <m/>
    <m/>
    <s v="Réalisé"/>
    <d v="2016-10-10T00:00:00"/>
    <s v="Distribution NFI"/>
    <s v="Matériaux NFI"/>
    <s v="Bidons"/>
    <m/>
    <s v="Nombre"/>
    <n v="200"/>
    <m/>
    <m/>
    <m/>
    <s v=""/>
    <n v="200"/>
    <s v="Sélection / Priorisation"/>
    <x v="4"/>
    <x v="34"/>
    <s v="La Source"/>
    <m/>
    <m/>
    <m/>
    <m/>
    <s v="WOR20161010OUPOLA"/>
    <n v="2"/>
    <x v="4"/>
    <x v="34"/>
    <e v="#N/A"/>
    <x v="1"/>
  </r>
  <r>
    <s v="World Vision International"/>
    <m/>
    <m/>
    <s v="Réalisé"/>
    <d v="2016-10-10T00:00:00"/>
    <s v="Distribution NFI"/>
    <s v="Matériaux NFI"/>
    <s v="Bidons"/>
    <m/>
    <s v="Nombre"/>
    <n v="250"/>
    <m/>
    <m/>
    <m/>
    <s v=""/>
    <n v="250"/>
    <s v="Sélection / Priorisation"/>
    <x v="4"/>
    <x v="34"/>
    <s v="Trou Louis"/>
    <m/>
    <m/>
    <m/>
    <m/>
    <s v="WOR20161010OUPOTR"/>
    <n v="2"/>
    <x v="4"/>
    <x v="34"/>
    <e v="#N/A"/>
    <x v="1"/>
  </r>
  <r>
    <s v="World Vision International"/>
    <m/>
    <m/>
    <s v="Réalisé"/>
    <d v="2016-10-10T00:00:00"/>
    <s v="Distribution NFI"/>
    <s v="Matériaux NFI"/>
    <s v="Couvertures"/>
    <m/>
    <s v="Nombre"/>
    <n v="250"/>
    <m/>
    <m/>
    <m/>
    <s v=""/>
    <n v="250"/>
    <s v="Sélection / Priorisation"/>
    <x v="4"/>
    <x v="34"/>
    <s v="Gros Mangle"/>
    <m/>
    <m/>
    <m/>
    <m/>
    <s v="WOR20161010OUPOGR"/>
    <n v="1"/>
    <x v="4"/>
    <x v="34"/>
    <e v="#N/A"/>
    <x v="1"/>
  </r>
  <r>
    <s v="World Vision International"/>
    <m/>
    <m/>
    <s v="Réalisé"/>
    <d v="2016-10-10T00:00:00"/>
    <s v="Distribution NFI"/>
    <s v="Matériaux NFI"/>
    <s v="Couvertures"/>
    <m/>
    <s v="Nombre"/>
    <n v="200"/>
    <m/>
    <m/>
    <m/>
    <s v=""/>
    <n v="200"/>
    <s v="Sélection / Priorisation"/>
    <x v="4"/>
    <x v="34"/>
    <s v="La Source"/>
    <m/>
    <m/>
    <m/>
    <m/>
    <s v="WOR20161010OUPOLA"/>
    <n v="1"/>
    <x v="4"/>
    <x v="34"/>
    <e v="#N/A"/>
    <x v="1"/>
  </r>
  <r>
    <s v="World Vision International"/>
    <m/>
    <m/>
    <s v="Réalisé"/>
    <d v="2016-10-10T00:00:00"/>
    <s v="Distribution NFI"/>
    <s v="Matériaux NFI"/>
    <s v="Couvertures"/>
    <m/>
    <s v="Nombre"/>
    <n v="250"/>
    <m/>
    <m/>
    <m/>
    <s v=""/>
    <n v="250"/>
    <s v="Sélection / Priorisation"/>
    <x v="4"/>
    <x v="34"/>
    <s v="Trou Louis"/>
    <m/>
    <m/>
    <m/>
    <m/>
    <s v="WOR20161010OUPOTR"/>
    <n v="1"/>
    <x v="4"/>
    <x v="34"/>
    <e v="#N/A"/>
    <x v="1"/>
  </r>
  <r>
    <s v="World Vision International"/>
    <s v="Concern Worldwide"/>
    <m/>
    <s v="Réalisé"/>
    <d v="2016-10-11T00:00:00"/>
    <s v="Distribution Abris"/>
    <s v="Matériaux Abris"/>
    <s v="Bâches"/>
    <m/>
    <s v="Nombre"/>
    <n v="285"/>
    <m/>
    <m/>
    <m/>
    <s v=""/>
    <n v="285"/>
    <m/>
    <x v="4"/>
    <x v="34"/>
    <s v="Grand Vide"/>
    <m/>
    <m/>
    <m/>
    <m/>
    <s v="WOR20161011OUPOGR"/>
    <n v="7"/>
    <x v="4"/>
    <x v="34"/>
    <e v="#N/A"/>
    <x v="1"/>
  </r>
  <r>
    <s v="World Vision International"/>
    <m/>
    <m/>
    <s v="Réalisé"/>
    <d v="2016-10-11T00:00:00"/>
    <s v="Distribution Abris"/>
    <s v="Matériaux Abris"/>
    <s v="Bâches"/>
    <m/>
    <s v="Nombre"/>
    <n v="300"/>
    <m/>
    <m/>
    <m/>
    <s v=""/>
    <n v="300"/>
    <m/>
    <x v="4"/>
    <x v="34"/>
    <s v="La Source"/>
    <m/>
    <m/>
    <m/>
    <m/>
    <s v="WOR20161011OUPOLA"/>
    <n v="5"/>
    <x v="4"/>
    <x v="34"/>
    <e v="#N/A"/>
    <x v="1"/>
  </r>
  <r>
    <s v="World Vision International"/>
    <s v="Fondation Digicel"/>
    <m/>
    <s v="Réalisé"/>
    <d v="2016-10-11T00:00:00"/>
    <s v="Distribution Abris"/>
    <s v="Matériaux Abris"/>
    <s v="Bâches"/>
    <m/>
    <s v="Nombre"/>
    <n v="120"/>
    <m/>
    <m/>
    <m/>
    <s v=""/>
    <n v="120"/>
    <m/>
    <x v="1"/>
    <x v="77"/>
    <s v="Ile A Vache"/>
    <m/>
    <m/>
    <m/>
    <m/>
    <s v="WOR20161011SUILIL"/>
    <n v="1"/>
    <x v="1"/>
    <x v="54"/>
    <e v="#N/A"/>
    <x v="0"/>
  </r>
  <r>
    <s v="World Vision International"/>
    <m/>
    <m/>
    <s v="Réalisé"/>
    <d v="2016-10-11T00:00:00"/>
    <s v="Distribution Abris"/>
    <s v="Matériaux Abris"/>
    <s v="Bâches"/>
    <m/>
    <s v="Nombre"/>
    <n v="437"/>
    <m/>
    <m/>
    <m/>
    <s v=""/>
    <n v="437"/>
    <m/>
    <x v="1"/>
    <x v="86"/>
    <s v="Baie Dumerle"/>
    <m/>
    <m/>
    <m/>
    <m/>
    <s v="WOR20161011SUSTBA"/>
    <n v="4"/>
    <x v="1"/>
    <x v="63"/>
    <e v="#N/A"/>
    <x v="0"/>
  </r>
  <r>
    <s v="World Vision International"/>
    <s v="Concern Worldwide"/>
    <m/>
    <s v="Réalisé"/>
    <d v="2016-10-11T00:00:00"/>
    <s v="Distribution NFI"/>
    <s v="Matériaux NFI"/>
    <s v="Bidons"/>
    <m/>
    <s v="Nombre"/>
    <n v="285"/>
    <m/>
    <m/>
    <m/>
    <s v=""/>
    <n v="285"/>
    <s v="Sélection / Priorisation"/>
    <x v="4"/>
    <x v="34"/>
    <s v="Grand Vide"/>
    <m/>
    <m/>
    <m/>
    <m/>
    <s v="WOR20161011OUPOGR"/>
    <n v="6"/>
    <x v="4"/>
    <x v="34"/>
    <e v="#N/A"/>
    <x v="1"/>
  </r>
  <r>
    <s v="World Vision International"/>
    <m/>
    <m/>
    <s v="Réalisé"/>
    <d v="2016-10-11T00:00:00"/>
    <s v="Distribution NFI"/>
    <s v="Matériaux NFI"/>
    <s v="Bidons"/>
    <m/>
    <s v="Nombre"/>
    <n v="300"/>
    <m/>
    <m/>
    <m/>
    <s v=""/>
    <n v="300"/>
    <s v="Sélection / Priorisation"/>
    <x v="4"/>
    <x v="34"/>
    <s v="La Source"/>
    <m/>
    <m/>
    <m/>
    <m/>
    <s v="WOR20161011OUPOLA"/>
    <n v="4"/>
    <x v="4"/>
    <x v="34"/>
    <e v="#N/A"/>
    <x v="1"/>
  </r>
  <r>
    <s v="World Vision International"/>
    <s v="Concern Worldwide"/>
    <m/>
    <s v="Réalisé"/>
    <d v="2016-10-11T00:00:00"/>
    <s v="Distribution NFI"/>
    <s v="Matériaux NFI"/>
    <s v="Couvertures"/>
    <m/>
    <s v="Nombre"/>
    <n v="285"/>
    <m/>
    <m/>
    <m/>
    <s v=""/>
    <n v="285"/>
    <s v="Sélection / Priorisation"/>
    <x v="4"/>
    <x v="34"/>
    <s v="Grand Vide"/>
    <m/>
    <m/>
    <m/>
    <m/>
    <s v="WOR20161011OUPOGR"/>
    <n v="5"/>
    <x v="4"/>
    <x v="34"/>
    <e v="#N/A"/>
    <x v="1"/>
  </r>
  <r>
    <s v="World Vision International"/>
    <m/>
    <m/>
    <s v="Réalisé"/>
    <d v="2016-10-11T00:00:00"/>
    <s v="Distribution NFI"/>
    <s v="Matériaux NFI"/>
    <s v="Couvertures"/>
    <m/>
    <s v="Nombre"/>
    <n v="300"/>
    <m/>
    <m/>
    <m/>
    <s v=""/>
    <n v="300"/>
    <s v="Sélection / Priorisation"/>
    <x v="4"/>
    <x v="34"/>
    <s v="La Source"/>
    <m/>
    <m/>
    <m/>
    <m/>
    <s v="WOR20161011OUPOLA"/>
    <n v="3"/>
    <x v="4"/>
    <x v="34"/>
    <e v="#N/A"/>
    <x v="1"/>
  </r>
  <r>
    <s v="World Vision International"/>
    <m/>
    <m/>
    <s v="Réalisé"/>
    <d v="2016-10-11T00:00:00"/>
    <s v="Distribution NFI"/>
    <s v="Matériaux NFI"/>
    <s v="Couvertures"/>
    <m/>
    <s v="Nombre"/>
    <n v="437"/>
    <m/>
    <m/>
    <m/>
    <s v=""/>
    <n v="437"/>
    <s v="Sélection / Priorisation"/>
    <x v="1"/>
    <x v="86"/>
    <s v="Baie Dumerle"/>
    <m/>
    <m/>
    <m/>
    <m/>
    <s v="WOR20161011SUSTBA"/>
    <n v="3"/>
    <x v="1"/>
    <x v="63"/>
    <e v="#N/A"/>
    <x v="1"/>
  </r>
  <r>
    <s v="World Vision International"/>
    <s v="Concern Worldwide"/>
    <m/>
    <s v="Réalisé"/>
    <d v="2016-10-11T00:00:00"/>
    <s v="Distribution NFI"/>
    <s v="Matériaux NFI"/>
    <s v="Kit d'hygiène"/>
    <m/>
    <s v="Nombre"/>
    <n v="285"/>
    <m/>
    <m/>
    <m/>
    <s v=""/>
    <n v="285"/>
    <s v="Sélection / Priorisation"/>
    <x v="4"/>
    <x v="34"/>
    <s v="Grand Vide"/>
    <m/>
    <m/>
    <m/>
    <m/>
    <s v="WOR20161011OUPOGR"/>
    <n v="4"/>
    <x v="4"/>
    <x v="34"/>
    <e v="#N/A"/>
    <x v="1"/>
  </r>
  <r>
    <s v="World Vision International"/>
    <s v="Concern Worldwide"/>
    <m/>
    <s v="Réalisé"/>
    <d v="2016-10-11T00:00:00"/>
    <s v="Distribution NFI"/>
    <s v="Matériaux NFI"/>
    <s v="Aquatabs"/>
    <m/>
    <s v="Nombre"/>
    <n v="285"/>
    <m/>
    <m/>
    <m/>
    <m/>
    <n v="285"/>
    <s v="Sélection / Priorisation"/>
    <x v="4"/>
    <x v="34"/>
    <s v="Grand Vide"/>
    <m/>
    <m/>
    <m/>
    <m/>
    <s v="WOR20161011OUPOGR"/>
    <n v="3"/>
    <x v="4"/>
    <x v="34"/>
    <e v="#N/A"/>
    <x v="1"/>
  </r>
  <r>
    <s v="World Vision International"/>
    <s v="Concern Worldwide"/>
    <m/>
    <s v="Réalisé"/>
    <d v="2016-10-11T00:00:00"/>
    <s v="Distribution NFI"/>
    <s v="Matériaux NFI"/>
    <s v="Lampes solaires"/>
    <m/>
    <s v="Nombre"/>
    <n v="285"/>
    <m/>
    <m/>
    <m/>
    <s v=""/>
    <n v="285"/>
    <s v="Sélection / Priorisation"/>
    <x v="4"/>
    <x v="34"/>
    <s v="Grand Vide"/>
    <m/>
    <m/>
    <m/>
    <m/>
    <s v="WOR20161011OUPOGR"/>
    <n v="2"/>
    <x v="4"/>
    <x v="34"/>
    <e v="#N/A"/>
    <x v="1"/>
  </r>
  <r>
    <s v="World Vision International"/>
    <m/>
    <m/>
    <s v="Réalisé"/>
    <d v="2016-10-11T00:00:00"/>
    <s v="Distribution NFI"/>
    <s v="Matériaux NFI"/>
    <s v="Lampes solaires"/>
    <m/>
    <s v="Nombre"/>
    <n v="300"/>
    <m/>
    <m/>
    <m/>
    <s v=""/>
    <n v="300"/>
    <s v="Sélection / Priorisation"/>
    <x v="4"/>
    <x v="34"/>
    <s v="La Source"/>
    <m/>
    <m/>
    <m/>
    <m/>
    <s v="WOR20161011OUPOLA"/>
    <n v="2"/>
    <x v="4"/>
    <x v="34"/>
    <e v="#N/A"/>
    <x v="1"/>
  </r>
  <r>
    <s v="World Vision International"/>
    <m/>
    <m/>
    <s v="Réalisé"/>
    <d v="2016-10-11T00:00:00"/>
    <s v="Distribution NFI"/>
    <s v="Matériaux NFI"/>
    <s v="Lampes solaires"/>
    <m/>
    <s v="Nombre"/>
    <n v="437"/>
    <m/>
    <m/>
    <m/>
    <s v=""/>
    <n v="437"/>
    <s v="Sélection / Priorisation"/>
    <x v="1"/>
    <x v="86"/>
    <s v="Baie Dumerle"/>
    <m/>
    <m/>
    <m/>
    <m/>
    <s v="WOR20161011SUSTBA"/>
    <n v="2"/>
    <x v="1"/>
    <x v="63"/>
    <e v="#N/A"/>
    <x v="1"/>
  </r>
  <r>
    <s v="World Vision International"/>
    <s v="Concern Worldwide"/>
    <m/>
    <s v="Réalisé"/>
    <d v="2016-10-11T00:00:00"/>
    <s v="Distribution NFI"/>
    <s v="Matériaux NFI"/>
    <s v="Moustiquaires"/>
    <m/>
    <s v="Nombre"/>
    <n v="285"/>
    <m/>
    <m/>
    <m/>
    <s v=""/>
    <n v="285"/>
    <s v="Sélection / Priorisation"/>
    <x v="4"/>
    <x v="34"/>
    <s v="Grand Vide"/>
    <m/>
    <m/>
    <m/>
    <m/>
    <s v="WOR20161011OUPOGR"/>
    <n v="1"/>
    <x v="4"/>
    <x v="34"/>
    <e v="#N/A"/>
    <x v="1"/>
  </r>
  <r>
    <s v="World Vision International"/>
    <m/>
    <m/>
    <s v="Réalisé"/>
    <d v="2016-10-11T00:00:00"/>
    <s v="Distribution NFI"/>
    <s v="Matériaux NFI"/>
    <s v="Moustiquaires"/>
    <m/>
    <s v="Nombre"/>
    <n v="300"/>
    <m/>
    <m/>
    <m/>
    <s v=""/>
    <n v="300"/>
    <s v="Sélection / Priorisation"/>
    <x v="4"/>
    <x v="34"/>
    <s v="La Source"/>
    <m/>
    <m/>
    <m/>
    <m/>
    <s v="WOR20161011OUPOLA"/>
    <n v="1"/>
    <x v="4"/>
    <x v="34"/>
    <e v="#N/A"/>
    <x v="1"/>
  </r>
  <r>
    <s v="World Vision International"/>
    <m/>
    <m/>
    <s v="Réalisé"/>
    <d v="2016-10-11T00:00:00"/>
    <s v="Distribution NFI"/>
    <s v="Matériaux NFI"/>
    <s v="Moustiquaires"/>
    <m/>
    <s v="Nombre"/>
    <n v="437"/>
    <m/>
    <m/>
    <m/>
    <s v=""/>
    <n v="437"/>
    <s v="Sélection / Priorisation"/>
    <x v="1"/>
    <x v="86"/>
    <s v="Baie Dumerle"/>
    <m/>
    <m/>
    <m/>
    <m/>
    <s v="WOR20161011SUSTBA"/>
    <n v="1"/>
    <x v="1"/>
    <x v="63"/>
    <e v="#N/A"/>
    <x v="1"/>
  </r>
  <r>
    <s v="World Vision International"/>
    <m/>
    <m/>
    <s v="Réalisé"/>
    <d v="2016-10-12T00:00:00"/>
    <s v="Distribution Abris"/>
    <s v="Matériaux Abris"/>
    <s v="Bâches"/>
    <m/>
    <s v="Nombre"/>
    <n v="310"/>
    <m/>
    <m/>
    <m/>
    <s v=""/>
    <n v="310"/>
    <m/>
    <x v="4"/>
    <x v="34"/>
    <s v="Trou Louis"/>
    <m/>
    <m/>
    <m/>
    <m/>
    <s v="WOR20161012OUPOTR"/>
    <n v="3"/>
    <x v="4"/>
    <x v="34"/>
    <e v="#N/A"/>
    <x v="1"/>
  </r>
  <r>
    <s v="World Vision International"/>
    <m/>
    <m/>
    <s v="Réalisé"/>
    <d v="2016-10-12T00:00:00"/>
    <s v="Distribution NFI"/>
    <s v="Matériaux NFI"/>
    <s v="Bidons"/>
    <m/>
    <s v="Nombre"/>
    <n v="310"/>
    <m/>
    <m/>
    <m/>
    <s v=""/>
    <n v="310"/>
    <s v="Sélection / Priorisation"/>
    <x v="4"/>
    <x v="34"/>
    <s v="Trou Louis"/>
    <m/>
    <m/>
    <m/>
    <m/>
    <s v="WOR20161012OUPOTR"/>
    <n v="2"/>
    <x v="4"/>
    <x v="34"/>
    <e v="#N/A"/>
    <x v="1"/>
  </r>
  <r>
    <s v="World Vision International"/>
    <m/>
    <m/>
    <s v="Réalisé"/>
    <d v="2016-10-12T00:00:00"/>
    <s v="Distribution NFI"/>
    <s v="Matériaux NFI"/>
    <s v="Couvertures"/>
    <m/>
    <s v="Nombre"/>
    <n v="310"/>
    <m/>
    <m/>
    <m/>
    <s v=""/>
    <n v="310"/>
    <s v="Sélection / Priorisation"/>
    <x v="4"/>
    <x v="34"/>
    <s v="Trou Louis"/>
    <m/>
    <m/>
    <m/>
    <m/>
    <s v="WOR20161012OUPOTR"/>
    <n v="1"/>
    <x v="4"/>
    <x v="34"/>
    <e v="#N/A"/>
    <x v="1"/>
  </r>
  <r>
    <s v="World Vision International"/>
    <m/>
    <m/>
    <s v="Réalisé"/>
    <d v="2016-10-13T00:00:00"/>
    <s v="Distribution Abris"/>
    <s v="Matériaux Abris"/>
    <s v="Bâches"/>
    <m/>
    <s v="Nombre"/>
    <n v="297"/>
    <m/>
    <m/>
    <m/>
    <s v=""/>
    <n v="297"/>
    <m/>
    <x v="3"/>
    <x v="26"/>
    <s v="Salagnac"/>
    <m/>
    <m/>
    <m/>
    <m/>
    <s v="WOR20161013NIPASA"/>
    <n v="4"/>
    <x v="3"/>
    <x v="26"/>
    <e v="#N/A"/>
    <x v="0"/>
  </r>
  <r>
    <s v="World Vision International"/>
    <m/>
    <m/>
    <s v="Réalisé"/>
    <d v="2016-10-13T00:00:00"/>
    <s v="Distribution Abris"/>
    <s v="Matériaux Abris"/>
    <s v="Bâches"/>
    <m/>
    <s v="Nombre"/>
    <n v="165"/>
    <m/>
    <m/>
    <m/>
    <s v=""/>
    <n v="165"/>
    <m/>
    <x v="4"/>
    <x v="33"/>
    <s v="Grande Source"/>
    <m/>
    <m/>
    <m/>
    <m/>
    <s v="WOR20161013OUANGR"/>
    <n v="3"/>
    <x v="4"/>
    <x v="33"/>
    <e v="#N/A"/>
    <x v="1"/>
  </r>
  <r>
    <s v="World Vision International"/>
    <m/>
    <m/>
    <s v="Réalisé"/>
    <d v="2016-10-13T00:00:00"/>
    <s v="Distribution Abris"/>
    <s v="Matériaux Abris"/>
    <s v="Bâches"/>
    <m/>
    <s v="Nombre"/>
    <n v="166"/>
    <m/>
    <m/>
    <m/>
    <s v=""/>
    <n v="166"/>
    <m/>
    <x v="4"/>
    <x v="33"/>
    <s v="Petite Source"/>
    <m/>
    <m/>
    <m/>
    <m/>
    <s v="WOR20161013OUANPE"/>
    <n v="3"/>
    <x v="4"/>
    <x v="33"/>
    <e v="#N/A"/>
    <x v="1"/>
  </r>
  <r>
    <s v="World Vision International"/>
    <m/>
    <m/>
    <s v="Réalisé"/>
    <d v="2016-10-13T00:00:00"/>
    <s v="Distribution Abris"/>
    <s v="Matériaux Abris"/>
    <s v="Bâches"/>
    <m/>
    <s v="Nombre"/>
    <n v="250"/>
    <m/>
    <m/>
    <m/>
    <s v=""/>
    <n v="250"/>
    <m/>
    <x v="4"/>
    <x v="84"/>
    <s v="Soucailles"/>
    <m/>
    <m/>
    <m/>
    <m/>
    <s v="WOR20161013OUKESO"/>
    <n v="4"/>
    <x v="4"/>
    <x v="61"/>
    <e v="#N/A"/>
    <x v="1"/>
  </r>
  <r>
    <s v="World Vision International"/>
    <m/>
    <m/>
    <s v="Réalisé"/>
    <d v="2016-10-13T00:00:00"/>
    <s v="Distribution NFI"/>
    <s v="Matériaux NFI"/>
    <s v="Bidons"/>
    <m/>
    <s v="Nombre"/>
    <n v="297"/>
    <m/>
    <m/>
    <m/>
    <s v=""/>
    <n v="297"/>
    <s v="Sélection / Priorisation"/>
    <x v="3"/>
    <x v="26"/>
    <s v="Salagnac"/>
    <m/>
    <m/>
    <m/>
    <m/>
    <s v="WOR20161013NIPASA"/>
    <n v="3"/>
    <x v="3"/>
    <x v="26"/>
    <e v="#N/A"/>
    <x v="1"/>
  </r>
  <r>
    <s v="World Vision International"/>
    <m/>
    <m/>
    <s v="Réalisé"/>
    <d v="2016-10-13T00:00:00"/>
    <s v="Distribution NFI"/>
    <s v="Matériaux NFI"/>
    <s v="Bidons"/>
    <m/>
    <s v="Nombre"/>
    <n v="165"/>
    <m/>
    <m/>
    <m/>
    <s v=""/>
    <n v="165"/>
    <s v="Sélection / Priorisation"/>
    <x v="4"/>
    <x v="33"/>
    <s v="Grande Source"/>
    <m/>
    <m/>
    <m/>
    <m/>
    <s v="WOR20161013OUANGR"/>
    <n v="2"/>
    <x v="4"/>
    <x v="33"/>
    <e v="#N/A"/>
    <x v="1"/>
  </r>
  <r>
    <s v="World Vision International"/>
    <m/>
    <m/>
    <s v="Réalisé"/>
    <d v="2016-10-13T00:00:00"/>
    <s v="Distribution NFI"/>
    <s v="Matériaux NFI"/>
    <s v="Bidons"/>
    <m/>
    <s v="Nombre"/>
    <n v="166"/>
    <m/>
    <m/>
    <m/>
    <s v=""/>
    <n v="166"/>
    <s v="Sélection / Priorisation"/>
    <x v="4"/>
    <x v="33"/>
    <s v="Petite Source"/>
    <m/>
    <m/>
    <m/>
    <m/>
    <s v="WOR20161013OUANPE"/>
    <n v="2"/>
    <x v="4"/>
    <x v="33"/>
    <e v="#N/A"/>
    <x v="1"/>
  </r>
  <r>
    <s v="World Vision International"/>
    <m/>
    <m/>
    <s v="Réalisé"/>
    <d v="2016-10-13T00:00:00"/>
    <s v="Distribution NFI"/>
    <s v="Matériaux NFI"/>
    <s v="Bidons"/>
    <m/>
    <s v="Nombre"/>
    <n v="250"/>
    <m/>
    <m/>
    <m/>
    <s v=""/>
    <n v="250"/>
    <s v="Sélection / Priorisation"/>
    <x v="4"/>
    <x v="84"/>
    <s v="Soucailles"/>
    <m/>
    <m/>
    <m/>
    <m/>
    <s v="WOR20161013OUKESO"/>
    <n v="3"/>
    <x v="4"/>
    <x v="61"/>
    <e v="#N/A"/>
    <x v="1"/>
  </r>
  <r>
    <s v="World Vision International"/>
    <m/>
    <m/>
    <s v="Réalisé"/>
    <d v="2016-10-13T00:00:00"/>
    <s v="Distribution NFI"/>
    <s v="Matériaux NFI"/>
    <s v="Couvertures"/>
    <m/>
    <s v="Nombre"/>
    <n v="297"/>
    <m/>
    <m/>
    <m/>
    <s v=""/>
    <n v="297"/>
    <s v="Sélection / Priorisation"/>
    <x v="3"/>
    <x v="26"/>
    <s v="Salagnac"/>
    <m/>
    <m/>
    <m/>
    <m/>
    <s v="WOR20161013NIPASA"/>
    <n v="2"/>
    <x v="3"/>
    <x v="26"/>
    <e v="#N/A"/>
    <x v="1"/>
  </r>
  <r>
    <s v="World Vision International"/>
    <m/>
    <m/>
    <s v="Réalisé"/>
    <d v="2016-10-13T00:00:00"/>
    <s v="Distribution NFI"/>
    <s v="Matériaux NFI"/>
    <s v="Couvertures"/>
    <m/>
    <s v="Nombre"/>
    <n v="165"/>
    <m/>
    <m/>
    <m/>
    <s v=""/>
    <n v="165"/>
    <s v="Sélection / Priorisation"/>
    <x v="4"/>
    <x v="33"/>
    <s v="Grande Source"/>
    <m/>
    <m/>
    <m/>
    <m/>
    <s v="WOR20161013OUANGR"/>
    <n v="1"/>
    <x v="4"/>
    <x v="33"/>
    <e v="#N/A"/>
    <x v="1"/>
  </r>
  <r>
    <s v="World Vision International"/>
    <m/>
    <m/>
    <s v="Réalisé"/>
    <d v="2016-10-13T00:00:00"/>
    <s v="Distribution NFI"/>
    <s v="Matériaux NFI"/>
    <s v="Couvertures"/>
    <m/>
    <s v="Nombre"/>
    <n v="166"/>
    <m/>
    <m/>
    <m/>
    <s v=""/>
    <n v="166"/>
    <s v="Sélection / Priorisation"/>
    <x v="4"/>
    <x v="33"/>
    <s v="Petite Source"/>
    <m/>
    <m/>
    <m/>
    <m/>
    <s v="WOR20161013OUANPE"/>
    <n v="1"/>
    <x v="4"/>
    <x v="33"/>
    <e v="#N/A"/>
    <x v="1"/>
  </r>
  <r>
    <s v="World Vision International"/>
    <m/>
    <m/>
    <s v="Réalisé"/>
    <d v="2016-10-13T00:00:00"/>
    <s v="Distribution NFI"/>
    <s v="Matériaux NFI"/>
    <s v="Couvertures"/>
    <m/>
    <s v="Nombre"/>
    <n v="250"/>
    <m/>
    <m/>
    <m/>
    <s v=""/>
    <n v="250"/>
    <s v="Sélection / Priorisation"/>
    <x v="4"/>
    <x v="84"/>
    <s v="Soucailles"/>
    <m/>
    <m/>
    <m/>
    <m/>
    <s v="WOR20161013OUKESO"/>
    <n v="2"/>
    <x v="4"/>
    <x v="61"/>
    <e v="#N/A"/>
    <x v="1"/>
  </r>
  <r>
    <s v="World Vision International"/>
    <m/>
    <m/>
    <s v="Réalisé"/>
    <d v="2016-10-13T00:00:00"/>
    <s v="Distribution NFI"/>
    <s v="Matériaux NFI"/>
    <s v="Lampes solaires"/>
    <m/>
    <s v="Nombre"/>
    <n v="297"/>
    <m/>
    <m/>
    <m/>
    <s v=""/>
    <n v="297"/>
    <s v="Sélection / Priorisation"/>
    <x v="3"/>
    <x v="26"/>
    <s v="Salagnac"/>
    <m/>
    <m/>
    <m/>
    <m/>
    <s v="WOR20161013NIPASA"/>
    <n v="1"/>
    <x v="3"/>
    <x v="26"/>
    <e v="#N/A"/>
    <x v="1"/>
  </r>
  <r>
    <s v="World Vision International"/>
    <m/>
    <m/>
    <s v="Réalisé"/>
    <d v="2016-10-13T00:00:00"/>
    <s v="Distribution NFI"/>
    <s v="Matériaux NFI"/>
    <s v="Moustiquaires"/>
    <m/>
    <s v="Nombre"/>
    <n v="250"/>
    <m/>
    <m/>
    <m/>
    <s v=""/>
    <n v="250"/>
    <s v="Sélection / Priorisation"/>
    <x v="4"/>
    <x v="84"/>
    <s v="Soucailles"/>
    <m/>
    <m/>
    <m/>
    <m/>
    <s v="WOR20161013OUKESO"/>
    <n v="1"/>
    <x v="4"/>
    <x v="61"/>
    <e v="#N/A"/>
    <x v="1"/>
  </r>
  <r>
    <s v="World Vision International"/>
    <m/>
    <m/>
    <s v="Réalisé"/>
    <d v="2016-10-14T00:00:00"/>
    <s v="Distribution Abris"/>
    <s v="Matériaux Abris"/>
    <s v="Bâches"/>
    <m/>
    <s v="Nombre"/>
    <n v="410"/>
    <m/>
    <m/>
    <m/>
    <s v=""/>
    <n v="420"/>
    <m/>
    <x v="3"/>
    <x v="59"/>
    <s v="Tiby"/>
    <m/>
    <m/>
    <m/>
    <m/>
    <s v="WOR20161014NIPETI"/>
    <n v="4"/>
    <x v="3"/>
    <x v="39"/>
    <e v="#N/A"/>
    <x v="0"/>
  </r>
  <r>
    <s v="World Vision International"/>
    <s v="Concern Worldwide"/>
    <m/>
    <s v="Réalisé"/>
    <d v="2016-10-14T00:00:00"/>
    <s v="Distribution Abris"/>
    <s v="Matériaux Abris"/>
    <s v="Bâches"/>
    <m/>
    <s v="Nombre"/>
    <n v="150"/>
    <m/>
    <m/>
    <m/>
    <s v=""/>
    <n v="150"/>
    <m/>
    <x v="4"/>
    <x v="33"/>
    <s v="Petite Source"/>
    <m/>
    <m/>
    <m/>
    <m/>
    <s v="WOR20161014OUANPE"/>
    <n v="5"/>
    <x v="4"/>
    <x v="33"/>
    <e v="#N/A"/>
    <x v="1"/>
  </r>
  <r>
    <s v="World Vision International"/>
    <m/>
    <m/>
    <s v="Réalisé"/>
    <d v="2016-10-14T00:00:00"/>
    <s v="Distribution NFI"/>
    <s v="Matériaux NFI"/>
    <s v="Bidons"/>
    <m/>
    <s v="Nombre"/>
    <n v="420"/>
    <m/>
    <m/>
    <m/>
    <s v=""/>
    <n v="420"/>
    <s v="Sélection / Priorisation"/>
    <x v="3"/>
    <x v="59"/>
    <s v="Tiby"/>
    <m/>
    <m/>
    <m/>
    <m/>
    <s v="WOR20161014NIPETI"/>
    <n v="3"/>
    <x v="3"/>
    <x v="39"/>
    <e v="#N/A"/>
    <x v="1"/>
  </r>
  <r>
    <s v="World Vision International"/>
    <s v="Concern Worldwide"/>
    <m/>
    <s v="Réalisé"/>
    <d v="2016-10-14T00:00:00"/>
    <s v="Distribution NFI"/>
    <s v="Matériaux NFI"/>
    <s v="Bidons"/>
    <m/>
    <s v="Nombre"/>
    <n v="150"/>
    <m/>
    <m/>
    <m/>
    <s v=""/>
    <n v="150"/>
    <s v="Sélection / Priorisation"/>
    <x v="4"/>
    <x v="33"/>
    <s v="Petite Source"/>
    <m/>
    <m/>
    <m/>
    <m/>
    <s v="WOR20161014OUANPE"/>
    <n v="4"/>
    <x v="4"/>
    <x v="33"/>
    <e v="#N/A"/>
    <x v="1"/>
  </r>
  <r>
    <s v="World Vision International"/>
    <m/>
    <m/>
    <s v="Réalisé"/>
    <d v="2016-10-14T00:00:00"/>
    <s v="Distribution NFI"/>
    <s v="Matériaux NFI"/>
    <s v="Couvertures"/>
    <m/>
    <s v="Nombre"/>
    <n v="420"/>
    <m/>
    <m/>
    <m/>
    <s v=""/>
    <n v="420"/>
    <s v="Sélection / Priorisation"/>
    <x v="3"/>
    <x v="59"/>
    <s v="Tiby"/>
    <m/>
    <m/>
    <m/>
    <m/>
    <s v="WOR20161014NIPETI"/>
    <n v="2"/>
    <x v="3"/>
    <x v="39"/>
    <e v="#N/A"/>
    <x v="1"/>
  </r>
  <r>
    <s v="World Vision International"/>
    <s v="Concern Worldwide"/>
    <m/>
    <s v="Réalisé"/>
    <d v="2016-10-14T00:00:00"/>
    <s v="Distribution NFI"/>
    <s v="Matériaux NFI"/>
    <s v="Couvertures"/>
    <m/>
    <s v="Nombre"/>
    <n v="150"/>
    <m/>
    <m/>
    <m/>
    <s v=""/>
    <n v="150"/>
    <s v="Sélection / Priorisation"/>
    <x v="4"/>
    <x v="33"/>
    <s v="Petite Source"/>
    <m/>
    <m/>
    <m/>
    <m/>
    <s v="WOR20161014OUANPE"/>
    <n v="3"/>
    <x v="4"/>
    <x v="33"/>
    <e v="#N/A"/>
    <x v="1"/>
  </r>
  <r>
    <s v="World Vision International"/>
    <s v="Concern Worldwide"/>
    <m/>
    <s v="Réalisé"/>
    <d v="2016-10-14T00:00:00"/>
    <s v="Distribution NFI"/>
    <s v="Matériaux NFI"/>
    <s v="Kit d'hygiène"/>
    <m/>
    <s v="Nombre"/>
    <n v="150"/>
    <m/>
    <m/>
    <m/>
    <s v=""/>
    <n v="150"/>
    <s v="Sélection / Priorisation"/>
    <x v="4"/>
    <x v="33"/>
    <s v="Petite Source"/>
    <m/>
    <m/>
    <m/>
    <m/>
    <s v="WOR20161014OUANPE"/>
    <n v="2"/>
    <x v="4"/>
    <x v="33"/>
    <e v="#N/A"/>
    <x v="1"/>
  </r>
  <r>
    <s v="World Vision International"/>
    <s v="Concern Worldwide"/>
    <m/>
    <s v="Réalisé"/>
    <d v="2016-10-14T00:00:00"/>
    <s v="Distribution NFI"/>
    <s v="Matériaux NFI"/>
    <s v="Aquatabs"/>
    <m/>
    <s v="Nombre"/>
    <n v="150"/>
    <m/>
    <m/>
    <m/>
    <m/>
    <n v="150"/>
    <s v="Sélection / Priorisation"/>
    <x v="4"/>
    <x v="33"/>
    <s v="Petite Source"/>
    <m/>
    <m/>
    <m/>
    <m/>
    <s v="WOR20161014OUANPE"/>
    <n v="1"/>
    <x v="4"/>
    <x v="33"/>
    <e v="#N/A"/>
    <x v="1"/>
  </r>
  <r>
    <s v="World Vision International"/>
    <m/>
    <m/>
    <s v="Réalisé"/>
    <d v="2016-10-14T00:00:00"/>
    <s v="Distribution NFI"/>
    <s v="Matériaux NFI"/>
    <s v="Lampes solaires"/>
    <m/>
    <s v="Nombre"/>
    <n v="420"/>
    <m/>
    <m/>
    <m/>
    <s v=""/>
    <n v="420"/>
    <s v="Sélection / Priorisation"/>
    <x v="3"/>
    <x v="59"/>
    <s v="Tiby"/>
    <m/>
    <m/>
    <m/>
    <m/>
    <s v="WOR20161014NIPETI"/>
    <n v="1"/>
    <x v="3"/>
    <x v="39"/>
    <e v="#N/A"/>
    <x v="1"/>
  </r>
  <r>
    <s v="World Vision International"/>
    <m/>
    <m/>
    <s v="Réalisé"/>
    <d v="2016-10-15T00:00:00"/>
    <s v="Distribution Abris"/>
    <s v="Matériaux Abris"/>
    <s v="Bâches"/>
    <m/>
    <s v="Nombre"/>
    <n v="100"/>
    <m/>
    <m/>
    <m/>
    <s v=""/>
    <n v="100"/>
    <m/>
    <x v="4"/>
    <x v="33"/>
    <s v="Petite Source"/>
    <m/>
    <m/>
    <m/>
    <m/>
    <s v="WOR20161015OUANPE"/>
    <n v="3"/>
    <x v="4"/>
    <x v="33"/>
    <e v="#N/A"/>
    <x v="1"/>
  </r>
  <r>
    <s v="World Vision International"/>
    <m/>
    <m/>
    <s v="Réalisé"/>
    <d v="2016-10-15T00:00:00"/>
    <s v="Distribution NFI"/>
    <s v="Matériaux NFI"/>
    <s v="Bidons"/>
    <m/>
    <s v="Nombre"/>
    <n v="100"/>
    <m/>
    <m/>
    <m/>
    <s v=""/>
    <n v="100"/>
    <s v="Sélection / Priorisation"/>
    <x v="4"/>
    <x v="33"/>
    <s v="Petite Source"/>
    <m/>
    <m/>
    <m/>
    <m/>
    <s v="WOR20161015OUANPE"/>
    <n v="2"/>
    <x v="4"/>
    <x v="33"/>
    <e v="#N/A"/>
    <x v="1"/>
  </r>
  <r>
    <s v="World Vision International"/>
    <m/>
    <m/>
    <s v="Réalisé"/>
    <d v="2016-10-15T00:00:00"/>
    <s v="Distribution NFI"/>
    <s v="Matériaux NFI"/>
    <s v="Couvertures"/>
    <m/>
    <s v="Nombre"/>
    <n v="100"/>
    <m/>
    <m/>
    <m/>
    <s v=""/>
    <n v="100"/>
    <s v="Sélection / Priorisation"/>
    <x v="4"/>
    <x v="33"/>
    <s v="Petite Source"/>
    <m/>
    <m/>
    <m/>
    <m/>
    <s v="WOR20161015OUANPE"/>
    <n v="1"/>
    <x v="4"/>
    <x v="33"/>
    <e v="#N/A"/>
    <x v="1"/>
  </r>
  <r>
    <s v="World Vision International"/>
    <m/>
    <m/>
    <s v="Réalisé"/>
    <d v="2016-10-17T00:00:00"/>
    <s v="Distribution Abris"/>
    <s v="Matériaux Abris"/>
    <s v="Bâches"/>
    <m/>
    <s v="Nombre"/>
    <n v="150"/>
    <m/>
    <m/>
    <m/>
    <s v=""/>
    <n v="150"/>
    <m/>
    <x v="4"/>
    <x v="33"/>
    <s v="Grande Source"/>
    <m/>
    <m/>
    <m/>
    <m/>
    <s v="WOR20161017OUANGR"/>
    <n v="3"/>
    <x v="4"/>
    <x v="33"/>
    <e v="#N/A"/>
    <x v="1"/>
  </r>
  <r>
    <s v="World Vision International"/>
    <m/>
    <m/>
    <s v="Réalisé"/>
    <d v="2016-10-17T00:00:00"/>
    <s v="Distribution NFI"/>
    <s v="Matériaux NFI"/>
    <s v="Bidons"/>
    <m/>
    <s v="Nombre"/>
    <n v="150"/>
    <m/>
    <m/>
    <m/>
    <s v=""/>
    <n v="150"/>
    <s v="Sélection / Priorisation"/>
    <x v="4"/>
    <x v="33"/>
    <s v="Grande Source"/>
    <m/>
    <m/>
    <m/>
    <m/>
    <s v="WOR20161017OUANGR"/>
    <n v="2"/>
    <x v="4"/>
    <x v="33"/>
    <e v="#N/A"/>
    <x v="1"/>
  </r>
  <r>
    <s v="World Vision International"/>
    <m/>
    <m/>
    <s v="Réalisé"/>
    <d v="2016-10-17T00:00:00"/>
    <s v="Distribution NFI"/>
    <s v="Matériaux NFI"/>
    <s v="Couvertures"/>
    <m/>
    <s v="Nombre"/>
    <n v="150"/>
    <m/>
    <m/>
    <m/>
    <s v=""/>
    <n v="150"/>
    <s v="Sélection / Priorisation"/>
    <x v="4"/>
    <x v="33"/>
    <s v="Grande Source"/>
    <m/>
    <m/>
    <m/>
    <m/>
    <s v="WOR20161017OUANGR"/>
    <n v="1"/>
    <x v="4"/>
    <x v="33"/>
    <e v="#N/A"/>
    <x v="1"/>
  </r>
  <r>
    <s v="World Vision International"/>
    <m/>
    <m/>
    <s v="Réalisé"/>
    <d v="2016-10-17T00:00:00"/>
    <s v="Intervention Abris"/>
    <s v="Formation"/>
    <s v="Formation"/>
    <m/>
    <s v="Nombre de personnes"/>
    <n v="479"/>
    <m/>
    <m/>
    <m/>
    <m/>
    <n v="479"/>
    <s v="Sélection / Priorisation"/>
    <x v="3"/>
    <x v="85"/>
    <s v="Fonds De Lianes"/>
    <s v="Dupuy"/>
    <m/>
    <m/>
    <m/>
    <s v="WOR20161017NIPEFO"/>
    <n v="1"/>
    <x v="3"/>
    <x v="62"/>
    <e v="#N/A"/>
    <x v="1"/>
  </r>
  <r>
    <s v="World Vision International"/>
    <m/>
    <m/>
    <s v="Réalisé"/>
    <d v="2016-10-18T00:00:00"/>
    <s v="Distribution Abris"/>
    <s v="Matériaux Abris"/>
    <s v="Bâches"/>
    <m/>
    <s v="Nombre"/>
    <n v="200"/>
    <m/>
    <m/>
    <m/>
    <s v=""/>
    <n v="200"/>
    <m/>
    <x v="4"/>
    <x v="33"/>
    <s v="Grand Lagon"/>
    <m/>
    <m/>
    <m/>
    <m/>
    <s v="WOR20161018OUANGR"/>
    <n v="3"/>
    <x v="4"/>
    <x v="33"/>
    <e v="#N/A"/>
    <x v="1"/>
  </r>
  <r>
    <s v="World Vision International"/>
    <m/>
    <m/>
    <s v="Réalisé"/>
    <d v="2016-10-18T00:00:00"/>
    <s v="Distribution NFI"/>
    <s v="Matériaux NFI"/>
    <s v="Bidons"/>
    <m/>
    <s v="Nombre"/>
    <n v="200"/>
    <m/>
    <m/>
    <m/>
    <s v=""/>
    <n v="200"/>
    <s v="Sélection / Priorisation"/>
    <x v="4"/>
    <x v="33"/>
    <s v="Grand Lagon"/>
    <m/>
    <m/>
    <m/>
    <m/>
    <s v="WOR20161018OUANGR"/>
    <n v="2"/>
    <x v="4"/>
    <x v="33"/>
    <e v="#N/A"/>
    <x v="1"/>
  </r>
  <r>
    <s v="World Vision International"/>
    <m/>
    <m/>
    <s v="Réalisé"/>
    <d v="2016-10-18T00:00:00"/>
    <s v="Distribution NFI"/>
    <s v="Matériaux NFI"/>
    <s v="Couvertures"/>
    <m/>
    <s v="Nombre"/>
    <n v="200"/>
    <m/>
    <m/>
    <m/>
    <s v=""/>
    <n v="200"/>
    <s v="Sélection / Priorisation"/>
    <x v="4"/>
    <x v="33"/>
    <s v="Grand Lagon"/>
    <m/>
    <m/>
    <m/>
    <m/>
    <s v="WOR20161018OUANGR"/>
    <n v="1"/>
    <x v="4"/>
    <x v="33"/>
    <e v="#N/A"/>
    <x v="1"/>
  </r>
  <r>
    <s v="World Vision International"/>
    <m/>
    <m/>
    <s v="Réalisé"/>
    <d v="2016-10-19T00:00:00"/>
    <s v="Distribution Abris"/>
    <s v="Matériaux Abris"/>
    <s v="Bâches"/>
    <m/>
    <s v="Nombre"/>
    <n v="150"/>
    <m/>
    <m/>
    <m/>
    <s v=""/>
    <n v="150"/>
    <m/>
    <x v="4"/>
    <x v="34"/>
    <s v="Pointe A Raquette"/>
    <m/>
    <m/>
    <m/>
    <m/>
    <s v="WOR20161019OUPOPO"/>
    <n v="3"/>
    <x v="4"/>
    <x v="34"/>
    <e v="#N/A"/>
    <x v="1"/>
  </r>
  <r>
    <s v="World Vision International"/>
    <m/>
    <m/>
    <s v="Réalisé"/>
    <d v="2016-10-19T00:00:00"/>
    <s v="Distribution NFI"/>
    <s v="Matériaux NFI"/>
    <s v="Bidons"/>
    <m/>
    <s v="Nombre"/>
    <n v="300"/>
    <m/>
    <m/>
    <m/>
    <s v=""/>
    <n v="300"/>
    <s v="Sélection / Priorisation"/>
    <x v="3"/>
    <x v="59"/>
    <s v="Tiby"/>
    <m/>
    <m/>
    <m/>
    <m/>
    <s v="WOR20161019NIPETI"/>
    <n v="2"/>
    <x v="3"/>
    <x v="39"/>
    <e v="#N/A"/>
    <x v="1"/>
  </r>
  <r>
    <s v="World Vision International"/>
    <m/>
    <m/>
    <s v="Réalisé"/>
    <d v="2016-10-19T00:00:00"/>
    <s v="Distribution NFI"/>
    <s v="Matériaux NFI"/>
    <s v="Bidons"/>
    <m/>
    <s v="Nombre"/>
    <n v="150"/>
    <m/>
    <m/>
    <m/>
    <s v=""/>
    <n v="150"/>
    <s v="Sélection / Priorisation"/>
    <x v="4"/>
    <x v="34"/>
    <s v="Pointe A Raquette"/>
    <m/>
    <m/>
    <m/>
    <m/>
    <s v="WOR20161019OUPOPO"/>
    <n v="2"/>
    <x v="4"/>
    <x v="34"/>
    <e v="#N/A"/>
    <x v="1"/>
  </r>
  <r>
    <s v="World Vision International"/>
    <m/>
    <m/>
    <s v="Réalisé"/>
    <d v="2016-10-19T00:00:00"/>
    <s v="Distribution NFI"/>
    <s v="Matériaux NFI"/>
    <s v="Couvertures"/>
    <m/>
    <s v="Nombre"/>
    <n v="300"/>
    <m/>
    <m/>
    <m/>
    <s v=""/>
    <n v="300"/>
    <s v="Sélection / Priorisation"/>
    <x v="3"/>
    <x v="59"/>
    <s v="Tiby"/>
    <m/>
    <m/>
    <m/>
    <m/>
    <s v="WOR20161019NIPETI"/>
    <n v="1"/>
    <x v="3"/>
    <x v="39"/>
    <e v="#N/A"/>
    <x v="1"/>
  </r>
  <r>
    <s v="World Vision International"/>
    <m/>
    <m/>
    <s v="Réalisé"/>
    <d v="2016-10-19T00:00:00"/>
    <s v="Distribution NFI"/>
    <s v="Matériaux NFI"/>
    <s v="Couvertures"/>
    <m/>
    <s v="Nombre"/>
    <n v="150"/>
    <m/>
    <m/>
    <m/>
    <s v=""/>
    <n v="150"/>
    <s v="Sélection / Priorisation"/>
    <x v="4"/>
    <x v="34"/>
    <s v="Pointe A Raquette"/>
    <m/>
    <m/>
    <m/>
    <m/>
    <s v="WOR20161019OUPOPO"/>
    <n v="1"/>
    <x v="4"/>
    <x v="34"/>
    <e v="#N/A"/>
    <x v="1"/>
  </r>
  <r>
    <s v="World Vision International"/>
    <m/>
    <m/>
    <s v="Réalisé"/>
    <d v="2016-10-21T00:00:00"/>
    <s v="Distribution Abris"/>
    <s v="Matériaux Abris"/>
    <s v="Bâches"/>
    <m/>
    <s v="Nombre"/>
    <n v="150"/>
    <m/>
    <m/>
    <m/>
    <s v=""/>
    <n v="150"/>
    <m/>
    <x v="4"/>
    <x v="34"/>
    <s v="Pointe A Raquette"/>
    <m/>
    <m/>
    <m/>
    <m/>
    <s v="WOR20161021OUPOPO"/>
    <n v="3"/>
    <x v="4"/>
    <x v="34"/>
    <e v="#N/A"/>
    <x v="1"/>
  </r>
  <r>
    <s v="World Vision International"/>
    <m/>
    <m/>
    <s v="Réalisé"/>
    <d v="2016-10-21T00:00:00"/>
    <s v="Distribution NFI"/>
    <s v="Matériaux NFI"/>
    <s v="Bidons"/>
    <m/>
    <s v="Nombre"/>
    <n v="150"/>
    <m/>
    <m/>
    <m/>
    <s v=""/>
    <n v="150"/>
    <s v="Sélection / Priorisation"/>
    <x v="4"/>
    <x v="34"/>
    <s v="Pointe A Raquette"/>
    <m/>
    <m/>
    <m/>
    <m/>
    <s v="WOR20161021OUPOPO"/>
    <n v="2"/>
    <x v="4"/>
    <x v="34"/>
    <e v="#N/A"/>
    <x v="1"/>
  </r>
  <r>
    <s v="World Vision International"/>
    <m/>
    <m/>
    <s v="Réalisé"/>
    <d v="2016-10-21T00:00:00"/>
    <s v="Distribution NFI"/>
    <s v="Matériaux NFI"/>
    <s v="Couvertures"/>
    <m/>
    <s v="Nombre"/>
    <n v="150"/>
    <m/>
    <m/>
    <m/>
    <s v=""/>
    <n v="150"/>
    <s v="Sélection / Priorisation"/>
    <x v="4"/>
    <x v="34"/>
    <s v="Pointe A Raquette"/>
    <m/>
    <m/>
    <m/>
    <m/>
    <s v="WOR20161021OUPOPO"/>
    <n v="1"/>
    <x v="4"/>
    <x v="34"/>
    <e v="#N/A"/>
    <x v="1"/>
  </r>
  <r>
    <s v="World Vision International"/>
    <m/>
    <m/>
    <s v="Réalisé"/>
    <d v="2016-10-21T00:00:00"/>
    <s v="Intervention Abris"/>
    <s v="Formation"/>
    <s v="Formation"/>
    <m/>
    <s v="Nombre de personnes"/>
    <n v="79"/>
    <m/>
    <m/>
    <m/>
    <m/>
    <n v="79"/>
    <s v="Sélection / Priorisation"/>
    <x v="3"/>
    <x v="85"/>
    <s v="Fonds De Lianes"/>
    <s v="Quetant"/>
    <m/>
    <m/>
    <m/>
    <s v="WOR20161021NIPEFO"/>
    <n v="1"/>
    <x v="3"/>
    <x v="62"/>
    <e v="#N/A"/>
    <x v="1"/>
  </r>
  <r>
    <s v="World Vision International"/>
    <m/>
    <m/>
    <s v="Réalisé"/>
    <d v="2016-10-22T00:00:00"/>
    <s v="Distribution Abris"/>
    <s v="Matériaux Abris"/>
    <s v="Bâches"/>
    <m/>
    <s v="Nombre"/>
    <n v="206"/>
    <m/>
    <m/>
    <m/>
    <s v=""/>
    <n v="206"/>
    <m/>
    <x v="4"/>
    <x v="84"/>
    <s v="Nouvelle Tourraine"/>
    <m/>
    <m/>
    <m/>
    <m/>
    <s v="WOR20161022OUKENO"/>
    <n v="5"/>
    <x v="4"/>
    <x v="61"/>
    <e v="#N/A"/>
    <x v="1"/>
  </r>
  <r>
    <s v="World Vision International"/>
    <m/>
    <m/>
    <s v="Réalisé"/>
    <d v="2016-10-22T00:00:00"/>
    <s v="Distribution NFI"/>
    <s v="Matériaux NFI"/>
    <s v="Bidons"/>
    <m/>
    <s v="Nombre"/>
    <n v="412"/>
    <m/>
    <m/>
    <m/>
    <s v=""/>
    <n v="206"/>
    <s v="Sélection / Priorisation"/>
    <x v="4"/>
    <x v="84"/>
    <s v="Nouvelle Tourraine"/>
    <m/>
    <m/>
    <m/>
    <m/>
    <s v="WOR20161022OUKENO"/>
    <n v="4"/>
    <x v="4"/>
    <x v="61"/>
    <e v="#N/A"/>
    <x v="1"/>
  </r>
  <r>
    <s v="World Vision International"/>
    <m/>
    <m/>
    <s v="Réalisé"/>
    <d v="2016-10-22T00:00:00"/>
    <s v="Distribution NFI"/>
    <s v="Matériaux NFI"/>
    <s v="Couvertures"/>
    <m/>
    <s v="Nombre"/>
    <n v="412"/>
    <m/>
    <m/>
    <m/>
    <s v=""/>
    <n v="206"/>
    <s v="Sélection / Priorisation"/>
    <x v="4"/>
    <x v="84"/>
    <s v="Nouvelle Tourraine"/>
    <m/>
    <m/>
    <m/>
    <m/>
    <s v="WOR20161022OUKENO"/>
    <n v="3"/>
    <x v="4"/>
    <x v="61"/>
    <e v="#N/A"/>
    <x v="1"/>
  </r>
  <r>
    <s v="World Vision International"/>
    <m/>
    <m/>
    <s v="Réalisé"/>
    <d v="2016-10-22T00:00:00"/>
    <s v="Distribution NFI"/>
    <s v="Matériaux NFI"/>
    <s v="Kit d'hygiène"/>
    <m/>
    <s v="Nombre"/>
    <n v="206"/>
    <m/>
    <m/>
    <m/>
    <s v=""/>
    <n v="206"/>
    <s v="Sélection / Priorisation"/>
    <x v="4"/>
    <x v="84"/>
    <s v="Nouvelle Tourraine"/>
    <m/>
    <m/>
    <m/>
    <m/>
    <s v="WOR20161022OUKENO"/>
    <n v="2"/>
    <x v="4"/>
    <x v="61"/>
    <e v="#N/A"/>
    <x v="1"/>
  </r>
  <r>
    <s v="World Vision International"/>
    <m/>
    <m/>
    <s v="Réalisé"/>
    <d v="2016-10-22T00:00:00"/>
    <s v="Distribution NFI"/>
    <s v="Matériaux NFI"/>
    <s v="Moustiquaires"/>
    <m/>
    <s v="Nombre"/>
    <n v="206"/>
    <m/>
    <m/>
    <m/>
    <s v=""/>
    <n v="206"/>
    <s v="Sélection / Priorisation"/>
    <x v="4"/>
    <x v="84"/>
    <s v="Nouvelle Tourraine"/>
    <m/>
    <m/>
    <m/>
    <m/>
    <s v="WOR20161022OUKENO"/>
    <n v="1"/>
    <x v="4"/>
    <x v="61"/>
    <e v="#N/A"/>
    <x v="1"/>
  </r>
  <r>
    <s v="World Vision International"/>
    <s v="Fondation Digicel"/>
    <m/>
    <s v="Réalisé"/>
    <d v="2016-10-24T00:00:00"/>
    <s v="Distribution Abris"/>
    <s v="Matériaux Abris"/>
    <s v="Bâches"/>
    <m/>
    <s v="Nombre"/>
    <n v="250"/>
    <m/>
    <m/>
    <m/>
    <s v=""/>
    <n v="288"/>
    <m/>
    <x v="0"/>
    <x v="0"/>
    <s v="Marfranc / Grande Ri"/>
    <m/>
    <m/>
    <m/>
    <s v="With Fondation Digicel"/>
    <s v="WOR20161024GRJEMA"/>
    <n v="3"/>
    <x v="0"/>
    <x v="0"/>
    <e v="#N/A"/>
    <x v="0"/>
  </r>
  <r>
    <s v="World Vision International"/>
    <s v="Fondation Digicel"/>
    <m/>
    <s v="Réalisé"/>
    <d v="2016-10-24T00:00:00"/>
    <s v="Distribution NFI"/>
    <s v="Matériaux NFI"/>
    <s v="Bidons"/>
    <m/>
    <s v="Nombre"/>
    <n v="270"/>
    <m/>
    <m/>
    <m/>
    <s v=""/>
    <n v="288"/>
    <s v="Sélection / Priorisation"/>
    <x v="0"/>
    <x v="0"/>
    <s v="Marfranc / Grande Ri"/>
    <m/>
    <m/>
    <m/>
    <s v="With Fondation Digicel"/>
    <s v="WOR20161024GRJEMA"/>
    <n v="2"/>
    <x v="0"/>
    <x v="0"/>
    <e v="#N/A"/>
    <x v="1"/>
  </r>
  <r>
    <s v="World Vision International"/>
    <m/>
    <m/>
    <s v="Réalisé"/>
    <d v="2016-10-24T00:00:00"/>
    <s v="Distribution NFI"/>
    <s v="Matériaux NFI"/>
    <s v="Bidons"/>
    <m/>
    <s v="Nombre"/>
    <n v="90"/>
    <m/>
    <m/>
    <m/>
    <s v=""/>
    <n v="90"/>
    <s v="Sélection / Priorisation"/>
    <x v="4"/>
    <x v="34"/>
    <s v="Trou Louis"/>
    <m/>
    <m/>
    <m/>
    <m/>
    <s v="WOR20161024OUPOTR"/>
    <n v="1"/>
    <x v="4"/>
    <x v="34"/>
    <e v="#N/A"/>
    <x v="1"/>
  </r>
  <r>
    <s v="World Vision International"/>
    <s v="Fondation Digicel"/>
    <m/>
    <s v="Réalisé"/>
    <d v="2016-10-24T00:00:00"/>
    <s v="Distribution NFI"/>
    <s v="Matériaux NFI"/>
    <s v="Couvertures"/>
    <m/>
    <s v="Nombre"/>
    <n v="270"/>
    <m/>
    <m/>
    <m/>
    <s v=""/>
    <n v="288"/>
    <s v="Sélection / Priorisation"/>
    <x v="0"/>
    <x v="0"/>
    <s v="Marfranc / Grande Ri"/>
    <m/>
    <m/>
    <m/>
    <s v="With Fondation Digicel"/>
    <s v="WOR20161024GRJEMA"/>
    <n v="1"/>
    <x v="0"/>
    <x v="0"/>
    <e v="#N/A"/>
    <x v="1"/>
  </r>
  <r>
    <s v="World Vision International"/>
    <s v="Fondation Digicel"/>
    <m/>
    <s v="Réalisé"/>
    <d v="2016-10-25T00:00:00"/>
    <s v="Distribution Abris"/>
    <s v="Matériaux Abris"/>
    <s v="Bâches"/>
    <m/>
    <s v="Nombre"/>
    <n v="250"/>
    <m/>
    <m/>
    <m/>
    <s v=""/>
    <n v="288"/>
    <m/>
    <x v="0"/>
    <x v="3"/>
    <s v="Bariadelle"/>
    <m/>
    <m/>
    <m/>
    <s v="With Fondation Digicel"/>
    <s v="WOR20161025GRDABA"/>
    <n v="3"/>
    <x v="0"/>
    <x v="3"/>
    <e v="#N/A"/>
    <x v="0"/>
  </r>
  <r>
    <s v="World Vision International"/>
    <m/>
    <m/>
    <s v="Réalisé"/>
    <d v="2016-10-25T00:00:00"/>
    <s v="Distribution Abris"/>
    <s v="Matériaux Abris"/>
    <s v="Bâches"/>
    <m/>
    <s v="Nombre"/>
    <n v="250"/>
    <m/>
    <m/>
    <m/>
    <s v=""/>
    <n v="250"/>
    <m/>
    <x v="3"/>
    <x v="85"/>
    <s v="Fonds De Lianes"/>
    <m/>
    <m/>
    <m/>
    <m/>
    <s v="WOR20161025NIPEFO"/>
    <n v="4"/>
    <x v="3"/>
    <x v="62"/>
    <e v="#N/A"/>
    <x v="1"/>
  </r>
  <r>
    <s v="World Vision International"/>
    <s v="Fondation Digicel"/>
    <m/>
    <s v="Réalisé"/>
    <d v="2016-10-25T00:00:00"/>
    <s v="Distribution NFI"/>
    <s v="Matériaux NFI"/>
    <s v="Bidons"/>
    <m/>
    <s v="Nombre"/>
    <n v="270"/>
    <m/>
    <m/>
    <m/>
    <s v=""/>
    <n v="288"/>
    <s v="Sélection / Priorisation"/>
    <x v="0"/>
    <x v="3"/>
    <s v="Bariadelle"/>
    <m/>
    <m/>
    <m/>
    <s v="With Fondation Digicel"/>
    <s v="WOR20161025GRDABA"/>
    <n v="2"/>
    <x v="0"/>
    <x v="3"/>
    <e v="#N/A"/>
    <x v="1"/>
  </r>
  <r>
    <s v="World Vision International"/>
    <s v="Fondation Digicel"/>
    <m/>
    <s v="Réalisé"/>
    <d v="2016-10-25T00:00:00"/>
    <s v="Distribution NFI"/>
    <s v="Matériaux NFI"/>
    <s v="Couvertures"/>
    <m/>
    <s v="Nombre"/>
    <n v="270"/>
    <m/>
    <m/>
    <m/>
    <s v=""/>
    <n v="288"/>
    <s v="Sélection / Priorisation"/>
    <x v="0"/>
    <x v="3"/>
    <s v="Bariadelle"/>
    <m/>
    <m/>
    <m/>
    <s v="With Fondation Digicel"/>
    <s v="WOR20161025GRDABA"/>
    <n v="1"/>
    <x v="0"/>
    <x v="3"/>
    <e v="#N/A"/>
    <x v="1"/>
  </r>
  <r>
    <s v="World Vision International"/>
    <m/>
    <m/>
    <s v="Réalisé"/>
    <d v="2016-10-25T00:00:00"/>
    <s v="Distribution NFI"/>
    <s v="Matériaux NFI"/>
    <s v="Couvertures"/>
    <m/>
    <s v="Nombre"/>
    <n v="500"/>
    <m/>
    <m/>
    <m/>
    <s v=""/>
    <n v="250"/>
    <s v="Sélection / Priorisation"/>
    <x v="3"/>
    <x v="85"/>
    <s v="Fonds De Lianes"/>
    <m/>
    <m/>
    <m/>
    <m/>
    <s v="WOR20161025NIPEFO"/>
    <n v="3"/>
    <x v="3"/>
    <x v="62"/>
    <e v="#N/A"/>
    <x v="1"/>
  </r>
  <r>
    <s v="World Vision International"/>
    <m/>
    <m/>
    <s v="Réalisé"/>
    <d v="2016-10-25T00:00:00"/>
    <s v="Distribution NFI"/>
    <s v="Matériaux NFI"/>
    <s v="Kit d'hygiène"/>
    <m/>
    <s v="Nombre"/>
    <n v="250"/>
    <m/>
    <m/>
    <m/>
    <s v=""/>
    <n v="250"/>
    <s v="Sélection / Priorisation"/>
    <x v="3"/>
    <x v="85"/>
    <s v="Fonds De Lianes"/>
    <m/>
    <m/>
    <m/>
    <m/>
    <s v="WOR20161025NIPEFO"/>
    <n v="2"/>
    <x v="3"/>
    <x v="62"/>
    <e v="#N/A"/>
    <x v="1"/>
  </r>
  <r>
    <s v="World Vision International"/>
    <m/>
    <m/>
    <s v="Réalisé"/>
    <d v="2016-10-25T00:00:00"/>
    <s v="Distribution NFI"/>
    <s v="Matériaux NFI"/>
    <s v="Moustiquaires"/>
    <m/>
    <s v="Nombre"/>
    <n v="500"/>
    <m/>
    <m/>
    <m/>
    <s v=""/>
    <n v="250"/>
    <s v="Sélection / Priorisation"/>
    <x v="3"/>
    <x v="85"/>
    <s v="Fonds De Lianes"/>
    <m/>
    <m/>
    <m/>
    <m/>
    <s v="WOR20161025NIPEFO"/>
    <n v="1"/>
    <x v="3"/>
    <x v="62"/>
    <e v="#N/A"/>
    <x v="1"/>
  </r>
  <r>
    <s v="World Vision International"/>
    <s v="Fondation Digicel"/>
    <m/>
    <s v="Réalisé"/>
    <d v="2016-10-26T00:00:00"/>
    <s v="Distribution Abris"/>
    <s v="Matériaux Abris"/>
    <s v="Bâches"/>
    <m/>
    <s v="Nombre"/>
    <n v="250"/>
    <m/>
    <m/>
    <m/>
    <s v=""/>
    <n v="288"/>
    <m/>
    <x v="0"/>
    <x v="2"/>
    <s v="Grandoit"/>
    <m/>
    <m/>
    <m/>
    <s v="With Fondation Digicel"/>
    <s v="WOR20161026GRANGR"/>
    <n v="3"/>
    <x v="0"/>
    <x v="2"/>
    <e v="#N/A"/>
    <x v="0"/>
  </r>
  <r>
    <s v="World Vision International"/>
    <m/>
    <m/>
    <s v="Réalisé"/>
    <d v="2016-10-26T00:00:00"/>
    <s v="Distribution Abris"/>
    <s v="Matériaux Abris"/>
    <s v="Bâches"/>
    <m/>
    <s v="Nombre"/>
    <n v="300"/>
    <m/>
    <m/>
    <m/>
    <s v=""/>
    <n v="300"/>
    <m/>
    <x v="3"/>
    <x v="26"/>
    <s v="Salagnac"/>
    <m/>
    <m/>
    <m/>
    <m/>
    <s v="WOR20161026NIPASA"/>
    <n v="5"/>
    <x v="3"/>
    <x v="26"/>
    <e v="#N/A"/>
    <x v="1"/>
  </r>
  <r>
    <s v="World Vision International"/>
    <s v="Fondation Digicel"/>
    <m/>
    <s v="Réalisé"/>
    <d v="2016-10-26T00:00:00"/>
    <s v="Distribution NFI"/>
    <s v="Matériaux NFI"/>
    <s v="Bidons"/>
    <m/>
    <s v="Nombre"/>
    <n v="270"/>
    <m/>
    <m/>
    <m/>
    <s v=""/>
    <n v="288"/>
    <s v="Sélection / Priorisation"/>
    <x v="0"/>
    <x v="2"/>
    <s v="Grandoit"/>
    <m/>
    <m/>
    <m/>
    <s v="With Fondation Digicel"/>
    <s v="WOR20161026GRANGR"/>
    <n v="2"/>
    <x v="0"/>
    <x v="2"/>
    <e v="#N/A"/>
    <x v="1"/>
  </r>
  <r>
    <s v="World Vision International"/>
    <s v="Fondation Digicel"/>
    <m/>
    <s v="Réalisé"/>
    <d v="2016-10-26T00:00:00"/>
    <s v="Distribution NFI"/>
    <s v="Matériaux NFI"/>
    <s v="Couvertures"/>
    <m/>
    <s v="Nombre"/>
    <n v="270"/>
    <m/>
    <m/>
    <m/>
    <s v=""/>
    <n v="288"/>
    <s v="Sélection / Priorisation"/>
    <x v="0"/>
    <x v="2"/>
    <s v="Grandoit"/>
    <m/>
    <m/>
    <m/>
    <s v="With Fondation Digicel"/>
    <s v="WOR20161026GRANGR"/>
    <n v="1"/>
    <x v="0"/>
    <x v="2"/>
    <e v="#N/A"/>
    <x v="1"/>
  </r>
  <r>
    <s v="World Vision International"/>
    <m/>
    <m/>
    <s v="Réalisé"/>
    <d v="2016-10-26T00:00:00"/>
    <s v="Distribution NFI"/>
    <s v="Matériaux NFI"/>
    <s v="Couvertures"/>
    <m/>
    <s v="Nombre"/>
    <n v="600"/>
    <m/>
    <m/>
    <m/>
    <s v=""/>
    <n v="300"/>
    <s v="Sélection / Priorisation"/>
    <x v="3"/>
    <x v="26"/>
    <s v="Salagnac"/>
    <m/>
    <m/>
    <m/>
    <m/>
    <s v="WOR20161026NIPASA"/>
    <n v="4"/>
    <x v="3"/>
    <x v="26"/>
    <e v="#N/A"/>
    <x v="1"/>
  </r>
  <r>
    <s v="World Vision International"/>
    <m/>
    <m/>
    <s v="Réalisé"/>
    <d v="2016-10-26T00:00:00"/>
    <s v="Distribution NFI"/>
    <s v="Matériaux NFI"/>
    <s v="Kit d'hygiène"/>
    <m/>
    <s v="Nombre"/>
    <n v="300"/>
    <m/>
    <m/>
    <m/>
    <s v=""/>
    <n v="300"/>
    <s v="Sélection / Priorisation"/>
    <x v="3"/>
    <x v="26"/>
    <s v="Salagnac"/>
    <m/>
    <m/>
    <m/>
    <m/>
    <s v="WOR20161026NIPASA"/>
    <n v="3"/>
    <x v="3"/>
    <x v="26"/>
    <e v="#N/A"/>
    <x v="1"/>
  </r>
  <r>
    <s v="World Vision International"/>
    <m/>
    <m/>
    <s v="Réalisé"/>
    <d v="2016-10-26T00:00:00"/>
    <s v="Distribution NFI"/>
    <s v="Matériaux NFI"/>
    <s v="Moustiquaires"/>
    <m/>
    <s v="Nombre"/>
    <n v="600"/>
    <m/>
    <m/>
    <m/>
    <s v=""/>
    <n v="300"/>
    <s v="Sélection / Priorisation"/>
    <x v="3"/>
    <x v="26"/>
    <s v="Salagnac"/>
    <m/>
    <m/>
    <m/>
    <m/>
    <s v="WOR20161026NIPASA"/>
    <n v="2"/>
    <x v="3"/>
    <x v="26"/>
    <e v="#N/A"/>
    <x v="1"/>
  </r>
  <r>
    <s v="World Vision International"/>
    <m/>
    <m/>
    <s v="Réalisé"/>
    <d v="2016-10-26T00:00:00"/>
    <s v="Distribution NFI"/>
    <s v="Matériaux NFI"/>
    <s v="Seaux"/>
    <m/>
    <s v="Nombre"/>
    <n v="300"/>
    <m/>
    <m/>
    <m/>
    <s v=""/>
    <n v="300"/>
    <s v="Sélection / Priorisation"/>
    <x v="3"/>
    <x v="26"/>
    <s v="Salagnac"/>
    <m/>
    <m/>
    <m/>
    <m/>
    <s v="WOR20161026NIPASA"/>
    <n v="1"/>
    <x v="3"/>
    <x v="26"/>
    <e v="#N/A"/>
    <x v="1"/>
  </r>
  <r>
    <s v="World Vision International"/>
    <s v="Fondation Digicel"/>
    <m/>
    <s v="Réalisé"/>
    <d v="2016-10-28T00:00:00"/>
    <s v="Distribution Abris"/>
    <s v="Matériaux Abris"/>
    <s v="Bâches"/>
    <m/>
    <s v="Nombre"/>
    <n v="250"/>
    <m/>
    <m/>
    <m/>
    <s v=""/>
    <n v="288"/>
    <m/>
    <x v="0"/>
    <x v="63"/>
    <s v="Beaumont"/>
    <m/>
    <m/>
    <m/>
    <s v="With Fondation Digicel"/>
    <s v="WOR20161028GRBEBE"/>
    <n v="3"/>
    <x v="0"/>
    <x v="43"/>
    <e v="#N/A"/>
    <x v="0"/>
  </r>
  <r>
    <s v="World Vision International"/>
    <s v="Fondation Digicel"/>
    <m/>
    <s v="Réalisé"/>
    <d v="2016-10-28T00:00:00"/>
    <s v="Distribution NFI"/>
    <s v="Matériaux NFI"/>
    <s v="Bidons"/>
    <m/>
    <s v="Nombre"/>
    <n v="270"/>
    <m/>
    <m/>
    <m/>
    <s v=""/>
    <n v="288"/>
    <s v="Sélection / Priorisation"/>
    <x v="0"/>
    <x v="63"/>
    <s v="Beaumont"/>
    <m/>
    <m/>
    <m/>
    <s v="With Fondation Digicel"/>
    <s v="WOR20161028GRBEBE"/>
    <n v="2"/>
    <x v="0"/>
    <x v="43"/>
    <e v="#N/A"/>
    <x v="1"/>
  </r>
  <r>
    <s v="World Vision International"/>
    <s v="Fondation Digicel"/>
    <m/>
    <s v="Réalisé"/>
    <d v="2016-10-28T00:00:00"/>
    <s v="Distribution NFI"/>
    <s v="Matériaux NFI"/>
    <s v="Couvertures"/>
    <m/>
    <s v="Nombre"/>
    <n v="270"/>
    <m/>
    <m/>
    <m/>
    <s v=""/>
    <n v="288"/>
    <s v="Sélection / Priorisation"/>
    <x v="0"/>
    <x v="63"/>
    <s v="Beaumont"/>
    <m/>
    <m/>
    <m/>
    <s v="With Fondation Digicel"/>
    <s v="WOR20161028GRBEBE"/>
    <n v="1"/>
    <x v="0"/>
    <x v="43"/>
    <e v="#N/A"/>
    <x v="1"/>
  </r>
  <r>
    <s v="World Vision International"/>
    <m/>
    <m/>
    <s v="Réalisé"/>
    <d v="2016-10-28T00:00:00"/>
    <s v="Intervention Abris"/>
    <s v="Formation"/>
    <s v="Formation"/>
    <m/>
    <s v="Nombre de personnes"/>
    <n v="467"/>
    <m/>
    <m/>
    <m/>
    <m/>
    <n v="467"/>
    <s v="Sélection / Priorisation"/>
    <x v="3"/>
    <x v="24"/>
    <s v="Chalon"/>
    <s v="Dufour"/>
    <m/>
    <m/>
    <m/>
    <s v="WOR20161028NIMICH"/>
    <n v="1"/>
    <x v="3"/>
    <x v="24"/>
    <e v="#N/A"/>
    <x v="1"/>
  </r>
  <r>
    <s v="World Vision International"/>
    <m/>
    <m/>
    <s v="Réalisé"/>
    <d v="2016-10-29T00:00:00"/>
    <s v="Distribution Abris"/>
    <s v="Matériaux Abris"/>
    <s v="Bâches"/>
    <m/>
    <s v="Nombre"/>
    <n v="150"/>
    <m/>
    <m/>
    <m/>
    <s v=""/>
    <n v="150"/>
    <m/>
    <x v="3"/>
    <x v="24"/>
    <s v="Chalon"/>
    <m/>
    <m/>
    <m/>
    <m/>
    <s v="WOR20161029NIMICH"/>
    <n v="4"/>
    <x v="3"/>
    <x v="24"/>
    <e v="#N/A"/>
    <x v="1"/>
  </r>
  <r>
    <s v="World Vision International"/>
    <m/>
    <m/>
    <s v="Réalisé"/>
    <d v="2016-10-29T00:00:00"/>
    <s v="Distribution NFI"/>
    <s v="Matériaux NFI"/>
    <s v="Couvertures"/>
    <m/>
    <s v="Nombre"/>
    <n v="300"/>
    <m/>
    <m/>
    <m/>
    <s v=""/>
    <n v="150"/>
    <s v="Sélection / Priorisation"/>
    <x v="3"/>
    <x v="24"/>
    <s v="Chalon"/>
    <m/>
    <m/>
    <m/>
    <m/>
    <s v="WOR20161029NIMICH"/>
    <n v="3"/>
    <x v="3"/>
    <x v="24"/>
    <e v="#N/A"/>
    <x v="1"/>
  </r>
  <r>
    <s v="World Vision International"/>
    <m/>
    <m/>
    <s v="Réalisé"/>
    <d v="2016-10-29T00:00:00"/>
    <s v="Distribution NFI"/>
    <s v="Matériaux NFI"/>
    <s v="Kit d'hygiène"/>
    <m/>
    <s v="Nombre"/>
    <n v="150"/>
    <m/>
    <m/>
    <m/>
    <s v=""/>
    <n v="150"/>
    <s v="Sélection / Priorisation"/>
    <x v="3"/>
    <x v="24"/>
    <s v="Chalon"/>
    <m/>
    <m/>
    <m/>
    <m/>
    <s v="WOR20161029NIMICH"/>
    <n v="2"/>
    <x v="3"/>
    <x v="24"/>
    <e v="#N/A"/>
    <x v="1"/>
  </r>
  <r>
    <s v="World Vision International"/>
    <m/>
    <m/>
    <s v="Réalisé"/>
    <d v="2016-10-29T00:00:00"/>
    <s v="Distribution NFI"/>
    <s v="Matériaux NFI"/>
    <s v="Moustiquaires"/>
    <m/>
    <s v="Nombre"/>
    <n v="300"/>
    <m/>
    <m/>
    <m/>
    <s v=""/>
    <n v="150"/>
    <s v="Sélection / Priorisation"/>
    <x v="3"/>
    <x v="24"/>
    <s v="Chalon"/>
    <m/>
    <m/>
    <m/>
    <m/>
    <s v="WOR20161029NIMICH"/>
    <n v="1"/>
    <x v="3"/>
    <x v="24"/>
    <e v="#N/A"/>
    <x v="1"/>
  </r>
  <r>
    <s v="World Vision International"/>
    <m/>
    <m/>
    <s v="Réalisé"/>
    <d v="2016-10-30T00:00:00"/>
    <s v="Distribution NFI"/>
    <s v="Matériaux NFI"/>
    <s v="Aquatabs"/>
    <m/>
    <s v="Nombre"/>
    <n v="6180"/>
    <m/>
    <m/>
    <m/>
    <s v=""/>
    <n v="103"/>
    <s v="Sélection / Priorisation"/>
    <x v="4"/>
    <x v="34"/>
    <s v="Trou Louis"/>
    <m/>
    <m/>
    <m/>
    <m/>
    <s v="WOR20161030OUPOTR"/>
    <n v="3"/>
    <x v="4"/>
    <x v="34"/>
    <e v="#N/A"/>
    <x v="1"/>
  </r>
  <r>
    <s v="World Vision International"/>
    <m/>
    <m/>
    <s v="Réalisé"/>
    <d v="2016-10-30T00:00:00"/>
    <s v="Intervention Abris"/>
    <s v="Formation"/>
    <s v="Formation"/>
    <m/>
    <s v="Nombre de personnes"/>
    <n v="135"/>
    <m/>
    <m/>
    <m/>
    <s v=""/>
    <n v="135"/>
    <s v="Sélection / Priorisation"/>
    <x v="4"/>
    <x v="84"/>
    <s v="Nouvelle Tourraine"/>
    <m/>
    <m/>
    <m/>
    <m/>
    <s v="WOR20161030OUKENO"/>
    <n v="1"/>
    <x v="4"/>
    <x v="61"/>
    <e v="#N/A"/>
    <x v="1"/>
  </r>
  <r>
    <s v="World Vision International"/>
    <m/>
    <m/>
    <s v="Réalisé"/>
    <d v="2016-10-30T00:00:00"/>
    <s v="Distribution Abris"/>
    <s v="Cash en USD"/>
    <s v="Non conditionel "/>
    <m/>
    <s v="Valeur en USD"/>
    <n v="50"/>
    <m/>
    <m/>
    <m/>
    <s v=""/>
    <n v="401"/>
    <m/>
    <x v="4"/>
    <x v="33"/>
    <s v="Grand Lagon"/>
    <m/>
    <m/>
    <m/>
    <s v="EFSP"/>
    <s v="WOR20161030OUANGR"/>
    <n v="4"/>
    <x v="4"/>
    <x v="33"/>
    <e v="#N/A"/>
    <x v="1"/>
  </r>
  <r>
    <s v="World Vision International"/>
    <s v="Care"/>
    <m/>
    <s v="Réalisé"/>
    <d v="2016-10-30T00:00:00"/>
    <s v="Distribution Abris"/>
    <s v="Cash en USD"/>
    <s v="Conditionel "/>
    <m/>
    <s v="Valeur en USD"/>
    <n v="25"/>
    <m/>
    <m/>
    <m/>
    <s v=""/>
    <n v="109"/>
    <m/>
    <x v="4"/>
    <x v="33"/>
    <s v="Grand Lagon"/>
    <m/>
    <m/>
    <m/>
    <m/>
    <s v="WOR20161030OUANGR"/>
    <n v="3"/>
    <x v="4"/>
    <x v="33"/>
    <e v="#N/A"/>
    <x v="1"/>
  </r>
  <r>
    <s v="World Vision International"/>
    <m/>
    <m/>
    <s v="Réalisé"/>
    <d v="2016-10-30T00:00:00"/>
    <s v="Distribution Abris"/>
    <s v="Cash en USD"/>
    <s v="Non conditionel "/>
    <m/>
    <s v="Valeur en USD"/>
    <n v="50"/>
    <m/>
    <m/>
    <m/>
    <s v=""/>
    <n v="378"/>
    <m/>
    <x v="4"/>
    <x v="33"/>
    <s v="Grande source"/>
    <m/>
    <m/>
    <m/>
    <s v="EFSP"/>
    <s v="WOR20161030OUANGR"/>
    <n v="2"/>
    <x v="4"/>
    <x v="33"/>
    <e v="#N/A"/>
    <x v="1"/>
  </r>
  <r>
    <s v="World Vision International"/>
    <s v="Care"/>
    <m/>
    <s v="Réalisé"/>
    <d v="2016-10-30T00:00:00"/>
    <s v="Distribution Abris"/>
    <s v="Cash en USD"/>
    <s v="Conditionel "/>
    <m/>
    <s v="Valeur en USD"/>
    <n v="25"/>
    <m/>
    <m/>
    <m/>
    <s v=""/>
    <n v="165"/>
    <m/>
    <x v="4"/>
    <x v="33"/>
    <s v="Grande Source"/>
    <m/>
    <m/>
    <m/>
    <m/>
    <s v="WOR20161030OUANGR"/>
    <n v="1"/>
    <x v="4"/>
    <x v="33"/>
    <e v="#N/A"/>
    <x v="1"/>
  </r>
  <r>
    <s v="World Vision International"/>
    <m/>
    <m/>
    <s v="Réalisé"/>
    <d v="2016-10-30T00:00:00"/>
    <s v="Distribution Abris"/>
    <s v="Cash en USD"/>
    <s v="Non conditionel "/>
    <m/>
    <s v="Valeur en USD"/>
    <n v="50"/>
    <m/>
    <m/>
    <m/>
    <s v=""/>
    <n v="1150"/>
    <m/>
    <x v="4"/>
    <x v="33"/>
    <s v="Palma"/>
    <m/>
    <m/>
    <m/>
    <s v="EFSP"/>
    <s v="WOR20161030OUANPA"/>
    <n v="2"/>
    <x v="4"/>
    <x v="33"/>
    <e v="#N/A"/>
    <x v="1"/>
  </r>
  <r>
    <s v="World Vision International"/>
    <s v="Care"/>
    <m/>
    <s v="Réalisé"/>
    <d v="2016-10-30T00:00:00"/>
    <s v="Distribution Abris"/>
    <s v="Cash en USD"/>
    <s v="Conditionel "/>
    <m/>
    <s v="Valeur en USD"/>
    <n v="25"/>
    <m/>
    <m/>
    <m/>
    <s v=""/>
    <n v="500"/>
    <m/>
    <x v="4"/>
    <x v="33"/>
    <s v="Palma"/>
    <m/>
    <m/>
    <m/>
    <m/>
    <s v="WOR20161030OUANPA"/>
    <n v="1"/>
    <x v="4"/>
    <x v="33"/>
    <e v="#N/A"/>
    <x v="1"/>
  </r>
  <r>
    <s v="World Vision International"/>
    <m/>
    <m/>
    <s v="Réalisé"/>
    <d v="2016-10-30T00:00:00"/>
    <s v="Distribution Abris"/>
    <s v="Cash en USD"/>
    <s v="Non conditionel "/>
    <m/>
    <s v="Valeur en USD"/>
    <n v="50"/>
    <m/>
    <m/>
    <m/>
    <s v=""/>
    <n v="110"/>
    <m/>
    <x v="4"/>
    <x v="33"/>
    <s v="Petite Anse"/>
    <m/>
    <m/>
    <m/>
    <s v="EFSP"/>
    <s v="WOR20161030OUANPE"/>
    <n v="4"/>
    <x v="4"/>
    <x v="33"/>
    <e v="#N/A"/>
    <x v="1"/>
  </r>
  <r>
    <s v="World Vision International"/>
    <s v="Care"/>
    <m/>
    <s v="Réalisé"/>
    <d v="2016-10-30T00:00:00"/>
    <s v="Distribution Abris"/>
    <s v="Cash en USD"/>
    <s v="Conditionel "/>
    <m/>
    <s v="Valeur en USD"/>
    <n v="25"/>
    <m/>
    <m/>
    <m/>
    <s v=""/>
    <n v="74"/>
    <m/>
    <x v="4"/>
    <x v="33"/>
    <s v="Petite Anse"/>
    <m/>
    <m/>
    <m/>
    <m/>
    <s v="WOR20161030OUANPE"/>
    <n v="3"/>
    <x v="4"/>
    <x v="33"/>
    <e v="#N/A"/>
    <x v="1"/>
  </r>
  <r>
    <s v="World Vision International"/>
    <m/>
    <m/>
    <s v="Réalisé"/>
    <d v="2016-10-30T00:00:00"/>
    <s v="Distribution Abris"/>
    <s v="Cash en USD"/>
    <s v="Non conditionel "/>
    <m/>
    <s v="Valeur en USD"/>
    <n v="50"/>
    <m/>
    <m/>
    <m/>
    <s v=""/>
    <n v="907"/>
    <m/>
    <x v="4"/>
    <x v="33"/>
    <s v="Petite Source"/>
    <m/>
    <m/>
    <m/>
    <s v="EFSP"/>
    <s v="WOR20161030OUANPE"/>
    <n v="2"/>
    <x v="4"/>
    <x v="33"/>
    <e v="#N/A"/>
    <x v="1"/>
  </r>
  <r>
    <s v="World Vision International"/>
    <s v="Care"/>
    <m/>
    <s v="Réalisé"/>
    <d v="2016-10-30T00:00:00"/>
    <s v="Distribution Abris"/>
    <s v="Cash en USD"/>
    <s v="Conditionel "/>
    <m/>
    <s v="Valeur en USD"/>
    <n v="25"/>
    <m/>
    <m/>
    <m/>
    <s v=""/>
    <n v="116"/>
    <m/>
    <x v="4"/>
    <x v="33"/>
    <s v="Petite Source"/>
    <m/>
    <m/>
    <m/>
    <m/>
    <s v="WOR20161030OUANPE"/>
    <n v="1"/>
    <x v="4"/>
    <x v="33"/>
    <e v="#N/A"/>
    <x v="1"/>
  </r>
  <r>
    <s v="World Vision International"/>
    <m/>
    <m/>
    <s v="Réalisé"/>
    <d v="2016-10-30T00:00:00"/>
    <s v="Distribution Abris"/>
    <s v="Cash en USD"/>
    <s v="Non conditionel "/>
    <m/>
    <s v="Valeur en USD"/>
    <n v="50"/>
    <m/>
    <m/>
    <m/>
    <s v=""/>
    <n v="176"/>
    <m/>
    <x v="4"/>
    <x v="33"/>
    <s v="Picmy"/>
    <m/>
    <m/>
    <m/>
    <s v="EFSP"/>
    <s v="WOR20161030OUANPI"/>
    <n v="2"/>
    <x v="4"/>
    <x v="33"/>
    <e v="#N/A"/>
    <x v="1"/>
  </r>
  <r>
    <s v="World Vision International"/>
    <s v="Care"/>
    <m/>
    <s v="Réalisé"/>
    <d v="2016-10-30T00:00:00"/>
    <s v="Distribution Abris"/>
    <s v="Cash en USD"/>
    <s v="Conditionel "/>
    <m/>
    <s v="Valeur en USD"/>
    <n v="25"/>
    <m/>
    <m/>
    <m/>
    <s v=""/>
    <n v="44"/>
    <m/>
    <x v="4"/>
    <x v="33"/>
    <s v="Picmy"/>
    <m/>
    <m/>
    <m/>
    <m/>
    <s v="WOR20161030OUANPI"/>
    <n v="1"/>
    <x v="4"/>
    <x v="33"/>
    <e v="#N/A"/>
    <x v="1"/>
  </r>
  <r>
    <s v="World Vision International"/>
    <m/>
    <m/>
    <s v="Réalisé"/>
    <d v="2016-10-30T00:00:00"/>
    <s v="Distribution Abris"/>
    <s v="Cash en USD"/>
    <s v="Non conditionel "/>
    <m/>
    <s v="Valeur en USD"/>
    <n v="50"/>
    <m/>
    <m/>
    <m/>
    <s v=""/>
    <n v="403"/>
    <m/>
    <x v="4"/>
    <x v="34"/>
    <s v="Grand Vide"/>
    <m/>
    <m/>
    <m/>
    <s v="EFSP"/>
    <s v="WOR20161030OUPOGR"/>
    <n v="4"/>
    <x v="4"/>
    <x v="34"/>
    <e v="#N/A"/>
    <x v="1"/>
  </r>
  <r>
    <s v="World Vision International"/>
    <s v="Care"/>
    <m/>
    <s v="Réalisé"/>
    <d v="2016-10-30T00:00:00"/>
    <s v="Distribution Abris"/>
    <s v="Cash en USD"/>
    <s v="Conditionel "/>
    <m/>
    <s v="Valeur en USD"/>
    <n v="25"/>
    <m/>
    <m/>
    <m/>
    <s v=""/>
    <n v="112"/>
    <m/>
    <x v="4"/>
    <x v="34"/>
    <s v="Grand Vide"/>
    <m/>
    <m/>
    <m/>
    <m/>
    <s v="WOR20161030OUPOGR"/>
    <n v="3"/>
    <x v="4"/>
    <x v="34"/>
    <e v="#N/A"/>
    <x v="1"/>
  </r>
  <r>
    <s v="World Vision International"/>
    <s v="Care"/>
    <m/>
    <s v="Réalisé"/>
    <d v="2016-10-30T00:00:00"/>
    <s v="Distribution Abris"/>
    <s v="Cash en USD"/>
    <s v="Non conditionel "/>
    <m/>
    <s v="Valeur en USD"/>
    <n v="50"/>
    <m/>
    <m/>
    <m/>
    <s v=""/>
    <n v="127"/>
    <m/>
    <x v="4"/>
    <x v="34"/>
    <s v="Gros Mangle"/>
    <m/>
    <m/>
    <m/>
    <s v="EFSP"/>
    <s v="WOR20161030OUPOGR"/>
    <n v="2"/>
    <x v="4"/>
    <x v="34"/>
    <e v="#N/A"/>
    <x v="1"/>
  </r>
  <r>
    <s v="World Vision International"/>
    <s v="Care"/>
    <m/>
    <s v="Réalisé"/>
    <d v="2016-10-30T00:00:00"/>
    <s v="Distribution Abris"/>
    <s v="Cash en USD"/>
    <s v="Conditionel "/>
    <m/>
    <s v="Valeur en USD"/>
    <n v="25"/>
    <m/>
    <m/>
    <m/>
    <s v=""/>
    <n v="66"/>
    <m/>
    <x v="4"/>
    <x v="34"/>
    <s v="Gros Mangle"/>
    <m/>
    <m/>
    <m/>
    <m/>
    <s v="WOR20161030OUPOGR"/>
    <n v="1"/>
    <x v="4"/>
    <x v="34"/>
    <e v="#N/A"/>
    <x v="1"/>
  </r>
  <r>
    <s v="World Vision International"/>
    <m/>
    <m/>
    <s v="Réalisé"/>
    <d v="2016-10-30T00:00:00"/>
    <s v="Distribution Abris"/>
    <s v="Cash en USD"/>
    <s v="Non conditionel "/>
    <m/>
    <s v="Valeur en USD"/>
    <n v="50"/>
    <m/>
    <m/>
    <m/>
    <s v=""/>
    <n v="229"/>
    <m/>
    <x v="4"/>
    <x v="34"/>
    <s v="La Source"/>
    <m/>
    <m/>
    <m/>
    <s v="EFSP"/>
    <s v="WOR20161030OUPOLA"/>
    <n v="2"/>
    <x v="4"/>
    <x v="34"/>
    <e v="#N/A"/>
    <x v="1"/>
  </r>
  <r>
    <s v="World Vision International"/>
    <s v="Care"/>
    <m/>
    <s v="Réalisé"/>
    <d v="2016-10-30T00:00:00"/>
    <s v="Distribution Abris"/>
    <s v="Cash en USD"/>
    <s v="Conditionel "/>
    <m/>
    <s v="Valeur en USD"/>
    <n v="25"/>
    <m/>
    <m/>
    <m/>
    <s v=""/>
    <n v="82"/>
    <m/>
    <x v="4"/>
    <x v="34"/>
    <s v="La Source"/>
    <m/>
    <m/>
    <m/>
    <m/>
    <s v="WOR20161030OUPOLA"/>
    <n v="1"/>
    <x v="4"/>
    <x v="34"/>
    <e v="#N/A"/>
    <x v="1"/>
  </r>
  <r>
    <s v="World Vision International"/>
    <m/>
    <m/>
    <s v="Réalisé"/>
    <d v="2016-10-30T00:00:00"/>
    <s v="Distribution Abris"/>
    <s v="Cash en USD"/>
    <s v="Non conditionel "/>
    <m/>
    <s v="Valeur en USD"/>
    <n v="50"/>
    <m/>
    <m/>
    <m/>
    <s v=""/>
    <n v="857"/>
    <m/>
    <x v="4"/>
    <x v="34"/>
    <s v="Pointe A Raquette"/>
    <m/>
    <m/>
    <m/>
    <s v="EFSP"/>
    <s v="WOR20161030OUPOPO"/>
    <n v="2"/>
    <x v="4"/>
    <x v="34"/>
    <e v="#N/A"/>
    <x v="1"/>
  </r>
  <r>
    <s v="World Vision International"/>
    <s v="Care"/>
    <m/>
    <s v="Réalisé"/>
    <d v="2016-10-30T00:00:00"/>
    <s v="Distribution Abris"/>
    <s v="Cash en USD"/>
    <s v="Conditionel "/>
    <m/>
    <s v="Valeur en USD"/>
    <n v="25"/>
    <m/>
    <m/>
    <m/>
    <s v=""/>
    <n v="198"/>
    <m/>
    <x v="4"/>
    <x v="34"/>
    <s v="Pointe a Raquette"/>
    <m/>
    <m/>
    <m/>
    <m/>
    <s v="WOR20161030OUPOPO"/>
    <n v="1"/>
    <x v="4"/>
    <x v="34"/>
    <e v="#N/A"/>
    <x v="1"/>
  </r>
  <r>
    <s v="World Vision International"/>
    <m/>
    <m/>
    <s v="Réalisé"/>
    <d v="2016-10-30T00:00:00"/>
    <s v="Distribution Abris"/>
    <s v="Cash en USD"/>
    <s v="Non conditionel "/>
    <m/>
    <s v="Valeur en USD"/>
    <n v="50"/>
    <m/>
    <m/>
    <m/>
    <s v=""/>
    <n v="656"/>
    <m/>
    <x v="4"/>
    <x v="34"/>
    <s v="Trou Louis"/>
    <m/>
    <m/>
    <m/>
    <s v="EFSP"/>
    <s v="WOR20161030OUPOTR"/>
    <n v="2"/>
    <x v="4"/>
    <x v="34"/>
    <e v="#N/A"/>
    <x v="1"/>
  </r>
  <r>
    <s v="World Vision International"/>
    <s v="Care"/>
    <m/>
    <s v="Réalisé"/>
    <d v="2016-10-30T00:00:00"/>
    <s v="Distribution Abris"/>
    <s v="Cash en USD"/>
    <s v="Conditionel "/>
    <m/>
    <s v="Valeur en USD"/>
    <n v="25"/>
    <m/>
    <m/>
    <m/>
    <s v=""/>
    <n v="180"/>
    <m/>
    <x v="4"/>
    <x v="34"/>
    <s v="Trou Louis"/>
    <m/>
    <m/>
    <m/>
    <m/>
    <s v="WOR20161030OUPOTR"/>
    <n v="1"/>
    <x v="4"/>
    <x v="34"/>
    <e v="#N/A"/>
    <x v="1"/>
  </r>
  <r>
    <s v="World Vision International"/>
    <m/>
    <m/>
    <s v="Réalisé"/>
    <d v="2016-11-02T00:00:00"/>
    <s v="Distribution Abris"/>
    <s v="Matériaux Abris"/>
    <s v="Bâches"/>
    <m/>
    <s v="Nombre"/>
    <n v="50"/>
    <m/>
    <m/>
    <m/>
    <s v=""/>
    <m/>
    <m/>
    <x v="3"/>
    <x v="24"/>
    <s v="Chalon"/>
    <m/>
    <m/>
    <m/>
    <s v="COUD"/>
    <s v="WOR2016112NIMICH"/>
    <n v="1"/>
    <x v="3"/>
    <x v="24"/>
    <e v="#N/A"/>
    <x v="1"/>
  </r>
  <r>
    <s v="World Vision International"/>
    <m/>
    <m/>
    <s v="Réalisé"/>
    <d v="2016-11-03T00:00:00"/>
    <s v="Distribution Abris"/>
    <s v="Matériaux Abris"/>
    <s v="Bâches"/>
    <m/>
    <s v="Nombre"/>
    <n v="300"/>
    <m/>
    <m/>
    <m/>
    <s v=""/>
    <n v="300"/>
    <m/>
    <x v="3"/>
    <x v="59"/>
    <s v="Raymond"/>
    <m/>
    <m/>
    <m/>
    <m/>
    <s v="WOR2016113NIPERA"/>
    <n v="4"/>
    <x v="3"/>
    <x v="39"/>
    <e v="#N/A"/>
    <x v="1"/>
  </r>
  <r>
    <s v="World Vision International"/>
    <m/>
    <m/>
    <s v="Réalisé"/>
    <d v="2016-11-03T00:00:00"/>
    <s v="Distribution NFI"/>
    <s v="Matériaux NFI"/>
    <s v="Couvertures"/>
    <m/>
    <s v="Nombre"/>
    <n v="600"/>
    <m/>
    <m/>
    <m/>
    <s v=""/>
    <n v="300"/>
    <s v="Sélection / Priorisation"/>
    <x v="3"/>
    <x v="59"/>
    <s v="Raymond"/>
    <m/>
    <m/>
    <m/>
    <m/>
    <s v="WOR2016113NIPERA"/>
    <n v="3"/>
    <x v="3"/>
    <x v="39"/>
    <e v="#N/A"/>
    <x v="1"/>
  </r>
  <r>
    <s v="World Vision International"/>
    <m/>
    <m/>
    <s v="Réalisé"/>
    <d v="2016-11-03T00:00:00"/>
    <s v="Distribution NFI"/>
    <s v="Matériaux NFI"/>
    <s v="Kit d'hygiène"/>
    <m/>
    <s v="Nombre"/>
    <n v="300"/>
    <m/>
    <m/>
    <m/>
    <s v=""/>
    <n v="300"/>
    <s v="Sélection / Priorisation"/>
    <x v="3"/>
    <x v="59"/>
    <s v="Raymond"/>
    <m/>
    <m/>
    <m/>
    <m/>
    <s v="WOR2016113NIPERA"/>
    <n v="2"/>
    <x v="3"/>
    <x v="39"/>
    <e v="#N/A"/>
    <x v="1"/>
  </r>
  <r>
    <s v="World Vision International"/>
    <m/>
    <m/>
    <s v="Réalisé"/>
    <d v="2016-11-03T00:00:00"/>
    <s v="Distribution NFI"/>
    <s v="Matériaux NFI"/>
    <s v="Moustiquaires"/>
    <m/>
    <s v="Nombre"/>
    <n v="600"/>
    <m/>
    <m/>
    <m/>
    <s v=""/>
    <n v="300"/>
    <s v="Sélection / Priorisation"/>
    <x v="3"/>
    <x v="59"/>
    <s v="Raymond"/>
    <m/>
    <m/>
    <m/>
    <m/>
    <s v="WOR2016113NIPERA"/>
    <n v="1"/>
    <x v="3"/>
    <x v="39"/>
    <e v="#N/A"/>
    <x v="1"/>
  </r>
  <r>
    <s v="World Vision International"/>
    <m/>
    <m/>
    <s v="Réalisé"/>
    <d v="2016-11-04T00:00:00"/>
    <s v="Distribution Abris"/>
    <s v="Matériaux Abris"/>
    <s v="Bâches"/>
    <m/>
    <s v="Nombre"/>
    <n v="300"/>
    <m/>
    <m/>
    <m/>
    <s v=""/>
    <n v="300"/>
    <m/>
    <x v="3"/>
    <x v="26"/>
    <s v="Bouzi"/>
    <m/>
    <m/>
    <m/>
    <m/>
    <s v="WOR2016114NIPABO"/>
    <n v="4"/>
    <x v="3"/>
    <x v="26"/>
    <e v="#N/A"/>
    <x v="1"/>
  </r>
  <r>
    <s v="World Vision International"/>
    <m/>
    <m/>
    <s v="Réalisé"/>
    <d v="2016-11-04T00:00:00"/>
    <s v="Distribution NFI"/>
    <s v="Matériaux NFI"/>
    <s v="Couvertures"/>
    <m/>
    <s v="Nombre"/>
    <n v="600"/>
    <m/>
    <m/>
    <m/>
    <s v=""/>
    <n v="300"/>
    <s v="Sélection / Priorisation"/>
    <x v="3"/>
    <x v="26"/>
    <s v="Bouzi"/>
    <m/>
    <m/>
    <m/>
    <m/>
    <s v="WOR2016114NIPABO"/>
    <n v="3"/>
    <x v="3"/>
    <x v="26"/>
    <e v="#N/A"/>
    <x v="1"/>
  </r>
  <r>
    <s v="World Vision International"/>
    <m/>
    <m/>
    <s v="Réalisé"/>
    <d v="2016-11-04T00:00:00"/>
    <s v="Distribution NFI"/>
    <s v="Matériaux NFI"/>
    <s v="Kit d'hygiène"/>
    <m/>
    <s v="Nombre"/>
    <n v="300"/>
    <m/>
    <m/>
    <m/>
    <s v=""/>
    <n v="300"/>
    <s v="Sélection / Priorisation"/>
    <x v="3"/>
    <x v="26"/>
    <s v="Bouzi"/>
    <m/>
    <m/>
    <m/>
    <m/>
    <s v="WOR2016114NIPABO"/>
    <n v="2"/>
    <x v="3"/>
    <x v="26"/>
    <e v="#N/A"/>
    <x v="1"/>
  </r>
  <r>
    <s v="World Vision International"/>
    <m/>
    <m/>
    <s v="Réalisé"/>
    <d v="2016-11-04T00:00:00"/>
    <s v="Distribution NFI"/>
    <s v="Matériaux NFI"/>
    <s v="Moustiquaires"/>
    <m/>
    <s v="Nombre"/>
    <n v="600"/>
    <m/>
    <m/>
    <m/>
    <s v=""/>
    <n v="300"/>
    <s v="Sélection / Priorisation"/>
    <x v="3"/>
    <x v="26"/>
    <s v="Bouzi"/>
    <m/>
    <m/>
    <m/>
    <m/>
    <s v="WOR2016114NIPABO"/>
    <n v="1"/>
    <x v="3"/>
    <x v="26"/>
    <e v="#N/A"/>
    <x v="1"/>
  </r>
  <r>
    <s v="World Vision International"/>
    <m/>
    <m/>
    <s v="Réalisé"/>
    <d v="2016-11-05T00:00:00"/>
    <s v="Distribution Abris"/>
    <s v="Matériaux Abris"/>
    <s v="Bâches"/>
    <m/>
    <s v="Nombre"/>
    <n v="150"/>
    <m/>
    <m/>
    <m/>
    <s v=""/>
    <n v="150"/>
    <m/>
    <x v="3"/>
    <x v="85"/>
    <s v="Bezin"/>
    <m/>
    <m/>
    <m/>
    <m/>
    <s v="WOR2016115NIPEBE"/>
    <n v="4"/>
    <x v="3"/>
    <x v="62"/>
    <e v="#N/A"/>
    <x v="1"/>
  </r>
  <r>
    <s v="World Vision International"/>
    <m/>
    <m/>
    <s v="Réalisé"/>
    <d v="2016-11-05T00:00:00"/>
    <s v="Distribution NFI"/>
    <s v="Matériaux NFI"/>
    <s v="Couvertures"/>
    <m/>
    <s v="Nombre"/>
    <n v="300"/>
    <m/>
    <m/>
    <m/>
    <s v=""/>
    <n v="150"/>
    <s v="Sélection / Priorisation"/>
    <x v="3"/>
    <x v="85"/>
    <s v="Bezin"/>
    <m/>
    <m/>
    <m/>
    <m/>
    <s v="WOR2016115NIPEBE"/>
    <n v="3"/>
    <x v="3"/>
    <x v="62"/>
    <e v="#N/A"/>
    <x v="1"/>
  </r>
  <r>
    <s v="World Vision International"/>
    <m/>
    <m/>
    <s v="Réalisé"/>
    <d v="2016-11-05T00:00:00"/>
    <s v="Distribution NFI"/>
    <s v="Matériaux NFI"/>
    <s v="Kit d'hygiène"/>
    <m/>
    <s v="Nombre"/>
    <n v="150"/>
    <m/>
    <m/>
    <m/>
    <s v=""/>
    <n v="150"/>
    <s v="Sélection / Priorisation"/>
    <x v="3"/>
    <x v="85"/>
    <s v="Bezin"/>
    <m/>
    <m/>
    <m/>
    <m/>
    <s v="WOR2016115NIPEBE"/>
    <n v="2"/>
    <x v="3"/>
    <x v="62"/>
    <e v="#N/A"/>
    <x v="1"/>
  </r>
  <r>
    <s v="World Vision International"/>
    <m/>
    <m/>
    <s v="Réalisé"/>
    <d v="2016-11-05T00:00:00"/>
    <s v="Distribution NFI"/>
    <s v="Matériaux NFI"/>
    <s v="Moustiquaires"/>
    <m/>
    <s v="Nombre"/>
    <n v="300"/>
    <m/>
    <m/>
    <m/>
    <s v=""/>
    <n v="150"/>
    <s v="Sélection / Priorisation"/>
    <x v="3"/>
    <x v="85"/>
    <s v="Bezin"/>
    <m/>
    <m/>
    <m/>
    <m/>
    <s v="WOR2016115NIPEBE"/>
    <n v="1"/>
    <x v="3"/>
    <x v="62"/>
    <e v="#N/A"/>
    <x v="1"/>
  </r>
  <r>
    <s v="World Vision International"/>
    <m/>
    <m/>
    <s v="Réalisé"/>
    <d v="2016-11-08T00:00:00"/>
    <s v="Distribution Abris"/>
    <s v="Matériaux Abris"/>
    <s v="Bâches"/>
    <m/>
    <s v="Nombre"/>
    <n v="290"/>
    <m/>
    <m/>
    <m/>
    <s v=""/>
    <n v="290"/>
    <m/>
    <x v="3"/>
    <x v="24"/>
    <s v="Saint Michel"/>
    <m/>
    <m/>
    <m/>
    <m/>
    <s v="WOR2016118NIMISA"/>
    <n v="4"/>
    <x v="3"/>
    <x v="24"/>
    <e v="#N/A"/>
    <x v="1"/>
  </r>
  <r>
    <s v="World Vision International"/>
    <m/>
    <m/>
    <s v="Réalisé"/>
    <d v="2016-11-08T00:00:00"/>
    <s v="Distribution NFI"/>
    <s v="Matériaux NFI"/>
    <s v="Couvertures"/>
    <m/>
    <s v="Nombre"/>
    <n v="580"/>
    <m/>
    <m/>
    <m/>
    <s v=""/>
    <n v="290"/>
    <s v="Sélection / Priorisation"/>
    <x v="3"/>
    <x v="24"/>
    <s v="Saint Michel"/>
    <m/>
    <m/>
    <m/>
    <m/>
    <s v="WOR2016118NIMISA"/>
    <n v="3"/>
    <x v="3"/>
    <x v="24"/>
    <e v="#N/A"/>
    <x v="1"/>
  </r>
  <r>
    <s v="World Vision International"/>
    <m/>
    <m/>
    <s v="Réalisé"/>
    <d v="2016-11-08T00:00:00"/>
    <s v="Distribution NFI"/>
    <s v="Matériaux NFI"/>
    <s v="Kit d'hygiène"/>
    <m/>
    <s v="Nombre"/>
    <n v="290"/>
    <m/>
    <m/>
    <m/>
    <s v=""/>
    <n v="290"/>
    <s v="Sélection / Priorisation"/>
    <x v="3"/>
    <x v="24"/>
    <s v="Saint Michel"/>
    <m/>
    <m/>
    <m/>
    <m/>
    <s v="WOR2016118NIMISA"/>
    <n v="2"/>
    <x v="3"/>
    <x v="24"/>
    <e v="#N/A"/>
    <x v="1"/>
  </r>
  <r>
    <s v="World Vision International"/>
    <m/>
    <m/>
    <s v="Réalisé"/>
    <d v="2016-11-08T00:00:00"/>
    <s v="Distribution NFI"/>
    <s v="Matériaux NFI"/>
    <s v="Moustiquaires"/>
    <m/>
    <s v="Nombre"/>
    <n v="580"/>
    <m/>
    <m/>
    <m/>
    <s v=""/>
    <n v="290"/>
    <s v="Sélection / Priorisation"/>
    <x v="3"/>
    <x v="24"/>
    <s v="Saint Michel"/>
    <m/>
    <m/>
    <m/>
    <m/>
    <s v="WOR2016118NIMISA"/>
    <n v="1"/>
    <x v="3"/>
    <x v="24"/>
    <e v="#N/A"/>
    <x v="1"/>
  </r>
  <r>
    <s v="World Vision International"/>
    <m/>
    <m/>
    <s v="Réalisé"/>
    <d v="2016-11-10T00:00:00"/>
    <s v="Distribution Abris"/>
    <s v="Matériaux Abris"/>
    <s v="Bâches"/>
    <m/>
    <s v="Nombre"/>
    <n v="300"/>
    <m/>
    <m/>
    <m/>
    <s v=""/>
    <n v="300"/>
    <m/>
    <x v="3"/>
    <x v="85"/>
    <s v="Chaulette"/>
    <m/>
    <m/>
    <m/>
    <m/>
    <s v="WOR20161110NIPECH"/>
    <n v="8"/>
    <x v="3"/>
    <x v="62"/>
    <e v="#N/A"/>
    <x v="1"/>
  </r>
  <r>
    <s v="World Vision International"/>
    <m/>
    <m/>
    <s v="Réalisé"/>
    <d v="2016-11-10T00:00:00"/>
    <s v="Distribution Abris"/>
    <s v="Matériaux Abris"/>
    <s v="Bâches"/>
    <m/>
    <s v="Nombre"/>
    <n v="150"/>
    <m/>
    <m/>
    <m/>
    <s v=""/>
    <n v="150"/>
    <m/>
    <x v="3"/>
    <x v="85"/>
    <s v="Chaulette"/>
    <m/>
    <m/>
    <m/>
    <m/>
    <s v="WOR20161110NIPECH"/>
    <n v="7"/>
    <x v="3"/>
    <x v="62"/>
    <e v="#N/A"/>
    <x v="1"/>
  </r>
  <r>
    <s v="World Vision International"/>
    <m/>
    <m/>
    <s v="Réalisé"/>
    <d v="2016-11-10T00:00:00"/>
    <s v="Distribution NFI"/>
    <s v="Matériaux NFI"/>
    <s v="Couvertures"/>
    <m/>
    <s v="Nombre"/>
    <n v="600"/>
    <m/>
    <m/>
    <m/>
    <s v=""/>
    <n v="300"/>
    <s v="Sélection / Priorisation"/>
    <x v="3"/>
    <x v="85"/>
    <s v="Chaulette"/>
    <m/>
    <m/>
    <m/>
    <m/>
    <s v="WOR20161110NIPECH"/>
    <n v="6"/>
    <x v="3"/>
    <x v="62"/>
    <e v="#N/A"/>
    <x v="1"/>
  </r>
  <r>
    <s v="World Vision International"/>
    <m/>
    <m/>
    <s v="Réalisé"/>
    <d v="2016-11-10T00:00:00"/>
    <s v="Distribution NFI"/>
    <s v="Matériaux NFI"/>
    <s v="Couvertures"/>
    <m/>
    <s v="Nombre"/>
    <n v="300"/>
    <m/>
    <m/>
    <m/>
    <s v=""/>
    <n v="150"/>
    <s v="Sélection / Priorisation"/>
    <x v="3"/>
    <x v="85"/>
    <s v="Chaulette"/>
    <m/>
    <m/>
    <m/>
    <m/>
    <s v="WOR20161110NIPECH"/>
    <n v="5"/>
    <x v="3"/>
    <x v="62"/>
    <e v="#N/A"/>
    <x v="1"/>
  </r>
  <r>
    <s v="World Vision International"/>
    <m/>
    <m/>
    <s v="Réalisé"/>
    <d v="2016-11-10T00:00:00"/>
    <s v="Distribution NFI"/>
    <s v="Matériaux NFI"/>
    <s v="Kit d'hygiène"/>
    <m/>
    <s v="Nombre"/>
    <n v="300"/>
    <m/>
    <m/>
    <m/>
    <s v=""/>
    <n v="300"/>
    <s v="Sélection / Priorisation"/>
    <x v="3"/>
    <x v="85"/>
    <s v="Chaulette"/>
    <m/>
    <m/>
    <m/>
    <m/>
    <s v="WOR20161110NIPECH"/>
    <n v="4"/>
    <x v="3"/>
    <x v="62"/>
    <e v="#N/A"/>
    <x v="1"/>
  </r>
  <r>
    <s v="World Vision International"/>
    <m/>
    <m/>
    <s v="Réalisé"/>
    <d v="2016-11-10T00:00:00"/>
    <s v="Distribution NFI"/>
    <s v="Matériaux NFI"/>
    <s v="Kit d'hygiène"/>
    <m/>
    <s v="Nombre"/>
    <n v="150"/>
    <m/>
    <m/>
    <m/>
    <s v=""/>
    <n v="150"/>
    <s v="Sélection / Priorisation"/>
    <x v="3"/>
    <x v="85"/>
    <s v="Chaulette"/>
    <m/>
    <m/>
    <m/>
    <m/>
    <s v="WOR20161110NIPECH"/>
    <n v="3"/>
    <x v="3"/>
    <x v="62"/>
    <e v="#N/A"/>
    <x v="1"/>
  </r>
  <r>
    <s v="World Vision International"/>
    <m/>
    <m/>
    <s v="Réalisé"/>
    <d v="2016-11-10T00:00:00"/>
    <s v="Distribution NFI"/>
    <s v="Matériaux NFI"/>
    <s v="Moustiquaires"/>
    <m/>
    <s v="Nombre"/>
    <n v="600"/>
    <m/>
    <m/>
    <m/>
    <s v=""/>
    <n v="300"/>
    <s v="Sélection / Priorisation"/>
    <x v="3"/>
    <x v="85"/>
    <s v="Chaulette"/>
    <m/>
    <m/>
    <m/>
    <m/>
    <s v="WOR20161110NIPECH"/>
    <n v="2"/>
    <x v="3"/>
    <x v="62"/>
    <e v="#N/A"/>
    <x v="1"/>
  </r>
  <r>
    <s v="World Vision International"/>
    <m/>
    <m/>
    <s v="Réalisé"/>
    <d v="2016-11-10T00:00:00"/>
    <s v="Distribution NFI"/>
    <s v="Matériaux NFI"/>
    <s v="Moustiquaires"/>
    <m/>
    <s v="Nombre"/>
    <n v="300"/>
    <m/>
    <m/>
    <m/>
    <s v=""/>
    <n v="150"/>
    <s v="Sélection / Priorisation"/>
    <x v="3"/>
    <x v="85"/>
    <s v="Chaulette"/>
    <m/>
    <m/>
    <m/>
    <m/>
    <s v="WOR20161110NIPECH"/>
    <n v="1"/>
    <x v="3"/>
    <x v="62"/>
    <e v="#N/A"/>
    <x v="1"/>
  </r>
  <r>
    <s v="World Vision International"/>
    <m/>
    <m/>
    <s v="Réalisé"/>
    <d v="2016-11-14T00:00:00"/>
    <s v="Distribution NFI"/>
    <s v="Matériaux NFI"/>
    <s v="Bidons"/>
    <m/>
    <s v="Nombre"/>
    <n v="300"/>
    <m/>
    <m/>
    <m/>
    <s v=""/>
    <n v="300"/>
    <s v="Sélection / Priorisation"/>
    <x v="4"/>
    <x v="33"/>
    <s v="Petite Source"/>
    <m/>
    <m/>
    <m/>
    <m/>
    <s v="WOR20161114OUANPE"/>
    <n v="5"/>
    <x v="4"/>
    <x v="33"/>
    <e v="#N/A"/>
    <x v="1"/>
  </r>
  <r>
    <s v="World Vision International"/>
    <m/>
    <m/>
    <s v="Réalisé"/>
    <d v="2016-11-14T00:00:00"/>
    <s v="Distribution NFI"/>
    <s v="Matériaux NFI"/>
    <s v="Couvertures"/>
    <m/>
    <s v="Nombre"/>
    <n v="300"/>
    <m/>
    <m/>
    <m/>
    <s v=""/>
    <n v="300"/>
    <s v="Sélection / Priorisation"/>
    <x v="4"/>
    <x v="33"/>
    <s v="Petite Source"/>
    <m/>
    <m/>
    <m/>
    <m/>
    <s v="WOR20161114OUANPE"/>
    <n v="4"/>
    <x v="4"/>
    <x v="33"/>
    <e v="#N/A"/>
    <x v="1"/>
  </r>
  <r>
    <s v="World Vision International"/>
    <m/>
    <m/>
    <s v="Réalisé"/>
    <d v="2016-11-14T00:00:00"/>
    <s v="Distribution NFI"/>
    <s v="Matériaux NFI"/>
    <s v="Kit d'hygiène"/>
    <m/>
    <s v="Nombre"/>
    <n v="300"/>
    <m/>
    <m/>
    <m/>
    <s v=""/>
    <n v="300"/>
    <s v="Sélection / Priorisation"/>
    <x v="4"/>
    <x v="33"/>
    <s v="Petite Source"/>
    <m/>
    <m/>
    <m/>
    <m/>
    <s v="WOR20161114OUANPE"/>
    <n v="3"/>
    <x v="4"/>
    <x v="33"/>
    <e v="#N/A"/>
    <x v="1"/>
  </r>
  <r>
    <s v="World Vision International"/>
    <m/>
    <m/>
    <s v="Réalisé"/>
    <d v="2016-11-14T00:00:00"/>
    <s v="Distribution NFI"/>
    <s v="Matériaux NFI"/>
    <s v="Lampes solaires"/>
    <m/>
    <s v="Nombre"/>
    <n v="300"/>
    <m/>
    <m/>
    <m/>
    <s v=""/>
    <n v="300"/>
    <s v="Sélection / Priorisation"/>
    <x v="4"/>
    <x v="33"/>
    <s v="Petite Source"/>
    <m/>
    <m/>
    <m/>
    <m/>
    <s v="WOR20161114OUANPE"/>
    <n v="2"/>
    <x v="4"/>
    <x v="33"/>
    <e v="#N/A"/>
    <x v="1"/>
  </r>
  <r>
    <s v="World Vision International"/>
    <m/>
    <m/>
    <s v="Réalisé"/>
    <d v="2016-11-14T00:00:00"/>
    <s v="Distribution NFI"/>
    <s v="Matériaux NFI"/>
    <s v="Moustiquaires"/>
    <m/>
    <s v="Nombre"/>
    <n v="300"/>
    <m/>
    <m/>
    <m/>
    <s v=""/>
    <n v="300"/>
    <s v="Sélection / Priorisation"/>
    <x v="4"/>
    <x v="33"/>
    <s v="Petite Source"/>
    <m/>
    <m/>
    <m/>
    <m/>
    <s v="WOR20161114OUANPE"/>
    <n v="1"/>
    <x v="4"/>
    <x v="33"/>
    <e v="#N/A"/>
    <x v="1"/>
  </r>
  <r>
    <s v="World Vision International"/>
    <m/>
    <m/>
    <s v="Réalisé"/>
    <d v="2016-11-15T00:00:00"/>
    <s v="Distribution Abris"/>
    <s v="Matériaux Abris"/>
    <s v="Bâches"/>
    <m/>
    <s v="Nombre"/>
    <n v="300"/>
    <m/>
    <m/>
    <m/>
    <s v=""/>
    <n v="300"/>
    <m/>
    <x v="3"/>
    <x v="59"/>
    <s v="Lieve"/>
    <m/>
    <m/>
    <m/>
    <m/>
    <s v="WOR20161115NIPELI"/>
    <n v="4"/>
    <x v="3"/>
    <x v="39"/>
    <e v="#N/A"/>
    <x v="1"/>
  </r>
  <r>
    <s v="World Vision International"/>
    <m/>
    <m/>
    <s v="Réalisé"/>
    <d v="2016-11-15T00:00:00"/>
    <s v="Distribution NFI"/>
    <s v="Matériaux NFI"/>
    <s v="Couvertures"/>
    <m/>
    <s v="Nombre"/>
    <n v="600"/>
    <m/>
    <m/>
    <m/>
    <s v=""/>
    <n v="300"/>
    <s v="Sélection / Priorisation"/>
    <x v="3"/>
    <x v="59"/>
    <s v="Lieve"/>
    <m/>
    <m/>
    <m/>
    <m/>
    <s v="WOR20161115NIPELI"/>
    <n v="3"/>
    <x v="3"/>
    <x v="39"/>
    <e v="#N/A"/>
    <x v="1"/>
  </r>
  <r>
    <s v="World Vision International"/>
    <m/>
    <m/>
    <s v="Réalisé"/>
    <d v="2016-11-15T00:00:00"/>
    <s v="Distribution NFI"/>
    <s v="Matériaux NFI"/>
    <s v="Kit d'hygiène"/>
    <m/>
    <s v="Nombre"/>
    <n v="300"/>
    <m/>
    <m/>
    <m/>
    <s v=""/>
    <n v="300"/>
    <s v="Sélection / Priorisation"/>
    <x v="3"/>
    <x v="59"/>
    <s v="Lieve"/>
    <m/>
    <m/>
    <m/>
    <m/>
    <s v="WOR20161115NIPELI"/>
    <n v="2"/>
    <x v="3"/>
    <x v="39"/>
    <e v="#N/A"/>
    <x v="1"/>
  </r>
  <r>
    <s v="World Vision International"/>
    <m/>
    <m/>
    <s v="Réalisé"/>
    <d v="2016-11-15T00:00:00"/>
    <s v="Distribution NFI"/>
    <s v="Matériaux NFI"/>
    <s v="Kit d'hygiène"/>
    <m/>
    <s v="Nombre"/>
    <n v="100"/>
    <m/>
    <m/>
    <m/>
    <s v=""/>
    <n v="100"/>
    <s v="Sélection / Priorisation"/>
    <x v="4"/>
    <x v="34"/>
    <s v="Grande Vide"/>
    <m/>
    <m/>
    <m/>
    <m/>
    <s v="WOR20161115OUPOGR"/>
    <n v="1"/>
    <x v="4"/>
    <x v="34"/>
    <e v="#N/A"/>
    <x v="1"/>
  </r>
  <r>
    <s v="World Vision International"/>
    <m/>
    <m/>
    <s v="Réalisé"/>
    <d v="2016-11-15T00:00:00"/>
    <s v="Distribution NFI"/>
    <s v="Matériaux NFI"/>
    <s v="Moustiquaires"/>
    <m/>
    <s v="Nombre"/>
    <n v="600"/>
    <m/>
    <m/>
    <m/>
    <s v=""/>
    <n v="300"/>
    <s v="Sélection / Priorisation"/>
    <x v="3"/>
    <x v="59"/>
    <s v="Lieve"/>
    <m/>
    <m/>
    <m/>
    <m/>
    <s v="WOR20161115NIPELI"/>
    <n v="1"/>
    <x v="3"/>
    <x v="39"/>
    <e v="#N/A"/>
    <x v="1"/>
  </r>
  <r>
    <s v="World Vision International"/>
    <m/>
    <m/>
    <s v="Réalisé"/>
    <d v="2016-11-16T00:00:00"/>
    <s v="Distribution Abris"/>
    <s v="Matériaux Abris"/>
    <s v="Bâches"/>
    <m/>
    <s v="Nombre"/>
    <n v="283"/>
    <m/>
    <m/>
    <m/>
    <s v=""/>
    <n v="283"/>
    <m/>
    <x v="8"/>
    <x v="87"/>
    <s v="Basse Plaine"/>
    <m/>
    <m/>
    <m/>
    <m/>
    <s v="WOR20161116NOLIBA"/>
    <n v="3"/>
    <x v="8"/>
    <x v="64"/>
    <e v="#N/A"/>
    <x v="0"/>
  </r>
  <r>
    <s v="World Vision International"/>
    <m/>
    <m/>
    <s v="Réalisé"/>
    <d v="2016-11-16T00:00:00"/>
    <s v="Distribution NFI"/>
    <s v="Matériaux NFI"/>
    <s v="Bidons"/>
    <m/>
    <s v="Nombre"/>
    <n v="350"/>
    <m/>
    <m/>
    <m/>
    <s v=""/>
    <n v="350"/>
    <s v="Sélection / Priorisation"/>
    <x v="4"/>
    <x v="34"/>
    <s v="La Source"/>
    <m/>
    <m/>
    <m/>
    <m/>
    <s v="WOR20161116OUPOLA"/>
    <n v="5"/>
    <x v="4"/>
    <x v="34"/>
    <e v="#N/A"/>
    <x v="1"/>
  </r>
  <r>
    <s v="World Vision International"/>
    <m/>
    <m/>
    <s v="Réalisé"/>
    <d v="2016-11-16T00:00:00"/>
    <s v="Distribution NFI"/>
    <s v="Matériaux NFI"/>
    <s v="Couvertures"/>
    <m/>
    <s v="Nombre"/>
    <n v="566"/>
    <m/>
    <m/>
    <m/>
    <s v=""/>
    <n v="283"/>
    <s v="Sélection / Priorisation"/>
    <x v="8"/>
    <x v="87"/>
    <s v="Basse Plaine"/>
    <m/>
    <m/>
    <m/>
    <m/>
    <s v="WOR20161116NOLIBA"/>
    <n v="2"/>
    <x v="8"/>
    <x v="64"/>
    <e v="#N/A"/>
    <x v="1"/>
  </r>
  <r>
    <s v="World Vision International"/>
    <m/>
    <m/>
    <s v="Réalisé"/>
    <d v="2016-11-16T00:00:00"/>
    <s v="Distribution NFI"/>
    <s v="Matériaux NFI"/>
    <s v="Couvertures"/>
    <m/>
    <s v="Nombre"/>
    <n v="350"/>
    <m/>
    <m/>
    <m/>
    <s v=""/>
    <n v="350"/>
    <s v="Sélection / Priorisation"/>
    <x v="4"/>
    <x v="34"/>
    <s v="La Source"/>
    <m/>
    <m/>
    <m/>
    <m/>
    <s v="WOR20161116OUPOLA"/>
    <n v="4"/>
    <x v="4"/>
    <x v="34"/>
    <e v="#N/A"/>
    <x v="1"/>
  </r>
  <r>
    <s v="World Vision International"/>
    <m/>
    <m/>
    <s v="Réalisé"/>
    <d v="2016-11-16T00:00:00"/>
    <s v="Intervention Abris"/>
    <s v="Formation"/>
    <s v="Formation"/>
    <m/>
    <s v="Nombre de personnes"/>
    <n v="200"/>
    <m/>
    <m/>
    <m/>
    <s v=""/>
    <n v="200"/>
    <s v="Sélection / Priorisation"/>
    <x v="3"/>
    <x v="85"/>
    <s v="Bezin"/>
    <m/>
    <m/>
    <m/>
    <m/>
    <s v="WOR20161116NIPEBE"/>
    <n v="2"/>
    <x v="3"/>
    <x v="62"/>
    <e v="#N/A"/>
    <x v="1"/>
  </r>
  <r>
    <s v="World Vision International"/>
    <m/>
    <m/>
    <s v="Réalisé"/>
    <d v="2016-11-16T00:00:00"/>
    <s v="Distribution NFI"/>
    <s v="Matériaux NFI"/>
    <s v="Kit d'hygiène"/>
    <m/>
    <s v="Nombre"/>
    <n v="283"/>
    <m/>
    <m/>
    <m/>
    <s v=""/>
    <n v="283"/>
    <s v="Sélection / Priorisation"/>
    <x v="8"/>
    <x v="87"/>
    <s v="Basse Plaine"/>
    <m/>
    <m/>
    <m/>
    <m/>
    <s v="WOR20161116NOLIBA"/>
    <n v="1"/>
    <x v="8"/>
    <x v="64"/>
    <e v="#N/A"/>
    <x v="1"/>
  </r>
  <r>
    <s v="World Vision International"/>
    <m/>
    <m/>
    <s v="Réalisé"/>
    <d v="2016-11-16T00:00:00"/>
    <s v="Distribution NFI"/>
    <s v="Matériaux NFI"/>
    <s v="Kit d'hygiène"/>
    <m/>
    <s v="Nombre"/>
    <n v="350"/>
    <m/>
    <m/>
    <m/>
    <s v=""/>
    <n v="350"/>
    <s v="Sélection / Priorisation"/>
    <x v="4"/>
    <x v="34"/>
    <s v="La Source"/>
    <m/>
    <m/>
    <m/>
    <m/>
    <s v="WOR20161116OUPOLA"/>
    <n v="3"/>
    <x v="4"/>
    <x v="34"/>
    <e v="#N/A"/>
    <x v="1"/>
  </r>
  <r>
    <s v="World Vision International"/>
    <m/>
    <m/>
    <s v="Réalisé"/>
    <d v="2016-11-16T00:00:00"/>
    <s v="Distribution NFI"/>
    <s v="Matériaux NFI"/>
    <s v="Lampes solaires"/>
    <m/>
    <s v="Nombre"/>
    <n v="350"/>
    <m/>
    <m/>
    <m/>
    <s v=""/>
    <n v="350"/>
    <s v="Sélection / Priorisation"/>
    <x v="4"/>
    <x v="34"/>
    <s v="La Source"/>
    <m/>
    <m/>
    <m/>
    <m/>
    <s v="WOR20161116OUPOLA"/>
    <n v="2"/>
    <x v="4"/>
    <x v="34"/>
    <e v="#N/A"/>
    <x v="1"/>
  </r>
  <r>
    <s v="World Vision International"/>
    <m/>
    <m/>
    <s v="Réalisé"/>
    <d v="2016-11-16T00:00:00"/>
    <s v="Distribution NFI"/>
    <s v="Matériaux NFI"/>
    <s v="Moustiquaires"/>
    <m/>
    <s v="Nombre"/>
    <n v="350"/>
    <m/>
    <m/>
    <m/>
    <s v=""/>
    <n v="350"/>
    <s v="Sélection / Priorisation"/>
    <x v="4"/>
    <x v="34"/>
    <s v="La Source"/>
    <m/>
    <m/>
    <m/>
    <m/>
    <s v="WOR20161116OUPOLA"/>
    <n v="1"/>
    <x v="4"/>
    <x v="34"/>
    <e v="#N/A"/>
    <x v="1"/>
  </r>
  <r>
    <s v="World Vision International"/>
    <m/>
    <m/>
    <s v="Réalisé"/>
    <d v="2016-11-16T00:00:00"/>
    <s v="Distribution NFI"/>
    <s v="Matériaux NFI"/>
    <s v="Seaux"/>
    <m/>
    <s v="Nombre"/>
    <n v="200"/>
    <m/>
    <m/>
    <m/>
    <s v=""/>
    <n v="200"/>
    <s v="Sélection / Priorisation"/>
    <x v="3"/>
    <x v="85"/>
    <s v="Bezin"/>
    <m/>
    <m/>
    <m/>
    <m/>
    <s v="WOR20161116NIPEBE"/>
    <n v="1"/>
    <x v="3"/>
    <x v="62"/>
    <e v="#N/A"/>
    <x v="1"/>
  </r>
  <r>
    <s v="World Vision International"/>
    <m/>
    <m/>
    <s v="Réalisé"/>
    <d v="2016-11-16T00:00:00"/>
    <s v="Intervention Abris"/>
    <s v="Formation"/>
    <s v="Formation"/>
    <m/>
    <s v="Nombre de personnes"/>
    <n v="410"/>
    <m/>
    <m/>
    <m/>
    <m/>
    <n v="410"/>
    <s v="Sélection / Priorisation"/>
    <x v="4"/>
    <x v="34"/>
    <s v="Pointe A Raquette"/>
    <s v="Lotore"/>
    <m/>
    <m/>
    <m/>
    <s v="WOR20161116OUPOPO"/>
    <n v="1"/>
    <x v="4"/>
    <x v="34"/>
    <e v="#N/A"/>
    <x v="1"/>
  </r>
  <r>
    <s v="World Vision International"/>
    <m/>
    <m/>
    <s v="Réalisé"/>
    <d v="2016-11-17T00:00:00"/>
    <s v="Distribution NFI"/>
    <s v="Matériaux NFI"/>
    <s v="Bidons"/>
    <m/>
    <s v="Nombre"/>
    <n v="150"/>
    <m/>
    <m/>
    <m/>
    <s v=""/>
    <n v="150"/>
    <s v="Sélection / Priorisation"/>
    <x v="4"/>
    <x v="33"/>
    <s v="Grande Source"/>
    <m/>
    <m/>
    <m/>
    <m/>
    <s v="WOR20161117OUANGR"/>
    <n v="5"/>
    <x v="4"/>
    <x v="33"/>
    <e v="#N/A"/>
    <x v="1"/>
  </r>
  <r>
    <s v="World Vision International"/>
    <m/>
    <m/>
    <s v="Réalisé"/>
    <d v="2016-11-17T00:00:00"/>
    <s v="Distribution NFI"/>
    <s v="Matériaux NFI"/>
    <s v="Couvertures"/>
    <m/>
    <s v="Nombre"/>
    <n v="150"/>
    <m/>
    <m/>
    <m/>
    <s v=""/>
    <n v="150"/>
    <s v="Sélection / Priorisation"/>
    <x v="4"/>
    <x v="33"/>
    <s v="Grande Source"/>
    <m/>
    <m/>
    <m/>
    <m/>
    <s v="WOR20161117OUANGR"/>
    <n v="4"/>
    <x v="4"/>
    <x v="33"/>
    <e v="#N/A"/>
    <x v="1"/>
  </r>
  <r>
    <s v="World Vision International"/>
    <m/>
    <m/>
    <s v="Réalisé"/>
    <d v="2016-11-17T00:00:00"/>
    <s v="Distribution NFI"/>
    <s v="Matériaux NFI"/>
    <s v="Kit d'hygiène"/>
    <m/>
    <s v="Nombre"/>
    <n v="150"/>
    <m/>
    <m/>
    <m/>
    <s v=""/>
    <n v="150"/>
    <s v="Sélection / Priorisation"/>
    <x v="4"/>
    <x v="33"/>
    <s v="Grande Source"/>
    <m/>
    <m/>
    <m/>
    <m/>
    <s v="WOR20161117OUANGR"/>
    <n v="3"/>
    <x v="4"/>
    <x v="33"/>
    <e v="#N/A"/>
    <x v="1"/>
  </r>
  <r>
    <s v="World Vision International"/>
    <m/>
    <m/>
    <s v="Réalisé"/>
    <d v="2016-11-17T00:00:00"/>
    <s v="Distribution NFI"/>
    <s v="Matériaux NFI"/>
    <s v="Lampes solaires"/>
    <m/>
    <s v="Nombre"/>
    <n v="150"/>
    <m/>
    <m/>
    <m/>
    <s v=""/>
    <n v="150"/>
    <s v="Sélection / Priorisation"/>
    <x v="4"/>
    <x v="33"/>
    <s v="Grande Source"/>
    <m/>
    <m/>
    <m/>
    <m/>
    <s v="WOR20161117OUANGR"/>
    <n v="2"/>
    <x v="4"/>
    <x v="33"/>
    <e v="#N/A"/>
    <x v="1"/>
  </r>
  <r>
    <s v="World Vision International"/>
    <m/>
    <m/>
    <s v="Réalisé"/>
    <d v="2016-11-17T00:00:00"/>
    <s v="Distribution NFI"/>
    <s v="Matériaux NFI"/>
    <s v="Moustiquaires"/>
    <m/>
    <s v="Nombre"/>
    <n v="150"/>
    <m/>
    <m/>
    <m/>
    <s v=""/>
    <n v="150"/>
    <s v="Sélection / Priorisation"/>
    <x v="4"/>
    <x v="33"/>
    <s v="Grande Source"/>
    <m/>
    <m/>
    <m/>
    <m/>
    <s v="WOR20161117OUANGR"/>
    <n v="1"/>
    <x v="4"/>
    <x v="33"/>
    <e v="#N/A"/>
    <x v="1"/>
  </r>
  <r>
    <s v="World Vision International"/>
    <m/>
    <s v="Private funds"/>
    <s v="Réalisé"/>
    <d v="2016-11-24T00:00:00"/>
    <s v="Distribution NFI"/>
    <s v="Matériaux NFI"/>
    <s v="Seaux"/>
    <m/>
    <s v="Nombre"/>
    <n v="320"/>
    <m/>
    <m/>
    <m/>
    <m/>
    <n v="320"/>
    <s v="Sélection / Priorisation"/>
    <x v="4"/>
    <x v="34"/>
    <s v="Pointe A Raquette"/>
    <m/>
    <m/>
    <m/>
    <s v="320 water filter"/>
    <s v="WOR20161124OUPOPO"/>
    <n v="7"/>
    <x v="4"/>
    <x v="34"/>
    <e v="#N/A"/>
    <x v="1"/>
  </r>
  <r>
    <s v="World Vision International"/>
    <m/>
    <m/>
    <s v="Réalisé"/>
    <d v="2016-11-24T00:00:00"/>
    <s v="Distribution NFI"/>
    <s v="Matériaux NFI"/>
    <s v="Bidons"/>
    <m/>
    <s v="Nombre"/>
    <n v="320"/>
    <m/>
    <m/>
    <m/>
    <s v=""/>
    <n v="320"/>
    <s v="Sélection / Priorisation"/>
    <x v="4"/>
    <x v="34"/>
    <s v="Pointe A Raquette"/>
    <m/>
    <m/>
    <m/>
    <m/>
    <s v="WOR20161124OUPOPO"/>
    <n v="6"/>
    <x v="4"/>
    <x v="34"/>
    <e v="#N/A"/>
    <x v="1"/>
  </r>
  <r>
    <s v="World Vision International"/>
    <m/>
    <m/>
    <s v="Réalisé"/>
    <d v="2016-11-24T00:00:00"/>
    <s v="Distribution NFI"/>
    <s v="Matériaux NFI"/>
    <s v="Couvertures"/>
    <m/>
    <s v="Nombre"/>
    <n v="320"/>
    <m/>
    <m/>
    <m/>
    <s v=""/>
    <n v="320"/>
    <s v="Sélection / Priorisation"/>
    <x v="4"/>
    <x v="34"/>
    <s v="Pointe A Raquette"/>
    <m/>
    <m/>
    <m/>
    <m/>
    <s v="WOR20161124OUPOPO"/>
    <n v="5"/>
    <x v="4"/>
    <x v="34"/>
    <e v="#N/A"/>
    <x v="1"/>
  </r>
  <r>
    <s v="World Vision International"/>
    <m/>
    <m/>
    <s v="Réalisé"/>
    <d v="2016-11-24T00:00:00"/>
    <s v="Distribution NFI"/>
    <s v="Matériaux NFI"/>
    <s v="Kit d'hygiène"/>
    <m/>
    <s v="Nombre"/>
    <n v="320"/>
    <m/>
    <m/>
    <m/>
    <s v=""/>
    <n v="320"/>
    <s v="Sélection / Priorisation"/>
    <x v="4"/>
    <x v="34"/>
    <s v="Pointe A Raquette"/>
    <m/>
    <m/>
    <m/>
    <m/>
    <s v="WOR20161124OUPOPO"/>
    <n v="4"/>
    <x v="4"/>
    <x v="34"/>
    <e v="#N/A"/>
    <x v="1"/>
  </r>
  <r>
    <s v="World Vision International"/>
    <m/>
    <m/>
    <s v="Réalisé"/>
    <d v="2016-11-24T00:00:00"/>
    <s v="Distribution NFI"/>
    <s v="Matériaux NFI"/>
    <s v="Lampes solaires"/>
    <m/>
    <s v="Nombre"/>
    <n v="320"/>
    <m/>
    <m/>
    <m/>
    <s v=""/>
    <n v="320"/>
    <s v="Sélection / Priorisation"/>
    <x v="4"/>
    <x v="34"/>
    <s v="Pointe A Raquette"/>
    <m/>
    <m/>
    <m/>
    <m/>
    <s v="WOR20161124OUPOPO"/>
    <n v="3"/>
    <x v="4"/>
    <x v="34"/>
    <e v="#N/A"/>
    <x v="1"/>
  </r>
  <r>
    <s v="World Vision International"/>
    <m/>
    <m/>
    <s v="Réalisé"/>
    <d v="2016-11-24T00:00:00"/>
    <s v="Distribution NFI"/>
    <s v="Matériaux NFI"/>
    <s v="Moustiquaires"/>
    <m/>
    <s v="Nombre"/>
    <n v="320"/>
    <m/>
    <m/>
    <m/>
    <s v=""/>
    <n v="320"/>
    <s v="Sélection / Priorisation"/>
    <x v="4"/>
    <x v="34"/>
    <s v="Pointe A Raquette"/>
    <m/>
    <m/>
    <m/>
    <m/>
    <s v="WOR20161124OUPOPO"/>
    <n v="2"/>
    <x v="4"/>
    <x v="34"/>
    <e v="#N/A"/>
    <x v="1"/>
  </r>
  <r>
    <s v="World Vision International"/>
    <m/>
    <m/>
    <s v="Réalisé"/>
    <d v="2016-11-24T00:00:00"/>
    <s v="Intervention Abris"/>
    <s v="Formation"/>
    <s v="Formation"/>
    <m/>
    <s v="Nombre de personnes"/>
    <n v="320"/>
    <m/>
    <m/>
    <m/>
    <m/>
    <n v="320"/>
    <s v="Sélection / Priorisation"/>
    <x v="4"/>
    <x v="34"/>
    <s v="Pointe A Raquette"/>
    <m/>
    <m/>
    <m/>
    <m/>
    <s v="WOR20161124OUPOPO"/>
    <n v="1"/>
    <x v="4"/>
    <x v="34"/>
    <e v="#N/A"/>
    <x v="1"/>
  </r>
  <r>
    <s v="World Vision International"/>
    <m/>
    <m/>
    <s v="Réalisé"/>
    <d v="2016-11-24T00:00:00"/>
    <s v="Intervention Abris"/>
    <s v="Formation"/>
    <s v="Formation"/>
    <m/>
    <s v="Nombre de personnes"/>
    <n v="345"/>
    <m/>
    <m/>
    <m/>
    <m/>
    <n v="343"/>
    <s v="Sélection / Priorisation"/>
    <x v="4"/>
    <x v="33"/>
    <s v="Palma"/>
    <m/>
    <m/>
    <m/>
    <m/>
    <s v="WOR20161124OUANPA"/>
    <n v="1"/>
    <x v="4"/>
    <x v="33"/>
    <e v="#N/A"/>
    <x v="1"/>
  </r>
  <r>
    <s v="World Vision International"/>
    <m/>
    <s v="Private funds"/>
    <s v="Réalisé"/>
    <d v="2016-11-25T00:00:00"/>
    <s v="Distribution NFI"/>
    <s v="Matériaux NFI"/>
    <s v="Couvertures"/>
    <m/>
    <s v="Nombre"/>
    <n v="300"/>
    <m/>
    <m/>
    <m/>
    <m/>
    <n v="300"/>
    <s v="Sélection / Priorisation"/>
    <x v="4"/>
    <x v="34"/>
    <s v="Pointe A Raquette"/>
    <m/>
    <m/>
    <m/>
    <m/>
    <s v="WOR20161125OUPOPO"/>
    <n v="6"/>
    <x v="4"/>
    <x v="34"/>
    <e v="#N/A"/>
    <x v="1"/>
  </r>
  <r>
    <s v="World Vision International"/>
    <m/>
    <s v="Private funds"/>
    <s v="Réalisé"/>
    <d v="2016-11-25T00:00:00"/>
    <s v="Distribution NFI"/>
    <s v="Matériaux NFI"/>
    <s v="Couvertures"/>
    <m/>
    <s v="Nombre"/>
    <n v="300"/>
    <m/>
    <m/>
    <m/>
    <m/>
    <n v="300"/>
    <s v="Sélection / Priorisation"/>
    <x v="4"/>
    <x v="33"/>
    <s v="Petite Source"/>
    <m/>
    <m/>
    <m/>
    <m/>
    <s v="WOR20161125OUANPE"/>
    <n v="5"/>
    <x v="4"/>
    <x v="33"/>
    <e v="#N/A"/>
    <x v="1"/>
  </r>
  <r>
    <s v="World Vision International"/>
    <m/>
    <s v="Private funds"/>
    <s v="Réalisé"/>
    <d v="2016-11-25T00:00:00"/>
    <s v="Distribution NFI"/>
    <s v="Matériaux NFI"/>
    <s v="Bidons"/>
    <m/>
    <s v="Nombre"/>
    <n v="300"/>
    <m/>
    <m/>
    <m/>
    <m/>
    <n v="300"/>
    <s v="Sélection / Priorisation"/>
    <x v="4"/>
    <x v="34"/>
    <s v="Pointe A Raquette"/>
    <m/>
    <m/>
    <m/>
    <m/>
    <s v="WOR20161125OUPOPO"/>
    <n v="5"/>
    <x v="4"/>
    <x v="34"/>
    <e v="#N/A"/>
    <x v="1"/>
  </r>
  <r>
    <s v="World Vision International"/>
    <m/>
    <s v="Private funds"/>
    <s v="Réalisé"/>
    <d v="2016-11-25T00:00:00"/>
    <s v="Distribution NFI"/>
    <s v="Matériaux NFI"/>
    <s v="Bidons"/>
    <m/>
    <s v="Nombre"/>
    <n v="300"/>
    <m/>
    <m/>
    <m/>
    <m/>
    <n v="300"/>
    <s v="Sélection / Priorisation"/>
    <x v="4"/>
    <x v="33"/>
    <s v="Petite Source"/>
    <m/>
    <m/>
    <m/>
    <m/>
    <s v="WOR20161125OUANPE"/>
    <n v="4"/>
    <x v="4"/>
    <x v="33"/>
    <e v="#N/A"/>
    <x v="1"/>
  </r>
  <r>
    <s v="World Vision International"/>
    <m/>
    <s v="Private funds"/>
    <s v="Réalisé"/>
    <d v="2016-11-25T00:00:00"/>
    <s v="Distribution NFI"/>
    <s v="Matériaux NFI"/>
    <s v="Moustiquaires"/>
    <m/>
    <s v="Nombre"/>
    <n v="300"/>
    <m/>
    <m/>
    <m/>
    <m/>
    <n v="300"/>
    <s v="Sélection / Priorisation"/>
    <x v="4"/>
    <x v="34"/>
    <s v="Pointe A Raquette"/>
    <m/>
    <m/>
    <m/>
    <m/>
    <s v="WOR20161125OUPOPO"/>
    <n v="4"/>
    <x v="4"/>
    <x v="34"/>
    <e v="#N/A"/>
    <x v="1"/>
  </r>
  <r>
    <s v="World Vision International"/>
    <m/>
    <s v="Private funds"/>
    <s v="Réalisé"/>
    <d v="2016-11-25T00:00:00"/>
    <s v="Distribution NFI"/>
    <s v="Matériaux NFI"/>
    <s v="Moustiquaires"/>
    <m/>
    <s v="Nombre"/>
    <n v="300"/>
    <m/>
    <m/>
    <m/>
    <m/>
    <n v="300"/>
    <s v="Sélection / Priorisation"/>
    <x v="4"/>
    <x v="33"/>
    <s v="Petite Source"/>
    <m/>
    <m/>
    <m/>
    <m/>
    <s v="WOR20161125OUANPE"/>
    <n v="3"/>
    <x v="4"/>
    <x v="33"/>
    <e v="#N/A"/>
    <x v="1"/>
  </r>
  <r>
    <s v="World Vision International"/>
    <m/>
    <s v="Private funds"/>
    <s v="Réalisé"/>
    <d v="2016-11-25T00:00:00"/>
    <s v="Distribution NFI"/>
    <s v="Matériaux NFI"/>
    <s v="Lampes solaires"/>
    <m/>
    <s v="Nombre"/>
    <n v="300"/>
    <m/>
    <m/>
    <m/>
    <m/>
    <n v="300"/>
    <s v="Sélection / Priorisation"/>
    <x v="4"/>
    <x v="33"/>
    <s v="Petite Source"/>
    <m/>
    <m/>
    <m/>
    <m/>
    <s v="WOR20161125OUANPE"/>
    <n v="2"/>
    <x v="4"/>
    <x v="33"/>
    <e v="#N/A"/>
    <x v="1"/>
  </r>
  <r>
    <s v="World Vision International"/>
    <m/>
    <s v="Private funds"/>
    <s v="Réalisé"/>
    <d v="2016-11-25T00:00:00"/>
    <s v="Distribution NFI"/>
    <s v="Matériaux NFI"/>
    <s v="Kit d'hygiène"/>
    <m/>
    <s v="Nombre"/>
    <n v="300"/>
    <m/>
    <m/>
    <m/>
    <m/>
    <n v="300"/>
    <s v="Sélection / Priorisation"/>
    <x v="4"/>
    <x v="34"/>
    <s v="Pointe A Raquette"/>
    <m/>
    <m/>
    <m/>
    <m/>
    <s v="WOR20161125OUPOPO"/>
    <n v="3"/>
    <x v="4"/>
    <x v="34"/>
    <e v="#N/A"/>
    <x v="1"/>
  </r>
  <r>
    <s v="World Vision International"/>
    <m/>
    <s v="Private funds"/>
    <s v="Réalisé"/>
    <d v="2016-11-25T00:00:00"/>
    <s v="Distribution NFI"/>
    <s v="Matériaux NFI"/>
    <s v="Kit d'hygiène"/>
    <m/>
    <s v="Nombre"/>
    <n v="300"/>
    <m/>
    <m/>
    <m/>
    <m/>
    <n v="300"/>
    <s v="Sélection / Priorisation"/>
    <x v="4"/>
    <x v="33"/>
    <s v="Petite Source"/>
    <m/>
    <m/>
    <m/>
    <m/>
    <s v="WOR20161125OUANPE"/>
    <n v="1"/>
    <x v="4"/>
    <x v="33"/>
    <e v="#N/A"/>
    <x v="1"/>
  </r>
  <r>
    <s v="World Vision International"/>
    <m/>
    <s v="Private funds"/>
    <s v="Réalisé"/>
    <d v="2016-11-25T00:00:00"/>
    <s v="Distribution NFI"/>
    <s v="Matériaux NFI"/>
    <s v="Seaux"/>
    <m/>
    <s v="Nombre"/>
    <n v="300"/>
    <m/>
    <m/>
    <m/>
    <m/>
    <n v="300"/>
    <s v="Sélection / Priorisation"/>
    <x v="4"/>
    <x v="34"/>
    <s v="Pointe A Raquette"/>
    <m/>
    <m/>
    <m/>
    <s v="300 water filter"/>
    <s v="WOR20161125OUPOPO"/>
    <n v="2"/>
    <x v="4"/>
    <x v="34"/>
    <e v="#N/A"/>
    <x v="1"/>
  </r>
  <r>
    <s v="World Vision International"/>
    <m/>
    <m/>
    <s v="Réalisé"/>
    <d v="2016-11-25T00:00:00"/>
    <s v="Intervention Abris"/>
    <s v="Formation"/>
    <s v="Formation"/>
    <m/>
    <s v="Nombre de personnes"/>
    <n v="442"/>
    <m/>
    <m/>
    <m/>
    <m/>
    <n v="442"/>
    <s v="Sélection / Priorisation"/>
    <x v="4"/>
    <x v="33"/>
    <s v="Grand Lagon"/>
    <s v="Trou Louis Jeune"/>
    <m/>
    <m/>
    <m/>
    <s v="WOR20161125OUANGR"/>
    <n v="1"/>
    <x v="4"/>
    <x v="33"/>
    <e v="#N/A"/>
    <x v="1"/>
  </r>
  <r>
    <s v="World Vision International"/>
    <m/>
    <m/>
    <s v="Réalisé"/>
    <d v="2016-11-25T00:00:00"/>
    <s v="Intervention Abris"/>
    <s v="Formation"/>
    <s v="Formation"/>
    <m/>
    <s v="Nombre de personnes"/>
    <n v="300"/>
    <m/>
    <m/>
    <m/>
    <m/>
    <n v="300"/>
    <s v="Sélection / Priorisation"/>
    <x v="4"/>
    <x v="34"/>
    <s v="Pointe A Raquette"/>
    <s v="Plaisance"/>
    <m/>
    <m/>
    <m/>
    <s v="WOR20161125OUPOPO"/>
    <n v="1"/>
    <x v="4"/>
    <x v="34"/>
    <e v="#N/A"/>
    <x v="1"/>
  </r>
  <r>
    <s v="World Vision International"/>
    <m/>
    <s v="Private funds"/>
    <s v="Réalisé"/>
    <d v="2016-11-26T00:00:00"/>
    <s v="Distribution NFI"/>
    <s v="Matériaux NFI"/>
    <s v="Couvertures"/>
    <m/>
    <s v="Nombre"/>
    <n v="300"/>
    <m/>
    <m/>
    <m/>
    <m/>
    <n v="300"/>
    <s v="Sélection / Priorisation"/>
    <x v="4"/>
    <x v="33"/>
    <s v="Picmy"/>
    <m/>
    <m/>
    <m/>
    <m/>
    <s v="WOR20161126OUANPI"/>
    <n v="6"/>
    <x v="4"/>
    <x v="33"/>
    <e v="#N/A"/>
    <x v="1"/>
  </r>
  <r>
    <s v="World Vision International"/>
    <m/>
    <s v="Private funds"/>
    <s v="Réalisé"/>
    <d v="2016-11-26T00:00:00"/>
    <s v="Distribution NFI"/>
    <s v="Matériaux NFI"/>
    <s v="Moustiquaires"/>
    <m/>
    <s v="Nombre"/>
    <n v="300"/>
    <m/>
    <m/>
    <m/>
    <m/>
    <n v="300"/>
    <s v="Sélection / Priorisation"/>
    <x v="4"/>
    <x v="33"/>
    <s v="Picmy"/>
    <m/>
    <m/>
    <m/>
    <m/>
    <s v="WOR20161126OUANPI"/>
    <n v="5"/>
    <x v="4"/>
    <x v="33"/>
    <e v="#N/A"/>
    <x v="1"/>
  </r>
  <r>
    <s v="World Vision International"/>
    <m/>
    <s v="Private funds"/>
    <s v="Réalisé"/>
    <d v="2016-11-26T00:00:00"/>
    <s v="Distribution NFI"/>
    <s v="Matériaux NFI"/>
    <s v="Lampes solaires"/>
    <m/>
    <s v="Nombre"/>
    <n v="300"/>
    <m/>
    <m/>
    <m/>
    <m/>
    <n v="300"/>
    <s v="Sélection / Priorisation"/>
    <x v="4"/>
    <x v="33"/>
    <s v="Picmy"/>
    <m/>
    <m/>
    <m/>
    <m/>
    <s v="WOR20161126OUANPI"/>
    <n v="4"/>
    <x v="4"/>
    <x v="33"/>
    <e v="#N/A"/>
    <x v="1"/>
  </r>
  <r>
    <s v="World Vision International"/>
    <m/>
    <s v="Private funds"/>
    <s v="Réalisé"/>
    <d v="2016-11-26T00:00:00"/>
    <s v="Distribution NFI"/>
    <s v="Matériaux NFI"/>
    <s v="Kit d'hygiène"/>
    <m/>
    <s v="Nombre"/>
    <n v="300"/>
    <m/>
    <m/>
    <m/>
    <m/>
    <n v="300"/>
    <s v="Sélection / Priorisation"/>
    <x v="4"/>
    <x v="33"/>
    <s v="Picmy"/>
    <m/>
    <m/>
    <m/>
    <m/>
    <s v="WOR20161126OUANPI"/>
    <n v="3"/>
    <x v="4"/>
    <x v="33"/>
    <e v="#N/A"/>
    <x v="1"/>
  </r>
  <r>
    <s v="World Vision International"/>
    <m/>
    <s v="Private funds"/>
    <s v="Réalisé"/>
    <d v="2016-11-26T00:00:00"/>
    <s v="Distribution NFI"/>
    <s v="Matériaux NFI"/>
    <s v="Seaux"/>
    <m/>
    <s v="Nombre"/>
    <n v="300"/>
    <m/>
    <m/>
    <m/>
    <m/>
    <n v="300"/>
    <s v="Sélection / Priorisation"/>
    <x v="4"/>
    <x v="33"/>
    <s v="Picmy"/>
    <m/>
    <m/>
    <m/>
    <s v="300 water filter"/>
    <s v="WOR20161126OUANPI"/>
    <n v="2"/>
    <x v="4"/>
    <x v="33"/>
    <e v="#N/A"/>
    <x v="1"/>
  </r>
  <r>
    <s v="World Vision International"/>
    <m/>
    <m/>
    <s v="Réalisé"/>
    <d v="2016-11-26T00:00:00"/>
    <s v="Intervention Abris"/>
    <s v="Formation"/>
    <s v="Formation"/>
    <m/>
    <s v="Nombre de personnes"/>
    <n v="300"/>
    <m/>
    <m/>
    <m/>
    <m/>
    <n v="300"/>
    <s v="Sélection / Priorisation"/>
    <x v="4"/>
    <x v="33"/>
    <s v="Picmy"/>
    <m/>
    <m/>
    <m/>
    <m/>
    <s v="WOR20161126OUANPI"/>
    <n v="1"/>
    <x v="4"/>
    <x v="33"/>
    <e v="#N/A"/>
    <x v="1"/>
  </r>
  <r>
    <s v="World Vision International"/>
    <m/>
    <s v="Private funds"/>
    <s v="Réalisé"/>
    <d v="2016-11-28T00:00:00"/>
    <s v="Distribution NFI"/>
    <s v="Matériaux NFI"/>
    <s v="Couvertures"/>
    <m/>
    <s v="Nombre"/>
    <n v="350"/>
    <m/>
    <m/>
    <m/>
    <m/>
    <n v="350"/>
    <s v="Sélection / Priorisation"/>
    <x v="4"/>
    <x v="33"/>
    <s v="Grand Lagon"/>
    <m/>
    <m/>
    <m/>
    <m/>
    <s v="WOR20161128OUANGR"/>
    <n v="6"/>
    <x v="4"/>
    <x v="33"/>
    <e v="#N/A"/>
    <x v="1"/>
  </r>
  <r>
    <s v="World Vision International"/>
    <m/>
    <s v="Private funds"/>
    <s v="Réalisé"/>
    <d v="2016-11-28T00:00:00"/>
    <s v="Distribution NFI"/>
    <s v="Matériaux NFI"/>
    <s v="Couvertures"/>
    <m/>
    <s v="Nombre"/>
    <n v="400"/>
    <m/>
    <m/>
    <m/>
    <m/>
    <n v="400"/>
    <s v="Sélection / Priorisation"/>
    <x v="4"/>
    <x v="34"/>
    <s v="Pointe A Raquette"/>
    <m/>
    <m/>
    <m/>
    <m/>
    <s v="WOR20161128OUPOPO"/>
    <n v="6"/>
    <x v="4"/>
    <x v="34"/>
    <e v="#N/A"/>
    <x v="1"/>
  </r>
  <r>
    <s v="World Vision International"/>
    <m/>
    <s v="Private funds"/>
    <s v="Réalisé"/>
    <d v="2016-11-28T00:00:00"/>
    <s v="Distribution NFI"/>
    <s v="Matériaux NFI"/>
    <s v="Moustiquaires"/>
    <m/>
    <s v="Nombre"/>
    <n v="350"/>
    <m/>
    <m/>
    <m/>
    <m/>
    <n v="350"/>
    <s v="Sélection / Priorisation"/>
    <x v="4"/>
    <x v="33"/>
    <s v="Grand Lagon"/>
    <m/>
    <m/>
    <m/>
    <m/>
    <s v="WOR20161128OUANGR"/>
    <n v="5"/>
    <x v="4"/>
    <x v="33"/>
    <e v="#N/A"/>
    <x v="1"/>
  </r>
  <r>
    <s v="World Vision International"/>
    <m/>
    <s v="Private funds"/>
    <s v="Réalisé"/>
    <d v="2016-11-28T00:00:00"/>
    <s v="Distribution NFI"/>
    <s v="Matériaux NFI"/>
    <s v="Moustiquaires"/>
    <m/>
    <s v="Nombre"/>
    <n v="400"/>
    <m/>
    <m/>
    <m/>
    <m/>
    <n v="400"/>
    <s v="Sélection / Priorisation"/>
    <x v="4"/>
    <x v="34"/>
    <s v="Pointe A Raquette"/>
    <m/>
    <m/>
    <m/>
    <m/>
    <s v="WOR20161128OUPOPO"/>
    <n v="5"/>
    <x v="4"/>
    <x v="34"/>
    <e v="#N/A"/>
    <x v="1"/>
  </r>
  <r>
    <s v="World Vision International"/>
    <m/>
    <s v="Private funds"/>
    <s v="Réalisé"/>
    <d v="2016-11-28T00:00:00"/>
    <s v="Distribution NFI"/>
    <s v="Matériaux NFI"/>
    <s v="Lampes solaires"/>
    <m/>
    <s v="Nombre"/>
    <n v="350"/>
    <m/>
    <m/>
    <m/>
    <m/>
    <n v="350"/>
    <s v="Sélection / Priorisation"/>
    <x v="4"/>
    <x v="33"/>
    <s v="Grand Lagon"/>
    <m/>
    <m/>
    <m/>
    <m/>
    <s v="WOR20161128OUANGR"/>
    <n v="4"/>
    <x v="4"/>
    <x v="33"/>
    <e v="#N/A"/>
    <x v="1"/>
  </r>
  <r>
    <s v="World Vision International"/>
    <m/>
    <s v="Private funds"/>
    <s v="Réalisé"/>
    <d v="2016-11-28T00:00:00"/>
    <s v="Distribution NFI"/>
    <s v="Matériaux NFI"/>
    <s v="Lampes solaires"/>
    <m/>
    <s v="Nombre"/>
    <n v="400"/>
    <m/>
    <m/>
    <m/>
    <m/>
    <n v="400"/>
    <s v="Sélection / Priorisation"/>
    <x v="4"/>
    <x v="34"/>
    <s v="Pointe A Raquette"/>
    <m/>
    <m/>
    <m/>
    <m/>
    <s v="WOR20161128OUPOPO"/>
    <n v="4"/>
    <x v="4"/>
    <x v="34"/>
    <e v="#N/A"/>
    <x v="1"/>
  </r>
  <r>
    <s v="World Vision International"/>
    <m/>
    <s v="Private funds"/>
    <s v="Réalisé"/>
    <d v="2016-11-28T00:00:00"/>
    <s v="Distribution NFI"/>
    <s v="Matériaux NFI"/>
    <s v="Kit d'hygiène"/>
    <m/>
    <s v="Nombre"/>
    <n v="350"/>
    <m/>
    <m/>
    <m/>
    <m/>
    <n v="350"/>
    <s v="Sélection / Priorisation"/>
    <x v="4"/>
    <x v="33"/>
    <s v="Grand Lagon"/>
    <m/>
    <m/>
    <m/>
    <m/>
    <s v="WOR20161128OUANGR"/>
    <n v="3"/>
    <x v="4"/>
    <x v="33"/>
    <e v="#N/A"/>
    <x v="1"/>
  </r>
  <r>
    <s v="World Vision International"/>
    <m/>
    <s v="Private funds"/>
    <s v="Réalisé"/>
    <d v="2016-11-28T00:00:00"/>
    <s v="Distribution NFI"/>
    <s v="Matériaux NFI"/>
    <s v="Kit d'hygiène"/>
    <m/>
    <s v="Nombre"/>
    <n v="400"/>
    <m/>
    <m/>
    <m/>
    <m/>
    <n v="400"/>
    <s v="Sélection / Priorisation"/>
    <x v="4"/>
    <x v="34"/>
    <s v="Pointe A Raquette"/>
    <m/>
    <m/>
    <m/>
    <m/>
    <s v="WOR20161128OUPOPO"/>
    <n v="3"/>
    <x v="4"/>
    <x v="34"/>
    <e v="#N/A"/>
    <x v="1"/>
  </r>
  <r>
    <s v="World Vision International"/>
    <m/>
    <s v="Private funds"/>
    <s v="Réalisé"/>
    <d v="2016-11-28T00:00:00"/>
    <s v="Distribution NFI"/>
    <s v="Matériaux NFI"/>
    <s v="Seaux"/>
    <m/>
    <s v="Nombre"/>
    <n v="350"/>
    <m/>
    <m/>
    <m/>
    <m/>
    <n v="350"/>
    <s v="Sélection / Priorisation"/>
    <x v="4"/>
    <x v="33"/>
    <s v="Grand Lagon"/>
    <m/>
    <m/>
    <m/>
    <s v="350 water filter"/>
    <s v="WOR20161128OUANGR"/>
    <n v="2"/>
    <x v="4"/>
    <x v="33"/>
    <e v="#N/A"/>
    <x v="1"/>
  </r>
  <r>
    <s v="World Vision International"/>
    <m/>
    <s v="Private funds"/>
    <s v="Réalisé"/>
    <d v="2016-11-28T00:00:00"/>
    <s v="Distribution NFI"/>
    <s v="Matériaux NFI"/>
    <s v="Seaux"/>
    <m/>
    <s v="Nombre"/>
    <n v="400"/>
    <m/>
    <m/>
    <m/>
    <m/>
    <n v="400"/>
    <s v="Sélection / Priorisation"/>
    <x v="4"/>
    <x v="34"/>
    <s v="Pointe A Raquette"/>
    <m/>
    <m/>
    <m/>
    <s v="400 water filter"/>
    <s v="WOR20161128OUPOPO"/>
    <n v="2"/>
    <x v="4"/>
    <x v="34"/>
    <e v="#N/A"/>
    <x v="1"/>
  </r>
  <r>
    <s v="World Vision International"/>
    <m/>
    <m/>
    <s v="Réalisé"/>
    <d v="2016-11-28T00:00:00"/>
    <s v="Intervention Abris"/>
    <s v="Formation"/>
    <s v="Formation"/>
    <m/>
    <s v="Nombre de personnes"/>
    <n v="350"/>
    <m/>
    <m/>
    <m/>
    <m/>
    <n v="350"/>
    <s v="Sélection / Priorisation"/>
    <x v="4"/>
    <x v="33"/>
    <s v="Grand Lagon"/>
    <s v="Abricot"/>
    <m/>
    <m/>
    <m/>
    <s v="WOR20161128OUANGR"/>
    <n v="1"/>
    <x v="4"/>
    <x v="33"/>
    <e v="#N/A"/>
    <x v="1"/>
  </r>
  <r>
    <s v="World Vision International"/>
    <m/>
    <m/>
    <s v="Réalisé"/>
    <d v="2016-11-28T00:00:00"/>
    <s v="Intervention Abris"/>
    <s v="Formation"/>
    <s v="Formation"/>
    <m/>
    <s v="Nombre de personnes"/>
    <n v="400"/>
    <m/>
    <m/>
    <m/>
    <m/>
    <n v="400"/>
    <s v="Sélection / Priorisation"/>
    <x v="4"/>
    <x v="34"/>
    <s v="Pointe A Raquette"/>
    <s v="Ti Palmiste"/>
    <m/>
    <m/>
    <m/>
    <s v="WOR20161128OUPOPO"/>
    <n v="1"/>
    <x v="4"/>
    <x v="34"/>
    <e v="#N/A"/>
    <x v="1"/>
  </r>
  <r>
    <s v="World Vision International"/>
    <m/>
    <s v="Private funds"/>
    <s v="Réalisé"/>
    <d v="2016-11-29T00:00:00"/>
    <s v="Distribution NFI"/>
    <s v="Matériaux NFI"/>
    <s v="Moustiquaires"/>
    <m/>
    <s v="Nombre"/>
    <n v="203"/>
    <m/>
    <m/>
    <m/>
    <m/>
    <n v="203"/>
    <s v="Sélection / Priorisation"/>
    <x v="4"/>
    <x v="33"/>
    <s v="Grand Lagon"/>
    <m/>
    <m/>
    <m/>
    <m/>
    <s v="WOR20161129OUANGR"/>
    <n v="5"/>
    <x v="4"/>
    <x v="33"/>
    <e v="#N/A"/>
    <x v="1"/>
  </r>
  <r>
    <s v="World Vision International"/>
    <m/>
    <s v="Private funds"/>
    <s v="Réalisé"/>
    <d v="2016-11-29T00:00:00"/>
    <s v="Distribution NFI"/>
    <s v="Matériaux NFI"/>
    <s v="Lampes solaires"/>
    <m/>
    <s v="Nombre"/>
    <n v="203"/>
    <m/>
    <m/>
    <m/>
    <m/>
    <n v="203"/>
    <s v="Sélection / Priorisation"/>
    <x v="4"/>
    <x v="33"/>
    <s v="Grand Lagon"/>
    <m/>
    <m/>
    <m/>
    <m/>
    <s v="WOR20161129OUANGR"/>
    <n v="4"/>
    <x v="4"/>
    <x v="33"/>
    <e v="#N/A"/>
    <x v="1"/>
  </r>
  <r>
    <s v="World Vision International"/>
    <m/>
    <s v="Private funds"/>
    <s v="Réalisé"/>
    <d v="2016-11-29T00:00:00"/>
    <s v="Distribution NFI"/>
    <s v="Matériaux NFI"/>
    <s v="Kit d'hygiène"/>
    <m/>
    <s v="Nombre"/>
    <n v="203"/>
    <m/>
    <m/>
    <m/>
    <m/>
    <n v="203"/>
    <s v="Sélection / Priorisation"/>
    <x v="4"/>
    <x v="33"/>
    <s v="Grand Lagon"/>
    <m/>
    <m/>
    <m/>
    <m/>
    <s v="WOR20161129OUANGR"/>
    <n v="3"/>
    <x v="4"/>
    <x v="33"/>
    <e v="#N/A"/>
    <x v="1"/>
  </r>
  <r>
    <s v="World Vision International"/>
    <m/>
    <s v="Private funds"/>
    <s v="Réalisé"/>
    <d v="2016-11-29T00:00:00"/>
    <s v="Distribution NFI"/>
    <s v="Matériaux NFI"/>
    <s v="Seaux"/>
    <m/>
    <s v="Nombre"/>
    <n v="203"/>
    <m/>
    <m/>
    <m/>
    <m/>
    <n v="203"/>
    <s v="Sélection / Priorisation"/>
    <x v="4"/>
    <x v="33"/>
    <s v="Grand Lagon"/>
    <m/>
    <m/>
    <m/>
    <s v="203 water filter"/>
    <s v="WOR20161129OUANGR"/>
    <n v="2"/>
    <x v="4"/>
    <x v="33"/>
    <e v="#N/A"/>
    <x v="1"/>
  </r>
  <r>
    <s v="World Vision International"/>
    <m/>
    <m/>
    <s v="Réalisé"/>
    <d v="2016-11-29T00:00:00"/>
    <s v="Intervention Abris"/>
    <s v="Formation"/>
    <s v="Formation"/>
    <m/>
    <s v="Nombre de personnes"/>
    <n v="203"/>
    <m/>
    <m/>
    <m/>
    <m/>
    <n v="203"/>
    <s v="Sélection / Priorisation"/>
    <x v="4"/>
    <x v="33"/>
    <s v="Grand Lagon"/>
    <m/>
    <m/>
    <m/>
    <m/>
    <s v="WOR20161129OUANGR"/>
    <n v="1"/>
    <x v="4"/>
    <x v="33"/>
    <e v="#N/A"/>
    <x v="1"/>
  </r>
  <r>
    <s v="World Vision International"/>
    <m/>
    <s v="Private funds"/>
    <s v="Réalisé"/>
    <d v="2016-11-30T00:00:00"/>
    <s v="Distribution Abris"/>
    <s v="Matériaux Abris"/>
    <s v="Bâches"/>
    <m/>
    <s v="Nombre"/>
    <n v="300"/>
    <m/>
    <m/>
    <m/>
    <m/>
    <n v="300"/>
    <s v="Sélection / Priorisation"/>
    <x v="3"/>
    <x v="88"/>
    <s v="Grand Boucan"/>
    <m/>
    <m/>
    <m/>
    <m/>
    <s v="WOR20161130NIGRGR"/>
    <n v="8"/>
    <x v="3"/>
    <x v="65"/>
    <e v="#N/A"/>
    <x v="0"/>
  </r>
  <r>
    <s v="World Vision International"/>
    <m/>
    <s v="Private funds"/>
    <s v="Réalisé"/>
    <d v="2016-11-30T00:00:00"/>
    <s v="Distribution Abris"/>
    <s v="Matériaux Abris"/>
    <s v="Bâches"/>
    <m/>
    <s v="Nombre"/>
    <n v="465"/>
    <m/>
    <m/>
    <m/>
    <m/>
    <n v="465"/>
    <s v="Sélection / Priorisation"/>
    <x v="3"/>
    <x v="88"/>
    <s v="Grand Boucan"/>
    <m/>
    <m/>
    <m/>
    <m/>
    <s v="WOR20161130NIGRGR"/>
    <n v="7"/>
    <x v="3"/>
    <x v="65"/>
    <e v="#N/A"/>
    <x v="1"/>
  </r>
  <r>
    <s v="World Vision International"/>
    <m/>
    <s v="Private funds"/>
    <s v="Réalisé"/>
    <d v="2016-11-30T00:00:00"/>
    <s v="Distribution NFI"/>
    <s v="Matériaux NFI"/>
    <s v="Couvertures"/>
    <m/>
    <s v="Nombre"/>
    <n v="600"/>
    <m/>
    <m/>
    <m/>
    <m/>
    <n v="300"/>
    <s v="Sélection / Priorisation"/>
    <x v="3"/>
    <x v="88"/>
    <s v="Grand Boucan"/>
    <m/>
    <m/>
    <m/>
    <m/>
    <s v="WOR20161130NIGRGR"/>
    <n v="6"/>
    <x v="3"/>
    <x v="65"/>
    <e v="#N/A"/>
    <x v="1"/>
  </r>
  <r>
    <s v="World Vision International"/>
    <m/>
    <s v="Private funds"/>
    <s v="Réalisé"/>
    <d v="2016-11-30T00:00:00"/>
    <s v="Distribution NFI"/>
    <s v="Matériaux NFI"/>
    <s v="Couvertures"/>
    <m/>
    <s v="Nombre"/>
    <n v="240"/>
    <m/>
    <m/>
    <m/>
    <m/>
    <n v="465"/>
    <s v="Sélection / Priorisation"/>
    <x v="3"/>
    <x v="88"/>
    <s v="Grand Boucan"/>
    <m/>
    <m/>
    <m/>
    <m/>
    <s v="WOR20161130NIGRGR"/>
    <n v="5"/>
    <x v="3"/>
    <x v="65"/>
    <e v="#N/A"/>
    <x v="1"/>
  </r>
  <r>
    <s v="World Vision International"/>
    <m/>
    <s v="Private funds"/>
    <s v="Réalisé"/>
    <d v="2016-11-30T00:00:00"/>
    <s v="Distribution NFI"/>
    <s v="Matériaux NFI"/>
    <s v="Bidons"/>
    <m/>
    <s v="Nombre"/>
    <n v="400"/>
    <m/>
    <m/>
    <m/>
    <m/>
    <n v="400"/>
    <s v="Sélection / Priorisation"/>
    <x v="4"/>
    <x v="33"/>
    <s v="Petite Source"/>
    <m/>
    <m/>
    <m/>
    <m/>
    <s v="WOR20161130OUANPE"/>
    <n v="9"/>
    <x v="4"/>
    <x v="33"/>
    <e v="#N/A"/>
    <x v="1"/>
  </r>
  <r>
    <s v="World Vision International"/>
    <m/>
    <s v="Private funds"/>
    <s v="Réalisé"/>
    <d v="2016-11-30T00:00:00"/>
    <s v="Distribution NFI"/>
    <s v="Matériaux NFI"/>
    <s v="Moustiquaires"/>
    <m/>
    <s v="Nombre"/>
    <n v="600"/>
    <m/>
    <m/>
    <m/>
    <m/>
    <n v="300"/>
    <s v="Sélection / Priorisation"/>
    <x v="3"/>
    <x v="88"/>
    <s v="Grand Boucan"/>
    <m/>
    <m/>
    <m/>
    <m/>
    <s v="WOR20161130NIGRGR"/>
    <n v="4"/>
    <x v="3"/>
    <x v="65"/>
    <e v="#N/A"/>
    <x v="1"/>
  </r>
  <r>
    <s v="World Vision International"/>
    <m/>
    <s v="Private funds"/>
    <s v="Réalisé"/>
    <d v="2016-11-30T00:00:00"/>
    <s v="Distribution NFI"/>
    <s v="Matériaux NFI"/>
    <s v="Moustiquaires"/>
    <m/>
    <s v="Nombre"/>
    <n v="764"/>
    <m/>
    <m/>
    <m/>
    <m/>
    <n v="465"/>
    <s v="Sélection / Priorisation"/>
    <x v="3"/>
    <x v="88"/>
    <s v="Grand Boucan"/>
    <m/>
    <m/>
    <m/>
    <m/>
    <s v="WOR20161130NIGRGR"/>
    <n v="3"/>
    <x v="3"/>
    <x v="65"/>
    <e v="#N/A"/>
    <x v="1"/>
  </r>
  <r>
    <s v="World Vision International"/>
    <m/>
    <s v="Private funds"/>
    <s v="Réalisé"/>
    <d v="2016-11-30T00:00:00"/>
    <s v="Distribution NFI"/>
    <s v="Matériaux NFI"/>
    <s v="Moustiquaires"/>
    <m/>
    <s v="Nombre"/>
    <n v="400"/>
    <m/>
    <m/>
    <m/>
    <m/>
    <n v="400"/>
    <s v="Sélection / Priorisation"/>
    <x v="4"/>
    <x v="33"/>
    <s v="Petite Source"/>
    <m/>
    <m/>
    <m/>
    <m/>
    <s v="WOR20161130OUANPE"/>
    <n v="8"/>
    <x v="4"/>
    <x v="33"/>
    <e v="#N/A"/>
    <x v="1"/>
  </r>
  <r>
    <s v="World Vision International"/>
    <m/>
    <s v="Private funds"/>
    <s v="Réalisé"/>
    <d v="2016-11-30T00:00:00"/>
    <s v="Distribution NFI"/>
    <s v="Matériaux NFI"/>
    <s v="Moustiquaires"/>
    <m/>
    <s v="Nombre"/>
    <n v="400"/>
    <m/>
    <m/>
    <m/>
    <m/>
    <n v="400"/>
    <s v="Sélection / Priorisation"/>
    <x v="4"/>
    <x v="34"/>
    <s v="Pointe A Raquette"/>
    <m/>
    <m/>
    <m/>
    <m/>
    <s v="WOR20161130OUPOPO"/>
    <n v="7"/>
    <x v="4"/>
    <x v="34"/>
    <e v="#N/A"/>
    <x v="1"/>
  </r>
  <r>
    <s v="World Vision International"/>
    <m/>
    <s v="Private funds"/>
    <s v="Réalisé"/>
    <d v="2016-11-30T00:00:00"/>
    <s v="Distribution NFI"/>
    <s v="Matériaux NFI"/>
    <s v="Lampes solaires"/>
    <m/>
    <s v="Nombre"/>
    <n v="400"/>
    <m/>
    <m/>
    <m/>
    <m/>
    <n v="400"/>
    <s v="Sélection / Priorisation"/>
    <x v="4"/>
    <x v="33"/>
    <s v="Petite Source"/>
    <m/>
    <m/>
    <m/>
    <m/>
    <s v="WOR20161130OUANPE"/>
    <n v="7"/>
    <x v="4"/>
    <x v="33"/>
    <e v="#N/A"/>
    <x v="1"/>
  </r>
  <r>
    <s v="World Vision International"/>
    <m/>
    <s v="Private funds"/>
    <s v="Réalisé"/>
    <d v="2016-11-30T00:00:00"/>
    <s v="Distribution NFI"/>
    <s v="Matériaux NFI"/>
    <s v="Lampes solaires"/>
    <m/>
    <s v="Nombre"/>
    <n v="400"/>
    <m/>
    <m/>
    <m/>
    <m/>
    <n v="400"/>
    <s v="Sélection / Priorisation"/>
    <x v="4"/>
    <x v="34"/>
    <s v="Pointe A Raquette"/>
    <m/>
    <m/>
    <m/>
    <m/>
    <s v="WOR20161130OUPOPO"/>
    <n v="6"/>
    <x v="4"/>
    <x v="34"/>
    <e v="#N/A"/>
    <x v="1"/>
  </r>
  <r>
    <s v="World Vision International"/>
    <m/>
    <s v="Private funds"/>
    <s v="Réalisé"/>
    <d v="2016-11-30T00:00:00"/>
    <s v="Distribution NFI"/>
    <s v="Matériaux NFI"/>
    <s v="Kit d'hygiène"/>
    <m/>
    <s v="Nombre"/>
    <n v="300"/>
    <m/>
    <m/>
    <m/>
    <m/>
    <n v="300"/>
    <s v="Sélection / Priorisation"/>
    <x v="3"/>
    <x v="88"/>
    <s v="Grand Boucan"/>
    <m/>
    <m/>
    <m/>
    <m/>
    <s v="WOR20161130NIGRGR"/>
    <n v="2"/>
    <x v="3"/>
    <x v="65"/>
    <e v="#N/A"/>
    <x v="1"/>
  </r>
  <r>
    <s v="World Vision International"/>
    <m/>
    <s v="Private funds"/>
    <s v="Réalisé"/>
    <d v="2016-11-30T00:00:00"/>
    <s v="Distribution NFI"/>
    <s v="Matériaux NFI"/>
    <s v="Kit d'hygiène"/>
    <m/>
    <s v="Nombre"/>
    <n v="382"/>
    <m/>
    <m/>
    <m/>
    <m/>
    <n v="465"/>
    <s v="Sélection / Priorisation"/>
    <x v="3"/>
    <x v="88"/>
    <s v="Grand Boucan"/>
    <m/>
    <m/>
    <m/>
    <m/>
    <s v="WOR20161130NIGRGR"/>
    <n v="1"/>
    <x v="3"/>
    <x v="65"/>
    <e v="#N/A"/>
    <x v="1"/>
  </r>
  <r>
    <s v="World Vision International"/>
    <m/>
    <s v="Private funds"/>
    <s v="Réalisé"/>
    <d v="2016-11-30T00:00:00"/>
    <s v="Distribution NFI"/>
    <s v="Matériaux NFI"/>
    <s v="Kit d'hygiène"/>
    <m/>
    <s v="Nombre"/>
    <n v="400"/>
    <m/>
    <m/>
    <m/>
    <m/>
    <n v="400"/>
    <s v="Sélection / Priorisation"/>
    <x v="4"/>
    <x v="34"/>
    <s v="Pointe A Raquette"/>
    <m/>
    <m/>
    <m/>
    <m/>
    <s v="WOR20161130OUPOPO"/>
    <n v="5"/>
    <x v="4"/>
    <x v="34"/>
    <e v="#N/A"/>
    <x v="1"/>
  </r>
  <r>
    <s v="World Vision International"/>
    <m/>
    <s v="Private funds"/>
    <s v="Réalisé"/>
    <d v="2016-11-30T00:00:00"/>
    <s v="Distribution NFI"/>
    <s v="Matériaux NFI"/>
    <s v="Seaux"/>
    <m/>
    <s v="Nombre"/>
    <n v="400"/>
    <m/>
    <m/>
    <m/>
    <m/>
    <n v="400"/>
    <s v="Sélection / Priorisation"/>
    <x v="4"/>
    <x v="33"/>
    <s v="Petite Source"/>
    <m/>
    <m/>
    <m/>
    <s v="400 water filter"/>
    <s v="WOR20161130OUANPE"/>
    <n v="6"/>
    <x v="4"/>
    <x v="33"/>
    <e v="#N/A"/>
    <x v="1"/>
  </r>
  <r>
    <s v="World Vision International"/>
    <m/>
    <s v="Private funds"/>
    <s v="Réalisé"/>
    <d v="2016-11-30T00:00:00"/>
    <s v="Distribution NFI"/>
    <s v="Matériaux NFI"/>
    <s v="Seaux"/>
    <m/>
    <s v="Nombre"/>
    <n v="400"/>
    <m/>
    <m/>
    <m/>
    <m/>
    <n v="400"/>
    <s v="Sélection / Priorisation"/>
    <x v="4"/>
    <x v="34"/>
    <s v="Pointe A Raquette"/>
    <m/>
    <m/>
    <m/>
    <s v="400 water filter"/>
    <s v="WOR20161130OUPOPO"/>
    <n v="4"/>
    <x v="4"/>
    <x v="34"/>
    <e v="#N/A"/>
    <x v="1"/>
  </r>
  <r>
    <s v="World Vision International"/>
    <m/>
    <m/>
    <s v="Réalisé"/>
    <d v="2016-11-30T00:00:00"/>
    <s v="Intervention Abris"/>
    <s v="Formation"/>
    <s v="Formation"/>
    <m/>
    <s v="Nombre de personnes"/>
    <n v="400"/>
    <m/>
    <m/>
    <m/>
    <m/>
    <n v="400"/>
    <s v="Sélection / Priorisation"/>
    <x v="4"/>
    <x v="33"/>
    <s v="Petite Source"/>
    <m/>
    <m/>
    <m/>
    <m/>
    <s v="WOR20161130OUANPE"/>
    <n v="5"/>
    <x v="4"/>
    <x v="33"/>
    <e v="#N/A"/>
    <x v="1"/>
  </r>
  <r>
    <s v="World Vision International"/>
    <m/>
    <m/>
    <s v="Réalisé"/>
    <d v="2016-11-30T00:00:00"/>
    <s v="Intervention Abris"/>
    <s v="Formation"/>
    <s v="Formation"/>
    <m/>
    <s v="Nombre de personnes"/>
    <n v="400"/>
    <m/>
    <m/>
    <m/>
    <m/>
    <n v="400"/>
    <s v="Sélection / Priorisation"/>
    <x v="4"/>
    <x v="34"/>
    <s v="Pointe A Raquette"/>
    <m/>
    <m/>
    <m/>
    <m/>
    <s v="WOR20161130OUPOPO"/>
    <n v="3"/>
    <x v="4"/>
    <x v="34"/>
    <e v="#N/A"/>
    <x v="1"/>
  </r>
  <r>
    <s v="World Vision International"/>
    <m/>
    <s v="Private funds"/>
    <s v="Réalisé"/>
    <d v="2016-11-30T00:00:00"/>
    <s v="Distribution Abris"/>
    <s v="Cash en USD"/>
    <s v="Conditionel "/>
    <m/>
    <s v="Valeur en USD"/>
    <n v="25"/>
    <m/>
    <m/>
    <m/>
    <m/>
    <n v="501"/>
    <m/>
    <x v="4"/>
    <x v="33"/>
    <s v="Palma"/>
    <m/>
    <m/>
    <m/>
    <s v="Kore Lavi"/>
    <s v="WOR20161130OUANPA"/>
    <n v="2"/>
    <x v="4"/>
    <x v="33"/>
    <e v="#N/A"/>
    <x v="1"/>
  </r>
  <r>
    <s v="World Vision International"/>
    <m/>
    <s v="Private funds"/>
    <s v="Réalisé"/>
    <d v="2016-11-30T00:00:00"/>
    <s v="Distribution Abris"/>
    <s v="Cash en USD"/>
    <s v="Conditionel "/>
    <m/>
    <s v="Valeur en USD"/>
    <n v="25"/>
    <m/>
    <m/>
    <m/>
    <m/>
    <n v="116"/>
    <m/>
    <x v="4"/>
    <x v="33"/>
    <s v="Petite Source"/>
    <m/>
    <m/>
    <m/>
    <s v="Kore Lavi"/>
    <s v="WOR20161130OUANPE"/>
    <n v="4"/>
    <x v="4"/>
    <x v="33"/>
    <e v="#N/A"/>
    <x v="1"/>
  </r>
  <r>
    <s v="World Vision International"/>
    <m/>
    <s v="Private funds"/>
    <s v="Réalisé"/>
    <d v="2016-11-30T00:00:00"/>
    <s v="Distribution Abris"/>
    <s v="Cash en USD"/>
    <s v="Conditionel "/>
    <m/>
    <s v="Valeur en USD"/>
    <n v="25"/>
    <m/>
    <m/>
    <m/>
    <m/>
    <n v="165"/>
    <m/>
    <x v="4"/>
    <x v="33"/>
    <s v="Grande Source"/>
    <m/>
    <m/>
    <m/>
    <s v="Kore Lavi"/>
    <s v="WOR20161130OUANGR"/>
    <n v="4"/>
    <x v="4"/>
    <x v="33"/>
    <e v="#N/A"/>
    <x v="1"/>
  </r>
  <r>
    <s v="World Vision International"/>
    <m/>
    <s v="Private funds"/>
    <s v="Réalisé"/>
    <d v="2016-11-30T00:00:00"/>
    <s v="Distribution Abris"/>
    <s v="Cash en USD"/>
    <s v="Conditionel "/>
    <m/>
    <s v="Valeur en USD"/>
    <n v="25"/>
    <m/>
    <m/>
    <m/>
    <m/>
    <n v="109"/>
    <m/>
    <x v="4"/>
    <x v="33"/>
    <s v="Grand Lagon"/>
    <m/>
    <m/>
    <m/>
    <s v="Kore Lavi"/>
    <s v="WOR20161130OUANGR"/>
    <n v="3"/>
    <x v="4"/>
    <x v="33"/>
    <e v="#N/A"/>
    <x v="1"/>
  </r>
  <r>
    <s v="World Vision International"/>
    <m/>
    <s v="Private funds"/>
    <s v="Réalisé"/>
    <d v="2016-11-30T00:00:00"/>
    <s v="Distribution Abris"/>
    <s v="Cash en USD"/>
    <s v="Conditionel "/>
    <m/>
    <s v="Valeur en USD"/>
    <n v="25"/>
    <m/>
    <m/>
    <m/>
    <m/>
    <n v="44"/>
    <m/>
    <x v="4"/>
    <x v="33"/>
    <s v="Picmy"/>
    <m/>
    <m/>
    <m/>
    <s v="Kore Lavi"/>
    <s v="WOR20161130OUANPI"/>
    <n v="2"/>
    <x v="4"/>
    <x v="33"/>
    <e v="#N/A"/>
    <x v="1"/>
  </r>
  <r>
    <s v="World Vision International"/>
    <m/>
    <s v="Private funds"/>
    <s v="Réalisé"/>
    <d v="2016-11-30T00:00:00"/>
    <s v="Distribution Abris"/>
    <s v="Cash en USD"/>
    <s v="Conditionel "/>
    <m/>
    <s v="Valeur en USD"/>
    <n v="25"/>
    <m/>
    <m/>
    <m/>
    <m/>
    <n v="74"/>
    <m/>
    <x v="4"/>
    <x v="33"/>
    <s v="Petite Anse"/>
    <m/>
    <m/>
    <m/>
    <s v="Kore Lavi"/>
    <s v="WOR20161130OUANPE"/>
    <n v="3"/>
    <x v="4"/>
    <x v="33"/>
    <e v="#N/A"/>
    <x v="1"/>
  </r>
  <r>
    <s v="World Vision International"/>
    <m/>
    <s v="Private funds"/>
    <s v="Réalisé"/>
    <d v="2016-11-30T00:00:00"/>
    <s v="Distribution Abris"/>
    <s v="Cash en USD"/>
    <s v="Conditionel "/>
    <m/>
    <s v="Valeur en USD"/>
    <n v="25"/>
    <m/>
    <m/>
    <m/>
    <m/>
    <n v="82"/>
    <m/>
    <x v="4"/>
    <x v="34"/>
    <s v="La Source"/>
    <m/>
    <m/>
    <m/>
    <s v="Kore Lavi"/>
    <s v="WOR20161130OUPOLA"/>
    <n v="2"/>
    <x v="4"/>
    <x v="34"/>
    <e v="#N/A"/>
    <x v="1"/>
  </r>
  <r>
    <s v="World Vision International"/>
    <m/>
    <s v="Private funds"/>
    <s v="Réalisé"/>
    <d v="2016-11-30T00:00:00"/>
    <s v="Distribution Abris"/>
    <s v="Cash en USD"/>
    <s v="Conditionel "/>
    <m/>
    <s v="Valeur en USD"/>
    <n v="25"/>
    <m/>
    <m/>
    <m/>
    <m/>
    <n v="112"/>
    <m/>
    <x v="4"/>
    <x v="34"/>
    <s v="Grand Vide"/>
    <m/>
    <m/>
    <m/>
    <s v="Kore Lavi"/>
    <s v="WOR20161130OUPOGR"/>
    <n v="4"/>
    <x v="4"/>
    <x v="34"/>
    <e v="#N/A"/>
    <x v="1"/>
  </r>
  <r>
    <s v="World Vision International"/>
    <m/>
    <s v="Private funds"/>
    <s v="Réalisé"/>
    <d v="2016-11-30T00:00:00"/>
    <s v="Distribution Abris"/>
    <s v="Cash en USD"/>
    <s v="Conditionel "/>
    <m/>
    <s v="Valeur en USD"/>
    <n v="25"/>
    <m/>
    <m/>
    <m/>
    <m/>
    <n v="181"/>
    <m/>
    <x v="4"/>
    <x v="34"/>
    <s v="Trou Louis"/>
    <m/>
    <m/>
    <m/>
    <s v="Kore Lavi"/>
    <s v="WOR20161130OUPOTR"/>
    <n v="2"/>
    <x v="4"/>
    <x v="34"/>
    <e v="#N/A"/>
    <x v="1"/>
  </r>
  <r>
    <s v="World Vision International"/>
    <m/>
    <s v="Private funds"/>
    <s v="Réalisé"/>
    <d v="2016-11-30T00:00:00"/>
    <s v="Distribution Abris"/>
    <s v="Cash en USD"/>
    <s v="Conditionel "/>
    <m/>
    <s v="Valeur en USD"/>
    <n v="25"/>
    <m/>
    <m/>
    <m/>
    <m/>
    <n v="198"/>
    <m/>
    <x v="4"/>
    <x v="34"/>
    <s v="Pointe A Raquette"/>
    <m/>
    <m/>
    <m/>
    <s v="Kore Lavi"/>
    <s v="WOR20161130OUPOPO"/>
    <n v="2"/>
    <x v="4"/>
    <x v="34"/>
    <e v="#N/A"/>
    <x v="1"/>
  </r>
  <r>
    <s v="World Vision International"/>
    <m/>
    <s v="Private funds"/>
    <s v="Réalisé"/>
    <d v="2016-11-30T00:00:00"/>
    <s v="Distribution Abris"/>
    <s v="Cash en USD"/>
    <s v="Conditionel "/>
    <m/>
    <s v="Valeur en USD"/>
    <n v="25"/>
    <m/>
    <m/>
    <m/>
    <m/>
    <n v="67"/>
    <m/>
    <x v="4"/>
    <x v="34"/>
    <s v="Gros Mangle"/>
    <m/>
    <m/>
    <m/>
    <s v="Kore Lavi"/>
    <s v="WOR20161130OUPOGR"/>
    <n v="3"/>
    <x v="4"/>
    <x v="34"/>
    <e v="#N/A"/>
    <x v="1"/>
  </r>
  <r>
    <s v="World Vision International"/>
    <m/>
    <m/>
    <s v="Réalisé"/>
    <d v="2016-11-30T00:00:00"/>
    <s v="Distribution Abris"/>
    <s v="Cash en USD"/>
    <s v="Non conditionel "/>
    <m/>
    <s v="Valeur en USD"/>
    <n v="50"/>
    <m/>
    <m/>
    <m/>
    <m/>
    <n v="1152"/>
    <m/>
    <x v="4"/>
    <x v="33"/>
    <s v="Palma"/>
    <m/>
    <m/>
    <m/>
    <s v="EFSP"/>
    <s v="WOR20161130OUANPA"/>
    <n v="1"/>
    <x v="4"/>
    <x v="33"/>
    <e v="#N/A"/>
    <x v="1"/>
  </r>
  <r>
    <s v="World Vision International"/>
    <m/>
    <m/>
    <s v="Réalisé"/>
    <d v="2016-11-30T00:00:00"/>
    <s v="Distribution Abris"/>
    <s v="Cash en USD"/>
    <s v="Non conditionel "/>
    <m/>
    <s v="Valeur en USD"/>
    <n v="50"/>
    <m/>
    <m/>
    <m/>
    <m/>
    <n v="907"/>
    <m/>
    <x v="4"/>
    <x v="33"/>
    <s v="Petite source"/>
    <m/>
    <m/>
    <m/>
    <s v="EFSP"/>
    <s v="WOR20161130OUANPE"/>
    <n v="2"/>
    <x v="4"/>
    <x v="33"/>
    <e v="#N/A"/>
    <x v="1"/>
  </r>
  <r>
    <s v="World Vision International"/>
    <m/>
    <m/>
    <s v="Réalisé"/>
    <d v="2016-11-30T00:00:00"/>
    <s v="Distribution Abris"/>
    <s v="Cash en USD"/>
    <s v="Non conditionel "/>
    <m/>
    <s v="Valeur en USD"/>
    <n v="50"/>
    <m/>
    <m/>
    <m/>
    <m/>
    <n v="378"/>
    <m/>
    <x v="4"/>
    <x v="33"/>
    <s v="Grande source"/>
    <m/>
    <m/>
    <m/>
    <s v="EFSP"/>
    <s v="WOR20161130OUANGR"/>
    <n v="2"/>
    <x v="4"/>
    <x v="33"/>
    <e v="#N/A"/>
    <x v="1"/>
  </r>
  <r>
    <s v="World Vision International"/>
    <m/>
    <m/>
    <s v="Réalisé"/>
    <d v="2016-11-30T00:00:00"/>
    <s v="Distribution Abris"/>
    <s v="Cash en USD"/>
    <s v="Non conditionel "/>
    <m/>
    <s v="Valeur en USD"/>
    <n v="50"/>
    <m/>
    <m/>
    <m/>
    <m/>
    <n v="400"/>
    <m/>
    <x v="4"/>
    <x v="33"/>
    <s v="Grand Lagon"/>
    <m/>
    <m/>
    <m/>
    <s v="EFSP"/>
    <s v="WOR20161130OUANGR"/>
    <n v="1"/>
    <x v="4"/>
    <x v="33"/>
    <e v="#N/A"/>
    <x v="1"/>
  </r>
  <r>
    <s v="World Vision International"/>
    <m/>
    <m/>
    <s v="Réalisé"/>
    <d v="2016-11-30T00:00:00"/>
    <s v="Distribution Abris"/>
    <s v="Cash en USD"/>
    <s v="Non conditionel "/>
    <m/>
    <s v="Valeur en USD"/>
    <n v="50"/>
    <m/>
    <m/>
    <m/>
    <m/>
    <n v="172"/>
    <m/>
    <x v="4"/>
    <x v="33"/>
    <s v="Picmy"/>
    <m/>
    <m/>
    <m/>
    <s v="EFSP"/>
    <s v="WOR20161130OUANPI"/>
    <n v="1"/>
    <x v="4"/>
    <x v="33"/>
    <e v="#N/A"/>
    <x v="1"/>
  </r>
  <r>
    <s v="World Vision International"/>
    <m/>
    <m/>
    <s v="Réalisé"/>
    <d v="2016-11-30T00:00:00"/>
    <s v="Distribution Abris"/>
    <s v="Cash en USD"/>
    <s v="Non conditionel "/>
    <m/>
    <s v="Valeur en USD"/>
    <n v="50"/>
    <m/>
    <m/>
    <m/>
    <m/>
    <n v="111"/>
    <m/>
    <x v="4"/>
    <x v="33"/>
    <s v="Petite Anse"/>
    <m/>
    <m/>
    <m/>
    <s v="EFSP"/>
    <s v="WOR20161130OUANPE"/>
    <n v="1"/>
    <x v="4"/>
    <x v="33"/>
    <e v="#N/A"/>
    <x v="1"/>
  </r>
  <r>
    <s v="World Vision International"/>
    <m/>
    <m/>
    <s v="Réalisé"/>
    <d v="2016-11-30T00:00:00"/>
    <s v="Distribution Abris"/>
    <s v="Cash en USD"/>
    <s v="Non conditionel "/>
    <m/>
    <s v="Valeur en USD"/>
    <n v="50"/>
    <m/>
    <m/>
    <m/>
    <m/>
    <n v="227"/>
    <m/>
    <x v="4"/>
    <x v="34"/>
    <s v="La Source"/>
    <m/>
    <m/>
    <m/>
    <s v="EFSP"/>
    <s v="WOR20161130OUPOLA"/>
    <n v="1"/>
    <x v="4"/>
    <x v="34"/>
    <e v="#N/A"/>
    <x v="1"/>
  </r>
  <r>
    <s v="World Vision International"/>
    <m/>
    <m/>
    <s v="Réalisé"/>
    <d v="2016-11-30T00:00:00"/>
    <s v="Distribution Abris"/>
    <s v="Cash en USD"/>
    <s v="Non conditionel "/>
    <m/>
    <s v="Valeur en USD"/>
    <n v="50"/>
    <m/>
    <m/>
    <m/>
    <m/>
    <n v="405"/>
    <m/>
    <x v="4"/>
    <x v="34"/>
    <s v="Grande vide"/>
    <m/>
    <m/>
    <m/>
    <s v="EFSP"/>
    <s v="WOR20161130OUPOGR"/>
    <n v="2"/>
    <x v="4"/>
    <x v="34"/>
    <e v="#N/A"/>
    <x v="1"/>
  </r>
  <r>
    <s v="World Vision International"/>
    <m/>
    <m/>
    <s v="Réalisé"/>
    <d v="2016-11-30T00:00:00"/>
    <s v="Distribution Abris"/>
    <s v="Cash en USD"/>
    <s v="Non conditionel "/>
    <m/>
    <s v="Valeur en USD"/>
    <n v="50"/>
    <m/>
    <m/>
    <m/>
    <m/>
    <n v="654"/>
    <m/>
    <x v="4"/>
    <x v="34"/>
    <s v="Trou Louis"/>
    <m/>
    <m/>
    <m/>
    <s v="EFSP"/>
    <s v="WOR20161130OUPOTR"/>
    <n v="1"/>
    <x v="4"/>
    <x v="34"/>
    <e v="#N/A"/>
    <x v="1"/>
  </r>
  <r>
    <s v="World Vision International"/>
    <m/>
    <m/>
    <s v="Réalisé"/>
    <d v="2016-11-30T00:00:00"/>
    <s v="Distribution Abris"/>
    <s v="Cash en USD"/>
    <s v="Non conditionel "/>
    <m/>
    <s v="Valeur en USD"/>
    <n v="50"/>
    <m/>
    <m/>
    <m/>
    <m/>
    <n v="859"/>
    <m/>
    <x v="4"/>
    <x v="34"/>
    <s v="Point-a-Raquette"/>
    <m/>
    <m/>
    <m/>
    <s v="EFSP"/>
    <s v="WOR20161130OUPOPO"/>
    <n v="1"/>
    <x v="4"/>
    <x v="34"/>
    <e v="#N/A"/>
    <x v="1"/>
  </r>
  <r>
    <s v="World Vision International"/>
    <m/>
    <m/>
    <s v="Réalisé"/>
    <d v="2016-11-30T00:00:00"/>
    <s v="Distribution Abris"/>
    <s v="Cash en USD"/>
    <s v="Non conditionel "/>
    <m/>
    <s v="Valeur en USD"/>
    <n v="50"/>
    <m/>
    <m/>
    <m/>
    <m/>
    <n v="129"/>
    <m/>
    <x v="4"/>
    <x v="34"/>
    <s v="Gros Mangle"/>
    <m/>
    <m/>
    <m/>
    <s v="EFSP"/>
    <s v="WOR20161130OUPOGR"/>
    <n v="1"/>
    <x v="4"/>
    <x v="34"/>
    <e v="#N/A"/>
    <x v="1"/>
  </r>
  <r>
    <s v="World Vision International"/>
    <m/>
    <m/>
    <s v="Réalisé"/>
    <d v="2016-12-02T00:00:00"/>
    <s v="Distribution NFI"/>
    <s v="Matériaux NFI"/>
    <s v="Aquatabs"/>
    <m/>
    <s v="Nombre"/>
    <n v="12960"/>
    <m/>
    <m/>
    <m/>
    <m/>
    <n v="216"/>
    <s v="Sélection / Priorisation"/>
    <x v="4"/>
    <x v="34"/>
    <s v="Pointe A Raquette"/>
    <m/>
    <m/>
    <m/>
    <m/>
    <s v="WOR2016122OUPOPO"/>
    <n v="4"/>
    <x v="4"/>
    <x v="34"/>
    <e v="#N/A"/>
    <x v="1"/>
  </r>
  <r>
    <s v="World Vision International"/>
    <m/>
    <m/>
    <s v="Réalisé"/>
    <d v="2016-12-02T00:00:00"/>
    <s v="Distribution NFI"/>
    <s v="Matériaux NFI"/>
    <s v="Kit d'hygiène"/>
    <m/>
    <s v="Nombre"/>
    <n v="6"/>
    <m/>
    <m/>
    <m/>
    <m/>
    <n v="6"/>
    <s v="Sélection / Priorisation"/>
    <x v="4"/>
    <x v="34"/>
    <s v="Pointe A Raquette"/>
    <m/>
    <m/>
    <m/>
    <m/>
    <s v="WOR2016122OUPOPO"/>
    <n v="3"/>
    <x v="4"/>
    <x v="34"/>
    <e v="#N/A"/>
    <x v="1"/>
  </r>
  <r>
    <s v="World Vision International"/>
    <m/>
    <m/>
    <s v="Réalisé"/>
    <d v="2016-12-02T00:00:00"/>
    <s v="Distribution NFI"/>
    <s v="Matériaux NFI"/>
    <s v="Seaux"/>
    <m/>
    <s v="Nombre"/>
    <n v="6"/>
    <m/>
    <m/>
    <m/>
    <m/>
    <n v="6"/>
    <s v="Sélection / Priorisation"/>
    <x v="4"/>
    <x v="34"/>
    <s v="Pointe A Raquette"/>
    <m/>
    <m/>
    <m/>
    <s v="6 water filter"/>
    <s v="WOR2016122OUPOPO"/>
    <n v="2"/>
    <x v="4"/>
    <x v="34"/>
    <e v="#N/A"/>
    <x v="1"/>
  </r>
  <r>
    <s v="World Vision International"/>
    <m/>
    <m/>
    <s v="Réalisé"/>
    <d v="2016-12-02T00:00:00"/>
    <s v="Intervention Abris"/>
    <s v="Formation"/>
    <s v="Formation"/>
    <m/>
    <s v="Nombre de personnes"/>
    <n v="216"/>
    <m/>
    <m/>
    <m/>
    <m/>
    <n v="216"/>
    <s v="Sélection / Priorisation"/>
    <x v="4"/>
    <x v="34"/>
    <s v="Pointe A Raquette"/>
    <m/>
    <m/>
    <m/>
    <m/>
    <s v="WOR2016122OUPOPO"/>
    <n v="1"/>
    <x v="4"/>
    <x v="34"/>
    <e v="#N/A"/>
    <x v="1"/>
  </r>
  <r>
    <s v="World Vision International"/>
    <m/>
    <m/>
    <s v="Réalisé"/>
    <d v="2016-12-06T00:00:00"/>
    <s v="Distribution NFI"/>
    <s v="Matériaux NFI"/>
    <s v="Bidons"/>
    <m/>
    <s v="Nombre"/>
    <n v="250"/>
    <m/>
    <m/>
    <m/>
    <m/>
    <n v="250"/>
    <s v="Sélection / Priorisation"/>
    <x v="3"/>
    <x v="59"/>
    <s v="Raymond"/>
    <s v="Kafou Kadet"/>
    <m/>
    <m/>
    <m/>
    <s v="WOR2016126NIPERA"/>
    <n v="6"/>
    <x v="3"/>
    <x v="39"/>
    <e v="#N/A"/>
    <x v="1"/>
  </r>
  <r>
    <s v="World Vision International"/>
    <m/>
    <m/>
    <s v="Réalisé"/>
    <d v="2016-12-06T00:00:00"/>
    <s v="Distribution NFI"/>
    <s v="Matériaux NFI"/>
    <s v="Couvertures"/>
    <m/>
    <s v="Nombre"/>
    <n v="500"/>
    <m/>
    <m/>
    <m/>
    <m/>
    <n v="250"/>
    <s v="Sélection / Priorisation"/>
    <x v="3"/>
    <x v="59"/>
    <s v="Raymond"/>
    <s v="Kafou Kadet"/>
    <m/>
    <m/>
    <m/>
    <s v="WOR2016126NIPERA"/>
    <n v="5"/>
    <x v="3"/>
    <x v="39"/>
    <e v="#N/A"/>
    <x v="1"/>
  </r>
  <r>
    <s v="World Vision International"/>
    <m/>
    <m/>
    <s v="Réalisé"/>
    <d v="2016-12-06T00:00:00"/>
    <s v="Distribution NFI"/>
    <s v="Matériaux NFI"/>
    <s v="Kit de cuisine"/>
    <m/>
    <s v="Nombre"/>
    <n v="250"/>
    <m/>
    <m/>
    <m/>
    <m/>
    <n v="250"/>
    <s v="Sélection / Priorisation"/>
    <x v="3"/>
    <x v="59"/>
    <s v="Raymond"/>
    <s v="Kafou Kadet"/>
    <m/>
    <m/>
    <m/>
    <s v="WOR2016126NIPERA"/>
    <n v="4"/>
    <x v="3"/>
    <x v="39"/>
    <e v="#N/A"/>
    <x v="1"/>
  </r>
  <r>
    <s v="World Vision International"/>
    <m/>
    <m/>
    <s v="Réalisé"/>
    <d v="2016-12-06T00:00:00"/>
    <s v="Distribution NFI"/>
    <s v="Matériaux NFI"/>
    <s v="Bidons"/>
    <m/>
    <s v="Nombre"/>
    <n v="250"/>
    <m/>
    <m/>
    <m/>
    <m/>
    <n v="250"/>
    <s v="Sélection / Priorisation"/>
    <x v="3"/>
    <x v="59"/>
    <s v="Raymond"/>
    <s v="Bourgen"/>
    <m/>
    <m/>
    <m/>
    <s v="WOR2016126NIPERA"/>
    <n v="3"/>
    <x v="3"/>
    <x v="39"/>
    <e v="#N/A"/>
    <x v="1"/>
  </r>
  <r>
    <s v="World Vision International"/>
    <m/>
    <m/>
    <s v="Réalisé"/>
    <d v="2016-12-06T00:00:00"/>
    <s v="Distribution NFI"/>
    <s v="Matériaux NFI"/>
    <s v="Couvertures"/>
    <m/>
    <s v="Nombre"/>
    <n v="500"/>
    <m/>
    <m/>
    <m/>
    <m/>
    <n v="250"/>
    <s v="Sélection / Priorisation"/>
    <x v="3"/>
    <x v="59"/>
    <s v="Raymond"/>
    <s v="Bourgen"/>
    <m/>
    <m/>
    <m/>
    <s v="WOR2016126NIPERA"/>
    <n v="2"/>
    <x v="3"/>
    <x v="39"/>
    <e v="#N/A"/>
    <x v="1"/>
  </r>
  <r>
    <s v="World Vision International"/>
    <m/>
    <m/>
    <s v="Réalisé"/>
    <d v="2016-12-06T00:00:00"/>
    <s v="Distribution NFI"/>
    <s v="Matériaux NFI"/>
    <s v="Kit de cuisine"/>
    <m/>
    <s v="Nombre"/>
    <n v="250"/>
    <m/>
    <m/>
    <m/>
    <m/>
    <n v="250"/>
    <s v="Sélection / Priorisation"/>
    <x v="3"/>
    <x v="59"/>
    <s v="Raymond"/>
    <s v="Bourgen"/>
    <m/>
    <m/>
    <m/>
    <s v="WOR2016126NIPERA"/>
    <n v="1"/>
    <x v="3"/>
    <x v="39"/>
    <e v="#N/A"/>
    <x v="1"/>
  </r>
  <r>
    <s v="World Vision International"/>
    <m/>
    <m/>
    <s v="Réalisé"/>
    <d v="2016-12-07T00:00:00"/>
    <s v="Distribution NFI"/>
    <s v="Matériaux NFI"/>
    <s v="Couvertures"/>
    <m/>
    <s v="Nombre"/>
    <n v="800"/>
    <m/>
    <m/>
    <m/>
    <m/>
    <n v="400"/>
    <s v="Sélection / Priorisation"/>
    <x v="8"/>
    <x v="87"/>
    <s v="Bois De Lance"/>
    <m/>
    <m/>
    <m/>
    <m/>
    <s v="WOR2016127NOLIBO"/>
    <n v="4"/>
    <x v="8"/>
    <x v="64"/>
    <e v="#N/A"/>
    <x v="1"/>
  </r>
  <r>
    <s v="World Vision International"/>
    <m/>
    <m/>
    <s v="Réalisé"/>
    <d v="2016-12-07T00:00:00"/>
    <s v="Distribution Abris"/>
    <s v="Matériaux Abris"/>
    <s v="Bâches"/>
    <m/>
    <s v="Nombre"/>
    <n v="400"/>
    <m/>
    <m/>
    <m/>
    <m/>
    <n v="400"/>
    <s v="Sélection / Priorisation"/>
    <x v="8"/>
    <x v="87"/>
    <s v="Bois De Lance"/>
    <m/>
    <m/>
    <m/>
    <m/>
    <s v="WOR2016127NOLIBO"/>
    <n v="3"/>
    <x v="8"/>
    <x v="64"/>
    <e v="#N/A"/>
    <x v="1"/>
  </r>
  <r>
    <s v="World Vision International"/>
    <m/>
    <m/>
    <s v="Réalisé"/>
    <d v="2016-12-07T00:00:00"/>
    <s v="Distribution NFI"/>
    <s v="Matériaux NFI"/>
    <s v="Kit d'hygiène"/>
    <m/>
    <s v="Nombre"/>
    <n v="400"/>
    <m/>
    <m/>
    <m/>
    <m/>
    <n v="400"/>
    <s v="Sélection / Priorisation"/>
    <x v="8"/>
    <x v="87"/>
    <s v="Bois De Lance"/>
    <m/>
    <m/>
    <m/>
    <m/>
    <s v="WOR2016127NOLIBO"/>
    <n v="2"/>
    <x v="8"/>
    <x v="64"/>
    <e v="#N/A"/>
    <x v="1"/>
  </r>
  <r>
    <s v="World Vision International"/>
    <m/>
    <m/>
    <s v="Réalisé"/>
    <d v="2016-12-07T00:00:00"/>
    <s v="Distribution NFI"/>
    <s v="Matériaux NFI"/>
    <s v="Moustiquaires"/>
    <m/>
    <s v="Nombre"/>
    <n v="800"/>
    <m/>
    <m/>
    <m/>
    <m/>
    <n v="400"/>
    <s v="Sélection / Priorisation"/>
    <x v="8"/>
    <x v="87"/>
    <s v="Bois De Lance"/>
    <m/>
    <m/>
    <m/>
    <m/>
    <s v="WOR2016127NOLIBO"/>
    <n v="1"/>
    <x v="8"/>
    <x v="64"/>
    <e v="#N/A"/>
    <x v="1"/>
  </r>
  <r>
    <s v="World Vision International"/>
    <m/>
    <m/>
    <s v="Réalisé"/>
    <d v="2016-12-07T00:00:00"/>
    <s v="Distribution NFI"/>
    <s v="Matériaux NFI"/>
    <s v="Aquatabs"/>
    <m/>
    <s v="Nombre"/>
    <n v="2520"/>
    <m/>
    <m/>
    <m/>
    <m/>
    <n v="42"/>
    <s v="Sélection / Priorisation"/>
    <x v="4"/>
    <x v="34"/>
    <s v="Pointe A Raquette"/>
    <s v="Trou Bigaille"/>
    <m/>
    <m/>
    <m/>
    <s v="WOR2016127OUPOPO"/>
    <n v="1"/>
    <x v="4"/>
    <x v="34"/>
    <e v="#N/A"/>
    <x v="1"/>
  </r>
  <r>
    <s v="World Vision International"/>
    <m/>
    <m/>
    <s v="Réalisé"/>
    <d v="2016-12-09T00:00:00"/>
    <s v="Distribution NFI"/>
    <s v="Matériaux NFI"/>
    <s v="Seaux"/>
    <m/>
    <s v="Nombre"/>
    <n v="200"/>
    <m/>
    <m/>
    <m/>
    <m/>
    <n v="200"/>
    <s v="Sélection / Priorisation"/>
    <x v="4"/>
    <x v="34"/>
    <s v="Pointe A Raquette"/>
    <s v="Ti palmiste"/>
    <m/>
    <m/>
    <m/>
    <s v="WOR2016129OUPOPO"/>
    <n v="5"/>
    <x v="4"/>
    <x v="34"/>
    <e v="#N/A"/>
    <x v="1"/>
  </r>
  <r>
    <s v="World Vision International"/>
    <m/>
    <m/>
    <s v="Réalisé"/>
    <d v="2016-12-09T00:00:00"/>
    <s v="Distribution NFI"/>
    <s v="Matériaux NFI"/>
    <s v="Bidons"/>
    <m/>
    <s v="Nombre"/>
    <n v="200"/>
    <m/>
    <m/>
    <m/>
    <m/>
    <n v="200"/>
    <s v="Sélection / Priorisation"/>
    <x v="4"/>
    <x v="34"/>
    <s v="Pointe A Raquette"/>
    <s v="Ti palmiste"/>
    <m/>
    <m/>
    <m/>
    <s v="WOR2016129OUPOPO"/>
    <n v="4"/>
    <x v="9"/>
    <x v="66"/>
    <m/>
    <x v="2"/>
  </r>
  <r>
    <s v="World Vision International"/>
    <m/>
    <m/>
    <s v="Réalisé"/>
    <d v="2016-12-09T00:00:00"/>
    <s v="Distribution NFI"/>
    <s v="Matériaux NFI"/>
    <s v="Lampes solaires"/>
    <m/>
    <s v="Nombre"/>
    <n v="200"/>
    <m/>
    <m/>
    <m/>
    <m/>
    <n v="200"/>
    <s v="Sélection / Priorisation"/>
    <x v="4"/>
    <x v="34"/>
    <s v="Pointe A Raquette"/>
    <s v="Ti palmiste"/>
    <m/>
    <m/>
    <m/>
    <s v="WOR2016129OUPOPO"/>
    <n v="3"/>
    <x v="9"/>
    <x v="66"/>
    <m/>
    <x v="2"/>
  </r>
  <r>
    <s v="World Vision International"/>
    <m/>
    <m/>
    <s v="Réalisé"/>
    <d v="2016-12-09T00:00:00"/>
    <s v="Distribution NFI"/>
    <s v="Matériaux NFI"/>
    <s v="Moustiquaires"/>
    <m/>
    <s v="Nombre"/>
    <n v="200"/>
    <m/>
    <m/>
    <m/>
    <m/>
    <n v="200"/>
    <s v="Sélection / Priorisation"/>
    <x v="4"/>
    <x v="34"/>
    <s v="Pointe A Raquette"/>
    <s v="Ti palmiste"/>
    <m/>
    <m/>
    <m/>
    <s v="WOR2016129OUPOPO"/>
    <n v="2"/>
    <x v="9"/>
    <x v="66"/>
    <m/>
    <x v="2"/>
  </r>
  <r>
    <s v="World Vision International"/>
    <m/>
    <m/>
    <s v="Réalisé"/>
    <d v="2016-12-09T00:00:00"/>
    <s v="Intervention Abris"/>
    <s v="Formation"/>
    <s v="Formation"/>
    <m/>
    <s v="Nombre de personnes"/>
    <n v="200"/>
    <m/>
    <m/>
    <m/>
    <m/>
    <n v="200"/>
    <s v="Sélection / Priorisation"/>
    <x v="4"/>
    <x v="34"/>
    <s v="Pointe A Raquette"/>
    <s v="Ti Palmiste"/>
    <m/>
    <m/>
    <m/>
    <s v="WOR2016129OUPOPO"/>
    <n v="1"/>
    <x v="9"/>
    <x v="66"/>
    <m/>
    <x v="2"/>
  </r>
  <r>
    <s v="World Vision International"/>
    <m/>
    <m/>
    <s v="Réalisé"/>
    <d v="2016-12-13T00:00:00"/>
    <s v="Distribution NFI"/>
    <s v="Matériaux NFI"/>
    <s v="Bidons"/>
    <m/>
    <s v="Nombre"/>
    <n v="400"/>
    <m/>
    <m/>
    <m/>
    <m/>
    <n v="400"/>
    <s v="Sélection / Priorisation"/>
    <x v="4"/>
    <x v="34"/>
    <s v="Trou Louis"/>
    <s v="Boidine, Dan Griyen"/>
    <m/>
    <m/>
    <m/>
    <s v="WOR20161213OUPOTR"/>
    <n v="5"/>
    <x v="9"/>
    <x v="66"/>
    <m/>
    <x v="2"/>
  </r>
  <r>
    <s v="World Vision International"/>
    <m/>
    <m/>
    <s v="Réalisé"/>
    <d v="2016-12-13T00:00:00"/>
    <s v="Distribution NFI"/>
    <s v="Matériaux NFI"/>
    <s v="Lampes solaires"/>
    <m/>
    <s v="Nombre"/>
    <n v="400"/>
    <m/>
    <m/>
    <m/>
    <m/>
    <n v="400"/>
    <s v="Sélection / Priorisation"/>
    <x v="4"/>
    <x v="34"/>
    <s v="Trou Louis"/>
    <s v="Boidine, Dan Griyen"/>
    <m/>
    <m/>
    <m/>
    <s v="WOR20161213OUPOTR"/>
    <n v="4"/>
    <x v="9"/>
    <x v="66"/>
    <m/>
    <x v="2"/>
  </r>
  <r>
    <s v="World Vision International"/>
    <m/>
    <m/>
    <s v="Réalisé"/>
    <d v="2016-12-13T00:00:00"/>
    <s v="Distribution NFI"/>
    <s v="Matériaux NFI"/>
    <s v="Moustiquaires"/>
    <m/>
    <s v="Nombre"/>
    <n v="400"/>
    <m/>
    <m/>
    <m/>
    <m/>
    <n v="400"/>
    <s v="Sélection / Priorisation"/>
    <x v="4"/>
    <x v="34"/>
    <s v="Trou Louis"/>
    <s v="Boidine, Dan Griyen"/>
    <m/>
    <m/>
    <m/>
    <s v="WOR20161213OUPOTR"/>
    <n v="3"/>
    <x v="9"/>
    <x v="66"/>
    <m/>
    <x v="2"/>
  </r>
  <r>
    <s v="World Vision International"/>
    <m/>
    <m/>
    <s v="Réalisé"/>
    <d v="2016-12-13T00:00:00"/>
    <s v="Distribution NFI"/>
    <s v="Matériaux NFI"/>
    <s v="Seaux"/>
    <m/>
    <s v="Nombre"/>
    <n v="400"/>
    <m/>
    <m/>
    <m/>
    <m/>
    <n v="400"/>
    <s v="Sélection / Priorisation"/>
    <x v="4"/>
    <x v="34"/>
    <s v="Trou Louis"/>
    <s v="Boidine, Dan Griyen"/>
    <m/>
    <m/>
    <m/>
    <s v="WOR20161213OUPOTR"/>
    <n v="2"/>
    <x v="9"/>
    <x v="66"/>
    <m/>
    <x v="2"/>
  </r>
  <r>
    <s v="World Vision International"/>
    <m/>
    <m/>
    <s v="Réalisé"/>
    <d v="2016-12-13T00:00:00"/>
    <s v="Intervention Abris"/>
    <s v="Formation"/>
    <s v="Formation"/>
    <m/>
    <s v="Nombre de personnes"/>
    <n v="400"/>
    <m/>
    <m/>
    <m/>
    <m/>
    <n v="400"/>
    <s v="Sélection / Priorisation"/>
    <x v="4"/>
    <x v="34"/>
    <s v="Trou Louis"/>
    <s v="Boidine, Dan Griyen"/>
    <m/>
    <m/>
    <m/>
    <s v="WOR20161213OUPOTR"/>
    <n v="1"/>
    <x v="9"/>
    <x v="66"/>
    <m/>
    <x v="2"/>
  </r>
  <r>
    <m/>
    <m/>
    <m/>
    <m/>
    <m/>
    <m/>
    <m/>
    <m/>
    <m/>
    <m/>
    <m/>
    <m/>
    <m/>
    <m/>
    <m/>
    <m/>
    <m/>
    <x v="5"/>
    <x v="28"/>
    <m/>
    <m/>
    <m/>
    <m/>
    <m/>
    <m/>
    <m/>
    <x v="9"/>
    <x v="66"/>
    <m/>
    <x v="2"/>
  </r>
</pivotCacheRecords>
</file>

<file path=xl/pivotCache/pivotCacheRecords2.xml><?xml version="1.0" encoding="utf-8"?>
<pivotCacheRecords xmlns="http://schemas.openxmlformats.org/spreadsheetml/2006/main" xmlns:r="http://schemas.openxmlformats.org/officeDocument/2006/relationships" count="1495">
  <r>
    <x v="0"/>
    <m/>
    <s v="Japan Platform"/>
    <s v="Réalisé"/>
    <d v="2016-10-30T00:00:00"/>
    <s v="Distribution NFI"/>
    <s v="Matériaux NFI"/>
    <s v="Aquatabs"/>
    <m/>
    <s v="Nombre"/>
    <n v="180"/>
    <m/>
    <m/>
    <m/>
    <s v=""/>
    <n v="180"/>
    <s v="Sélection / Priorisation"/>
    <x v="0"/>
    <x v="0"/>
    <m/>
    <m/>
    <m/>
    <m/>
    <m/>
    <s v="AAR20161030GRJE"/>
    <x v="0"/>
    <x v="0"/>
    <x v="0"/>
    <e v="#N/A"/>
  </r>
  <r>
    <x v="0"/>
    <m/>
    <s v="Japan Platform"/>
    <s v="Réalisé"/>
    <d v="2016-10-30T00:00:00"/>
    <s v="Distribution Abris"/>
    <s v="Matériaux Abris"/>
    <s v="Bâches"/>
    <m/>
    <s v="Nombre"/>
    <n v="180"/>
    <m/>
    <m/>
    <m/>
    <s v=""/>
    <n v="180"/>
    <s v="Sélection / Priorisation"/>
    <x v="0"/>
    <x v="0"/>
    <m/>
    <m/>
    <m/>
    <m/>
    <m/>
    <s v="AAR20161030GRJE"/>
    <x v="1"/>
    <x v="0"/>
    <x v="0"/>
    <e v="#N/A"/>
  </r>
  <r>
    <x v="0"/>
    <m/>
    <s v="Japan Platform"/>
    <s v="Réalisé"/>
    <d v="2016-10-30T00:00:00"/>
    <s v="Distribution NFI"/>
    <s v="Matériaux NFI"/>
    <s v="Bidons"/>
    <m/>
    <s v="Nombre"/>
    <n v="180"/>
    <m/>
    <m/>
    <m/>
    <s v=""/>
    <n v="180"/>
    <s v="Sélection / Priorisation"/>
    <x v="0"/>
    <x v="0"/>
    <m/>
    <m/>
    <m/>
    <m/>
    <m/>
    <s v="AAR20161030GRJE"/>
    <x v="2"/>
    <x v="0"/>
    <x v="0"/>
    <e v="#N/A"/>
  </r>
  <r>
    <x v="0"/>
    <m/>
    <s v="Japan Platform"/>
    <s v="Réalisé"/>
    <d v="2016-10-30T00:00:00"/>
    <s v="Distribution Abris"/>
    <s v="Matériaux Abris"/>
    <s v="Bois"/>
    <m/>
    <s v="Nombre"/>
    <m/>
    <m/>
    <m/>
    <m/>
    <s v=""/>
    <n v="180"/>
    <s v="Sélection / Priorisation"/>
    <x v="0"/>
    <x v="0"/>
    <m/>
    <m/>
    <m/>
    <m/>
    <m/>
    <s v="AAR20161030GRJE"/>
    <x v="3"/>
    <x v="0"/>
    <x v="0"/>
    <e v="#N/A"/>
  </r>
  <r>
    <x v="0"/>
    <m/>
    <s v="Japan Platform"/>
    <s v="Réalisé"/>
    <d v="2016-10-30T00:00:00"/>
    <s v="Distribution NFI"/>
    <s v="Matériaux NFI"/>
    <s v="Kit d'hygiène"/>
    <m/>
    <s v="Nombre"/>
    <n v="180"/>
    <m/>
    <m/>
    <m/>
    <s v=""/>
    <n v="180"/>
    <s v="Sélection / Priorisation"/>
    <x v="0"/>
    <x v="0"/>
    <m/>
    <m/>
    <m/>
    <m/>
    <m/>
    <s v="AAR20161030GRJE"/>
    <x v="4"/>
    <x v="0"/>
    <x v="0"/>
    <e v="#N/A"/>
  </r>
  <r>
    <x v="0"/>
    <m/>
    <s v="Japan Platform"/>
    <s v="Réalisé"/>
    <d v="2016-10-30T00:00:00"/>
    <s v="Distribution NFI"/>
    <s v="Matériaux NFI"/>
    <s v="Moustiquaires"/>
    <m/>
    <s v="Nombre"/>
    <n v="180"/>
    <m/>
    <m/>
    <m/>
    <s v=""/>
    <n v="180"/>
    <s v="Sélection / Priorisation"/>
    <x v="0"/>
    <x v="0"/>
    <m/>
    <m/>
    <m/>
    <m/>
    <m/>
    <s v="AAR20161030GRJE"/>
    <x v="5"/>
    <x v="0"/>
    <x v="0"/>
    <e v="#N/A"/>
  </r>
  <r>
    <x v="0"/>
    <m/>
    <s v="Japan Platform"/>
    <s v="Réalisé"/>
    <d v="2016-11-05T00:00:00"/>
    <s v="Distribution NFI"/>
    <s v="Matériaux NFI"/>
    <s v="Aquatabs"/>
    <m/>
    <s v="Nombre"/>
    <n v="300"/>
    <m/>
    <m/>
    <m/>
    <s v=""/>
    <n v="150"/>
    <s v="Sélection / Priorisation"/>
    <x v="1"/>
    <x v="1"/>
    <m/>
    <m/>
    <m/>
    <m/>
    <m/>
    <s v="AAR2016115SULE"/>
    <x v="0"/>
    <x v="1"/>
    <x v="1"/>
    <e v="#N/A"/>
  </r>
  <r>
    <x v="0"/>
    <m/>
    <s v="Japan Platform"/>
    <s v="Réalisé"/>
    <d v="2016-11-05T00:00:00"/>
    <s v="Distribution Abris"/>
    <s v="Matériaux Abris"/>
    <s v="Bâches"/>
    <m/>
    <s v="Nombre"/>
    <n v="150"/>
    <m/>
    <m/>
    <m/>
    <s v=""/>
    <n v="150"/>
    <s v="Sélection / Priorisation"/>
    <x v="1"/>
    <x v="1"/>
    <m/>
    <m/>
    <m/>
    <m/>
    <m/>
    <s v="AAR2016115SULE"/>
    <x v="1"/>
    <x v="1"/>
    <x v="1"/>
    <e v="#N/A"/>
  </r>
  <r>
    <x v="0"/>
    <m/>
    <s v="Japan Platform"/>
    <s v="Réalisé"/>
    <d v="2016-11-05T00:00:00"/>
    <s v="Distribution NFI"/>
    <s v="Matériaux NFI"/>
    <s v="Bidons"/>
    <m/>
    <s v="Nombre"/>
    <n v="150"/>
    <m/>
    <m/>
    <m/>
    <s v=""/>
    <n v="150"/>
    <s v="Sélection / Priorisation"/>
    <x v="1"/>
    <x v="1"/>
    <m/>
    <m/>
    <m/>
    <m/>
    <m/>
    <s v="AAR2016115SULE"/>
    <x v="2"/>
    <x v="1"/>
    <x v="1"/>
    <e v="#N/A"/>
  </r>
  <r>
    <x v="0"/>
    <m/>
    <s v="Japan Platform"/>
    <s v="Réalisé"/>
    <d v="2016-11-05T00:00:00"/>
    <s v="Distribution NFI"/>
    <s v="Matériaux NFI"/>
    <s v="Kit d'hygiène"/>
    <m/>
    <s v="Nombre"/>
    <n v="150"/>
    <m/>
    <m/>
    <m/>
    <s v=""/>
    <n v="150"/>
    <s v="Sélection / Priorisation"/>
    <x v="1"/>
    <x v="1"/>
    <m/>
    <m/>
    <m/>
    <m/>
    <m/>
    <s v="AAR2016115SULE"/>
    <x v="3"/>
    <x v="1"/>
    <x v="1"/>
    <e v="#N/A"/>
  </r>
  <r>
    <x v="0"/>
    <m/>
    <s v="Japan Platform"/>
    <s v="Réalisé"/>
    <d v="2016-11-05T00:00:00"/>
    <s v="Distribution NFI"/>
    <s v="Matériaux NFI"/>
    <s v="Moustiquaires"/>
    <m/>
    <s v="Nombre"/>
    <n v="150"/>
    <m/>
    <m/>
    <m/>
    <s v=""/>
    <n v="150"/>
    <s v="Sélection / Priorisation"/>
    <x v="1"/>
    <x v="1"/>
    <m/>
    <m/>
    <m/>
    <m/>
    <m/>
    <s v="AAR2016115SULE"/>
    <x v="4"/>
    <x v="1"/>
    <x v="1"/>
    <e v="#N/A"/>
  </r>
  <r>
    <x v="0"/>
    <m/>
    <s v="Japan Platform"/>
    <s v="Réalisé"/>
    <d v="2016-11-05T00:00:00"/>
    <s v="Distribution Abris"/>
    <s v="Cash"/>
    <s v="Non conditionel"/>
    <m/>
    <s v="Valeur en HTG"/>
    <m/>
    <m/>
    <m/>
    <m/>
    <s v=""/>
    <n v="150"/>
    <s v="Sélection / Priorisation"/>
    <x v="1"/>
    <x v="1"/>
    <m/>
    <m/>
    <m/>
    <m/>
    <m/>
    <s v="AAR2016115SULE"/>
    <x v="5"/>
    <x v="1"/>
    <x v="1"/>
    <e v="#N/A"/>
  </r>
  <r>
    <x v="0"/>
    <m/>
    <s v="Japan Platform"/>
    <s v="Réalisé"/>
    <d v="2016-11-09T00:00:00"/>
    <s v="Distribution NFI"/>
    <s v="Matériaux NFI"/>
    <s v="Aquatabs"/>
    <m/>
    <s v="Nombre"/>
    <n v="300"/>
    <m/>
    <m/>
    <m/>
    <s v=""/>
    <n v="150"/>
    <s v="Sélection / Priorisation"/>
    <x v="0"/>
    <x v="0"/>
    <m/>
    <m/>
    <m/>
    <m/>
    <m/>
    <s v="AAR2016119GRJE"/>
    <x v="0"/>
    <x v="0"/>
    <x v="0"/>
    <e v="#N/A"/>
  </r>
  <r>
    <x v="0"/>
    <m/>
    <s v="Japan Platform"/>
    <s v="Réalisé"/>
    <d v="2016-11-09T00:00:00"/>
    <s v="Distribution Abris"/>
    <s v="Matériaux Abris"/>
    <s v="Bâches"/>
    <m/>
    <s v="Nombre"/>
    <n v="150"/>
    <m/>
    <m/>
    <m/>
    <s v=""/>
    <n v="150"/>
    <s v="Sélection / Priorisation"/>
    <x v="0"/>
    <x v="0"/>
    <m/>
    <m/>
    <m/>
    <m/>
    <m/>
    <s v="AAR2016119GRJE"/>
    <x v="1"/>
    <x v="0"/>
    <x v="0"/>
    <e v="#N/A"/>
  </r>
  <r>
    <x v="0"/>
    <m/>
    <s v="Japan Platform"/>
    <s v="Réalisé"/>
    <d v="2016-11-09T00:00:00"/>
    <s v="Distribution NFI"/>
    <s v="Matériaux NFI"/>
    <s v="Bidons"/>
    <m/>
    <s v="Nombre"/>
    <n v="150"/>
    <m/>
    <m/>
    <m/>
    <s v=""/>
    <n v="150"/>
    <s v="Sélection / Priorisation"/>
    <x v="0"/>
    <x v="0"/>
    <m/>
    <m/>
    <m/>
    <m/>
    <m/>
    <s v="AAR2016119GRJE"/>
    <x v="2"/>
    <x v="0"/>
    <x v="0"/>
    <e v="#N/A"/>
  </r>
  <r>
    <x v="0"/>
    <m/>
    <s v="Japan Platform"/>
    <s v="Réalisé"/>
    <d v="2016-11-09T00:00:00"/>
    <s v="Distribution NFI"/>
    <s v="Matériaux NFI"/>
    <s v="Kit d'hygiène"/>
    <m/>
    <s v="Nombre"/>
    <n v="150"/>
    <m/>
    <m/>
    <m/>
    <s v=""/>
    <n v="150"/>
    <s v="Sélection / Priorisation"/>
    <x v="0"/>
    <x v="0"/>
    <m/>
    <m/>
    <m/>
    <m/>
    <m/>
    <s v="AAR2016119GRJE"/>
    <x v="3"/>
    <x v="0"/>
    <x v="0"/>
    <e v="#N/A"/>
  </r>
  <r>
    <x v="0"/>
    <m/>
    <s v="Japan Platform"/>
    <s v="Réalisé"/>
    <d v="2016-11-09T00:00:00"/>
    <s v="Distribution NFI"/>
    <s v="Matériaux NFI"/>
    <s v="Moustiquaires"/>
    <m/>
    <s v="Nombre"/>
    <n v="150"/>
    <m/>
    <m/>
    <m/>
    <s v=""/>
    <n v="150"/>
    <s v="Sélection / Priorisation"/>
    <x v="0"/>
    <x v="0"/>
    <m/>
    <m/>
    <m/>
    <m/>
    <m/>
    <s v="AAR2016119GRJE"/>
    <x v="4"/>
    <x v="0"/>
    <x v="0"/>
    <e v="#N/A"/>
  </r>
  <r>
    <x v="0"/>
    <m/>
    <s v="Japan Platform"/>
    <s v="Réalisé"/>
    <d v="2016-11-09T00:00:00"/>
    <s v="Distribution Abris"/>
    <s v="Cash"/>
    <s v="Non conditionel"/>
    <m/>
    <s v="Valeur en HTG"/>
    <m/>
    <m/>
    <m/>
    <m/>
    <s v=""/>
    <n v="150"/>
    <s v="Sélection / Priorisation"/>
    <x v="0"/>
    <x v="0"/>
    <m/>
    <m/>
    <m/>
    <m/>
    <m/>
    <s v="AAR2016119GRJE"/>
    <x v="5"/>
    <x v="0"/>
    <x v="0"/>
    <e v="#N/A"/>
  </r>
  <r>
    <x v="0"/>
    <m/>
    <s v="Japan Platform"/>
    <s v="Réalisé"/>
    <d v="2016-11-16T00:00:00"/>
    <s v="Distribution NFI"/>
    <s v="Matériaux NFI"/>
    <s v="Aquatabs"/>
    <m/>
    <s v="Nombre"/>
    <n v="600"/>
    <m/>
    <m/>
    <m/>
    <s v=""/>
    <n v="300"/>
    <s v="Sélection / Priorisation"/>
    <x v="0"/>
    <x v="0"/>
    <m/>
    <m/>
    <m/>
    <m/>
    <m/>
    <s v="AAR20161116GRJE"/>
    <x v="0"/>
    <x v="0"/>
    <x v="0"/>
    <e v="#N/A"/>
  </r>
  <r>
    <x v="0"/>
    <m/>
    <s v="Japan Platform"/>
    <s v="Réalisé"/>
    <d v="2016-11-16T00:00:00"/>
    <s v="Distribution Abris"/>
    <s v="Matériaux Abris"/>
    <s v="Bâches"/>
    <m/>
    <s v="Nombre"/>
    <n v="300"/>
    <m/>
    <m/>
    <m/>
    <s v=""/>
    <n v="300"/>
    <s v="Sélection / Priorisation"/>
    <x v="0"/>
    <x v="0"/>
    <m/>
    <m/>
    <m/>
    <m/>
    <m/>
    <s v="AAR20161116GRJE"/>
    <x v="1"/>
    <x v="0"/>
    <x v="0"/>
    <e v="#N/A"/>
  </r>
  <r>
    <x v="0"/>
    <m/>
    <s v="Japan Platform"/>
    <s v="Réalisé"/>
    <d v="2016-11-16T00:00:00"/>
    <s v="Distribution NFI"/>
    <s v="Matériaux NFI"/>
    <s v="Bidons"/>
    <m/>
    <s v="Nombre"/>
    <n v="300"/>
    <m/>
    <m/>
    <m/>
    <s v=""/>
    <n v="300"/>
    <s v="Sélection / Priorisation"/>
    <x v="0"/>
    <x v="0"/>
    <m/>
    <m/>
    <m/>
    <m/>
    <m/>
    <s v="AAR20161116GRJE"/>
    <x v="2"/>
    <x v="0"/>
    <x v="0"/>
    <e v="#N/A"/>
  </r>
  <r>
    <x v="0"/>
    <m/>
    <s v="Japan Platform"/>
    <s v="Réalisé"/>
    <d v="2016-11-16T00:00:00"/>
    <s v="Distribution NFI"/>
    <s v="Matériaux NFI"/>
    <s v="Kit d'hygiène"/>
    <m/>
    <s v="Nombre"/>
    <n v="300"/>
    <m/>
    <m/>
    <m/>
    <s v=""/>
    <n v="300"/>
    <s v="Sélection / Priorisation"/>
    <x v="0"/>
    <x v="0"/>
    <m/>
    <m/>
    <m/>
    <m/>
    <m/>
    <s v="AAR20161116GRJE"/>
    <x v="3"/>
    <x v="0"/>
    <x v="0"/>
    <e v="#N/A"/>
  </r>
  <r>
    <x v="0"/>
    <m/>
    <s v="Japan Platform"/>
    <s v="Réalisé"/>
    <d v="2016-11-16T00:00:00"/>
    <s v="Distribution NFI"/>
    <s v="Matériaux NFI"/>
    <s v="Moustiquaires"/>
    <m/>
    <s v="Nombre"/>
    <n v="300"/>
    <m/>
    <m/>
    <m/>
    <s v=""/>
    <n v="300"/>
    <s v="Sélection / Priorisation"/>
    <x v="0"/>
    <x v="0"/>
    <m/>
    <m/>
    <m/>
    <m/>
    <m/>
    <s v="AAR20161116GRJE"/>
    <x v="4"/>
    <x v="0"/>
    <x v="0"/>
    <e v="#N/A"/>
  </r>
  <r>
    <x v="0"/>
    <m/>
    <s v="Japan Platform"/>
    <s v="Réalisé"/>
    <d v="2016-11-16T00:00:00"/>
    <s v="Distribution Abris"/>
    <s v="Cash"/>
    <s v="Non conditionel"/>
    <m/>
    <s v="Valeur en HTG"/>
    <m/>
    <m/>
    <m/>
    <m/>
    <s v=""/>
    <n v="300"/>
    <s v="Sélection / Priorisation"/>
    <x v="0"/>
    <x v="0"/>
    <m/>
    <m/>
    <m/>
    <m/>
    <m/>
    <s v="AAR20161116GRJE"/>
    <x v="5"/>
    <x v="0"/>
    <x v="0"/>
    <e v="#N/A"/>
  </r>
  <r>
    <x v="0"/>
    <m/>
    <s v="Japan Platform"/>
    <s v="Réalisé"/>
    <d v="2016-11-21T00:00:00"/>
    <s v="Distribution NFI"/>
    <s v="Matériaux NFI"/>
    <s v="Aquatabs"/>
    <m/>
    <s v="Nombre"/>
    <n v="400"/>
    <m/>
    <m/>
    <m/>
    <s v=""/>
    <n v="200"/>
    <s v="Sélection / Priorisation"/>
    <x v="1"/>
    <x v="1"/>
    <m/>
    <m/>
    <m/>
    <m/>
    <m/>
    <s v="AAR20161121SULE"/>
    <x v="0"/>
    <x v="1"/>
    <x v="1"/>
    <e v="#N/A"/>
  </r>
  <r>
    <x v="0"/>
    <m/>
    <s v="Japan Platform"/>
    <s v="Réalisé"/>
    <d v="2016-11-21T00:00:00"/>
    <s v="Distribution Abris"/>
    <s v="Matériaux Abris"/>
    <s v="Bâches"/>
    <m/>
    <s v="Nombre"/>
    <n v="200"/>
    <m/>
    <m/>
    <m/>
    <s v=""/>
    <n v="200"/>
    <s v="Sélection / Priorisation"/>
    <x v="1"/>
    <x v="1"/>
    <m/>
    <m/>
    <m/>
    <m/>
    <m/>
    <s v="AAR20161121SULE"/>
    <x v="1"/>
    <x v="1"/>
    <x v="1"/>
    <e v="#N/A"/>
  </r>
  <r>
    <x v="0"/>
    <m/>
    <s v="Japan Platform"/>
    <s v="Réalisé"/>
    <d v="2016-11-21T00:00:00"/>
    <s v="Distribution NFI"/>
    <s v="Matériaux NFI"/>
    <s v="Bidons"/>
    <m/>
    <s v="Nombre"/>
    <n v="200"/>
    <m/>
    <m/>
    <m/>
    <s v=""/>
    <n v="200"/>
    <s v="Sélection / Priorisation"/>
    <x v="1"/>
    <x v="1"/>
    <m/>
    <m/>
    <m/>
    <m/>
    <m/>
    <s v="AAR20161121SULE"/>
    <x v="2"/>
    <x v="1"/>
    <x v="1"/>
    <e v="#N/A"/>
  </r>
  <r>
    <x v="0"/>
    <m/>
    <s v="Japan Platform"/>
    <s v="Réalisé"/>
    <d v="2016-11-21T00:00:00"/>
    <s v="Distribution NFI"/>
    <s v="Matériaux NFI"/>
    <s v="Kit d'hygiène"/>
    <m/>
    <s v="Nombre"/>
    <n v="200"/>
    <m/>
    <m/>
    <m/>
    <s v=""/>
    <n v="200"/>
    <s v="Sélection / Priorisation"/>
    <x v="1"/>
    <x v="1"/>
    <m/>
    <m/>
    <m/>
    <m/>
    <m/>
    <s v="AAR20161121SULE"/>
    <x v="3"/>
    <x v="1"/>
    <x v="1"/>
    <e v="#N/A"/>
  </r>
  <r>
    <x v="0"/>
    <m/>
    <s v="Japan Platform"/>
    <s v="Réalisé"/>
    <d v="2016-11-21T00:00:00"/>
    <s v="Distribution NFI"/>
    <s v="Matériaux NFI"/>
    <s v="Moustiquaires"/>
    <m/>
    <s v="Nombre"/>
    <n v="200"/>
    <m/>
    <m/>
    <m/>
    <s v=""/>
    <n v="200"/>
    <s v="Sélection / Priorisation"/>
    <x v="1"/>
    <x v="1"/>
    <m/>
    <m/>
    <m/>
    <m/>
    <m/>
    <s v="AAR20161121SULE"/>
    <x v="4"/>
    <x v="1"/>
    <x v="1"/>
    <e v="#N/A"/>
  </r>
  <r>
    <x v="0"/>
    <m/>
    <s v="Japan Platform"/>
    <s v="Réalisé"/>
    <d v="2016-11-21T00:00:00"/>
    <s v="Distribution Abris"/>
    <s v="Cash"/>
    <s v="Non conditionel"/>
    <m/>
    <s v="Valeur en HTG"/>
    <m/>
    <m/>
    <m/>
    <m/>
    <s v=""/>
    <n v="200"/>
    <s v="Sélection / Priorisation"/>
    <x v="1"/>
    <x v="1"/>
    <m/>
    <m/>
    <m/>
    <m/>
    <m/>
    <s v="AAR20161121SULE"/>
    <x v="5"/>
    <x v="1"/>
    <x v="1"/>
    <e v="#N/A"/>
  </r>
  <r>
    <x v="1"/>
    <m/>
    <s v="OFDA"/>
    <s v="Réalisé"/>
    <d v="2016-10-19T00:00:00"/>
    <s v="Distribution Abris"/>
    <s v="Matériaux Abris"/>
    <s v="Bâches"/>
    <m/>
    <s v="Nombre"/>
    <n v="563"/>
    <m/>
    <m/>
    <m/>
    <s v=""/>
    <n v="993"/>
    <m/>
    <x v="0"/>
    <x v="0"/>
    <s v="8e Fonds Rouge Dahere"/>
    <s v="caracolie"/>
    <s v="Urbain"/>
    <s v="Quartier"/>
    <m/>
    <s v="ACT20161019GRJE8E"/>
    <x v="4"/>
    <x v="0"/>
    <x v="0"/>
    <s v="HT08811-08"/>
  </r>
  <r>
    <x v="1"/>
    <m/>
    <s v="OFDA"/>
    <s v="Réalisé"/>
    <d v="2016-10-19T00:00:00"/>
    <s v="Distribution NFI"/>
    <s v="Matériaux NFI"/>
    <s v="Kit d'hygiène"/>
    <m/>
    <s v="Nombre"/>
    <n v="563"/>
    <m/>
    <m/>
    <m/>
    <m/>
    <m/>
    <m/>
    <x v="0"/>
    <x v="0"/>
    <s v="8e Fonds Rouge Dahere"/>
    <s v="caracolie"/>
    <s v="Urbain"/>
    <s v="Quartier"/>
    <m/>
    <s v="ACT20161019GRJE8E"/>
    <x v="5"/>
    <x v="0"/>
    <x v="0"/>
    <s v="HT08811-08"/>
  </r>
  <r>
    <x v="1"/>
    <m/>
    <s v="OFDA"/>
    <s v="Réalisé"/>
    <d v="2016-10-20T00:00:00"/>
    <s v="Distribution Abris"/>
    <s v="Matériaux Abris"/>
    <s v="Bâches"/>
    <m/>
    <s v="Nombre"/>
    <n v="942"/>
    <m/>
    <m/>
    <m/>
    <m/>
    <m/>
    <m/>
    <x v="0"/>
    <x v="0"/>
    <s v="8e Fonds Rouge Dahere"/>
    <s v="caracolie"/>
    <s v="Urbain"/>
    <s v="Quartier"/>
    <m/>
    <s v="ACT20161020GRJE8E"/>
    <x v="4"/>
    <x v="0"/>
    <x v="0"/>
    <s v="HT08811-08"/>
  </r>
  <r>
    <x v="1"/>
    <m/>
    <s v="OFDA"/>
    <s v="Réalisé"/>
    <d v="2016-10-20T00:00:00"/>
    <s v="Distribution NFI"/>
    <s v="Matériaux NFI"/>
    <s v="Kit d'hygiène"/>
    <m/>
    <s v="Nombre"/>
    <n v="942"/>
    <m/>
    <m/>
    <m/>
    <m/>
    <m/>
    <m/>
    <x v="0"/>
    <x v="0"/>
    <s v="8e Fonds Rouge Dahere"/>
    <s v="caracolie"/>
    <s v="Urbain"/>
    <s v="Quartier"/>
    <m/>
    <s v="ACT20161020GRJE8E"/>
    <x v="5"/>
    <x v="0"/>
    <x v="0"/>
    <s v="HT08811-08"/>
  </r>
  <r>
    <x v="1"/>
    <m/>
    <s v="OFDA"/>
    <s v="Réalisé"/>
    <d v="2016-10-21T00:00:00"/>
    <s v="Distribution Abris"/>
    <s v="Matériaux Abris"/>
    <s v="Bâches"/>
    <m/>
    <s v="Nombre"/>
    <n v="996"/>
    <m/>
    <m/>
    <m/>
    <s v=""/>
    <n v="993"/>
    <m/>
    <x v="0"/>
    <x v="0"/>
    <s v="8e Fonds Rouge Dahere"/>
    <s v="caracolie"/>
    <s v="Urbain"/>
    <s v="Quartier"/>
    <m/>
    <s v="ACT20161021GRJE8E"/>
    <x v="4"/>
    <x v="0"/>
    <x v="0"/>
    <s v="HT08811-08"/>
  </r>
  <r>
    <x v="1"/>
    <m/>
    <s v="OFDA"/>
    <s v="Réalisé"/>
    <d v="2016-10-21T00:00:00"/>
    <s v="Distribution NFI"/>
    <s v="Matériaux NFI"/>
    <s v="Kit d'hygiène"/>
    <m/>
    <s v="Nombre"/>
    <n v="996"/>
    <m/>
    <m/>
    <m/>
    <s v=""/>
    <n v="993"/>
    <m/>
    <x v="0"/>
    <x v="0"/>
    <s v="8e Fonds Rouge Dahere"/>
    <s v="caracolie"/>
    <s v="Urbain"/>
    <s v="Quartier"/>
    <m/>
    <s v="ACT20161021GRJE8E"/>
    <x v="5"/>
    <x v="0"/>
    <x v="0"/>
    <s v="HT08811-08"/>
  </r>
  <r>
    <x v="1"/>
    <m/>
    <s v="OFDA"/>
    <s v="Réalisé"/>
    <d v="2016-10-22T00:00:00"/>
    <s v="Distribution Abris"/>
    <s v="Matériaux Abris"/>
    <s v="Bâches"/>
    <m/>
    <s v="Nombre"/>
    <n v="1162"/>
    <m/>
    <m/>
    <m/>
    <s v=""/>
    <n v="993"/>
    <m/>
    <x v="0"/>
    <x v="0"/>
    <s v="8e Fonds Rouge Dahere"/>
    <s v="caracolie"/>
    <s v="Urbain"/>
    <s v="Quartier"/>
    <m/>
    <s v="ACT20161022GRJE8E"/>
    <x v="4"/>
    <x v="0"/>
    <x v="0"/>
    <s v="HT08811-08"/>
  </r>
  <r>
    <x v="1"/>
    <m/>
    <s v="OFDA"/>
    <s v="Réalisé"/>
    <d v="2016-10-22T00:00:00"/>
    <s v="Distribution NFI"/>
    <s v="Matériaux NFI"/>
    <s v="Kit d'hygiène"/>
    <m/>
    <s v="Nombre"/>
    <n v="1162"/>
    <m/>
    <m/>
    <m/>
    <s v=""/>
    <n v="993"/>
    <m/>
    <x v="0"/>
    <x v="0"/>
    <s v="8e Fonds Rouge Dahere"/>
    <s v="caracolie"/>
    <s v="Urbain"/>
    <s v="Quartier"/>
    <m/>
    <s v="ACT20161022GRJE8E"/>
    <x v="5"/>
    <x v="0"/>
    <x v="0"/>
    <s v="HT08811-08"/>
  </r>
  <r>
    <x v="1"/>
    <m/>
    <s v="OFDA"/>
    <s v="Réalisé"/>
    <d v="2016-10-23T00:00:00"/>
    <s v="Distribution Abris"/>
    <s v="Matériaux Abris"/>
    <s v="Bâches"/>
    <m/>
    <s v="Nombre"/>
    <n v="918"/>
    <m/>
    <m/>
    <m/>
    <s v=""/>
    <n v="993"/>
    <m/>
    <x v="0"/>
    <x v="0"/>
    <s v="8e Fonds Rouge Dahere"/>
    <s v="Sainte-Hélène"/>
    <s v="Urbain"/>
    <s v="Quartier"/>
    <m/>
    <s v="ACT20161023GRJE8E"/>
    <x v="4"/>
    <x v="0"/>
    <x v="0"/>
    <s v="HT08811-08"/>
  </r>
  <r>
    <x v="1"/>
    <m/>
    <s v="OFDA"/>
    <s v="Réalisé"/>
    <d v="2016-10-23T00:00:00"/>
    <s v="Distribution NFI"/>
    <s v="Matériaux NFI"/>
    <s v="Kit d'hygiène"/>
    <m/>
    <s v="Nombre"/>
    <n v="918"/>
    <m/>
    <m/>
    <m/>
    <s v=""/>
    <n v="993"/>
    <m/>
    <x v="0"/>
    <x v="0"/>
    <s v="8e Fonds Rouge Dahere"/>
    <s v="Sainte-Hélène"/>
    <s v="Urbain"/>
    <s v="Quartier"/>
    <m/>
    <s v="ACT20161023GRJE8E"/>
    <x v="5"/>
    <x v="0"/>
    <x v="0"/>
    <s v="HT08811-08"/>
  </r>
  <r>
    <x v="1"/>
    <m/>
    <s v="OFDA"/>
    <s v="Réalisé"/>
    <d v="2016-10-24T00:00:00"/>
    <s v="Distribution Abris"/>
    <s v="Matériaux Abris"/>
    <s v="Bâches"/>
    <m/>
    <s v="Nombre"/>
    <n v="1115"/>
    <m/>
    <m/>
    <m/>
    <s v=""/>
    <n v="993"/>
    <m/>
    <x v="0"/>
    <x v="0"/>
    <s v="8e Fonds Rouge Dahere"/>
    <s v="Sainte-Hélène"/>
    <s v="Urbain"/>
    <s v="Quartier"/>
    <m/>
    <s v="ACT20161024GRJE8E"/>
    <x v="4"/>
    <x v="0"/>
    <x v="0"/>
    <s v="HT08811-08"/>
  </r>
  <r>
    <x v="1"/>
    <m/>
    <s v="OFDA"/>
    <s v="Réalisé"/>
    <d v="2016-10-24T00:00:00"/>
    <s v="Distribution NFI"/>
    <s v="Matériaux NFI"/>
    <s v="Kit d'hygiène"/>
    <m/>
    <s v="Nombre"/>
    <n v="1115"/>
    <m/>
    <m/>
    <m/>
    <s v=""/>
    <n v="993"/>
    <m/>
    <x v="0"/>
    <x v="0"/>
    <s v="8e Fonds Rouge Dahere"/>
    <s v="Sainte-Hélène"/>
    <s v="Urbain"/>
    <s v="Quartier"/>
    <m/>
    <s v="ACT20161024GRJE8E"/>
    <x v="5"/>
    <x v="0"/>
    <x v="0"/>
    <s v="HT08811-08"/>
  </r>
  <r>
    <x v="1"/>
    <m/>
    <s v="OFDA"/>
    <s v="Réalisé"/>
    <d v="2016-10-26T00:00:00"/>
    <s v="Distribution Abris"/>
    <s v="Matériaux Abris"/>
    <s v="Bâches"/>
    <m/>
    <s v="Nombre"/>
    <n v="1119"/>
    <m/>
    <m/>
    <m/>
    <s v=""/>
    <n v="993"/>
    <m/>
    <x v="0"/>
    <x v="0"/>
    <s v="9e Fonds Rouge Torberck"/>
    <s v="Centre ville"/>
    <s v="Urbain"/>
    <s v="Quartier"/>
    <m/>
    <s v="ACT20161026GRJE9E"/>
    <x v="4"/>
    <x v="0"/>
    <x v="0"/>
    <s v="HT08811-09"/>
  </r>
  <r>
    <x v="1"/>
    <m/>
    <s v="OFDA"/>
    <s v="Réalisé"/>
    <d v="2016-10-26T00:00:00"/>
    <s v="Distribution NFI"/>
    <s v="Matériaux NFI"/>
    <s v="Kit d'hygiène"/>
    <m/>
    <s v="Nombre"/>
    <n v="1119"/>
    <m/>
    <m/>
    <m/>
    <s v=""/>
    <n v="993"/>
    <m/>
    <x v="0"/>
    <x v="0"/>
    <s v="9e Fonds Rouge Torberck"/>
    <s v="Centre ville"/>
    <s v="Urbain"/>
    <s v="Quartier"/>
    <m/>
    <s v="ACT20161026GRJE9E"/>
    <x v="5"/>
    <x v="0"/>
    <x v="0"/>
    <s v="HT08811-09"/>
  </r>
  <r>
    <x v="1"/>
    <m/>
    <s v="OFDA"/>
    <s v="Réalisé"/>
    <d v="2016-10-31T00:00:00"/>
    <s v="Distribution Abris"/>
    <s v="Matériaux Abris"/>
    <s v="Bâches"/>
    <m/>
    <s v="Nombre"/>
    <n v="759"/>
    <m/>
    <m/>
    <m/>
    <s v=""/>
    <n v="993"/>
    <m/>
    <x v="0"/>
    <x v="0"/>
    <s v="4e Basse Guinaudée"/>
    <s v="Chateau"/>
    <s v="Urbain"/>
    <s v="Quartier"/>
    <m/>
    <s v="ACT20161031GRJE4E"/>
    <x v="4"/>
    <x v="0"/>
    <x v="0"/>
    <s v="HT08811-04"/>
  </r>
  <r>
    <x v="1"/>
    <m/>
    <s v="OFDA"/>
    <s v="Réalisé"/>
    <d v="2016-10-31T00:00:00"/>
    <s v="Distribution NFI"/>
    <s v="Matériaux NFI"/>
    <s v="Kit d'hygiène"/>
    <m/>
    <s v="Nombre"/>
    <n v="759"/>
    <m/>
    <m/>
    <m/>
    <s v=""/>
    <n v="993"/>
    <m/>
    <x v="0"/>
    <x v="0"/>
    <s v="4e Basse Guinaudée"/>
    <s v="Chateau"/>
    <s v="Urbain"/>
    <s v="Quartier"/>
    <m/>
    <s v="ACT20161031GRJE4E"/>
    <x v="5"/>
    <x v="0"/>
    <x v="0"/>
    <s v="HT08811-04"/>
  </r>
  <r>
    <x v="1"/>
    <m/>
    <s v="CONCERN"/>
    <s v="Réalisé"/>
    <d v="2016-11-02T00:00:00"/>
    <s v="Distribution Abris"/>
    <s v="Matériaux Abris"/>
    <s v="Kit Abris"/>
    <m/>
    <s v="Nombre"/>
    <n v="500"/>
    <m/>
    <m/>
    <m/>
    <s v=""/>
    <n v="993"/>
    <m/>
    <x v="0"/>
    <x v="2"/>
    <s v="1e Grandoit"/>
    <s v="centre ville zone 1"/>
    <s v="Urbain"/>
    <s v="Quartier"/>
    <m/>
    <s v="ACT2016112GRAN1E"/>
    <x v="1"/>
    <x v="0"/>
    <x v="2"/>
    <s v="HT08821-01"/>
  </r>
  <r>
    <x v="1"/>
    <m/>
    <s v="CONCERN"/>
    <s v="Réalisé"/>
    <d v="2016-11-02T00:00:00"/>
    <s v="Distribution NFI"/>
    <s v="Matériaux NFI"/>
    <s v="Kit d'hygiène"/>
    <m/>
    <s v="Nombre"/>
    <n v="500"/>
    <m/>
    <m/>
    <m/>
    <s v=""/>
    <n v="993"/>
    <m/>
    <x v="0"/>
    <x v="2"/>
    <s v="1e Grandoit"/>
    <s v="centre ville zone 1"/>
    <s v="Urbain"/>
    <s v="Quartier"/>
    <m/>
    <s v="ACT2016112GRAN1E"/>
    <x v="2"/>
    <x v="0"/>
    <x v="2"/>
    <s v="HT08821-01"/>
  </r>
  <r>
    <x v="1"/>
    <m/>
    <s v="CONCERN"/>
    <s v="Réalisé"/>
    <d v="2016-11-02T00:00:00"/>
    <s v="Distribution NFI"/>
    <s v="Matériaux NFI"/>
    <s v="Moustiquaires"/>
    <m/>
    <s v="Nombre"/>
    <n v="500"/>
    <m/>
    <m/>
    <m/>
    <s v=""/>
    <n v="993"/>
    <m/>
    <x v="0"/>
    <x v="2"/>
    <s v="1e Grandoit"/>
    <s v="centre ville zone 1"/>
    <s v="Urbain"/>
    <s v="Quartier"/>
    <m/>
    <s v="ACT2016112GRAN1E"/>
    <x v="3"/>
    <x v="0"/>
    <x v="2"/>
    <s v="HT08821-01"/>
  </r>
  <r>
    <x v="1"/>
    <m/>
    <s v="CONCERN"/>
    <s v="Réalisé"/>
    <d v="2016-11-02T00:00:00"/>
    <s v="Distribution NFI"/>
    <s v="Matériaux NFI"/>
    <s v="Couvertures"/>
    <m/>
    <s v="Nombre"/>
    <n v="500"/>
    <m/>
    <m/>
    <m/>
    <s v=""/>
    <n v="993"/>
    <m/>
    <x v="0"/>
    <x v="2"/>
    <s v="1e Grandoit"/>
    <s v="centre ville zone 1"/>
    <s v="Urbain"/>
    <s v="Quartier"/>
    <m/>
    <s v="ACT2016112GRAN1E"/>
    <x v="4"/>
    <x v="0"/>
    <x v="2"/>
    <s v="HT08821-01"/>
  </r>
  <r>
    <x v="1"/>
    <m/>
    <s v="CONCERN"/>
    <s v="Réalisé"/>
    <d v="2016-11-02T00:00:00"/>
    <s v="Distribution NFI"/>
    <s v="Matériaux NFI"/>
    <s v="Autre, à préciser dans &quot;Commentaires&quot;"/>
    <m/>
    <s v="Nombre"/>
    <n v="500"/>
    <m/>
    <m/>
    <m/>
    <s v=""/>
    <n v="993"/>
    <m/>
    <x v="0"/>
    <x v="2"/>
    <s v="1e Grandoit"/>
    <s v="centre ville zone 1"/>
    <s v="Urbain"/>
    <s v="Quartier"/>
    <s v="bassins"/>
    <s v="ACT2016112GRAN1E"/>
    <x v="5"/>
    <x v="0"/>
    <x v="2"/>
    <s v="HT08821-01"/>
  </r>
  <r>
    <x v="1"/>
    <m/>
    <s v="OFDA"/>
    <s v="Réalisé"/>
    <d v="2016-11-03T00:00:00"/>
    <s v="Distribution Abris"/>
    <s v="Matériaux Abris"/>
    <s v="Bâches"/>
    <m/>
    <s v="Nombre"/>
    <n v="182"/>
    <m/>
    <m/>
    <m/>
    <m/>
    <m/>
    <m/>
    <x v="0"/>
    <x v="0"/>
    <s v="9e Fonds Rouge Torberck"/>
    <s v="source dommage"/>
    <s v="Urbain"/>
    <s v="Centre collectif / d'évacuation d'urgence"/>
    <m/>
    <s v="ACT2016113GRJE9E"/>
    <x v="3"/>
    <x v="0"/>
    <x v="0"/>
    <s v="HT08811-09"/>
  </r>
  <r>
    <x v="1"/>
    <m/>
    <s v="OFDA"/>
    <s v="Réalisé"/>
    <d v="2016-11-03T00:00:00"/>
    <s v="Distribution NFI"/>
    <s v="Matériaux NFI"/>
    <s v="Kit de cuisine"/>
    <m/>
    <s v="Nombre"/>
    <n v="182"/>
    <m/>
    <m/>
    <m/>
    <m/>
    <m/>
    <m/>
    <x v="0"/>
    <x v="0"/>
    <s v="9e Fonds Rouge Torberck"/>
    <s v="source dommage"/>
    <s v="Urbain"/>
    <s v="Centre collectif / d'évacuation d'urgence"/>
    <m/>
    <s v="ACT2016113GRJE9E"/>
    <x v="4"/>
    <x v="0"/>
    <x v="0"/>
    <s v="HT08811-09"/>
  </r>
  <r>
    <x v="1"/>
    <m/>
    <s v="OFDA"/>
    <s v="Réalisé"/>
    <d v="2016-11-03T00:00:00"/>
    <s v="Distribution NFI"/>
    <s v="Matériaux NFI"/>
    <s v="Kit d'hygiène"/>
    <m/>
    <s v="Nombre"/>
    <n v="182"/>
    <m/>
    <m/>
    <m/>
    <m/>
    <m/>
    <m/>
    <x v="0"/>
    <x v="0"/>
    <s v="9e Fonds Rouge Torberck"/>
    <s v="source dommage"/>
    <s v="Urbain"/>
    <s v="Centre collectif / d'évacuation d'urgence"/>
    <m/>
    <s v="ACT2016113GRJE9E"/>
    <x v="5"/>
    <x v="0"/>
    <x v="0"/>
    <s v="HT08811-09"/>
  </r>
  <r>
    <x v="1"/>
    <m/>
    <s v="OFDA"/>
    <s v="Réalisé"/>
    <d v="2016-11-04T00:00:00"/>
    <s v="Distribution Abris"/>
    <s v="Matériaux Abris"/>
    <s v="Bâches"/>
    <m/>
    <s v="Nombre"/>
    <n v="221"/>
    <m/>
    <m/>
    <m/>
    <m/>
    <m/>
    <m/>
    <x v="0"/>
    <x v="0"/>
    <s v="9e Fonds Rouge Torberck"/>
    <s v="platon"/>
    <s v="Urbain"/>
    <s v="Centre collectif / d'évacuation d'urgence"/>
    <m/>
    <s v="ACT2016114GRJE9E"/>
    <x v="3"/>
    <x v="0"/>
    <x v="0"/>
    <s v="HT08811-09"/>
  </r>
  <r>
    <x v="1"/>
    <m/>
    <s v="OFDA"/>
    <s v="Réalisé"/>
    <d v="2016-11-04T00:00:00"/>
    <s v="Distribution NFI"/>
    <s v="Matériaux NFI"/>
    <s v="Kit de cuisine"/>
    <m/>
    <s v="Nombre"/>
    <n v="221"/>
    <m/>
    <m/>
    <m/>
    <m/>
    <m/>
    <m/>
    <x v="0"/>
    <x v="0"/>
    <s v="9e Fonds Rouge Torberck"/>
    <s v="platon"/>
    <s v="Urbain"/>
    <s v="Centre collectif / d'évacuation d'urgence"/>
    <m/>
    <s v="ACT2016114GRJE9E"/>
    <x v="4"/>
    <x v="0"/>
    <x v="0"/>
    <s v="HT08811-09"/>
  </r>
  <r>
    <x v="1"/>
    <m/>
    <s v="OFDA"/>
    <s v="Réalisé"/>
    <d v="2016-11-04T00:00:00"/>
    <s v="Distribution NFI"/>
    <s v="Matériaux NFI"/>
    <s v="Kit d'hygiène"/>
    <m/>
    <s v="Nombre"/>
    <n v="221"/>
    <m/>
    <m/>
    <m/>
    <m/>
    <m/>
    <m/>
    <x v="0"/>
    <x v="0"/>
    <s v="9e Fonds Rouge Torberck"/>
    <s v="platon"/>
    <s v="Urbain"/>
    <s v="Centre collectif / d'évacuation d'urgence"/>
    <m/>
    <s v="ACT2016114GRJE9E"/>
    <x v="5"/>
    <x v="0"/>
    <x v="0"/>
    <s v="HT08811-09"/>
  </r>
  <r>
    <x v="1"/>
    <m/>
    <s v="OFDA"/>
    <s v="Réalisé"/>
    <d v="2016-11-06T00:00:00"/>
    <s v="Distribution Abris"/>
    <s v="Matériaux Abris"/>
    <s v="Bâches"/>
    <m/>
    <s v="Nombre"/>
    <n v="88"/>
    <m/>
    <m/>
    <m/>
    <m/>
    <m/>
    <m/>
    <x v="0"/>
    <x v="0"/>
    <s v="9e Fonds Rouge Torberck"/>
    <s v="source dommage"/>
    <s v="Urbain"/>
    <s v="Centre collectif / d'évacuation d'urgence"/>
    <m/>
    <s v="ACT2016116GRJE9E"/>
    <x v="3"/>
    <x v="0"/>
    <x v="0"/>
    <s v="HT08811-09"/>
  </r>
  <r>
    <x v="1"/>
    <m/>
    <s v="OFDA"/>
    <s v="Réalisé"/>
    <d v="2016-11-06T00:00:00"/>
    <s v="Distribution NFI"/>
    <s v="Matériaux NFI"/>
    <s v="Kit de cuisine"/>
    <m/>
    <s v="Nombre"/>
    <n v="88"/>
    <m/>
    <m/>
    <m/>
    <m/>
    <m/>
    <m/>
    <x v="0"/>
    <x v="0"/>
    <s v="9e Fonds Rouge Torberck"/>
    <s v="source dommage"/>
    <s v="Urbain"/>
    <s v="Centre collectif / d'évacuation d'urgence"/>
    <m/>
    <s v="ACT2016116GRJE9E"/>
    <x v="4"/>
    <x v="0"/>
    <x v="0"/>
    <s v="HT08811-09"/>
  </r>
  <r>
    <x v="1"/>
    <m/>
    <s v="OFDA"/>
    <s v="Réalisé"/>
    <d v="2016-11-06T00:00:00"/>
    <s v="Distribution NFI"/>
    <s v="Matériaux NFI"/>
    <s v="Kit d'hygiène"/>
    <m/>
    <s v="Nombre"/>
    <n v="88"/>
    <m/>
    <m/>
    <m/>
    <m/>
    <m/>
    <m/>
    <x v="0"/>
    <x v="0"/>
    <s v="9e Fonds Rouge Torberck"/>
    <s v="source dommage"/>
    <s v="Urbain"/>
    <s v="Centre collectif / d'évacuation d'urgence"/>
    <m/>
    <s v="ACT2016116GRJE9E"/>
    <x v="5"/>
    <x v="0"/>
    <x v="0"/>
    <s v="HT08811-09"/>
  </r>
  <r>
    <x v="1"/>
    <m/>
    <s v="OFDA"/>
    <s v="Réalisé"/>
    <d v="2016-11-11T00:00:00"/>
    <s v="Distribution Abris"/>
    <s v="Matériaux Abris"/>
    <s v="Bâches"/>
    <m/>
    <s v="Nombre"/>
    <n v="1305"/>
    <m/>
    <m/>
    <m/>
    <s v=""/>
    <n v="993"/>
    <m/>
    <x v="0"/>
    <x v="0"/>
    <s v="9e Fonds Rouge Torberck"/>
    <s v="Gragamoria"/>
    <s v="Urbain"/>
    <s v="Quartier"/>
    <m/>
    <s v="ACT20161111GRJE9E"/>
    <x v="5"/>
    <x v="0"/>
    <x v="0"/>
    <s v="HT08811-09"/>
  </r>
  <r>
    <x v="1"/>
    <m/>
    <s v="OFDA"/>
    <s v="Réalisé"/>
    <d v="2016-11-30T00:00:00"/>
    <s v="Distribution Abris"/>
    <s v="Matériaux Abris"/>
    <s v="Bâches"/>
    <m/>
    <s v="Nombre"/>
    <n v="453"/>
    <m/>
    <m/>
    <m/>
    <m/>
    <m/>
    <m/>
    <x v="0"/>
    <x v="0"/>
    <s v="9e Fonds Rouge Torberck"/>
    <s v="Brouette"/>
    <s v="Urbain"/>
    <s v="Centre collectif / d'évacuation d'urgence"/>
    <m/>
    <s v="ACT20161130GRJE9E"/>
    <x v="3"/>
    <x v="0"/>
    <x v="0"/>
    <s v="HT08811-09"/>
  </r>
  <r>
    <x v="1"/>
    <m/>
    <s v="OFDA"/>
    <s v="Réalisé"/>
    <d v="2016-11-30T00:00:00"/>
    <s v="Distribution NFI"/>
    <s v="Matériaux NFI"/>
    <s v="Kit de cuisine"/>
    <m/>
    <s v="Nombre"/>
    <n v="453"/>
    <m/>
    <m/>
    <m/>
    <m/>
    <m/>
    <m/>
    <x v="0"/>
    <x v="0"/>
    <s v="9e Fonds Rouge Torberck"/>
    <s v="Brouette"/>
    <s v="Urbain"/>
    <s v="Centre collectif / d'évacuation d'urgence"/>
    <m/>
    <s v="ACT20161130GRJE9E"/>
    <x v="4"/>
    <x v="0"/>
    <x v="0"/>
    <s v="HT08811-09"/>
  </r>
  <r>
    <x v="1"/>
    <m/>
    <s v="OFDA"/>
    <s v="Réalisé"/>
    <d v="2016-11-30T00:00:00"/>
    <s v="Distribution NFI"/>
    <s v="Matériaux NFI"/>
    <s v="Kit d'hygiène"/>
    <m/>
    <s v="Nombre"/>
    <n v="453"/>
    <m/>
    <m/>
    <m/>
    <m/>
    <m/>
    <m/>
    <x v="0"/>
    <x v="0"/>
    <s v="9e Fonds Rouge Torberck"/>
    <s v="Brouette"/>
    <s v="Urbain"/>
    <s v="Centre collectif / d'évacuation d'urgence"/>
    <m/>
    <s v="ACT20161130GRJE9E"/>
    <x v="5"/>
    <x v="0"/>
    <x v="0"/>
    <s v="HT08811-09"/>
  </r>
  <r>
    <x v="1"/>
    <m/>
    <s v="OFDA"/>
    <s v="Réalisé"/>
    <s v="01-Nov-2016 - 14-Nov-2016"/>
    <s v="Distribution NFI"/>
    <s v="Matériaux NFI"/>
    <s v="Aquatabs"/>
    <m/>
    <s v="Nombre"/>
    <n v="100000"/>
    <s v="Grande Anse"/>
    <s v="Anse d'Hainault"/>
    <m/>
    <m/>
    <m/>
    <m/>
    <x v="0"/>
    <x v="2"/>
    <s v="1e Grandoit"/>
    <s v="Zone 2 et 4"/>
    <m/>
    <m/>
    <m/>
    <e v="#VALUE!"/>
    <x v="6"/>
    <x v="0"/>
    <x v="2"/>
    <s v="HT08821-01"/>
  </r>
  <r>
    <x v="1"/>
    <m/>
    <s v="OFDA"/>
    <s v="Réalisé"/>
    <s v="01-Nov-2016 - 14-Nov-2016"/>
    <s v="Distribution Abris"/>
    <s v="Matériaux Abris"/>
    <s v="Bâches"/>
    <m/>
    <s v="Nombre"/>
    <n v="993"/>
    <s v="Grande Anse"/>
    <s v="Anse d'Hainault"/>
    <m/>
    <m/>
    <m/>
    <m/>
    <x v="0"/>
    <x v="2"/>
    <s v="1e Grandoit"/>
    <s v="Zone 2 et 4"/>
    <m/>
    <m/>
    <m/>
    <e v="#VALUE!"/>
    <x v="7"/>
    <x v="0"/>
    <x v="2"/>
    <s v="HT08821-01"/>
  </r>
  <r>
    <x v="1"/>
    <m/>
    <s v="OFDA"/>
    <s v="Réalisé"/>
    <s v="01-Nov-2016 - 14-Nov-2016"/>
    <s v="Distribution NFI"/>
    <s v="Matériaux NFI"/>
    <s v="Couvertures"/>
    <m/>
    <s v="Nombre"/>
    <n v="1986"/>
    <s v="Grande Anse"/>
    <s v="Anse d'Hainault"/>
    <m/>
    <m/>
    <m/>
    <m/>
    <x v="0"/>
    <x v="2"/>
    <s v="1e Grandoit"/>
    <s v="Zone 2 et 4"/>
    <m/>
    <m/>
    <m/>
    <e v="#VALUE!"/>
    <x v="8"/>
    <x v="0"/>
    <x v="2"/>
    <s v="HT08821-01"/>
  </r>
  <r>
    <x v="1"/>
    <m/>
    <s v="OFDA"/>
    <s v="Réalisé"/>
    <s v="01-Nov-2016 - 14-Nov-2016"/>
    <s v="Distribution Abris"/>
    <s v="Matériaux Abris"/>
    <s v="Kit Abris"/>
    <m/>
    <s v="Nombre"/>
    <n v="993"/>
    <s v="Grande Anse"/>
    <s v="Anse d'Hainault"/>
    <m/>
    <m/>
    <m/>
    <m/>
    <x v="0"/>
    <x v="2"/>
    <s v="1e Grandoit"/>
    <s v="Zone 2 et 4"/>
    <m/>
    <m/>
    <m/>
    <e v="#VALUE!"/>
    <x v="9"/>
    <x v="0"/>
    <x v="2"/>
    <s v="HT08821-01"/>
  </r>
  <r>
    <x v="1"/>
    <m/>
    <s v="OFDA"/>
    <s v="Réalisé"/>
    <s v="01-Nov-2016 - 14-Nov-2016"/>
    <s v="Distribution NFI"/>
    <s v="Matériaux NFI"/>
    <s v="Kit d'hygiène"/>
    <m/>
    <s v="Nombre"/>
    <n v="993"/>
    <s v="Grande Anse"/>
    <s v="Anse d'Hainault"/>
    <m/>
    <m/>
    <m/>
    <m/>
    <x v="0"/>
    <x v="2"/>
    <s v="1e Grandoit"/>
    <s v="Zone 2 et 4"/>
    <m/>
    <m/>
    <m/>
    <e v="#VALUE!"/>
    <x v="10"/>
    <x v="0"/>
    <x v="2"/>
    <s v="HT08821-01"/>
  </r>
  <r>
    <x v="1"/>
    <m/>
    <s v="OFDA"/>
    <s v="Réalisé"/>
    <s v="01-Nov-2016 - 14-Nov-2016"/>
    <s v="Distribution NFI"/>
    <s v="Matériaux NFI"/>
    <s v="Moustiquaires"/>
    <m/>
    <s v="Nombre"/>
    <n v="1986"/>
    <m/>
    <m/>
    <m/>
    <s v=""/>
    <n v="993"/>
    <m/>
    <x v="0"/>
    <x v="2"/>
    <s v="1e Grandoit"/>
    <s v="Zone 2 et 4"/>
    <m/>
    <m/>
    <m/>
    <e v="#VALUE!"/>
    <x v="11"/>
    <x v="0"/>
    <x v="2"/>
    <s v="HT08821-01"/>
  </r>
  <r>
    <x v="1"/>
    <m/>
    <s v="OFDA"/>
    <s v="En cours"/>
    <m/>
    <s v="Distribution Abris"/>
    <s v="Matériaux Abris"/>
    <s v="Bâches"/>
    <m/>
    <s v="Nombre"/>
    <n v="500"/>
    <m/>
    <m/>
    <m/>
    <s v=""/>
    <n v="500"/>
    <m/>
    <x v="0"/>
    <x v="3"/>
    <m/>
    <m/>
    <m/>
    <m/>
    <m/>
    <s v="ACT190010GRDA"/>
    <x v="5"/>
    <x v="0"/>
    <x v="3"/>
    <e v="#N/A"/>
  </r>
  <r>
    <x v="1"/>
    <m/>
    <s v="OFDA"/>
    <s v="En cours"/>
    <m/>
    <s v="Distribution Abris"/>
    <s v="Matériaux Abris"/>
    <s v="Bâches"/>
    <m/>
    <s v="Nombre"/>
    <n v="500"/>
    <m/>
    <m/>
    <m/>
    <s v=""/>
    <n v="500"/>
    <m/>
    <x v="0"/>
    <x v="4"/>
    <m/>
    <m/>
    <m/>
    <m/>
    <m/>
    <s v="ACT190010GRLE"/>
    <x v="5"/>
    <x v="0"/>
    <x v="4"/>
    <e v="#N/A"/>
  </r>
  <r>
    <x v="2"/>
    <m/>
    <m/>
    <s v="Réalisé"/>
    <d v="2016-11-03T00:00:00"/>
    <s v="Distribution Abris"/>
    <s v="Matériaux Abris"/>
    <s v="Bâches"/>
    <m/>
    <s v="Nombre"/>
    <n v="80"/>
    <m/>
    <m/>
    <m/>
    <s v=""/>
    <n v="40"/>
    <m/>
    <x v="1"/>
    <x v="5"/>
    <s v="Beaulieu"/>
    <m/>
    <m/>
    <m/>
    <s v="nous avons donné 40 unit rainfresh pour traiter l'eau a 40 familles"/>
    <s v="ADR2016113SUROBE"/>
    <x v="4"/>
    <x v="1"/>
    <x v="5"/>
    <e v="#N/A"/>
  </r>
  <r>
    <x v="2"/>
    <m/>
    <m/>
    <s v="Réalisé"/>
    <d v="2016-11-03T00:00:00"/>
    <s v="Distribution Abris"/>
    <s v="Matériaux Abris"/>
    <s v="Bâches"/>
    <m/>
    <s v="Nombre"/>
    <n v="80"/>
    <m/>
    <m/>
    <m/>
    <s v=""/>
    <n v="40"/>
    <m/>
    <x v="1"/>
    <x v="5"/>
    <s v="Boclos"/>
    <m/>
    <m/>
    <m/>
    <s v="nous avons donné 40 unit rainfresh pour traiter l'eau a 40 familles"/>
    <s v="ADR2016113SUROBO"/>
    <x v="4"/>
    <x v="1"/>
    <x v="5"/>
    <e v="#N/A"/>
  </r>
  <r>
    <x v="2"/>
    <m/>
    <m/>
    <s v="Réalisé"/>
    <d v="2016-11-03T00:00:00"/>
    <s v="Distribution Abris"/>
    <s v="Matériaux Abris"/>
    <s v="Bâches"/>
    <m/>
    <s v="Nombre"/>
    <n v="90"/>
    <m/>
    <m/>
    <m/>
    <s v=""/>
    <n v="45"/>
    <m/>
    <x v="1"/>
    <x v="5"/>
    <s v="Renaudin"/>
    <m/>
    <m/>
    <m/>
    <s v="nous avons donné 45 unit rainfresh pour traiter l'eau a 45 familles"/>
    <s v="ADR2016113SURORE"/>
    <x v="4"/>
    <x v="1"/>
    <x v="5"/>
    <e v="#N/A"/>
  </r>
  <r>
    <x v="2"/>
    <m/>
    <m/>
    <s v="Réalisé"/>
    <d v="2016-11-03T00:00:00"/>
    <s v="Distribution Abris"/>
    <s v="Matériaux Abris"/>
    <s v="Kit Abris"/>
    <s v="Perle, machette, scie,rous,fil de fer,marteau,clous divers."/>
    <s v="Nombre"/>
    <n v="40"/>
    <m/>
    <m/>
    <m/>
    <s v=""/>
    <n v="40"/>
    <s v="Sélection / Priorisation"/>
    <x v="1"/>
    <x v="5"/>
    <s v="Beaulieu"/>
    <m/>
    <m/>
    <m/>
    <s v="nous avons donné 40 unit rainfresh pour traiter l'eau a 40 familles"/>
    <s v="ADR2016113SUROBE"/>
    <x v="5"/>
    <x v="1"/>
    <x v="5"/>
    <e v="#N/A"/>
  </r>
  <r>
    <x v="2"/>
    <m/>
    <m/>
    <s v="Réalisé"/>
    <d v="2016-11-03T00:00:00"/>
    <s v="Distribution Abris"/>
    <s v="Matériaux Abris"/>
    <s v="Kit Abris"/>
    <s v="Perle, machette, scie,rous,fil de fer,marteau,clous divers."/>
    <s v="Nombre"/>
    <n v="40"/>
    <m/>
    <m/>
    <m/>
    <s v=""/>
    <n v="40"/>
    <s v="Sélection / Priorisation"/>
    <x v="1"/>
    <x v="5"/>
    <s v="Boclos"/>
    <m/>
    <m/>
    <m/>
    <s v="nous avons donné 40 unit rainfresh pour traiter l'eau a 40 familles"/>
    <s v="ADR2016113SUROBO"/>
    <x v="5"/>
    <x v="1"/>
    <x v="5"/>
    <e v="#N/A"/>
  </r>
  <r>
    <x v="2"/>
    <m/>
    <m/>
    <s v="Réalisé"/>
    <d v="2016-11-03T00:00:00"/>
    <s v="Distribution Abris"/>
    <s v="Matériaux Abris"/>
    <s v="Kit Abris"/>
    <s v="Perle, machette, scie,rous,fil de fer,marteau,clous divers."/>
    <s v="Nombre"/>
    <n v="45"/>
    <m/>
    <m/>
    <m/>
    <s v=""/>
    <n v="45"/>
    <s v="Sélection / Priorisation"/>
    <x v="1"/>
    <x v="5"/>
    <s v="Renaudin"/>
    <m/>
    <m/>
    <m/>
    <s v="nous avons donné 45 unit rainfresh pour traiter l'eau a 45 familles"/>
    <s v="ADR2016113SURORE"/>
    <x v="5"/>
    <x v="1"/>
    <x v="5"/>
    <e v="#N/A"/>
  </r>
  <r>
    <x v="2"/>
    <m/>
    <m/>
    <s v="Réalisé"/>
    <d v="2016-11-04T00:00:00"/>
    <s v="Distribution Abris"/>
    <s v="Matériaux Abris"/>
    <s v="Bâches"/>
    <m/>
    <s v="Nombre"/>
    <n v="42"/>
    <m/>
    <m/>
    <m/>
    <s v=""/>
    <n v="21"/>
    <m/>
    <x v="1"/>
    <x v="1"/>
    <s v="Laurent"/>
    <m/>
    <m/>
    <m/>
    <m/>
    <s v="ADR2016114SULELA"/>
    <x v="4"/>
    <x v="1"/>
    <x v="1"/>
    <e v="#N/A"/>
  </r>
  <r>
    <x v="2"/>
    <m/>
    <m/>
    <s v="Réalisé"/>
    <d v="2016-11-04T00:00:00"/>
    <s v="Distribution Abris"/>
    <s v="Matériaux Abris"/>
    <s v="Kit Abris"/>
    <s v="Perle, machette, scie,rous,fil de fer,marteau,clous divers."/>
    <s v="Nombre"/>
    <n v="21"/>
    <m/>
    <m/>
    <m/>
    <s v=""/>
    <n v="21"/>
    <s v="Sélection / Priorisation"/>
    <x v="1"/>
    <x v="1"/>
    <s v="Laurent"/>
    <m/>
    <m/>
    <m/>
    <m/>
    <s v="ADR2016114SULELA"/>
    <x v="5"/>
    <x v="1"/>
    <x v="1"/>
    <e v="#N/A"/>
  </r>
  <r>
    <x v="2"/>
    <m/>
    <m/>
    <s v="Réalisé"/>
    <d v="2016-11-08T00:00:00"/>
    <s v="Distribution Abris"/>
    <s v="Matériaux Abris"/>
    <s v="Bâches"/>
    <m/>
    <s v="Nombre"/>
    <n v="116"/>
    <m/>
    <m/>
    <m/>
    <s v=""/>
    <n v="58"/>
    <m/>
    <x v="1"/>
    <x v="6"/>
    <s v="Dory"/>
    <m/>
    <m/>
    <m/>
    <s v="Nous avons donné 58 unt rainfresh pour traiter l'eau a 58 familles"/>
    <s v="ADR2016118SUMADO"/>
    <x v="4"/>
    <x v="1"/>
    <x v="6"/>
    <e v="#N/A"/>
  </r>
  <r>
    <x v="2"/>
    <m/>
    <m/>
    <m/>
    <d v="2016-11-08T00:00:00"/>
    <s v="Distribution Abris"/>
    <s v="Matériaux Abris"/>
    <s v="Bâches"/>
    <m/>
    <s v="Nombre"/>
    <n v="118"/>
    <m/>
    <m/>
    <m/>
    <s v=""/>
    <n v="59"/>
    <m/>
    <x v="1"/>
    <x v="6"/>
    <s v="Mairie de Maniche"/>
    <m/>
    <m/>
    <m/>
    <s v="Nous avons donné 59 unit rainfresh pour traiter l'eau a 59 familles"/>
    <s v="ADR2016118SUMAMA"/>
    <x v="4"/>
    <x v="1"/>
    <x v="6"/>
    <e v="#N/A"/>
  </r>
  <r>
    <x v="2"/>
    <m/>
    <m/>
    <s v="Réalisé"/>
    <d v="2016-11-08T00:00:00"/>
    <s v="Distribution Abris"/>
    <s v="Matériaux Abris"/>
    <s v="Kit Abris"/>
    <s v="Perle, machette, scie,rous,fil de fer,marteau,clous divers."/>
    <s v="Nombre"/>
    <n v="58"/>
    <m/>
    <m/>
    <m/>
    <s v=""/>
    <n v="58"/>
    <s v="Sélection / Priorisation"/>
    <x v="1"/>
    <x v="6"/>
    <s v="Dory"/>
    <m/>
    <m/>
    <m/>
    <s v="Nous avons donné 58 unt rainfresh pour traiter l'eau a 58 familles"/>
    <s v="ADR2016118SUMADO"/>
    <x v="5"/>
    <x v="1"/>
    <x v="6"/>
    <e v="#N/A"/>
  </r>
  <r>
    <x v="2"/>
    <m/>
    <m/>
    <m/>
    <d v="2016-11-08T00:00:00"/>
    <s v="Distribution Abris"/>
    <s v="Matériaux Abris"/>
    <s v="Kit Abris"/>
    <s v="Perle, machette, scie,rous,fil de fer,marteau,clous divers."/>
    <s v="Nombre"/>
    <n v="59"/>
    <m/>
    <m/>
    <m/>
    <s v=""/>
    <n v="59"/>
    <s v="Sélection / Priorisation"/>
    <x v="1"/>
    <x v="6"/>
    <s v="Mairie de Maniche"/>
    <m/>
    <m/>
    <m/>
    <s v="Nous avons donné 59 unit rainfresh pour traiter l'eau a 59 familles"/>
    <s v="ADR2016118SUMAMA"/>
    <x v="5"/>
    <x v="1"/>
    <x v="6"/>
    <e v="#N/A"/>
  </r>
  <r>
    <x v="2"/>
    <m/>
    <m/>
    <s v="Réalisé"/>
    <d v="2016-11-14T00:00:00"/>
    <s v="Distribution Abris"/>
    <s v="Matériaux Abris"/>
    <s v="Bâches"/>
    <m/>
    <s v="Nombre"/>
    <n v="114"/>
    <m/>
    <m/>
    <m/>
    <s v=""/>
    <n v="115"/>
    <m/>
    <x v="1"/>
    <x v="7"/>
    <s v="1er"/>
    <m/>
    <m/>
    <m/>
    <s v="Nous avons donné 115 unit rainfresh pour traiter l'eau a 115 familles"/>
    <s v="ADR20161114SUAR1E"/>
    <x v="4"/>
    <x v="1"/>
    <x v="7"/>
    <e v="#N/A"/>
  </r>
  <r>
    <x v="2"/>
    <m/>
    <m/>
    <s v="Réalisé"/>
    <d v="2016-11-14T00:00:00"/>
    <s v="Distribution Abris"/>
    <s v="Matériaux Abris"/>
    <s v="Kit Abris"/>
    <s v="Perle, machette, scie,rous,fil de fer,marteau,clous divers."/>
    <s v="Nombre"/>
    <n v="114"/>
    <m/>
    <m/>
    <m/>
    <s v=""/>
    <n v="115"/>
    <s v="Sélection / Priorisation"/>
    <x v="1"/>
    <x v="7"/>
    <s v="1er"/>
    <m/>
    <m/>
    <m/>
    <s v="Nous avons donné 115 unit rainfresh pour traiter l'eau a 115 familles"/>
    <s v="ADR20161114SUAR1E"/>
    <x v="5"/>
    <x v="1"/>
    <x v="7"/>
    <e v="#N/A"/>
  </r>
  <r>
    <x v="2"/>
    <m/>
    <m/>
    <s v="Planifié (financé)"/>
    <d v="2016-11-16T00:00:00"/>
    <s v="Distribution Abris"/>
    <s v="Matériaux Abris"/>
    <s v="Bâches"/>
    <m/>
    <s v="Nombre"/>
    <n v="114"/>
    <m/>
    <m/>
    <m/>
    <s v=""/>
    <n v="123"/>
    <m/>
    <x v="1"/>
    <x v="8"/>
    <s v="2eme"/>
    <m/>
    <m/>
    <m/>
    <s v="Retarder a cause de l'insecurite. Mais nous sommes prets."/>
    <s v="ADR20161116SUTO2E"/>
    <x v="4"/>
    <x v="1"/>
    <x v="8"/>
    <e v="#N/A"/>
  </r>
  <r>
    <x v="2"/>
    <m/>
    <m/>
    <s v="Planifié (financé)"/>
    <d v="2016-11-16T00:00:00"/>
    <s v="Distribution Abris"/>
    <s v="Matériaux Abris"/>
    <s v="Kit Abris"/>
    <s v="Perle, machette, scie,rous,fil de fer,marteau,clous divers."/>
    <s v="Nombre"/>
    <n v="114"/>
    <m/>
    <m/>
    <m/>
    <s v=""/>
    <n v="123"/>
    <s v="Sélection / Priorisation"/>
    <x v="1"/>
    <x v="8"/>
    <s v="2eme"/>
    <m/>
    <m/>
    <m/>
    <s v="Retarder a cause de l'insecurite. Mais nous sommes prets."/>
    <s v="ADR20161116SUTO2E"/>
    <x v="5"/>
    <x v="1"/>
    <x v="8"/>
    <e v="#N/A"/>
  </r>
  <r>
    <x v="2"/>
    <m/>
    <m/>
    <s v="Planifié (financé)"/>
    <m/>
    <s v="Distribution Abris"/>
    <s v="Matériaux Abris"/>
    <s v="Kit Abris"/>
    <m/>
    <s v="Nombre"/>
    <n v="120"/>
    <m/>
    <m/>
    <m/>
    <s v=""/>
    <m/>
    <s v="Sélection / Priorisation"/>
    <x v="1"/>
    <x v="7"/>
    <m/>
    <m/>
    <m/>
    <m/>
    <m/>
    <s v="ADR190010SUAR"/>
    <x v="5"/>
    <x v="1"/>
    <x v="7"/>
    <e v="#N/A"/>
  </r>
  <r>
    <x v="2"/>
    <m/>
    <m/>
    <s v="Planifié (financé)"/>
    <m/>
    <s v="Distribution Abris"/>
    <s v="Matériaux Abris"/>
    <s v="Kit Abris"/>
    <m/>
    <s v="Nombre"/>
    <n v="31"/>
    <m/>
    <m/>
    <m/>
    <s v=""/>
    <m/>
    <s v="Sélection / Priorisation"/>
    <x v="1"/>
    <x v="1"/>
    <m/>
    <m/>
    <m/>
    <m/>
    <m/>
    <s v="ADR190010SULE"/>
    <x v="5"/>
    <x v="1"/>
    <x v="1"/>
    <e v="#N/A"/>
  </r>
  <r>
    <x v="2"/>
    <m/>
    <m/>
    <s v="Planifié (financé)"/>
    <m/>
    <s v="Distribution Abris"/>
    <s v="Matériaux Abris"/>
    <s v="Kit Abris"/>
    <m/>
    <s v="Nombre"/>
    <n v="120"/>
    <m/>
    <m/>
    <m/>
    <s v=""/>
    <m/>
    <s v="Sélection / Priorisation"/>
    <x v="1"/>
    <x v="6"/>
    <m/>
    <m/>
    <m/>
    <m/>
    <m/>
    <s v="ADR190010SUMA"/>
    <x v="5"/>
    <x v="1"/>
    <x v="6"/>
    <e v="#N/A"/>
  </r>
  <r>
    <x v="2"/>
    <m/>
    <m/>
    <s v="Planifié (financé)"/>
    <m/>
    <s v="Distribution Abris"/>
    <s v="Matériaux Abris"/>
    <s v="Kit Abris"/>
    <m/>
    <s v="Nombre"/>
    <n v="209"/>
    <m/>
    <m/>
    <m/>
    <s v=""/>
    <m/>
    <s v="Sélection / Priorisation"/>
    <x v="1"/>
    <x v="5"/>
    <m/>
    <m/>
    <m/>
    <m/>
    <m/>
    <s v="ADR190010SURO"/>
    <x v="5"/>
    <x v="1"/>
    <x v="5"/>
    <e v="#N/A"/>
  </r>
  <r>
    <x v="2"/>
    <m/>
    <m/>
    <s v="Planifié (financé)"/>
    <m/>
    <s v="Distribution Abris"/>
    <s v="Matériaux Abris"/>
    <s v="Kit Abris"/>
    <m/>
    <s v="Nombre"/>
    <n v="120"/>
    <m/>
    <m/>
    <m/>
    <s v=""/>
    <m/>
    <s v="Sélection / Priorisation"/>
    <x v="1"/>
    <x v="8"/>
    <m/>
    <m/>
    <m/>
    <m/>
    <m/>
    <s v="ADR190010SUTO"/>
    <x v="5"/>
    <x v="1"/>
    <x v="8"/>
    <e v="#N/A"/>
  </r>
  <r>
    <x v="3"/>
    <s v="Haitian RC"/>
    <m/>
    <s v="Réalisé"/>
    <d v="2016-10-11T00:00:00"/>
    <s v="Distribution NFI"/>
    <s v="Matériaux NFI"/>
    <s v="Kit d'hygiène"/>
    <m/>
    <s v="Nombre"/>
    <n v="69"/>
    <m/>
    <m/>
    <m/>
    <s v=""/>
    <n v="69"/>
    <s v="Sélection / Priorisation"/>
    <x v="1"/>
    <x v="9"/>
    <s v="Port-à-Piment Health Center"/>
    <m/>
    <m/>
    <m/>
    <m/>
    <s v="AME20161011SUPOPO"/>
    <x v="5"/>
    <x v="1"/>
    <x v="9"/>
    <e v="#N/A"/>
  </r>
  <r>
    <x v="3"/>
    <s v="Haitian RC"/>
    <m/>
    <s v="Réalisé"/>
    <d v="2016-10-12T00:00:00"/>
    <s v="Distribution NFI"/>
    <s v="Matériaux NFI"/>
    <s v="Couvertures"/>
    <m/>
    <s v="Nombre"/>
    <n v="290"/>
    <m/>
    <m/>
    <m/>
    <s v=""/>
    <n v="145"/>
    <s v="Sélection / Priorisation"/>
    <x v="1"/>
    <x v="1"/>
    <s v="Ecole Nationale Semiramis Telemaque"/>
    <m/>
    <m/>
    <m/>
    <m/>
    <s v="AME20161012SULEEC"/>
    <x v="4"/>
    <x v="1"/>
    <x v="1"/>
    <e v="#N/A"/>
  </r>
  <r>
    <x v="3"/>
    <s v="Haitian RC"/>
    <m/>
    <s v="Réalisé"/>
    <d v="2016-10-12T00:00:00"/>
    <s v="Distribution NFI"/>
    <s v="Matériaux NFI"/>
    <s v="Kit de cuisine"/>
    <m/>
    <s v="Nombre"/>
    <n v="145"/>
    <m/>
    <m/>
    <m/>
    <s v=""/>
    <n v="145"/>
    <s v="Sélection / Priorisation"/>
    <x v="1"/>
    <x v="1"/>
    <s v="Ecole Nationale Semiramis Telemaque"/>
    <m/>
    <m/>
    <m/>
    <m/>
    <s v="AME20161012SULEEC"/>
    <x v="5"/>
    <x v="1"/>
    <x v="1"/>
    <e v="#N/A"/>
  </r>
  <r>
    <x v="3"/>
    <s v="Haitian RC"/>
    <m/>
    <s v="Réalisé"/>
    <d v="2016-10-12T00:00:00"/>
    <s v="Distribution NFI"/>
    <s v="Matériaux NFI"/>
    <s v="Couvertures"/>
    <m/>
    <s v="Nombre"/>
    <n v="64"/>
    <m/>
    <m/>
    <m/>
    <s v=""/>
    <n v="32"/>
    <s v="Sélection / Priorisation"/>
    <x v="2"/>
    <x v="10"/>
    <s v="Jasmin"/>
    <m/>
    <m/>
    <m/>
    <m/>
    <s v="AME20161012NOBAJA"/>
    <x v="3"/>
    <x v="2"/>
    <x v="10"/>
    <e v="#N/A"/>
  </r>
  <r>
    <x v="3"/>
    <s v="Haitian RC"/>
    <m/>
    <s v="Réalisé"/>
    <d v="2016-10-12T00:00:00"/>
    <s v="Distribution NFI"/>
    <s v="Matériaux NFI"/>
    <s v="Kit d'hygiène"/>
    <m/>
    <s v="Nombre"/>
    <n v="32"/>
    <m/>
    <m/>
    <m/>
    <s v=""/>
    <n v="32"/>
    <s v="Sélection / Priorisation"/>
    <x v="2"/>
    <x v="10"/>
    <s v="Jasmin"/>
    <m/>
    <m/>
    <m/>
    <m/>
    <s v="AME20161012NOBAJA"/>
    <x v="4"/>
    <x v="2"/>
    <x v="10"/>
    <e v="#N/A"/>
  </r>
  <r>
    <x v="3"/>
    <s v="Haitian RC"/>
    <m/>
    <s v="Réalisé"/>
    <d v="2016-10-12T00:00:00"/>
    <s v="Distribution NFI"/>
    <s v="Matériaux NFI"/>
    <s v="Kit de cuisine"/>
    <m/>
    <s v="Nombre"/>
    <n v="32"/>
    <m/>
    <m/>
    <m/>
    <s v=""/>
    <n v="32"/>
    <s v="Sélection / Priorisation"/>
    <x v="2"/>
    <x v="10"/>
    <s v="Jasmin"/>
    <m/>
    <m/>
    <m/>
    <m/>
    <s v="AME20161012NOBAJA"/>
    <x v="5"/>
    <x v="2"/>
    <x v="10"/>
    <e v="#N/A"/>
  </r>
  <r>
    <x v="3"/>
    <s v="Haitian RC"/>
    <m/>
    <s v="Réalisé"/>
    <d v="2016-10-12T00:00:00"/>
    <s v="Distribution NFI"/>
    <s v="Matériaux NFI"/>
    <s v="Kit d'hygiène"/>
    <m/>
    <s v="Nombre"/>
    <n v="71"/>
    <m/>
    <m/>
    <m/>
    <s v=""/>
    <n v="71"/>
    <s v="Sélection / Priorisation"/>
    <x v="1"/>
    <x v="11"/>
    <s v="Les Anglais Health Center"/>
    <m/>
    <m/>
    <m/>
    <m/>
    <s v="AME20161012SULELE"/>
    <x v="5"/>
    <x v="1"/>
    <x v="11"/>
    <e v="#N/A"/>
  </r>
  <r>
    <x v="3"/>
    <s v="Haitian RC"/>
    <m/>
    <s v="Réalisé"/>
    <d v="2016-10-12T00:00:00"/>
    <s v="Distribution NFI"/>
    <s v="Matériaux NFI"/>
    <s v="Couvertures"/>
    <m/>
    <s v="Nombre"/>
    <n v="400"/>
    <m/>
    <m/>
    <m/>
    <s v=""/>
    <n v="200"/>
    <m/>
    <x v="2"/>
    <x v="12"/>
    <s v="Mare Rouge"/>
    <m/>
    <m/>
    <m/>
    <m/>
    <s v="AME20161012NOMOMA"/>
    <x v="0"/>
    <x v="2"/>
    <x v="12"/>
    <e v="#N/A"/>
  </r>
  <r>
    <x v="3"/>
    <s v="Haitian RC"/>
    <m/>
    <s v="Réalisé"/>
    <d v="2016-10-12T00:00:00"/>
    <s v="Distribution NFI"/>
    <s v="Matériaux NFI"/>
    <s v="Kit d'hygiène"/>
    <m/>
    <s v="Nombre"/>
    <n v="200"/>
    <m/>
    <m/>
    <m/>
    <s v=""/>
    <n v="200"/>
    <m/>
    <x v="2"/>
    <x v="12"/>
    <s v="Mare Rouge"/>
    <m/>
    <m/>
    <m/>
    <m/>
    <s v="AME20161012NOMOMA"/>
    <x v="1"/>
    <x v="2"/>
    <x v="12"/>
    <e v="#N/A"/>
  </r>
  <r>
    <x v="3"/>
    <s v="Haitian RC"/>
    <m/>
    <s v="Réalisé"/>
    <d v="2016-10-12T00:00:00"/>
    <s v="Distribution NFI"/>
    <s v="Matériaux NFI"/>
    <s v="Couvertures"/>
    <m/>
    <s v="Nombre"/>
    <n v="400"/>
    <m/>
    <m/>
    <m/>
    <s v=""/>
    <n v="200"/>
    <s v="Sélection / Priorisation"/>
    <x v="2"/>
    <x v="12"/>
    <s v="Marre Rouge"/>
    <m/>
    <m/>
    <m/>
    <m/>
    <s v="AME20161012NOMOMA"/>
    <x v="2"/>
    <x v="2"/>
    <x v="12"/>
    <e v="#N/A"/>
  </r>
  <r>
    <x v="3"/>
    <s v="Haitian RC"/>
    <m/>
    <s v="Réalisé"/>
    <d v="2016-10-12T00:00:00"/>
    <s v="Distribution NFI"/>
    <s v="Matériaux NFI"/>
    <s v="Kit d'hygiène"/>
    <m/>
    <s v="Nombre"/>
    <n v="200"/>
    <m/>
    <m/>
    <m/>
    <s v=""/>
    <n v="200"/>
    <s v="Sélection / Priorisation"/>
    <x v="2"/>
    <x v="12"/>
    <s v="Marre Rouge"/>
    <m/>
    <m/>
    <m/>
    <m/>
    <s v="AME20161012NOMOMA"/>
    <x v="3"/>
    <x v="2"/>
    <x v="12"/>
    <e v="#N/A"/>
  </r>
  <r>
    <x v="3"/>
    <s v="Haitian RC"/>
    <m/>
    <s v="Réalisé"/>
    <d v="2016-10-12T00:00:00"/>
    <s v="Distribution NFI"/>
    <s v="Matériaux NFI"/>
    <s v="Kit de cuisine"/>
    <m/>
    <s v="Nombre"/>
    <n v="200"/>
    <m/>
    <m/>
    <m/>
    <s v=""/>
    <n v="200"/>
    <s v="Sélection / Priorisation"/>
    <x v="2"/>
    <x v="12"/>
    <s v="Marre Rouge"/>
    <m/>
    <m/>
    <m/>
    <m/>
    <s v="AME20161012NOMOMA"/>
    <x v="4"/>
    <x v="2"/>
    <x v="12"/>
    <e v="#N/A"/>
  </r>
  <r>
    <x v="3"/>
    <s v="Haitian RC"/>
    <m/>
    <s v="Réalisé"/>
    <d v="2016-10-12T00:00:00"/>
    <s v="Distribution NFI"/>
    <s v="Matériaux NFI"/>
    <s v="Couvertures"/>
    <m/>
    <s v="Nombre"/>
    <n v="158"/>
    <m/>
    <m/>
    <m/>
    <s v=""/>
    <n v="79"/>
    <s v="Sélection / Priorisation"/>
    <x v="1"/>
    <x v="1"/>
    <s v="Parc Larco"/>
    <m/>
    <m/>
    <m/>
    <m/>
    <s v="AME20161012SULEPA"/>
    <x v="5"/>
    <x v="1"/>
    <x v="1"/>
    <e v="#N/A"/>
  </r>
  <r>
    <x v="3"/>
    <s v="Haitian RC"/>
    <m/>
    <s v="Réalisé"/>
    <d v="2016-10-12T00:00:00"/>
    <s v="Distribution NFI"/>
    <s v="Matériaux NFI"/>
    <s v="Couvertures"/>
    <m/>
    <s v="Nombre"/>
    <n v="40"/>
    <m/>
    <m/>
    <m/>
    <s v=""/>
    <n v="20"/>
    <s v="Sélection / Priorisation"/>
    <x v="2"/>
    <x v="10"/>
    <s v="Viard"/>
    <m/>
    <m/>
    <m/>
    <m/>
    <s v="AME20161012NOBAVI"/>
    <x v="3"/>
    <x v="2"/>
    <x v="10"/>
    <e v="#N/A"/>
  </r>
  <r>
    <x v="3"/>
    <s v="Haitian RC"/>
    <m/>
    <s v="Réalisé"/>
    <d v="2016-10-12T00:00:00"/>
    <s v="Distribution NFI"/>
    <s v="Matériaux NFI"/>
    <s v="Kit d'hygiène"/>
    <m/>
    <s v="Nombre"/>
    <n v="20"/>
    <m/>
    <m/>
    <m/>
    <s v=""/>
    <n v="20"/>
    <s v="Sélection / Priorisation"/>
    <x v="2"/>
    <x v="10"/>
    <s v="Viard"/>
    <m/>
    <m/>
    <m/>
    <m/>
    <s v="AME20161012NOBAVI"/>
    <x v="4"/>
    <x v="2"/>
    <x v="10"/>
    <e v="#N/A"/>
  </r>
  <r>
    <x v="3"/>
    <s v="Haitian RC"/>
    <m/>
    <s v="Réalisé"/>
    <d v="2016-10-12T00:00:00"/>
    <s v="Distribution NFI"/>
    <s v="Matériaux NFI"/>
    <s v="Kit de cuisine"/>
    <m/>
    <s v="Nombre"/>
    <n v="20"/>
    <m/>
    <m/>
    <m/>
    <s v=""/>
    <n v="20"/>
    <s v="Sélection / Priorisation"/>
    <x v="2"/>
    <x v="10"/>
    <s v="Viard"/>
    <m/>
    <m/>
    <m/>
    <m/>
    <s v="AME20161012NOBAVI"/>
    <x v="5"/>
    <x v="2"/>
    <x v="10"/>
    <e v="#N/A"/>
  </r>
  <r>
    <x v="3"/>
    <s v="Haitian RC"/>
    <m/>
    <s v="Réalisé"/>
    <d v="2016-10-12T00:00:00"/>
    <s v="Distribution NFI"/>
    <s v="Matériaux NFI"/>
    <s v="Couvertures"/>
    <m/>
    <s v="Nombre"/>
    <n v="448"/>
    <m/>
    <m/>
    <m/>
    <s v=""/>
    <n v="224"/>
    <m/>
    <x v="1"/>
    <x v="1"/>
    <m/>
    <m/>
    <m/>
    <m/>
    <m/>
    <s v="AME20161012SULE"/>
    <x v="4"/>
    <x v="1"/>
    <x v="1"/>
    <e v="#N/A"/>
  </r>
  <r>
    <x v="3"/>
    <s v="Haitian RC"/>
    <m/>
    <s v="Réalisé"/>
    <d v="2016-10-12T00:00:00"/>
    <s v="Distribution NFI"/>
    <s v="Matériaux NFI"/>
    <s v="Kit de cuisine"/>
    <m/>
    <s v="Nombre"/>
    <n v="200"/>
    <m/>
    <m/>
    <m/>
    <s v=""/>
    <n v="200"/>
    <m/>
    <x v="2"/>
    <x v="12"/>
    <s v="Mare Rouge"/>
    <m/>
    <m/>
    <m/>
    <m/>
    <s v="AME20161012NOMOMA"/>
    <x v="5"/>
    <x v="2"/>
    <x v="12"/>
    <e v="#N/A"/>
  </r>
  <r>
    <x v="3"/>
    <s v="Haitian RC"/>
    <m/>
    <s v="Réalisé"/>
    <d v="2016-10-12T00:00:00"/>
    <s v="Distribution NFI"/>
    <s v="Matériaux NFI"/>
    <s v="Kit de cuisine"/>
    <m/>
    <s v="Nombre"/>
    <n v="224"/>
    <m/>
    <m/>
    <m/>
    <s v=""/>
    <n v="224"/>
    <m/>
    <x v="1"/>
    <x v="1"/>
    <m/>
    <m/>
    <m/>
    <m/>
    <m/>
    <s v="AME20161012SULE"/>
    <x v="5"/>
    <x v="1"/>
    <x v="1"/>
    <e v="#N/A"/>
  </r>
  <r>
    <x v="3"/>
    <s v="Haitian RC"/>
    <m/>
    <s v="Réalisé"/>
    <d v="2016-10-13T00:00:00"/>
    <s v="Distribution NFI"/>
    <s v="Matériaux NFI"/>
    <s v="Couvertures"/>
    <m/>
    <s v="Nombre"/>
    <n v="610"/>
    <m/>
    <m/>
    <m/>
    <s v=""/>
    <n v="305"/>
    <s v="Sélection / Priorisation"/>
    <x v="2"/>
    <x v="10"/>
    <s v="Baie de Henne"/>
    <m/>
    <m/>
    <m/>
    <m/>
    <s v="AME20161013NOBABA"/>
    <x v="3"/>
    <x v="2"/>
    <x v="10"/>
    <e v="#N/A"/>
  </r>
  <r>
    <x v="3"/>
    <s v="Haitian RC"/>
    <m/>
    <s v="Réalisé"/>
    <d v="2016-10-13T00:00:00"/>
    <s v="Distribution NFI"/>
    <s v="Matériaux NFI"/>
    <s v="Kit d'hygiène"/>
    <m/>
    <s v="Nombre"/>
    <n v="305"/>
    <m/>
    <m/>
    <m/>
    <s v=""/>
    <n v="305"/>
    <s v="Sélection / Priorisation"/>
    <x v="2"/>
    <x v="10"/>
    <s v="Baie de Henne"/>
    <m/>
    <m/>
    <m/>
    <m/>
    <s v="AME20161013NOBABA"/>
    <x v="4"/>
    <x v="2"/>
    <x v="10"/>
    <e v="#N/A"/>
  </r>
  <r>
    <x v="3"/>
    <s v="Haitian RC"/>
    <m/>
    <s v="Réalisé"/>
    <d v="2016-10-13T00:00:00"/>
    <s v="Distribution NFI"/>
    <s v="Matériaux NFI"/>
    <s v="Kit de cuisine"/>
    <m/>
    <s v="Nombre"/>
    <n v="305"/>
    <m/>
    <m/>
    <m/>
    <s v=""/>
    <n v="305"/>
    <s v="Sélection / Priorisation"/>
    <x v="2"/>
    <x v="10"/>
    <s v="Baie de Henne"/>
    <m/>
    <m/>
    <m/>
    <m/>
    <s v="AME20161013NOBABA"/>
    <x v="5"/>
    <x v="2"/>
    <x v="10"/>
    <e v="#N/A"/>
  </r>
  <r>
    <x v="3"/>
    <s v="Haitian RC"/>
    <m/>
    <s v="Réalisé"/>
    <d v="2016-10-13T00:00:00"/>
    <s v="Distribution NFI"/>
    <s v="Matériaux NFI"/>
    <s v="Couvertures"/>
    <m/>
    <s v="Nombre"/>
    <n v="126"/>
    <m/>
    <m/>
    <m/>
    <s v=""/>
    <n v="63"/>
    <s v="Sélection / Priorisation"/>
    <x v="1"/>
    <x v="1"/>
    <s v="Ecole National Charles Lasegue"/>
    <m/>
    <m/>
    <m/>
    <m/>
    <s v="AME20161013SULEEC"/>
    <x v="4"/>
    <x v="1"/>
    <x v="1"/>
    <e v="#N/A"/>
  </r>
  <r>
    <x v="3"/>
    <s v="Haitian RC"/>
    <m/>
    <s v="Réalisé"/>
    <d v="2016-10-13T00:00:00"/>
    <s v="Distribution NFI"/>
    <s v="Matériaux NFI"/>
    <s v="Kit de cuisine"/>
    <m/>
    <s v="Nombre"/>
    <n v="63"/>
    <m/>
    <m/>
    <m/>
    <s v=""/>
    <n v="63"/>
    <s v="Sélection / Priorisation"/>
    <x v="1"/>
    <x v="1"/>
    <s v="Ecole National Charles Lasegue"/>
    <m/>
    <m/>
    <m/>
    <m/>
    <s v="AME20161013SULEEC"/>
    <x v="5"/>
    <x v="1"/>
    <x v="1"/>
    <e v="#N/A"/>
  </r>
  <r>
    <x v="3"/>
    <s v="Haitian RC"/>
    <m/>
    <s v="Réalisé"/>
    <d v="2016-10-13T00:00:00"/>
    <s v="Distribution NFI"/>
    <s v="Matériaux NFI"/>
    <s v="Couvertures"/>
    <m/>
    <s v="Nombre"/>
    <n v="200"/>
    <m/>
    <m/>
    <m/>
    <s v=""/>
    <n v="100"/>
    <s v="Sélection / Priorisation"/>
    <x v="2"/>
    <x v="13"/>
    <s v="Jean Rabel"/>
    <m/>
    <m/>
    <m/>
    <m/>
    <s v="AME20161013NOJEJE"/>
    <x v="3"/>
    <x v="2"/>
    <x v="13"/>
    <e v="#N/A"/>
  </r>
  <r>
    <x v="3"/>
    <s v="Haitian RC"/>
    <m/>
    <s v="Réalisé"/>
    <d v="2016-10-13T00:00:00"/>
    <s v="Distribution NFI"/>
    <s v="Matériaux NFI"/>
    <s v="Kit d'hygiène"/>
    <m/>
    <s v="Nombre"/>
    <n v="100"/>
    <m/>
    <m/>
    <m/>
    <s v=""/>
    <n v="100"/>
    <s v="Sélection / Priorisation"/>
    <x v="2"/>
    <x v="13"/>
    <s v="Jean Rabel"/>
    <m/>
    <m/>
    <m/>
    <m/>
    <s v="AME20161013NOJEJE"/>
    <x v="4"/>
    <x v="2"/>
    <x v="13"/>
    <e v="#N/A"/>
  </r>
  <r>
    <x v="3"/>
    <s v="Haitian RC"/>
    <m/>
    <s v="Réalisé"/>
    <d v="2016-10-13T00:00:00"/>
    <s v="Distribution NFI"/>
    <s v="Matériaux NFI"/>
    <s v="Kit de cuisine"/>
    <m/>
    <s v="Nombre"/>
    <n v="100"/>
    <m/>
    <m/>
    <m/>
    <s v=""/>
    <n v="100"/>
    <s v="Sélection / Priorisation"/>
    <x v="2"/>
    <x v="13"/>
    <s v="Jean Rabel"/>
    <m/>
    <m/>
    <m/>
    <m/>
    <s v="AME20161013NOJEJE"/>
    <x v="5"/>
    <x v="2"/>
    <x v="13"/>
    <e v="#N/A"/>
  </r>
  <r>
    <x v="3"/>
    <s v="Haitian RC"/>
    <m/>
    <s v="Réalisé"/>
    <d v="2016-10-13T00:00:00"/>
    <s v="Distribution NFI"/>
    <s v="Matériaux NFI"/>
    <s v="Couvertures"/>
    <m/>
    <s v="Nombre"/>
    <n v="323"/>
    <m/>
    <m/>
    <m/>
    <s v=""/>
    <n v="323"/>
    <m/>
    <x v="2"/>
    <x v="10"/>
    <m/>
    <m/>
    <m/>
    <m/>
    <m/>
    <s v="AME20161013NOBA"/>
    <x v="3"/>
    <x v="2"/>
    <x v="10"/>
    <e v="#N/A"/>
  </r>
  <r>
    <x v="3"/>
    <s v="Haitian RC"/>
    <m/>
    <s v="Réalisé"/>
    <d v="2016-10-13T00:00:00"/>
    <s v="Distribution NFI"/>
    <s v="Matériaux NFI"/>
    <s v="Couvertures"/>
    <m/>
    <s v="Nombre"/>
    <n v="100"/>
    <m/>
    <m/>
    <m/>
    <s v=""/>
    <n v="100"/>
    <m/>
    <x v="2"/>
    <x v="13"/>
    <m/>
    <m/>
    <m/>
    <m/>
    <m/>
    <s v="AME20161013NOJE"/>
    <x v="3"/>
    <x v="2"/>
    <x v="13"/>
    <e v="#N/A"/>
  </r>
  <r>
    <x v="3"/>
    <s v="Haitian RC"/>
    <m/>
    <s v="Réalisé"/>
    <d v="2016-10-13T00:00:00"/>
    <s v="Distribution NFI"/>
    <s v="Matériaux NFI"/>
    <s v="Couvertures"/>
    <m/>
    <s v="Nombre"/>
    <n v="126"/>
    <m/>
    <m/>
    <m/>
    <s v=""/>
    <n v="63"/>
    <m/>
    <x v="1"/>
    <x v="1"/>
    <m/>
    <m/>
    <m/>
    <m/>
    <m/>
    <s v="AME20161013SULE"/>
    <x v="3"/>
    <x v="1"/>
    <x v="1"/>
    <e v="#N/A"/>
  </r>
  <r>
    <x v="3"/>
    <s v="Haitian RC"/>
    <m/>
    <s v="Réalisé"/>
    <d v="2016-10-13T00:00:00"/>
    <s v="Distribution NFI"/>
    <s v="Matériaux NFI"/>
    <s v="Kit d'hygiène"/>
    <m/>
    <s v="Nombre"/>
    <n v="646"/>
    <m/>
    <m/>
    <m/>
    <s v=""/>
    <n v="323"/>
    <m/>
    <x v="2"/>
    <x v="10"/>
    <m/>
    <m/>
    <m/>
    <m/>
    <m/>
    <s v="AME20161013NOBA"/>
    <x v="4"/>
    <x v="2"/>
    <x v="10"/>
    <e v="#N/A"/>
  </r>
  <r>
    <x v="3"/>
    <s v="Haitian RC"/>
    <m/>
    <s v="Réalisé"/>
    <d v="2016-10-13T00:00:00"/>
    <s v="Distribution NFI"/>
    <s v="Matériaux NFI"/>
    <s v="Kit d'hygiène"/>
    <m/>
    <s v="Nombre"/>
    <n v="200"/>
    <m/>
    <m/>
    <m/>
    <s v=""/>
    <n v="100"/>
    <m/>
    <x v="2"/>
    <x v="13"/>
    <m/>
    <m/>
    <m/>
    <m/>
    <m/>
    <s v="AME20161013NOJE"/>
    <x v="4"/>
    <x v="2"/>
    <x v="13"/>
    <e v="#N/A"/>
  </r>
  <r>
    <x v="3"/>
    <s v="Haitian RC"/>
    <m/>
    <s v="Réalisé"/>
    <d v="2016-10-13T00:00:00"/>
    <s v="Distribution NFI"/>
    <s v="Matériaux NFI"/>
    <s v="Kit de cuisine"/>
    <m/>
    <s v="Nombre"/>
    <n v="323"/>
    <m/>
    <m/>
    <m/>
    <s v=""/>
    <n v="323"/>
    <m/>
    <x v="2"/>
    <x v="10"/>
    <m/>
    <m/>
    <m/>
    <m/>
    <m/>
    <s v="AME20161013NOBA"/>
    <x v="5"/>
    <x v="2"/>
    <x v="10"/>
    <e v="#N/A"/>
  </r>
  <r>
    <x v="3"/>
    <s v="Haitian RC"/>
    <m/>
    <s v="Réalisé"/>
    <d v="2016-10-13T00:00:00"/>
    <s v="Distribution NFI"/>
    <s v="Matériaux NFI"/>
    <s v="Kit de cuisine"/>
    <m/>
    <s v="Nombre"/>
    <n v="100"/>
    <m/>
    <m/>
    <m/>
    <s v=""/>
    <n v="100"/>
    <m/>
    <x v="2"/>
    <x v="13"/>
    <m/>
    <m/>
    <m/>
    <m/>
    <m/>
    <s v="AME20161013NOJE"/>
    <x v="5"/>
    <x v="2"/>
    <x v="13"/>
    <e v="#N/A"/>
  </r>
  <r>
    <x v="3"/>
    <s v="Haitian RC"/>
    <m/>
    <s v="Réalisé"/>
    <d v="2016-10-13T00:00:00"/>
    <s v="Distribution NFI"/>
    <s v="Matériaux NFI"/>
    <s v="Kit de cuisine"/>
    <m/>
    <s v="Nombre"/>
    <n v="63"/>
    <m/>
    <m/>
    <m/>
    <s v=""/>
    <n v="63"/>
    <m/>
    <x v="1"/>
    <x v="1"/>
    <m/>
    <m/>
    <m/>
    <m/>
    <m/>
    <s v="AME20161013SULE"/>
    <x v="4"/>
    <x v="1"/>
    <x v="1"/>
    <e v="#N/A"/>
  </r>
  <r>
    <x v="3"/>
    <s v="Haitian RC"/>
    <m/>
    <s v="Réalisé"/>
    <d v="2016-10-13T00:00:00"/>
    <s v="Distribution NFI"/>
    <s v="Matériaux NFI"/>
    <s v="Kit de cuisine"/>
    <m/>
    <s v="Nombre"/>
    <n v="125"/>
    <m/>
    <m/>
    <m/>
    <s v=""/>
    <n v="125"/>
    <m/>
    <x v="1"/>
    <x v="1"/>
    <m/>
    <m/>
    <m/>
    <m/>
    <m/>
    <s v="AME20161013SULE"/>
    <x v="5"/>
    <x v="1"/>
    <x v="1"/>
    <e v="#N/A"/>
  </r>
  <r>
    <x v="3"/>
    <s v="Haitian RC"/>
    <m/>
    <s v="Réalisé"/>
    <d v="2016-10-14T00:00:00"/>
    <s v="Distribution NFI"/>
    <s v="Matériaux NFI"/>
    <s v="Kit d'hygiène"/>
    <m/>
    <s v="Nombre"/>
    <n v="35"/>
    <m/>
    <m/>
    <m/>
    <s v=""/>
    <n v="35"/>
    <s v="Sélection / Priorisation"/>
    <x v="1"/>
    <x v="14"/>
    <s v="Les Coteaux Health Center"/>
    <m/>
    <m/>
    <m/>
    <m/>
    <s v="AME20161014SUCOLE"/>
    <x v="5"/>
    <x v="1"/>
    <x v="14"/>
    <e v="#N/A"/>
  </r>
  <r>
    <x v="3"/>
    <s v="Haitian RC"/>
    <m/>
    <s v="Réalisé"/>
    <d v="2016-10-14T00:00:00"/>
    <s v="Distribution NFI"/>
    <s v="Matériaux NFI"/>
    <s v="Kit d'hygiène"/>
    <m/>
    <s v="Nombre"/>
    <n v="35"/>
    <m/>
    <m/>
    <m/>
    <s v=""/>
    <n v="35"/>
    <s v="Sélection / Priorisation"/>
    <x v="1"/>
    <x v="15"/>
    <s v="Port-Salut Health Center"/>
    <m/>
    <m/>
    <m/>
    <m/>
    <s v="AME20161014SUPOPO"/>
    <x v="5"/>
    <x v="1"/>
    <x v="15"/>
    <e v="#N/A"/>
  </r>
  <r>
    <x v="3"/>
    <s v="Haitian RC"/>
    <m/>
    <s v="Réalisé"/>
    <d v="2016-10-16T00:00:00"/>
    <s v="Distribution NFI"/>
    <s v="Matériaux NFI"/>
    <s v="Kit d'hygiène"/>
    <m/>
    <s v="Nombre"/>
    <n v="70"/>
    <m/>
    <m/>
    <m/>
    <s v=""/>
    <n v="70"/>
    <s v="Sélection / Priorisation"/>
    <x v="1"/>
    <x v="14"/>
    <m/>
    <m/>
    <m/>
    <m/>
    <m/>
    <s v="AME20161016SUCO"/>
    <x v="5"/>
    <x v="1"/>
    <x v="14"/>
    <e v="#N/A"/>
  </r>
  <r>
    <x v="3"/>
    <s v="Haitian RC"/>
    <m/>
    <s v="Réalisé"/>
    <d v="2016-10-18T00:00:00"/>
    <s v="Distribution NFI"/>
    <s v="Matériaux NFI"/>
    <s v="Couvertures"/>
    <m/>
    <s v="Nombre"/>
    <n v="236"/>
    <m/>
    <m/>
    <m/>
    <s v=""/>
    <n v="118"/>
    <s v="Sélection / Priorisation"/>
    <x v="1"/>
    <x v="16"/>
    <s v="Crabier, Trichet, Roger"/>
    <m/>
    <m/>
    <m/>
    <m/>
    <s v="AME20161018SUSTCR"/>
    <x v="5"/>
    <x v="1"/>
    <x v="16"/>
    <e v="#N/A"/>
  </r>
  <r>
    <x v="3"/>
    <s v="Haitian RC"/>
    <m/>
    <s v="Réalisé"/>
    <d v="2016-10-18T00:00:00"/>
    <s v="Distribution Abris"/>
    <s v="Matériaux Abris"/>
    <s v="Bâches"/>
    <m/>
    <s v="Nombre"/>
    <n v="236"/>
    <m/>
    <m/>
    <m/>
    <s v=""/>
    <n v="118"/>
    <m/>
    <x v="1"/>
    <x v="16"/>
    <m/>
    <m/>
    <m/>
    <m/>
    <m/>
    <s v="AME20161018SUST"/>
    <x v="3"/>
    <x v="1"/>
    <x v="16"/>
    <e v="#N/A"/>
  </r>
  <r>
    <x v="3"/>
    <s v="Haitian RC"/>
    <m/>
    <s v="Réalisé"/>
    <d v="2016-10-18T00:00:00"/>
    <s v="Distribution NFI"/>
    <s v="Matériaux NFI"/>
    <s v="Couvertures"/>
    <m/>
    <s v="Nombre"/>
    <n v="118"/>
    <m/>
    <m/>
    <m/>
    <s v=""/>
    <n v="118"/>
    <m/>
    <x v="1"/>
    <x v="16"/>
    <m/>
    <m/>
    <m/>
    <m/>
    <m/>
    <s v="AME20161018SUST"/>
    <x v="4"/>
    <x v="1"/>
    <x v="16"/>
    <e v="#N/A"/>
  </r>
  <r>
    <x v="3"/>
    <s v="Haitian RC"/>
    <m/>
    <s v="Réalisé"/>
    <d v="2016-10-18T00:00:00"/>
    <s v="Distribution Abris"/>
    <s v="Matériaux Abris"/>
    <s v="Kit Abris"/>
    <m/>
    <s v="Nombre"/>
    <n v="118"/>
    <m/>
    <m/>
    <m/>
    <s v=""/>
    <n v="118"/>
    <m/>
    <x v="1"/>
    <x v="16"/>
    <m/>
    <m/>
    <m/>
    <m/>
    <m/>
    <s v="AME20161018SUST"/>
    <x v="5"/>
    <x v="1"/>
    <x v="16"/>
    <e v="#N/A"/>
  </r>
  <r>
    <x v="3"/>
    <s v="Haitian RC"/>
    <m/>
    <s v="Réalisé"/>
    <d v="2016-10-19T00:00:00"/>
    <s v="Distribution NFI"/>
    <s v="Matériaux NFI"/>
    <s v="Kit de cuisine"/>
    <m/>
    <s v="Nombre"/>
    <n v="10"/>
    <m/>
    <m/>
    <m/>
    <s v=""/>
    <n v="10"/>
    <s v="Sélection / Priorisation"/>
    <x v="2"/>
    <x v="10"/>
    <s v="1st , Hatte de Lice"/>
    <m/>
    <m/>
    <m/>
    <m/>
    <s v="AME20161019NOBA1S"/>
    <x v="12"/>
    <x v="2"/>
    <x v="10"/>
    <e v="#N/A"/>
  </r>
  <r>
    <x v="3"/>
    <s v="Haitian RC"/>
    <m/>
    <s v="Réalisé"/>
    <d v="2016-10-19T00:00:00"/>
    <s v="Distribution NFI"/>
    <s v="Matériaux NFI"/>
    <s v="Couvertures"/>
    <m/>
    <s v="Nombre"/>
    <n v="20"/>
    <m/>
    <m/>
    <m/>
    <s v=""/>
    <n v="10"/>
    <s v="Sélection / Priorisation"/>
    <x v="2"/>
    <x v="10"/>
    <s v="1st , Hatte de Lice"/>
    <m/>
    <m/>
    <m/>
    <m/>
    <s v="AME20161019NOBA1S"/>
    <x v="13"/>
    <x v="2"/>
    <x v="10"/>
    <e v="#N/A"/>
  </r>
  <r>
    <x v="3"/>
    <s v="Haitian RC"/>
    <m/>
    <s v="Réalisé"/>
    <d v="2016-10-19T00:00:00"/>
    <s v="Distribution NFI"/>
    <s v="Matériaux NFI"/>
    <s v="Kit d'hygiène"/>
    <m/>
    <s v="Nombre"/>
    <n v="10"/>
    <m/>
    <m/>
    <m/>
    <s v=""/>
    <n v="10"/>
    <s v="Sélection / Priorisation"/>
    <x v="2"/>
    <x v="10"/>
    <s v="1st , Hatte de Lice"/>
    <m/>
    <m/>
    <m/>
    <m/>
    <s v="AME20161019NOBA1S"/>
    <x v="14"/>
    <x v="2"/>
    <x v="10"/>
    <e v="#N/A"/>
  </r>
  <r>
    <x v="3"/>
    <s v="Haitian RC"/>
    <m/>
    <s v="Réalisé"/>
    <d v="2016-10-19T00:00:00"/>
    <s v="Distribution NFI"/>
    <s v="Matériaux NFI"/>
    <s v="Kit de cuisine"/>
    <m/>
    <s v="Nombre"/>
    <n v="44"/>
    <m/>
    <m/>
    <m/>
    <s v=""/>
    <n v="44"/>
    <s v="Sélection / Priorisation"/>
    <x v="2"/>
    <x v="10"/>
    <s v="1st, Baie de Henne town"/>
    <m/>
    <m/>
    <m/>
    <m/>
    <s v="AME20161019NOBA1S"/>
    <x v="15"/>
    <x v="2"/>
    <x v="10"/>
    <e v="#N/A"/>
  </r>
  <r>
    <x v="3"/>
    <s v="Haitian RC"/>
    <m/>
    <s v="Réalisé"/>
    <d v="2016-10-19T00:00:00"/>
    <s v="Distribution NFI"/>
    <s v="Matériaux NFI"/>
    <s v="Couvertures"/>
    <m/>
    <s v="Nombre"/>
    <n v="88"/>
    <m/>
    <m/>
    <m/>
    <s v=""/>
    <n v="44"/>
    <s v="Sélection / Priorisation"/>
    <x v="2"/>
    <x v="10"/>
    <s v="1st, Baie de Henne town"/>
    <m/>
    <m/>
    <m/>
    <m/>
    <s v="AME20161019NOBA1S"/>
    <x v="16"/>
    <x v="2"/>
    <x v="10"/>
    <e v="#N/A"/>
  </r>
  <r>
    <x v="3"/>
    <s v="Haitian RC"/>
    <m/>
    <s v="Réalisé"/>
    <d v="2016-10-19T00:00:00"/>
    <s v="Distribution NFI"/>
    <s v="Matériaux NFI"/>
    <s v="Kit d'hygiène"/>
    <m/>
    <s v="Nombre"/>
    <n v="44"/>
    <m/>
    <m/>
    <m/>
    <s v=""/>
    <n v="44"/>
    <s v="Sélection / Priorisation"/>
    <x v="2"/>
    <x v="10"/>
    <s v="1st, Baie de Henne town"/>
    <m/>
    <m/>
    <m/>
    <m/>
    <s v="AME20161019NOBA1S"/>
    <x v="17"/>
    <x v="2"/>
    <x v="10"/>
    <e v="#N/A"/>
  </r>
  <r>
    <x v="3"/>
    <s v="Haitian RC"/>
    <m/>
    <s v="Réalisé"/>
    <d v="2016-10-19T00:00:00"/>
    <s v="Distribution NFI"/>
    <s v="Matériaux NFI"/>
    <s v="Kit de cuisine"/>
    <m/>
    <s v="Nombre"/>
    <n v="10"/>
    <m/>
    <m/>
    <m/>
    <s v=""/>
    <n v="10"/>
    <s v="Sélection / Priorisation"/>
    <x v="2"/>
    <x v="10"/>
    <s v="1st, Buis d'homme"/>
    <m/>
    <m/>
    <m/>
    <m/>
    <s v="AME20161019NOBA1S"/>
    <x v="18"/>
    <x v="2"/>
    <x v="10"/>
    <e v="#N/A"/>
  </r>
  <r>
    <x v="3"/>
    <s v="Haitian RC"/>
    <m/>
    <s v="Réalisé"/>
    <d v="2016-10-19T00:00:00"/>
    <s v="Distribution NFI"/>
    <s v="Matériaux NFI"/>
    <s v="Couvertures"/>
    <m/>
    <s v="Nombre"/>
    <n v="20"/>
    <m/>
    <m/>
    <m/>
    <s v=""/>
    <n v="10"/>
    <s v="Sélection / Priorisation"/>
    <x v="2"/>
    <x v="10"/>
    <s v="1st, Buis d'homme"/>
    <m/>
    <m/>
    <m/>
    <m/>
    <s v="AME20161019NOBA1S"/>
    <x v="19"/>
    <x v="2"/>
    <x v="10"/>
    <e v="#N/A"/>
  </r>
  <r>
    <x v="3"/>
    <s v="Haitian RC"/>
    <m/>
    <s v="Réalisé"/>
    <d v="2016-10-19T00:00:00"/>
    <s v="Distribution NFI"/>
    <s v="Matériaux NFI"/>
    <s v="Kit d'hygiène"/>
    <m/>
    <s v="Nombre"/>
    <n v="10"/>
    <m/>
    <m/>
    <m/>
    <s v=""/>
    <n v="10"/>
    <s v="Sélection / Priorisation"/>
    <x v="2"/>
    <x v="10"/>
    <s v="1st, Buis d'homme"/>
    <m/>
    <m/>
    <m/>
    <m/>
    <s v="AME20161019NOBA1S"/>
    <x v="20"/>
    <x v="2"/>
    <x v="10"/>
    <e v="#N/A"/>
  </r>
  <r>
    <x v="3"/>
    <s v="Haitian RC"/>
    <m/>
    <s v="Réalisé"/>
    <d v="2016-10-19T00:00:00"/>
    <s v="Distribution NFI"/>
    <s v="Matériaux NFI"/>
    <s v="Kit de cuisine"/>
    <m/>
    <s v="Nombre"/>
    <n v="100"/>
    <m/>
    <m/>
    <m/>
    <s v=""/>
    <n v="50"/>
    <s v="Sélection / Priorisation"/>
    <x v="2"/>
    <x v="10"/>
    <s v="1st, Citerne Remy"/>
    <m/>
    <m/>
    <m/>
    <m/>
    <s v="AME20161019NOBA1S"/>
    <x v="21"/>
    <x v="2"/>
    <x v="10"/>
    <e v="#N/A"/>
  </r>
  <r>
    <x v="3"/>
    <s v="Haitian RC"/>
    <m/>
    <s v="Réalisé"/>
    <d v="2016-10-19T00:00:00"/>
    <s v="Distribution NFI"/>
    <s v="Matériaux NFI"/>
    <s v="Couvertures"/>
    <m/>
    <s v="Nombre"/>
    <n v="100"/>
    <m/>
    <m/>
    <m/>
    <s v=""/>
    <n v="50"/>
    <s v="Sélection / Priorisation"/>
    <x v="2"/>
    <x v="10"/>
    <s v="1st, Citerne Remy"/>
    <m/>
    <m/>
    <m/>
    <m/>
    <s v="AME20161019NOBA1S"/>
    <x v="22"/>
    <x v="2"/>
    <x v="10"/>
    <e v="#N/A"/>
  </r>
  <r>
    <x v="3"/>
    <s v="Haitian RC"/>
    <m/>
    <s v="Réalisé"/>
    <d v="2016-10-19T00:00:00"/>
    <s v="Distribution NFI"/>
    <s v="Matériaux NFI"/>
    <s v="Kit d'hygiène"/>
    <m/>
    <s v="Nombre"/>
    <n v="50"/>
    <m/>
    <m/>
    <m/>
    <s v=""/>
    <n v="50"/>
    <s v="Sélection / Priorisation"/>
    <x v="2"/>
    <x v="10"/>
    <s v="1st, Citerne Remy"/>
    <m/>
    <m/>
    <m/>
    <m/>
    <s v="AME20161019NOBA1S"/>
    <x v="23"/>
    <x v="2"/>
    <x v="10"/>
    <e v="#N/A"/>
  </r>
  <r>
    <x v="3"/>
    <s v="Haitian RC"/>
    <m/>
    <s v="Réalisé"/>
    <d v="2016-10-19T00:00:00"/>
    <s v="Distribution NFI"/>
    <s v="Matériaux NFI"/>
    <s v="Kit de cuisine"/>
    <m/>
    <s v="Nombre"/>
    <n v="10"/>
    <m/>
    <m/>
    <m/>
    <s v=""/>
    <n v="10"/>
    <s v="Sélection / Priorisation"/>
    <x v="2"/>
    <x v="10"/>
    <s v="1st, Passe Seche"/>
    <m/>
    <m/>
    <m/>
    <m/>
    <s v="AME20161019NOBA1S"/>
    <x v="0"/>
    <x v="2"/>
    <x v="10"/>
    <e v="#N/A"/>
  </r>
  <r>
    <x v="3"/>
    <s v="Haitian RC"/>
    <m/>
    <s v="Réalisé"/>
    <d v="2016-10-19T00:00:00"/>
    <s v="Distribution NFI"/>
    <s v="Matériaux NFI"/>
    <s v="Couvertures"/>
    <m/>
    <s v="Nombre"/>
    <n v="20"/>
    <m/>
    <m/>
    <m/>
    <s v=""/>
    <n v="10"/>
    <s v="Sélection / Priorisation"/>
    <x v="2"/>
    <x v="10"/>
    <s v="1st, Passe Seche"/>
    <m/>
    <m/>
    <m/>
    <m/>
    <s v="AME20161019NOBA1S"/>
    <x v="1"/>
    <x v="2"/>
    <x v="10"/>
    <e v="#N/A"/>
  </r>
  <r>
    <x v="3"/>
    <s v="Haitian RC"/>
    <m/>
    <s v="Réalisé"/>
    <d v="2016-10-19T00:00:00"/>
    <s v="Distribution NFI"/>
    <s v="Matériaux NFI"/>
    <s v="Kit d'hygiène"/>
    <m/>
    <s v="Nombre"/>
    <n v="10"/>
    <m/>
    <m/>
    <m/>
    <s v=""/>
    <n v="10"/>
    <s v="Sélection / Priorisation"/>
    <x v="2"/>
    <x v="10"/>
    <s v="1st, Passe Seche"/>
    <m/>
    <m/>
    <m/>
    <m/>
    <s v="AME20161019NOBA1S"/>
    <x v="2"/>
    <x v="2"/>
    <x v="10"/>
    <e v="#N/A"/>
  </r>
  <r>
    <x v="3"/>
    <s v="Haitian RC"/>
    <m/>
    <s v="Réalisé"/>
    <d v="2016-10-19T00:00:00"/>
    <s v="Distribution NFI"/>
    <s v="Matériaux NFI"/>
    <s v="Kit de cuisine"/>
    <m/>
    <s v="Nombre"/>
    <n v="5"/>
    <m/>
    <m/>
    <m/>
    <s v=""/>
    <n v="5"/>
    <s v="Sélection / Priorisation"/>
    <x v="2"/>
    <x v="10"/>
    <s v="1st, Via"/>
    <m/>
    <m/>
    <m/>
    <m/>
    <s v="AME20161019NOBA1S"/>
    <x v="3"/>
    <x v="2"/>
    <x v="10"/>
    <e v="#N/A"/>
  </r>
  <r>
    <x v="3"/>
    <s v="Haitian RC"/>
    <m/>
    <s v="Réalisé"/>
    <d v="2016-10-19T00:00:00"/>
    <s v="Distribution NFI"/>
    <s v="Matériaux NFI"/>
    <s v="Couvertures"/>
    <m/>
    <s v="Nombre"/>
    <n v="10"/>
    <m/>
    <m/>
    <m/>
    <s v=""/>
    <n v="5"/>
    <s v="Sélection / Priorisation"/>
    <x v="2"/>
    <x v="10"/>
    <s v="1st, Via"/>
    <m/>
    <m/>
    <m/>
    <m/>
    <s v="AME20161019NOBA1S"/>
    <x v="4"/>
    <x v="2"/>
    <x v="10"/>
    <e v="#N/A"/>
  </r>
  <r>
    <x v="3"/>
    <s v="Haitian RC"/>
    <m/>
    <s v="Réalisé"/>
    <d v="2016-10-19T00:00:00"/>
    <s v="Distribution NFI"/>
    <s v="Matériaux NFI"/>
    <s v="Kit d'hygiène"/>
    <m/>
    <s v="Nombre"/>
    <n v="5"/>
    <m/>
    <m/>
    <m/>
    <s v=""/>
    <n v="5"/>
    <s v="Sélection / Priorisation"/>
    <x v="2"/>
    <x v="10"/>
    <s v="1st, Via"/>
    <m/>
    <m/>
    <m/>
    <m/>
    <s v="AME20161019NOBA1S"/>
    <x v="5"/>
    <x v="2"/>
    <x v="10"/>
    <e v="#N/A"/>
  </r>
  <r>
    <x v="3"/>
    <s v="Haitian RC"/>
    <m/>
    <s v="Réalisé"/>
    <d v="2016-10-19T00:00:00"/>
    <s v="Distribution NFI"/>
    <s v="Matériaux NFI"/>
    <s v="Kit de cuisine"/>
    <m/>
    <s v="Nombre"/>
    <n v="15"/>
    <m/>
    <m/>
    <m/>
    <s v=""/>
    <n v="15"/>
    <s v="Sélection / Priorisation"/>
    <x v="2"/>
    <x v="10"/>
    <s v="4th, Pitit Paradis"/>
    <m/>
    <m/>
    <m/>
    <m/>
    <s v="AME20161019NOBA4T"/>
    <x v="3"/>
    <x v="2"/>
    <x v="10"/>
    <e v="#N/A"/>
  </r>
  <r>
    <x v="3"/>
    <s v="Haitian RC"/>
    <m/>
    <s v="Réalisé"/>
    <d v="2016-10-19T00:00:00"/>
    <s v="Distribution NFI"/>
    <s v="Matériaux NFI"/>
    <s v="Couvertures"/>
    <m/>
    <s v="Nombre"/>
    <n v="30"/>
    <m/>
    <m/>
    <m/>
    <s v=""/>
    <n v="15"/>
    <s v="Sélection / Priorisation"/>
    <x v="2"/>
    <x v="10"/>
    <s v="4th, Pitit Paradis"/>
    <m/>
    <m/>
    <m/>
    <m/>
    <s v="AME20161019NOBA4T"/>
    <x v="4"/>
    <x v="2"/>
    <x v="10"/>
    <e v="#N/A"/>
  </r>
  <r>
    <x v="3"/>
    <s v="Haitian RC"/>
    <m/>
    <s v="Réalisé"/>
    <d v="2016-10-19T00:00:00"/>
    <s v="Distribution NFI"/>
    <s v="Matériaux NFI"/>
    <s v="Kit d'hygiène"/>
    <m/>
    <s v="Nombre"/>
    <n v="15"/>
    <m/>
    <m/>
    <m/>
    <s v=""/>
    <n v="15"/>
    <s v="Sélection / Priorisation"/>
    <x v="2"/>
    <x v="10"/>
    <s v="4th, Pitit Paradis"/>
    <m/>
    <m/>
    <m/>
    <m/>
    <s v="AME20161019NOBA4T"/>
    <x v="5"/>
    <x v="2"/>
    <x v="10"/>
    <e v="#N/A"/>
  </r>
  <r>
    <x v="3"/>
    <s v="Haitian RC"/>
    <m/>
    <s v="Réalisé"/>
    <d v="2016-10-19T00:00:00"/>
    <s v="Distribution NFI"/>
    <s v="Matériaux NFI"/>
    <s v="Couvertures"/>
    <m/>
    <s v="Nombre"/>
    <n v="240"/>
    <m/>
    <m/>
    <m/>
    <s v=""/>
    <n v="120"/>
    <s v="Sélection / Priorisation"/>
    <x v="2"/>
    <x v="13"/>
    <s v="Centre Ville"/>
    <m/>
    <m/>
    <m/>
    <m/>
    <s v="AME20161019NOJECE"/>
    <x v="3"/>
    <x v="2"/>
    <x v="13"/>
    <e v="#N/A"/>
  </r>
  <r>
    <x v="3"/>
    <s v="Haitian RC"/>
    <m/>
    <s v="Réalisé"/>
    <d v="2016-10-19T00:00:00"/>
    <s v="Distribution NFI"/>
    <s v="Matériaux NFI"/>
    <s v="Kit de cuisine"/>
    <m/>
    <s v="Nombre"/>
    <n v="120"/>
    <m/>
    <m/>
    <m/>
    <s v=""/>
    <n v="120"/>
    <s v="Sélection / Priorisation"/>
    <x v="2"/>
    <x v="13"/>
    <s v="Centre Ville"/>
    <m/>
    <m/>
    <m/>
    <m/>
    <s v="AME20161019NOJECE"/>
    <x v="4"/>
    <x v="2"/>
    <x v="13"/>
    <e v="#N/A"/>
  </r>
  <r>
    <x v="3"/>
    <s v="Haitian RC"/>
    <m/>
    <s v="Réalisé"/>
    <d v="2016-10-19T00:00:00"/>
    <s v="Distribution NFI"/>
    <s v="Matériaux NFI"/>
    <s v="Kit d'hygiène"/>
    <m/>
    <s v="Nombre"/>
    <n v="120"/>
    <m/>
    <m/>
    <m/>
    <s v=""/>
    <n v="120"/>
    <s v="Sélection / Priorisation"/>
    <x v="2"/>
    <x v="13"/>
    <s v="Centre Ville"/>
    <m/>
    <m/>
    <m/>
    <m/>
    <s v="AME20161019NOJECE"/>
    <x v="5"/>
    <x v="2"/>
    <x v="13"/>
    <e v="#N/A"/>
  </r>
  <r>
    <x v="3"/>
    <s v="Haitian RC"/>
    <m/>
    <s v="Réalisé"/>
    <d v="2016-10-20T00:00:00"/>
    <s v="Distribution NFI"/>
    <s v="Matériaux NFI"/>
    <s v="Kit de cuisine"/>
    <m/>
    <s v="Nombre"/>
    <n v="10"/>
    <m/>
    <m/>
    <m/>
    <s v=""/>
    <n v="10"/>
    <s v="Sélection / Priorisation"/>
    <x v="2"/>
    <x v="17"/>
    <s v="1st, Granboulay"/>
    <m/>
    <m/>
    <m/>
    <m/>
    <s v="AME20161020NOBO1S"/>
    <x v="3"/>
    <x v="2"/>
    <x v="17"/>
    <e v="#N/A"/>
  </r>
  <r>
    <x v="3"/>
    <s v="Haitian RC"/>
    <m/>
    <s v="Réalisé"/>
    <d v="2016-10-20T00:00:00"/>
    <s v="Distribution NFI"/>
    <s v="Matériaux NFI"/>
    <s v="Couvertures"/>
    <m/>
    <s v="Nombre"/>
    <n v="20"/>
    <m/>
    <m/>
    <m/>
    <s v=""/>
    <n v="10"/>
    <s v="Sélection / Priorisation"/>
    <x v="2"/>
    <x v="17"/>
    <s v="1st, Granboulay"/>
    <m/>
    <m/>
    <m/>
    <m/>
    <s v="AME20161020NOBO1S"/>
    <x v="4"/>
    <x v="2"/>
    <x v="17"/>
    <e v="#N/A"/>
  </r>
  <r>
    <x v="3"/>
    <s v="Haitian RC"/>
    <m/>
    <s v="Réalisé"/>
    <d v="2016-10-20T00:00:00"/>
    <s v="Distribution NFI"/>
    <s v="Matériaux NFI"/>
    <s v="Kit d'hygiène"/>
    <m/>
    <s v="Nombre"/>
    <n v="10"/>
    <m/>
    <m/>
    <m/>
    <s v=""/>
    <n v="10"/>
    <s v="Sélection / Priorisation"/>
    <x v="2"/>
    <x v="17"/>
    <s v="1st, Granboulay"/>
    <m/>
    <m/>
    <m/>
    <m/>
    <s v="AME20161020NOBO1S"/>
    <x v="5"/>
    <x v="2"/>
    <x v="17"/>
    <e v="#N/A"/>
  </r>
  <r>
    <x v="3"/>
    <s v="Haitian RC"/>
    <m/>
    <s v="Réalisé"/>
    <d v="2016-10-20T00:00:00"/>
    <s v="Distribution NFI"/>
    <s v="Matériaux NFI"/>
    <s v="Kit de cuisine"/>
    <m/>
    <s v="Nombre"/>
    <n v="10"/>
    <m/>
    <m/>
    <m/>
    <s v=""/>
    <n v="10"/>
    <s v="Sélection / Priorisation"/>
    <x v="2"/>
    <x v="17"/>
    <s v="2nd, Maturun"/>
    <m/>
    <m/>
    <m/>
    <m/>
    <s v="AME20161020NOBO2N"/>
    <x v="3"/>
    <x v="2"/>
    <x v="17"/>
    <e v="#N/A"/>
  </r>
  <r>
    <x v="3"/>
    <s v="Haitian RC"/>
    <m/>
    <s v="Réalisé"/>
    <d v="2016-10-20T00:00:00"/>
    <s v="Distribution NFI"/>
    <s v="Matériaux NFI"/>
    <s v="Couvertures"/>
    <m/>
    <s v="Nombre"/>
    <n v="20"/>
    <m/>
    <m/>
    <m/>
    <s v=""/>
    <n v="10"/>
    <s v="Sélection / Priorisation"/>
    <x v="2"/>
    <x v="17"/>
    <s v="2nd, Maturun"/>
    <m/>
    <m/>
    <m/>
    <m/>
    <s v="AME20161020NOBO2N"/>
    <x v="4"/>
    <x v="2"/>
    <x v="17"/>
    <e v="#N/A"/>
  </r>
  <r>
    <x v="3"/>
    <s v="Haitian RC"/>
    <m/>
    <s v="Réalisé"/>
    <d v="2016-10-20T00:00:00"/>
    <s v="Distribution NFI"/>
    <s v="Matériaux NFI"/>
    <s v="Kit d'hygiène"/>
    <m/>
    <s v="Nombre"/>
    <n v="10"/>
    <m/>
    <m/>
    <m/>
    <s v=""/>
    <n v="10"/>
    <s v="Sélection / Priorisation"/>
    <x v="2"/>
    <x v="17"/>
    <s v="2nd, Maturun"/>
    <m/>
    <m/>
    <m/>
    <m/>
    <s v="AME20161020NOBO2N"/>
    <x v="5"/>
    <x v="2"/>
    <x v="17"/>
    <e v="#N/A"/>
  </r>
  <r>
    <x v="3"/>
    <s v="Haitian RC"/>
    <m/>
    <s v="Réalisé"/>
    <d v="2016-10-20T00:00:00"/>
    <s v="Distribution NFI"/>
    <s v="Matériaux NFI"/>
    <s v="Kit de cuisine"/>
    <m/>
    <s v="Nombre"/>
    <n v="10"/>
    <m/>
    <m/>
    <m/>
    <s v=""/>
    <n v="10"/>
    <s v="Sélection / Priorisation"/>
    <x v="2"/>
    <x v="17"/>
    <s v="3rd, Desforge"/>
    <m/>
    <m/>
    <m/>
    <m/>
    <s v="AME20161020NOBO3R"/>
    <x v="3"/>
    <x v="2"/>
    <x v="17"/>
    <e v="#N/A"/>
  </r>
  <r>
    <x v="3"/>
    <s v="Haitian RC"/>
    <m/>
    <s v="Réalisé"/>
    <d v="2016-10-20T00:00:00"/>
    <s v="Distribution NFI"/>
    <s v="Matériaux NFI"/>
    <s v="Couvertures"/>
    <m/>
    <s v="Nombre"/>
    <n v="20"/>
    <m/>
    <m/>
    <m/>
    <s v=""/>
    <n v="10"/>
    <s v="Sélection / Priorisation"/>
    <x v="2"/>
    <x v="17"/>
    <s v="3rd, Desforge"/>
    <m/>
    <m/>
    <m/>
    <m/>
    <s v="AME20161020NOBO3R"/>
    <x v="4"/>
    <x v="2"/>
    <x v="17"/>
    <e v="#N/A"/>
  </r>
  <r>
    <x v="3"/>
    <s v="Haitian RC"/>
    <m/>
    <s v="Réalisé"/>
    <d v="2016-10-20T00:00:00"/>
    <s v="Distribution NFI"/>
    <s v="Matériaux NFI"/>
    <s v="Kit d'hygiène"/>
    <m/>
    <s v="Nombre"/>
    <n v="10"/>
    <m/>
    <m/>
    <m/>
    <s v=""/>
    <n v="10"/>
    <s v="Sélection / Priorisation"/>
    <x v="2"/>
    <x v="17"/>
    <s v="3rd, Desforge"/>
    <m/>
    <m/>
    <m/>
    <m/>
    <s v="AME20161020NOBO3R"/>
    <x v="5"/>
    <x v="2"/>
    <x v="17"/>
    <e v="#N/A"/>
  </r>
  <r>
    <x v="3"/>
    <s v="Haitian RC"/>
    <m/>
    <s v="Réalisé"/>
    <d v="2016-10-20T00:00:00"/>
    <s v="Distribution NFI"/>
    <s v="Matériaux NFI"/>
    <s v="Kit de cuisine"/>
    <m/>
    <s v="Nombre"/>
    <n v="11"/>
    <m/>
    <m/>
    <m/>
    <s v=""/>
    <n v="10"/>
    <s v="Sélection / Priorisation"/>
    <x v="2"/>
    <x v="17"/>
    <s v="behind the church, Derriere Leglise"/>
    <m/>
    <m/>
    <m/>
    <m/>
    <s v="AME20161020NOBOBE"/>
    <x v="3"/>
    <x v="2"/>
    <x v="17"/>
    <e v="#N/A"/>
  </r>
  <r>
    <x v="3"/>
    <s v="Haitian RC"/>
    <m/>
    <s v="Réalisé"/>
    <d v="2016-10-20T00:00:00"/>
    <s v="Distribution NFI"/>
    <s v="Matériaux NFI"/>
    <s v="Couvertures"/>
    <m/>
    <s v="Nombre"/>
    <n v="21"/>
    <m/>
    <m/>
    <m/>
    <s v=""/>
    <n v="10"/>
    <s v="Sélection / Priorisation"/>
    <x v="2"/>
    <x v="17"/>
    <s v="behind the church, Derriere Leglise"/>
    <m/>
    <m/>
    <m/>
    <m/>
    <s v="AME20161020NOBOBE"/>
    <x v="4"/>
    <x v="2"/>
    <x v="17"/>
    <e v="#N/A"/>
  </r>
  <r>
    <x v="3"/>
    <s v="Haitian RC"/>
    <m/>
    <s v="Réalisé"/>
    <d v="2016-10-20T00:00:00"/>
    <s v="Distribution NFI"/>
    <s v="Matériaux NFI"/>
    <s v="Kit d'hygiène"/>
    <m/>
    <s v="Nombre"/>
    <n v="10"/>
    <m/>
    <m/>
    <m/>
    <s v=""/>
    <n v="10"/>
    <s v="Sélection / Priorisation"/>
    <x v="2"/>
    <x v="17"/>
    <s v="behind the church, Derriere Leglise"/>
    <m/>
    <m/>
    <m/>
    <m/>
    <s v="AME20161020NOBOBE"/>
    <x v="5"/>
    <x v="2"/>
    <x v="17"/>
    <e v="#N/A"/>
  </r>
  <r>
    <x v="3"/>
    <s v="Haitian RC"/>
    <m/>
    <s v="Réalisé"/>
    <d v="2016-10-20T00:00:00"/>
    <s v="Distribution NFI"/>
    <s v="Matériaux NFI"/>
    <s v="Couvertures"/>
    <m/>
    <s v="Nombre"/>
    <n v="474"/>
    <m/>
    <m/>
    <m/>
    <s v=""/>
    <n v="237"/>
    <s v="Sélection / Priorisation"/>
    <x v="1"/>
    <x v="16"/>
    <s v="Boyer, K-Darline, K-Boyer, K- Sainvil"/>
    <m/>
    <m/>
    <m/>
    <m/>
    <s v="AME20161020SUSTBO"/>
    <x v="4"/>
    <x v="1"/>
    <x v="16"/>
    <e v="#N/A"/>
  </r>
  <r>
    <x v="3"/>
    <s v="Haitian RC"/>
    <m/>
    <s v="Réalisé"/>
    <d v="2016-10-20T00:00:00"/>
    <s v="Distribution Abris"/>
    <s v="Matériaux Abris"/>
    <s v="Kit Abris"/>
    <m/>
    <s v="Nombre"/>
    <n v="237"/>
    <m/>
    <m/>
    <m/>
    <s v=""/>
    <n v="237"/>
    <s v="Sélection / Priorisation"/>
    <x v="1"/>
    <x v="16"/>
    <s v="Boyer, K-Darline, K-Boyer, K- Sainvil"/>
    <m/>
    <m/>
    <m/>
    <m/>
    <s v="AME20161020SUSTBO"/>
    <x v="5"/>
    <x v="1"/>
    <x v="16"/>
    <e v="#N/A"/>
  </r>
  <r>
    <x v="3"/>
    <s v="Haitian RC"/>
    <m/>
    <s v="Réalisé"/>
    <d v="2016-10-20T00:00:00"/>
    <s v="Distribution NFI"/>
    <s v="Matériaux NFI"/>
    <s v="Kit de cuisine"/>
    <m/>
    <s v="Nombre"/>
    <n v="6"/>
    <m/>
    <m/>
    <m/>
    <s v=""/>
    <n v="6"/>
    <s v="Sélection / Priorisation"/>
    <x v="2"/>
    <x v="12"/>
    <s v="HRC Local Committee"/>
    <m/>
    <m/>
    <m/>
    <m/>
    <s v="AME20161020NOMOHR"/>
    <x v="3"/>
    <x v="2"/>
    <x v="12"/>
    <e v="#N/A"/>
  </r>
  <r>
    <x v="3"/>
    <s v="Haitian RC"/>
    <m/>
    <s v="Réalisé"/>
    <d v="2016-10-20T00:00:00"/>
    <s v="Distribution NFI"/>
    <s v="Matériaux NFI"/>
    <s v="Couvertures"/>
    <m/>
    <s v="Nombre"/>
    <n v="6"/>
    <m/>
    <m/>
    <m/>
    <s v=""/>
    <n v="6"/>
    <s v="Sélection / Priorisation"/>
    <x v="2"/>
    <x v="12"/>
    <s v="HRC Local Committee"/>
    <m/>
    <m/>
    <m/>
    <m/>
    <s v="AME20161020NOMOHR"/>
    <x v="4"/>
    <x v="2"/>
    <x v="12"/>
    <e v="#N/A"/>
  </r>
  <r>
    <x v="3"/>
    <s v="Haitian RC"/>
    <m/>
    <s v="Réalisé"/>
    <d v="2016-10-20T00:00:00"/>
    <s v="Distribution NFI"/>
    <s v="Matériaux NFI"/>
    <s v="Kit d'hygiène"/>
    <m/>
    <s v="Nombre"/>
    <n v="6"/>
    <m/>
    <m/>
    <m/>
    <s v=""/>
    <n v="6"/>
    <s v="Sélection / Priorisation"/>
    <x v="2"/>
    <x v="12"/>
    <s v="HRC Local Committee"/>
    <m/>
    <m/>
    <m/>
    <m/>
    <s v="AME20161020NOMOHR"/>
    <x v="5"/>
    <x v="2"/>
    <x v="12"/>
    <e v="#N/A"/>
  </r>
  <r>
    <x v="3"/>
    <s v="Haitian RC"/>
    <m/>
    <s v="Réalisé"/>
    <d v="2016-10-20T00:00:00"/>
    <s v="Distribution NFI"/>
    <s v="Matériaux NFI"/>
    <s v="Kit de cuisine"/>
    <m/>
    <s v="Nombre"/>
    <n v="1"/>
    <m/>
    <m/>
    <m/>
    <s v=""/>
    <n v="1"/>
    <s v="Sélection / Priorisation"/>
    <x v="2"/>
    <x v="17"/>
    <s v="mayor's office"/>
    <m/>
    <m/>
    <m/>
    <m/>
    <s v="AME20161020NOBOMA"/>
    <x v="3"/>
    <x v="2"/>
    <x v="17"/>
    <e v="#N/A"/>
  </r>
  <r>
    <x v="3"/>
    <s v="Haitian RC"/>
    <m/>
    <s v="Réalisé"/>
    <d v="2016-10-20T00:00:00"/>
    <s v="Distribution NFI"/>
    <s v="Matériaux NFI"/>
    <s v="Couvertures"/>
    <m/>
    <s v="Nombre"/>
    <n v="2"/>
    <m/>
    <m/>
    <m/>
    <s v=""/>
    <n v="1"/>
    <s v="Sélection / Priorisation"/>
    <x v="2"/>
    <x v="17"/>
    <s v="mayor's office"/>
    <m/>
    <m/>
    <m/>
    <m/>
    <s v="AME20161020NOBOMA"/>
    <x v="4"/>
    <x v="2"/>
    <x v="17"/>
    <e v="#N/A"/>
  </r>
  <r>
    <x v="3"/>
    <s v="Haitian RC"/>
    <m/>
    <s v="Réalisé"/>
    <d v="2016-10-20T00:00:00"/>
    <s v="Distribution NFI"/>
    <s v="Matériaux NFI"/>
    <s v="Kit d'hygiène"/>
    <m/>
    <s v="Nombre"/>
    <n v="1"/>
    <m/>
    <m/>
    <m/>
    <s v=""/>
    <n v="1"/>
    <s v="Sélection / Priorisation"/>
    <x v="2"/>
    <x v="17"/>
    <s v="mayor's office"/>
    <m/>
    <m/>
    <m/>
    <m/>
    <s v="AME20161020NOBOMA"/>
    <x v="5"/>
    <x v="2"/>
    <x v="17"/>
    <e v="#N/A"/>
  </r>
  <r>
    <x v="3"/>
    <s v="Haitian RC"/>
    <m/>
    <s v="Réalisé"/>
    <d v="2016-10-20T00:00:00"/>
    <s v="Distribution NFI"/>
    <s v="Matériaux NFI"/>
    <s v="Kit de cuisine"/>
    <m/>
    <s v="Nombre"/>
    <n v="63"/>
    <m/>
    <m/>
    <m/>
    <s v=""/>
    <n v="63"/>
    <s v="Sélection / Priorisation"/>
    <x v="2"/>
    <x v="12"/>
    <s v="Presquile"/>
    <m/>
    <m/>
    <m/>
    <m/>
    <s v="AME20161020NOMOPR"/>
    <x v="3"/>
    <x v="2"/>
    <x v="12"/>
    <e v="#N/A"/>
  </r>
  <r>
    <x v="3"/>
    <s v="Haitian RC"/>
    <m/>
    <s v="Réalisé"/>
    <d v="2016-10-20T00:00:00"/>
    <s v="Distribution NFI"/>
    <s v="Matériaux NFI"/>
    <s v="Couvertures"/>
    <m/>
    <s v="Nombre"/>
    <n v="126"/>
    <m/>
    <m/>
    <m/>
    <s v=""/>
    <n v="63"/>
    <s v="Sélection / Priorisation"/>
    <x v="2"/>
    <x v="12"/>
    <s v="Presquile"/>
    <m/>
    <m/>
    <m/>
    <m/>
    <s v="AME20161020NOMOPR"/>
    <x v="4"/>
    <x v="2"/>
    <x v="12"/>
    <e v="#N/A"/>
  </r>
  <r>
    <x v="3"/>
    <s v="Haitian RC"/>
    <m/>
    <s v="Réalisé"/>
    <d v="2016-10-20T00:00:00"/>
    <s v="Distribution NFI"/>
    <s v="Matériaux NFI"/>
    <s v="Kit d'hygiène"/>
    <m/>
    <s v="Nombre"/>
    <n v="63"/>
    <m/>
    <m/>
    <m/>
    <s v=""/>
    <n v="63"/>
    <s v="Sélection / Priorisation"/>
    <x v="2"/>
    <x v="12"/>
    <s v="Presquile"/>
    <m/>
    <m/>
    <m/>
    <m/>
    <s v="AME20161020NOMOPR"/>
    <x v="5"/>
    <x v="2"/>
    <x v="12"/>
    <e v="#N/A"/>
  </r>
  <r>
    <x v="3"/>
    <s v="Haitian RC"/>
    <m/>
    <s v="Réalisé"/>
    <d v="2016-10-20T00:00:00"/>
    <s v="Distribution NFI"/>
    <s v="Matériaux NFI"/>
    <s v="Couvertures"/>
    <m/>
    <s v="Nombre"/>
    <n v="230"/>
    <m/>
    <m/>
    <m/>
    <s v=""/>
    <n v="115"/>
    <s v="Sélection / Priorisation"/>
    <x v="2"/>
    <x v="13"/>
    <s v="Village Vincent"/>
    <m/>
    <m/>
    <m/>
    <m/>
    <s v="AME20161020NOJEVI"/>
    <x v="3"/>
    <x v="2"/>
    <x v="13"/>
    <e v="#N/A"/>
  </r>
  <r>
    <x v="3"/>
    <s v="Haitian RC"/>
    <m/>
    <s v="Réalisé"/>
    <d v="2016-10-20T00:00:00"/>
    <s v="Distribution NFI"/>
    <s v="Matériaux NFI"/>
    <s v="Kit de cuisine"/>
    <m/>
    <s v="Nombre"/>
    <n v="115"/>
    <m/>
    <m/>
    <m/>
    <s v=""/>
    <n v="115"/>
    <s v="Sélection / Priorisation"/>
    <x v="2"/>
    <x v="13"/>
    <s v="Village Vincent"/>
    <m/>
    <m/>
    <m/>
    <m/>
    <s v="AME20161020NOJEVI"/>
    <x v="4"/>
    <x v="2"/>
    <x v="13"/>
    <e v="#N/A"/>
  </r>
  <r>
    <x v="3"/>
    <s v="Haitian RC"/>
    <m/>
    <s v="Réalisé"/>
    <d v="2016-10-20T00:00:00"/>
    <s v="Distribution NFI"/>
    <s v="Matériaux NFI"/>
    <s v="Kit d'hygiène"/>
    <m/>
    <s v="Nombre"/>
    <n v="115"/>
    <m/>
    <m/>
    <m/>
    <s v=""/>
    <n v="115"/>
    <s v="Sélection / Priorisation"/>
    <x v="2"/>
    <x v="13"/>
    <s v="Village Vincent"/>
    <m/>
    <m/>
    <m/>
    <m/>
    <s v="AME20161020NOJEVI"/>
    <x v="5"/>
    <x v="2"/>
    <x v="13"/>
    <e v="#N/A"/>
  </r>
  <r>
    <x v="3"/>
    <s v="Haitian RC"/>
    <m/>
    <s v="Réalisé"/>
    <d v="2016-10-20T00:00:00"/>
    <s v="Distribution Abris"/>
    <s v="Matériaux Abris"/>
    <s v="Bâches"/>
    <m/>
    <s v="Nombre"/>
    <n v="478"/>
    <m/>
    <m/>
    <m/>
    <s v=""/>
    <n v="239"/>
    <m/>
    <x v="1"/>
    <x v="16"/>
    <m/>
    <m/>
    <m/>
    <m/>
    <m/>
    <s v="AME20161020SUST"/>
    <x v="4"/>
    <x v="1"/>
    <x v="16"/>
    <e v="#N/A"/>
  </r>
  <r>
    <x v="3"/>
    <s v="Haitian RC"/>
    <m/>
    <s v="Réalisé"/>
    <d v="2016-10-20T00:00:00"/>
    <s v="Distribution NFI"/>
    <s v="Matériaux NFI"/>
    <s v="Couvertures"/>
    <m/>
    <s v="Nombre"/>
    <n v="239"/>
    <m/>
    <m/>
    <m/>
    <s v=""/>
    <n v="239"/>
    <m/>
    <x v="1"/>
    <x v="16"/>
    <m/>
    <m/>
    <m/>
    <m/>
    <m/>
    <s v="AME20161020SUST"/>
    <x v="5"/>
    <x v="1"/>
    <x v="16"/>
    <e v="#N/A"/>
  </r>
  <r>
    <x v="3"/>
    <s v="Haitian RC"/>
    <m/>
    <s v="Réalisé"/>
    <d v="2016-10-21T00:00:00"/>
    <s v="Distribution NFI"/>
    <s v="Matériaux NFI"/>
    <s v="Bidons"/>
    <m/>
    <s v="Nombre"/>
    <n v="120"/>
    <m/>
    <m/>
    <m/>
    <s v=""/>
    <n v="120"/>
    <m/>
    <x v="2"/>
    <x v="13"/>
    <m/>
    <m/>
    <m/>
    <m/>
    <m/>
    <s v="AME20161021NOJE"/>
    <x v="2"/>
    <x v="2"/>
    <x v="13"/>
    <e v="#N/A"/>
  </r>
  <r>
    <x v="3"/>
    <s v="Haitian RC"/>
    <m/>
    <s v="Réalisé"/>
    <d v="2016-10-21T00:00:00"/>
    <s v="Distribution NFI"/>
    <s v="Matériaux NFI"/>
    <s v="Couvertures"/>
    <m/>
    <s v="Nombre"/>
    <n v="240"/>
    <m/>
    <m/>
    <m/>
    <s v=""/>
    <n v="120"/>
    <m/>
    <x v="2"/>
    <x v="13"/>
    <m/>
    <m/>
    <m/>
    <m/>
    <m/>
    <s v="AME20161021NOJE"/>
    <x v="3"/>
    <x v="2"/>
    <x v="13"/>
    <e v="#N/A"/>
  </r>
  <r>
    <x v="3"/>
    <s v="Haitian RC"/>
    <m/>
    <s v="Réalisé"/>
    <d v="2016-10-21T00:00:00"/>
    <s v="Distribution NFI"/>
    <s v="Matériaux NFI"/>
    <s v="Kit d'hygiène"/>
    <m/>
    <s v="Nombre"/>
    <n v="120"/>
    <m/>
    <m/>
    <m/>
    <s v=""/>
    <n v="120"/>
    <m/>
    <x v="2"/>
    <x v="13"/>
    <m/>
    <m/>
    <m/>
    <m/>
    <m/>
    <s v="AME20161021NOJE"/>
    <x v="4"/>
    <x v="2"/>
    <x v="13"/>
    <e v="#N/A"/>
  </r>
  <r>
    <x v="3"/>
    <s v="Haitian RC"/>
    <m/>
    <s v="Réalisé"/>
    <d v="2016-10-21T00:00:00"/>
    <s v="Distribution NFI"/>
    <s v="Matériaux NFI"/>
    <s v="Kit de cuisine"/>
    <m/>
    <s v="Nombre"/>
    <n v="120"/>
    <m/>
    <m/>
    <m/>
    <s v=""/>
    <n v="120"/>
    <m/>
    <x v="2"/>
    <x v="13"/>
    <m/>
    <m/>
    <m/>
    <m/>
    <m/>
    <s v="AME20161021NOJE"/>
    <x v="5"/>
    <x v="2"/>
    <x v="13"/>
    <e v="#N/A"/>
  </r>
  <r>
    <x v="3"/>
    <s v="Haitian RC"/>
    <m/>
    <s v="Réalisé"/>
    <d v="2016-10-22T00:00:00"/>
    <s v="Distribution NFI"/>
    <s v="Matériaux NFI"/>
    <s v="Kit d'hygiène"/>
    <m/>
    <s v="Nombre"/>
    <n v="84"/>
    <m/>
    <m/>
    <m/>
    <s v=""/>
    <n v="84"/>
    <s v="Sélection / Priorisation"/>
    <x v="1"/>
    <x v="5"/>
    <s v="Sous-Fort"/>
    <m/>
    <m/>
    <m/>
    <m/>
    <s v="AME20161022SUROSO"/>
    <x v="5"/>
    <x v="1"/>
    <x v="5"/>
    <e v="#N/A"/>
  </r>
  <r>
    <x v="3"/>
    <s v="Haitian RC"/>
    <m/>
    <s v="Réalisé"/>
    <d v="2016-10-23T00:00:00"/>
    <s v="Distribution NFI"/>
    <s v="Matériaux NFI"/>
    <s v="Bidons"/>
    <m/>
    <s v="Nombre"/>
    <n v="184"/>
    <m/>
    <m/>
    <m/>
    <s v=""/>
    <n v="309"/>
    <s v="Sélection / Priorisation"/>
    <x v="1"/>
    <x v="7"/>
    <s v="Eglise Saint Augustin de Corail"/>
    <m/>
    <m/>
    <m/>
    <m/>
    <s v="AME20161023SUAREG"/>
    <x v="4"/>
    <x v="1"/>
    <x v="7"/>
    <e v="#N/A"/>
  </r>
  <r>
    <x v="3"/>
    <s v="Haitian RC"/>
    <m/>
    <s v="Réalisé"/>
    <d v="2016-10-23T00:00:00"/>
    <s v="Distribution NFI"/>
    <s v="Matériaux NFI"/>
    <s v="Kit de cuisine"/>
    <m/>
    <s v="Nombre"/>
    <n v="630"/>
    <m/>
    <m/>
    <m/>
    <s v=""/>
    <n v="632"/>
    <s v="Sélection / Priorisation"/>
    <x v="1"/>
    <x v="16"/>
    <s v="National School of Abakou"/>
    <m/>
    <m/>
    <m/>
    <m/>
    <s v="AME20161023SUSTNA"/>
    <x v="2"/>
    <x v="1"/>
    <x v="16"/>
    <e v="#N/A"/>
  </r>
  <r>
    <x v="3"/>
    <s v="Haitian RC"/>
    <m/>
    <s v="Réalisé"/>
    <d v="2016-10-23T00:00:00"/>
    <s v="Distribution NFI"/>
    <s v="Matériaux NFI"/>
    <s v="Bidons"/>
    <m/>
    <s v="Nombre"/>
    <n v="89"/>
    <m/>
    <m/>
    <m/>
    <s v=""/>
    <n v="632"/>
    <s v="Sélection / Priorisation"/>
    <x v="1"/>
    <x v="16"/>
    <s v="National School of Abakou"/>
    <m/>
    <m/>
    <m/>
    <m/>
    <s v="AME20161023SUSTNA"/>
    <x v="3"/>
    <x v="1"/>
    <x v="16"/>
    <e v="#N/A"/>
  </r>
  <r>
    <x v="3"/>
    <s v="Haitian RC"/>
    <m/>
    <s v="Réalisé"/>
    <d v="2016-10-23T00:00:00"/>
    <s v="Distribution Abris"/>
    <s v="Matériaux Abris"/>
    <s v="Kit Abris"/>
    <m/>
    <s v="Nombre"/>
    <n v="2"/>
    <m/>
    <m/>
    <m/>
    <s v=""/>
    <n v="632"/>
    <s v="Sélection / Priorisation"/>
    <x v="1"/>
    <x v="16"/>
    <s v="National School of Abakou"/>
    <m/>
    <m/>
    <m/>
    <m/>
    <s v="AME20161023SUSTNA"/>
    <x v="4"/>
    <x v="1"/>
    <x v="16"/>
    <e v="#N/A"/>
  </r>
  <r>
    <x v="3"/>
    <s v="Haitian RC"/>
    <m/>
    <s v="Réalisé"/>
    <d v="2016-10-23T00:00:00"/>
    <s v="Distribution NFI"/>
    <s v="Matériaux NFI"/>
    <s v="Kit d'hygiène"/>
    <m/>
    <s v="Nombre"/>
    <n v="200"/>
    <m/>
    <m/>
    <m/>
    <s v=""/>
    <n v="632"/>
    <s v="Sélection / Priorisation"/>
    <x v="1"/>
    <x v="16"/>
    <s v="National School of Abakou"/>
    <m/>
    <m/>
    <m/>
    <m/>
    <s v="AME20161023SUSTNA"/>
    <x v="5"/>
    <x v="1"/>
    <x v="16"/>
    <e v="#N/A"/>
  </r>
  <r>
    <x v="3"/>
    <s v="Haitian RC"/>
    <m/>
    <s v="Réalisé"/>
    <d v="2016-10-23T00:00:00"/>
    <s v="Distribution Abris"/>
    <s v="Matériaux Abris"/>
    <s v="Bâches"/>
    <m/>
    <s v="Nombre"/>
    <n v="618"/>
    <m/>
    <m/>
    <m/>
    <s v=""/>
    <n v="309"/>
    <m/>
    <x v="1"/>
    <x v="7"/>
    <m/>
    <m/>
    <m/>
    <m/>
    <m/>
    <s v="AME20161023SUAR"/>
    <x v="3"/>
    <x v="1"/>
    <x v="7"/>
    <e v="#N/A"/>
  </r>
  <r>
    <x v="3"/>
    <s v="Haitian RC"/>
    <m/>
    <s v="Réalisé"/>
    <d v="2016-10-23T00:00:00"/>
    <s v="Distribution Abris"/>
    <s v="Matériaux Abris"/>
    <s v="Bâches"/>
    <m/>
    <s v="Nombre"/>
    <n v="4"/>
    <m/>
    <m/>
    <m/>
    <s v=""/>
    <n v="632"/>
    <m/>
    <x v="1"/>
    <x v="16"/>
    <m/>
    <m/>
    <m/>
    <m/>
    <m/>
    <s v="AME20161023SUST"/>
    <x v="2"/>
    <x v="1"/>
    <x v="16"/>
    <e v="#N/A"/>
  </r>
  <r>
    <x v="3"/>
    <s v="Haitian RC"/>
    <m/>
    <s v="Réalisé"/>
    <d v="2016-10-23T00:00:00"/>
    <s v="Distribution NFI"/>
    <s v="Matériaux NFI"/>
    <s v="Bidons"/>
    <m/>
    <s v="Nombre"/>
    <n v="184"/>
    <m/>
    <m/>
    <m/>
    <s v=""/>
    <n v="309"/>
    <m/>
    <x v="1"/>
    <x v="7"/>
    <m/>
    <m/>
    <m/>
    <m/>
    <m/>
    <s v="AME20161023SUAR"/>
    <x v="4"/>
    <x v="1"/>
    <x v="7"/>
    <e v="#N/A"/>
  </r>
  <r>
    <x v="3"/>
    <s v="Haitian RC"/>
    <m/>
    <s v="Réalisé"/>
    <d v="2016-10-23T00:00:00"/>
    <s v="Distribution NFI"/>
    <s v="Matériaux NFI"/>
    <s v="Bidons"/>
    <m/>
    <s v="Nombre"/>
    <n v="89"/>
    <m/>
    <m/>
    <m/>
    <s v=""/>
    <n v="632"/>
    <m/>
    <x v="1"/>
    <x v="16"/>
    <m/>
    <m/>
    <m/>
    <m/>
    <m/>
    <s v="AME20161023SUST"/>
    <x v="3"/>
    <x v="1"/>
    <x v="16"/>
    <e v="#N/A"/>
  </r>
  <r>
    <x v="3"/>
    <s v="Haitian RC"/>
    <m/>
    <s v="Réalisé"/>
    <d v="2016-10-23T00:00:00"/>
    <s v="Distribution Abris"/>
    <s v="Matériaux Abris"/>
    <s v="Kit Abris"/>
    <m/>
    <s v="Nombre"/>
    <n v="309"/>
    <m/>
    <m/>
    <m/>
    <s v=""/>
    <n v="309"/>
    <m/>
    <x v="1"/>
    <x v="7"/>
    <m/>
    <m/>
    <m/>
    <m/>
    <m/>
    <s v="AME20161023SUAR"/>
    <x v="5"/>
    <x v="1"/>
    <x v="7"/>
    <e v="#N/A"/>
  </r>
  <r>
    <x v="3"/>
    <s v="Haitian RC"/>
    <m/>
    <s v="Réalisé"/>
    <d v="2016-10-23T00:00:00"/>
    <s v="Distribution NFI"/>
    <s v="Matériaux NFI"/>
    <s v="Kit d'hygiène"/>
    <m/>
    <s v="Nombre"/>
    <n v="200"/>
    <m/>
    <m/>
    <m/>
    <s v=""/>
    <n v="632"/>
    <m/>
    <x v="1"/>
    <x v="16"/>
    <m/>
    <m/>
    <m/>
    <m/>
    <m/>
    <s v="AME20161023SUST"/>
    <x v="4"/>
    <x v="1"/>
    <x v="16"/>
    <e v="#N/A"/>
  </r>
  <r>
    <x v="3"/>
    <s v="Haitian RC"/>
    <m/>
    <m/>
    <d v="2016-10-23T00:00:00"/>
    <s v="Distribution Abris"/>
    <s v="Matériaux Abris"/>
    <s v="Kit Abris"/>
    <m/>
    <s v="Nombre"/>
    <n v="309"/>
    <m/>
    <m/>
    <m/>
    <m/>
    <m/>
    <m/>
    <x v="1"/>
    <x v="7"/>
    <s v="Eglise Saint Augustin de Corail"/>
    <m/>
    <m/>
    <m/>
    <m/>
    <s v="AME20161023SUAREG"/>
    <x v="5"/>
    <x v="1"/>
    <x v="7"/>
    <e v="#N/A"/>
  </r>
  <r>
    <x v="3"/>
    <s v="Haitian RC"/>
    <m/>
    <s v="Réalisé"/>
    <d v="2016-10-23T00:00:00"/>
    <s v="Distribution NFI"/>
    <s v="Matériaux NFI"/>
    <s v="Kit de cuisine"/>
    <m/>
    <s v="Nombre"/>
    <n v="630"/>
    <m/>
    <m/>
    <m/>
    <s v=""/>
    <n v="632"/>
    <m/>
    <x v="1"/>
    <x v="16"/>
    <m/>
    <m/>
    <m/>
    <m/>
    <m/>
    <s v="AME20161023SUST"/>
    <x v="5"/>
    <x v="1"/>
    <x v="16"/>
    <e v="#N/A"/>
  </r>
  <r>
    <x v="3"/>
    <s v="Haitian RC"/>
    <m/>
    <s v="Réalisé"/>
    <d v="2016-10-24T00:00:00"/>
    <s v="Distribution NFI"/>
    <s v="Matériaux NFI"/>
    <s v="Kit d'hygiène"/>
    <m/>
    <s v="Nombre"/>
    <n v="80"/>
    <m/>
    <m/>
    <m/>
    <s v=""/>
    <n v="80"/>
    <s v="Sélection / Priorisation"/>
    <x v="1"/>
    <x v="5"/>
    <m/>
    <m/>
    <m/>
    <m/>
    <m/>
    <s v="AME20161024SURO"/>
    <x v="5"/>
    <x v="1"/>
    <x v="5"/>
    <e v="#N/A"/>
  </r>
  <r>
    <x v="3"/>
    <s v="Haitian RC"/>
    <m/>
    <s v="Réalisé"/>
    <d v="2016-10-25T00:00:00"/>
    <s v="Distribution NFI"/>
    <s v="Matériaux NFI"/>
    <s v="Kit d'hygiène"/>
    <m/>
    <s v="Nombre"/>
    <n v="42"/>
    <m/>
    <m/>
    <m/>
    <s v=""/>
    <n v="42"/>
    <s v="Sélection / Priorisation"/>
    <x v="1"/>
    <x v="18"/>
    <s v="CTC at Chardonnière"/>
    <m/>
    <m/>
    <m/>
    <m/>
    <s v="AME20161025SUCHCT"/>
    <x v="5"/>
    <x v="1"/>
    <x v="18"/>
    <e v="#N/A"/>
  </r>
  <r>
    <x v="3"/>
    <s v="Haitian RC"/>
    <m/>
    <s v="Réalisé"/>
    <d v="2016-10-26T00:00:00"/>
    <s v="Distribution NFI"/>
    <s v="Matériaux NFI"/>
    <s v="Kit de cuisine"/>
    <m/>
    <s v="Nombre"/>
    <n v="180"/>
    <m/>
    <m/>
    <m/>
    <s v=""/>
    <n v="180"/>
    <s v="Sélection / Priorisation"/>
    <x v="1"/>
    <x v="7"/>
    <s v="Corail, Morne Welsh, Blaise, Koukout"/>
    <m/>
    <m/>
    <m/>
    <m/>
    <s v="AME20161026SUARCO"/>
    <x v="22"/>
    <x v="1"/>
    <x v="7"/>
    <e v="#N/A"/>
  </r>
  <r>
    <x v="3"/>
    <s v="Haitian RC"/>
    <m/>
    <s v="Réalisé"/>
    <d v="2016-10-26T00:00:00"/>
    <s v="Distribution NFI"/>
    <s v="Matériaux NFI"/>
    <s v="Aquatabs"/>
    <m/>
    <s v="Nombre"/>
    <n v="3600"/>
    <m/>
    <m/>
    <m/>
    <s v=""/>
    <n v="180"/>
    <s v="Sélection / Priorisation"/>
    <x v="1"/>
    <x v="7"/>
    <s v="Corail, Morne Welsh, Blaise, Koukout"/>
    <m/>
    <m/>
    <m/>
    <m/>
    <s v="AME20161026SUARCO"/>
    <x v="23"/>
    <x v="1"/>
    <x v="7"/>
    <e v="#N/A"/>
  </r>
  <r>
    <x v="3"/>
    <s v="Haitian RC"/>
    <m/>
    <s v="Réalisé"/>
    <d v="2016-10-26T00:00:00"/>
    <s v="Distribution Abris"/>
    <s v="Matériaux Abris"/>
    <s v="Bâches"/>
    <m/>
    <s v="Nombre"/>
    <n v="360"/>
    <m/>
    <m/>
    <m/>
    <s v=""/>
    <n v="180"/>
    <m/>
    <x v="1"/>
    <x v="7"/>
    <s v="Corail, Morne Welsh, Blaise, Koukout"/>
    <m/>
    <m/>
    <m/>
    <m/>
    <s v="AME20161026SUARCO"/>
    <x v="0"/>
    <x v="1"/>
    <x v="7"/>
    <e v="#N/A"/>
  </r>
  <r>
    <x v="3"/>
    <s v="Haitian RC"/>
    <m/>
    <s v="Réalisé"/>
    <d v="2016-10-26T00:00:00"/>
    <s v="Distribution NFI"/>
    <s v="Matériaux NFI"/>
    <s v="Bidons"/>
    <m/>
    <s v="Nombre"/>
    <n v="360"/>
    <m/>
    <m/>
    <m/>
    <s v=""/>
    <n v="180"/>
    <s v="Sélection / Priorisation"/>
    <x v="1"/>
    <x v="7"/>
    <s v="Corail, Morne Welsh, Blaise, Koukout"/>
    <m/>
    <m/>
    <m/>
    <m/>
    <s v="AME20161026SUARCO"/>
    <x v="1"/>
    <x v="1"/>
    <x v="7"/>
    <e v="#N/A"/>
  </r>
  <r>
    <x v="3"/>
    <s v="Haitian RC"/>
    <m/>
    <s v="Réalisé"/>
    <d v="2016-10-26T00:00:00"/>
    <s v="Distribution Abris"/>
    <s v="Matériaux Abris"/>
    <s v="Kit Abris"/>
    <m/>
    <s v="Nombre"/>
    <n v="180"/>
    <m/>
    <m/>
    <m/>
    <s v=""/>
    <n v="180"/>
    <s v="Sélection / Priorisation"/>
    <x v="1"/>
    <x v="7"/>
    <s v="Corail, Morne Welsh, Blaise, Koukout"/>
    <m/>
    <m/>
    <m/>
    <m/>
    <s v="AME20161026SUARCO"/>
    <x v="2"/>
    <x v="1"/>
    <x v="7"/>
    <e v="#N/A"/>
  </r>
  <r>
    <x v="3"/>
    <s v="Haitian RC"/>
    <m/>
    <s v="Réalisé"/>
    <d v="2016-10-26T00:00:00"/>
    <s v="Distribution NFI"/>
    <s v="Matériaux NFI"/>
    <s v="Kit d'hygiène"/>
    <m/>
    <s v="Nombre"/>
    <n v="180"/>
    <m/>
    <m/>
    <m/>
    <s v=""/>
    <n v="180"/>
    <s v="Sélection / Priorisation"/>
    <x v="1"/>
    <x v="7"/>
    <s v="Corail, Morne Welsh, Blaise, Koukout"/>
    <m/>
    <m/>
    <m/>
    <m/>
    <s v="AME20161026SUARCO"/>
    <x v="3"/>
    <x v="1"/>
    <x v="7"/>
    <e v="#N/A"/>
  </r>
  <r>
    <x v="3"/>
    <s v="Haitian RC"/>
    <m/>
    <s v="Réalisé"/>
    <d v="2016-10-26T00:00:00"/>
    <s v="Distribution NFI"/>
    <s v="Matériaux NFI"/>
    <s v="Moustiquaires"/>
    <m/>
    <s v="Nombre"/>
    <n v="360"/>
    <m/>
    <m/>
    <m/>
    <s v=""/>
    <n v="180"/>
    <s v="Sélection / Priorisation"/>
    <x v="1"/>
    <x v="7"/>
    <s v="Corail, Morne Welsh, Blaise, Koukout"/>
    <m/>
    <m/>
    <m/>
    <m/>
    <s v="AME20161026SUARCO"/>
    <x v="4"/>
    <x v="1"/>
    <x v="7"/>
    <e v="#N/A"/>
  </r>
  <r>
    <x v="3"/>
    <s v="Haitian RC"/>
    <m/>
    <s v="Réalisé"/>
    <d v="2016-10-26T00:00:00"/>
    <s v="Distribution NFI"/>
    <s v="Matériaux NFI"/>
    <s v="Seaux"/>
    <m/>
    <s v="Nombre"/>
    <n v="180"/>
    <m/>
    <m/>
    <m/>
    <s v=""/>
    <n v="180"/>
    <s v="Sélection / Priorisation"/>
    <x v="1"/>
    <x v="7"/>
    <s v="Corail, Morne Welsh, Blaise, Koukout"/>
    <m/>
    <m/>
    <m/>
    <m/>
    <s v="AME20161026SUARCO"/>
    <x v="5"/>
    <x v="1"/>
    <x v="7"/>
    <e v="#N/A"/>
  </r>
  <r>
    <x v="3"/>
    <s v="Haitian RC"/>
    <m/>
    <s v="Réalisé"/>
    <d v="2016-10-26T00:00:00"/>
    <s v="Distribution Abris"/>
    <s v="Matériaux Abris"/>
    <s v="Kit Abris"/>
    <s v="Family kit - includes 2 tarps, 1 shelter kit, and other kits (I believe hygiene, kitchen, blankets)"/>
    <s v="Nombre"/>
    <n v="180"/>
    <m/>
    <m/>
    <m/>
    <m/>
    <n v="180"/>
    <m/>
    <x v="1"/>
    <x v="7"/>
    <m/>
    <m/>
    <m/>
    <m/>
    <m/>
    <s v="AME20161026SUAR"/>
    <x v="5"/>
    <x v="1"/>
    <x v="7"/>
    <e v="#N/A"/>
  </r>
  <r>
    <x v="3"/>
    <s v="Haitian RC"/>
    <m/>
    <s v="Réalisé"/>
    <d v="2016-10-27T00:00:00"/>
    <s v="Distribution NFI"/>
    <s v="Matériaux NFI"/>
    <s v="Kit d'hygiène"/>
    <m/>
    <s v="Nombre"/>
    <n v="130"/>
    <m/>
    <m/>
    <m/>
    <s v=""/>
    <n v="130"/>
    <s v="Sélection / Priorisation"/>
    <x v="1"/>
    <x v="19"/>
    <s v="Nan Sable"/>
    <m/>
    <m/>
    <m/>
    <m/>
    <s v="AME20161027SUTINA"/>
    <x v="5"/>
    <x v="1"/>
    <x v="19"/>
    <e v="#N/A"/>
  </r>
  <r>
    <x v="3"/>
    <s v="Haitian RC"/>
    <m/>
    <s v="Réalisé"/>
    <d v="2016-10-29T00:00:00"/>
    <s v="Distribution NFI"/>
    <s v="Matériaux NFI"/>
    <s v="Kit de cuisine"/>
    <m/>
    <s v="Nombre"/>
    <n v="168"/>
    <m/>
    <m/>
    <m/>
    <s v=""/>
    <n v="168"/>
    <s v="Sélection / Priorisation"/>
    <x v="2"/>
    <x v="12"/>
    <s v="1st, Centre ville"/>
    <m/>
    <m/>
    <m/>
    <m/>
    <s v="AME20161029NOMO1S"/>
    <x v="2"/>
    <x v="2"/>
    <x v="12"/>
    <e v="#N/A"/>
  </r>
  <r>
    <x v="3"/>
    <s v="Haitian RC"/>
    <m/>
    <s v="Réalisé"/>
    <d v="2016-10-29T00:00:00"/>
    <s v="Distribution NFI"/>
    <s v="Matériaux NFI"/>
    <s v="Bidons"/>
    <m/>
    <s v="Nombre"/>
    <n v="1"/>
    <m/>
    <m/>
    <m/>
    <s v=""/>
    <n v="168"/>
    <s v="Sélection / Priorisation"/>
    <x v="2"/>
    <x v="12"/>
    <s v="1st, Centre ville"/>
    <m/>
    <m/>
    <m/>
    <m/>
    <s v="AME20161029NOMO1S"/>
    <x v="3"/>
    <x v="2"/>
    <x v="12"/>
    <e v="#N/A"/>
  </r>
  <r>
    <x v="3"/>
    <s v="Haitian RC"/>
    <m/>
    <s v="Réalisé"/>
    <d v="2016-10-29T00:00:00"/>
    <s v="Distribution NFI"/>
    <s v="Matériaux NFI"/>
    <s v="Couvertures"/>
    <m/>
    <s v="Nombre"/>
    <n v="336"/>
    <m/>
    <m/>
    <m/>
    <s v=""/>
    <n v="168"/>
    <s v="Sélection / Priorisation"/>
    <x v="2"/>
    <x v="12"/>
    <s v="1st, Centre ville"/>
    <m/>
    <m/>
    <m/>
    <m/>
    <s v="AME20161029NOMO1S"/>
    <x v="4"/>
    <x v="2"/>
    <x v="12"/>
    <e v="#N/A"/>
  </r>
  <r>
    <x v="3"/>
    <s v="Haitian RC"/>
    <m/>
    <s v="Réalisé"/>
    <d v="2016-10-29T00:00:00"/>
    <s v="Distribution NFI"/>
    <s v="Matériaux NFI"/>
    <s v="Kit d'hygiène"/>
    <m/>
    <s v="Nombre"/>
    <n v="168"/>
    <m/>
    <m/>
    <m/>
    <s v=""/>
    <n v="168"/>
    <s v="Sélection / Priorisation"/>
    <x v="2"/>
    <x v="12"/>
    <s v="1st, Centre ville"/>
    <m/>
    <m/>
    <m/>
    <m/>
    <s v="AME20161029NOMO1S"/>
    <x v="5"/>
    <x v="2"/>
    <x v="12"/>
    <e v="#N/A"/>
  </r>
  <r>
    <x v="3"/>
    <s v="Haitian RC"/>
    <m/>
    <s v="Réalisé"/>
    <d v="2016-10-30T00:00:00"/>
    <s v="Distribution NFI"/>
    <s v="Matériaux NFI"/>
    <s v="Kit de cuisine"/>
    <m/>
    <s v="Nombre"/>
    <n v="200"/>
    <m/>
    <m/>
    <m/>
    <s v=""/>
    <n v="200"/>
    <s v="Sélection / Priorisation"/>
    <x v="2"/>
    <x v="17"/>
    <m/>
    <m/>
    <m/>
    <m/>
    <m/>
    <s v="AME20161030NOBO"/>
    <x v="22"/>
    <x v="2"/>
    <x v="17"/>
    <e v="#N/A"/>
  </r>
  <r>
    <x v="3"/>
    <s v="Haitian RC"/>
    <m/>
    <s v="Réalisé"/>
    <d v="2016-10-30T00:00:00"/>
    <s v="Distribution NFI"/>
    <s v="Matériaux NFI"/>
    <s v="Aquatabs"/>
    <m/>
    <s v="Nombre"/>
    <n v="4000"/>
    <m/>
    <m/>
    <m/>
    <s v=""/>
    <n v="200"/>
    <s v="Sélection / Priorisation"/>
    <x v="2"/>
    <x v="17"/>
    <m/>
    <m/>
    <m/>
    <m/>
    <m/>
    <s v="AME20161030NOBO"/>
    <x v="23"/>
    <x v="2"/>
    <x v="17"/>
    <e v="#N/A"/>
  </r>
  <r>
    <x v="3"/>
    <s v="Haitian RC"/>
    <m/>
    <s v="Réalisé"/>
    <d v="2016-10-30T00:00:00"/>
    <s v="Distribution Abris"/>
    <s v="Matériaux Abris"/>
    <s v="Bâches"/>
    <m/>
    <s v="Nombre"/>
    <n v="400"/>
    <m/>
    <m/>
    <m/>
    <s v=""/>
    <n v="200"/>
    <m/>
    <x v="2"/>
    <x v="17"/>
    <m/>
    <m/>
    <m/>
    <m/>
    <m/>
    <s v="AME20161030NOBO"/>
    <x v="0"/>
    <x v="2"/>
    <x v="17"/>
    <e v="#N/A"/>
  </r>
  <r>
    <x v="3"/>
    <s v="Haitian RC"/>
    <m/>
    <s v="Réalisé"/>
    <d v="2016-10-30T00:00:00"/>
    <s v="Distribution NFI"/>
    <s v="Matériaux NFI"/>
    <s v="Bidons"/>
    <m/>
    <s v="Nombre"/>
    <n v="400"/>
    <m/>
    <m/>
    <m/>
    <s v=""/>
    <n v="200"/>
    <s v="Sélection / Priorisation"/>
    <x v="2"/>
    <x v="17"/>
    <m/>
    <m/>
    <m/>
    <m/>
    <m/>
    <s v="AME20161030NOBO"/>
    <x v="1"/>
    <x v="2"/>
    <x v="17"/>
    <e v="#N/A"/>
  </r>
  <r>
    <x v="3"/>
    <s v="Haitian RC"/>
    <m/>
    <s v="Réalisé"/>
    <d v="2016-10-30T00:00:00"/>
    <s v="Distribution Abris"/>
    <s v="Matériaux Abris"/>
    <s v="Kit Abris"/>
    <m/>
    <s v="Nombre"/>
    <n v="200"/>
    <m/>
    <m/>
    <m/>
    <s v=""/>
    <n v="200"/>
    <s v="Sélection / Priorisation"/>
    <x v="2"/>
    <x v="17"/>
    <m/>
    <m/>
    <m/>
    <m/>
    <m/>
    <s v="AME20161030NOBO"/>
    <x v="2"/>
    <x v="2"/>
    <x v="17"/>
    <e v="#N/A"/>
  </r>
  <r>
    <x v="3"/>
    <s v="Haitian RC"/>
    <m/>
    <s v="Réalisé"/>
    <d v="2016-10-30T00:00:00"/>
    <s v="Distribution NFI"/>
    <s v="Matériaux NFI"/>
    <s v="Kit d'hygiène"/>
    <m/>
    <s v="Nombre"/>
    <n v="200"/>
    <m/>
    <m/>
    <m/>
    <s v=""/>
    <n v="200"/>
    <s v="Sélection / Priorisation"/>
    <x v="2"/>
    <x v="17"/>
    <m/>
    <m/>
    <m/>
    <m/>
    <m/>
    <s v="AME20161030NOBO"/>
    <x v="3"/>
    <x v="2"/>
    <x v="17"/>
    <e v="#N/A"/>
  </r>
  <r>
    <x v="3"/>
    <s v="Haitian RC"/>
    <m/>
    <s v="Réalisé"/>
    <d v="2016-10-30T00:00:00"/>
    <s v="Distribution NFI"/>
    <s v="Matériaux NFI"/>
    <s v="Moustiquaires"/>
    <m/>
    <s v="Nombre"/>
    <n v="400"/>
    <m/>
    <m/>
    <m/>
    <s v=""/>
    <n v="200"/>
    <s v="Sélection / Priorisation"/>
    <x v="2"/>
    <x v="17"/>
    <m/>
    <m/>
    <m/>
    <m/>
    <m/>
    <s v="AME20161030NOBO"/>
    <x v="4"/>
    <x v="2"/>
    <x v="17"/>
    <e v="#N/A"/>
  </r>
  <r>
    <x v="3"/>
    <s v="Haitian RC"/>
    <m/>
    <s v="Réalisé"/>
    <d v="2016-10-30T00:00:00"/>
    <s v="Distribution Abris"/>
    <s v="Matériaux Abris"/>
    <s v="Kit Abris"/>
    <m/>
    <s v="Nombre"/>
    <n v="115"/>
    <m/>
    <m/>
    <m/>
    <s v=""/>
    <n v="115"/>
    <s v="Sélection / Priorisation"/>
    <x v="2"/>
    <x v="12"/>
    <m/>
    <m/>
    <m/>
    <m/>
    <m/>
    <s v="AME20161030NOMO"/>
    <x v="4"/>
    <x v="2"/>
    <x v="12"/>
    <e v="#N/A"/>
  </r>
  <r>
    <x v="3"/>
    <s v="Haitian RC"/>
    <m/>
    <s v="Réalisé"/>
    <d v="2016-10-30T00:00:00"/>
    <s v="Distribution NFI"/>
    <s v="Matériaux NFI"/>
    <s v="Seaux"/>
    <m/>
    <s v="Nombre"/>
    <n v="200"/>
    <m/>
    <m/>
    <m/>
    <s v=""/>
    <n v="200"/>
    <s v="Sélection / Priorisation"/>
    <x v="2"/>
    <x v="17"/>
    <m/>
    <m/>
    <m/>
    <m/>
    <m/>
    <s v="AME20161030NOBO"/>
    <x v="5"/>
    <x v="2"/>
    <x v="17"/>
    <e v="#N/A"/>
  </r>
  <r>
    <x v="3"/>
    <s v="Haitian RC"/>
    <m/>
    <s v="Réalisé"/>
    <d v="2016-10-30T00:00:00"/>
    <s v="Distribution NFI"/>
    <s v="Matériaux NFI"/>
    <s v="Kit de cuisine"/>
    <m/>
    <s v="Nombre"/>
    <n v="115"/>
    <m/>
    <m/>
    <m/>
    <s v=""/>
    <n v="115"/>
    <s v="Sélection / Priorisation"/>
    <x v="2"/>
    <x v="12"/>
    <m/>
    <m/>
    <m/>
    <m/>
    <m/>
    <s v="AME20161030NOMO"/>
    <x v="5"/>
    <x v="2"/>
    <x v="12"/>
    <e v="#N/A"/>
  </r>
  <r>
    <x v="3"/>
    <s v="Haitian RC"/>
    <m/>
    <s v="Réalisé"/>
    <d v="2016-11-04T00:00:00"/>
    <s v="Distribution Abris"/>
    <s v="Matériaux Abris"/>
    <s v="Bâches"/>
    <m/>
    <s v="Nombre"/>
    <n v="557"/>
    <m/>
    <m/>
    <m/>
    <s v=""/>
    <n v="277"/>
    <m/>
    <x v="1"/>
    <x v="8"/>
    <m/>
    <m/>
    <m/>
    <m/>
    <m/>
    <s v="AME2016114SUTO"/>
    <x v="23"/>
    <x v="1"/>
    <x v="8"/>
    <e v="#N/A"/>
  </r>
  <r>
    <x v="3"/>
    <s v="Haitian RC"/>
    <m/>
    <s v="Réalisé"/>
    <d v="2016-11-04T00:00:00"/>
    <s v="Distribution NFI"/>
    <s v="Matériaux NFI"/>
    <s v="Bidons"/>
    <m/>
    <s v="Nombre"/>
    <n v="400"/>
    <m/>
    <m/>
    <m/>
    <s v=""/>
    <n v="277"/>
    <s v="Sélection / Priorisation"/>
    <x v="1"/>
    <x v="8"/>
    <m/>
    <m/>
    <m/>
    <m/>
    <m/>
    <s v="AME2016114SUTO"/>
    <x v="0"/>
    <x v="1"/>
    <x v="8"/>
    <e v="#N/A"/>
  </r>
  <r>
    <x v="3"/>
    <s v="Haitian RC"/>
    <m/>
    <s v="Réalisé"/>
    <d v="2016-11-04T00:00:00"/>
    <s v="Distribution Abris"/>
    <s v="Matériaux Abris"/>
    <s v="Kit Abris"/>
    <m/>
    <s v="Nombre"/>
    <n v="90"/>
    <m/>
    <m/>
    <m/>
    <s v=""/>
    <n v="277"/>
    <s v="Sélection / Priorisation"/>
    <x v="1"/>
    <x v="8"/>
    <m/>
    <m/>
    <m/>
    <m/>
    <m/>
    <s v="AME2016114SUTO"/>
    <x v="1"/>
    <x v="1"/>
    <x v="8"/>
    <e v="#N/A"/>
  </r>
  <r>
    <x v="3"/>
    <s v="Haitian RC"/>
    <m/>
    <s v="Réalisé"/>
    <d v="2016-11-04T00:00:00"/>
    <s v="Distribution NFI"/>
    <s v="Matériaux NFI"/>
    <s v="Kit d'hygiène"/>
    <m/>
    <s v="Nombre"/>
    <n v="205"/>
    <m/>
    <m/>
    <m/>
    <s v=""/>
    <n v="277"/>
    <s v="Sélection / Priorisation"/>
    <x v="1"/>
    <x v="8"/>
    <m/>
    <m/>
    <m/>
    <m/>
    <m/>
    <s v="AME2016114SUTO"/>
    <x v="2"/>
    <x v="1"/>
    <x v="8"/>
    <e v="#N/A"/>
  </r>
  <r>
    <x v="3"/>
    <s v="Haitian RC"/>
    <m/>
    <s v="Réalisé"/>
    <d v="2016-11-04T00:00:00"/>
    <s v="Distribution NFI"/>
    <s v="Matériaux NFI"/>
    <s v="Moustiquaires"/>
    <m/>
    <s v="Nombre"/>
    <n v="410"/>
    <m/>
    <m/>
    <m/>
    <s v=""/>
    <n v="277"/>
    <s v="Sélection / Priorisation"/>
    <x v="1"/>
    <x v="8"/>
    <m/>
    <m/>
    <m/>
    <m/>
    <m/>
    <s v="AME2016114SUTO"/>
    <x v="3"/>
    <x v="1"/>
    <x v="8"/>
    <e v="#N/A"/>
  </r>
  <r>
    <x v="3"/>
    <s v="Haitian RC"/>
    <m/>
    <s v="Réalisé"/>
    <d v="2016-11-04T00:00:00"/>
    <s v="Distribution NFI"/>
    <s v="Matériaux NFI"/>
    <s v="Seaux"/>
    <m/>
    <s v="Nombre"/>
    <n v="200"/>
    <m/>
    <m/>
    <m/>
    <s v=""/>
    <n v="277"/>
    <s v="Sélection / Priorisation"/>
    <x v="1"/>
    <x v="8"/>
    <m/>
    <m/>
    <m/>
    <m/>
    <m/>
    <s v="AME2016114SUTO"/>
    <x v="4"/>
    <x v="1"/>
    <x v="8"/>
    <e v="#N/A"/>
  </r>
  <r>
    <x v="3"/>
    <s v="Haitian RC"/>
    <m/>
    <s v="Réalisé"/>
    <d v="2016-11-04T00:00:00"/>
    <s v="Distribution NFI"/>
    <s v="Matériaux NFI"/>
    <s v="Kit de cuisine"/>
    <m/>
    <s v="Nombre"/>
    <n v="200"/>
    <m/>
    <m/>
    <m/>
    <s v=""/>
    <n v="277"/>
    <s v="Sélection / Priorisation"/>
    <x v="1"/>
    <x v="8"/>
    <m/>
    <m/>
    <m/>
    <m/>
    <m/>
    <s v="AME2016114SUTO"/>
    <x v="5"/>
    <x v="1"/>
    <x v="8"/>
    <e v="#N/A"/>
  </r>
  <r>
    <x v="3"/>
    <s v="Haitian RC"/>
    <m/>
    <s v="Réalisé"/>
    <d v="2016-11-05T00:00:00"/>
    <s v="Distribution Abris"/>
    <s v="Matériaux Abris"/>
    <s v="Bâches"/>
    <m/>
    <s v="Nombre"/>
    <n v="204"/>
    <m/>
    <m/>
    <m/>
    <s v=""/>
    <n v="204"/>
    <m/>
    <x v="1"/>
    <x v="20"/>
    <m/>
    <m/>
    <m/>
    <m/>
    <m/>
    <s v="AME2016115SUCH"/>
    <x v="2"/>
    <x v="1"/>
    <x v="20"/>
    <e v="#N/A"/>
  </r>
  <r>
    <x v="3"/>
    <s v="Haitian RC"/>
    <m/>
    <s v="Réalisé"/>
    <d v="2016-11-05T00:00:00"/>
    <s v="Distribution NFI"/>
    <s v="Matériaux NFI"/>
    <s v="Bidons"/>
    <m/>
    <s v="Nombre"/>
    <n v="408"/>
    <m/>
    <m/>
    <m/>
    <s v=""/>
    <n v="204"/>
    <s v="Sélection / Priorisation"/>
    <x v="1"/>
    <x v="20"/>
    <m/>
    <m/>
    <m/>
    <m/>
    <m/>
    <s v="AME2016115SUCH"/>
    <x v="3"/>
    <x v="1"/>
    <x v="20"/>
    <e v="#N/A"/>
  </r>
  <r>
    <x v="3"/>
    <s v="Haitian RC"/>
    <m/>
    <s v="Réalisé"/>
    <d v="2016-11-05T00:00:00"/>
    <s v="Distribution Abris"/>
    <s v="Matériaux Abris"/>
    <s v="Kit Abris"/>
    <m/>
    <s v="Nombre"/>
    <n v="204"/>
    <m/>
    <m/>
    <m/>
    <s v=""/>
    <n v="204"/>
    <s v="Sélection / Priorisation"/>
    <x v="1"/>
    <x v="20"/>
    <m/>
    <m/>
    <m/>
    <m/>
    <m/>
    <s v="AME2016115SUCH"/>
    <x v="4"/>
    <x v="1"/>
    <x v="20"/>
    <e v="#N/A"/>
  </r>
  <r>
    <x v="3"/>
    <s v="Haitian RC"/>
    <m/>
    <s v="Réalisé"/>
    <d v="2016-11-05T00:00:00"/>
    <s v="Distribution NFI"/>
    <s v="Matériaux NFI"/>
    <s v="Kit de cuisine"/>
    <m/>
    <s v="Nombre"/>
    <n v="204"/>
    <m/>
    <m/>
    <m/>
    <s v=""/>
    <n v="204"/>
    <s v="Sélection / Priorisation"/>
    <x v="1"/>
    <x v="20"/>
    <m/>
    <m/>
    <m/>
    <m/>
    <m/>
    <s v="AME2016115SUCH"/>
    <x v="5"/>
    <x v="1"/>
    <x v="20"/>
    <e v="#N/A"/>
  </r>
  <r>
    <x v="3"/>
    <s v="Haitian RC"/>
    <m/>
    <s v="Réalisé"/>
    <d v="2016-11-07T00:00:00"/>
    <s v="Distribution NFI"/>
    <s v="Matériaux NFI"/>
    <s v="Kit de cuisine"/>
    <m/>
    <s v="Nombre"/>
    <n v="60"/>
    <m/>
    <m/>
    <m/>
    <s v=""/>
    <n v="60"/>
    <s v="Sélection / Priorisation"/>
    <x v="2"/>
    <x v="21"/>
    <m/>
    <m/>
    <m/>
    <m/>
    <m/>
    <s v="AME2016117NOLA"/>
    <x v="3"/>
    <x v="2"/>
    <x v="21"/>
    <e v="#N/A"/>
  </r>
  <r>
    <x v="3"/>
    <s v="Haitian RC"/>
    <m/>
    <s v="Réalisé"/>
    <d v="2016-11-07T00:00:00"/>
    <s v="Distribution NFI"/>
    <s v="Matériaux NFI"/>
    <s v="Bidons"/>
    <m/>
    <s v="Nombre"/>
    <n v="150"/>
    <m/>
    <m/>
    <m/>
    <s v=""/>
    <n v="60"/>
    <s v="Sélection / Priorisation"/>
    <x v="2"/>
    <x v="21"/>
    <m/>
    <m/>
    <m/>
    <m/>
    <m/>
    <s v="AME2016117NOLA"/>
    <x v="4"/>
    <x v="2"/>
    <x v="21"/>
    <e v="#N/A"/>
  </r>
  <r>
    <x v="3"/>
    <s v="Haitian RC"/>
    <m/>
    <s v="Réalisé"/>
    <d v="2016-11-07T00:00:00"/>
    <s v="Distribution Abris"/>
    <s v="Matériaux Abris"/>
    <s v="Bâches"/>
    <m/>
    <s v="Nombre"/>
    <n v="445"/>
    <m/>
    <m/>
    <m/>
    <s v=""/>
    <n v="445"/>
    <m/>
    <x v="1"/>
    <x v="8"/>
    <m/>
    <m/>
    <m/>
    <m/>
    <m/>
    <s v="AME2016117SUTO"/>
    <x v="3"/>
    <x v="1"/>
    <x v="8"/>
    <e v="#N/A"/>
  </r>
  <r>
    <x v="3"/>
    <s v="Haitian RC"/>
    <m/>
    <s v="Réalisé"/>
    <d v="2016-11-07T00:00:00"/>
    <s v="Distribution Abris"/>
    <s v="Matériaux Abris"/>
    <s v="Kit Abris"/>
    <m/>
    <s v="Nombre"/>
    <n v="30"/>
    <m/>
    <m/>
    <m/>
    <s v=""/>
    <n v="60"/>
    <s v="Sélection / Priorisation"/>
    <x v="2"/>
    <x v="21"/>
    <m/>
    <m/>
    <m/>
    <m/>
    <m/>
    <s v="AME2016117NOLA"/>
    <x v="5"/>
    <x v="2"/>
    <x v="21"/>
    <e v="#N/A"/>
  </r>
  <r>
    <x v="3"/>
    <s v="Haitian RC"/>
    <m/>
    <s v="Réalisé"/>
    <d v="2016-11-07T00:00:00"/>
    <s v="Distribution NFI"/>
    <s v="Matériaux NFI"/>
    <s v="Bidons"/>
    <m/>
    <s v="Nombre"/>
    <n v="890"/>
    <m/>
    <m/>
    <m/>
    <s v=""/>
    <n v="445"/>
    <s v="Sélection / Priorisation"/>
    <x v="1"/>
    <x v="8"/>
    <m/>
    <m/>
    <m/>
    <m/>
    <m/>
    <s v="AME2016117SUTO"/>
    <x v="4"/>
    <x v="1"/>
    <x v="8"/>
    <e v="#N/A"/>
  </r>
  <r>
    <x v="3"/>
    <s v="Haitian RC"/>
    <m/>
    <s v="Réalisé"/>
    <d v="2016-11-07T00:00:00"/>
    <s v="Distribution NFI"/>
    <s v="Matériaux NFI"/>
    <s v="Kit de cuisine"/>
    <m/>
    <s v="Nombre"/>
    <n v="445"/>
    <m/>
    <m/>
    <m/>
    <s v=""/>
    <n v="445"/>
    <s v="Sélection / Priorisation"/>
    <x v="1"/>
    <x v="8"/>
    <m/>
    <m/>
    <m/>
    <m/>
    <m/>
    <s v="AME2016117SUTO"/>
    <x v="5"/>
    <x v="1"/>
    <x v="8"/>
    <e v="#N/A"/>
  </r>
  <r>
    <x v="3"/>
    <s v="Haitian RC"/>
    <m/>
    <s v="Réalisé"/>
    <d v="2016-11-08T00:00:00"/>
    <s v="Distribution NFI"/>
    <s v="Matériaux NFI"/>
    <s v="Kit de cuisine"/>
    <m/>
    <s v="Nombre"/>
    <n v="250"/>
    <m/>
    <m/>
    <m/>
    <s v=""/>
    <n v="250"/>
    <s v="Sélection / Priorisation"/>
    <x v="1"/>
    <x v="20"/>
    <m/>
    <m/>
    <m/>
    <m/>
    <m/>
    <s v="AME2016118SUCH"/>
    <x v="2"/>
    <x v="1"/>
    <x v="20"/>
    <e v="#N/A"/>
  </r>
  <r>
    <x v="3"/>
    <s v="Haitian RC"/>
    <m/>
    <s v="Réalisé"/>
    <d v="2016-11-08T00:00:00"/>
    <s v="Distribution Abris"/>
    <s v="Matériaux Abris"/>
    <s v="Bâches"/>
    <m/>
    <s v="Nombre"/>
    <n v="250"/>
    <m/>
    <m/>
    <m/>
    <s v=""/>
    <n v="250"/>
    <m/>
    <x v="1"/>
    <x v="20"/>
    <m/>
    <m/>
    <m/>
    <m/>
    <m/>
    <s v="AME2016118SUCH"/>
    <x v="3"/>
    <x v="1"/>
    <x v="20"/>
    <e v="#N/A"/>
  </r>
  <r>
    <x v="3"/>
    <s v="Haitian RC"/>
    <m/>
    <s v="Réalisé"/>
    <d v="2016-11-08T00:00:00"/>
    <s v="Distribution NFI"/>
    <s v="Matériaux NFI"/>
    <s v="Bidons"/>
    <m/>
    <s v="Nombre"/>
    <n v="500"/>
    <m/>
    <m/>
    <m/>
    <s v=""/>
    <n v="250"/>
    <s v="Sélection / Priorisation"/>
    <x v="1"/>
    <x v="20"/>
    <m/>
    <m/>
    <m/>
    <m/>
    <m/>
    <s v="AME2016118SUCH"/>
    <x v="4"/>
    <x v="1"/>
    <x v="20"/>
    <e v="#N/A"/>
  </r>
  <r>
    <x v="3"/>
    <s v="Haitian RC"/>
    <m/>
    <s v="Réalisé"/>
    <d v="2016-11-08T00:00:00"/>
    <s v="Distribution Abris"/>
    <s v="Matériaux Abris"/>
    <s v="Kit Abris"/>
    <m/>
    <s v="Nombre"/>
    <n v="250"/>
    <m/>
    <m/>
    <m/>
    <s v=""/>
    <n v="250"/>
    <s v="Sélection / Priorisation"/>
    <x v="1"/>
    <x v="20"/>
    <m/>
    <m/>
    <m/>
    <m/>
    <m/>
    <s v="AME2016118SUCH"/>
    <x v="5"/>
    <x v="1"/>
    <x v="20"/>
    <e v="#N/A"/>
  </r>
  <r>
    <x v="3"/>
    <s v="Haitian RC"/>
    <m/>
    <s v="Réalisé"/>
    <d v="2016-11-10T00:00:00"/>
    <s v="Distribution NFI"/>
    <s v="Matériaux NFI"/>
    <s v="Kit de cuisine"/>
    <m/>
    <s v="Nombre"/>
    <n v="99"/>
    <m/>
    <m/>
    <m/>
    <s v=""/>
    <n v="116"/>
    <s v="Sélection / Priorisation"/>
    <x v="2"/>
    <x v="13"/>
    <m/>
    <m/>
    <m/>
    <m/>
    <m/>
    <s v="AME20161110NOJE"/>
    <x v="3"/>
    <x v="2"/>
    <x v="13"/>
    <e v="#N/A"/>
  </r>
  <r>
    <x v="3"/>
    <s v="Haitian RC"/>
    <m/>
    <s v="Réalisé"/>
    <d v="2016-11-10T00:00:00"/>
    <s v="Distribution NFI"/>
    <s v="Matériaux NFI"/>
    <s v="Kit de cuisine"/>
    <m/>
    <s v="Nombre"/>
    <n v="60"/>
    <m/>
    <m/>
    <m/>
    <s v=""/>
    <n v="89"/>
    <s v="Sélection / Priorisation"/>
    <x v="2"/>
    <x v="12"/>
    <m/>
    <m/>
    <m/>
    <m/>
    <m/>
    <s v="AME20161110NOMO"/>
    <x v="0"/>
    <x v="2"/>
    <x v="12"/>
    <e v="#N/A"/>
  </r>
  <r>
    <x v="3"/>
    <s v="Haitian RC"/>
    <m/>
    <s v="Réalisé"/>
    <d v="2016-11-10T00:00:00"/>
    <s v="Distribution NFI"/>
    <s v="Matériaux NFI"/>
    <s v="Kit de cuisine"/>
    <m/>
    <s v="Nombre"/>
    <n v="25"/>
    <m/>
    <m/>
    <m/>
    <s v=""/>
    <n v="25"/>
    <s v="Sélection / Priorisation"/>
    <x v="2"/>
    <x v="12"/>
    <m/>
    <m/>
    <m/>
    <m/>
    <m/>
    <s v="AME20161110NOMO"/>
    <x v="1"/>
    <x v="2"/>
    <x v="12"/>
    <e v="#N/A"/>
  </r>
  <r>
    <x v="3"/>
    <s v="Haitian RC"/>
    <m/>
    <s v="Réalisé"/>
    <d v="2016-11-10T00:00:00"/>
    <s v="Distribution NFI"/>
    <s v="Matériaux NFI"/>
    <s v="Bidons"/>
    <m/>
    <s v="Nombre"/>
    <n v="60"/>
    <m/>
    <m/>
    <m/>
    <s v=""/>
    <n v="89"/>
    <s v="Sélection / Priorisation"/>
    <x v="2"/>
    <x v="12"/>
    <m/>
    <m/>
    <m/>
    <m/>
    <m/>
    <s v="AME20161110NOMO"/>
    <x v="2"/>
    <x v="2"/>
    <x v="12"/>
    <e v="#N/A"/>
  </r>
  <r>
    <x v="3"/>
    <s v="Haitian RC"/>
    <m/>
    <s v="Réalisé"/>
    <d v="2016-11-10T00:00:00"/>
    <s v="Distribution Abris"/>
    <s v="Matériaux Abris"/>
    <s v="Bâches"/>
    <m/>
    <s v="Nombre"/>
    <n v="245"/>
    <m/>
    <m/>
    <m/>
    <s v=""/>
    <n v="245"/>
    <m/>
    <x v="1"/>
    <x v="8"/>
    <m/>
    <m/>
    <m/>
    <m/>
    <m/>
    <s v="AME20161110SUTO"/>
    <x v="3"/>
    <x v="1"/>
    <x v="8"/>
    <e v="#N/A"/>
  </r>
  <r>
    <x v="3"/>
    <s v="Haitian RC"/>
    <m/>
    <s v="Réalisé"/>
    <d v="2016-11-10T00:00:00"/>
    <s v="Distribution NFI"/>
    <s v="Matériaux NFI"/>
    <s v="Bidons"/>
    <m/>
    <s v="Nombre"/>
    <n v="116"/>
    <m/>
    <m/>
    <m/>
    <s v=""/>
    <n v="116"/>
    <s v="Sélection / Priorisation"/>
    <x v="2"/>
    <x v="13"/>
    <m/>
    <m/>
    <m/>
    <m/>
    <m/>
    <s v="AME20161110NOJE"/>
    <x v="4"/>
    <x v="2"/>
    <x v="13"/>
    <e v="#N/A"/>
  </r>
  <r>
    <x v="3"/>
    <s v="Haitian RC"/>
    <m/>
    <s v="Réalisé"/>
    <d v="2016-11-10T00:00:00"/>
    <s v="Distribution NFI"/>
    <s v="Matériaux NFI"/>
    <s v="Bidons"/>
    <m/>
    <s v="Nombre"/>
    <n v="25"/>
    <m/>
    <m/>
    <m/>
    <s v=""/>
    <n v="25"/>
    <s v="Sélection / Priorisation"/>
    <x v="2"/>
    <x v="12"/>
    <m/>
    <m/>
    <m/>
    <m/>
    <m/>
    <s v="AME20161110NOMO"/>
    <x v="3"/>
    <x v="2"/>
    <x v="12"/>
    <e v="#N/A"/>
  </r>
  <r>
    <x v="3"/>
    <s v="Haitian RC"/>
    <m/>
    <s v="Réalisé"/>
    <d v="2016-11-10T00:00:00"/>
    <s v="Distribution Abris"/>
    <s v="Matériaux Abris"/>
    <s v="Kit Abris"/>
    <m/>
    <s v="Nombre"/>
    <n v="29"/>
    <m/>
    <m/>
    <m/>
    <s v=""/>
    <n v="89"/>
    <s v="Sélection / Priorisation"/>
    <x v="2"/>
    <x v="12"/>
    <m/>
    <m/>
    <m/>
    <m/>
    <m/>
    <s v="AME20161110NOMO"/>
    <x v="4"/>
    <x v="2"/>
    <x v="12"/>
    <e v="#N/A"/>
  </r>
  <r>
    <x v="3"/>
    <s v="Haitian RC"/>
    <m/>
    <s v="Réalisé"/>
    <d v="2016-11-10T00:00:00"/>
    <s v="Distribution NFI"/>
    <s v="Matériaux NFI"/>
    <s v="Bidons"/>
    <m/>
    <s v="Nombre"/>
    <n v="490"/>
    <m/>
    <m/>
    <m/>
    <s v=""/>
    <n v="245"/>
    <s v="Sélection / Priorisation"/>
    <x v="1"/>
    <x v="8"/>
    <m/>
    <m/>
    <m/>
    <m/>
    <m/>
    <s v="AME20161110SUTO"/>
    <x v="4"/>
    <x v="1"/>
    <x v="8"/>
    <e v="#N/A"/>
  </r>
  <r>
    <x v="3"/>
    <s v="Haitian RC"/>
    <m/>
    <s v="Réalisé"/>
    <d v="2016-11-10T00:00:00"/>
    <s v="Distribution Abris"/>
    <s v="Matériaux Abris"/>
    <s v="Kit Abris"/>
    <m/>
    <s v="Nombre"/>
    <n v="17"/>
    <m/>
    <m/>
    <m/>
    <s v=""/>
    <n v="116"/>
    <s v="Sélection / Priorisation"/>
    <x v="2"/>
    <x v="13"/>
    <m/>
    <m/>
    <m/>
    <m/>
    <m/>
    <s v="AME20161110NOJE"/>
    <x v="5"/>
    <x v="2"/>
    <x v="13"/>
    <e v="#N/A"/>
  </r>
  <r>
    <x v="3"/>
    <s v="Haitian RC"/>
    <m/>
    <s v="Réalisé"/>
    <d v="2016-11-10T00:00:00"/>
    <s v="Distribution Abris"/>
    <s v="Matériaux Abris"/>
    <s v="Kit Abris"/>
    <m/>
    <s v="Nombre"/>
    <n v="25"/>
    <m/>
    <m/>
    <m/>
    <s v=""/>
    <n v="25"/>
    <s v="Sélection / Priorisation"/>
    <x v="2"/>
    <x v="12"/>
    <m/>
    <m/>
    <m/>
    <m/>
    <m/>
    <s v="AME20161110NOMO"/>
    <x v="5"/>
    <x v="2"/>
    <x v="12"/>
    <e v="#N/A"/>
  </r>
  <r>
    <x v="3"/>
    <s v="Haitian RC"/>
    <m/>
    <s v="Réalisé"/>
    <d v="2016-11-10T00:00:00"/>
    <s v="Distribution NFI"/>
    <s v="Matériaux NFI"/>
    <s v="Kit de cuisine"/>
    <m/>
    <s v="Nombre"/>
    <n v="245"/>
    <m/>
    <m/>
    <m/>
    <s v=""/>
    <n v="245"/>
    <s v="Sélection / Priorisation"/>
    <x v="1"/>
    <x v="8"/>
    <m/>
    <m/>
    <m/>
    <m/>
    <m/>
    <s v="AME20161110SUTO"/>
    <x v="5"/>
    <x v="1"/>
    <x v="8"/>
    <e v="#N/A"/>
  </r>
  <r>
    <x v="3"/>
    <s v="Haitian RC"/>
    <m/>
    <s v="Réalisé"/>
    <d v="2016-11-11T00:00:00"/>
    <s v="Distribution NFI"/>
    <s v="Matériaux NFI"/>
    <s v="Kit de cuisine"/>
    <m/>
    <s v="Nombre"/>
    <n v="23"/>
    <m/>
    <m/>
    <m/>
    <s v=""/>
    <n v="63"/>
    <s v="Sélection / Priorisation"/>
    <x v="2"/>
    <x v="10"/>
    <m/>
    <m/>
    <m/>
    <m/>
    <m/>
    <s v="AME20161111NOBA"/>
    <x v="0"/>
    <x v="2"/>
    <x v="10"/>
    <e v="#N/A"/>
  </r>
  <r>
    <x v="3"/>
    <s v="Haitian RC"/>
    <m/>
    <s v="Réalisé"/>
    <d v="2016-11-11T00:00:00"/>
    <s v="Distribution NFI"/>
    <s v="Matériaux NFI"/>
    <s v="Kit de cuisine"/>
    <m/>
    <s v="Nombre"/>
    <n v="330"/>
    <m/>
    <m/>
    <m/>
    <s v=""/>
    <n v="438"/>
    <s v="Sélection / Priorisation"/>
    <x v="2"/>
    <x v="10"/>
    <m/>
    <m/>
    <m/>
    <m/>
    <m/>
    <s v="AME20161111NOBA"/>
    <x v="1"/>
    <x v="2"/>
    <x v="10"/>
    <e v="#N/A"/>
  </r>
  <r>
    <x v="3"/>
    <s v="Haitian RC"/>
    <m/>
    <s v="Réalisé"/>
    <d v="2016-11-11T00:00:00"/>
    <s v="Distribution NFI"/>
    <s v="Matériaux NFI"/>
    <s v="Kit de cuisine"/>
    <m/>
    <s v="Nombre"/>
    <n v="32"/>
    <m/>
    <m/>
    <m/>
    <s v=""/>
    <n v="50"/>
    <s v="Sélection / Priorisation"/>
    <x v="2"/>
    <x v="17"/>
    <m/>
    <m/>
    <m/>
    <m/>
    <m/>
    <s v="AME20161111NOBO"/>
    <x v="20"/>
    <x v="2"/>
    <x v="17"/>
    <e v="#N/A"/>
  </r>
  <r>
    <x v="3"/>
    <s v="Haitian RC"/>
    <m/>
    <s v="Réalisé"/>
    <d v="2016-11-11T00:00:00"/>
    <s v="Distribution NFI"/>
    <s v="Matériaux NFI"/>
    <s v="Kit de cuisine"/>
    <m/>
    <s v="Nombre"/>
    <n v="73"/>
    <m/>
    <m/>
    <m/>
    <s v=""/>
    <n v="110"/>
    <s v="Sélection / Priorisation"/>
    <x v="2"/>
    <x v="17"/>
    <m/>
    <m/>
    <m/>
    <m/>
    <m/>
    <s v="AME20161111NOBO"/>
    <x v="21"/>
    <x v="2"/>
    <x v="17"/>
    <e v="#N/A"/>
  </r>
  <r>
    <x v="3"/>
    <s v="Haitian RC"/>
    <m/>
    <s v="Réalisé"/>
    <d v="2016-11-11T00:00:00"/>
    <s v="Distribution NFI"/>
    <s v="Matériaux NFI"/>
    <s v="Kit de cuisine"/>
    <m/>
    <s v="Nombre"/>
    <n v="46"/>
    <m/>
    <m/>
    <m/>
    <s v=""/>
    <n v="68"/>
    <s v="Sélection / Priorisation"/>
    <x v="2"/>
    <x v="17"/>
    <m/>
    <m/>
    <m/>
    <m/>
    <m/>
    <s v="AME20161111NOBO"/>
    <x v="22"/>
    <x v="2"/>
    <x v="17"/>
    <e v="#N/A"/>
  </r>
  <r>
    <x v="3"/>
    <s v="Haitian RC"/>
    <m/>
    <s v="Réalisé"/>
    <d v="2016-11-11T00:00:00"/>
    <s v="Distribution NFI"/>
    <s v="Matériaux NFI"/>
    <s v="Kit de cuisine"/>
    <m/>
    <s v="Nombre"/>
    <n v="169"/>
    <m/>
    <m/>
    <m/>
    <s v=""/>
    <n v="232"/>
    <s v="Sélection / Priorisation"/>
    <x v="2"/>
    <x v="12"/>
    <m/>
    <m/>
    <m/>
    <m/>
    <m/>
    <s v="AME20161111NOMO"/>
    <x v="3"/>
    <x v="2"/>
    <x v="12"/>
    <e v="#N/A"/>
  </r>
  <r>
    <x v="3"/>
    <s v="Haitian RC"/>
    <m/>
    <s v="Réalisé"/>
    <d v="2016-11-11T00:00:00"/>
    <s v="Distribution NFI"/>
    <s v="Matériaux NFI"/>
    <s v="Bidons"/>
    <m/>
    <s v="Nombre"/>
    <n v="126"/>
    <m/>
    <m/>
    <m/>
    <s v=""/>
    <n v="63"/>
    <s v="Sélection / Priorisation"/>
    <x v="2"/>
    <x v="10"/>
    <m/>
    <m/>
    <m/>
    <m/>
    <m/>
    <s v="AME20161111NOBA"/>
    <x v="2"/>
    <x v="2"/>
    <x v="10"/>
    <e v="#N/A"/>
  </r>
  <r>
    <x v="3"/>
    <s v="Haitian RC"/>
    <m/>
    <s v="Réalisé"/>
    <d v="2016-11-11T00:00:00"/>
    <s v="Distribution NFI"/>
    <s v="Matériaux NFI"/>
    <s v="Bidons"/>
    <m/>
    <s v="Nombre"/>
    <n v="590"/>
    <m/>
    <m/>
    <m/>
    <s v=""/>
    <n v="438"/>
    <s v="Sélection / Priorisation"/>
    <x v="2"/>
    <x v="10"/>
    <m/>
    <m/>
    <m/>
    <m/>
    <m/>
    <s v="AME20161111NOBA"/>
    <x v="3"/>
    <x v="2"/>
    <x v="10"/>
    <e v="#N/A"/>
  </r>
  <r>
    <x v="3"/>
    <s v="Haitian RC"/>
    <m/>
    <s v="Réalisé"/>
    <d v="2016-11-11T00:00:00"/>
    <s v="Distribution NFI"/>
    <s v="Matériaux NFI"/>
    <s v="Bidons"/>
    <m/>
    <s v="Nombre"/>
    <n v="50"/>
    <m/>
    <m/>
    <m/>
    <s v=""/>
    <n v="50"/>
    <s v="Sélection / Priorisation"/>
    <x v="2"/>
    <x v="17"/>
    <m/>
    <m/>
    <m/>
    <m/>
    <m/>
    <s v="AME20161111NOBO"/>
    <x v="23"/>
    <x v="2"/>
    <x v="17"/>
    <e v="#N/A"/>
  </r>
  <r>
    <x v="3"/>
    <s v="Haitian RC"/>
    <m/>
    <s v="Réalisé"/>
    <d v="2016-11-11T00:00:00"/>
    <s v="Distribution NFI"/>
    <s v="Matériaux NFI"/>
    <s v="Bidons"/>
    <m/>
    <s v="Nombre"/>
    <n v="110"/>
    <m/>
    <m/>
    <m/>
    <s v=""/>
    <n v="110"/>
    <s v="Sélection / Priorisation"/>
    <x v="2"/>
    <x v="17"/>
    <m/>
    <m/>
    <m/>
    <m/>
    <m/>
    <s v="AME20161111NOBO"/>
    <x v="0"/>
    <x v="2"/>
    <x v="17"/>
    <e v="#N/A"/>
  </r>
  <r>
    <x v="3"/>
    <s v="Haitian RC"/>
    <m/>
    <s v="Réalisé"/>
    <d v="2016-11-11T00:00:00"/>
    <s v="Distribution NFI"/>
    <s v="Matériaux NFI"/>
    <s v="Bidons"/>
    <m/>
    <s v="Nombre"/>
    <n v="68"/>
    <m/>
    <m/>
    <m/>
    <s v=""/>
    <n v="68"/>
    <s v="Sélection / Priorisation"/>
    <x v="2"/>
    <x v="17"/>
    <m/>
    <m/>
    <m/>
    <m/>
    <m/>
    <s v="AME20161111NOBO"/>
    <x v="1"/>
    <x v="2"/>
    <x v="17"/>
    <e v="#N/A"/>
  </r>
  <r>
    <x v="3"/>
    <s v="Haitian RC"/>
    <m/>
    <s v="Réalisé"/>
    <d v="2016-11-11T00:00:00"/>
    <s v="Distribution NFI"/>
    <s v="Matériaux NFI"/>
    <s v="Bidons"/>
    <m/>
    <s v="Nombre"/>
    <n v="150"/>
    <m/>
    <m/>
    <m/>
    <s v=""/>
    <n v="232"/>
    <s v="Sélection / Priorisation"/>
    <x v="2"/>
    <x v="12"/>
    <m/>
    <m/>
    <m/>
    <m/>
    <m/>
    <s v="AME20161111NOMO"/>
    <x v="4"/>
    <x v="2"/>
    <x v="12"/>
    <e v="#N/A"/>
  </r>
  <r>
    <x v="3"/>
    <s v="Haitian RC"/>
    <m/>
    <s v="Réalisé"/>
    <d v="2016-11-11T00:00:00"/>
    <s v="Distribution Abris"/>
    <s v="Matériaux Abris"/>
    <s v="Kit Abris"/>
    <m/>
    <s v="Nombre"/>
    <n v="60"/>
    <m/>
    <m/>
    <m/>
    <s v=""/>
    <n v="63"/>
    <s v="Sélection / Priorisation"/>
    <x v="2"/>
    <x v="10"/>
    <m/>
    <m/>
    <m/>
    <m/>
    <m/>
    <s v="AME20161111NOBA"/>
    <x v="4"/>
    <x v="2"/>
    <x v="10"/>
    <e v="#N/A"/>
  </r>
  <r>
    <x v="3"/>
    <s v="Haitian RC"/>
    <m/>
    <s v="Réalisé"/>
    <d v="2016-11-11T00:00:00"/>
    <s v="Distribution Abris"/>
    <s v="Matériaux Abris"/>
    <s v="Kit Abris"/>
    <m/>
    <s v="Nombre"/>
    <n v="115"/>
    <m/>
    <m/>
    <m/>
    <s v=""/>
    <n v="438"/>
    <s v="Sélection / Priorisation"/>
    <x v="2"/>
    <x v="10"/>
    <m/>
    <m/>
    <m/>
    <m/>
    <m/>
    <s v="AME20161111NOBA"/>
    <x v="5"/>
    <x v="2"/>
    <x v="10"/>
    <e v="#N/A"/>
  </r>
  <r>
    <x v="3"/>
    <s v="Haitian RC"/>
    <m/>
    <s v="Réalisé"/>
    <d v="2016-11-11T00:00:00"/>
    <s v="Distribution Abris"/>
    <s v="Matériaux Abris"/>
    <s v="Kit Abris"/>
    <m/>
    <s v="Nombre"/>
    <n v="5"/>
    <m/>
    <m/>
    <m/>
    <s v=""/>
    <n v="68"/>
    <s v="Sélection / Priorisation"/>
    <x v="2"/>
    <x v="17"/>
    <m/>
    <m/>
    <m/>
    <m/>
    <m/>
    <s v="AME20161111NOBO"/>
    <x v="2"/>
    <x v="2"/>
    <x v="17"/>
    <e v="#N/A"/>
  </r>
  <r>
    <x v="3"/>
    <s v="Haitian RC"/>
    <m/>
    <s v="Réalisé"/>
    <d v="2016-11-11T00:00:00"/>
    <s v="Distribution Abris"/>
    <s v="Matériaux Abris"/>
    <s v="Kit Abris"/>
    <m/>
    <s v="Nombre"/>
    <n v="18"/>
    <m/>
    <m/>
    <m/>
    <s v=""/>
    <n v="50"/>
    <s v="Sélection / Priorisation"/>
    <x v="2"/>
    <x v="17"/>
    <m/>
    <m/>
    <m/>
    <m/>
    <m/>
    <s v="AME20161111NOBO"/>
    <x v="3"/>
    <x v="2"/>
    <x v="17"/>
    <e v="#N/A"/>
  </r>
  <r>
    <x v="3"/>
    <s v="Haitian RC"/>
    <m/>
    <s v="Réalisé"/>
    <d v="2016-11-11T00:00:00"/>
    <s v="Distribution Abris"/>
    <s v="Matériaux Abris"/>
    <s v="Kit Abris"/>
    <m/>
    <s v="Nombre"/>
    <n v="37"/>
    <m/>
    <m/>
    <m/>
    <s v=""/>
    <n v="110"/>
    <s v="Sélection / Priorisation"/>
    <x v="2"/>
    <x v="17"/>
    <m/>
    <m/>
    <m/>
    <m/>
    <m/>
    <s v="AME20161111NOBO"/>
    <x v="4"/>
    <x v="2"/>
    <x v="17"/>
    <e v="#N/A"/>
  </r>
  <r>
    <x v="3"/>
    <s v="Haitian RC"/>
    <m/>
    <s v="Réalisé"/>
    <d v="2016-11-11T00:00:00"/>
    <s v="Distribution Abris"/>
    <s v="Matériaux Abris"/>
    <s v="Kit Abris"/>
    <m/>
    <s v="Nombre"/>
    <n v="17"/>
    <m/>
    <m/>
    <m/>
    <s v=""/>
    <n v="68"/>
    <s v="Sélection / Priorisation"/>
    <x v="2"/>
    <x v="17"/>
    <m/>
    <m/>
    <m/>
    <m/>
    <m/>
    <s v="AME20161111NOBO"/>
    <x v="5"/>
    <x v="2"/>
    <x v="17"/>
    <e v="#N/A"/>
  </r>
  <r>
    <x v="3"/>
    <s v="Haitian RC"/>
    <m/>
    <s v="Réalisé"/>
    <d v="2016-11-11T00:00:00"/>
    <s v="Distribution Abris"/>
    <s v="Matériaux Abris"/>
    <s v="Kit Abris"/>
    <m/>
    <s v="Nombre"/>
    <n v="63"/>
    <m/>
    <m/>
    <m/>
    <s v=""/>
    <n v="232"/>
    <s v="Sélection / Priorisation"/>
    <x v="2"/>
    <x v="12"/>
    <m/>
    <m/>
    <m/>
    <m/>
    <m/>
    <s v="AME20161111NOMO"/>
    <x v="5"/>
    <x v="2"/>
    <x v="12"/>
    <e v="#N/A"/>
  </r>
  <r>
    <x v="3"/>
    <s v="Haitian RC"/>
    <m/>
    <s v="Réalisé"/>
    <d v="2016-11-12T00:00:00"/>
    <s v="Distribution NFI"/>
    <s v="Matériaux NFI"/>
    <s v="Kit de cuisine"/>
    <m/>
    <s v="Nombre"/>
    <n v="25"/>
    <m/>
    <m/>
    <m/>
    <s v=""/>
    <n v="25"/>
    <s v="Sélection / Priorisation"/>
    <x v="2"/>
    <x v="22"/>
    <m/>
    <m/>
    <m/>
    <m/>
    <m/>
    <s v="AME20161112NOBA"/>
    <x v="4"/>
    <x v="2"/>
    <x v="22"/>
    <e v="#N/A"/>
  </r>
  <r>
    <x v="3"/>
    <s v="Haitian RC"/>
    <m/>
    <s v="Réalisé"/>
    <d v="2016-11-12T00:00:00"/>
    <s v="Distribution NFI"/>
    <s v="Matériaux NFI"/>
    <s v="Kit de cuisine"/>
    <m/>
    <s v="Nombre"/>
    <n v="25"/>
    <m/>
    <m/>
    <m/>
    <s v=""/>
    <n v="25"/>
    <s v="Sélection / Priorisation"/>
    <x v="2"/>
    <x v="23"/>
    <m/>
    <m/>
    <m/>
    <m/>
    <m/>
    <s v="AME20161112NOCH"/>
    <x v="4"/>
    <x v="2"/>
    <x v="23"/>
    <e v="#N/A"/>
  </r>
  <r>
    <x v="3"/>
    <s v="Haitian RC"/>
    <m/>
    <s v="Réalisé"/>
    <d v="2016-11-12T00:00:00"/>
    <s v="Distribution Abris"/>
    <s v="Matériaux Abris"/>
    <s v="Kit Abris"/>
    <m/>
    <s v="Nombre"/>
    <n v="25"/>
    <m/>
    <m/>
    <m/>
    <s v=""/>
    <n v="25"/>
    <s v="Sélection / Priorisation"/>
    <x v="2"/>
    <x v="22"/>
    <m/>
    <m/>
    <m/>
    <m/>
    <m/>
    <s v="AME20161112NOBA"/>
    <x v="5"/>
    <x v="2"/>
    <x v="22"/>
    <e v="#N/A"/>
  </r>
  <r>
    <x v="3"/>
    <s v="Haitian RC"/>
    <m/>
    <s v="Réalisé"/>
    <d v="2016-11-12T00:00:00"/>
    <s v="Distribution Abris"/>
    <s v="Matériaux Abris"/>
    <s v="Kit Abris"/>
    <m/>
    <s v="Nombre"/>
    <n v="25"/>
    <m/>
    <m/>
    <m/>
    <s v=""/>
    <n v="25"/>
    <s v="Sélection / Priorisation"/>
    <x v="2"/>
    <x v="23"/>
    <m/>
    <m/>
    <m/>
    <m/>
    <m/>
    <s v="AME20161112NOCH"/>
    <x v="5"/>
    <x v="2"/>
    <x v="23"/>
    <e v="#N/A"/>
  </r>
  <r>
    <x v="3"/>
    <s v="Haitian RC"/>
    <m/>
    <s v="Réalisé"/>
    <d v="2016-11-13T00:00:00"/>
    <s v="Distribution Abris"/>
    <s v="Matériaux Abris"/>
    <s v="Bâches"/>
    <m/>
    <s v="Nombre"/>
    <n v="111"/>
    <m/>
    <m/>
    <m/>
    <s v=""/>
    <n v="111"/>
    <m/>
    <x v="3"/>
    <x v="24"/>
    <m/>
    <m/>
    <m/>
    <m/>
    <m/>
    <s v="AME20161113NIMI"/>
    <x v="4"/>
    <x v="3"/>
    <x v="24"/>
    <e v="#N/A"/>
  </r>
  <r>
    <x v="3"/>
    <s v="Haitian RC"/>
    <m/>
    <s v="Réalisé"/>
    <d v="2016-11-13T00:00:00"/>
    <s v="Distribution Abris"/>
    <s v="Matériaux Abris"/>
    <s v="Bâches"/>
    <m/>
    <s v="Nombre"/>
    <n v="7"/>
    <m/>
    <m/>
    <m/>
    <s v=""/>
    <n v="7"/>
    <m/>
    <x v="1"/>
    <x v="8"/>
    <m/>
    <m/>
    <m/>
    <m/>
    <m/>
    <s v="AME20161113SUTO"/>
    <x v="3"/>
    <x v="1"/>
    <x v="8"/>
    <e v="#N/A"/>
  </r>
  <r>
    <x v="3"/>
    <s v="Haitian RC"/>
    <m/>
    <s v="Réalisé"/>
    <d v="2016-11-13T00:00:00"/>
    <s v="Distribution NFI"/>
    <s v="Matériaux NFI"/>
    <s v="Bidons"/>
    <m/>
    <s v="Nombre"/>
    <n v="14"/>
    <m/>
    <m/>
    <m/>
    <s v=""/>
    <n v="7"/>
    <s v="Sélection / Priorisation"/>
    <x v="1"/>
    <x v="8"/>
    <m/>
    <m/>
    <m/>
    <m/>
    <m/>
    <s v="AME20161113SUTO"/>
    <x v="4"/>
    <x v="1"/>
    <x v="8"/>
    <e v="#N/A"/>
  </r>
  <r>
    <x v="3"/>
    <s v="Haitian RC"/>
    <m/>
    <s v="Réalisé"/>
    <d v="2016-11-13T00:00:00"/>
    <s v="Distribution Abris"/>
    <s v="Matériaux Abris"/>
    <s v="Kit Abris"/>
    <m/>
    <s v="Nombre"/>
    <n v="111"/>
    <m/>
    <m/>
    <m/>
    <s v=""/>
    <n v="111"/>
    <s v="Sélection / Priorisation"/>
    <x v="3"/>
    <x v="24"/>
    <m/>
    <m/>
    <m/>
    <m/>
    <m/>
    <s v="AME20161113NIMI"/>
    <x v="5"/>
    <x v="3"/>
    <x v="24"/>
    <e v="#N/A"/>
  </r>
  <r>
    <x v="3"/>
    <s v="Haitian RC"/>
    <m/>
    <s v="Réalisé"/>
    <d v="2016-11-13T00:00:00"/>
    <s v="Distribution NFI"/>
    <s v="Matériaux NFI"/>
    <s v="Kit de cuisine"/>
    <m/>
    <s v="Nombre"/>
    <n v="7"/>
    <m/>
    <m/>
    <m/>
    <s v=""/>
    <n v="7"/>
    <s v="Sélection / Priorisation"/>
    <x v="1"/>
    <x v="8"/>
    <m/>
    <m/>
    <m/>
    <m/>
    <m/>
    <s v="AME20161113SUTO"/>
    <x v="5"/>
    <x v="1"/>
    <x v="8"/>
    <e v="#N/A"/>
  </r>
  <r>
    <x v="3"/>
    <s v="Haitian RC"/>
    <m/>
    <s v="Réalisé"/>
    <d v="2016-11-14T00:00:00"/>
    <s v="Distribution Abris"/>
    <s v="Matériaux Abris"/>
    <s v="Bâches"/>
    <m/>
    <s v="Nombre"/>
    <n v="225"/>
    <m/>
    <m/>
    <m/>
    <s v=""/>
    <n v="225"/>
    <m/>
    <x v="1"/>
    <x v="8"/>
    <m/>
    <m/>
    <m/>
    <m/>
    <m/>
    <s v="AME20161114SUTO"/>
    <x v="3"/>
    <x v="1"/>
    <x v="8"/>
    <e v="#N/A"/>
  </r>
  <r>
    <x v="3"/>
    <s v="Haitian RC"/>
    <m/>
    <s v="Réalisé"/>
    <d v="2016-11-14T00:00:00"/>
    <s v="Distribution NFI"/>
    <s v="Matériaux NFI"/>
    <s v="Bidons"/>
    <m/>
    <s v="Nombre"/>
    <n v="450"/>
    <m/>
    <m/>
    <m/>
    <s v=""/>
    <n v="225"/>
    <s v="Sélection / Priorisation"/>
    <x v="1"/>
    <x v="8"/>
    <m/>
    <m/>
    <m/>
    <m/>
    <m/>
    <s v="AME20161114SUTO"/>
    <x v="4"/>
    <x v="1"/>
    <x v="8"/>
    <e v="#N/A"/>
  </r>
  <r>
    <x v="3"/>
    <s v="Haitian RC"/>
    <m/>
    <s v="Réalisé"/>
    <d v="2016-11-14T00:00:00"/>
    <s v="Distribution NFI"/>
    <s v="Matériaux NFI"/>
    <s v="Kit de cuisine"/>
    <m/>
    <s v="Nombre"/>
    <n v="225"/>
    <m/>
    <m/>
    <m/>
    <s v=""/>
    <n v="225"/>
    <s v="Sélection / Priorisation"/>
    <x v="1"/>
    <x v="8"/>
    <m/>
    <m/>
    <m/>
    <m/>
    <m/>
    <s v="AME20161114SUTO"/>
    <x v="5"/>
    <x v="1"/>
    <x v="8"/>
    <e v="#N/A"/>
  </r>
  <r>
    <x v="3"/>
    <s v="Haitian RC"/>
    <m/>
    <s v="Réalisé"/>
    <d v="2016-11-15T00:00:00"/>
    <s v="Distribution Abris"/>
    <s v="Matériaux Abris"/>
    <s v="Bâches"/>
    <m/>
    <s v="Nombre"/>
    <n v="340"/>
    <m/>
    <m/>
    <m/>
    <s v=""/>
    <n v="340"/>
    <m/>
    <x v="1"/>
    <x v="20"/>
    <m/>
    <m/>
    <m/>
    <m/>
    <m/>
    <s v="AME20161115SUCH"/>
    <x v="2"/>
    <x v="1"/>
    <x v="20"/>
    <e v="#N/A"/>
  </r>
  <r>
    <x v="3"/>
    <s v="Haitian RC"/>
    <m/>
    <s v="Réalisé"/>
    <d v="2016-11-15T00:00:00"/>
    <s v="Distribution NFI"/>
    <s v="Matériaux NFI"/>
    <s v="Bidons"/>
    <m/>
    <s v="Nombre"/>
    <n v="680"/>
    <m/>
    <m/>
    <m/>
    <s v=""/>
    <n v="340"/>
    <s v="Sélection / Priorisation"/>
    <x v="1"/>
    <x v="20"/>
    <m/>
    <m/>
    <m/>
    <m/>
    <m/>
    <s v="AME20161115SUCH"/>
    <x v="3"/>
    <x v="1"/>
    <x v="20"/>
    <e v="#N/A"/>
  </r>
  <r>
    <x v="3"/>
    <s v="Haitian RC"/>
    <m/>
    <s v="Réalisé"/>
    <d v="2016-11-15T00:00:00"/>
    <s v="Distribution Abris"/>
    <s v="Matériaux Abris"/>
    <s v="Kit Abris"/>
    <m/>
    <s v="Nombre"/>
    <n v="340"/>
    <m/>
    <m/>
    <m/>
    <s v=""/>
    <n v="340"/>
    <s v="Sélection / Priorisation"/>
    <x v="1"/>
    <x v="20"/>
    <m/>
    <m/>
    <m/>
    <m/>
    <m/>
    <s v="AME20161115SUCH"/>
    <x v="4"/>
    <x v="1"/>
    <x v="20"/>
    <e v="#N/A"/>
  </r>
  <r>
    <x v="3"/>
    <s v="Haitian RC"/>
    <m/>
    <s v="Réalisé"/>
    <d v="2016-11-15T00:00:00"/>
    <s v="Distribution NFI"/>
    <s v="Matériaux NFI"/>
    <s v="Kit de cuisine"/>
    <m/>
    <s v="Nombre"/>
    <n v="340"/>
    <m/>
    <m/>
    <m/>
    <s v=""/>
    <n v="340"/>
    <s v="Sélection / Priorisation"/>
    <x v="1"/>
    <x v="20"/>
    <m/>
    <m/>
    <m/>
    <m/>
    <m/>
    <s v="AME20161115SUCH"/>
    <x v="5"/>
    <x v="1"/>
    <x v="20"/>
    <e v="#N/A"/>
  </r>
  <r>
    <x v="3"/>
    <s v="Haitian RC"/>
    <m/>
    <s v="Réalisé"/>
    <d v="2016-11-16T00:00:00"/>
    <s v="Distribution Abris"/>
    <s v="Matériaux Abris"/>
    <s v="Bâches"/>
    <m/>
    <s v="Nombre"/>
    <n v="33"/>
    <m/>
    <m/>
    <m/>
    <s v=""/>
    <n v="33"/>
    <m/>
    <x v="4"/>
    <x v="25"/>
    <m/>
    <m/>
    <m/>
    <m/>
    <m/>
    <s v="AME20161116OUCR"/>
    <x v="4"/>
    <x v="4"/>
    <x v="25"/>
    <e v="#N/A"/>
  </r>
  <r>
    <x v="3"/>
    <s v="Haitian RC"/>
    <m/>
    <s v="Réalisé"/>
    <d v="2016-11-16T00:00:00"/>
    <s v="Distribution Abris"/>
    <s v="Matériaux Abris"/>
    <s v="Kit Abris"/>
    <m/>
    <s v="Nombre"/>
    <n v="33"/>
    <m/>
    <m/>
    <m/>
    <s v=""/>
    <n v="33"/>
    <s v="Sélection / Priorisation"/>
    <x v="4"/>
    <x v="25"/>
    <m/>
    <m/>
    <m/>
    <m/>
    <m/>
    <s v="AME20161116OUCR"/>
    <x v="5"/>
    <x v="4"/>
    <x v="25"/>
    <e v="#N/A"/>
  </r>
  <r>
    <x v="3"/>
    <s v="Haitian RC"/>
    <m/>
    <s v="Réalisé"/>
    <d v="2016-11-17T00:00:00"/>
    <s v="Distribution NFI"/>
    <s v="Matériaux NFI"/>
    <s v="Kit d'hygiène"/>
    <m/>
    <s v="Nombre"/>
    <n v="50"/>
    <m/>
    <m/>
    <m/>
    <s v=""/>
    <n v="50"/>
    <s v="Sélection / Priorisation"/>
    <x v="1"/>
    <x v="1"/>
    <m/>
    <m/>
    <m/>
    <m/>
    <m/>
    <s v="AME20161117SULE"/>
    <x v="5"/>
    <x v="1"/>
    <x v="1"/>
    <e v="#N/A"/>
  </r>
  <r>
    <x v="3"/>
    <s v="Haitian RC"/>
    <m/>
    <m/>
    <d v="2016-11-24T00:00:00"/>
    <s v="Distribution Abris"/>
    <s v="Matériaux Abris"/>
    <s v="Bâches"/>
    <m/>
    <s v="Nombre"/>
    <n v="219"/>
    <m/>
    <m/>
    <m/>
    <s v=""/>
    <n v="219"/>
    <m/>
    <x v="3"/>
    <x v="26"/>
    <m/>
    <m/>
    <m/>
    <m/>
    <m/>
    <s v="AME20161124NIPA"/>
    <x v="4"/>
    <x v="3"/>
    <x v="26"/>
    <e v="#N/A"/>
  </r>
  <r>
    <x v="3"/>
    <s v="Haitian RC"/>
    <m/>
    <m/>
    <d v="2016-11-24T00:00:00"/>
    <s v="Distribution Abris"/>
    <s v="Matériaux Abris"/>
    <s v="Kit Abris"/>
    <m/>
    <s v="Nombre"/>
    <n v="219"/>
    <m/>
    <m/>
    <m/>
    <s v=""/>
    <n v="219"/>
    <m/>
    <x v="3"/>
    <x v="26"/>
    <m/>
    <m/>
    <m/>
    <m/>
    <m/>
    <s v="AME20161124NIPA"/>
    <x v="5"/>
    <x v="3"/>
    <x v="26"/>
    <e v="#N/A"/>
  </r>
  <r>
    <x v="3"/>
    <s v="Haitian RC"/>
    <m/>
    <s v="Réalisé"/>
    <d v="2016-11-25T00:00:00"/>
    <s v="Distribution Abris"/>
    <s v="Matériaux Abris"/>
    <s v="Bâches"/>
    <m/>
    <s v="Nombre"/>
    <n v="299"/>
    <n v="80"/>
    <s v="Sélection / Priorisation"/>
    <s v="SUD"/>
    <s v="Roche-A-Bateau"/>
    <n v="299"/>
    <m/>
    <x v="1"/>
    <x v="7"/>
    <m/>
    <m/>
    <m/>
    <m/>
    <m/>
    <s v="AME20161125SUAR"/>
    <x v="22"/>
    <x v="1"/>
    <x v="7"/>
    <e v="#N/A"/>
  </r>
  <r>
    <x v="3"/>
    <s v="Haitian RC"/>
    <m/>
    <s v="Réalisé"/>
    <d v="2016-11-25T00:00:00"/>
    <s v="Distribution NFI"/>
    <s v="Matériaux NFI"/>
    <s v="Bidons"/>
    <m/>
    <s v="Nombre"/>
    <n v="598"/>
    <m/>
    <m/>
    <m/>
    <m/>
    <n v="299"/>
    <m/>
    <x v="1"/>
    <x v="7"/>
    <m/>
    <m/>
    <m/>
    <m/>
    <m/>
    <s v="AME20161125SUAR"/>
    <x v="23"/>
    <x v="1"/>
    <x v="7"/>
    <e v="#N/A"/>
  </r>
  <r>
    <x v="3"/>
    <s v="Haitian RC"/>
    <m/>
    <s v="Réalisé"/>
    <d v="2016-11-25T00:00:00"/>
    <s v="Distribution Abris"/>
    <s v="Matériaux Abris"/>
    <s v="Kit Abris"/>
    <m/>
    <s v="Nombre"/>
    <n v="299"/>
    <m/>
    <m/>
    <m/>
    <m/>
    <n v="299"/>
    <m/>
    <x v="1"/>
    <x v="7"/>
    <m/>
    <m/>
    <m/>
    <m/>
    <m/>
    <s v="AME20161125SUAR"/>
    <x v="0"/>
    <x v="1"/>
    <x v="7"/>
    <e v="#N/A"/>
  </r>
  <r>
    <x v="3"/>
    <s v="Haitian RC"/>
    <m/>
    <s v="Réalisé"/>
    <d v="2016-11-25T00:00:00"/>
    <s v="Distribution NFI"/>
    <s v="Matériaux NFI"/>
    <s v="Kit de cuisine"/>
    <m/>
    <s v="Nombre"/>
    <n v="299"/>
    <m/>
    <m/>
    <m/>
    <m/>
    <n v="299"/>
    <m/>
    <x v="1"/>
    <x v="7"/>
    <m/>
    <m/>
    <m/>
    <m/>
    <m/>
    <s v="AME20161125SUAR"/>
    <x v="1"/>
    <x v="1"/>
    <x v="7"/>
    <e v="#N/A"/>
  </r>
  <r>
    <x v="3"/>
    <s v="Haitian RC"/>
    <m/>
    <s v="Réalisé"/>
    <d v="2016-11-25T00:00:00"/>
    <s v="Distribution NFI"/>
    <s v="Matériaux NFI"/>
    <s v="Kit d'hygiène"/>
    <m/>
    <s v="Nombre"/>
    <n v="84"/>
    <n v="299"/>
    <m/>
    <s v="SUD"/>
    <s v="Arniquet"/>
    <n v="84"/>
    <m/>
    <x v="1"/>
    <x v="11"/>
    <m/>
    <m/>
    <m/>
    <m/>
    <m/>
    <s v="AME20161125SULE"/>
    <x v="4"/>
    <x v="1"/>
    <x v="11"/>
    <e v="#N/A"/>
  </r>
  <r>
    <x v="3"/>
    <s v="Haitian RC"/>
    <m/>
    <s v="Réalisé"/>
    <d v="2016-11-25T00:00:00"/>
    <s v="Distribution NFI"/>
    <s v="Matériaux NFI"/>
    <s v="Kit d'hygiène"/>
    <m/>
    <s v="Nombre"/>
    <n v="50"/>
    <n v="84"/>
    <m/>
    <s v="SUD"/>
    <s v="Les Anglais"/>
    <n v="50"/>
    <m/>
    <x v="1"/>
    <x v="1"/>
    <m/>
    <m/>
    <m/>
    <m/>
    <m/>
    <s v="AME20161125SULE"/>
    <x v="5"/>
    <x v="1"/>
    <x v="1"/>
    <e v="#N/A"/>
  </r>
  <r>
    <x v="3"/>
    <s v="Haitian RC"/>
    <m/>
    <m/>
    <d v="2016-11-25T00:00:00"/>
    <s v="Distribution Abris"/>
    <s v="Matériaux Abris"/>
    <s v="Bâches"/>
    <m/>
    <s v="Nombre"/>
    <n v="4"/>
    <m/>
    <m/>
    <m/>
    <s v=""/>
    <n v="4"/>
    <m/>
    <x v="1"/>
    <x v="7"/>
    <m/>
    <m/>
    <m/>
    <m/>
    <m/>
    <s v="AME20161125SUAR"/>
    <x v="2"/>
    <x v="1"/>
    <x v="7"/>
    <e v="#N/A"/>
  </r>
  <r>
    <x v="3"/>
    <s v="Haitian RC"/>
    <m/>
    <m/>
    <d v="2016-11-25T00:00:00"/>
    <s v="Distribution Abris"/>
    <s v="Matériaux Abris"/>
    <s v="Bâches"/>
    <m/>
    <s v="Nombre"/>
    <n v="352"/>
    <m/>
    <m/>
    <m/>
    <s v=""/>
    <n v="352"/>
    <m/>
    <x v="3"/>
    <x v="27"/>
    <m/>
    <m/>
    <m/>
    <m/>
    <m/>
    <s v="AME20161125NIFO"/>
    <x v="4"/>
    <x v="3"/>
    <x v="27"/>
    <e v="#N/A"/>
  </r>
  <r>
    <x v="3"/>
    <s v="Haitian RC"/>
    <m/>
    <m/>
    <d v="2016-11-25T00:00:00"/>
    <s v="Distribution Abris"/>
    <s v="Matériaux Abris"/>
    <s v="Bâches"/>
    <m/>
    <s v="Nombre"/>
    <n v="415"/>
    <m/>
    <m/>
    <m/>
    <s v=""/>
    <n v="415"/>
    <m/>
    <x v="1"/>
    <x v="16"/>
    <m/>
    <m/>
    <m/>
    <m/>
    <m/>
    <s v="AME20161125SUST"/>
    <x v="2"/>
    <x v="1"/>
    <x v="16"/>
    <e v="#N/A"/>
  </r>
  <r>
    <x v="3"/>
    <s v="Haitian RC"/>
    <m/>
    <m/>
    <d v="2016-11-25T00:00:00"/>
    <s v="Distribution NFI"/>
    <s v="Matériaux NFI"/>
    <s v="Bidons"/>
    <m/>
    <s v="Nombre"/>
    <n v="8"/>
    <m/>
    <m/>
    <m/>
    <s v=""/>
    <n v="4"/>
    <m/>
    <x v="1"/>
    <x v="7"/>
    <m/>
    <m/>
    <m/>
    <m/>
    <m/>
    <s v="AME20161125SUAR"/>
    <x v="3"/>
    <x v="1"/>
    <x v="7"/>
    <e v="#N/A"/>
  </r>
  <r>
    <x v="3"/>
    <s v="Haitian RC"/>
    <m/>
    <m/>
    <d v="2016-11-25T00:00:00"/>
    <s v="Distribution NFI"/>
    <s v="Matériaux NFI"/>
    <s v="Bidons"/>
    <m/>
    <s v="Nombre"/>
    <n v="830"/>
    <m/>
    <m/>
    <m/>
    <s v=""/>
    <n v="415"/>
    <m/>
    <x v="1"/>
    <x v="16"/>
    <m/>
    <m/>
    <m/>
    <m/>
    <m/>
    <s v="AME20161125SUST"/>
    <x v="3"/>
    <x v="1"/>
    <x v="16"/>
    <e v="#N/A"/>
  </r>
  <r>
    <x v="3"/>
    <s v="Haitian RC"/>
    <m/>
    <m/>
    <d v="2016-11-25T00:00:00"/>
    <s v="Distribution NFI"/>
    <s v="Matériaux NFI"/>
    <s v="Kit de cuisine"/>
    <m/>
    <s v="Nombre"/>
    <n v="4"/>
    <m/>
    <m/>
    <m/>
    <s v=""/>
    <n v="4"/>
    <m/>
    <x v="1"/>
    <x v="7"/>
    <m/>
    <m/>
    <m/>
    <m/>
    <m/>
    <s v="AME20161125SUAR"/>
    <x v="4"/>
    <x v="1"/>
    <x v="7"/>
    <e v="#N/A"/>
  </r>
  <r>
    <x v="3"/>
    <s v="Haitian RC"/>
    <m/>
    <m/>
    <d v="2016-11-25T00:00:00"/>
    <s v="Distribution Abris"/>
    <s v="Matériaux Abris"/>
    <s v="Kit Abris"/>
    <m/>
    <s v="Nombre"/>
    <n v="4"/>
    <m/>
    <m/>
    <m/>
    <s v=""/>
    <n v="4"/>
    <m/>
    <x v="1"/>
    <x v="7"/>
    <m/>
    <m/>
    <m/>
    <m/>
    <m/>
    <s v="AME20161125SUAR"/>
    <x v="5"/>
    <x v="1"/>
    <x v="7"/>
    <e v="#N/A"/>
  </r>
  <r>
    <x v="3"/>
    <s v="Haitian RC"/>
    <m/>
    <m/>
    <d v="2016-11-25T00:00:00"/>
    <s v="Distribution NFI"/>
    <s v="Matériaux NFI"/>
    <s v="Kit de cuisine"/>
    <m/>
    <s v="Nombre"/>
    <n v="415"/>
    <m/>
    <m/>
    <m/>
    <s v=""/>
    <n v="415"/>
    <m/>
    <x v="1"/>
    <x v="16"/>
    <m/>
    <m/>
    <m/>
    <m/>
    <m/>
    <s v="AME20161125SUST"/>
    <x v="4"/>
    <x v="1"/>
    <x v="16"/>
    <e v="#N/A"/>
  </r>
  <r>
    <x v="3"/>
    <s v="Haitian RC"/>
    <m/>
    <m/>
    <d v="2016-11-25T00:00:00"/>
    <s v="Distribution Abris"/>
    <s v="Matériaux Abris"/>
    <s v="Kit Abris"/>
    <m/>
    <s v="Nombre"/>
    <n v="415"/>
    <m/>
    <m/>
    <m/>
    <s v=""/>
    <n v="415"/>
    <m/>
    <x v="1"/>
    <x v="16"/>
    <m/>
    <m/>
    <m/>
    <m/>
    <m/>
    <s v="AME20161125SUST"/>
    <x v="5"/>
    <x v="1"/>
    <x v="16"/>
    <e v="#N/A"/>
  </r>
  <r>
    <x v="3"/>
    <s v="Haitian RC"/>
    <m/>
    <m/>
    <d v="2016-11-25T00:00:00"/>
    <s v="Distribution Abris"/>
    <s v="Matériaux Abris"/>
    <s v="Kit Abris"/>
    <m/>
    <s v="Nombre"/>
    <n v="352"/>
    <m/>
    <m/>
    <m/>
    <s v=""/>
    <n v="352"/>
    <m/>
    <x v="3"/>
    <x v="27"/>
    <m/>
    <m/>
    <m/>
    <m/>
    <m/>
    <s v="AME20161125NIFO"/>
    <x v="5"/>
    <x v="3"/>
    <x v="27"/>
    <e v="#N/A"/>
  </r>
  <r>
    <x v="3"/>
    <s v="Haitian RC"/>
    <m/>
    <s v="Réalisé"/>
    <s v="19-Oct-2016 - 20-Oct-2016"/>
    <s v="Distribution NFI"/>
    <s v="Matériaux NFI"/>
    <s v="Bidons"/>
    <m/>
    <s v="Nombre"/>
    <n v="235"/>
    <m/>
    <m/>
    <m/>
    <s v=""/>
    <n v="235"/>
    <m/>
    <x v="2"/>
    <x v="13"/>
    <m/>
    <m/>
    <m/>
    <m/>
    <m/>
    <e v="#VALUE!"/>
    <x v="9"/>
    <x v="2"/>
    <x v="13"/>
    <e v="#N/A"/>
  </r>
  <r>
    <x v="3"/>
    <s v="Haitian RC"/>
    <m/>
    <s v="Réalisé"/>
    <s v="19-Oct-2016 - 20-Oct-2016"/>
    <s v="Distribution NFI"/>
    <s v="Matériaux NFI"/>
    <s v="Couvertures"/>
    <m/>
    <s v="Nombre"/>
    <n v="470"/>
    <m/>
    <m/>
    <m/>
    <s v=""/>
    <n v="235"/>
    <m/>
    <x v="2"/>
    <x v="13"/>
    <m/>
    <m/>
    <m/>
    <m/>
    <m/>
    <e v="#VALUE!"/>
    <x v="10"/>
    <x v="2"/>
    <x v="13"/>
    <e v="#N/A"/>
  </r>
  <r>
    <x v="3"/>
    <s v="Haitian RC"/>
    <m/>
    <s v="Réalisé"/>
    <s v="19-Oct-2016 - 20-Oct-2016"/>
    <s v="Distribution NFI"/>
    <s v="Matériaux NFI"/>
    <s v="Kit d'hygiène"/>
    <m/>
    <s v="Nombre"/>
    <n v="235"/>
    <m/>
    <m/>
    <m/>
    <s v=""/>
    <n v="235"/>
    <m/>
    <x v="2"/>
    <x v="13"/>
    <m/>
    <m/>
    <m/>
    <m/>
    <m/>
    <e v="#VALUE!"/>
    <x v="11"/>
    <x v="2"/>
    <x v="13"/>
    <e v="#N/A"/>
  </r>
  <r>
    <x v="3"/>
    <s v="Haitian RC"/>
    <m/>
    <s v="Réalisé"/>
    <s v="19-Oct-2016 - 20-Oct-2016"/>
    <s v="Distribution NFI"/>
    <s v="Matériaux NFI"/>
    <s v="Kit de cuisine"/>
    <m/>
    <s v="Nombre"/>
    <n v="235"/>
    <m/>
    <m/>
    <m/>
    <s v=""/>
    <n v="235"/>
    <m/>
    <x v="2"/>
    <x v="13"/>
    <m/>
    <m/>
    <m/>
    <m/>
    <m/>
    <e v="#VALUE!"/>
    <x v="24"/>
    <x v="2"/>
    <x v="13"/>
    <e v="#N/A"/>
  </r>
  <r>
    <x v="4"/>
    <m/>
    <m/>
    <s v="Réalisé"/>
    <d v="2016-10-02T00:00:00"/>
    <s v="Distribution NFI"/>
    <s v="Matériaux NFI"/>
    <s v="Couvertures"/>
    <m/>
    <s v="Nombre"/>
    <n v="180"/>
    <s v="Grande Anse"/>
    <s v="Jeremie"/>
    <m/>
    <m/>
    <m/>
    <s v="Ménage"/>
    <x v="5"/>
    <x v="28"/>
    <m/>
    <m/>
    <m/>
    <m/>
    <m/>
    <s v="CAR2016102"/>
    <x v="17"/>
    <x v="5"/>
    <x v="28"/>
    <e v="#N/A"/>
  </r>
  <r>
    <x v="4"/>
    <m/>
    <m/>
    <s v="Réalisé"/>
    <d v="2016-10-02T00:00:00"/>
    <s v="Distribution NFI"/>
    <s v="Matériaux NFI"/>
    <s v="Couvertures"/>
    <m/>
    <s v="Nombre"/>
    <n v="360"/>
    <s v="Grande Anse"/>
    <s v="Roseaux"/>
    <m/>
    <m/>
    <m/>
    <s v="Ménage"/>
    <x v="5"/>
    <x v="28"/>
    <m/>
    <m/>
    <m/>
    <m/>
    <m/>
    <s v="CAR2016102"/>
    <x v="18"/>
    <x v="5"/>
    <x v="28"/>
    <e v="#N/A"/>
  </r>
  <r>
    <x v="4"/>
    <m/>
    <m/>
    <s v="Réalisé"/>
    <d v="2016-10-02T00:00:00"/>
    <s v="Distribution NFI"/>
    <s v="Matériaux NFI"/>
    <s v="Couvertures"/>
    <m/>
    <s v="Nombre"/>
    <n v="360"/>
    <s v="Grande Anse"/>
    <s v="Dame-Marie"/>
    <m/>
    <m/>
    <m/>
    <s v="Ménage"/>
    <x v="5"/>
    <x v="28"/>
    <m/>
    <m/>
    <m/>
    <m/>
    <m/>
    <s v="CAR2016102"/>
    <x v="19"/>
    <x v="5"/>
    <x v="28"/>
    <e v="#N/A"/>
  </r>
  <r>
    <x v="4"/>
    <m/>
    <m/>
    <s v="Réalisé"/>
    <d v="2016-10-02T00:00:00"/>
    <s v="Distribution NFI"/>
    <s v="Matériaux NFI"/>
    <s v="Couvertures"/>
    <m/>
    <s v="Nombre"/>
    <n v="180"/>
    <s v="Grande Anse"/>
    <s v="Chambellan"/>
    <m/>
    <m/>
    <m/>
    <s v="Ménage"/>
    <x v="5"/>
    <x v="28"/>
    <m/>
    <m/>
    <m/>
    <m/>
    <m/>
    <s v="CAR2016102"/>
    <x v="20"/>
    <x v="5"/>
    <x v="28"/>
    <e v="#N/A"/>
  </r>
  <r>
    <x v="4"/>
    <m/>
    <m/>
    <s v="Réalisé"/>
    <d v="2016-10-02T00:00:00"/>
    <s v="Distribution NFI"/>
    <s v="Matériaux NFI"/>
    <s v="Couvertures"/>
    <m/>
    <s v="Nombre"/>
    <n v="180"/>
    <s v="Grande Anse"/>
    <s v="Moron"/>
    <m/>
    <m/>
    <m/>
    <s v="Ménage"/>
    <x v="5"/>
    <x v="28"/>
    <m/>
    <m/>
    <m/>
    <m/>
    <m/>
    <s v="CAR2016102"/>
    <x v="21"/>
    <x v="5"/>
    <x v="28"/>
    <e v="#N/A"/>
  </r>
  <r>
    <x v="4"/>
    <m/>
    <m/>
    <s v="Réalisé"/>
    <d v="2016-10-02T00:00:00"/>
    <s v="Distribution NFI"/>
    <s v="Matériaux NFI"/>
    <s v="Couvertures"/>
    <m/>
    <s v="Nombre"/>
    <n v="180"/>
    <s v="Grande Anse"/>
    <s v="Abricots"/>
    <m/>
    <m/>
    <m/>
    <s v="Ménage"/>
    <x v="5"/>
    <x v="28"/>
    <m/>
    <m/>
    <m/>
    <m/>
    <m/>
    <s v="CAR2016102"/>
    <x v="22"/>
    <x v="5"/>
    <x v="28"/>
    <e v="#N/A"/>
  </r>
  <r>
    <x v="4"/>
    <m/>
    <m/>
    <s v="Réalisé"/>
    <d v="2016-10-02T00:00:00"/>
    <s v="Distribution Abris"/>
    <s v="Matériaux Abris"/>
    <s v="Bâches"/>
    <m/>
    <s v="Nombre"/>
    <n v="6"/>
    <s v="Grande Anse"/>
    <s v="Jeremie"/>
    <m/>
    <m/>
    <m/>
    <s v="Ménage"/>
    <x v="5"/>
    <x v="28"/>
    <m/>
    <m/>
    <m/>
    <m/>
    <m/>
    <s v="CAR2016102"/>
    <x v="23"/>
    <x v="5"/>
    <x v="28"/>
    <e v="#N/A"/>
  </r>
  <r>
    <x v="4"/>
    <m/>
    <m/>
    <s v="Réalisé"/>
    <d v="2016-10-02T00:00:00"/>
    <s v="Distribution Abris"/>
    <s v="Matériaux Abris"/>
    <s v="Bâches"/>
    <m/>
    <s v="Nombre"/>
    <n v="184"/>
    <s v="Grande Anse"/>
    <s v="Roseaux"/>
    <m/>
    <m/>
    <m/>
    <s v="Ménage"/>
    <x v="5"/>
    <x v="28"/>
    <m/>
    <m/>
    <m/>
    <m/>
    <m/>
    <s v="CAR2016102"/>
    <x v="0"/>
    <x v="5"/>
    <x v="28"/>
    <e v="#N/A"/>
  </r>
  <r>
    <x v="4"/>
    <m/>
    <m/>
    <s v="Réalisé"/>
    <d v="2016-10-02T00:00:00"/>
    <s v="Distribution Abris"/>
    <s v="Matériaux Abris"/>
    <s v="Bâches"/>
    <m/>
    <s v="Nombre"/>
    <n v="60"/>
    <s v="Grande Anse"/>
    <s v="Dame-Marie"/>
    <m/>
    <m/>
    <m/>
    <s v="Ménage"/>
    <x v="5"/>
    <x v="28"/>
    <m/>
    <m/>
    <m/>
    <m/>
    <m/>
    <s v="CAR2016102"/>
    <x v="1"/>
    <x v="5"/>
    <x v="28"/>
    <e v="#N/A"/>
  </r>
  <r>
    <x v="4"/>
    <m/>
    <m/>
    <s v="Réalisé"/>
    <d v="2016-10-02T00:00:00"/>
    <s v="Distribution Abris"/>
    <s v="Matériaux Abris"/>
    <s v="Bâches"/>
    <m/>
    <s v="Nombre"/>
    <n v="113"/>
    <s v="Grande Anse"/>
    <s v="Chambellan"/>
    <m/>
    <m/>
    <m/>
    <s v="Ménage"/>
    <x v="5"/>
    <x v="28"/>
    <m/>
    <m/>
    <m/>
    <m/>
    <m/>
    <s v="CAR2016102"/>
    <x v="2"/>
    <x v="5"/>
    <x v="28"/>
    <e v="#N/A"/>
  </r>
  <r>
    <x v="4"/>
    <m/>
    <m/>
    <s v="Réalisé"/>
    <d v="2016-10-02T00:00:00"/>
    <s v="Distribution Abris"/>
    <s v="Matériaux Abris"/>
    <s v="Bâches"/>
    <m/>
    <s v="Nombre"/>
    <n v="110"/>
    <s v="Grande Anse"/>
    <s v="Moron"/>
    <m/>
    <m/>
    <m/>
    <s v="Ménage"/>
    <x v="5"/>
    <x v="28"/>
    <m/>
    <m/>
    <m/>
    <m/>
    <m/>
    <s v="CAR2016102"/>
    <x v="3"/>
    <x v="5"/>
    <x v="28"/>
    <e v="#N/A"/>
  </r>
  <r>
    <x v="4"/>
    <m/>
    <m/>
    <s v="Réalisé"/>
    <d v="2016-10-02T00:00:00"/>
    <s v="Distribution Abris"/>
    <s v="Matériaux Abris"/>
    <s v="Bâches"/>
    <m/>
    <s v="Nombre"/>
    <n v="125"/>
    <s v="Grande Anse"/>
    <s v="Abricots"/>
    <m/>
    <m/>
    <m/>
    <s v="Ménage"/>
    <x v="5"/>
    <x v="28"/>
    <m/>
    <m/>
    <m/>
    <m/>
    <m/>
    <s v="CAR2016102"/>
    <x v="4"/>
    <x v="5"/>
    <x v="28"/>
    <e v="#N/A"/>
  </r>
  <r>
    <x v="4"/>
    <m/>
    <m/>
    <s v="Réalisé"/>
    <d v="2016-10-02T00:00:00"/>
    <s v="Distribution NFI"/>
    <s v="Matériaux NFI"/>
    <s v="Kit d'hygiène"/>
    <s v="Savons de lessive et de toilettes, Serviettes et papiers hygiéniques, Aquatabs, Dentifrices et brosses à dents et Serviettes de bain"/>
    <s v="Nombre"/>
    <n v="170"/>
    <s v="Grande Anse"/>
    <s v="Roseaux"/>
    <m/>
    <m/>
    <m/>
    <s v="Ménage"/>
    <x v="5"/>
    <x v="28"/>
    <m/>
    <m/>
    <m/>
    <m/>
    <m/>
    <s v="CAR2016102"/>
    <x v="5"/>
    <x v="5"/>
    <x v="28"/>
    <e v="#N/A"/>
  </r>
  <r>
    <x v="4"/>
    <m/>
    <m/>
    <s v="Réalisé"/>
    <d v="2016-10-04T00:00:00"/>
    <s v="Distribution NFI"/>
    <s v="Matériaux NFI"/>
    <s v="Couvertures"/>
    <m/>
    <s v="Nombre"/>
    <n v="80"/>
    <s v="Ouest"/>
    <s v="Carrefour"/>
    <m/>
    <m/>
    <m/>
    <s v="Centre collectif / d'évacuation d'urgence"/>
    <x v="5"/>
    <x v="28"/>
    <m/>
    <m/>
    <m/>
    <m/>
    <m/>
    <s v="CAR2016104"/>
    <x v="4"/>
    <x v="5"/>
    <x v="28"/>
    <e v="#N/A"/>
  </r>
  <r>
    <x v="4"/>
    <m/>
    <m/>
    <s v="Réalisé"/>
    <d v="2016-10-04T00:00:00"/>
    <s v="Distribution NFI"/>
    <s v="Matériaux NFI"/>
    <s v="Couvertures"/>
    <m/>
    <s v="Nombre"/>
    <n v="80"/>
    <s v="Ouest"/>
    <s v="Port-au-Prince"/>
    <m/>
    <m/>
    <m/>
    <s v="Centre collectif / d'évacuation d'urgence"/>
    <x v="5"/>
    <x v="28"/>
    <m/>
    <m/>
    <m/>
    <m/>
    <m/>
    <s v="CAR2016104"/>
    <x v="5"/>
    <x v="5"/>
    <x v="28"/>
    <e v="#N/A"/>
  </r>
  <r>
    <x v="4"/>
    <m/>
    <m/>
    <s v="Réalisé"/>
    <d v="2016-10-05T00:00:00"/>
    <s v="Distribution NFI"/>
    <s v="Matériaux NFI"/>
    <s v="Kit d'hygiène"/>
    <s v="Savons de lessive et de toilettes, Serviettes et papiers hygiéniques, Aquatabs, Dentifrices et brosses à dents et Serviettes de bain"/>
    <s v="Nombre"/>
    <n v="50"/>
    <s v="Ouest"/>
    <s v="Carrefour"/>
    <m/>
    <m/>
    <m/>
    <s v="Centre collectif / d'évacuation d'urgence"/>
    <x v="5"/>
    <x v="28"/>
    <m/>
    <m/>
    <m/>
    <m/>
    <m/>
    <s v="CAR2016105"/>
    <x v="5"/>
    <x v="5"/>
    <x v="28"/>
    <e v="#N/A"/>
  </r>
  <r>
    <x v="4"/>
    <m/>
    <m/>
    <s v="Réalisé"/>
    <d v="2016-10-06T00:00:00"/>
    <s v="Distribution NFI"/>
    <s v="Matériaux NFI"/>
    <s v="Kit d'hygiène"/>
    <s v="Savons de lessive et de toilettes, Serviettes et papiers hygiéniques, Aquatabs, Dentifrices et brosses à dents et Serviettes de bain"/>
    <s v="Nombre"/>
    <n v="230"/>
    <s v="Sud-Est"/>
    <s v="Thiotte"/>
    <m/>
    <m/>
    <m/>
    <s v="Ménage"/>
    <x v="5"/>
    <x v="28"/>
    <m/>
    <m/>
    <m/>
    <m/>
    <m/>
    <s v="CAR2016106"/>
    <x v="5"/>
    <x v="5"/>
    <x v="28"/>
    <e v="#N/A"/>
  </r>
  <r>
    <x v="4"/>
    <m/>
    <m/>
    <s v="Réalisé"/>
    <d v="2016-10-09T00:00:00"/>
    <s v="Distribution Abris"/>
    <s v="Matériaux Abris"/>
    <s v="Bâches"/>
    <m/>
    <s v="Nombre"/>
    <n v="100"/>
    <s v="Grande Anse"/>
    <s v="Roseaux"/>
    <m/>
    <m/>
    <m/>
    <s v="Ménage"/>
    <x v="5"/>
    <x v="28"/>
    <m/>
    <m/>
    <m/>
    <m/>
    <m/>
    <s v="CAR2016109"/>
    <x v="1"/>
    <x v="5"/>
    <x v="28"/>
    <e v="#N/A"/>
  </r>
  <r>
    <x v="4"/>
    <m/>
    <m/>
    <s v="Réalisé"/>
    <d v="2016-10-09T00:00:00"/>
    <s v="Distribution NFI"/>
    <s v="Matériaux NFI"/>
    <s v="Kit d'hygiène"/>
    <s v="Savons de lessive et de toilettes, Serviettes et papiers hygiéniques, Aquatabs, Dentifrices et brosses à dents et Serviettes de bain"/>
    <s v="Nombre"/>
    <n v="85"/>
    <s v="Grande Anse"/>
    <s v="Jeremie"/>
    <m/>
    <m/>
    <m/>
    <s v="Ménage"/>
    <x v="5"/>
    <x v="28"/>
    <m/>
    <m/>
    <m/>
    <m/>
    <m/>
    <s v="CAR2016109"/>
    <x v="2"/>
    <x v="5"/>
    <x v="28"/>
    <e v="#N/A"/>
  </r>
  <r>
    <x v="4"/>
    <m/>
    <m/>
    <s v="Réalisé"/>
    <d v="2016-10-09T00:00:00"/>
    <s v="Distribution NFI"/>
    <s v="Matériaux NFI"/>
    <s v="Kit d'hygiène"/>
    <s v="Savons de lessive et de toilettes, Serviettes et papiers hygiéniques, Aquatabs, Dentifrices et brosses à dents et Serviettes de bain"/>
    <s v="Nombre"/>
    <n v="170"/>
    <s v="Grande Anse"/>
    <s v="Dame-Marie"/>
    <m/>
    <m/>
    <m/>
    <s v="Ménage"/>
    <x v="5"/>
    <x v="28"/>
    <m/>
    <m/>
    <m/>
    <m/>
    <m/>
    <s v="CAR2016109"/>
    <x v="3"/>
    <x v="5"/>
    <x v="28"/>
    <e v="#N/A"/>
  </r>
  <r>
    <x v="4"/>
    <m/>
    <m/>
    <s v="Réalisé"/>
    <d v="2016-10-09T00:00:00"/>
    <s v="Distribution NFI"/>
    <s v="Matériaux NFI"/>
    <s v="Kit d'hygiène"/>
    <s v="Savons de lessive et de toilettes, Serviettes et papiers hygiéniques, Aquatabs, Dentifrices et brosses à dents et Serviettes de bain"/>
    <s v="Nombre"/>
    <n v="85"/>
    <s v="Grande Anse"/>
    <s v="Chambellan"/>
    <m/>
    <m/>
    <m/>
    <s v="Ménage"/>
    <x v="5"/>
    <x v="28"/>
    <m/>
    <m/>
    <m/>
    <m/>
    <m/>
    <s v="CAR2016109"/>
    <x v="4"/>
    <x v="5"/>
    <x v="28"/>
    <e v="#N/A"/>
  </r>
  <r>
    <x v="4"/>
    <m/>
    <m/>
    <s v="Réalisé"/>
    <d v="2016-10-09T00:00:00"/>
    <s v="Distribution NFI"/>
    <s v="Matériaux NFI"/>
    <s v="Kit d'hygiène"/>
    <s v="Savons de lessive et de toilettes, Serviettes et papiers hygiéniques, Aquatabs, Dentifrices et brosses à dents et Serviettes de bain"/>
    <s v="Nombre"/>
    <n v="84"/>
    <s v="Grande Anse"/>
    <s v="Moron"/>
    <m/>
    <m/>
    <m/>
    <s v="Ménage"/>
    <x v="5"/>
    <x v="28"/>
    <m/>
    <m/>
    <m/>
    <m/>
    <m/>
    <s v="CAR2016109"/>
    <x v="5"/>
    <x v="5"/>
    <x v="28"/>
    <e v="#N/A"/>
  </r>
  <r>
    <x v="4"/>
    <m/>
    <m/>
    <s v="Réalisé"/>
    <d v="2016-10-10T00:00:00"/>
    <s v="Distribution Abris"/>
    <s v="Matériaux Abris"/>
    <s v="Bâches"/>
    <m/>
    <s v="Nombre"/>
    <n v="400"/>
    <s v="Grande Anse"/>
    <s v="Beaumont"/>
    <m/>
    <m/>
    <m/>
    <m/>
    <x v="5"/>
    <x v="28"/>
    <m/>
    <m/>
    <m/>
    <m/>
    <m/>
    <s v="CAR20161010"/>
    <x v="3"/>
    <x v="5"/>
    <x v="28"/>
    <e v="#N/A"/>
  </r>
  <r>
    <x v="4"/>
    <m/>
    <m/>
    <s v="Réalisé"/>
    <d v="2016-10-10T00:00:00"/>
    <s v="Distribution NFI"/>
    <s v="Matériaux NFI"/>
    <s v="Kit d'hygiène"/>
    <s v="Savons de lessive et de toilettes, Serviettes et papiers hygiéniques, Aquatabs, Dentifrices et brosses à dents et Serviettes de bain"/>
    <s v="Nombre"/>
    <n v="100"/>
    <s v="Grande Anse"/>
    <s v="Roseaux"/>
    <m/>
    <m/>
    <m/>
    <s v="Ménage"/>
    <x v="5"/>
    <x v="28"/>
    <m/>
    <m/>
    <m/>
    <m/>
    <m/>
    <s v="CAR20161010"/>
    <x v="4"/>
    <x v="5"/>
    <x v="28"/>
    <e v="#N/A"/>
  </r>
  <r>
    <x v="4"/>
    <m/>
    <m/>
    <s v="Réalisé"/>
    <d v="2016-10-10T00:00:00"/>
    <s v="Distribution NFI"/>
    <s v="Matériaux NFI"/>
    <s v="Kit d'hygiène"/>
    <s v="Savons de lessive et de toilettes, Serviettes et papiers hygiéniques, Aquatabs, Dentifrices et brosses à dents et Serviettes de bain"/>
    <s v="Nombre"/>
    <n v="200"/>
    <s v="Grande Anse"/>
    <s v="Beaumont"/>
    <m/>
    <m/>
    <m/>
    <s v="Ménage"/>
    <x v="5"/>
    <x v="28"/>
    <m/>
    <m/>
    <m/>
    <m/>
    <m/>
    <s v="CAR20161010"/>
    <x v="5"/>
    <x v="5"/>
    <x v="28"/>
    <e v="#N/A"/>
  </r>
  <r>
    <x v="4"/>
    <m/>
    <m/>
    <s v="Réalisé"/>
    <d v="2016-10-11T00:00:00"/>
    <s v="Distribution Abris"/>
    <s v="Matériaux Abris"/>
    <s v="Bâches"/>
    <m/>
    <s v="Nombre"/>
    <n v="400"/>
    <s v="Grande Anse"/>
    <s v="Roseaux"/>
    <m/>
    <m/>
    <m/>
    <s v="Ménage"/>
    <x v="5"/>
    <x v="28"/>
    <m/>
    <m/>
    <m/>
    <m/>
    <m/>
    <s v="CAR20161011"/>
    <x v="4"/>
    <x v="5"/>
    <x v="28"/>
    <e v="#N/A"/>
  </r>
  <r>
    <x v="4"/>
    <m/>
    <m/>
    <s v="Réalisé"/>
    <d v="2016-10-11T00:00:00"/>
    <s v="Distribution NFI"/>
    <s v="Matériaux NFI"/>
    <s v="Kit d'hygiène"/>
    <s v="Savons de lessive et de toilettes, Serviettes et papiers hygiéniques, Aquatabs, Dentifrices et brosses à dents et Serviettes de bain"/>
    <s v="Nombre"/>
    <n v="200"/>
    <s v="Grande Anse"/>
    <s v="Roseaux"/>
    <m/>
    <m/>
    <m/>
    <s v="Ménage"/>
    <x v="5"/>
    <x v="28"/>
    <m/>
    <m/>
    <m/>
    <m/>
    <m/>
    <s v="CAR20161011"/>
    <x v="5"/>
    <x v="5"/>
    <x v="28"/>
    <e v="#N/A"/>
  </r>
  <r>
    <x v="4"/>
    <m/>
    <m/>
    <s v="Réalisé"/>
    <d v="2016-10-12T00:00:00"/>
    <s v="Distribution Abris"/>
    <s v="Matériaux Abris"/>
    <s v="Bâches"/>
    <m/>
    <s v="Nombre"/>
    <n v="400"/>
    <s v="Grande Anse"/>
    <s v="Moron"/>
    <m/>
    <m/>
    <m/>
    <s v="Ménage"/>
    <x v="5"/>
    <x v="28"/>
    <m/>
    <m/>
    <m/>
    <m/>
    <m/>
    <s v="CAR20161012"/>
    <x v="1"/>
    <x v="5"/>
    <x v="28"/>
    <e v="#N/A"/>
  </r>
  <r>
    <x v="4"/>
    <m/>
    <m/>
    <s v="Réalisé"/>
    <d v="2016-10-12T00:00:00"/>
    <s v="Distribution Abris"/>
    <s v="Matériaux Abris"/>
    <s v="Bâches"/>
    <m/>
    <s v="Nombre"/>
    <n v="250"/>
    <s v="Sud-Est"/>
    <s v="Marigot"/>
    <m/>
    <m/>
    <m/>
    <s v="Ménage"/>
    <x v="5"/>
    <x v="28"/>
    <m/>
    <m/>
    <m/>
    <m/>
    <m/>
    <s v="CAR20161012"/>
    <x v="2"/>
    <x v="5"/>
    <x v="28"/>
    <e v="#N/A"/>
  </r>
  <r>
    <x v="4"/>
    <m/>
    <m/>
    <s v="Réalisé"/>
    <d v="2016-10-12T00:00:00"/>
    <s v="Distribution NFI"/>
    <s v="Matériaux NFI"/>
    <s v="Kit d'hygiène"/>
    <s v="Savons de lessive et de toilettes, Serviettes et papiers hygiéniques, Aquatabs, Dentifrices et brosses à dents et Serviettes de bain"/>
    <s v="Nombre"/>
    <n v="250"/>
    <s v="Sud-Est"/>
    <s v="Marigot"/>
    <m/>
    <m/>
    <m/>
    <s v="Ménage"/>
    <x v="5"/>
    <x v="28"/>
    <m/>
    <m/>
    <m/>
    <m/>
    <m/>
    <s v="CAR20161012"/>
    <x v="3"/>
    <x v="5"/>
    <x v="28"/>
    <e v="#N/A"/>
  </r>
  <r>
    <x v="4"/>
    <m/>
    <m/>
    <s v="Réalisé"/>
    <d v="2016-10-12T00:00:00"/>
    <s v="Distribution NFI"/>
    <s v="Matériaux NFI"/>
    <s v="Kit d'hygiène"/>
    <s v="Savons de lessive et de toilettes, Serviettes et papiers hygiéniques, Aquatabs, Dentifrices et brosses à dents et Serviettes de bain"/>
    <s v="Nombre"/>
    <n v="200"/>
    <s v="Grande Anse"/>
    <s v="Moron"/>
    <m/>
    <m/>
    <m/>
    <s v="Ménage"/>
    <x v="5"/>
    <x v="28"/>
    <m/>
    <m/>
    <m/>
    <m/>
    <m/>
    <s v="CAR20161012"/>
    <x v="4"/>
    <x v="5"/>
    <x v="28"/>
    <e v="#N/A"/>
  </r>
  <r>
    <x v="4"/>
    <m/>
    <m/>
    <s v="Réalisé"/>
    <d v="2016-10-12T00:00:00"/>
    <s v="Distribution NFI"/>
    <s v="Matériaux NFI"/>
    <s v="Aquatabs"/>
    <m/>
    <s v="Nombre"/>
    <n v="750"/>
    <s v="Sud-Est"/>
    <s v="Marigot"/>
    <m/>
    <m/>
    <m/>
    <m/>
    <x v="5"/>
    <x v="28"/>
    <m/>
    <m/>
    <m/>
    <m/>
    <m/>
    <s v="CAR20161012"/>
    <x v="5"/>
    <x v="5"/>
    <x v="28"/>
    <e v="#N/A"/>
  </r>
  <r>
    <x v="4"/>
    <m/>
    <m/>
    <s v="Réalisé"/>
    <d v="2016-10-14T00:00:00"/>
    <s v="Distribution NFI"/>
    <s v="Matériaux NFI"/>
    <s v="Aquatabs"/>
    <m/>
    <s v="Nombre"/>
    <n v="46746"/>
    <s v="Grande Anse"/>
    <s v="Moron"/>
    <m/>
    <m/>
    <m/>
    <s v="Ménage"/>
    <x v="5"/>
    <x v="28"/>
    <m/>
    <m/>
    <m/>
    <m/>
    <m/>
    <s v="CAR20161014"/>
    <x v="2"/>
    <x v="5"/>
    <x v="28"/>
    <e v="#N/A"/>
  </r>
  <r>
    <x v="4"/>
    <m/>
    <m/>
    <s v="Réalisé"/>
    <d v="2016-10-14T00:00:00"/>
    <s v="Distribution Abris"/>
    <s v="Matériaux Abris"/>
    <s v="Bâches"/>
    <m/>
    <s v="Nombre"/>
    <n v="250"/>
    <s v="Sud-Est"/>
    <s v="La Vallee"/>
    <m/>
    <m/>
    <m/>
    <s v="Ménage"/>
    <x v="5"/>
    <x v="28"/>
    <m/>
    <m/>
    <m/>
    <m/>
    <m/>
    <s v="CAR20161014"/>
    <x v="3"/>
    <x v="5"/>
    <x v="28"/>
    <e v="#N/A"/>
  </r>
  <r>
    <x v="4"/>
    <m/>
    <m/>
    <s v="Réalisé"/>
    <d v="2016-10-14T00:00:00"/>
    <s v="Distribution NFI"/>
    <s v="Matériaux NFI"/>
    <s v="Kit d'hygiène"/>
    <s v="Savons de lessive et de toilettes, Serviettes et papiers hygiéniques, Aquatabs, Dentifrices et brosses à dents et Serviettes de bain"/>
    <s v="Nombre"/>
    <n v="250"/>
    <s v="Sud-Est"/>
    <s v="La Vallee"/>
    <m/>
    <m/>
    <m/>
    <s v="Ménage"/>
    <x v="5"/>
    <x v="28"/>
    <m/>
    <m/>
    <m/>
    <m/>
    <m/>
    <s v="CAR20161014"/>
    <x v="4"/>
    <x v="5"/>
    <x v="28"/>
    <e v="#N/A"/>
  </r>
  <r>
    <x v="4"/>
    <m/>
    <m/>
    <s v="Réalisé"/>
    <d v="2016-10-14T00:00:00"/>
    <s v="Distribution NFI"/>
    <s v="Matériaux NFI"/>
    <s v="Aquatabs"/>
    <m/>
    <s v="Nombre"/>
    <n v="750"/>
    <s v="Sud-Est"/>
    <s v="La Vallee"/>
    <m/>
    <m/>
    <m/>
    <m/>
    <x v="5"/>
    <x v="28"/>
    <m/>
    <m/>
    <m/>
    <m/>
    <m/>
    <s v="CAR20161014"/>
    <x v="5"/>
    <x v="5"/>
    <x v="28"/>
    <e v="#N/A"/>
  </r>
  <r>
    <x v="4"/>
    <m/>
    <m/>
    <s v="Réalisé"/>
    <d v="2016-10-17T00:00:00"/>
    <s v="Distribution Abris"/>
    <s v="Matériaux Abris"/>
    <s v="Bâches"/>
    <m/>
    <s v="Nombre"/>
    <n v="576"/>
    <s v="Grande Anse"/>
    <s v="Moron"/>
    <m/>
    <m/>
    <m/>
    <s v="Centre collectif / d'évacuation d'urgence"/>
    <x v="5"/>
    <x v="28"/>
    <m/>
    <m/>
    <m/>
    <m/>
    <m/>
    <s v="CAR20161017"/>
    <x v="5"/>
    <x v="5"/>
    <x v="28"/>
    <e v="#N/A"/>
  </r>
  <r>
    <x v="4"/>
    <m/>
    <m/>
    <s v="Réalisé"/>
    <d v="2016-10-18T00:00:00"/>
    <s v="Distribution NFI"/>
    <s v="Matériaux NFI"/>
    <s v="Aquatabs"/>
    <m/>
    <s v="Nombre"/>
    <n v="12195"/>
    <s v="Grande Anse"/>
    <s v="Jeremie"/>
    <m/>
    <m/>
    <m/>
    <s v="Centre collectif / d'évacuation d'urgence"/>
    <x v="5"/>
    <x v="28"/>
    <m/>
    <m/>
    <m/>
    <m/>
    <m/>
    <s v="CAR20161018"/>
    <x v="5"/>
    <x v="5"/>
    <x v="28"/>
    <e v="#N/A"/>
  </r>
  <r>
    <x v="4"/>
    <m/>
    <m/>
    <s v="Réalisé"/>
    <d v="2016-10-20T00:00:00"/>
    <s v="Distribution NFI"/>
    <s v="Matériaux NFI"/>
    <s v="Aquatabs"/>
    <m/>
    <s v="Nombre"/>
    <n v="6400"/>
    <s v="Grande Anse"/>
    <s v="Chambellan"/>
    <m/>
    <m/>
    <m/>
    <s v="Ménage"/>
    <x v="5"/>
    <x v="28"/>
    <m/>
    <m/>
    <m/>
    <m/>
    <m/>
    <s v="CAR20161020"/>
    <x v="4"/>
    <x v="5"/>
    <x v="28"/>
    <e v="#N/A"/>
  </r>
  <r>
    <x v="4"/>
    <m/>
    <m/>
    <s v="Réalisé"/>
    <d v="2016-10-20T00:00:00"/>
    <s v="Distribution NFI"/>
    <s v="Matériaux NFI"/>
    <s v="Aquatabs"/>
    <m/>
    <s v="Nombre"/>
    <n v="5060"/>
    <s v="Sud-Est"/>
    <s v="Thiotte"/>
    <m/>
    <m/>
    <m/>
    <s v="Ménage"/>
    <x v="5"/>
    <x v="28"/>
    <m/>
    <m/>
    <m/>
    <m/>
    <m/>
    <s v="CAR20161020"/>
    <x v="5"/>
    <x v="5"/>
    <x v="28"/>
    <e v="#N/A"/>
  </r>
  <r>
    <x v="4"/>
    <m/>
    <m/>
    <s v="Réalisé"/>
    <d v="2016-10-22T00:00:00"/>
    <s v="Distribution Abris"/>
    <s v="Matériaux Abris"/>
    <s v="Bâches"/>
    <m/>
    <s v="Nombre"/>
    <n v="435"/>
    <s v="Grande Anse"/>
    <s v="Moron"/>
    <m/>
    <m/>
    <m/>
    <s v="Centre collectif / d'évacuation d'urgence"/>
    <x v="5"/>
    <x v="28"/>
    <m/>
    <m/>
    <m/>
    <m/>
    <m/>
    <s v="CAR20161022"/>
    <x v="5"/>
    <x v="5"/>
    <x v="28"/>
    <e v="#N/A"/>
  </r>
  <r>
    <x v="4"/>
    <m/>
    <m/>
    <s v="Réalisé"/>
    <d v="2016-10-23T00:00:00"/>
    <s v="Distribution Abris"/>
    <s v="Matériaux Abris"/>
    <s v="Bâches"/>
    <m/>
    <s v="Nombre"/>
    <n v="515"/>
    <s v="Grande Anse"/>
    <s v="Moron"/>
    <m/>
    <m/>
    <m/>
    <s v="Centre collectif / d'évacuation d'urgence"/>
    <x v="5"/>
    <x v="28"/>
    <m/>
    <m/>
    <m/>
    <m/>
    <m/>
    <s v="CAR20161023"/>
    <x v="5"/>
    <x v="5"/>
    <x v="28"/>
    <e v="#N/A"/>
  </r>
  <r>
    <x v="4"/>
    <m/>
    <m/>
    <s v="Réalisé"/>
    <d v="2016-10-24T00:00:00"/>
    <s v="Distribution Abris"/>
    <s v="Matériaux Abris"/>
    <s v="Bâches"/>
    <m/>
    <s v="Nombre"/>
    <n v="966"/>
    <s v="Grande Anse"/>
    <s v="Moron"/>
    <m/>
    <m/>
    <m/>
    <s v="Centre collectif / d'évacuation d'urgence"/>
    <x v="5"/>
    <x v="28"/>
    <m/>
    <m/>
    <m/>
    <m/>
    <m/>
    <s v="CAR20161024"/>
    <x v="5"/>
    <x v="5"/>
    <x v="28"/>
    <e v="#N/A"/>
  </r>
  <r>
    <x v="4"/>
    <m/>
    <m/>
    <s v="Réalisé"/>
    <d v="2016-10-26T00:00:00"/>
    <s v="Distribution Abris"/>
    <s v="Matériaux Abris"/>
    <s v="Bâches"/>
    <m/>
    <s v="Nombre"/>
    <n v="1076"/>
    <s v="Grande Anse"/>
    <s v="Moron"/>
    <m/>
    <m/>
    <m/>
    <s v="Centre collectif / d'évacuation d'urgence"/>
    <x v="5"/>
    <x v="28"/>
    <m/>
    <m/>
    <m/>
    <m/>
    <m/>
    <s v="CAR20161026"/>
    <x v="5"/>
    <x v="5"/>
    <x v="28"/>
    <e v="#N/A"/>
  </r>
  <r>
    <x v="4"/>
    <m/>
    <m/>
    <s v="Réalisé"/>
    <d v="2016-10-27T00:00:00"/>
    <s v="Distribution NFI"/>
    <s v="Matériaux NFI"/>
    <s v="Aquatabs"/>
    <m/>
    <s v="Nombre"/>
    <n v="28800"/>
    <s v="Grande Anse"/>
    <s v="Chambellan"/>
    <m/>
    <m/>
    <m/>
    <m/>
    <x v="5"/>
    <x v="28"/>
    <m/>
    <m/>
    <m/>
    <m/>
    <m/>
    <s v="CAR20161027"/>
    <x v="5"/>
    <x v="5"/>
    <x v="28"/>
    <e v="#N/A"/>
  </r>
  <r>
    <x v="4"/>
    <m/>
    <m/>
    <s v="Réalisé"/>
    <d v="2016-10-28T00:00:00"/>
    <s v="Distribution NFI"/>
    <s v="Matériaux NFI"/>
    <s v="Kit d'hygiène"/>
    <s v="Savons de lessive et de toilettes, Serviettes et papiers hygiéniques, Aquatabs, Dentifrices et brosses à dents et Serviettes de bain"/>
    <s v="Nombre"/>
    <n v="300"/>
    <s v="Sud-Est"/>
    <s v="Bainet"/>
    <m/>
    <m/>
    <m/>
    <s v="Ménage"/>
    <x v="5"/>
    <x v="28"/>
    <m/>
    <m/>
    <m/>
    <m/>
    <m/>
    <s v="CAR20161028"/>
    <x v="4"/>
    <x v="5"/>
    <x v="28"/>
    <e v="#N/A"/>
  </r>
  <r>
    <x v="4"/>
    <m/>
    <m/>
    <s v="Réalisé"/>
    <d v="2016-10-28T00:00:00"/>
    <s v="Distribution NFI"/>
    <s v="Matériaux NFI"/>
    <s v="Aquatabs"/>
    <m/>
    <s v="Nombre"/>
    <n v="900"/>
    <s v="Sud-Est"/>
    <s v="Bainet"/>
    <m/>
    <m/>
    <m/>
    <s v="Ménage"/>
    <x v="5"/>
    <x v="28"/>
    <m/>
    <m/>
    <m/>
    <m/>
    <m/>
    <s v="CAR20161028"/>
    <x v="5"/>
    <x v="5"/>
    <x v="28"/>
    <e v="#N/A"/>
  </r>
  <r>
    <x v="4"/>
    <m/>
    <m/>
    <s v="Réalisé"/>
    <d v="2016-10-29T00:00:00"/>
    <s v="Distribution NFI"/>
    <s v="Matériaux NFI"/>
    <s v="Kit d'hygiène"/>
    <s v="Savons de lessive et de toilettes, Serviettes et papiers hygiéniques, Aquatabs, Dentifrices et brosses à dents et Serviettes de bain"/>
    <s v="Nombre"/>
    <n v="350"/>
    <s v="Sud-Est"/>
    <s v="Jacmel"/>
    <m/>
    <m/>
    <m/>
    <s v="Ménage"/>
    <x v="5"/>
    <x v="28"/>
    <m/>
    <m/>
    <m/>
    <m/>
    <m/>
    <s v="CAR20161029"/>
    <x v="23"/>
    <x v="5"/>
    <x v="28"/>
    <e v="#N/A"/>
  </r>
  <r>
    <x v="4"/>
    <m/>
    <m/>
    <s v="Réalisé"/>
    <d v="2016-10-29T00:00:00"/>
    <s v="Distribution NFI"/>
    <s v="Matériaux NFI"/>
    <s v="Kit d'hygiène"/>
    <s v="Savons de lessive et de toilettes, Serviettes et papiers hygiéniques, Aquatabs, Dentifrices et brosses à dents et Serviettes de bain"/>
    <s v="Nombre"/>
    <n v="200"/>
    <s v="Sud-Est"/>
    <s v="Anse A Pitre"/>
    <m/>
    <m/>
    <m/>
    <s v="Ménage"/>
    <x v="5"/>
    <x v="28"/>
    <m/>
    <m/>
    <m/>
    <m/>
    <m/>
    <s v="CAR20161029"/>
    <x v="0"/>
    <x v="5"/>
    <x v="28"/>
    <e v="#N/A"/>
  </r>
  <r>
    <x v="4"/>
    <m/>
    <m/>
    <s v="Réalisé"/>
    <d v="2016-10-29T00:00:00"/>
    <s v="Distribution NFI"/>
    <s v="Matériaux NFI"/>
    <s v="Kit d'hygiène"/>
    <s v="Savons de lessive et de toilettes, Serviettes et papiers hygiéniques, Aquatabs, Dentifrices et brosses à dents et Serviettes de bain"/>
    <s v="Nombre"/>
    <n v="174"/>
    <s v="Sud-Est"/>
    <s v="Grand Gosier"/>
    <m/>
    <m/>
    <m/>
    <s v="Ménage"/>
    <x v="5"/>
    <x v="28"/>
    <m/>
    <m/>
    <m/>
    <m/>
    <m/>
    <s v="CAR20161029"/>
    <x v="1"/>
    <x v="5"/>
    <x v="28"/>
    <e v="#N/A"/>
  </r>
  <r>
    <x v="4"/>
    <m/>
    <m/>
    <s v="Réalisé"/>
    <d v="2016-10-29T00:00:00"/>
    <s v="Distribution NFI"/>
    <s v="Matériaux NFI"/>
    <s v="Aquatabs"/>
    <m/>
    <s v="Nombre"/>
    <n v="3828"/>
    <s v="Sud-Est"/>
    <s v="Grand Gosier"/>
    <m/>
    <m/>
    <m/>
    <s v="Ménage"/>
    <x v="5"/>
    <x v="28"/>
    <m/>
    <m/>
    <m/>
    <m/>
    <m/>
    <s v="CAR20161029"/>
    <x v="2"/>
    <x v="5"/>
    <x v="28"/>
    <e v="#N/A"/>
  </r>
  <r>
    <x v="4"/>
    <m/>
    <m/>
    <s v="Réalisé"/>
    <d v="2016-10-29T00:00:00"/>
    <s v="Distribution NFI"/>
    <s v="Matériaux NFI"/>
    <s v="Aquatabs"/>
    <m/>
    <s v="Nombre"/>
    <n v="4400"/>
    <s v="Sud-Est"/>
    <s v="Anse A Pitre"/>
    <m/>
    <m/>
    <m/>
    <s v="Ménage"/>
    <x v="5"/>
    <x v="28"/>
    <m/>
    <m/>
    <m/>
    <m/>
    <m/>
    <s v="CAR20161029"/>
    <x v="3"/>
    <x v="5"/>
    <x v="28"/>
    <e v="#N/A"/>
  </r>
  <r>
    <x v="4"/>
    <m/>
    <m/>
    <s v="Réalisé"/>
    <d v="2016-10-29T00:00:00"/>
    <s v="Distribution NFI"/>
    <s v="Matériaux NFI"/>
    <s v="Aquatabs"/>
    <m/>
    <s v="Nombre"/>
    <n v="1050"/>
    <s v="Sud-Est"/>
    <s v="Jacmel"/>
    <m/>
    <m/>
    <m/>
    <s v="Ménage"/>
    <x v="5"/>
    <x v="28"/>
    <m/>
    <m/>
    <m/>
    <m/>
    <m/>
    <s v="CAR20161029"/>
    <x v="4"/>
    <x v="5"/>
    <x v="28"/>
    <e v="#N/A"/>
  </r>
  <r>
    <x v="4"/>
    <m/>
    <m/>
    <s v="Réalisé"/>
    <d v="2016-10-29T00:00:00"/>
    <s v="Distribution Abris"/>
    <s v="Matériaux Abris"/>
    <s v="Bâches"/>
    <m/>
    <s v="Nombre"/>
    <n v="354"/>
    <s v="Grande Anse"/>
    <s v="Moron"/>
    <m/>
    <m/>
    <m/>
    <s v="Centre collectif / d'évacuation d'urgence"/>
    <x v="5"/>
    <x v="28"/>
    <m/>
    <m/>
    <m/>
    <m/>
    <m/>
    <s v="CAR20161029"/>
    <x v="5"/>
    <x v="5"/>
    <x v="28"/>
    <e v="#N/A"/>
  </r>
  <r>
    <x v="4"/>
    <m/>
    <m/>
    <s v="Réalisé"/>
    <d v="2016-11-03T00:00:00"/>
    <s v="Distribution Abris"/>
    <s v="Matériaux Abris"/>
    <s v="Bâches"/>
    <m/>
    <s v="Nombre"/>
    <n v="176"/>
    <s v="Grande Anse"/>
    <s v="Moron"/>
    <m/>
    <m/>
    <m/>
    <s v="Centre collectif / d'évacuation d'urgence"/>
    <x v="5"/>
    <x v="28"/>
    <m/>
    <m/>
    <m/>
    <m/>
    <m/>
    <s v="CAR2016113"/>
    <x v="4"/>
    <x v="5"/>
    <x v="28"/>
    <e v="#N/A"/>
  </r>
  <r>
    <x v="4"/>
    <m/>
    <m/>
    <s v="Réalisé"/>
    <d v="2016-11-03T00:00:00"/>
    <s v="Distribution NFI"/>
    <s v="Matériaux NFI"/>
    <s v="Aquatabs"/>
    <m/>
    <s v="Nombre"/>
    <n v="8000"/>
    <s v="Grande Anse"/>
    <s v="Moron"/>
    <m/>
    <m/>
    <m/>
    <s v="Ménage"/>
    <x v="5"/>
    <x v="28"/>
    <m/>
    <m/>
    <m/>
    <m/>
    <m/>
    <s v="CAR2016113"/>
    <x v="5"/>
    <x v="5"/>
    <x v="28"/>
    <e v="#N/A"/>
  </r>
  <r>
    <x v="4"/>
    <m/>
    <m/>
    <s v="Réalisé"/>
    <d v="2016-11-13T00:00:00"/>
    <s v="Distribution Abris"/>
    <s v="Matériaux Abris"/>
    <s v="Bâches"/>
    <m/>
    <s v="Nombre"/>
    <n v="38"/>
    <s v="Grande Anse"/>
    <s v="Moron"/>
    <m/>
    <m/>
    <m/>
    <s v="Centre collectif / d'évacuation d'urgence"/>
    <x v="5"/>
    <x v="28"/>
    <m/>
    <m/>
    <m/>
    <m/>
    <m/>
    <s v="CAR20161113"/>
    <x v="5"/>
    <x v="5"/>
    <x v="28"/>
    <e v="#N/A"/>
  </r>
  <r>
    <x v="4"/>
    <m/>
    <m/>
    <s v="Réalisé"/>
    <d v="2016-11-14T00:00:00"/>
    <s v="Distribution Abris"/>
    <s v="Matériaux Abris"/>
    <s v="Bâches"/>
    <m/>
    <s v="Nombre"/>
    <n v="477"/>
    <s v="Sud-Est"/>
    <s v="Belle Anse"/>
    <m/>
    <m/>
    <m/>
    <s v="Ménage"/>
    <x v="5"/>
    <x v="28"/>
    <m/>
    <m/>
    <m/>
    <m/>
    <m/>
    <s v="CAR20161114"/>
    <x v="4"/>
    <x v="5"/>
    <x v="28"/>
    <e v="#N/A"/>
  </r>
  <r>
    <x v="4"/>
    <m/>
    <m/>
    <s v="Réalisé"/>
    <d v="2016-11-14T00:00:00"/>
    <s v="Distribution NFI"/>
    <s v="Matériaux NFI"/>
    <s v="Aquatabs"/>
    <m/>
    <s v="Nombre"/>
    <n v="3339"/>
    <s v="Sud-Est"/>
    <s v="Belle Anse"/>
    <m/>
    <m/>
    <m/>
    <s v="Ménage"/>
    <x v="5"/>
    <x v="28"/>
    <m/>
    <m/>
    <m/>
    <m/>
    <m/>
    <s v="CAR20161114"/>
    <x v="5"/>
    <x v="5"/>
    <x v="28"/>
    <e v="#N/A"/>
  </r>
  <r>
    <x v="4"/>
    <m/>
    <m/>
    <s v="Réalisé"/>
    <d v="2016-12-02T00:00:00"/>
    <s v="Distribution NFI"/>
    <s v="Matériaux NFI"/>
    <s v="Kit d'hygiène"/>
    <s v="Savons de lessive et de toilettes, Serviettes et papiers hygiéniques, Aquatabs, Dentifrices et brosses à dents et Serviettes de bain"/>
    <s v="Nombre"/>
    <n v="1308"/>
    <s v="Grande Anse"/>
    <s v="Roseaux"/>
    <m/>
    <m/>
    <m/>
    <s v="Ménage"/>
    <x v="5"/>
    <x v="28"/>
    <m/>
    <m/>
    <m/>
    <m/>
    <m/>
    <s v="CAR2016122"/>
    <x v="5"/>
    <x v="5"/>
    <x v="28"/>
    <e v="#N/A"/>
  </r>
  <r>
    <x v="4"/>
    <m/>
    <m/>
    <s v="Réalisé"/>
    <d v="2016-12-05T00:00:00"/>
    <s v="Distribution NFI"/>
    <s v="Matériaux NFI"/>
    <s v="Kit d'hygiène"/>
    <s v="Savons de lessive et de toilettes, Serviettes et papiers hygiéniques, Aquatabs, Dentifrices et brosses à dents et Serviettes de bain"/>
    <s v="Nombre"/>
    <n v="481"/>
    <s v="Grande Anse"/>
    <s v="Roseaux"/>
    <m/>
    <m/>
    <m/>
    <m/>
    <x v="5"/>
    <x v="28"/>
    <m/>
    <m/>
    <m/>
    <m/>
    <m/>
    <s v="CAR2016125"/>
    <x v="5"/>
    <x v="5"/>
    <x v="28"/>
    <e v="#N/A"/>
  </r>
  <r>
    <x v="4"/>
    <m/>
    <m/>
    <s v="Réalisé"/>
    <d v="2016-12-07T00:00:00"/>
    <s v="Distribution NFI"/>
    <s v="Matériaux NFI"/>
    <s v="Kit d'hygiène"/>
    <s v="Savons de lessive et de toilettes, Serviettes et papiers hygiéniques, Aquatabs, Dentifrices et brosses à dents et Serviettes de bain"/>
    <s v="Nombre"/>
    <n v="400"/>
    <s v="Sud-Est"/>
    <s v="Cotes de Fer"/>
    <m/>
    <m/>
    <m/>
    <m/>
    <x v="5"/>
    <x v="28"/>
    <m/>
    <m/>
    <m/>
    <m/>
    <m/>
    <s v="CAR2016127"/>
    <x v="4"/>
    <x v="5"/>
    <x v="28"/>
    <e v="#N/A"/>
  </r>
  <r>
    <x v="4"/>
    <m/>
    <m/>
    <s v="Réalisé"/>
    <d v="2016-12-07T00:00:00"/>
    <s v="Distribution Abris"/>
    <s v="Matériaux Abris"/>
    <s v="Bâches"/>
    <m/>
    <s v="Nombre"/>
    <n v="517"/>
    <s v="Sud-Est"/>
    <s v="Cotes de Fer"/>
    <m/>
    <m/>
    <m/>
    <m/>
    <x v="5"/>
    <x v="28"/>
    <m/>
    <m/>
    <m/>
    <m/>
    <m/>
    <s v="CAR2016127"/>
    <x v="5"/>
    <x v="5"/>
    <x v="28"/>
    <e v="#N/A"/>
  </r>
  <r>
    <x v="4"/>
    <m/>
    <m/>
    <s v="Réalisé"/>
    <d v="2016-12-08T00:00:00"/>
    <s v="Distribution NFI"/>
    <s v="Matériaux NFI"/>
    <s v="Kit d'hygiène"/>
    <s v="Savons de lessive et de toilettes, Serviettes et papiers hygiéniques, Aquatabs, Dentifrices et brosses à dents et Serviettes de bain"/>
    <s v="Nombre"/>
    <n v="174"/>
    <s v="Grande Anse"/>
    <s v="Roseaux"/>
    <m/>
    <m/>
    <m/>
    <m/>
    <x v="5"/>
    <x v="28"/>
    <m/>
    <m/>
    <m/>
    <m/>
    <m/>
    <s v="CAR2016128"/>
    <x v="5"/>
    <x v="5"/>
    <x v="28"/>
    <e v="#N/A"/>
  </r>
  <r>
    <x v="4"/>
    <m/>
    <m/>
    <s v="Réalisé"/>
    <d v="2016-12-13T00:00:00"/>
    <s v="Distribution NFI"/>
    <s v="Matériaux NFI"/>
    <s v="Kit d'hygiène"/>
    <s v="Savons de lessive et de toilettes, Serviettes et papiers hygiéniques, Aquatabs, Dentifrices et brosses à dents et Serviettes de bain"/>
    <s v="Nombre"/>
    <n v="186"/>
    <s v="Grande Anse"/>
    <s v="Jeremie"/>
    <s v="1ère Basse Voldrogue"/>
    <m/>
    <m/>
    <m/>
    <x v="5"/>
    <x v="28"/>
    <m/>
    <m/>
    <m/>
    <m/>
    <m/>
    <s v="CAR20161213"/>
    <x v="5"/>
    <x v="5"/>
    <x v="28"/>
    <e v="#N/A"/>
  </r>
  <r>
    <x v="4"/>
    <m/>
    <m/>
    <s v="Réalisé"/>
    <d v="2016-12-14T00:00:00"/>
    <s v="Distribution NFI"/>
    <s v="Matériaux NFI"/>
    <s v="Kit d'hygiène"/>
    <s v="Savons de lessive et de toilettes, Serviettes et papiers hygiéniques, Aquatabs, Dentifrices et brosses à dents et Serviettes de bain"/>
    <s v="Nombre"/>
    <n v="85"/>
    <s v="Grande Anse"/>
    <s v="Jeremie"/>
    <s v="1ère Basse Voldrogue"/>
    <m/>
    <m/>
    <m/>
    <x v="5"/>
    <x v="28"/>
    <m/>
    <m/>
    <m/>
    <m/>
    <m/>
    <s v="CAR20161214"/>
    <x v="5"/>
    <x v="5"/>
    <x v="28"/>
    <e v="#N/A"/>
  </r>
  <r>
    <x v="4"/>
    <m/>
    <m/>
    <s v="Planifié (financé)"/>
    <m/>
    <s v="Distribution Abris"/>
    <s v="Matériaux Abris"/>
    <s v="Bâches"/>
    <m/>
    <s v="Nombre"/>
    <n v="100"/>
    <s v="Ouest"/>
    <s v="Anse A Galet"/>
    <m/>
    <m/>
    <m/>
    <m/>
    <x v="5"/>
    <x v="28"/>
    <m/>
    <m/>
    <m/>
    <m/>
    <m/>
    <s v="CAR190010"/>
    <x v="1"/>
    <x v="5"/>
    <x v="28"/>
    <e v="#N/A"/>
  </r>
  <r>
    <x v="4"/>
    <m/>
    <m/>
    <s v="Planifié (financé)"/>
    <m/>
    <s v="Distribution Abris"/>
    <s v="Matériaux Abris"/>
    <s v="Bâches"/>
    <m/>
    <s v="Nombre"/>
    <n v="500"/>
    <s v="Grande Anse"/>
    <m/>
    <m/>
    <m/>
    <m/>
    <m/>
    <x v="5"/>
    <x v="28"/>
    <m/>
    <m/>
    <m/>
    <m/>
    <m/>
    <s v="CAR190010"/>
    <x v="2"/>
    <x v="5"/>
    <x v="28"/>
    <e v="#N/A"/>
  </r>
  <r>
    <x v="4"/>
    <m/>
    <m/>
    <s v="Planifié (financé)"/>
    <m/>
    <s v="Distribution Abris"/>
    <s v="Matériaux Abris"/>
    <s v="Bâches"/>
    <m/>
    <s v="Nombre"/>
    <n v="200"/>
    <s v="Sud-Est"/>
    <m/>
    <m/>
    <m/>
    <m/>
    <m/>
    <x v="5"/>
    <x v="28"/>
    <m/>
    <m/>
    <m/>
    <m/>
    <m/>
    <s v="CAR190010"/>
    <x v="3"/>
    <x v="5"/>
    <x v="28"/>
    <e v="#N/A"/>
  </r>
  <r>
    <x v="4"/>
    <m/>
    <m/>
    <s v="Planifié (financé)"/>
    <m/>
    <s v="Distribution Abris"/>
    <s v="Matériaux Abris"/>
    <s v="Bâches"/>
    <m/>
    <s v="Nombre"/>
    <n v="800"/>
    <s v="Sud-Est"/>
    <m/>
    <m/>
    <m/>
    <m/>
    <m/>
    <x v="5"/>
    <x v="28"/>
    <m/>
    <m/>
    <m/>
    <m/>
    <m/>
    <s v="CAR190010"/>
    <x v="4"/>
    <x v="5"/>
    <x v="28"/>
    <e v="#N/A"/>
  </r>
  <r>
    <x v="4"/>
    <m/>
    <m/>
    <s v="Planifié (financé)"/>
    <m/>
    <s v="Distribution Abris"/>
    <s v="Matériaux Abris"/>
    <s v="Kit d'outils"/>
    <s v="Cisailles d’étain / main scie 28'' / pioche / griffe marteau / pelle (brésilien)"/>
    <s v="Nombre"/>
    <n v="1038"/>
    <s v="Grande Anse"/>
    <m/>
    <m/>
    <m/>
    <m/>
    <m/>
    <x v="5"/>
    <x v="28"/>
    <m/>
    <m/>
    <m/>
    <m/>
    <m/>
    <s v="CAR190010"/>
    <x v="5"/>
    <x v="5"/>
    <x v="28"/>
    <e v="#N/A"/>
  </r>
  <r>
    <x v="4"/>
    <m/>
    <m/>
    <s v="Planifié (financé)"/>
    <m/>
    <s v="Distribution Abris"/>
    <s v="Matériaux Abris"/>
    <s v="Kit de tôles"/>
    <s v="Métal de feuille 0,40 mm 3'' x 6'' / métal feuille 0,40 mm 3'' x 6'' / Clous (2'') / Fil / une longueur de corde (6 / 8 mm)"/>
    <s v="Nombre"/>
    <n v="2075"/>
    <s v="Grande Anse"/>
    <m/>
    <m/>
    <m/>
    <m/>
    <m/>
    <x v="5"/>
    <x v="28"/>
    <m/>
    <m/>
    <m/>
    <m/>
    <m/>
    <m/>
    <x v="25"/>
    <x v="5"/>
    <x v="28"/>
    <e v="#N/A"/>
  </r>
  <r>
    <x v="5"/>
    <m/>
    <m/>
    <s v="Planifié (financé)"/>
    <m/>
    <s v="Distribution Abris"/>
    <s v="Cash en USD"/>
    <s v="Non conditionel "/>
    <m/>
    <s v="Valeur en USD"/>
    <m/>
    <m/>
    <m/>
    <m/>
    <s v=""/>
    <n v="1500"/>
    <m/>
    <x v="1"/>
    <x v="7"/>
    <m/>
    <m/>
    <m/>
    <m/>
    <s v="Cash Support, planned"/>
    <s v="CAR190010SUAR"/>
    <x v="4"/>
    <x v="1"/>
    <x v="7"/>
    <e v="#N/A"/>
  </r>
  <r>
    <x v="5"/>
    <m/>
    <m/>
    <s v="Planifié (financé)"/>
    <m/>
    <s v="Distribution Abris"/>
    <s v="Cash en USD"/>
    <s v="Non conditionel "/>
    <m/>
    <s v="Valeur en USD"/>
    <m/>
    <m/>
    <m/>
    <m/>
    <s v=""/>
    <n v="1500"/>
    <m/>
    <x v="1"/>
    <x v="7"/>
    <m/>
    <m/>
    <m/>
    <m/>
    <s v="Cash Support, planned"/>
    <s v="CAR190010SUAR"/>
    <x v="5"/>
    <x v="1"/>
    <x v="7"/>
    <e v="#N/A"/>
  </r>
  <r>
    <x v="6"/>
    <m/>
    <s v="OFDA"/>
    <s v="Réalisé"/>
    <d v="2016-10-13T00:00:00"/>
    <s v="Distribution Abris"/>
    <s v="Matériaux Abris"/>
    <s v="Bâches"/>
    <s v="cordes, Jerrican, Kit d'hygiene, couverture, baches"/>
    <s v="Nombre"/>
    <n v="600"/>
    <m/>
    <m/>
    <m/>
    <s v=""/>
    <n v="800"/>
    <m/>
    <x v="0"/>
    <x v="0"/>
    <s v="Centre Ville Jeremie"/>
    <m/>
    <m/>
    <m/>
    <m/>
    <s v="CAT20161013GRJECE"/>
    <x v="5"/>
    <x v="0"/>
    <x v="0"/>
    <e v="#N/A"/>
  </r>
  <r>
    <x v="6"/>
    <m/>
    <s v="OFDA"/>
    <s v="Réalisé"/>
    <d v="2016-10-14T00:00:00"/>
    <s v="Distribution Abris"/>
    <s v="Matériaux Abris"/>
    <s v="Bâches"/>
    <m/>
    <s v="Nombre"/>
    <n v="670"/>
    <m/>
    <m/>
    <m/>
    <s v=""/>
    <n v="670"/>
    <m/>
    <x v="0"/>
    <x v="3"/>
    <s v="Desormeau"/>
    <m/>
    <m/>
    <m/>
    <s v="On-going presence in DM"/>
    <s v="CAT20161014GRDADE"/>
    <x v="5"/>
    <x v="0"/>
    <x v="3"/>
    <e v="#N/A"/>
  </r>
  <r>
    <x v="6"/>
    <m/>
    <s v="OFDA"/>
    <s v="Réalisé"/>
    <d v="2016-10-15T00:00:00"/>
    <s v="Distribution Abris"/>
    <s v="Matériaux Abris"/>
    <s v="Bâches"/>
    <m/>
    <s v="Nombre"/>
    <n v="50"/>
    <m/>
    <m/>
    <m/>
    <s v=""/>
    <n v="50"/>
    <m/>
    <x v="0"/>
    <x v="3"/>
    <s v="Petite Riviere"/>
    <m/>
    <m/>
    <m/>
    <m/>
    <s v="CAT20161015GRDAPE"/>
    <x v="5"/>
    <x v="0"/>
    <x v="3"/>
    <e v="#N/A"/>
  </r>
  <r>
    <x v="6"/>
    <m/>
    <s v="OFDA"/>
    <s v="Réalisé"/>
    <d v="2016-10-17T00:00:00"/>
    <s v="Distribution Abris"/>
    <s v="Matériaux Abris"/>
    <s v="Bâches"/>
    <m/>
    <s v="Nombre"/>
    <n v="50"/>
    <m/>
    <m/>
    <m/>
    <s v=""/>
    <n v="50"/>
    <m/>
    <x v="0"/>
    <x v="3"/>
    <s v="Bariadelle"/>
    <m/>
    <m/>
    <m/>
    <m/>
    <s v="CAT20161017GRDABA"/>
    <x v="5"/>
    <x v="0"/>
    <x v="3"/>
    <e v="#N/A"/>
  </r>
  <r>
    <x v="6"/>
    <m/>
    <s v="OFDA"/>
    <s v="Réalisé"/>
    <d v="2016-10-18T00:00:00"/>
    <s v="Distribution Abris"/>
    <s v="Matériaux Abris"/>
    <s v="Bâches"/>
    <m/>
    <s v="Nombre"/>
    <n v="50"/>
    <m/>
    <m/>
    <m/>
    <s v=""/>
    <n v="50"/>
    <m/>
    <x v="0"/>
    <x v="3"/>
    <s v="Dallier"/>
    <m/>
    <m/>
    <m/>
    <m/>
    <s v="CAT20161018GRDADA"/>
    <x v="5"/>
    <x v="0"/>
    <x v="3"/>
    <e v="#N/A"/>
  </r>
  <r>
    <x v="6"/>
    <m/>
    <s v="OFDA"/>
    <s v="Réalisé"/>
    <d v="2016-11-16T00:00:00"/>
    <s v="Distribution Abris"/>
    <s v="Matériaux Abris"/>
    <s v="Bâches"/>
    <s v="Cordes, baches, fil a legature et clous"/>
    <s v="Nombre"/>
    <n v="980"/>
    <m/>
    <m/>
    <m/>
    <s v=""/>
    <n v="980"/>
    <m/>
    <x v="0"/>
    <x v="29"/>
    <s v="2eme Boucan"/>
    <m/>
    <m/>
    <m/>
    <m/>
    <s v="CAT20161116GRMO2E"/>
    <x v="5"/>
    <x v="0"/>
    <x v="29"/>
    <e v="#N/A"/>
  </r>
  <r>
    <x v="6"/>
    <m/>
    <s v="OFDA"/>
    <s v="Réalisé"/>
    <d v="2016-11-28T00:00:00"/>
    <s v="Distribution Abris"/>
    <s v="Matériaux Abris"/>
    <s v="Bâches"/>
    <s v="Cordes, baches, fil a legature et clous"/>
    <s v="Nombre"/>
    <n v="845"/>
    <m/>
    <m/>
    <m/>
    <s v=""/>
    <n v="845"/>
    <m/>
    <x v="0"/>
    <x v="29"/>
    <s v="Centre Ville de Moron"/>
    <m/>
    <m/>
    <m/>
    <m/>
    <s v="CAT20161128GRMOCE"/>
    <x v="5"/>
    <x v="0"/>
    <x v="29"/>
    <e v="#N/A"/>
  </r>
  <r>
    <x v="6"/>
    <m/>
    <s v="OFDA"/>
    <s v="Réalisé"/>
    <s v="10/24 &amp; 29/2016"/>
    <s v="Distribution Abris"/>
    <s v="Matériaux Abris"/>
    <s v="Bâches"/>
    <s v="Cordes, baches"/>
    <s v="Nombre"/>
    <n v="1067"/>
    <m/>
    <m/>
    <m/>
    <s v=""/>
    <n v="1067"/>
    <m/>
    <x v="0"/>
    <x v="0"/>
    <s v="Marfranc"/>
    <m/>
    <m/>
    <m/>
    <m/>
    <e v="#VALUE!"/>
    <x v="26"/>
    <x v="0"/>
    <x v="0"/>
    <e v="#N/A"/>
  </r>
  <r>
    <x v="6"/>
    <m/>
    <s v="OFDA"/>
    <s v="Réalisé"/>
    <s v="11/5,15,26 &amp; 30/2016"/>
    <s v="Distribution Abris"/>
    <s v="Matériaux Abris"/>
    <s v="Bâches"/>
    <s v="Cordes, baches et clous"/>
    <s v="Nombre"/>
    <n v="4224"/>
    <m/>
    <m/>
    <m/>
    <s v=""/>
    <n v="4224"/>
    <m/>
    <x v="0"/>
    <x v="30"/>
    <s v="1 Anotte + Centre Ville"/>
    <m/>
    <m/>
    <m/>
    <m/>
    <e v="#VALUE!"/>
    <x v="6"/>
    <x v="0"/>
    <x v="30"/>
    <e v="#N/A"/>
  </r>
  <r>
    <x v="6"/>
    <m/>
    <s v="OFDA"/>
    <s v="Réalisé"/>
    <s v="11/8 &amp;12/2016"/>
    <s v="Distribution Abris"/>
    <s v="Matériaux Abris"/>
    <s v="Bâches"/>
    <s v="Cordes, baches, fil a legature et clous"/>
    <s v="Nombre"/>
    <n v="1795"/>
    <m/>
    <m/>
    <m/>
    <s v=""/>
    <n v="1795"/>
    <m/>
    <x v="0"/>
    <x v="29"/>
    <s v="Dejean 2 eme Boucan"/>
    <m/>
    <m/>
    <m/>
    <m/>
    <e v="#VALUE!"/>
    <x v="7"/>
    <x v="0"/>
    <x v="29"/>
    <e v="#N/A"/>
  </r>
  <r>
    <x v="6"/>
    <m/>
    <s v="OFDA"/>
    <s v="Réalisé"/>
    <s v="dates"/>
    <s v="Distribution Abris"/>
    <s v="Matériaux Abris"/>
    <s v="Bâches"/>
    <m/>
    <s v="Nombre"/>
    <n v="50"/>
    <m/>
    <m/>
    <m/>
    <s v=""/>
    <n v="50"/>
    <m/>
    <x v="0"/>
    <x v="3"/>
    <s v="Baliverne"/>
    <m/>
    <m/>
    <m/>
    <m/>
    <e v="#VALUE!"/>
    <x v="8"/>
    <x v="0"/>
    <x v="3"/>
    <e v="#N/A"/>
  </r>
  <r>
    <x v="6"/>
    <m/>
    <s v="OFDA"/>
    <s v="Réalisé"/>
    <s v="dates"/>
    <s v="Distribution Abris"/>
    <s v="Matériaux Abris"/>
    <s v="Bâches"/>
    <m/>
    <s v="Nombre"/>
    <n v="50"/>
    <m/>
    <m/>
    <m/>
    <s v=""/>
    <n v="50"/>
    <m/>
    <x v="0"/>
    <x v="3"/>
    <s v="Dallier"/>
    <m/>
    <m/>
    <m/>
    <m/>
    <e v="#VALUE!"/>
    <x v="9"/>
    <x v="0"/>
    <x v="3"/>
    <e v="#N/A"/>
  </r>
  <r>
    <x v="6"/>
    <m/>
    <s v="OFDA"/>
    <s v="Réalisé"/>
    <m/>
    <s v="Distribution NFI"/>
    <s v="Matériaux NFI"/>
    <s v="Aquatabs"/>
    <m/>
    <s v="Nombre"/>
    <n v="8000"/>
    <m/>
    <m/>
    <m/>
    <s v=""/>
    <n v="1921"/>
    <m/>
    <x v="1"/>
    <x v="1"/>
    <m/>
    <m/>
    <m/>
    <m/>
    <m/>
    <s v="CAT190010SULE"/>
    <x v="14"/>
    <x v="1"/>
    <x v="1"/>
    <e v="#N/A"/>
  </r>
  <r>
    <x v="6"/>
    <m/>
    <s v="OFDA"/>
    <s v="Réalisé"/>
    <m/>
    <s v="Distribution Abris"/>
    <s v="Matériaux Abris"/>
    <s v="Bâches"/>
    <m/>
    <s v="Nombre"/>
    <n v="1000"/>
    <m/>
    <m/>
    <m/>
    <s v=""/>
    <n v="1200"/>
    <m/>
    <x v="1"/>
    <x v="7"/>
    <s v="Arniquet"/>
    <m/>
    <m/>
    <m/>
    <m/>
    <s v="CAT190010SUARAR"/>
    <x v="2"/>
    <x v="1"/>
    <x v="7"/>
    <e v="#N/A"/>
  </r>
  <r>
    <x v="6"/>
    <m/>
    <s v="OFDA"/>
    <s v="Réalisé"/>
    <m/>
    <s v="Distribution Abris"/>
    <s v="Matériaux Abris"/>
    <s v="Bâches"/>
    <m/>
    <s v="Nombre"/>
    <n v="200"/>
    <m/>
    <m/>
    <m/>
    <s v=""/>
    <n v="200"/>
    <m/>
    <x v="1"/>
    <x v="31"/>
    <s v="Champlois"/>
    <m/>
    <m/>
    <m/>
    <m/>
    <s v="CAT190010SUCACH"/>
    <x v="3"/>
    <x v="1"/>
    <x v="31"/>
    <e v="#N/A"/>
  </r>
  <r>
    <x v="6"/>
    <m/>
    <s v="OFDA"/>
    <s v="Réalisé"/>
    <m/>
    <s v="Distribution Abris"/>
    <s v="Matériaux Abris"/>
    <s v="Bâches"/>
    <m/>
    <s v="Nombre"/>
    <n v="2200"/>
    <m/>
    <m/>
    <m/>
    <s v=""/>
    <n v="4370"/>
    <m/>
    <x v="1"/>
    <x v="1"/>
    <m/>
    <m/>
    <m/>
    <m/>
    <s v="The below two lines merged into this line."/>
    <s v="CAT190010SULE"/>
    <x v="15"/>
    <x v="1"/>
    <x v="1"/>
    <e v="#N/A"/>
  </r>
  <r>
    <x v="6"/>
    <m/>
    <s v="OFDA"/>
    <s v="Réalisé"/>
    <m/>
    <s v="Distribution Abris"/>
    <s v="Matériaux Abris"/>
    <s v="Bâches"/>
    <m/>
    <s v="Nombre"/>
    <n v="50"/>
    <m/>
    <m/>
    <m/>
    <s v=""/>
    <n v="50"/>
    <m/>
    <x v="1"/>
    <x v="15"/>
    <s v="Lezard"/>
    <m/>
    <m/>
    <m/>
    <m/>
    <s v="CAT190010SUPOLE"/>
    <x v="4"/>
    <x v="1"/>
    <x v="15"/>
    <e v="#N/A"/>
  </r>
  <r>
    <x v="6"/>
    <m/>
    <s v="OFDA"/>
    <s v="Réalisé"/>
    <m/>
    <s v="Distribution Abris"/>
    <s v="Matériaux Abris"/>
    <s v="Bâches"/>
    <m/>
    <s v="Nombre"/>
    <n v="50"/>
    <m/>
    <m/>
    <m/>
    <s v=""/>
    <n v="50"/>
    <m/>
    <x v="1"/>
    <x v="5"/>
    <s v="Renaudin"/>
    <m/>
    <m/>
    <m/>
    <m/>
    <s v="CAT190010SURORE"/>
    <x v="4"/>
    <x v="1"/>
    <x v="5"/>
    <e v="#N/A"/>
  </r>
  <r>
    <x v="6"/>
    <m/>
    <s v="OFDA"/>
    <s v="Réalisé"/>
    <m/>
    <s v="Distribution NFI"/>
    <s v="Matériaux NFI"/>
    <s v="Bidons"/>
    <m/>
    <s v="Nombre"/>
    <n v="1000"/>
    <m/>
    <m/>
    <m/>
    <s v=""/>
    <n v="1200"/>
    <s v="Sélection / Priorisation"/>
    <x v="1"/>
    <x v="7"/>
    <s v="Arniquet"/>
    <m/>
    <m/>
    <m/>
    <m/>
    <s v="CAT190010SUARAR"/>
    <x v="3"/>
    <x v="1"/>
    <x v="7"/>
    <e v="#N/A"/>
  </r>
  <r>
    <x v="6"/>
    <m/>
    <s v="OFDA"/>
    <s v="Réalisé"/>
    <m/>
    <s v="Distribution NFI"/>
    <s v="Matériaux NFI"/>
    <s v="Bidons"/>
    <m/>
    <s v="Nombre"/>
    <n v="800"/>
    <m/>
    <m/>
    <m/>
    <s v=""/>
    <n v="1921"/>
    <m/>
    <x v="1"/>
    <x v="1"/>
    <m/>
    <m/>
    <m/>
    <m/>
    <m/>
    <s v="CAT190010SULE"/>
    <x v="16"/>
    <x v="1"/>
    <x v="1"/>
    <e v="#N/A"/>
  </r>
  <r>
    <x v="6"/>
    <m/>
    <s v="OFDA"/>
    <s v="Réalisé"/>
    <m/>
    <s v="Distribution NFI"/>
    <s v="Matériaux NFI"/>
    <s v="Bidons"/>
    <m/>
    <s v="Nombre"/>
    <n v="1000"/>
    <m/>
    <m/>
    <m/>
    <s v=""/>
    <n v="4370"/>
    <m/>
    <x v="1"/>
    <x v="1"/>
    <m/>
    <m/>
    <m/>
    <m/>
    <s v="The below two lines merged into this line."/>
    <s v="CAT190010SULE"/>
    <x v="17"/>
    <x v="1"/>
    <x v="1"/>
    <e v="#N/A"/>
  </r>
  <r>
    <x v="6"/>
    <m/>
    <s v="OFDA"/>
    <s v="Réalisé"/>
    <m/>
    <s v="Distribution NFI"/>
    <s v="Matériaux NFI"/>
    <s v="Bidons"/>
    <m/>
    <s v="Nombre"/>
    <n v="1000"/>
    <m/>
    <m/>
    <m/>
    <s v=""/>
    <n v="1000"/>
    <s v="Sélection / Priorisation"/>
    <x v="1"/>
    <x v="16"/>
    <m/>
    <m/>
    <m/>
    <m/>
    <m/>
    <s v="CAT190010SUST"/>
    <x v="23"/>
    <x v="1"/>
    <x v="16"/>
    <e v="#N/A"/>
  </r>
  <r>
    <x v="6"/>
    <m/>
    <s v="OFDA"/>
    <s v="Réalisé"/>
    <m/>
    <s v="Distribution NFI"/>
    <s v="Matériaux NFI"/>
    <s v="Couvertures"/>
    <m/>
    <s v="Nombre"/>
    <n v="1200"/>
    <m/>
    <m/>
    <m/>
    <s v=""/>
    <n v="1200"/>
    <s v="Sélection / Priorisation"/>
    <x v="1"/>
    <x v="7"/>
    <s v="Arniquet"/>
    <m/>
    <m/>
    <m/>
    <m/>
    <s v="CAT190010SUARAR"/>
    <x v="4"/>
    <x v="1"/>
    <x v="7"/>
    <e v="#N/A"/>
  </r>
  <r>
    <x v="6"/>
    <m/>
    <s v="OFDA"/>
    <s v="Réalisé"/>
    <m/>
    <s v="Distribution NFI"/>
    <s v="Matériaux NFI"/>
    <s v="Couvertures"/>
    <m/>
    <s v="Nombre"/>
    <s v="1000+"/>
    <m/>
    <m/>
    <m/>
    <s v=""/>
    <n v="1000"/>
    <m/>
    <x v="1"/>
    <x v="7"/>
    <m/>
    <m/>
    <m/>
    <m/>
    <s v="Hygiene kits + Kitchen kits + Blankets + Water"/>
    <s v="CAT190010SUAR"/>
    <x v="3"/>
    <x v="1"/>
    <x v="7"/>
    <e v="#N/A"/>
  </r>
  <r>
    <x v="6"/>
    <m/>
    <s v="OFDA"/>
    <s v="Réalisé"/>
    <m/>
    <s v="Distribution NFI"/>
    <s v="Matériaux NFI"/>
    <s v="Couvertures"/>
    <m/>
    <s v="Nombre"/>
    <n v="200"/>
    <m/>
    <m/>
    <m/>
    <s v=""/>
    <n v="200"/>
    <s v="Sélection / Priorisation"/>
    <x v="1"/>
    <x v="31"/>
    <s v="Champlois"/>
    <m/>
    <m/>
    <m/>
    <m/>
    <s v="CAT190010SUCACH"/>
    <x v="4"/>
    <x v="1"/>
    <x v="31"/>
    <e v="#N/A"/>
  </r>
  <r>
    <x v="6"/>
    <m/>
    <s v="OFDA"/>
    <s v="Planifié (financé)"/>
    <m/>
    <s v="Distribution NFI"/>
    <s v="Matériaux NFI"/>
    <s v="Couvertures"/>
    <m/>
    <s v="Nombre"/>
    <s v="1000+"/>
    <m/>
    <m/>
    <m/>
    <s v=""/>
    <n v="1000"/>
    <m/>
    <x v="1"/>
    <x v="31"/>
    <m/>
    <m/>
    <m/>
    <m/>
    <s v="Hygiene kits + Kitchen kits + Blankets + Water"/>
    <s v="CAT190010SUCA"/>
    <x v="3"/>
    <x v="1"/>
    <x v="31"/>
    <e v="#N/A"/>
  </r>
  <r>
    <x v="6"/>
    <m/>
    <s v="OFDA"/>
    <s v="Planifié (financé)"/>
    <m/>
    <s v="Distribution NFI"/>
    <s v="Matériaux NFI"/>
    <s v="Couvertures"/>
    <m/>
    <s v="Nombre"/>
    <s v="1000+"/>
    <m/>
    <m/>
    <m/>
    <s v=""/>
    <n v="1000"/>
    <m/>
    <x v="1"/>
    <x v="20"/>
    <m/>
    <m/>
    <m/>
    <m/>
    <s v="Hygiene kits + Kitchen kits + Blankets + Water"/>
    <s v="CAT190010SUCH"/>
    <x v="3"/>
    <x v="1"/>
    <x v="20"/>
    <e v="#N/A"/>
  </r>
  <r>
    <x v="6"/>
    <m/>
    <s v="OFDA"/>
    <s v="Planifié (financé)"/>
    <m/>
    <s v="Distribution NFI"/>
    <s v="Matériaux NFI"/>
    <s v="Couvertures"/>
    <m/>
    <s v="Nombre"/>
    <s v="1000+"/>
    <m/>
    <m/>
    <m/>
    <s v=""/>
    <n v="1000"/>
    <m/>
    <x v="1"/>
    <x v="14"/>
    <m/>
    <m/>
    <m/>
    <m/>
    <s v="Hygiene kits + Kitchen kits + Blankets + Water"/>
    <s v="CAT190010SUCO"/>
    <x v="3"/>
    <x v="1"/>
    <x v="14"/>
    <e v="#N/A"/>
  </r>
  <r>
    <x v="6"/>
    <m/>
    <s v="OFDA"/>
    <s v="Réalisé"/>
    <m/>
    <s v="Distribution NFI"/>
    <s v="Matériaux NFI"/>
    <s v="Couvertures"/>
    <m/>
    <s v="Nombre"/>
    <n v="450"/>
    <m/>
    <m/>
    <m/>
    <s v=""/>
    <n v="1921"/>
    <m/>
    <x v="1"/>
    <x v="1"/>
    <m/>
    <m/>
    <m/>
    <m/>
    <m/>
    <s v="CAT190010SULE"/>
    <x v="18"/>
    <x v="1"/>
    <x v="1"/>
    <e v="#N/A"/>
  </r>
  <r>
    <x v="6"/>
    <m/>
    <s v="OFDA"/>
    <s v="Réalisé"/>
    <m/>
    <s v="Distribution NFI"/>
    <s v="Matériaux NFI"/>
    <s v="Couvertures"/>
    <m/>
    <s v="Nombre"/>
    <n v="2875"/>
    <m/>
    <m/>
    <m/>
    <s v=""/>
    <n v="4370"/>
    <m/>
    <x v="1"/>
    <x v="1"/>
    <m/>
    <m/>
    <m/>
    <m/>
    <s v="The below two lines merged into this line."/>
    <s v="CAT190010SULE"/>
    <x v="19"/>
    <x v="1"/>
    <x v="1"/>
    <e v="#N/A"/>
  </r>
  <r>
    <x v="6"/>
    <m/>
    <s v="OFDA"/>
    <s v="Réalisé"/>
    <m/>
    <s v="Distribution NFI"/>
    <s v="Matériaux NFI"/>
    <s v="Couvertures"/>
    <m/>
    <s v="Nombre"/>
    <n v="450"/>
    <m/>
    <m/>
    <m/>
    <s v=""/>
    <n v="1921"/>
    <s v="Sélection / Priorisation"/>
    <x v="1"/>
    <x v="1"/>
    <m/>
    <m/>
    <m/>
    <m/>
    <m/>
    <s v="CAT190010SULE"/>
    <x v="20"/>
    <x v="1"/>
    <x v="1"/>
    <e v="#N/A"/>
  </r>
  <r>
    <x v="6"/>
    <m/>
    <s v="OFDA"/>
    <s v="Réalisé"/>
    <m/>
    <s v="Distribution NFI"/>
    <s v="Matériaux NFI"/>
    <s v="Couvertures"/>
    <m/>
    <s v="Nombre"/>
    <n v="1000"/>
    <m/>
    <m/>
    <m/>
    <s v=""/>
    <n v="1000"/>
    <s v="Sélection / Priorisation"/>
    <x v="1"/>
    <x v="6"/>
    <s v="Maniche"/>
    <m/>
    <m/>
    <m/>
    <m/>
    <s v="CAT190010SUMAMA"/>
    <x v="3"/>
    <x v="1"/>
    <x v="6"/>
    <e v="#N/A"/>
  </r>
  <r>
    <x v="6"/>
    <m/>
    <s v="OFDA"/>
    <s v="Planifié (financé)"/>
    <m/>
    <s v="Distribution NFI"/>
    <s v="Matériaux NFI"/>
    <s v="Couvertures"/>
    <m/>
    <s v="Nombre"/>
    <s v="1000+"/>
    <m/>
    <m/>
    <m/>
    <s v=""/>
    <n v="1000"/>
    <m/>
    <x v="1"/>
    <x v="6"/>
    <m/>
    <m/>
    <m/>
    <m/>
    <s v="Hygiene kits + Kitchen kits + Blankets + Water"/>
    <s v="CAT190010SUMA"/>
    <x v="3"/>
    <x v="1"/>
    <x v="6"/>
    <e v="#N/A"/>
  </r>
  <r>
    <x v="6"/>
    <m/>
    <s v="OFDA"/>
    <s v="Réalisé"/>
    <m/>
    <s v="Distribution NFI"/>
    <s v="Matériaux NFI"/>
    <s v="Couvertures"/>
    <m/>
    <s v="Nombre"/>
    <s v="1000+"/>
    <m/>
    <m/>
    <m/>
    <s v=""/>
    <n v="1000"/>
    <m/>
    <x v="1"/>
    <x v="15"/>
    <m/>
    <m/>
    <m/>
    <m/>
    <s v="Hygiene kits + Kitchen kits + Blankets + Water"/>
    <s v="CAT190010SUPO"/>
    <x v="3"/>
    <x v="1"/>
    <x v="15"/>
    <e v="#N/A"/>
  </r>
  <r>
    <x v="6"/>
    <m/>
    <s v="OFDA"/>
    <s v="Réalisé"/>
    <m/>
    <s v="Distribution NFI"/>
    <s v="Matériaux NFI"/>
    <s v="Couvertures"/>
    <m/>
    <s v="Nombre"/>
    <s v="1000+"/>
    <m/>
    <m/>
    <m/>
    <s v=""/>
    <n v="1000"/>
    <m/>
    <x v="1"/>
    <x v="5"/>
    <m/>
    <m/>
    <m/>
    <m/>
    <s v="Hygiene kits + Kitchen kits + Blankets + Water"/>
    <s v="CAT190010SURO"/>
    <x v="3"/>
    <x v="1"/>
    <x v="5"/>
    <e v="#N/A"/>
  </r>
  <r>
    <x v="6"/>
    <m/>
    <s v="OFDA"/>
    <s v="Réalisé"/>
    <m/>
    <s v="Distribution NFI"/>
    <s v="Matériaux NFI"/>
    <s v="Couvertures"/>
    <m/>
    <s v="Nombre"/>
    <s v="1000+"/>
    <m/>
    <m/>
    <m/>
    <s v=""/>
    <n v="1000"/>
    <m/>
    <x v="1"/>
    <x v="16"/>
    <m/>
    <m/>
    <m/>
    <m/>
    <s v="Hygiene kits + Kitchen kits + Blankets + Water"/>
    <s v="CAT190010SUST"/>
    <x v="0"/>
    <x v="1"/>
    <x v="16"/>
    <e v="#N/A"/>
  </r>
  <r>
    <x v="6"/>
    <m/>
    <s v="OFDA"/>
    <s v="Réalisé"/>
    <m/>
    <s v="Distribution NFI"/>
    <s v="Matériaux NFI"/>
    <s v="Couvertures"/>
    <m/>
    <s v="Nombre"/>
    <n v="1000"/>
    <m/>
    <m/>
    <m/>
    <s v=""/>
    <n v="1000"/>
    <s v="Sélection / Priorisation"/>
    <x v="1"/>
    <x v="16"/>
    <m/>
    <m/>
    <m/>
    <m/>
    <m/>
    <s v="CAT190010SUST"/>
    <x v="1"/>
    <x v="1"/>
    <x v="16"/>
    <e v="#N/A"/>
  </r>
  <r>
    <x v="6"/>
    <m/>
    <s v="OFDA"/>
    <s v="Réalisé"/>
    <m/>
    <s v="Distribution NFI"/>
    <s v="Matériaux NFI"/>
    <s v="Couvertures"/>
    <m/>
    <s v="Nombre"/>
    <s v="1000+"/>
    <m/>
    <m/>
    <m/>
    <s v=""/>
    <n v="1000"/>
    <m/>
    <x v="1"/>
    <x v="8"/>
    <m/>
    <m/>
    <m/>
    <m/>
    <s v="Hygiene kits + Kitchen kits + Blankets + Water"/>
    <s v="CAT190010SUTO"/>
    <x v="3"/>
    <x v="1"/>
    <x v="8"/>
    <e v="#N/A"/>
  </r>
  <r>
    <x v="6"/>
    <m/>
    <s v="OFDA"/>
    <s v="Réalisé"/>
    <m/>
    <s v="Distribution Abris"/>
    <s v="Matériaux Abris"/>
    <s v="Kit Abris"/>
    <m/>
    <s v="Nombre"/>
    <n v="4370"/>
    <m/>
    <m/>
    <m/>
    <s v=""/>
    <n v="4370"/>
    <m/>
    <x v="1"/>
    <x v="1"/>
    <m/>
    <m/>
    <m/>
    <m/>
    <s v="The below two lines merged into this line."/>
    <s v="CAT190010SULE"/>
    <x v="21"/>
    <x v="1"/>
    <x v="1"/>
    <e v="#N/A"/>
  </r>
  <r>
    <x v="6"/>
    <m/>
    <s v="OFDA"/>
    <s v="Réalisé"/>
    <m/>
    <s v="Distribution NFI"/>
    <s v="Matériaux NFI"/>
    <s v="Kit de cuisine"/>
    <m/>
    <s v="Nombre"/>
    <n v="1000"/>
    <m/>
    <m/>
    <m/>
    <s v=""/>
    <n v="1000"/>
    <m/>
    <x v="1"/>
    <x v="7"/>
    <m/>
    <m/>
    <m/>
    <m/>
    <s v="Hygiene kits + Kitchen kits + Blankets + Water"/>
    <s v="CAT190010SUAR"/>
    <x v="4"/>
    <x v="1"/>
    <x v="7"/>
    <e v="#N/A"/>
  </r>
  <r>
    <x v="6"/>
    <m/>
    <s v="OFDA"/>
    <s v="Planifié (financé)"/>
    <m/>
    <s v="Distribution NFI"/>
    <s v="Matériaux NFI"/>
    <s v="Kit de cuisine"/>
    <m/>
    <s v="Nombre"/>
    <n v="1000"/>
    <m/>
    <m/>
    <m/>
    <s v=""/>
    <n v="1000"/>
    <m/>
    <x v="1"/>
    <x v="31"/>
    <m/>
    <m/>
    <m/>
    <m/>
    <s v="Hygiene kits + Kitchen kits + Blankets + Water"/>
    <s v="CAT190010SUCA"/>
    <x v="4"/>
    <x v="1"/>
    <x v="31"/>
    <e v="#N/A"/>
  </r>
  <r>
    <x v="6"/>
    <m/>
    <s v="OFDA"/>
    <s v="Planifié (financé)"/>
    <m/>
    <s v="Distribution NFI"/>
    <s v="Matériaux NFI"/>
    <s v="Kit de cuisine"/>
    <m/>
    <s v="Nombre"/>
    <n v="1000"/>
    <m/>
    <m/>
    <m/>
    <s v=""/>
    <n v="1000"/>
    <m/>
    <x v="1"/>
    <x v="20"/>
    <m/>
    <m/>
    <m/>
    <m/>
    <s v="Hygiene kits + Kitchen kits + Blankets + Water"/>
    <s v="CAT190010SUCH"/>
    <x v="4"/>
    <x v="1"/>
    <x v="20"/>
    <e v="#N/A"/>
  </r>
  <r>
    <x v="6"/>
    <m/>
    <s v="OFDA"/>
    <s v="Planifié (financé)"/>
    <m/>
    <s v="Distribution NFI"/>
    <s v="Matériaux NFI"/>
    <s v="Kit de cuisine"/>
    <m/>
    <s v="Nombre"/>
    <n v="1000"/>
    <m/>
    <m/>
    <m/>
    <s v=""/>
    <n v="1000"/>
    <m/>
    <x v="1"/>
    <x v="14"/>
    <m/>
    <m/>
    <m/>
    <m/>
    <s v="Hygiene kits + Kitchen kits + Blankets + Water"/>
    <s v="CAT190010SUCO"/>
    <x v="4"/>
    <x v="1"/>
    <x v="14"/>
    <e v="#N/A"/>
  </r>
  <r>
    <x v="6"/>
    <m/>
    <s v="OFDA"/>
    <s v="Réalisé"/>
    <m/>
    <s v="Distribution NFI"/>
    <s v="Matériaux NFI"/>
    <s v="Kit de cuisine"/>
    <m/>
    <s v="Nombre"/>
    <n v="1000"/>
    <m/>
    <m/>
    <m/>
    <s v=""/>
    <n v="4370"/>
    <m/>
    <x v="1"/>
    <x v="1"/>
    <m/>
    <m/>
    <m/>
    <m/>
    <s v="The below two lines merged into this line."/>
    <s v="CAT190010SULE"/>
    <x v="22"/>
    <x v="1"/>
    <x v="1"/>
    <e v="#N/A"/>
  </r>
  <r>
    <x v="6"/>
    <m/>
    <s v="OFDA"/>
    <s v="Réalisé"/>
    <m/>
    <s v="Distribution NFI"/>
    <s v="Matériaux NFI"/>
    <s v="Kit de cuisine"/>
    <m/>
    <s v="Nombre"/>
    <n v="1000"/>
    <m/>
    <m/>
    <m/>
    <s v=""/>
    <n v="1000"/>
    <s v="Sélection / Priorisation"/>
    <x v="1"/>
    <x v="6"/>
    <s v="Maniche"/>
    <m/>
    <m/>
    <m/>
    <m/>
    <s v="CAT190010SUMAMA"/>
    <x v="4"/>
    <x v="1"/>
    <x v="6"/>
    <e v="#N/A"/>
  </r>
  <r>
    <x v="6"/>
    <m/>
    <s v="OFDA"/>
    <s v="Planifié (financé)"/>
    <m/>
    <s v="Distribution NFI"/>
    <s v="Matériaux NFI"/>
    <s v="Kit de cuisine"/>
    <m/>
    <s v="Nombre"/>
    <n v="1000"/>
    <m/>
    <m/>
    <m/>
    <s v=""/>
    <n v="1000"/>
    <m/>
    <x v="1"/>
    <x v="6"/>
    <m/>
    <m/>
    <m/>
    <m/>
    <s v="Hygiene kits + Kitchen kits + Blankets + Water"/>
    <s v="CAT190010SUMA"/>
    <x v="4"/>
    <x v="1"/>
    <x v="6"/>
    <e v="#N/A"/>
  </r>
  <r>
    <x v="6"/>
    <m/>
    <s v="OFDA"/>
    <s v="Réalisé"/>
    <m/>
    <s v="Distribution NFI"/>
    <s v="Matériaux NFI"/>
    <s v="Kit de cuisine"/>
    <m/>
    <s v="Nombre"/>
    <n v="1000"/>
    <m/>
    <m/>
    <m/>
    <s v=""/>
    <n v="1000"/>
    <m/>
    <x v="1"/>
    <x v="15"/>
    <m/>
    <m/>
    <m/>
    <m/>
    <s v="Hygiene kits + Kitchen kits + Blankets + Water"/>
    <s v="CAT190010SUPO"/>
    <x v="4"/>
    <x v="1"/>
    <x v="15"/>
    <e v="#N/A"/>
  </r>
  <r>
    <x v="6"/>
    <m/>
    <s v="OFDA"/>
    <s v="Réalisé"/>
    <m/>
    <s v="Distribution NFI"/>
    <s v="Matériaux NFI"/>
    <s v="Kit de cuisine"/>
    <m/>
    <s v="Nombre"/>
    <n v="1000"/>
    <m/>
    <m/>
    <m/>
    <s v=""/>
    <n v="1000"/>
    <m/>
    <x v="1"/>
    <x v="5"/>
    <m/>
    <m/>
    <m/>
    <m/>
    <s v="Hygiene kits + Kitchen kits + Blankets + Water"/>
    <s v="CAT190010SURO"/>
    <x v="4"/>
    <x v="1"/>
    <x v="5"/>
    <e v="#N/A"/>
  </r>
  <r>
    <x v="6"/>
    <m/>
    <s v="OFDA"/>
    <s v="Réalisé"/>
    <m/>
    <s v="Distribution NFI"/>
    <s v="Matériaux NFI"/>
    <s v="Kit de cuisine"/>
    <m/>
    <s v="Nombre"/>
    <n v="1000"/>
    <m/>
    <m/>
    <m/>
    <s v=""/>
    <n v="1000"/>
    <m/>
    <x v="1"/>
    <x v="16"/>
    <m/>
    <m/>
    <m/>
    <m/>
    <s v="Hygiene kits + Kitchen kits + Blankets + Water"/>
    <s v="CAT190010SUST"/>
    <x v="2"/>
    <x v="1"/>
    <x v="16"/>
    <e v="#N/A"/>
  </r>
  <r>
    <x v="6"/>
    <m/>
    <s v="OFDA"/>
    <s v="Réalisé"/>
    <m/>
    <s v="Distribution NFI"/>
    <s v="Matériaux NFI"/>
    <s v="Kit de cuisine"/>
    <m/>
    <s v="Nombre"/>
    <n v="1000"/>
    <m/>
    <m/>
    <m/>
    <s v=""/>
    <n v="1000"/>
    <s v="Sélection / Priorisation"/>
    <x v="1"/>
    <x v="16"/>
    <m/>
    <m/>
    <m/>
    <m/>
    <m/>
    <s v="CAT190010SUST"/>
    <x v="3"/>
    <x v="1"/>
    <x v="16"/>
    <e v="#N/A"/>
  </r>
  <r>
    <x v="6"/>
    <m/>
    <s v="OFDA"/>
    <s v="Réalisé"/>
    <m/>
    <s v="Distribution NFI"/>
    <s v="Matériaux NFI"/>
    <s v="Kit de cuisine"/>
    <m/>
    <s v="Nombre"/>
    <n v="1000"/>
    <m/>
    <m/>
    <m/>
    <s v=""/>
    <n v="1000"/>
    <m/>
    <x v="1"/>
    <x v="8"/>
    <m/>
    <m/>
    <m/>
    <m/>
    <s v="Hygiene kits + Kitchen kits + Blankets + Water"/>
    <s v="CAT190010SUTO"/>
    <x v="4"/>
    <x v="1"/>
    <x v="8"/>
    <e v="#N/A"/>
  </r>
  <r>
    <x v="6"/>
    <m/>
    <s v="OFDA"/>
    <s v="Réalisé"/>
    <m/>
    <s v="Distribution NFI"/>
    <s v="Matériaux NFI"/>
    <s v="Kit d'hygiène"/>
    <m/>
    <s v="Nombre"/>
    <n v="1200"/>
    <m/>
    <m/>
    <m/>
    <s v=""/>
    <n v="1200"/>
    <s v="Sélection / Priorisation"/>
    <x v="1"/>
    <x v="7"/>
    <s v="Arniquet"/>
    <m/>
    <m/>
    <m/>
    <m/>
    <s v="CAT190010SUARAR"/>
    <x v="5"/>
    <x v="1"/>
    <x v="7"/>
    <e v="#N/A"/>
  </r>
  <r>
    <x v="6"/>
    <m/>
    <s v="OFDA"/>
    <s v="Réalisé"/>
    <m/>
    <s v="Distribution NFI"/>
    <s v="Matériaux NFI"/>
    <s v="Kit d'hygiène"/>
    <m/>
    <s v="Nombre"/>
    <n v="1000"/>
    <m/>
    <m/>
    <m/>
    <s v=""/>
    <n v="1000"/>
    <m/>
    <x v="1"/>
    <x v="7"/>
    <m/>
    <m/>
    <m/>
    <m/>
    <s v="Hygiene kits + Kitchen kits + Blankets + Water"/>
    <s v="CAT190010SUAR"/>
    <x v="5"/>
    <x v="1"/>
    <x v="7"/>
    <e v="#N/A"/>
  </r>
  <r>
    <x v="6"/>
    <m/>
    <s v="OFDA"/>
    <s v="Réalisé"/>
    <m/>
    <s v="Distribution NFI"/>
    <s v="Matériaux NFI"/>
    <s v="Kit d'hygiène"/>
    <m/>
    <s v="Nombre"/>
    <n v="200"/>
    <m/>
    <m/>
    <m/>
    <s v=""/>
    <n v="200"/>
    <s v="Sélection / Priorisation"/>
    <x v="1"/>
    <x v="31"/>
    <s v="Champlois"/>
    <m/>
    <m/>
    <m/>
    <m/>
    <s v="CAT190010SUCACH"/>
    <x v="5"/>
    <x v="1"/>
    <x v="31"/>
    <e v="#N/A"/>
  </r>
  <r>
    <x v="6"/>
    <m/>
    <s v="OFDA"/>
    <s v="Planifié (financé)"/>
    <m/>
    <s v="Distribution NFI"/>
    <s v="Matériaux NFI"/>
    <s v="Kit d'hygiène"/>
    <m/>
    <s v="Nombre"/>
    <n v="1000"/>
    <m/>
    <m/>
    <m/>
    <s v=""/>
    <n v="1000"/>
    <m/>
    <x v="1"/>
    <x v="31"/>
    <m/>
    <m/>
    <m/>
    <m/>
    <s v="Hygiene kits + Kitchen kits + Blankets + Water"/>
    <s v="CAT190010SUCA"/>
    <x v="5"/>
    <x v="1"/>
    <x v="31"/>
    <e v="#N/A"/>
  </r>
  <r>
    <x v="6"/>
    <m/>
    <s v="OFDA"/>
    <s v="Planifié (financé)"/>
    <m/>
    <s v="Distribution NFI"/>
    <s v="Matériaux NFI"/>
    <s v="Kit d'hygiène"/>
    <m/>
    <s v="Nombre"/>
    <n v="1000"/>
    <m/>
    <m/>
    <m/>
    <s v=""/>
    <n v="1000"/>
    <m/>
    <x v="1"/>
    <x v="20"/>
    <m/>
    <m/>
    <m/>
    <m/>
    <s v="Hygiene kits + Kitchen kits + Blankets + Water"/>
    <s v="CAT190010SUCH"/>
    <x v="5"/>
    <x v="1"/>
    <x v="20"/>
    <e v="#N/A"/>
  </r>
  <r>
    <x v="6"/>
    <m/>
    <s v="OFDA"/>
    <s v="Planifié (financé)"/>
    <m/>
    <s v="Distribution NFI"/>
    <s v="Matériaux NFI"/>
    <s v="Kit d'hygiène"/>
    <m/>
    <s v="Nombre"/>
    <n v="1000"/>
    <m/>
    <m/>
    <m/>
    <s v=""/>
    <n v="1000"/>
    <m/>
    <x v="1"/>
    <x v="14"/>
    <m/>
    <m/>
    <m/>
    <m/>
    <s v="Hygiene kits + Kitchen kits + Blankets + Water"/>
    <s v="CAT190010SUCO"/>
    <x v="5"/>
    <x v="1"/>
    <x v="14"/>
    <e v="#N/A"/>
  </r>
  <r>
    <x v="6"/>
    <m/>
    <s v="OFDA"/>
    <s v="Réalisé"/>
    <m/>
    <s v="Distribution NFI"/>
    <s v="Matériaux NFI"/>
    <s v="Kit d'hygiène"/>
    <m/>
    <s v="Nombre"/>
    <n v="500"/>
    <m/>
    <m/>
    <m/>
    <s v=""/>
    <n v="1921"/>
    <m/>
    <x v="1"/>
    <x v="1"/>
    <m/>
    <m/>
    <m/>
    <m/>
    <m/>
    <s v="CAT190010SULE"/>
    <x v="23"/>
    <x v="1"/>
    <x v="1"/>
    <e v="#N/A"/>
  </r>
  <r>
    <x v="6"/>
    <m/>
    <s v="OFDA"/>
    <s v="Réalisé"/>
    <m/>
    <s v="Distribution NFI"/>
    <s v="Matériaux NFI"/>
    <s v="Kit d'hygiène"/>
    <m/>
    <s v="Nombre"/>
    <n v="3000"/>
    <m/>
    <m/>
    <m/>
    <s v=""/>
    <n v="4370"/>
    <m/>
    <x v="1"/>
    <x v="1"/>
    <m/>
    <m/>
    <m/>
    <m/>
    <s v="The below two lines merged into this line."/>
    <s v="CAT190010SULE"/>
    <x v="0"/>
    <x v="1"/>
    <x v="1"/>
    <e v="#N/A"/>
  </r>
  <r>
    <x v="6"/>
    <m/>
    <s v="OFDA"/>
    <s v="Réalisé"/>
    <m/>
    <s v="Distribution NFI"/>
    <s v="Matériaux NFI"/>
    <s v="Kit d'hygiène"/>
    <m/>
    <s v="Nombre"/>
    <n v="1000"/>
    <m/>
    <m/>
    <m/>
    <s v=""/>
    <n v="1000"/>
    <s v="Sélection / Priorisation"/>
    <x v="1"/>
    <x v="6"/>
    <s v="Maniche"/>
    <m/>
    <m/>
    <m/>
    <m/>
    <s v="CAT190010SUMAMA"/>
    <x v="5"/>
    <x v="1"/>
    <x v="6"/>
    <e v="#N/A"/>
  </r>
  <r>
    <x v="6"/>
    <m/>
    <s v="OFDA"/>
    <s v="Planifié (financé)"/>
    <m/>
    <s v="Distribution NFI"/>
    <s v="Matériaux NFI"/>
    <s v="Kit d'hygiène"/>
    <m/>
    <s v="Nombre"/>
    <n v="1000"/>
    <m/>
    <m/>
    <m/>
    <s v=""/>
    <n v="1000"/>
    <m/>
    <x v="1"/>
    <x v="6"/>
    <m/>
    <m/>
    <m/>
    <m/>
    <s v="Hygiene kits + Kitchen kits + Blankets + Water"/>
    <s v="CAT190010SUMA"/>
    <x v="5"/>
    <x v="1"/>
    <x v="6"/>
    <e v="#N/A"/>
  </r>
  <r>
    <x v="6"/>
    <m/>
    <s v="OFDA"/>
    <s v="Réalisé"/>
    <m/>
    <s v="Distribution NFI"/>
    <s v="Matériaux NFI"/>
    <s v="Kit d'hygiène"/>
    <m/>
    <s v="Nombre"/>
    <n v="200"/>
    <m/>
    <m/>
    <m/>
    <s v=""/>
    <n v="50"/>
    <s v="Sélection / Priorisation"/>
    <x v="1"/>
    <x v="15"/>
    <s v="Lezard"/>
    <m/>
    <m/>
    <m/>
    <m/>
    <s v="CAT190010SUPOLE"/>
    <x v="5"/>
    <x v="1"/>
    <x v="15"/>
    <e v="#N/A"/>
  </r>
  <r>
    <x v="6"/>
    <m/>
    <s v="OFDA"/>
    <s v="Réalisé"/>
    <m/>
    <s v="Distribution NFI"/>
    <s v="Matériaux NFI"/>
    <s v="Kit d'hygiène"/>
    <m/>
    <s v="Nombre"/>
    <n v="1000"/>
    <m/>
    <m/>
    <m/>
    <s v=""/>
    <n v="1000"/>
    <m/>
    <x v="1"/>
    <x v="15"/>
    <m/>
    <m/>
    <m/>
    <m/>
    <s v="Hygiene kits + Kitchen kits + Blankets + Water"/>
    <s v="CAT190010SUPO"/>
    <x v="5"/>
    <x v="1"/>
    <x v="15"/>
    <e v="#N/A"/>
  </r>
  <r>
    <x v="6"/>
    <m/>
    <s v="OFDA"/>
    <s v="Réalisé"/>
    <m/>
    <s v="Distribution NFI"/>
    <s v="Matériaux NFI"/>
    <s v="Kit d'hygiène"/>
    <m/>
    <s v="Nombre"/>
    <n v="200"/>
    <m/>
    <m/>
    <m/>
    <s v=""/>
    <n v="50"/>
    <s v="Sélection / Priorisation"/>
    <x v="1"/>
    <x v="5"/>
    <s v="Renaudin"/>
    <m/>
    <m/>
    <m/>
    <m/>
    <s v="CAT190010SURORE"/>
    <x v="5"/>
    <x v="1"/>
    <x v="5"/>
    <e v="#N/A"/>
  </r>
  <r>
    <x v="6"/>
    <m/>
    <s v="OFDA"/>
    <s v="Réalisé"/>
    <m/>
    <s v="Distribution NFI"/>
    <s v="Matériaux NFI"/>
    <s v="Kit d'hygiène"/>
    <m/>
    <s v="Nombre"/>
    <n v="1000"/>
    <m/>
    <m/>
    <m/>
    <s v=""/>
    <n v="1000"/>
    <m/>
    <x v="1"/>
    <x v="5"/>
    <m/>
    <m/>
    <m/>
    <m/>
    <s v="Hygiene kits + Kitchen kits + Blankets + Water"/>
    <s v="CAT190010SURO"/>
    <x v="5"/>
    <x v="1"/>
    <x v="5"/>
    <e v="#N/A"/>
  </r>
  <r>
    <x v="6"/>
    <m/>
    <s v="OFDA"/>
    <s v="Réalisé"/>
    <m/>
    <s v="Distribution NFI"/>
    <s v="Matériaux NFI"/>
    <s v="Kit d'hygiène"/>
    <m/>
    <s v="Nombre"/>
    <n v="1000"/>
    <m/>
    <m/>
    <m/>
    <s v=""/>
    <n v="1000"/>
    <m/>
    <x v="1"/>
    <x v="16"/>
    <m/>
    <m/>
    <m/>
    <m/>
    <s v="Hygiene kits + Kitchen kits + Blankets + Water"/>
    <s v="CAT190010SUST"/>
    <x v="4"/>
    <x v="1"/>
    <x v="16"/>
    <e v="#N/A"/>
  </r>
  <r>
    <x v="6"/>
    <m/>
    <s v="OFDA"/>
    <s v="Réalisé"/>
    <m/>
    <s v="Distribution NFI"/>
    <s v="Matériaux NFI"/>
    <s v="Kit d'hygiène"/>
    <m/>
    <s v="Nombre"/>
    <n v="1000"/>
    <m/>
    <m/>
    <m/>
    <s v=""/>
    <n v="1000"/>
    <s v="Sélection / Priorisation"/>
    <x v="1"/>
    <x v="16"/>
    <m/>
    <m/>
    <m/>
    <m/>
    <m/>
    <s v="CAT190010SUST"/>
    <x v="5"/>
    <x v="1"/>
    <x v="16"/>
    <e v="#N/A"/>
  </r>
  <r>
    <x v="6"/>
    <m/>
    <s v="OFDA"/>
    <s v="Réalisé"/>
    <m/>
    <s v="Distribution NFI"/>
    <s v="Matériaux NFI"/>
    <s v="Kit d'hygiène"/>
    <m/>
    <s v="Nombre"/>
    <n v="1000"/>
    <m/>
    <m/>
    <m/>
    <s v=""/>
    <n v="1000"/>
    <m/>
    <x v="1"/>
    <x v="8"/>
    <m/>
    <m/>
    <m/>
    <m/>
    <s v="Hygiene kits + Kitchen kits + Blankets + Water"/>
    <s v="CAT190010SUTO"/>
    <x v="5"/>
    <x v="1"/>
    <x v="8"/>
    <e v="#N/A"/>
  </r>
  <r>
    <x v="6"/>
    <m/>
    <s v="OFDA"/>
    <s v="Réalisé"/>
    <m/>
    <s v="Distribution NFI"/>
    <s v="Matériaux NFI"/>
    <s v="Lampes solaires"/>
    <m/>
    <s v="Nombre"/>
    <n v="150"/>
    <m/>
    <m/>
    <m/>
    <s v=""/>
    <n v="1921"/>
    <m/>
    <x v="1"/>
    <x v="1"/>
    <m/>
    <m/>
    <m/>
    <m/>
    <m/>
    <s v="CAT190010SULE"/>
    <x v="1"/>
    <x v="1"/>
    <x v="1"/>
    <e v="#N/A"/>
  </r>
  <r>
    <x v="6"/>
    <m/>
    <s v="OFDA"/>
    <s v="Réalisé"/>
    <m/>
    <s v="Distribution Abris"/>
    <s v="Cash en HTG"/>
    <s v="Non conditionel"/>
    <m/>
    <s v="Valeur en HTG"/>
    <n v="160"/>
    <m/>
    <m/>
    <m/>
    <s v=""/>
    <n v="621"/>
    <s v="Sélection / Priorisation"/>
    <x v="1"/>
    <x v="1"/>
    <m/>
    <m/>
    <m/>
    <m/>
    <m/>
    <s v="CAT190010SULE"/>
    <x v="2"/>
    <x v="1"/>
    <x v="1"/>
    <e v="#N/A"/>
  </r>
  <r>
    <x v="6"/>
    <m/>
    <s v="OFDA"/>
    <s v="Réalisé"/>
    <m/>
    <s v="Distribution Abris"/>
    <s v="Cash en USD"/>
    <s v="Non conditionel "/>
    <m/>
    <s v="Valeur en USD"/>
    <m/>
    <m/>
    <m/>
    <m/>
    <m/>
    <n v="3000"/>
    <m/>
    <x v="1"/>
    <x v="1"/>
    <m/>
    <m/>
    <m/>
    <m/>
    <s v="The below two lines merged into this line."/>
    <s v="CAT190010SULE"/>
    <x v="3"/>
    <x v="1"/>
    <x v="1"/>
    <e v="#N/A"/>
  </r>
  <r>
    <x v="6"/>
    <m/>
    <s v="OFDA"/>
    <s v="En cours"/>
    <m/>
    <s v="Distribution Abris"/>
    <s v="Cash en USD"/>
    <s v="Non conditionel "/>
    <m/>
    <s v="Valeur en USD"/>
    <m/>
    <m/>
    <m/>
    <m/>
    <s v=""/>
    <n v="400"/>
    <m/>
    <x v="1"/>
    <x v="1"/>
    <m/>
    <m/>
    <m/>
    <m/>
    <s v="cash support"/>
    <s v="CAT190010SULE"/>
    <x v="4"/>
    <x v="1"/>
    <x v="1"/>
    <e v="#N/A"/>
  </r>
  <r>
    <x v="6"/>
    <m/>
    <s v="OFDA"/>
    <s v="Planifié (financé)"/>
    <m/>
    <s v="Distribution Abris"/>
    <s v="Cash en USD"/>
    <s v="Non conditionel "/>
    <m/>
    <s v="Valeur en USD"/>
    <m/>
    <m/>
    <m/>
    <m/>
    <s v=""/>
    <n v="350"/>
    <m/>
    <x v="1"/>
    <x v="1"/>
    <m/>
    <m/>
    <m/>
    <m/>
    <s v="cash support"/>
    <s v="CAT190010SULE"/>
    <x v="5"/>
    <x v="1"/>
    <x v="1"/>
    <e v="#N/A"/>
  </r>
  <r>
    <x v="7"/>
    <m/>
    <m/>
    <s v="Réalisé"/>
    <m/>
    <s v="Distribution NFI"/>
    <s v="Matériaux NFI"/>
    <s v="Kit de cuisine"/>
    <m/>
    <s v="Nombre"/>
    <n v="200"/>
    <m/>
    <m/>
    <m/>
    <s v=""/>
    <n v="325"/>
    <m/>
    <x v="1"/>
    <x v="31"/>
    <s v="2e Section Champlois"/>
    <m/>
    <m/>
    <m/>
    <s v="plus food"/>
    <s v="CEC190010SUCA2E"/>
    <x v="2"/>
    <x v="1"/>
    <x v="31"/>
    <e v="#N/A"/>
  </r>
  <r>
    <x v="7"/>
    <m/>
    <m/>
    <s v="Planifié (financé)"/>
    <m/>
    <s v="Distribution NFI"/>
    <s v="Matériaux NFI"/>
    <s v="Kit de cuisine"/>
    <m/>
    <s v="Nombre"/>
    <n v="185"/>
    <m/>
    <m/>
    <m/>
    <s v=""/>
    <n v="245"/>
    <m/>
    <x v="1"/>
    <x v="31"/>
    <s v="2e Section Champlois"/>
    <m/>
    <m/>
    <m/>
    <s v="plus food, planned"/>
    <s v="CEC190010SUCA2E"/>
    <x v="3"/>
    <x v="1"/>
    <x v="31"/>
    <e v="#N/A"/>
  </r>
  <r>
    <x v="7"/>
    <m/>
    <m/>
    <s v="Réalisé"/>
    <m/>
    <s v="Distribution NFI"/>
    <s v="Matériaux NFI"/>
    <s v="Kit de cuisine"/>
    <m/>
    <s v="Nombre"/>
    <n v="315"/>
    <m/>
    <m/>
    <m/>
    <s v=""/>
    <n v="328"/>
    <m/>
    <x v="1"/>
    <x v="1"/>
    <s v="1re Section Bourdet"/>
    <m/>
    <m/>
    <m/>
    <s v="plus food"/>
    <s v="CEC190010SULE1R"/>
    <x v="4"/>
    <x v="1"/>
    <x v="1"/>
    <e v="#N/A"/>
  </r>
  <r>
    <x v="7"/>
    <m/>
    <m/>
    <s v="Réalisé"/>
    <m/>
    <s v="Distribution NFI"/>
    <s v="Matériaux NFI"/>
    <s v="Kit de cuisine"/>
    <m/>
    <s v="Nombre"/>
    <n v="200"/>
    <m/>
    <m/>
    <m/>
    <s v=""/>
    <n v="250"/>
    <m/>
    <x v="1"/>
    <x v="6"/>
    <s v="2e Section Dory"/>
    <m/>
    <m/>
    <m/>
    <m/>
    <s v="CEC190010SUMA2E"/>
    <x v="4"/>
    <x v="1"/>
    <x v="6"/>
    <e v="#N/A"/>
  </r>
  <r>
    <x v="7"/>
    <m/>
    <m/>
    <s v="Réalisé"/>
    <m/>
    <s v="Distribution NFI"/>
    <s v="Matériaux NFI"/>
    <s v="Kit de cuisine"/>
    <m/>
    <s v="Nombre"/>
    <n v="200"/>
    <m/>
    <m/>
    <m/>
    <s v=""/>
    <n v="270"/>
    <m/>
    <x v="1"/>
    <x v="6"/>
    <s v="3e Section Melon"/>
    <m/>
    <m/>
    <m/>
    <m/>
    <s v="CEC190010SUMA3E"/>
    <x v="4"/>
    <x v="1"/>
    <x v="6"/>
    <e v="#N/A"/>
  </r>
  <r>
    <x v="7"/>
    <m/>
    <m/>
    <s v="Réalisé"/>
    <m/>
    <s v="Distribution NFI"/>
    <s v="Matériaux NFI"/>
    <s v="Kit d'hygiène"/>
    <m/>
    <s v="Nombre"/>
    <n v="200"/>
    <m/>
    <m/>
    <m/>
    <s v=""/>
    <n v="325"/>
    <m/>
    <x v="1"/>
    <x v="31"/>
    <s v="2e Section Champlois"/>
    <m/>
    <m/>
    <m/>
    <s v="plus food"/>
    <s v="CEC190010SUCA2E"/>
    <x v="4"/>
    <x v="1"/>
    <x v="31"/>
    <e v="#N/A"/>
  </r>
  <r>
    <x v="7"/>
    <m/>
    <m/>
    <s v="Planifié (financé)"/>
    <m/>
    <s v="Distribution NFI"/>
    <s v="Matériaux NFI"/>
    <s v="Kit d'hygiène"/>
    <m/>
    <s v="Nombre"/>
    <n v="185"/>
    <m/>
    <m/>
    <m/>
    <s v=""/>
    <n v="245"/>
    <m/>
    <x v="1"/>
    <x v="31"/>
    <s v="2e Section Champlois"/>
    <m/>
    <m/>
    <m/>
    <s v="plus food, planned"/>
    <s v="CEC190010SUCA2E"/>
    <x v="5"/>
    <x v="1"/>
    <x v="31"/>
    <e v="#N/A"/>
  </r>
  <r>
    <x v="7"/>
    <m/>
    <m/>
    <s v="Réalisé"/>
    <m/>
    <s v="Distribution NFI"/>
    <s v="Matériaux NFI"/>
    <s v="Kit d'hygiène"/>
    <m/>
    <s v="Nombre"/>
    <n v="315"/>
    <m/>
    <m/>
    <m/>
    <s v=""/>
    <n v="328"/>
    <m/>
    <x v="1"/>
    <x v="1"/>
    <s v="1re Section Bourdet"/>
    <m/>
    <m/>
    <m/>
    <s v="plus food"/>
    <s v="CEC190010SULE1R"/>
    <x v="5"/>
    <x v="1"/>
    <x v="1"/>
    <e v="#N/A"/>
  </r>
  <r>
    <x v="7"/>
    <m/>
    <m/>
    <s v="Réalisé"/>
    <m/>
    <s v="Distribution NFI"/>
    <s v="Matériaux NFI"/>
    <s v="Kit d'hygiène"/>
    <m/>
    <s v="Nombre"/>
    <n v="200"/>
    <m/>
    <m/>
    <m/>
    <s v=""/>
    <n v="250"/>
    <m/>
    <x v="1"/>
    <x v="6"/>
    <s v="2e Section Dory"/>
    <m/>
    <m/>
    <m/>
    <m/>
    <s v="CEC190010SUMA2E"/>
    <x v="5"/>
    <x v="1"/>
    <x v="6"/>
    <e v="#N/A"/>
  </r>
  <r>
    <x v="7"/>
    <m/>
    <m/>
    <s v="Réalisé"/>
    <m/>
    <s v="Distribution NFI"/>
    <s v="Matériaux NFI"/>
    <s v="Kit d'hygiène"/>
    <m/>
    <s v="Nombre"/>
    <n v="200"/>
    <m/>
    <m/>
    <m/>
    <s v=""/>
    <n v="270"/>
    <m/>
    <x v="1"/>
    <x v="6"/>
    <s v="3e Section Melon"/>
    <m/>
    <m/>
    <m/>
    <m/>
    <s v="CEC190010SUMA3E"/>
    <x v="5"/>
    <x v="1"/>
    <x v="6"/>
    <e v="#N/A"/>
  </r>
  <r>
    <x v="8"/>
    <m/>
    <m/>
    <s v="Réalisé"/>
    <m/>
    <s v="Distribution Abris"/>
    <s v="Matériaux Abris"/>
    <s v="Bâches"/>
    <m/>
    <s v="Nombre"/>
    <n v="90"/>
    <m/>
    <m/>
    <m/>
    <s v=""/>
    <n v="90"/>
    <m/>
    <x v="1"/>
    <x v="32"/>
    <m/>
    <m/>
    <m/>
    <m/>
    <m/>
    <s v="CES190010SUAQ"/>
    <x v="5"/>
    <x v="1"/>
    <x v="32"/>
    <e v="#N/A"/>
  </r>
  <r>
    <x v="9"/>
    <m/>
    <m/>
    <s v="Réalisé"/>
    <d v="2016-10-05T00:00:00"/>
    <s v="Distribution NFI"/>
    <s v="Matériaux NFI"/>
    <s v="Couvertures"/>
    <m/>
    <s v="Nombre"/>
    <n v="150"/>
    <m/>
    <m/>
    <m/>
    <s v=""/>
    <n v="150"/>
    <s v="Sélection / Priorisation"/>
    <x v="4"/>
    <x v="33"/>
    <m/>
    <m/>
    <m/>
    <m/>
    <m/>
    <s v="CON2016105OUAN"/>
    <x v="5"/>
    <x v="4"/>
    <x v="33"/>
    <e v="#N/A"/>
  </r>
  <r>
    <x v="9"/>
    <s v="Joint distribution with World Wision"/>
    <m/>
    <s v="Réalisé"/>
    <d v="2016-10-11T00:00:00"/>
    <s v="Distribution NFI"/>
    <s v="Matériaux NFI"/>
    <s v="Aquatabs"/>
    <m/>
    <s v="Nombre"/>
    <n v="3200"/>
    <m/>
    <m/>
    <m/>
    <s v=""/>
    <n v="320"/>
    <s v="Sélection / Priorisation"/>
    <x v="4"/>
    <x v="34"/>
    <s v="Grand Vide"/>
    <m/>
    <m/>
    <m/>
    <m/>
    <s v="CON20161011OUPOGR"/>
    <x v="4"/>
    <x v="4"/>
    <x v="34"/>
    <e v="#N/A"/>
  </r>
  <r>
    <x v="9"/>
    <s v="Joint distribution with World Wision"/>
    <m/>
    <s v="Réalisé"/>
    <d v="2016-10-11T00:00:00"/>
    <s v="Distribution NFI"/>
    <s v="Matériaux NFI"/>
    <s v="Kit d'hygiène"/>
    <m/>
    <s v="Nombre"/>
    <n v="320"/>
    <m/>
    <m/>
    <m/>
    <s v=""/>
    <n v="320"/>
    <s v="Sélection / Priorisation"/>
    <x v="4"/>
    <x v="34"/>
    <s v="Grand Vide"/>
    <m/>
    <m/>
    <m/>
    <m/>
    <s v="CON20161011OUPOGR"/>
    <x v="5"/>
    <x v="4"/>
    <x v="34"/>
    <e v="#N/A"/>
  </r>
  <r>
    <x v="9"/>
    <s v="Joint distribution with World Wision"/>
    <m/>
    <s v="Réalisé"/>
    <d v="2016-10-14T00:00:00"/>
    <s v="Distribution NFI"/>
    <s v="Matériaux NFI"/>
    <s v="Aquatabs"/>
    <m/>
    <s v="Nombre"/>
    <n v="1500"/>
    <m/>
    <m/>
    <m/>
    <s v=""/>
    <n v="150"/>
    <s v="Sélection / Priorisation"/>
    <x v="4"/>
    <x v="33"/>
    <s v="Palma"/>
    <m/>
    <m/>
    <m/>
    <m/>
    <s v="CON20161014OUANPA"/>
    <x v="4"/>
    <x v="4"/>
    <x v="33"/>
    <e v="#N/A"/>
  </r>
  <r>
    <x v="9"/>
    <s v="Joint distribution with World Wision"/>
    <m/>
    <s v="Réalisé"/>
    <d v="2016-10-14T00:00:00"/>
    <s v="Distribution NFI"/>
    <s v="Matériaux NFI"/>
    <s v="Kit d'hygiène"/>
    <m/>
    <s v="Nombre"/>
    <n v="150"/>
    <m/>
    <m/>
    <m/>
    <s v=""/>
    <n v="150"/>
    <s v="Sélection / Priorisation"/>
    <x v="4"/>
    <x v="33"/>
    <s v="Palma"/>
    <m/>
    <m/>
    <m/>
    <m/>
    <s v="CON20161014OUANPA"/>
    <x v="5"/>
    <x v="4"/>
    <x v="33"/>
    <e v="#N/A"/>
  </r>
  <r>
    <x v="9"/>
    <s v="Joint distribution with World Wision"/>
    <m/>
    <s v="Réalisé"/>
    <d v="2016-10-16T00:00:00"/>
    <s v="Distribution NFI"/>
    <s v="Matériaux NFI"/>
    <s v="Aquatabs"/>
    <m/>
    <s v="Nombre"/>
    <n v="2500"/>
    <m/>
    <m/>
    <m/>
    <s v=""/>
    <n v="250"/>
    <s v="Sélection / Priorisation"/>
    <x v="4"/>
    <x v="33"/>
    <s v="Grand Lagon"/>
    <m/>
    <m/>
    <m/>
    <m/>
    <s v="CON20161016OUANGR"/>
    <x v="3"/>
    <x v="4"/>
    <x v="33"/>
    <e v="#N/A"/>
  </r>
  <r>
    <x v="9"/>
    <s v="Joint distribution with World Wision"/>
    <m/>
    <s v="Réalisé"/>
    <d v="2016-10-16T00:00:00"/>
    <s v="Distribution NFI"/>
    <s v="Matériaux NFI"/>
    <s v="Couvertures"/>
    <m/>
    <s v="Nombre"/>
    <n v="250"/>
    <m/>
    <m/>
    <m/>
    <s v=""/>
    <n v="250"/>
    <s v="Sélection / Priorisation"/>
    <x v="4"/>
    <x v="33"/>
    <s v="Grand Lagon"/>
    <m/>
    <m/>
    <m/>
    <m/>
    <s v="CON20161016OUANGR"/>
    <x v="4"/>
    <x v="4"/>
    <x v="33"/>
    <e v="#N/A"/>
  </r>
  <r>
    <x v="9"/>
    <s v="Joint distribution with World Wision"/>
    <m/>
    <s v="Réalisé"/>
    <d v="2016-10-16T00:00:00"/>
    <s v="Distribution NFI"/>
    <s v="Matériaux NFI"/>
    <s v="Kit d'hygiène"/>
    <m/>
    <s v="Nombre"/>
    <n v="250"/>
    <m/>
    <m/>
    <m/>
    <s v=""/>
    <n v="250"/>
    <s v="Sélection / Priorisation"/>
    <x v="4"/>
    <x v="33"/>
    <s v="Grand Lagon"/>
    <m/>
    <m/>
    <m/>
    <m/>
    <s v="CON20161016OUANGR"/>
    <x v="5"/>
    <x v="4"/>
    <x v="33"/>
    <e v="#N/A"/>
  </r>
  <r>
    <x v="9"/>
    <s v="Joint distribution with World Wision"/>
    <m/>
    <s v="Réalisé"/>
    <d v="2016-10-24T00:00:00"/>
    <s v="Distribution NFI"/>
    <s v="Matériaux NFI"/>
    <s v="Aquatabs"/>
    <m/>
    <s v="Nombre"/>
    <n v="1000"/>
    <m/>
    <m/>
    <m/>
    <s v=""/>
    <n v="100"/>
    <s v="Sélection / Priorisation"/>
    <x v="4"/>
    <x v="34"/>
    <s v="Trou Louis"/>
    <m/>
    <m/>
    <m/>
    <m/>
    <s v="CON20161024OUPOTR"/>
    <x v="2"/>
    <x v="4"/>
    <x v="34"/>
    <e v="#N/A"/>
  </r>
  <r>
    <x v="9"/>
    <s v="Joint distribution with World Wision"/>
    <m/>
    <s v="Réalisé"/>
    <d v="2016-10-24T00:00:00"/>
    <s v="Distribution Abris"/>
    <s v="Matériaux Abris"/>
    <s v="Bâches"/>
    <m/>
    <s v="Nombre"/>
    <n v="100"/>
    <m/>
    <m/>
    <m/>
    <s v=""/>
    <n v="100"/>
    <m/>
    <x v="4"/>
    <x v="34"/>
    <s v="Trou Louis"/>
    <m/>
    <m/>
    <m/>
    <m/>
    <s v="CON20161024OUPOTR"/>
    <x v="3"/>
    <x v="4"/>
    <x v="34"/>
    <e v="#N/A"/>
  </r>
  <r>
    <x v="9"/>
    <s v="Joint distribution with World Wision"/>
    <m/>
    <s v="Réalisé"/>
    <d v="2016-10-24T00:00:00"/>
    <s v="Distribution NFI"/>
    <s v="Matériaux NFI"/>
    <s v="Couvertures"/>
    <m/>
    <s v="Nombre"/>
    <n v="100"/>
    <m/>
    <m/>
    <m/>
    <s v=""/>
    <n v="100"/>
    <s v="Sélection / Priorisation"/>
    <x v="4"/>
    <x v="34"/>
    <s v="Trou Louis"/>
    <m/>
    <m/>
    <m/>
    <m/>
    <s v="CON20161024OUPOTR"/>
    <x v="4"/>
    <x v="4"/>
    <x v="34"/>
    <e v="#N/A"/>
  </r>
  <r>
    <x v="9"/>
    <s v="Joint distribution with World Wision"/>
    <m/>
    <s v="Réalisé"/>
    <d v="2016-10-24T00:00:00"/>
    <s v="Distribution NFI"/>
    <s v="Matériaux NFI"/>
    <s v="Kit d'hygiène"/>
    <m/>
    <s v="Nombre"/>
    <n v="100"/>
    <m/>
    <m/>
    <m/>
    <s v=""/>
    <n v="100"/>
    <s v="Sélection / Priorisation"/>
    <x v="4"/>
    <x v="34"/>
    <s v="Trou Louis"/>
    <m/>
    <m/>
    <m/>
    <m/>
    <s v="CON20161024OUPOTR"/>
    <x v="5"/>
    <x v="4"/>
    <x v="34"/>
    <e v="#N/A"/>
  </r>
  <r>
    <x v="9"/>
    <m/>
    <m/>
    <s v="Réalisé"/>
    <d v="2016-10-25T00:00:00"/>
    <s v="Distribution NFI"/>
    <s v="Matériaux NFI"/>
    <s v="Aquatabs"/>
    <m/>
    <s v="Nombre"/>
    <n v="800"/>
    <m/>
    <m/>
    <m/>
    <s v=""/>
    <n v="80"/>
    <s v="Sélection / Priorisation"/>
    <x v="4"/>
    <x v="33"/>
    <s v="Grande Source"/>
    <m/>
    <m/>
    <m/>
    <m/>
    <s v="CON20161025OUANGR"/>
    <x v="2"/>
    <x v="4"/>
    <x v="33"/>
    <e v="#N/A"/>
  </r>
  <r>
    <x v="9"/>
    <m/>
    <m/>
    <s v="Réalisé"/>
    <d v="2016-10-25T00:00:00"/>
    <s v="Distribution Abris"/>
    <s v="Matériaux Abris"/>
    <s v="Bâches"/>
    <m/>
    <s v="Nombre"/>
    <n v="80"/>
    <m/>
    <m/>
    <m/>
    <s v=""/>
    <n v="80"/>
    <m/>
    <x v="4"/>
    <x v="33"/>
    <s v="Grande Source"/>
    <m/>
    <m/>
    <m/>
    <m/>
    <s v="CON20161025OUANGR"/>
    <x v="3"/>
    <x v="4"/>
    <x v="33"/>
    <e v="#N/A"/>
  </r>
  <r>
    <x v="9"/>
    <m/>
    <m/>
    <s v="Réalisé"/>
    <d v="2016-10-25T00:00:00"/>
    <s v="Distribution NFI"/>
    <s v="Matériaux NFI"/>
    <s v="Couvertures"/>
    <m/>
    <s v="Nombre"/>
    <n v="80"/>
    <m/>
    <m/>
    <m/>
    <s v=""/>
    <n v="80"/>
    <s v="Sélection / Priorisation"/>
    <x v="4"/>
    <x v="33"/>
    <s v="Grande Source"/>
    <m/>
    <m/>
    <m/>
    <m/>
    <s v="CON20161025OUANGR"/>
    <x v="4"/>
    <x v="4"/>
    <x v="33"/>
    <e v="#N/A"/>
  </r>
  <r>
    <x v="9"/>
    <m/>
    <m/>
    <s v="Réalisé"/>
    <d v="2016-10-25T00:00:00"/>
    <s v="Distribution NFI"/>
    <s v="Matériaux NFI"/>
    <s v="Kit d'hygiène"/>
    <m/>
    <s v="Nombre"/>
    <n v="80"/>
    <m/>
    <m/>
    <m/>
    <s v=""/>
    <n v="80"/>
    <s v="Sélection / Priorisation"/>
    <x v="4"/>
    <x v="33"/>
    <s v="Grande Source"/>
    <m/>
    <m/>
    <m/>
    <m/>
    <s v="CON20161025OUANGR"/>
    <x v="5"/>
    <x v="4"/>
    <x v="33"/>
    <e v="#N/A"/>
  </r>
  <r>
    <x v="9"/>
    <m/>
    <m/>
    <s v="Réalisé"/>
    <d v="2016-10-26T00:00:00"/>
    <s v="Distribution NFI"/>
    <s v="Matériaux NFI"/>
    <s v="Aquatabs"/>
    <m/>
    <s v="Nombre"/>
    <n v="1610"/>
    <m/>
    <m/>
    <m/>
    <s v=""/>
    <n v="161"/>
    <s v="Sélection / Priorisation"/>
    <x v="4"/>
    <x v="33"/>
    <s v="Petite Source"/>
    <m/>
    <m/>
    <m/>
    <m/>
    <s v="CON20161026OUANPE"/>
    <x v="2"/>
    <x v="4"/>
    <x v="33"/>
    <e v="#N/A"/>
  </r>
  <r>
    <x v="9"/>
    <m/>
    <m/>
    <s v="Réalisé"/>
    <d v="2016-10-26T00:00:00"/>
    <s v="Distribution Abris"/>
    <s v="Matériaux Abris"/>
    <s v="Bâches"/>
    <m/>
    <s v="Nombre"/>
    <n v="161"/>
    <m/>
    <m/>
    <m/>
    <s v=""/>
    <n v="161"/>
    <m/>
    <x v="4"/>
    <x v="33"/>
    <s v="Petite Source"/>
    <m/>
    <m/>
    <m/>
    <m/>
    <s v="CON20161026OUANPE"/>
    <x v="3"/>
    <x v="4"/>
    <x v="33"/>
    <e v="#N/A"/>
  </r>
  <r>
    <x v="9"/>
    <m/>
    <m/>
    <s v="Réalisé"/>
    <d v="2016-10-26T00:00:00"/>
    <s v="Distribution NFI"/>
    <s v="Matériaux NFI"/>
    <s v="Couvertures"/>
    <m/>
    <s v="Nombre"/>
    <n v="161"/>
    <m/>
    <m/>
    <m/>
    <s v=""/>
    <n v="161"/>
    <s v="Sélection / Priorisation"/>
    <x v="4"/>
    <x v="33"/>
    <s v="Petite Source"/>
    <m/>
    <m/>
    <m/>
    <m/>
    <s v="CON20161026OUANPE"/>
    <x v="4"/>
    <x v="4"/>
    <x v="33"/>
    <e v="#N/A"/>
  </r>
  <r>
    <x v="9"/>
    <m/>
    <m/>
    <s v="Réalisé"/>
    <d v="2016-10-26T00:00:00"/>
    <s v="Distribution NFI"/>
    <s v="Matériaux NFI"/>
    <s v="Kit d'hygiène"/>
    <m/>
    <s v="Nombre"/>
    <n v="161"/>
    <m/>
    <m/>
    <m/>
    <s v=""/>
    <n v="161"/>
    <s v="Sélection / Priorisation"/>
    <x v="4"/>
    <x v="33"/>
    <s v="Petite Source"/>
    <m/>
    <m/>
    <m/>
    <m/>
    <s v="CON20161026OUANPE"/>
    <x v="5"/>
    <x v="4"/>
    <x v="33"/>
    <e v="#N/A"/>
  </r>
  <r>
    <x v="9"/>
    <m/>
    <m/>
    <s v="Réalisé"/>
    <d v="2016-10-28T00:00:00"/>
    <s v="Distribution NFI"/>
    <s v="Matériaux NFI"/>
    <s v="Aquatabs"/>
    <m/>
    <s v="Nombre"/>
    <n v="1120"/>
    <m/>
    <m/>
    <m/>
    <s v=""/>
    <n v="112"/>
    <s v="Sélection / Priorisation"/>
    <x v="4"/>
    <x v="34"/>
    <s v="Grand Vide"/>
    <m/>
    <m/>
    <m/>
    <m/>
    <s v="CON20161028OUPOGR"/>
    <x v="2"/>
    <x v="4"/>
    <x v="34"/>
    <e v="#N/A"/>
  </r>
  <r>
    <x v="9"/>
    <m/>
    <m/>
    <s v="Réalisé"/>
    <d v="2016-10-28T00:00:00"/>
    <s v="Distribution Abris"/>
    <s v="Matériaux Abris"/>
    <s v="Bâches"/>
    <m/>
    <s v="Nombre"/>
    <n v="112"/>
    <m/>
    <m/>
    <m/>
    <s v=""/>
    <n v="112"/>
    <m/>
    <x v="4"/>
    <x v="34"/>
    <s v="Grand Vide"/>
    <m/>
    <m/>
    <m/>
    <m/>
    <s v="CON20161028OUPOGR"/>
    <x v="3"/>
    <x v="4"/>
    <x v="34"/>
    <e v="#N/A"/>
  </r>
  <r>
    <x v="9"/>
    <m/>
    <m/>
    <s v="Réalisé"/>
    <d v="2016-10-28T00:00:00"/>
    <s v="Distribution NFI"/>
    <s v="Matériaux NFI"/>
    <s v="Couvertures"/>
    <m/>
    <s v="Nombre"/>
    <n v="112"/>
    <m/>
    <m/>
    <m/>
    <s v=""/>
    <n v="112"/>
    <s v="Sélection / Priorisation"/>
    <x v="4"/>
    <x v="34"/>
    <s v="Grand Vide"/>
    <m/>
    <m/>
    <m/>
    <m/>
    <s v="CON20161028OUPOGR"/>
    <x v="4"/>
    <x v="4"/>
    <x v="34"/>
    <e v="#N/A"/>
  </r>
  <r>
    <x v="9"/>
    <m/>
    <m/>
    <s v="Réalisé"/>
    <d v="2016-10-28T00:00:00"/>
    <s v="Distribution NFI"/>
    <s v="Matériaux NFI"/>
    <s v="Kit d'hygiène"/>
    <m/>
    <s v="Nombre"/>
    <n v="112"/>
    <m/>
    <m/>
    <m/>
    <s v=""/>
    <n v="112"/>
    <s v="Sélection / Priorisation"/>
    <x v="4"/>
    <x v="34"/>
    <s v="Grand Vide"/>
    <m/>
    <m/>
    <m/>
    <m/>
    <s v="CON20161028OUPOGR"/>
    <x v="5"/>
    <x v="4"/>
    <x v="34"/>
    <e v="#N/A"/>
  </r>
  <r>
    <x v="9"/>
    <s v="Joint distribution with ACTED"/>
    <m/>
    <s v="Réalisé"/>
    <d v="2016-11-01T00:00:00"/>
    <s v="Distribution NFI"/>
    <s v="Matériaux NFI"/>
    <s v="Aquatabs"/>
    <m/>
    <s v="Nombre"/>
    <n v="100000"/>
    <m/>
    <m/>
    <m/>
    <s v=""/>
    <n v="500"/>
    <s v="Sélection / Priorisation"/>
    <x v="0"/>
    <x v="2"/>
    <m/>
    <m/>
    <m/>
    <m/>
    <m/>
    <s v="CON2016111GRAN"/>
    <x v="0"/>
    <x v="0"/>
    <x v="2"/>
    <e v="#N/A"/>
  </r>
  <r>
    <x v="9"/>
    <s v="Joint distribution with ACTED"/>
    <m/>
    <s v="Réalisé"/>
    <d v="2016-11-01T00:00:00"/>
    <s v="Distribution Abris"/>
    <s v="Matériaux Abris"/>
    <s v="Bâches"/>
    <m/>
    <s v="Nombre"/>
    <n v="500"/>
    <m/>
    <m/>
    <m/>
    <s v=""/>
    <n v="500"/>
    <m/>
    <x v="0"/>
    <x v="2"/>
    <m/>
    <m/>
    <m/>
    <m/>
    <m/>
    <s v="CON2016111GRAN"/>
    <x v="1"/>
    <x v="0"/>
    <x v="2"/>
    <e v="#N/A"/>
  </r>
  <r>
    <x v="9"/>
    <s v="Joint distribution with ACTED"/>
    <m/>
    <s v="Réalisé"/>
    <d v="2016-11-01T00:00:00"/>
    <s v="Distribution NFI"/>
    <s v="Matériaux NFI"/>
    <s v="Couvertures"/>
    <m/>
    <s v="Nombre"/>
    <n v="1000"/>
    <m/>
    <m/>
    <m/>
    <s v=""/>
    <n v="500"/>
    <s v="Sélection / Priorisation"/>
    <x v="0"/>
    <x v="2"/>
    <m/>
    <m/>
    <m/>
    <m/>
    <m/>
    <s v="CON2016111GRAN"/>
    <x v="2"/>
    <x v="0"/>
    <x v="2"/>
    <e v="#N/A"/>
  </r>
  <r>
    <x v="9"/>
    <s v="Joint distribution with ACTED"/>
    <m/>
    <s v="Réalisé"/>
    <d v="2016-11-01T00:00:00"/>
    <s v="Distribution Abris"/>
    <s v="Matériaux Abris"/>
    <s v="Kit Abris"/>
    <s v="1 bache 4x6, 1 corde"/>
    <s v="Nombre"/>
    <n v="500"/>
    <m/>
    <m/>
    <m/>
    <s v=""/>
    <n v="500"/>
    <s v="Sélection / Priorisation"/>
    <x v="0"/>
    <x v="2"/>
    <m/>
    <m/>
    <m/>
    <m/>
    <m/>
    <s v="CON2016111GRAN"/>
    <x v="3"/>
    <x v="0"/>
    <x v="2"/>
    <e v="#N/A"/>
  </r>
  <r>
    <x v="9"/>
    <s v="Joint distribution with ACTED"/>
    <m/>
    <s v="Réalisé"/>
    <d v="2016-11-01T00:00:00"/>
    <s v="Distribution NFI"/>
    <s v="Matériaux NFI"/>
    <s v="Kit d'hygiène"/>
    <m/>
    <s v="Nombre"/>
    <n v="500"/>
    <m/>
    <m/>
    <m/>
    <s v=""/>
    <n v="500"/>
    <s v="Sélection / Priorisation"/>
    <x v="0"/>
    <x v="2"/>
    <m/>
    <m/>
    <m/>
    <m/>
    <m/>
    <s v="CON2016111GRAN"/>
    <x v="4"/>
    <x v="0"/>
    <x v="2"/>
    <e v="#N/A"/>
  </r>
  <r>
    <x v="9"/>
    <s v="Joint distribution with ACTED"/>
    <m/>
    <s v="Réalisé"/>
    <d v="2016-11-01T00:00:00"/>
    <s v="Distribution NFI"/>
    <s v="Matériaux NFI"/>
    <s v="Moustiquaires"/>
    <m/>
    <s v="Nombre"/>
    <n v="1000"/>
    <m/>
    <m/>
    <m/>
    <s v=""/>
    <n v="500"/>
    <s v="Sélection / Priorisation"/>
    <x v="0"/>
    <x v="2"/>
    <m/>
    <m/>
    <m/>
    <m/>
    <m/>
    <s v="CON2016111GRAN"/>
    <x v="5"/>
    <x v="0"/>
    <x v="2"/>
    <e v="#N/A"/>
  </r>
  <r>
    <x v="9"/>
    <m/>
    <m/>
    <s v="Réalisé"/>
    <d v="2016-11-04T00:00:00"/>
    <s v="Distribution NFI"/>
    <s v="Matériaux NFI"/>
    <s v="Aquatabs"/>
    <m/>
    <s v="Nombre"/>
    <n v="24700"/>
    <m/>
    <m/>
    <m/>
    <s v=""/>
    <n v="494"/>
    <s v="Sélection / Priorisation"/>
    <x v="4"/>
    <x v="34"/>
    <s v="Grand Vide"/>
    <m/>
    <m/>
    <m/>
    <m/>
    <s v="CON2016114OUPOGR"/>
    <x v="2"/>
    <x v="4"/>
    <x v="34"/>
    <e v="#N/A"/>
  </r>
  <r>
    <x v="9"/>
    <m/>
    <m/>
    <s v="Réalisé"/>
    <d v="2016-11-04T00:00:00"/>
    <s v="Distribution Abris"/>
    <s v="Matériaux Abris"/>
    <s v="Bâches"/>
    <m/>
    <s v="Nombre"/>
    <n v="494"/>
    <m/>
    <m/>
    <m/>
    <s v=""/>
    <n v="494"/>
    <m/>
    <x v="4"/>
    <x v="34"/>
    <s v="Grand Vide"/>
    <m/>
    <m/>
    <m/>
    <m/>
    <s v="CON2016114OUPOGR"/>
    <x v="3"/>
    <x v="4"/>
    <x v="34"/>
    <e v="#N/A"/>
  </r>
  <r>
    <x v="9"/>
    <m/>
    <m/>
    <s v="Réalisé"/>
    <d v="2016-11-04T00:00:00"/>
    <s v="Distribution NFI"/>
    <s v="Matériaux NFI"/>
    <s v="Couvertures"/>
    <m/>
    <s v="Nombre"/>
    <n v="494"/>
    <m/>
    <m/>
    <m/>
    <s v=""/>
    <n v="494"/>
    <s v="Sélection / Priorisation"/>
    <x v="4"/>
    <x v="34"/>
    <s v="Grand Vide"/>
    <m/>
    <m/>
    <m/>
    <m/>
    <s v="CON2016114OUPOGR"/>
    <x v="4"/>
    <x v="4"/>
    <x v="34"/>
    <e v="#N/A"/>
  </r>
  <r>
    <x v="9"/>
    <m/>
    <m/>
    <s v="Réalisé"/>
    <d v="2016-11-04T00:00:00"/>
    <s v="Distribution NFI"/>
    <s v="Matériaux NFI"/>
    <s v="Kit d'hygiène"/>
    <m/>
    <s v="Nombre"/>
    <n v="494"/>
    <m/>
    <m/>
    <m/>
    <s v=""/>
    <n v="494"/>
    <s v="Sélection / Priorisation"/>
    <x v="4"/>
    <x v="34"/>
    <s v="Grand Vide"/>
    <m/>
    <m/>
    <m/>
    <m/>
    <s v="CON2016114OUPOGR"/>
    <x v="5"/>
    <x v="4"/>
    <x v="34"/>
    <e v="#N/A"/>
  </r>
  <r>
    <x v="9"/>
    <m/>
    <m/>
    <s v="Réalisé"/>
    <d v="2016-11-11T00:00:00"/>
    <s v="Distribution Abris"/>
    <s v="Cash en HTG"/>
    <s v="Non conditionel"/>
    <m/>
    <s v="Valeur en HTG"/>
    <n v="350"/>
    <m/>
    <m/>
    <m/>
    <s v=""/>
    <n v="40"/>
    <m/>
    <x v="4"/>
    <x v="34"/>
    <m/>
    <m/>
    <m/>
    <m/>
    <m/>
    <s v="CON20161111OUPO"/>
    <x v="4"/>
    <x v="4"/>
    <x v="34"/>
    <e v="#N/A"/>
  </r>
  <r>
    <x v="9"/>
    <m/>
    <m/>
    <s v="Réalisé"/>
    <d v="2016-11-11T00:00:00"/>
    <s v="Distribution Abris"/>
    <s v="Cash en HTG"/>
    <s v="Non conditionel"/>
    <m/>
    <s v="Valeur en HTG"/>
    <n v="350"/>
    <m/>
    <m/>
    <m/>
    <s v=""/>
    <n v="80"/>
    <m/>
    <x v="4"/>
    <x v="34"/>
    <m/>
    <m/>
    <m/>
    <m/>
    <m/>
    <s v="CON20161111OUPO"/>
    <x v="5"/>
    <x v="4"/>
    <x v="34"/>
    <e v="#N/A"/>
  </r>
  <r>
    <x v="9"/>
    <s v="Joint distribution with ACTED"/>
    <m/>
    <s v="Réalisé"/>
    <d v="2016-11-14T00:00:00"/>
    <s v="Distribution Abris"/>
    <s v="Matériaux Abris"/>
    <s v="Bâches"/>
    <m/>
    <s v="Nombre"/>
    <n v="500"/>
    <m/>
    <m/>
    <m/>
    <s v=""/>
    <n v="500"/>
    <m/>
    <x v="0"/>
    <x v="2"/>
    <m/>
    <m/>
    <m/>
    <m/>
    <m/>
    <s v="CON20161114GRAN"/>
    <x v="1"/>
    <x v="0"/>
    <x v="2"/>
    <e v="#N/A"/>
  </r>
  <r>
    <x v="9"/>
    <s v="Joint distribution with ACTED"/>
    <m/>
    <s v="Réalisé"/>
    <d v="2016-11-14T00:00:00"/>
    <s v="Distribution NFI"/>
    <s v="Matériaux NFI"/>
    <s v="Couvertures"/>
    <m/>
    <s v="Nombre"/>
    <n v="1000"/>
    <m/>
    <m/>
    <m/>
    <s v=""/>
    <n v="500"/>
    <s v="Sélection / Priorisation"/>
    <x v="0"/>
    <x v="2"/>
    <m/>
    <m/>
    <m/>
    <m/>
    <m/>
    <s v="CON20161114GRAN"/>
    <x v="2"/>
    <x v="0"/>
    <x v="2"/>
    <e v="#N/A"/>
  </r>
  <r>
    <x v="9"/>
    <s v="Joint distribution with ACTED"/>
    <m/>
    <s v="Réalisé"/>
    <d v="2016-11-14T00:00:00"/>
    <s v="Distribution Abris"/>
    <s v="Matériaux Abris"/>
    <s v="Kit Abris"/>
    <s v="1 bache 4x6, 1 corde"/>
    <s v="Nombre"/>
    <n v="500"/>
    <m/>
    <m/>
    <m/>
    <s v=""/>
    <n v="500"/>
    <s v="Sélection / Priorisation"/>
    <x v="0"/>
    <x v="2"/>
    <m/>
    <m/>
    <m/>
    <m/>
    <m/>
    <s v="CON20161114GRAN"/>
    <x v="3"/>
    <x v="0"/>
    <x v="2"/>
    <e v="#N/A"/>
  </r>
  <r>
    <x v="9"/>
    <s v="Joint distribution with ACTED"/>
    <m/>
    <s v="Réalisé"/>
    <d v="2016-11-14T00:00:00"/>
    <s v="Distribution NFI"/>
    <s v="Matériaux NFI"/>
    <s v="Kit d'hygiène"/>
    <m/>
    <s v="Nombre"/>
    <n v="500"/>
    <m/>
    <m/>
    <m/>
    <s v=""/>
    <n v="500"/>
    <s v="Sélection / Priorisation"/>
    <x v="0"/>
    <x v="2"/>
    <m/>
    <m/>
    <m/>
    <m/>
    <m/>
    <s v="CON20161114GRAN"/>
    <x v="4"/>
    <x v="0"/>
    <x v="2"/>
    <e v="#N/A"/>
  </r>
  <r>
    <x v="9"/>
    <s v="Joint distribution with ACTED"/>
    <m/>
    <s v="Réalisé"/>
    <d v="2016-11-14T00:00:00"/>
    <s v="Distribution NFI"/>
    <s v="Matériaux NFI"/>
    <s v="Moustiquaires"/>
    <m/>
    <s v="Nombre"/>
    <n v="1000"/>
    <m/>
    <m/>
    <m/>
    <s v=""/>
    <n v="500"/>
    <s v="Sélection / Priorisation"/>
    <x v="0"/>
    <x v="2"/>
    <m/>
    <m/>
    <m/>
    <m/>
    <m/>
    <s v="CON20161114GRAN"/>
    <x v="5"/>
    <x v="0"/>
    <x v="2"/>
    <e v="#N/A"/>
  </r>
  <r>
    <x v="9"/>
    <m/>
    <m/>
    <s v="Réalisé"/>
    <d v="2016-11-15T00:00:00"/>
    <s v="Distribution Abris"/>
    <s v="Cash en HTG"/>
    <s v="Non conditionel"/>
    <m/>
    <s v="Valeur en HTG"/>
    <n v="350"/>
    <m/>
    <m/>
    <m/>
    <s v=""/>
    <n v="120"/>
    <m/>
    <x v="4"/>
    <x v="33"/>
    <s v="Palma"/>
    <m/>
    <m/>
    <m/>
    <m/>
    <s v="CON20161115OUANPA"/>
    <x v="5"/>
    <x v="4"/>
    <x v="33"/>
    <e v="#N/A"/>
  </r>
  <r>
    <x v="9"/>
    <s v="Joint distribution with ACTED"/>
    <m/>
    <s v="Planifié (financé)"/>
    <s v="tbc"/>
    <s v="Distribution NFI"/>
    <s v="Matériaux NFI"/>
    <s v="Aquatabs"/>
    <m/>
    <s v="Nombre"/>
    <n v="200000"/>
    <m/>
    <m/>
    <m/>
    <s v=""/>
    <n v="1000"/>
    <s v="Sélection / Priorisation"/>
    <x v="0"/>
    <x v="4"/>
    <m/>
    <m/>
    <m/>
    <m/>
    <m/>
    <e v="#VALUE!"/>
    <x v="10"/>
    <x v="0"/>
    <x v="4"/>
    <e v="#N/A"/>
  </r>
  <r>
    <x v="9"/>
    <s v="Joint distribution with ACTED"/>
    <m/>
    <s v="Planifié (financé)"/>
    <s v="tbc"/>
    <s v="Distribution Abris"/>
    <s v="Matériaux Abris"/>
    <s v="Bâches"/>
    <m/>
    <s v="Nombre"/>
    <n v="1000"/>
    <m/>
    <m/>
    <m/>
    <s v=""/>
    <n v="1000"/>
    <m/>
    <x v="0"/>
    <x v="4"/>
    <m/>
    <m/>
    <m/>
    <m/>
    <m/>
    <e v="#VALUE!"/>
    <x v="11"/>
    <x v="0"/>
    <x v="4"/>
    <e v="#N/A"/>
  </r>
  <r>
    <x v="9"/>
    <s v="Joint distribution with ACTED"/>
    <m/>
    <s v="Planifié (financé)"/>
    <s v="tbc"/>
    <s v="Distribution NFI"/>
    <s v="Matériaux NFI"/>
    <s v="Couvertures"/>
    <m/>
    <s v="Nombre"/>
    <n v="2000"/>
    <m/>
    <m/>
    <m/>
    <s v=""/>
    <n v="1000"/>
    <s v="Sélection / Priorisation"/>
    <x v="0"/>
    <x v="4"/>
    <m/>
    <m/>
    <m/>
    <m/>
    <m/>
    <e v="#VALUE!"/>
    <x v="24"/>
    <x v="0"/>
    <x v="4"/>
    <e v="#N/A"/>
  </r>
  <r>
    <x v="9"/>
    <s v="Joint distribution with ACTED"/>
    <m/>
    <s v="Planifié (financé)"/>
    <s v="tbc"/>
    <s v="Distribution Abris"/>
    <s v="Matériaux Abris"/>
    <s v="Kit Abris"/>
    <s v="1 bache 4x6, 1 corde"/>
    <s v="Nombre"/>
    <n v="1000"/>
    <m/>
    <m/>
    <m/>
    <s v=""/>
    <n v="1000"/>
    <s v="Sélection / Priorisation"/>
    <x v="0"/>
    <x v="4"/>
    <m/>
    <m/>
    <m/>
    <m/>
    <m/>
    <e v="#VALUE!"/>
    <x v="27"/>
    <x v="0"/>
    <x v="4"/>
    <e v="#N/A"/>
  </r>
  <r>
    <x v="9"/>
    <s v="Joint distribution with ACTED"/>
    <m/>
    <s v="Planifié (financé)"/>
    <s v="tbc"/>
    <s v="Distribution NFI"/>
    <s v="Matériaux NFI"/>
    <s v="Kit d'hygiène"/>
    <m/>
    <s v="Nombre"/>
    <n v="1000"/>
    <m/>
    <m/>
    <m/>
    <s v=""/>
    <n v="1000"/>
    <s v="Sélection / Priorisation"/>
    <x v="0"/>
    <x v="4"/>
    <m/>
    <m/>
    <m/>
    <m/>
    <m/>
    <e v="#VALUE!"/>
    <x v="28"/>
    <x v="0"/>
    <x v="4"/>
    <e v="#N/A"/>
  </r>
  <r>
    <x v="9"/>
    <s v="Joint distribution with ACTED"/>
    <m/>
    <s v="Planifié (financé)"/>
    <s v="tbc"/>
    <s v="Distribution NFI"/>
    <s v="Matériaux NFI"/>
    <s v="Moustiquaires"/>
    <m/>
    <s v="Nombre"/>
    <n v="2000"/>
    <m/>
    <m/>
    <m/>
    <s v=""/>
    <n v="1000"/>
    <s v="Sélection / Priorisation"/>
    <x v="0"/>
    <x v="4"/>
    <m/>
    <m/>
    <m/>
    <m/>
    <m/>
    <e v="#VALUE!"/>
    <x v="29"/>
    <x v="0"/>
    <x v="4"/>
    <e v="#N/A"/>
  </r>
  <r>
    <x v="10"/>
    <m/>
    <s v="OFDA"/>
    <s v="Réalisé"/>
    <m/>
    <s v="Distribution Abris"/>
    <s v="Matériaux Abris"/>
    <s v="Bâches"/>
    <m/>
    <s v="Nombre"/>
    <n v="900"/>
    <m/>
    <m/>
    <m/>
    <s v=""/>
    <n v="900"/>
    <m/>
    <x v="1"/>
    <x v="28"/>
    <m/>
    <m/>
    <m/>
    <m/>
    <m/>
    <s v="CVM190010SU"/>
    <x v="5"/>
    <x v="1"/>
    <x v="28"/>
    <e v="#N/A"/>
  </r>
  <r>
    <x v="11"/>
    <s v="KORAL"/>
    <s v="German Foreign Office (AA)"/>
    <s v="Réalisé"/>
    <d v="2016-10-14T00:00:00"/>
    <s v="Distribution NFI"/>
    <s v="Matériaux NFI"/>
    <s v="Aquatabs"/>
    <m/>
    <s v="Nombre"/>
    <n v="176"/>
    <m/>
    <m/>
    <m/>
    <s v=""/>
    <m/>
    <m/>
    <x v="1"/>
    <x v="35"/>
    <s v="Targeted"/>
    <m/>
    <m/>
    <m/>
    <m/>
    <s v="DIA20161014SUCHTA"/>
    <x v="4"/>
    <x v="1"/>
    <x v="28"/>
    <e v="#N/A"/>
  </r>
  <r>
    <x v="11"/>
    <s v="KORAL"/>
    <s v="German Foreign Office (AA)"/>
    <s v="Réalisé"/>
    <d v="2016-10-14T00:00:00"/>
    <s v="Intervention Abris"/>
    <s v="Formation"/>
    <s v="Formation"/>
    <m/>
    <s v=""/>
    <n v="176"/>
    <m/>
    <m/>
    <m/>
    <s v=""/>
    <m/>
    <s v="Sélection / Priorisation"/>
    <x v="1"/>
    <x v="35"/>
    <m/>
    <m/>
    <m/>
    <m/>
    <m/>
    <s v="DIA20161014SUCH"/>
    <x v="5"/>
    <x v="1"/>
    <x v="28"/>
    <e v="#N/A"/>
  </r>
  <r>
    <x v="11"/>
    <m/>
    <s v="German Foreign Office (AA)"/>
    <s v="Réalisé"/>
    <d v="2016-10-14T00:00:00"/>
    <s v="Distribution NFI"/>
    <s v="Matériaux NFI"/>
    <s v="Kit de cuisine"/>
    <m/>
    <s v="Nombre"/>
    <n v="176"/>
    <m/>
    <m/>
    <m/>
    <s v=""/>
    <m/>
    <m/>
    <x v="1"/>
    <x v="35"/>
    <s v="Targeted"/>
    <m/>
    <m/>
    <m/>
    <s v="Kits d'abri : 2 baches, 2 laines, 30m de cordes;_x000a_Kits d'hygiene: shampooing, savon, papier hygienique, serviettes hygieniques, deodorant, brosse a dents, dentifrice, peignes, aquatabs, savon lessive, sceaux"/>
    <s v="DIA20161014SUCHTA"/>
    <x v="5"/>
    <x v="1"/>
    <x v="28"/>
    <e v="#N/A"/>
  </r>
  <r>
    <x v="11"/>
    <s v="KORAL"/>
    <s v="German Foreign Office (AA)"/>
    <s v="Réalisé"/>
    <d v="2016-10-17T00:00:00"/>
    <s v="Distribution NFI"/>
    <s v="Matériaux NFI"/>
    <s v="Aquatabs"/>
    <m/>
    <s v="Nombre"/>
    <n v="125"/>
    <m/>
    <m/>
    <m/>
    <s v=""/>
    <m/>
    <m/>
    <x v="1"/>
    <x v="36"/>
    <s v="Targeted"/>
    <m/>
    <m/>
    <m/>
    <m/>
    <s v="DIA20161017SUBETA"/>
    <x v="4"/>
    <x v="1"/>
    <x v="28"/>
    <e v="#N/A"/>
  </r>
  <r>
    <x v="11"/>
    <s v="KORAL"/>
    <s v="German Foreign Office (AA)"/>
    <s v="Réalisé"/>
    <d v="2016-10-17T00:00:00"/>
    <s v="Intervention Abris"/>
    <s v="Formation"/>
    <s v="Formation"/>
    <m/>
    <s v=""/>
    <n v="125"/>
    <m/>
    <m/>
    <m/>
    <s v=""/>
    <m/>
    <s v="Sélection / Priorisation"/>
    <x v="1"/>
    <x v="36"/>
    <m/>
    <m/>
    <m/>
    <m/>
    <m/>
    <s v="DIA20161017SUBE"/>
    <x v="5"/>
    <x v="1"/>
    <x v="28"/>
    <e v="#N/A"/>
  </r>
  <r>
    <x v="11"/>
    <m/>
    <s v="German Foreign Office (AA)"/>
    <s v="Réalisé"/>
    <d v="2016-10-17T00:00:00"/>
    <s v="Distribution NFI"/>
    <s v="Matériaux NFI"/>
    <s v="Kit de cuisine"/>
    <m/>
    <s v="Nombre"/>
    <n v="125"/>
    <m/>
    <m/>
    <m/>
    <s v=""/>
    <m/>
    <m/>
    <x v="1"/>
    <x v="36"/>
    <s v="Targeted"/>
    <m/>
    <m/>
    <m/>
    <s v="Kits d'abri : 2 baches, 2 laines, 30m de cordes;_x000a_Kits d'hygiene: shampooing, savon, papier hygienique, serviettes hygieniques, deodorant, brosse a dents, dentifrice, peignes, aquatabs, savon lessive, sceaux"/>
    <s v="DIA20161017SUBETA"/>
    <x v="5"/>
    <x v="1"/>
    <x v="28"/>
    <e v="#N/A"/>
  </r>
  <r>
    <x v="11"/>
    <s v="KORAL"/>
    <s v="German Foreign Office (AA)"/>
    <s v="Réalisé"/>
    <d v="2016-10-20T00:00:00"/>
    <s v="Distribution NFI"/>
    <s v="Matériaux NFI"/>
    <s v="Aquatabs"/>
    <m/>
    <s v="Nombre"/>
    <n v="95"/>
    <m/>
    <m/>
    <m/>
    <s v=""/>
    <m/>
    <m/>
    <x v="1"/>
    <x v="37"/>
    <s v="Targeted"/>
    <m/>
    <m/>
    <m/>
    <m/>
    <s v="DIA20161020SUFOTA"/>
    <x v="4"/>
    <x v="1"/>
    <x v="28"/>
    <e v="#N/A"/>
  </r>
  <r>
    <x v="11"/>
    <s v="KORAL"/>
    <s v="German Foreign Office (AA)"/>
    <s v="Réalisé"/>
    <d v="2016-10-20T00:00:00"/>
    <s v="Intervention Abris"/>
    <s v="Formation"/>
    <s v="Formation"/>
    <m/>
    <s v=""/>
    <n v="95"/>
    <m/>
    <m/>
    <m/>
    <s v=""/>
    <m/>
    <s v="Sélection / Priorisation"/>
    <x v="1"/>
    <x v="37"/>
    <m/>
    <m/>
    <m/>
    <m/>
    <m/>
    <s v="DIA20161020SUFO"/>
    <x v="5"/>
    <x v="1"/>
    <x v="28"/>
    <e v="#N/A"/>
  </r>
  <r>
    <x v="11"/>
    <m/>
    <s v="German Foreign Office (AA)"/>
    <s v="Réalisé"/>
    <d v="2016-10-20T00:00:00"/>
    <s v="Distribution NFI"/>
    <s v="Matériaux NFI"/>
    <s v="Kit de cuisine"/>
    <m/>
    <s v="Nombre"/>
    <n v="95"/>
    <m/>
    <m/>
    <m/>
    <s v=""/>
    <m/>
    <m/>
    <x v="1"/>
    <x v="37"/>
    <s v="Targeted"/>
    <m/>
    <m/>
    <m/>
    <s v="Kits d'abri : 2 baches, 2 laines, 30m de cordes;_x000a_Kits d'hygiene: shampooing, savon, papier hygienique, serviettes hygieniques, deodorant, brosse a dents, dentifrice, peignes, aquatabs, savon lessive, sceaux"/>
    <s v="DIA20161020SUFOTA"/>
    <x v="5"/>
    <x v="1"/>
    <x v="28"/>
    <e v="#N/A"/>
  </r>
  <r>
    <x v="11"/>
    <s v="KORAL"/>
    <s v="German Foreign Office (AA)"/>
    <s v="Réalisé"/>
    <d v="2016-10-23T00:00:00"/>
    <s v="Distribution NFI"/>
    <s v="Matériaux NFI"/>
    <s v="Aquatabs"/>
    <m/>
    <s v="Nombre"/>
    <n v="50"/>
    <m/>
    <m/>
    <m/>
    <s v=""/>
    <m/>
    <m/>
    <x v="1"/>
    <x v="38"/>
    <s v="Targeted"/>
    <m/>
    <m/>
    <m/>
    <m/>
    <s v="DIA20161023SURATA"/>
    <x v="4"/>
    <x v="1"/>
    <x v="28"/>
    <e v="#N/A"/>
  </r>
  <r>
    <x v="11"/>
    <s v="KORAL"/>
    <s v="German Foreign Office (AA)"/>
    <s v="Réalisé"/>
    <d v="2016-10-23T00:00:00"/>
    <s v="Intervention Abris"/>
    <s v="Formation"/>
    <s v="Formation"/>
    <m/>
    <s v=""/>
    <n v="50"/>
    <m/>
    <m/>
    <m/>
    <s v=""/>
    <m/>
    <s v="Sélection / Priorisation"/>
    <x v="1"/>
    <x v="38"/>
    <m/>
    <m/>
    <m/>
    <m/>
    <m/>
    <s v="DIA20161023SURA"/>
    <x v="5"/>
    <x v="1"/>
    <x v="28"/>
    <e v="#N/A"/>
  </r>
  <r>
    <x v="11"/>
    <m/>
    <s v="German Foreign Office (AA)"/>
    <s v="Réalisé"/>
    <d v="2016-10-23T00:00:00"/>
    <s v="Distribution NFI"/>
    <s v="Matériaux NFI"/>
    <s v="Kit de cuisine"/>
    <m/>
    <s v="Nombre"/>
    <n v="50"/>
    <m/>
    <m/>
    <m/>
    <s v=""/>
    <m/>
    <m/>
    <x v="1"/>
    <x v="38"/>
    <s v="Targeted"/>
    <m/>
    <m/>
    <m/>
    <s v="Kits d'abri : 2 baches, 2 laines, 30m de cordes;_x000a_Kits d'hygiene: shampooing, savon, papier hygienique, serviettes hygieniques, deodorant, brosse a dents, dentifrice, peignes, aquatabs, savon lessive, sceaux"/>
    <s v="DIA20161023SURATA"/>
    <x v="5"/>
    <x v="1"/>
    <x v="28"/>
    <e v="#N/A"/>
  </r>
  <r>
    <x v="11"/>
    <s v="KORAL"/>
    <s v="German Foreign Office (AA)"/>
    <s v="Réalisé"/>
    <d v="2016-10-25T00:00:00"/>
    <s v="Distribution NFI"/>
    <s v="Matériaux NFI"/>
    <s v="Aquatabs"/>
    <m/>
    <s v="Nombre"/>
    <n v="160"/>
    <m/>
    <m/>
    <m/>
    <s v=""/>
    <m/>
    <m/>
    <x v="1"/>
    <x v="39"/>
    <s v="Targeted"/>
    <m/>
    <m/>
    <m/>
    <m/>
    <s v="DIA20161025SUDETA"/>
    <x v="4"/>
    <x v="1"/>
    <x v="28"/>
    <e v="#N/A"/>
  </r>
  <r>
    <x v="11"/>
    <s v="KORAL"/>
    <s v="German Foreign Office (AA)"/>
    <s v="Réalisé"/>
    <d v="2016-10-25T00:00:00"/>
    <s v="Intervention Abris"/>
    <s v="Formation"/>
    <s v="Formation"/>
    <m/>
    <s v=""/>
    <n v="160"/>
    <m/>
    <m/>
    <m/>
    <s v=""/>
    <m/>
    <s v="Sélection / Priorisation"/>
    <x v="1"/>
    <x v="39"/>
    <m/>
    <m/>
    <m/>
    <m/>
    <m/>
    <s v="DIA20161025SUDE"/>
    <x v="5"/>
    <x v="1"/>
    <x v="28"/>
    <e v="#N/A"/>
  </r>
  <r>
    <x v="11"/>
    <m/>
    <s v="German Foreign Office (AA)"/>
    <s v="Réalisé"/>
    <d v="2016-10-25T00:00:00"/>
    <s v="Distribution NFI"/>
    <s v="Matériaux NFI"/>
    <s v="Kit de cuisine"/>
    <m/>
    <s v="Nombre"/>
    <n v="160"/>
    <m/>
    <m/>
    <m/>
    <s v=""/>
    <m/>
    <m/>
    <x v="1"/>
    <x v="39"/>
    <s v="Targeted"/>
    <m/>
    <m/>
    <m/>
    <s v="Kits d'abri : 2 baches, 2 laines, 30m de cordes;_x000a_Kits d'hygiene: shampooing, savon, papier hygienique, serviettes hygieniques, deodorant, brosse a dents, dentifrice, peignes, aquatabs, savon lessive, sceaux"/>
    <s v="DIA20161025SUDETA"/>
    <x v="5"/>
    <x v="1"/>
    <x v="28"/>
    <e v="#N/A"/>
  </r>
  <r>
    <x v="11"/>
    <s v="ATEPASE"/>
    <m/>
    <s v="Réalisé"/>
    <s v="08.10.2017 - 13.10.2016"/>
    <s v="Distribution NFI"/>
    <s v="Matériaux NFI"/>
    <s v="Aquatabs"/>
    <m/>
    <s v="Nombre"/>
    <n v="57"/>
    <m/>
    <m/>
    <m/>
    <s v=""/>
    <m/>
    <m/>
    <x v="6"/>
    <x v="40"/>
    <s v="Targeted"/>
    <m/>
    <m/>
    <m/>
    <m/>
    <e v="#VALUE!"/>
    <x v="30"/>
    <x v="6"/>
    <x v="28"/>
    <e v="#N/A"/>
  </r>
  <r>
    <x v="11"/>
    <s v="ATEPASE"/>
    <m/>
    <s v="Réalisé"/>
    <s v="08.10.2017 - 13.10.2016"/>
    <s v="Distribution NFI"/>
    <s v="Matériaux NFI"/>
    <s v="Aquatabs"/>
    <m/>
    <s v="Nombre"/>
    <n v="40"/>
    <m/>
    <m/>
    <m/>
    <s v=""/>
    <m/>
    <m/>
    <x v="6"/>
    <x v="41"/>
    <s v="Targeted"/>
    <m/>
    <m/>
    <m/>
    <m/>
    <e v="#VALUE!"/>
    <x v="31"/>
    <x v="6"/>
    <x v="28"/>
    <e v="#N/A"/>
  </r>
  <r>
    <x v="11"/>
    <s v="ATEPASE"/>
    <m/>
    <s v="Réalisé"/>
    <s v="08.10.2017 - 13.10.2016"/>
    <s v="Distribution NFI"/>
    <s v="Matériaux NFI"/>
    <s v="Aquatabs"/>
    <m/>
    <s v="Nombre"/>
    <n v="113"/>
    <m/>
    <m/>
    <m/>
    <s v=""/>
    <m/>
    <m/>
    <x v="6"/>
    <x v="42"/>
    <s v="Targeted"/>
    <m/>
    <m/>
    <m/>
    <m/>
    <e v="#VALUE!"/>
    <x v="32"/>
    <x v="6"/>
    <x v="28"/>
    <e v="#N/A"/>
  </r>
  <r>
    <x v="11"/>
    <s v="ATEPASE"/>
    <s v="Diakonie Katastrophenhilfe"/>
    <s v="Réalisé"/>
    <s v="08.10.2017 - 13.10.2016"/>
    <s v="Distribution NFI"/>
    <s v="Matériaux NFI"/>
    <s v="Aquatabs"/>
    <m/>
    <s v="Nombre"/>
    <n v="63"/>
    <m/>
    <m/>
    <m/>
    <s v=""/>
    <m/>
    <m/>
    <x v="6"/>
    <x v="43"/>
    <s v="Targeted"/>
    <m/>
    <m/>
    <m/>
    <m/>
    <e v="#VALUE!"/>
    <x v="33"/>
    <x v="6"/>
    <x v="28"/>
    <e v="#N/A"/>
  </r>
  <r>
    <x v="11"/>
    <s v="ATEPASE"/>
    <s v="Diakonie Katastrophenhilfe"/>
    <s v="Réalisé"/>
    <s v="08.10.2017 - 13.10.2016"/>
    <s v="Distribution NFI"/>
    <s v="Matériaux NFI"/>
    <s v="Aquatabs"/>
    <m/>
    <s v="Nombre"/>
    <n v="43"/>
    <m/>
    <m/>
    <m/>
    <s v=""/>
    <m/>
    <m/>
    <x v="6"/>
    <x v="44"/>
    <s v="Targeted"/>
    <m/>
    <m/>
    <m/>
    <m/>
    <e v="#VALUE!"/>
    <x v="34"/>
    <x v="6"/>
    <x v="28"/>
    <e v="#N/A"/>
  </r>
  <r>
    <x v="11"/>
    <s v="ATEPASE"/>
    <s v="Diakonie Katastrophenhilfe"/>
    <s v="Réalisé"/>
    <s v="08.10.2017 - 13.10.2016"/>
    <s v="Distribution NFI"/>
    <s v="Matériaux NFI"/>
    <s v="Aquatabs"/>
    <m/>
    <s v="Nombre"/>
    <n v="128"/>
    <m/>
    <m/>
    <m/>
    <s v=""/>
    <m/>
    <m/>
    <x v="6"/>
    <x v="45"/>
    <s v="Targeted"/>
    <m/>
    <m/>
    <m/>
    <m/>
    <e v="#VALUE!"/>
    <x v="35"/>
    <x v="6"/>
    <x v="28"/>
    <e v="#N/A"/>
  </r>
  <r>
    <x v="11"/>
    <s v="ATEPASE"/>
    <s v="Diakonie Katastrophenhilfe"/>
    <s v="Réalisé"/>
    <s v="08.10.2017 - 13.10.2016"/>
    <s v="Distribution NFI"/>
    <s v="Matériaux NFI"/>
    <s v="Aquatabs"/>
    <m/>
    <s v="Nombre"/>
    <n v="80"/>
    <m/>
    <m/>
    <m/>
    <s v=""/>
    <m/>
    <m/>
    <x v="6"/>
    <x v="46"/>
    <s v="Targeted"/>
    <m/>
    <m/>
    <m/>
    <m/>
    <e v="#VALUE!"/>
    <x v="36"/>
    <x v="6"/>
    <x v="35"/>
    <e v="#N/A"/>
  </r>
  <r>
    <x v="11"/>
    <s v="ATEPASE"/>
    <s v="Diakonie Katastrophenhilfe"/>
    <s v="Réalisé"/>
    <s v="08.10.2017 - 13.10.2016"/>
    <s v="Distribution NFI"/>
    <s v="Matériaux NFI"/>
    <s v="Aquatabs"/>
    <m/>
    <s v="Nombre"/>
    <n v="57"/>
    <m/>
    <m/>
    <m/>
    <s v=""/>
    <m/>
    <m/>
    <x v="6"/>
    <x v="47"/>
    <s v="Targeted"/>
    <m/>
    <m/>
    <m/>
    <m/>
    <e v="#VALUE!"/>
    <x v="37"/>
    <x v="6"/>
    <x v="28"/>
    <e v="#N/A"/>
  </r>
  <r>
    <x v="11"/>
    <s v="ATEPASE"/>
    <s v="Diakonie Katastrophenhilfe"/>
    <s v="Réalisé"/>
    <s v="08.10.2017 - 13.10.2016"/>
    <s v="Distribution NFI"/>
    <s v="Matériaux NFI"/>
    <s v="Aquatabs"/>
    <m/>
    <s v="Nombre"/>
    <n v="67"/>
    <m/>
    <m/>
    <m/>
    <s v=""/>
    <m/>
    <m/>
    <x v="6"/>
    <x v="48"/>
    <s v="Targeted"/>
    <m/>
    <m/>
    <m/>
    <m/>
    <e v="#VALUE!"/>
    <x v="38"/>
    <x v="6"/>
    <x v="28"/>
    <e v="#N/A"/>
  </r>
  <r>
    <x v="11"/>
    <s v="ATEPASE"/>
    <s v="Diakonie Katastrophenhilfe"/>
    <s v="Réalisé"/>
    <s v="08.10.2017 - 13.10.2016"/>
    <s v="Intervention Abris"/>
    <s v="Formation"/>
    <s v="Formation"/>
    <m/>
    <s v=""/>
    <n v="57"/>
    <m/>
    <m/>
    <m/>
    <s v=""/>
    <n v="57"/>
    <s v="Sélection / Priorisation"/>
    <x v="6"/>
    <x v="40"/>
    <s v="Targeted"/>
    <m/>
    <m/>
    <m/>
    <m/>
    <e v="#VALUE!"/>
    <x v="39"/>
    <x v="6"/>
    <x v="28"/>
    <e v="#N/A"/>
  </r>
  <r>
    <x v="11"/>
    <s v="ATEPASE"/>
    <s v="Diakonie Katastrophenhilfe"/>
    <s v="Réalisé"/>
    <s v="08.10.2017 - 13.10.2016"/>
    <s v="Intervention Abris"/>
    <s v="Formation"/>
    <s v="Formation"/>
    <m/>
    <s v=""/>
    <n v="40"/>
    <m/>
    <m/>
    <m/>
    <s v=""/>
    <n v="40"/>
    <s v="Sélection / Priorisation"/>
    <x v="6"/>
    <x v="41"/>
    <s v="Targeted"/>
    <m/>
    <m/>
    <m/>
    <m/>
    <e v="#VALUE!"/>
    <x v="40"/>
    <x v="6"/>
    <x v="28"/>
    <e v="#N/A"/>
  </r>
  <r>
    <x v="11"/>
    <s v="ATEPASE"/>
    <s v="Diakonie Katastrophenhilfe"/>
    <s v="Réalisé"/>
    <s v="08.10.2017 - 13.10.2016"/>
    <s v="Intervention Abris"/>
    <s v="Formation"/>
    <s v="Formation"/>
    <m/>
    <s v=""/>
    <n v="113"/>
    <m/>
    <m/>
    <m/>
    <s v=""/>
    <n v="113"/>
    <s v="Sélection / Priorisation"/>
    <x v="6"/>
    <x v="42"/>
    <s v="Targeted"/>
    <m/>
    <m/>
    <m/>
    <m/>
    <e v="#VALUE!"/>
    <x v="41"/>
    <x v="6"/>
    <x v="28"/>
    <e v="#N/A"/>
  </r>
  <r>
    <x v="11"/>
    <s v="ATEPASE"/>
    <s v="Diakonie Katastrophenhilfe"/>
    <s v="Réalisé"/>
    <s v="08.10.2017 - 13.10.2016"/>
    <s v="Intervention Abris"/>
    <s v="Formation"/>
    <s v="Formation"/>
    <m/>
    <s v=""/>
    <n v="63"/>
    <m/>
    <m/>
    <m/>
    <s v=""/>
    <n v="63"/>
    <s v="Sélection / Priorisation"/>
    <x v="6"/>
    <x v="43"/>
    <s v="Targeted"/>
    <m/>
    <m/>
    <m/>
    <m/>
    <e v="#VALUE!"/>
    <x v="42"/>
    <x v="6"/>
    <x v="28"/>
    <e v="#N/A"/>
  </r>
  <r>
    <x v="11"/>
    <s v="ATEPASE"/>
    <s v="Diakonie Katastrophenhilfe"/>
    <s v="Réalisé"/>
    <s v="08.10.2017 - 13.10.2016"/>
    <s v="Intervention Abris"/>
    <s v="Formation"/>
    <s v="Formation"/>
    <m/>
    <s v=""/>
    <n v="43"/>
    <m/>
    <m/>
    <m/>
    <s v=""/>
    <n v="43"/>
    <s v="Sélection / Priorisation"/>
    <x v="6"/>
    <x v="44"/>
    <s v="Targeted"/>
    <m/>
    <m/>
    <m/>
    <m/>
    <e v="#VALUE!"/>
    <x v="43"/>
    <x v="6"/>
    <x v="28"/>
    <e v="#N/A"/>
  </r>
  <r>
    <x v="11"/>
    <s v="ATEPASE"/>
    <s v="Diakonie Katastrophenhilfe"/>
    <s v="Réalisé"/>
    <s v="08.10.2017 - 13.10.2016"/>
    <s v="Intervention Abris"/>
    <s v="Formation"/>
    <s v="Formation"/>
    <m/>
    <s v=""/>
    <n v="128"/>
    <m/>
    <m/>
    <m/>
    <s v=""/>
    <n v="128"/>
    <s v="Sélection / Priorisation"/>
    <x v="6"/>
    <x v="45"/>
    <s v="Targeted"/>
    <m/>
    <m/>
    <m/>
    <m/>
    <e v="#VALUE!"/>
    <x v="44"/>
    <x v="6"/>
    <x v="28"/>
    <e v="#N/A"/>
  </r>
  <r>
    <x v="11"/>
    <s v="ATEPASE"/>
    <s v="Diakonie Katastrophenhilfe"/>
    <s v="Réalisé"/>
    <s v="08.10.2017 - 13.10.2016"/>
    <s v="Intervention Abris"/>
    <s v="Formation"/>
    <s v="Formation"/>
    <m/>
    <s v=""/>
    <n v="80"/>
    <m/>
    <m/>
    <m/>
    <s v=""/>
    <n v="80"/>
    <s v="Sélection / Priorisation"/>
    <x v="6"/>
    <x v="46"/>
    <s v="Targeted"/>
    <m/>
    <m/>
    <m/>
    <m/>
    <e v="#VALUE!"/>
    <x v="45"/>
    <x v="6"/>
    <x v="35"/>
    <e v="#N/A"/>
  </r>
  <r>
    <x v="11"/>
    <s v="ATEPASE"/>
    <s v="Diakonie Katastrophenhilfe"/>
    <s v="Réalisé"/>
    <s v="08.10.2017 - 13.10.2016"/>
    <s v="Intervention Abris"/>
    <s v="Formation"/>
    <s v="Formation"/>
    <m/>
    <s v=""/>
    <n v="57"/>
    <m/>
    <m/>
    <m/>
    <s v=""/>
    <n v="57"/>
    <s v="Sélection / Priorisation"/>
    <x v="6"/>
    <x v="47"/>
    <s v="Targeted"/>
    <m/>
    <m/>
    <m/>
    <m/>
    <e v="#VALUE!"/>
    <x v="46"/>
    <x v="6"/>
    <x v="28"/>
    <e v="#N/A"/>
  </r>
  <r>
    <x v="11"/>
    <s v="ATEPASE"/>
    <s v="Diakonie Katastrophenhilfe"/>
    <s v="Réalisé"/>
    <s v="08.10.2017 - 13.10.2016"/>
    <s v="Intervention Abris"/>
    <s v="Formation"/>
    <s v="Formation"/>
    <m/>
    <s v=""/>
    <n v="67"/>
    <m/>
    <m/>
    <m/>
    <s v=""/>
    <n v="67"/>
    <s v="Sélection / Priorisation"/>
    <x v="6"/>
    <x v="48"/>
    <s v="Targeted"/>
    <m/>
    <m/>
    <m/>
    <m/>
    <e v="#VALUE!"/>
    <x v="47"/>
    <x v="6"/>
    <x v="28"/>
    <e v="#N/A"/>
  </r>
  <r>
    <x v="11"/>
    <s v="KORAL"/>
    <s v="German Foreign Office (AA)"/>
    <s v="Réalisé"/>
    <s v="09.10.2016 - 10.10.2016"/>
    <s v="Distribution NFI"/>
    <s v="Matériaux NFI"/>
    <s v="Aquatabs"/>
    <m/>
    <s v="Nombre"/>
    <n v="250"/>
    <m/>
    <m/>
    <m/>
    <s v=""/>
    <m/>
    <m/>
    <x v="1"/>
    <x v="49"/>
    <s v="Targeted"/>
    <m/>
    <m/>
    <m/>
    <m/>
    <e v="#VALUE!"/>
    <x v="48"/>
    <x v="1"/>
    <x v="28"/>
    <e v="#N/A"/>
  </r>
  <r>
    <x v="11"/>
    <s v="KORAL"/>
    <s v="German Foreign Office (AA)"/>
    <s v="Réalisé"/>
    <s v="09.10.2016 - 10.10.2016"/>
    <s v="Intervention Abris"/>
    <s v="Formation"/>
    <s v="Formation"/>
    <m/>
    <s v=""/>
    <n v="250"/>
    <m/>
    <m/>
    <m/>
    <s v=""/>
    <m/>
    <s v="Sélection / Priorisation"/>
    <x v="1"/>
    <x v="49"/>
    <m/>
    <m/>
    <m/>
    <m/>
    <m/>
    <e v="#VALUE!"/>
    <x v="49"/>
    <x v="1"/>
    <x v="28"/>
    <e v="#N/A"/>
  </r>
  <r>
    <x v="11"/>
    <m/>
    <s v="German Foreign Office (AA)"/>
    <s v="Réalisé"/>
    <s v="09.10.2016 - 10.10.2016"/>
    <s v="Distribution NFI"/>
    <s v="Matériaux NFI"/>
    <s v="Kit de cuisine"/>
    <m/>
    <s v="Nombre"/>
    <n v="250"/>
    <m/>
    <m/>
    <m/>
    <s v=""/>
    <m/>
    <m/>
    <x v="1"/>
    <x v="49"/>
    <s v="Targeted"/>
    <m/>
    <m/>
    <m/>
    <s v="Kits d'abri : 2 baches, 2 laines, 30m de cordes;_x000a_Kits d'hygiene: shampooing, savon, papier hygienique, serviettes hygieniques, deodorant, brosse a dents, dentifrice, peignes, aquatabs, savon lessive, sceaux"/>
    <e v="#VALUE!"/>
    <x v="50"/>
    <x v="1"/>
    <x v="28"/>
    <e v="#N/A"/>
  </r>
  <r>
    <x v="11"/>
    <s v="KORAL"/>
    <s v="German Foreign Office (AA)"/>
    <s v="Réalisé"/>
    <s v="09.10.2016 - 25.10.2016"/>
    <s v="Distribution NFI"/>
    <s v="Matériaux NFI"/>
    <s v="Aquatabs"/>
    <m/>
    <s v="Nombre"/>
    <n v="252"/>
    <m/>
    <m/>
    <m/>
    <s v=""/>
    <m/>
    <m/>
    <x v="1"/>
    <x v="50"/>
    <s v="Targeted"/>
    <m/>
    <m/>
    <m/>
    <m/>
    <e v="#VALUE!"/>
    <x v="51"/>
    <x v="1"/>
    <x v="28"/>
    <e v="#N/A"/>
  </r>
  <r>
    <x v="11"/>
    <s v="KORAL"/>
    <s v="German Foreign Office (AA)"/>
    <s v="Réalisé"/>
    <s v="09.10.2016 - 25.10.2016"/>
    <s v="Intervention Abris"/>
    <s v="Formation"/>
    <s v="Formation"/>
    <m/>
    <s v=""/>
    <n v="252"/>
    <m/>
    <m/>
    <m/>
    <s v=""/>
    <m/>
    <s v="Sélection / Priorisation"/>
    <x v="1"/>
    <x v="50"/>
    <m/>
    <m/>
    <m/>
    <m/>
    <m/>
    <e v="#VALUE!"/>
    <x v="52"/>
    <x v="1"/>
    <x v="28"/>
    <e v="#N/A"/>
  </r>
  <r>
    <x v="11"/>
    <m/>
    <s v="German Foreign Office (AA)"/>
    <s v="Réalisé"/>
    <s v="09.10.2016 - 25.10.2016"/>
    <s v="Distribution NFI"/>
    <s v="Matériaux NFI"/>
    <s v="Kit de cuisine"/>
    <m/>
    <s v="Nombre"/>
    <n v="252"/>
    <m/>
    <m/>
    <m/>
    <s v=""/>
    <m/>
    <m/>
    <x v="1"/>
    <x v="50"/>
    <s v="Targeted"/>
    <m/>
    <m/>
    <m/>
    <s v="Kits d'abri : 2 baches, 2 laines, 30m de cordes;_x000a_Kits d'hygiene: shampooing, savon, papier hygienique, serviettes hygieniques, deodorant, brosse a dents, dentifrice, peignes, aquatabs, savon lessive, sceaux"/>
    <e v="#VALUE!"/>
    <x v="53"/>
    <x v="1"/>
    <x v="28"/>
    <e v="#N/A"/>
  </r>
  <r>
    <x v="11"/>
    <s v="FNGA"/>
    <s v="Diakonie Katastrophenhilfe"/>
    <s v="Planifié (financé)"/>
    <s v="15.11.2016 - 16.11.2016"/>
    <s v="Intervention Abris"/>
    <s v="Formation"/>
    <s v="Formation"/>
    <m/>
    <s v=""/>
    <n v="200"/>
    <m/>
    <m/>
    <m/>
    <s v=""/>
    <m/>
    <s v="Sélection / Priorisation"/>
    <x v="0"/>
    <x v="51"/>
    <m/>
    <m/>
    <m/>
    <m/>
    <m/>
    <e v="#VALUE!"/>
    <x v="54"/>
    <x v="0"/>
    <x v="28"/>
    <e v="#N/A"/>
  </r>
  <r>
    <x v="11"/>
    <m/>
    <s v="Diakonie Katastrophenhilfe"/>
    <s v="Planifié (financé)"/>
    <s v="15.11.2016 - 16.11.2016"/>
    <s v="Distribution NFI"/>
    <s v="Matériaux NFI"/>
    <s v="Kit de cuisine"/>
    <m/>
    <s v="Nombre"/>
    <n v="200"/>
    <m/>
    <m/>
    <m/>
    <s v=""/>
    <m/>
    <m/>
    <x v="0"/>
    <x v="51"/>
    <s v="Targeted"/>
    <m/>
    <m/>
    <m/>
    <s v="Kits d'abri : 1 bache, 2 laines, 15m de cordes"/>
    <e v="#VALUE!"/>
    <x v="55"/>
    <x v="0"/>
    <x v="28"/>
    <e v="#N/A"/>
  </r>
  <r>
    <x v="11"/>
    <s v="KORAL"/>
    <s v="German Foreign Office (AA)"/>
    <s v="Réalisé"/>
    <s v="17.10.2016 - 31.10.2016"/>
    <s v="Distribution NFI"/>
    <s v="Matériaux NFI"/>
    <s v="Aquatabs"/>
    <m/>
    <s v="Nombre"/>
    <n v="125"/>
    <m/>
    <m/>
    <m/>
    <s v=""/>
    <m/>
    <m/>
    <x v="1"/>
    <x v="52"/>
    <s v="Targeted"/>
    <m/>
    <m/>
    <m/>
    <m/>
    <e v="#VALUE!"/>
    <x v="56"/>
    <x v="1"/>
    <x v="28"/>
    <e v="#N/A"/>
  </r>
  <r>
    <x v="11"/>
    <s v="KORAL"/>
    <s v="German Foreign Office (AA)"/>
    <s v="Réalisé"/>
    <s v="17.10.2016 - 31.10.2016"/>
    <s v="Intervention Abris"/>
    <s v="Formation"/>
    <s v="Formation"/>
    <m/>
    <s v=""/>
    <n v="125"/>
    <m/>
    <m/>
    <m/>
    <s v=""/>
    <m/>
    <s v="Sélection / Priorisation"/>
    <x v="1"/>
    <x v="52"/>
    <m/>
    <m/>
    <m/>
    <m/>
    <m/>
    <e v="#VALUE!"/>
    <x v="57"/>
    <x v="1"/>
    <x v="28"/>
    <e v="#N/A"/>
  </r>
  <r>
    <x v="11"/>
    <m/>
    <s v="German Foreign Office (AA)"/>
    <s v="Réalisé"/>
    <s v="17.10.2016 - 31.10.2016"/>
    <s v="Distribution NFI"/>
    <s v="Matériaux NFI"/>
    <s v="Kit de cuisine"/>
    <m/>
    <s v="Nombre"/>
    <n v="125"/>
    <m/>
    <m/>
    <m/>
    <s v=""/>
    <m/>
    <m/>
    <x v="1"/>
    <x v="52"/>
    <s v="Targeted"/>
    <m/>
    <m/>
    <m/>
    <s v="Kits d'abri : 2 baches, 2 laines, 30m de cordes;_x000a_Kits d'hygiene: shampooing, savon, papier hygienique, serviettes hygieniques, deodorant, brosse a dents, dentifrice, peignes, aquatabs, savon lessive, sceaux"/>
    <e v="#VALUE!"/>
    <x v="58"/>
    <x v="1"/>
    <x v="28"/>
    <e v="#N/A"/>
  </r>
  <r>
    <x v="11"/>
    <s v="KORAL"/>
    <s v="German Foreign Office (AA)"/>
    <s v="Réalisé"/>
    <s v="20.10.2016 - 28.10.2016"/>
    <s v="Distribution NFI"/>
    <s v="Matériaux NFI"/>
    <s v="Aquatabs"/>
    <m/>
    <s v="Nombre"/>
    <n v="85"/>
    <m/>
    <m/>
    <m/>
    <s v=""/>
    <m/>
    <m/>
    <x v="1"/>
    <x v="53"/>
    <s v="Targeted"/>
    <m/>
    <m/>
    <m/>
    <m/>
    <e v="#VALUE!"/>
    <x v="59"/>
    <x v="1"/>
    <x v="28"/>
    <e v="#N/A"/>
  </r>
  <r>
    <x v="11"/>
    <s v="KORAL"/>
    <s v="German Foreign Office (AA)"/>
    <s v="Réalisé"/>
    <s v="20.10.2016 - 28.10.2016"/>
    <s v="Intervention Abris"/>
    <s v="Formation"/>
    <s v="Formation"/>
    <m/>
    <s v=""/>
    <n v="85"/>
    <m/>
    <m/>
    <m/>
    <s v=""/>
    <m/>
    <s v="Sélection / Priorisation"/>
    <x v="1"/>
    <x v="53"/>
    <m/>
    <m/>
    <m/>
    <m/>
    <m/>
    <e v="#VALUE!"/>
    <x v="60"/>
    <x v="1"/>
    <x v="28"/>
    <e v="#N/A"/>
  </r>
  <r>
    <x v="11"/>
    <m/>
    <s v="German Foreign Office (AA)"/>
    <s v="Réalisé"/>
    <s v="20.10.2016 - 28.10.2016"/>
    <s v="Distribution NFI"/>
    <s v="Matériaux NFI"/>
    <s v="Kit de cuisine"/>
    <m/>
    <s v="Nombre"/>
    <n v="85"/>
    <m/>
    <m/>
    <m/>
    <s v=""/>
    <m/>
    <m/>
    <x v="1"/>
    <x v="53"/>
    <s v="Targeted"/>
    <m/>
    <m/>
    <m/>
    <s v="Kits d'abri : 2 baches, 2 laines, 30m de cordes;_x000a_Kits d'hygiene: shampooing, savon, papier hygienique, serviettes hygieniques, deodorant, brosse a dents, dentifrice, peignes, aquatabs, savon lessive, sceaux"/>
    <e v="#VALUE!"/>
    <x v="61"/>
    <x v="1"/>
    <x v="28"/>
    <e v="#N/A"/>
  </r>
  <r>
    <x v="11"/>
    <s v="KORAL"/>
    <s v="German Foreign Office (AA)"/>
    <s v="En cours"/>
    <s v="28.10.2016 - 17.11.2016"/>
    <s v="Distribution NFI"/>
    <s v="Matériaux NFI"/>
    <s v="Aquatabs"/>
    <m/>
    <s v="Nombre"/>
    <n v="160"/>
    <m/>
    <m/>
    <m/>
    <s v=""/>
    <m/>
    <m/>
    <x v="1"/>
    <x v="54"/>
    <s v="Targeted"/>
    <m/>
    <m/>
    <m/>
    <m/>
    <e v="#VALUE!"/>
    <x v="62"/>
    <x v="1"/>
    <x v="28"/>
    <e v="#N/A"/>
  </r>
  <r>
    <x v="11"/>
    <s v="KORAL"/>
    <s v="German Foreign Office (AA)"/>
    <s v="En cours"/>
    <s v="28.10.2016 - 17.11.2016"/>
    <s v="Intervention Abris"/>
    <s v="Formation"/>
    <s v="Formation"/>
    <m/>
    <s v=""/>
    <n v="160"/>
    <m/>
    <m/>
    <m/>
    <s v=""/>
    <m/>
    <s v="Sélection / Priorisation"/>
    <x v="1"/>
    <x v="54"/>
    <m/>
    <m/>
    <m/>
    <m/>
    <m/>
    <e v="#VALUE!"/>
    <x v="63"/>
    <x v="1"/>
    <x v="28"/>
    <e v="#N/A"/>
  </r>
  <r>
    <x v="11"/>
    <m/>
    <s v="German Foreign Office (AA)"/>
    <s v="En cours"/>
    <s v="28.10.2016 - 17.11.2016"/>
    <s v="Distribution NFI"/>
    <s v="Matériaux NFI"/>
    <s v="Kit de cuisine"/>
    <m/>
    <s v="Nombre"/>
    <n v="160"/>
    <m/>
    <m/>
    <m/>
    <s v=""/>
    <m/>
    <m/>
    <x v="1"/>
    <x v="54"/>
    <s v="Targeted"/>
    <m/>
    <m/>
    <m/>
    <s v="Kits d'abri : 2 baches, 2 laines, 30m de cordes;_x000a_Kits d'hygiene: shampooing, savon, papier hygienique, serviettes hygieniques, deodorant, brosse a dents, dentifrice, peignes, aquatabs, savon lessive, sceaux"/>
    <e v="#VALUE!"/>
    <x v="64"/>
    <x v="1"/>
    <x v="28"/>
    <e v="#N/A"/>
  </r>
  <r>
    <x v="11"/>
    <s v="FNGA"/>
    <s v="Diakonie Katastrophenhilfe"/>
    <s v="Réalisé"/>
    <s v="4.11.2016 - 5.11.2016"/>
    <s v="Intervention Abris"/>
    <s v="Formation"/>
    <s v="Formation"/>
    <m/>
    <s v=""/>
    <n v="200"/>
    <m/>
    <m/>
    <m/>
    <s v=""/>
    <m/>
    <s v="Sélection / Priorisation"/>
    <x v="0"/>
    <x v="55"/>
    <m/>
    <m/>
    <m/>
    <m/>
    <m/>
    <e v="#VALUE!"/>
    <x v="65"/>
    <x v="0"/>
    <x v="28"/>
    <e v="#N/A"/>
  </r>
  <r>
    <x v="11"/>
    <m/>
    <s v="Diakonie Katastrophenhilfe"/>
    <s v="Réalisé"/>
    <s v="4.11.2016 - 5.11.2016"/>
    <s v="Distribution NFI"/>
    <s v="Matériaux NFI"/>
    <s v="Kit de cuisine"/>
    <m/>
    <s v="Nombre"/>
    <n v="200"/>
    <m/>
    <m/>
    <m/>
    <s v=""/>
    <m/>
    <m/>
    <x v="0"/>
    <x v="55"/>
    <s v="Targeted"/>
    <m/>
    <m/>
    <m/>
    <s v="Kits d'abri : 1 bache, 2 laines, 15m de cordes"/>
    <e v="#VALUE!"/>
    <x v="66"/>
    <x v="0"/>
    <x v="28"/>
    <e v="#N/A"/>
  </r>
  <r>
    <x v="12"/>
    <s v="Haitian RC"/>
    <m/>
    <s v="Réalisé"/>
    <d v="2016-10-25T00:00:00"/>
    <s v="Distribution Abris"/>
    <s v="Matériaux Abris"/>
    <s v="Bâches"/>
    <m/>
    <s v="Nombre"/>
    <n v="51"/>
    <m/>
    <m/>
    <m/>
    <s v=""/>
    <n v="200"/>
    <m/>
    <x v="4"/>
    <x v="34"/>
    <s v="Pointe A Raquette"/>
    <m/>
    <m/>
    <m/>
    <m/>
    <s v="FRE20161025OUPOPO"/>
    <x v="2"/>
    <x v="4"/>
    <x v="34"/>
    <e v="#N/A"/>
  </r>
  <r>
    <x v="12"/>
    <s v="Haitian RC"/>
    <m/>
    <s v="Réalisé"/>
    <d v="2016-10-25T00:00:00"/>
    <s v="Distribution NFI"/>
    <s v="Matériaux NFI"/>
    <s v="Kit de cuisine"/>
    <m/>
    <s v="Nombre"/>
    <n v="200"/>
    <m/>
    <m/>
    <m/>
    <m/>
    <n v="200"/>
    <m/>
    <x v="4"/>
    <x v="34"/>
    <s v="Pointe A Raquette"/>
    <m/>
    <m/>
    <m/>
    <m/>
    <s v="FRE20161025OUPOPO"/>
    <x v="3"/>
    <x v="4"/>
    <x v="34"/>
    <e v="#N/A"/>
  </r>
  <r>
    <x v="12"/>
    <s v="Haitian RC"/>
    <m/>
    <s v="Réalisé"/>
    <d v="2016-10-25T00:00:00"/>
    <s v="Distribution NFI"/>
    <s v="Matériaux NFI"/>
    <s v="Kit d'hygiène"/>
    <m/>
    <s v="Nombre"/>
    <n v="200"/>
    <m/>
    <m/>
    <m/>
    <s v=""/>
    <n v="200"/>
    <s v="Sélection / Priorisation"/>
    <x v="4"/>
    <x v="34"/>
    <s v="Pointe A Raquette"/>
    <m/>
    <m/>
    <m/>
    <m/>
    <s v="FRE20161025OUPOPO"/>
    <x v="4"/>
    <x v="4"/>
    <x v="34"/>
    <e v="#N/A"/>
  </r>
  <r>
    <x v="12"/>
    <s v="Haitian RC"/>
    <m/>
    <s v="Réalisé"/>
    <d v="2016-10-25T00:00:00"/>
    <s v="Distribution NFI"/>
    <s v="Matériaux NFI"/>
    <s v="Moustiquaires"/>
    <m/>
    <s v="Nombre"/>
    <n v="200"/>
    <m/>
    <m/>
    <m/>
    <s v=""/>
    <n v="200"/>
    <s v="Sélection / Priorisation"/>
    <x v="4"/>
    <x v="34"/>
    <s v="Pointe A Raquette"/>
    <m/>
    <m/>
    <m/>
    <m/>
    <s v="FRE20161025OUPOPO"/>
    <x v="5"/>
    <x v="4"/>
    <x v="34"/>
    <e v="#N/A"/>
  </r>
  <r>
    <x v="12"/>
    <s v="Haitian RC"/>
    <m/>
    <s v="Réalisé"/>
    <d v="2016-10-26T00:00:00"/>
    <s v="Distribution Abris"/>
    <s v="Matériaux Abris"/>
    <s v="Bâches"/>
    <m/>
    <s v="Nombre"/>
    <n v="110"/>
    <m/>
    <m/>
    <m/>
    <s v=""/>
    <n v="195"/>
    <s v="Sélection / Priorisation"/>
    <x v="4"/>
    <x v="56"/>
    <s v="Plaisance and bois pain"/>
    <m/>
    <m/>
    <m/>
    <m/>
    <s v="FRE20161026OUPLPL"/>
    <x v="1"/>
    <x v="4"/>
    <x v="36"/>
    <e v="#N/A"/>
  </r>
  <r>
    <x v="12"/>
    <s v="Haitian RC"/>
    <m/>
    <s v="Réalisé"/>
    <d v="2016-10-26T00:00:00"/>
    <s v="Distribution Abris"/>
    <s v="Matériaux Abris"/>
    <s v="Kit Abris"/>
    <m/>
    <s v="Nombre"/>
    <n v="110"/>
    <m/>
    <m/>
    <m/>
    <s v=""/>
    <n v="195"/>
    <s v="Sélection / Priorisation"/>
    <x v="4"/>
    <x v="56"/>
    <s v="Plaisance and bois pain"/>
    <m/>
    <m/>
    <m/>
    <m/>
    <s v="FRE20161026OUPLPL"/>
    <x v="2"/>
    <x v="4"/>
    <x v="36"/>
    <e v="#N/A"/>
  </r>
  <r>
    <x v="12"/>
    <s v="Haitian RC"/>
    <m/>
    <s v="Réalisé"/>
    <d v="2016-10-26T00:00:00"/>
    <s v="Distribution NFI"/>
    <s v="Matériaux NFI"/>
    <s v="Kit de cuisine"/>
    <m/>
    <s v="Nombre"/>
    <n v="195"/>
    <m/>
    <m/>
    <m/>
    <m/>
    <n v="195"/>
    <s v="Sélection / Priorisation"/>
    <x v="4"/>
    <x v="56"/>
    <s v="Plaisance and bois pain"/>
    <m/>
    <m/>
    <m/>
    <m/>
    <s v="FRE20161026OUPLPL"/>
    <x v="3"/>
    <x v="4"/>
    <x v="36"/>
    <e v="#N/A"/>
  </r>
  <r>
    <x v="12"/>
    <s v="Haitian RC"/>
    <m/>
    <s v="Réalisé"/>
    <d v="2016-10-26T00:00:00"/>
    <s v="Distribution NFI"/>
    <s v="Matériaux NFI"/>
    <s v="Kit d'hygiène"/>
    <m/>
    <s v="Nombre"/>
    <n v="195"/>
    <m/>
    <m/>
    <m/>
    <s v=""/>
    <n v="195"/>
    <s v="Sélection / Priorisation"/>
    <x v="4"/>
    <x v="56"/>
    <s v="Plaisance and bois pain"/>
    <m/>
    <m/>
    <m/>
    <m/>
    <s v="FRE20161026OUPLPL"/>
    <x v="4"/>
    <x v="4"/>
    <x v="36"/>
    <e v="#N/A"/>
  </r>
  <r>
    <x v="12"/>
    <s v="Haitian RC"/>
    <m/>
    <s v="Réalisé"/>
    <d v="2016-10-26T00:00:00"/>
    <s v="Distribution NFI"/>
    <s v="Matériaux NFI"/>
    <s v="Moustiquaires"/>
    <m/>
    <s v="Nombre"/>
    <n v="195"/>
    <m/>
    <m/>
    <m/>
    <s v=""/>
    <n v="195"/>
    <s v="Sélection / Priorisation"/>
    <x v="4"/>
    <x v="56"/>
    <s v="Plaisance and bois pain"/>
    <m/>
    <m/>
    <m/>
    <m/>
    <s v="FRE20161026OUPLPL"/>
    <x v="5"/>
    <x v="4"/>
    <x v="36"/>
    <e v="#N/A"/>
  </r>
  <r>
    <x v="12"/>
    <s v="Haitian RC"/>
    <m/>
    <s v="Réalisé"/>
    <d v="2016-10-27T00:00:00"/>
    <s v="Distribution Abris"/>
    <s v="Matériaux Abris"/>
    <s v="Bâches"/>
    <m/>
    <s v="Nombre"/>
    <n v="57"/>
    <m/>
    <m/>
    <m/>
    <s v=""/>
    <n v="123"/>
    <s v="Sélection / Priorisation"/>
    <x v="4"/>
    <x v="34"/>
    <s v="Latorre"/>
    <m/>
    <m/>
    <m/>
    <m/>
    <s v="FRE20161027OUPOLA"/>
    <x v="1"/>
    <x v="4"/>
    <x v="34"/>
    <e v="#N/A"/>
  </r>
  <r>
    <x v="12"/>
    <s v="Haitian RC"/>
    <m/>
    <s v="Réalisé"/>
    <d v="2016-10-27T00:00:00"/>
    <s v="Distribution Abris"/>
    <s v="Matériaux Abris"/>
    <s v="Kit Abris"/>
    <m/>
    <s v="Nombre"/>
    <n v="57"/>
    <m/>
    <m/>
    <m/>
    <s v=""/>
    <n v="123"/>
    <s v="Sélection / Priorisation"/>
    <x v="4"/>
    <x v="34"/>
    <s v="Latorre"/>
    <m/>
    <m/>
    <m/>
    <m/>
    <s v="FRE20161027OUPOLA"/>
    <x v="2"/>
    <x v="4"/>
    <x v="34"/>
    <e v="#N/A"/>
  </r>
  <r>
    <x v="12"/>
    <s v="Haitian RC"/>
    <m/>
    <s v="Réalisé"/>
    <d v="2016-10-27T00:00:00"/>
    <s v="Distribution NFI"/>
    <s v="Matériaux NFI"/>
    <s v="Kit de cuisine"/>
    <m/>
    <s v="Nombre"/>
    <n v="123"/>
    <m/>
    <m/>
    <m/>
    <m/>
    <n v="123"/>
    <s v="Sélection / Priorisation"/>
    <x v="4"/>
    <x v="34"/>
    <s v="Latorre"/>
    <m/>
    <m/>
    <m/>
    <m/>
    <s v="FRE20161027OUPOLA"/>
    <x v="3"/>
    <x v="4"/>
    <x v="34"/>
    <e v="#N/A"/>
  </r>
  <r>
    <x v="12"/>
    <s v="Haitian RC"/>
    <m/>
    <s v="Réalisé"/>
    <d v="2016-10-27T00:00:00"/>
    <s v="Distribution NFI"/>
    <s v="Matériaux NFI"/>
    <s v="Kit d'hygiène"/>
    <m/>
    <s v="Nombre"/>
    <n v="123"/>
    <m/>
    <m/>
    <m/>
    <s v=""/>
    <n v="123"/>
    <s v="Sélection / Priorisation"/>
    <x v="4"/>
    <x v="34"/>
    <s v="Latorre"/>
    <m/>
    <m/>
    <m/>
    <m/>
    <s v="FRE20161027OUPOLA"/>
    <x v="4"/>
    <x v="4"/>
    <x v="34"/>
    <e v="#N/A"/>
  </r>
  <r>
    <x v="12"/>
    <s v="Haitian RC"/>
    <m/>
    <s v="Réalisé"/>
    <d v="2016-10-27T00:00:00"/>
    <s v="Distribution NFI"/>
    <s v="Matériaux NFI"/>
    <s v="Moustiquaires"/>
    <m/>
    <s v="Nombre"/>
    <n v="123"/>
    <m/>
    <m/>
    <m/>
    <s v=""/>
    <n v="123"/>
    <s v="Sélection / Priorisation"/>
    <x v="4"/>
    <x v="34"/>
    <s v="Latorre"/>
    <m/>
    <m/>
    <m/>
    <m/>
    <s v="FRE20161027OUPOLA"/>
    <x v="5"/>
    <x v="4"/>
    <x v="34"/>
    <e v="#N/A"/>
  </r>
  <r>
    <x v="12"/>
    <s v="Haitian RC"/>
    <m/>
    <s v="Réalisé"/>
    <d v="2016-10-31T00:00:00"/>
    <s v="Distribution Abris"/>
    <s v="Matériaux Abris"/>
    <s v="Bâches"/>
    <m/>
    <s v="Nombre"/>
    <n v="71"/>
    <m/>
    <m/>
    <m/>
    <s v=""/>
    <n v="288"/>
    <s v="Sélection / Priorisation"/>
    <x v="4"/>
    <x v="34"/>
    <s v="TI PALMISTE"/>
    <m/>
    <m/>
    <m/>
    <m/>
    <s v="FRE20161031OUPOTI"/>
    <x v="1"/>
    <x v="4"/>
    <x v="34"/>
    <e v="#N/A"/>
  </r>
  <r>
    <x v="12"/>
    <s v="Haitian RC"/>
    <m/>
    <s v="Réalisé"/>
    <d v="2016-10-31T00:00:00"/>
    <s v="Distribution Abris"/>
    <s v="Matériaux Abris"/>
    <s v="Kit Abris"/>
    <m/>
    <s v="Nombre"/>
    <n v="71"/>
    <m/>
    <m/>
    <m/>
    <s v=""/>
    <n v="288"/>
    <s v="Sélection / Priorisation"/>
    <x v="4"/>
    <x v="34"/>
    <s v="TI PALMISTE"/>
    <m/>
    <m/>
    <m/>
    <m/>
    <s v="FRE20161031OUPOTI"/>
    <x v="2"/>
    <x v="4"/>
    <x v="34"/>
    <e v="#N/A"/>
  </r>
  <r>
    <x v="12"/>
    <s v="Haitian RC"/>
    <m/>
    <s v="Réalisé"/>
    <d v="2016-10-31T00:00:00"/>
    <s v="Distribution NFI"/>
    <s v="Matériaux NFI"/>
    <s v="Kit de cuisine"/>
    <m/>
    <s v="Nombre"/>
    <n v="288"/>
    <m/>
    <m/>
    <m/>
    <s v=""/>
    <n v="288"/>
    <s v="Sélection / Priorisation"/>
    <x v="4"/>
    <x v="34"/>
    <s v="TI PALMISTE"/>
    <m/>
    <m/>
    <m/>
    <m/>
    <s v="FRE20161031OUPOTI"/>
    <x v="3"/>
    <x v="4"/>
    <x v="34"/>
    <e v="#N/A"/>
  </r>
  <r>
    <x v="12"/>
    <s v="Haitian RC"/>
    <m/>
    <s v="Réalisé"/>
    <d v="2016-10-31T00:00:00"/>
    <s v="Distribution NFI"/>
    <s v="Matériaux NFI"/>
    <s v="Kit d'hygiène"/>
    <m/>
    <s v="Nombre"/>
    <n v="288"/>
    <m/>
    <m/>
    <m/>
    <s v=""/>
    <n v="288"/>
    <s v="Sélection / Priorisation"/>
    <x v="4"/>
    <x v="34"/>
    <s v="TI PALMISTE"/>
    <m/>
    <m/>
    <m/>
    <m/>
    <s v="FRE20161031OUPOTI"/>
    <x v="4"/>
    <x v="4"/>
    <x v="34"/>
    <e v="#N/A"/>
  </r>
  <r>
    <x v="12"/>
    <s v="Haitian RC"/>
    <m/>
    <s v="Réalisé"/>
    <d v="2016-10-31T00:00:00"/>
    <s v="Distribution NFI"/>
    <s v="Matériaux NFI"/>
    <s v="Moustiquaires"/>
    <m/>
    <s v="Nombre"/>
    <n v="288"/>
    <m/>
    <m/>
    <m/>
    <s v=""/>
    <n v="288"/>
    <s v="Sélection / Priorisation"/>
    <x v="4"/>
    <x v="34"/>
    <s v="TI PALMISTE"/>
    <m/>
    <m/>
    <m/>
    <m/>
    <s v="FRE20161031OUPOTI"/>
    <x v="5"/>
    <x v="4"/>
    <x v="34"/>
    <e v="#N/A"/>
  </r>
  <r>
    <x v="12"/>
    <s v="Haitian RC"/>
    <m/>
    <s v="Réalisé"/>
    <d v="2016-11-01T00:00:00"/>
    <s v="Distribution Abris"/>
    <s v="Matériaux Abris"/>
    <s v="Bâches"/>
    <m/>
    <s v="Nombre"/>
    <n v="70"/>
    <m/>
    <m/>
    <m/>
    <s v=""/>
    <n v="121"/>
    <s v="Sélection / Priorisation"/>
    <x v="4"/>
    <x v="34"/>
    <s v="Trou Louis"/>
    <m/>
    <m/>
    <m/>
    <m/>
    <s v="FRE2016111OUPOTR"/>
    <x v="3"/>
    <x v="4"/>
    <x v="34"/>
    <e v="#N/A"/>
  </r>
  <r>
    <x v="12"/>
    <s v="Haitian RC"/>
    <m/>
    <s v="Réalisé"/>
    <d v="2016-11-01T00:00:00"/>
    <s v="Distribution Abris"/>
    <s v="Matériaux Abris"/>
    <s v="Kit Abris"/>
    <m/>
    <s v="Nombre"/>
    <n v="121"/>
    <m/>
    <m/>
    <m/>
    <s v=""/>
    <n v="121"/>
    <s v="Sélection / Priorisation"/>
    <x v="4"/>
    <x v="34"/>
    <s v="Trou Louis"/>
    <m/>
    <m/>
    <m/>
    <m/>
    <s v="FRE2016111OUPOTR"/>
    <x v="4"/>
    <x v="4"/>
    <x v="34"/>
    <e v="#N/A"/>
  </r>
  <r>
    <x v="12"/>
    <s v="Haitian RC"/>
    <m/>
    <s v="Réalisé"/>
    <d v="2016-11-01T00:00:00"/>
    <s v="Distribution NFI"/>
    <s v="Matériaux NFI"/>
    <s v="Kit d'hygiène"/>
    <m/>
    <s v="Nombre"/>
    <n v="121"/>
    <m/>
    <m/>
    <m/>
    <s v=""/>
    <n v="121"/>
    <s v="Sélection / Priorisation"/>
    <x v="4"/>
    <x v="34"/>
    <s v="Trou Louis"/>
    <m/>
    <m/>
    <m/>
    <m/>
    <s v="FRE2016111OUPOTR"/>
    <x v="5"/>
    <x v="4"/>
    <x v="34"/>
    <e v="#N/A"/>
  </r>
  <r>
    <x v="12"/>
    <s v="Haitian RC"/>
    <m/>
    <s v="Réalisé"/>
    <d v="2016-11-02T00:00:00"/>
    <s v="Distribution Abris"/>
    <s v="Matériaux Abris"/>
    <s v="Bâches"/>
    <m/>
    <s v="Nombre"/>
    <n v="70"/>
    <m/>
    <m/>
    <m/>
    <s v=""/>
    <n v="241"/>
    <s v="Sélection / Priorisation"/>
    <x v="4"/>
    <x v="34"/>
    <s v="Source Philippe"/>
    <m/>
    <m/>
    <m/>
    <m/>
    <s v="FRE2016112OUPOSO"/>
    <x v="2"/>
    <x v="4"/>
    <x v="34"/>
    <e v="#N/A"/>
  </r>
  <r>
    <x v="12"/>
    <s v="Haitian RC"/>
    <m/>
    <s v="Réalisé"/>
    <d v="2016-11-02T00:00:00"/>
    <s v="Distribution NFI"/>
    <s v="Matériaux NFI"/>
    <s v="Kit de cuisine"/>
    <m/>
    <s v="Nombre"/>
    <n v="180"/>
    <m/>
    <m/>
    <m/>
    <s v=""/>
    <n v="241"/>
    <s v="Sélection / Priorisation"/>
    <x v="4"/>
    <x v="34"/>
    <s v="Source Philippe"/>
    <m/>
    <m/>
    <m/>
    <m/>
    <s v="FRE2016112OUPOSO"/>
    <x v="3"/>
    <x v="4"/>
    <x v="34"/>
    <e v="#N/A"/>
  </r>
  <r>
    <x v="12"/>
    <s v="Haitian RC"/>
    <m/>
    <s v="Réalisé"/>
    <d v="2016-11-02T00:00:00"/>
    <s v="Distribution NFI"/>
    <s v="Matériaux NFI"/>
    <s v="Kit d'hygiène"/>
    <m/>
    <s v="Nombre"/>
    <n v="241"/>
    <m/>
    <m/>
    <m/>
    <s v=""/>
    <n v="241"/>
    <s v="Sélection / Priorisation"/>
    <x v="4"/>
    <x v="34"/>
    <s v="Source Philippe"/>
    <m/>
    <m/>
    <m/>
    <m/>
    <s v="FRE2016112OUPOSO"/>
    <x v="4"/>
    <x v="4"/>
    <x v="34"/>
    <e v="#N/A"/>
  </r>
  <r>
    <x v="12"/>
    <s v="Haitian RC"/>
    <m/>
    <s v="Réalisé"/>
    <d v="2016-11-02T00:00:00"/>
    <s v="Distribution NFI"/>
    <s v="Matériaux NFI"/>
    <s v="Moustiquaires"/>
    <m/>
    <s v="Nombre"/>
    <n v="90"/>
    <m/>
    <m/>
    <m/>
    <s v=""/>
    <n v="241"/>
    <s v="Sélection / Priorisation"/>
    <x v="4"/>
    <x v="34"/>
    <s v="Source Philippe"/>
    <m/>
    <m/>
    <m/>
    <m/>
    <s v="FRE2016112OUPOSO"/>
    <x v="5"/>
    <x v="4"/>
    <x v="34"/>
    <e v="#N/A"/>
  </r>
  <r>
    <x v="12"/>
    <s v="Haitian RC"/>
    <m/>
    <s v="Réalisé"/>
    <d v="2016-11-03T00:00:00"/>
    <s v="Distribution Abris"/>
    <s v="Matériaux Abris"/>
    <s v="Bâches"/>
    <m/>
    <s v="Nombre"/>
    <n v="11"/>
    <m/>
    <m/>
    <m/>
    <s v=""/>
    <n v="106"/>
    <s v="Sélection / Priorisation"/>
    <x v="4"/>
    <x v="34"/>
    <s v="Morne Ramier"/>
    <m/>
    <m/>
    <m/>
    <m/>
    <s v="FRE2016113OUPOMO"/>
    <x v="2"/>
    <x v="4"/>
    <x v="34"/>
    <e v="#N/A"/>
  </r>
  <r>
    <x v="12"/>
    <s v="Haitian RC"/>
    <m/>
    <s v="Réalisé"/>
    <d v="2016-11-03T00:00:00"/>
    <s v="Distribution NFI"/>
    <s v="Matériaux NFI"/>
    <s v="Kit de cuisine"/>
    <m/>
    <s v="Nombre"/>
    <n v="65"/>
    <m/>
    <m/>
    <m/>
    <s v=""/>
    <n v="106"/>
    <s v="Sélection / Priorisation"/>
    <x v="4"/>
    <x v="34"/>
    <s v="Morne Ramier"/>
    <m/>
    <m/>
    <m/>
    <m/>
    <s v="FRE2016113OUPOMO"/>
    <x v="3"/>
    <x v="4"/>
    <x v="34"/>
    <e v="#N/A"/>
  </r>
  <r>
    <x v="12"/>
    <s v="Haitian RC"/>
    <m/>
    <s v="Réalisé"/>
    <d v="2016-11-03T00:00:00"/>
    <s v="Distribution NFI"/>
    <s v="Matériaux NFI"/>
    <s v="Kit d'hygiène"/>
    <m/>
    <s v="Nombre"/>
    <n v="178"/>
    <m/>
    <m/>
    <m/>
    <s v=""/>
    <n v="106"/>
    <s v="Sélection / Priorisation"/>
    <x v="4"/>
    <x v="34"/>
    <s v="Morne Ramier"/>
    <m/>
    <m/>
    <m/>
    <m/>
    <s v="FRE2016113OUPOMO"/>
    <x v="4"/>
    <x v="4"/>
    <x v="34"/>
    <e v="#N/A"/>
  </r>
  <r>
    <x v="12"/>
    <s v="Haitian RC"/>
    <m/>
    <s v="Réalisé"/>
    <d v="2016-11-03T00:00:00"/>
    <s v="Distribution NFI"/>
    <s v="Matériaux NFI"/>
    <s v="Moustiquaires"/>
    <m/>
    <s v="Nombre"/>
    <n v="8"/>
    <m/>
    <m/>
    <m/>
    <s v=""/>
    <n v="106"/>
    <s v="Sélection / Priorisation"/>
    <x v="4"/>
    <x v="34"/>
    <s v="Morne Ramier"/>
    <m/>
    <m/>
    <m/>
    <m/>
    <s v="FRE2016113OUPOMO"/>
    <x v="5"/>
    <x v="4"/>
    <x v="34"/>
    <e v="#N/A"/>
  </r>
  <r>
    <x v="12"/>
    <s v="Haitian RC"/>
    <m/>
    <s v="Réalisé"/>
    <d v="2016-11-29T00:00:00"/>
    <s v="Distribution NFI"/>
    <s v="Matériaux NFI"/>
    <s v="Aquatabs"/>
    <m/>
    <s v="Nombre"/>
    <n v="17300"/>
    <m/>
    <m/>
    <m/>
    <s v=""/>
    <n v="146"/>
    <s v="Sélection / Priorisation"/>
    <x v="4"/>
    <x v="34"/>
    <s v="POINTE DES LATANIERS"/>
    <m/>
    <m/>
    <m/>
    <m/>
    <s v="FRE20161129OUPOPO"/>
    <x v="0"/>
    <x v="4"/>
    <x v="34"/>
    <e v="#N/A"/>
  </r>
  <r>
    <x v="12"/>
    <s v="Haitian RC"/>
    <m/>
    <s v="Réalisé"/>
    <d v="2016-11-29T00:00:00"/>
    <s v="Distribution Abris"/>
    <s v="Matériaux Abris"/>
    <s v="Bâches"/>
    <m/>
    <s v="Nombre"/>
    <n v="76"/>
    <m/>
    <m/>
    <m/>
    <s v=""/>
    <n v="146"/>
    <s v="Sélection / Priorisation"/>
    <x v="4"/>
    <x v="34"/>
    <s v="POINTE DES LATANIERS"/>
    <m/>
    <m/>
    <m/>
    <m/>
    <s v="FRE20161129OUPOPO"/>
    <x v="1"/>
    <x v="4"/>
    <x v="34"/>
    <e v="#N/A"/>
  </r>
  <r>
    <x v="12"/>
    <s v="Haitian RC"/>
    <m/>
    <s v="Réalisé"/>
    <d v="2016-11-29T00:00:00"/>
    <s v="Distribution Abris"/>
    <s v="Matériaux Abris"/>
    <s v="Kit Abris"/>
    <m/>
    <s v="Nombre"/>
    <n v="76"/>
    <m/>
    <m/>
    <m/>
    <s v=""/>
    <n v="146"/>
    <s v="Sélection / Priorisation"/>
    <x v="4"/>
    <x v="34"/>
    <s v="POINTE DES LATANIERS"/>
    <m/>
    <m/>
    <m/>
    <m/>
    <s v="FRE20161129OUPOPO"/>
    <x v="2"/>
    <x v="4"/>
    <x v="34"/>
    <e v="#N/A"/>
  </r>
  <r>
    <x v="12"/>
    <s v="Haitian RC"/>
    <m/>
    <s v="Réalisé"/>
    <d v="2016-11-29T00:00:00"/>
    <s v="Distribution NFI"/>
    <s v="Matériaux NFI"/>
    <s v="Kit de cuisine"/>
    <m/>
    <s v="Nombre"/>
    <n v="146"/>
    <m/>
    <m/>
    <m/>
    <s v=""/>
    <n v="146"/>
    <s v="Sélection / Priorisation"/>
    <x v="4"/>
    <x v="34"/>
    <s v="POINTE DES LATANIERS"/>
    <m/>
    <m/>
    <m/>
    <m/>
    <s v="FRE20161129OUPOPO"/>
    <x v="3"/>
    <x v="4"/>
    <x v="34"/>
    <e v="#N/A"/>
  </r>
  <r>
    <x v="12"/>
    <s v="Haitian RC"/>
    <m/>
    <s v="Réalisé"/>
    <d v="2016-11-29T00:00:00"/>
    <s v="Distribution NFI"/>
    <s v="Matériaux NFI"/>
    <s v="Kit d'hygiène"/>
    <m/>
    <s v="Nombre"/>
    <n v="146"/>
    <m/>
    <m/>
    <m/>
    <s v=""/>
    <n v="146"/>
    <s v="Sélection / Priorisation"/>
    <x v="4"/>
    <x v="34"/>
    <s v="POINTE DES LATANIERS"/>
    <m/>
    <m/>
    <m/>
    <m/>
    <s v="FRE20161129OUPOPO"/>
    <x v="4"/>
    <x v="4"/>
    <x v="34"/>
    <e v="#N/A"/>
  </r>
  <r>
    <x v="12"/>
    <s v="Haitian RC"/>
    <m/>
    <s v="Réalisé"/>
    <d v="2016-11-29T00:00:00"/>
    <s v="Distribution NFI"/>
    <s v="Matériaux NFI"/>
    <s v="Moustiquaires"/>
    <m/>
    <s v="Nombre"/>
    <n v="143"/>
    <m/>
    <m/>
    <m/>
    <s v=""/>
    <n v="146"/>
    <s v="Sélection / Priorisation"/>
    <x v="4"/>
    <x v="34"/>
    <s v="POINTE DES LATANIERS"/>
    <m/>
    <m/>
    <m/>
    <m/>
    <s v="FRE20161129OUPOPO"/>
    <x v="5"/>
    <x v="4"/>
    <x v="34"/>
    <e v="#N/A"/>
  </r>
  <r>
    <x v="12"/>
    <s v="Haitian RC"/>
    <m/>
    <s v="Réalisé"/>
    <d v="2016-11-30T00:00:00"/>
    <s v="Distribution NFI"/>
    <s v="Matériaux NFI"/>
    <s v="Aquatabs"/>
    <m/>
    <s v="Nombre"/>
    <n v="11000"/>
    <m/>
    <m/>
    <m/>
    <s v=""/>
    <n v="110"/>
    <s v="Sélection / Priorisation"/>
    <x v="4"/>
    <x v="34"/>
    <s v="La Source"/>
    <m/>
    <m/>
    <m/>
    <m/>
    <s v="FRE20161130OUPOLA"/>
    <x v="0"/>
    <x v="4"/>
    <x v="34"/>
    <e v="#N/A"/>
  </r>
  <r>
    <x v="12"/>
    <s v="Haitian RC"/>
    <m/>
    <s v="Réalisé"/>
    <d v="2016-11-30T00:00:00"/>
    <s v="Distribution Abris"/>
    <s v="Matériaux Abris"/>
    <s v="Bâches"/>
    <m/>
    <s v="Nombre"/>
    <n v="151"/>
    <m/>
    <m/>
    <m/>
    <s v=""/>
    <n v="231"/>
    <s v="Sélection / Priorisation"/>
    <x v="4"/>
    <x v="34"/>
    <s v="Gros Mangle"/>
    <m/>
    <m/>
    <m/>
    <m/>
    <s v="FRE20161130OUPOGR"/>
    <x v="1"/>
    <x v="4"/>
    <x v="34"/>
    <e v="#N/A"/>
  </r>
  <r>
    <x v="12"/>
    <s v="Haitian RC"/>
    <m/>
    <s v="Réalisé"/>
    <d v="2016-11-30T00:00:00"/>
    <s v="Distribution Abris"/>
    <s v="Matériaux Abris"/>
    <s v="Bâches"/>
    <m/>
    <s v="Nombre"/>
    <n v="30"/>
    <m/>
    <m/>
    <m/>
    <s v=""/>
    <n v="110"/>
    <s v="Sélection / Priorisation"/>
    <x v="4"/>
    <x v="34"/>
    <s v="La Source"/>
    <m/>
    <m/>
    <m/>
    <m/>
    <s v="FRE20161130OUPOLA"/>
    <x v="1"/>
    <x v="4"/>
    <x v="34"/>
    <e v="#N/A"/>
  </r>
  <r>
    <x v="12"/>
    <s v="Haitian RC"/>
    <m/>
    <s v="Réalisé"/>
    <d v="2016-11-30T00:00:00"/>
    <s v="Distribution Abris"/>
    <s v="Matériaux Abris"/>
    <s v="Kit Abris"/>
    <m/>
    <s v="Nombre"/>
    <n v="151"/>
    <m/>
    <m/>
    <m/>
    <s v=""/>
    <n v="231"/>
    <s v="Sélection / Priorisation"/>
    <x v="4"/>
    <x v="34"/>
    <s v="Gros Mangle"/>
    <m/>
    <m/>
    <m/>
    <m/>
    <s v="FRE20161130OUPOGR"/>
    <x v="2"/>
    <x v="4"/>
    <x v="34"/>
    <e v="#N/A"/>
  </r>
  <r>
    <x v="12"/>
    <s v="Haitian RC"/>
    <m/>
    <s v="Réalisé"/>
    <d v="2016-11-30T00:00:00"/>
    <s v="Distribution Abris"/>
    <s v="Matériaux Abris"/>
    <s v="Kit Abris"/>
    <m/>
    <s v="Nombre"/>
    <n v="30"/>
    <m/>
    <m/>
    <m/>
    <s v=""/>
    <n v="110"/>
    <s v="Sélection / Priorisation"/>
    <x v="4"/>
    <x v="34"/>
    <s v="La Source"/>
    <m/>
    <m/>
    <m/>
    <m/>
    <s v="FRE20161130OUPOLA"/>
    <x v="2"/>
    <x v="4"/>
    <x v="34"/>
    <e v="#N/A"/>
  </r>
  <r>
    <x v="12"/>
    <s v="Haitian RC"/>
    <m/>
    <s v="Réalisé"/>
    <d v="2016-11-30T00:00:00"/>
    <s v="Distribution NFI"/>
    <s v="Matériaux NFI"/>
    <s v="Kit de cuisine"/>
    <m/>
    <s v="Nombre"/>
    <n v="231"/>
    <m/>
    <m/>
    <m/>
    <s v=""/>
    <n v="231"/>
    <s v="Sélection / Priorisation"/>
    <x v="4"/>
    <x v="34"/>
    <s v="Gros Mangle"/>
    <m/>
    <m/>
    <m/>
    <m/>
    <s v="FRE20161130OUPOGR"/>
    <x v="3"/>
    <x v="4"/>
    <x v="34"/>
    <e v="#N/A"/>
  </r>
  <r>
    <x v="12"/>
    <s v="Haitian RC"/>
    <m/>
    <s v="Réalisé"/>
    <d v="2016-11-30T00:00:00"/>
    <s v="Distribution NFI"/>
    <s v="Matériaux NFI"/>
    <s v="Kit de cuisine"/>
    <m/>
    <s v="Nombre"/>
    <n v="110"/>
    <m/>
    <m/>
    <m/>
    <s v=""/>
    <n v="110"/>
    <s v="Sélection / Priorisation"/>
    <x v="4"/>
    <x v="34"/>
    <s v="La Source"/>
    <m/>
    <m/>
    <m/>
    <m/>
    <s v="FRE20161130OUPOLA"/>
    <x v="3"/>
    <x v="4"/>
    <x v="34"/>
    <e v="#N/A"/>
  </r>
  <r>
    <x v="12"/>
    <s v="Haitian RC"/>
    <m/>
    <s v="Réalisé"/>
    <d v="2016-11-30T00:00:00"/>
    <s v="Distribution NFI"/>
    <s v="Matériaux NFI"/>
    <s v="Kit d'hygiène"/>
    <m/>
    <s v="Nombre"/>
    <n v="231"/>
    <m/>
    <m/>
    <m/>
    <s v=""/>
    <n v="231"/>
    <s v="Sélection / Priorisation"/>
    <x v="4"/>
    <x v="34"/>
    <s v="Gros Mangle"/>
    <m/>
    <m/>
    <m/>
    <m/>
    <s v="FRE20161130OUPOGR"/>
    <x v="4"/>
    <x v="4"/>
    <x v="34"/>
    <e v="#N/A"/>
  </r>
  <r>
    <x v="12"/>
    <s v="Haitian RC"/>
    <m/>
    <s v="Réalisé"/>
    <d v="2016-11-30T00:00:00"/>
    <s v="Distribution NFI"/>
    <s v="Matériaux NFI"/>
    <s v="Kit d'hygiène"/>
    <m/>
    <s v="Nombre"/>
    <n v="110"/>
    <m/>
    <m/>
    <m/>
    <s v=""/>
    <n v="110"/>
    <s v="Sélection / Priorisation"/>
    <x v="4"/>
    <x v="34"/>
    <s v="La Source"/>
    <m/>
    <m/>
    <m/>
    <m/>
    <s v="FRE20161130OUPOLA"/>
    <x v="4"/>
    <x v="4"/>
    <x v="34"/>
    <e v="#N/A"/>
  </r>
  <r>
    <x v="12"/>
    <s v="Haitian RC"/>
    <m/>
    <s v="Réalisé"/>
    <d v="2016-11-30T00:00:00"/>
    <s v="Distribution NFI"/>
    <s v="Matériaux NFI"/>
    <s v="Moustiquaires"/>
    <m/>
    <s v="Nombre"/>
    <n v="231"/>
    <m/>
    <m/>
    <m/>
    <s v=""/>
    <n v="231"/>
    <s v="Sélection / Priorisation"/>
    <x v="4"/>
    <x v="34"/>
    <s v="Gros Mangle"/>
    <m/>
    <m/>
    <m/>
    <m/>
    <s v="FRE20161130OUPOGR"/>
    <x v="5"/>
    <x v="4"/>
    <x v="34"/>
    <e v="#N/A"/>
  </r>
  <r>
    <x v="12"/>
    <s v="Haitian RC"/>
    <m/>
    <s v="Réalisé"/>
    <d v="2016-11-30T00:00:00"/>
    <s v="Distribution NFI"/>
    <s v="Matériaux NFI"/>
    <s v="Moustiquaires"/>
    <m/>
    <s v="Nombre"/>
    <n v="110"/>
    <m/>
    <m/>
    <m/>
    <s v=""/>
    <n v="110"/>
    <s v="Sélection / Priorisation"/>
    <x v="4"/>
    <x v="34"/>
    <s v="La Source"/>
    <m/>
    <m/>
    <m/>
    <m/>
    <s v="FRE20161130OUPOLA"/>
    <x v="5"/>
    <x v="4"/>
    <x v="34"/>
    <e v="#N/A"/>
  </r>
  <r>
    <x v="13"/>
    <s v="Haitian RC"/>
    <m/>
    <s v="Réalisé"/>
    <d v="2016-10-28T00:00:00"/>
    <s v="Distribution NFI"/>
    <s v="Matériaux NFI"/>
    <s v=" Agricultural Cleaning Kits"/>
    <m/>
    <s v="Nombre"/>
    <n v="42"/>
    <m/>
    <m/>
    <m/>
    <m/>
    <n v="252"/>
    <m/>
    <x v="3"/>
    <x v="57"/>
    <s v="4me La Plaine"/>
    <m/>
    <m/>
    <m/>
    <m/>
    <s v="GER20161028NIBA4M"/>
    <x v="5"/>
    <x v="3"/>
    <x v="37"/>
    <e v="#N/A"/>
  </r>
  <r>
    <x v="13"/>
    <s v="Haitian RC"/>
    <m/>
    <s v="Réalisé"/>
    <d v="2016-10-31T00:00:00"/>
    <s v="Distribution NFI"/>
    <s v="Matériaux NFI"/>
    <s v=" Agricultural Cleaning Kits"/>
    <m/>
    <s v="Nombre"/>
    <n v="5"/>
    <m/>
    <m/>
    <m/>
    <m/>
    <n v="30"/>
    <m/>
    <x v="3"/>
    <x v="57"/>
    <s v="La plaine (remainder of previous distributions)"/>
    <m/>
    <m/>
    <m/>
    <m/>
    <s v="GER20161031NIBALA"/>
    <x v="5"/>
    <x v="3"/>
    <x v="37"/>
    <e v="#N/A"/>
  </r>
  <r>
    <x v="13"/>
    <s v="Haitian RC"/>
    <m/>
    <s v="Réalisé"/>
    <d v="2016-11-01T00:00:00"/>
    <s v="Distribution NFI"/>
    <s v="Matériaux NFI"/>
    <s v=" Agricultural Cleaning Kits"/>
    <m/>
    <s v="Nombre"/>
    <n v="40"/>
    <m/>
    <m/>
    <m/>
    <m/>
    <n v="240"/>
    <m/>
    <x v="3"/>
    <x v="58"/>
    <s v="Ti- Francois (16 kits) + Vassale -  localite Dupuy(26 kits)"/>
    <m/>
    <m/>
    <m/>
    <m/>
    <s v="GER2016111NIPLTI"/>
    <x v="5"/>
    <x v="3"/>
    <x v="38"/>
    <e v="#N/A"/>
  </r>
  <r>
    <x v="13"/>
    <s v="Haitian RC"/>
    <m/>
    <s v="Réalisé"/>
    <d v="2016-11-04T00:00:00"/>
    <s v="Distribution NFI"/>
    <s v="Matériaux NFI"/>
    <s v=" Agricultural Cleaning Kits"/>
    <m/>
    <s v="Nombre"/>
    <n v="40"/>
    <m/>
    <m/>
    <m/>
    <m/>
    <n v="240"/>
    <m/>
    <x v="3"/>
    <x v="59"/>
    <s v="Raymond"/>
    <m/>
    <m/>
    <m/>
    <m/>
    <s v="GER2016114NIPERA"/>
    <x v="5"/>
    <x v="3"/>
    <x v="39"/>
    <e v="#N/A"/>
  </r>
  <r>
    <x v="13"/>
    <s v="Haitian RC"/>
    <m/>
    <s v="Réalisé"/>
    <d v="2016-11-07T00:00:00"/>
    <s v="Distribution NFI"/>
    <s v="Matériaux NFI"/>
    <s v=" Agricultural Cleaning Kits"/>
    <m/>
    <s v="Nombre"/>
    <n v="26"/>
    <m/>
    <m/>
    <m/>
    <m/>
    <n v="156"/>
    <m/>
    <x v="3"/>
    <x v="59"/>
    <s v="Tiby"/>
    <m/>
    <m/>
    <m/>
    <m/>
    <s v="GER2016117NIPETI"/>
    <x v="5"/>
    <x v="3"/>
    <x v="39"/>
    <e v="#N/A"/>
  </r>
  <r>
    <x v="13"/>
    <s v="Haitian RC"/>
    <m/>
    <s v="Réalisé"/>
    <d v="2016-11-10T00:00:00"/>
    <s v="Distribution NFI"/>
    <s v="Matériaux NFI"/>
    <s v=" Agricultural Cleaning Kits"/>
    <m/>
    <s v="Nombre"/>
    <n v="60"/>
    <m/>
    <m/>
    <m/>
    <m/>
    <n v="60"/>
    <m/>
    <x v="3"/>
    <x v="58"/>
    <s v="Anse aux Pins (9) + Ti Francois (18) + Vassal/Dupuy  (33)"/>
    <m/>
    <m/>
    <m/>
    <m/>
    <s v="GER20161110NIPLAN"/>
    <x v="5"/>
    <x v="3"/>
    <x v="38"/>
    <e v="#N/A"/>
  </r>
  <r>
    <x v="13"/>
    <s v="Haitian RC"/>
    <m/>
    <s v="Réalisé"/>
    <d v="2016-11-11T00:00:00"/>
    <s v="Distribution NFI"/>
    <s v="Matériaux NFI"/>
    <s v=" Agricultural Cleaning Kits"/>
    <m/>
    <s v="Nombre"/>
    <n v="53"/>
    <m/>
    <m/>
    <m/>
    <m/>
    <n v="318"/>
    <m/>
    <x v="3"/>
    <x v="57"/>
    <s v="Riviere Salee (9)+Ford Tortue (3)+Tete d'eau (4)+Guerin (2)+La plaine (35)"/>
    <m/>
    <m/>
    <m/>
    <m/>
    <s v="GER20161111NIBARI"/>
    <x v="5"/>
    <x v="3"/>
    <x v="37"/>
    <e v="#N/A"/>
  </r>
  <r>
    <x v="13"/>
    <s v="Haitian RC"/>
    <m/>
    <s v="Réalisé"/>
    <d v="2016-11-12T00:00:00"/>
    <s v="Distribution NFI"/>
    <s v="Matériaux NFI"/>
    <s v=" Agricultural Cleaning Kits"/>
    <m/>
    <s v="Nombre"/>
    <n v="34"/>
    <m/>
    <m/>
    <m/>
    <m/>
    <n v="204"/>
    <m/>
    <x v="3"/>
    <x v="59"/>
    <s v="Ti-Morne (15) + Lievre (19)"/>
    <m/>
    <m/>
    <m/>
    <m/>
    <s v="GER20161112NIPETI"/>
    <x v="5"/>
    <x v="3"/>
    <x v="39"/>
    <e v="#N/A"/>
  </r>
  <r>
    <x v="13"/>
    <s v="Haitian RC"/>
    <m/>
    <s v="Réalisé"/>
    <d v="2016-11-17T00:00:00"/>
    <s v="Distribution NFI"/>
    <s v="Matériaux NFI"/>
    <s v="Kit d'hygiène"/>
    <m/>
    <s v="Nombre"/>
    <n v="31"/>
    <m/>
    <m/>
    <m/>
    <s v=""/>
    <n v="31"/>
    <s v="Sélection / Priorisation"/>
    <x v="3"/>
    <x v="59"/>
    <s v="Centre Ville"/>
    <m/>
    <m/>
    <m/>
    <m/>
    <s v="GER20161117NIPECE"/>
    <x v="5"/>
    <x v="3"/>
    <x v="39"/>
    <e v="#N/A"/>
  </r>
  <r>
    <x v="13"/>
    <s v="Haitian RC"/>
    <m/>
    <s v="Réalisé"/>
    <d v="2016-11-22T00:00:00"/>
    <s v="Distribution NFI"/>
    <s v="Matériaux NFI"/>
    <s v="Kit d'hygiène"/>
    <m/>
    <s v="Nombre"/>
    <n v="96"/>
    <m/>
    <m/>
    <m/>
    <m/>
    <n v="271"/>
    <m/>
    <x v="3"/>
    <x v="59"/>
    <s v="Raymond"/>
    <m/>
    <m/>
    <m/>
    <m/>
    <s v="GER20161122NIPERA"/>
    <x v="5"/>
    <x v="3"/>
    <x v="39"/>
    <e v="#N/A"/>
  </r>
  <r>
    <x v="13"/>
    <s v="Haitian RC"/>
    <m/>
    <s v="Réalisé"/>
    <d v="2016-11-23T00:00:00"/>
    <s v="Distribution NFI"/>
    <s v="Matériaux NFI"/>
    <s v="Kit d'hygiène"/>
    <m/>
    <s v="Nombre"/>
    <n v="122"/>
    <m/>
    <m/>
    <m/>
    <m/>
    <n v="238"/>
    <m/>
    <x v="3"/>
    <x v="59"/>
    <s v="Tiby"/>
    <m/>
    <m/>
    <m/>
    <m/>
    <s v="GER20161123NIPETI"/>
    <x v="5"/>
    <x v="3"/>
    <x v="39"/>
    <e v="#N/A"/>
  </r>
  <r>
    <x v="14"/>
    <m/>
    <m/>
    <s v="Réalisé"/>
    <m/>
    <s v="Distribution NFI"/>
    <s v="Matériaux NFI"/>
    <s v="Kit de cuisine"/>
    <m/>
    <s v="Nombre"/>
    <n v="393"/>
    <m/>
    <m/>
    <m/>
    <s v=""/>
    <n v="393"/>
    <m/>
    <x v="4"/>
    <x v="28"/>
    <m/>
    <m/>
    <m/>
    <m/>
    <s v="Kits d'abri : 1 bache, 2 laines, 15m de cordes"/>
    <s v="GOA190010OU"/>
    <x v="4"/>
    <x v="4"/>
    <x v="28"/>
    <e v="#N/A"/>
  </r>
  <r>
    <x v="14"/>
    <m/>
    <m/>
    <s v="Réalisé"/>
    <m/>
    <s v="Distribution NFI"/>
    <s v="Matériaux NFI"/>
    <s v="Kit d'hygiène"/>
    <m/>
    <s v="Nombre"/>
    <n v="393"/>
    <m/>
    <m/>
    <m/>
    <s v=""/>
    <n v="393"/>
    <m/>
    <x v="4"/>
    <x v="28"/>
    <m/>
    <m/>
    <m/>
    <m/>
    <m/>
    <s v="GOA190010OU"/>
    <x v="5"/>
    <x v="4"/>
    <x v="28"/>
    <e v="#N/A"/>
  </r>
  <r>
    <x v="15"/>
    <m/>
    <m/>
    <s v="Réalisé"/>
    <d v="2016-10-04T00:00:00"/>
    <s v="Distribution NFI"/>
    <s v="Matériaux NFI"/>
    <s v="Bidons"/>
    <m/>
    <s v="Nombre"/>
    <n v="100"/>
    <m/>
    <m/>
    <m/>
    <s v=""/>
    <n v="100"/>
    <m/>
    <x v="6"/>
    <x v="60"/>
    <m/>
    <m/>
    <m/>
    <m/>
    <m/>
    <s v="HAI2016104SUCA"/>
    <x v="1"/>
    <x v="6"/>
    <x v="40"/>
    <e v="#N/A"/>
  </r>
  <r>
    <x v="15"/>
    <m/>
    <m/>
    <s v="Réalisé"/>
    <d v="2016-10-04T00:00:00"/>
    <s v="Distribution NFI"/>
    <s v="Matériaux NFI"/>
    <s v="Couvertures"/>
    <m/>
    <s v="Nombre"/>
    <n v="200"/>
    <m/>
    <m/>
    <m/>
    <s v=""/>
    <n v="100"/>
    <m/>
    <x v="6"/>
    <x v="60"/>
    <m/>
    <m/>
    <m/>
    <m/>
    <m/>
    <s v="HAI2016104SUCA"/>
    <x v="2"/>
    <x v="6"/>
    <x v="40"/>
    <e v="#N/A"/>
  </r>
  <r>
    <x v="15"/>
    <m/>
    <m/>
    <s v="Réalisé"/>
    <d v="2016-10-04T00:00:00"/>
    <s v="Distribution Abris"/>
    <s v="Matériaux Abris"/>
    <s v="Kit Abris"/>
    <m/>
    <s v="Nombre"/>
    <n v="100"/>
    <m/>
    <m/>
    <m/>
    <s v=""/>
    <n v="100"/>
    <s v="Sélection / Priorisation"/>
    <x v="6"/>
    <x v="60"/>
    <m/>
    <m/>
    <m/>
    <m/>
    <m/>
    <s v="HAI2016104SUCA"/>
    <x v="3"/>
    <x v="6"/>
    <x v="40"/>
    <e v="#N/A"/>
  </r>
  <r>
    <x v="15"/>
    <m/>
    <m/>
    <s v="Réalisé"/>
    <d v="2016-10-04T00:00:00"/>
    <s v="Distribution NFI"/>
    <s v="Matériaux NFI"/>
    <s v="Kit de cuisine"/>
    <m/>
    <s v="Nombre"/>
    <n v="100"/>
    <m/>
    <m/>
    <m/>
    <s v=""/>
    <n v="100"/>
    <m/>
    <x v="6"/>
    <x v="60"/>
    <m/>
    <m/>
    <m/>
    <m/>
    <m/>
    <s v="HAI2016104SUCA"/>
    <x v="4"/>
    <x v="6"/>
    <x v="40"/>
    <e v="#N/A"/>
  </r>
  <r>
    <x v="15"/>
    <m/>
    <m/>
    <s v="Réalisé"/>
    <d v="2016-10-04T00:00:00"/>
    <s v="Distribution NFI"/>
    <s v="Matériaux NFI"/>
    <s v="Seaux"/>
    <m/>
    <s v="Nombre"/>
    <n v="100"/>
    <m/>
    <m/>
    <m/>
    <s v=""/>
    <n v="100"/>
    <m/>
    <x v="6"/>
    <x v="60"/>
    <m/>
    <m/>
    <m/>
    <m/>
    <m/>
    <s v="HAI2016104SUCA"/>
    <x v="5"/>
    <x v="6"/>
    <x v="40"/>
    <e v="#N/A"/>
  </r>
  <r>
    <x v="15"/>
    <m/>
    <m/>
    <s v="Réalisé"/>
    <d v="2016-10-11T00:00:00"/>
    <s v="Distribution Abris"/>
    <s v="Matériaux Abris"/>
    <s v="Kit Abris"/>
    <m/>
    <s v="Nombre"/>
    <n v="54"/>
    <m/>
    <m/>
    <m/>
    <s v=""/>
    <n v="54"/>
    <s v="Sélection / Priorisation"/>
    <x v="6"/>
    <x v="61"/>
    <m/>
    <m/>
    <m/>
    <m/>
    <m/>
    <s v="HAI20161011SUGR"/>
    <x v="3"/>
    <x v="6"/>
    <x v="41"/>
    <e v="#N/A"/>
  </r>
  <r>
    <x v="15"/>
    <m/>
    <m/>
    <s v="Réalisé"/>
    <d v="2016-10-11T00:00:00"/>
    <s v="Distribution NFI"/>
    <s v="Matériaux NFI"/>
    <s v="Kit de cuisine"/>
    <m/>
    <s v="Nombre"/>
    <n v="54"/>
    <m/>
    <m/>
    <m/>
    <s v=""/>
    <n v="54"/>
    <m/>
    <x v="6"/>
    <x v="61"/>
    <m/>
    <m/>
    <m/>
    <m/>
    <m/>
    <s v="HAI20161011SUGR"/>
    <x v="4"/>
    <x v="6"/>
    <x v="41"/>
    <e v="#N/A"/>
  </r>
  <r>
    <x v="15"/>
    <m/>
    <m/>
    <s v="Réalisé"/>
    <d v="2016-10-11T00:00:00"/>
    <s v="Distribution NFI"/>
    <s v="Matériaux NFI"/>
    <s v="Kit d'hygiène"/>
    <m/>
    <s v="Nombre"/>
    <n v="54"/>
    <m/>
    <m/>
    <m/>
    <s v=""/>
    <n v="54"/>
    <m/>
    <x v="6"/>
    <x v="61"/>
    <m/>
    <m/>
    <m/>
    <m/>
    <m/>
    <s v="HAI20161011SUGR"/>
    <x v="5"/>
    <x v="6"/>
    <x v="41"/>
    <e v="#N/A"/>
  </r>
  <r>
    <x v="15"/>
    <m/>
    <m/>
    <s v="Réalisé"/>
    <d v="2016-10-12T00:00:00"/>
    <s v="Distribution NFI"/>
    <s v="Matériaux NFI"/>
    <s v="Kit de cuisine"/>
    <m/>
    <s v="Nombre"/>
    <n v="79"/>
    <m/>
    <m/>
    <m/>
    <s v=""/>
    <n v="79"/>
    <s v="Sélection / Priorisation"/>
    <x v="1"/>
    <x v="1"/>
    <s v="Parc Larco"/>
    <m/>
    <m/>
    <m/>
    <m/>
    <s v="HAI20161012SULEPA"/>
    <x v="5"/>
    <x v="1"/>
    <x v="1"/>
    <e v="#N/A"/>
  </r>
  <r>
    <x v="15"/>
    <m/>
    <m/>
    <s v="Réalisé"/>
    <d v="2016-10-12T00:00:00"/>
    <s v="Distribution Abris"/>
    <s v="Matériaux Abris"/>
    <s v="Kit Abris"/>
    <m/>
    <s v="Nombre"/>
    <n v="112"/>
    <m/>
    <m/>
    <m/>
    <s v=""/>
    <n v="112"/>
    <s v="Sélection / Priorisation"/>
    <x v="6"/>
    <x v="62"/>
    <m/>
    <m/>
    <m/>
    <m/>
    <m/>
    <s v="HAI20161012SUBA"/>
    <x v="3"/>
    <x v="6"/>
    <x v="42"/>
    <e v="#N/A"/>
  </r>
  <r>
    <x v="15"/>
    <m/>
    <m/>
    <s v="Réalisé"/>
    <d v="2016-10-12T00:00:00"/>
    <s v="Distribution NFI"/>
    <s v="Matériaux NFI"/>
    <s v="Kit de cuisine"/>
    <m/>
    <s v="Nombre"/>
    <n v="112"/>
    <m/>
    <m/>
    <m/>
    <s v=""/>
    <n v="112"/>
    <s v="Sélection / Priorisation"/>
    <x v="6"/>
    <x v="62"/>
    <m/>
    <m/>
    <m/>
    <m/>
    <m/>
    <s v="HAI20161012SUBA"/>
    <x v="4"/>
    <x v="6"/>
    <x v="42"/>
    <e v="#N/A"/>
  </r>
  <r>
    <x v="15"/>
    <m/>
    <m/>
    <s v="Réalisé"/>
    <d v="2016-10-12T00:00:00"/>
    <s v="Distribution NFI"/>
    <s v="Matériaux NFI"/>
    <s v="Kit d'hygiène"/>
    <m/>
    <s v="Nombre"/>
    <n v="112"/>
    <m/>
    <m/>
    <m/>
    <s v=""/>
    <n v="112"/>
    <s v="Sélection / Priorisation"/>
    <x v="6"/>
    <x v="62"/>
    <m/>
    <m/>
    <m/>
    <m/>
    <m/>
    <s v="HAI20161012SUBA"/>
    <x v="5"/>
    <x v="6"/>
    <x v="42"/>
    <e v="#N/A"/>
  </r>
  <r>
    <x v="15"/>
    <m/>
    <m/>
    <s v="Réalisé"/>
    <d v="2016-10-13T00:00:00"/>
    <s v="Distribution NFI"/>
    <s v="Matériaux NFI"/>
    <s v="Kit de cuisine"/>
    <m/>
    <s v="Nombre"/>
    <n v="125"/>
    <m/>
    <m/>
    <m/>
    <s v=""/>
    <n v="125"/>
    <s v="Sélection / Priorisation"/>
    <x v="1"/>
    <x v="1"/>
    <s v="HRC Office_Les Cayes"/>
    <m/>
    <m/>
    <m/>
    <m/>
    <s v="HAI20161013SULEHR"/>
    <x v="5"/>
    <x v="1"/>
    <x v="1"/>
    <e v="#N/A"/>
  </r>
  <r>
    <x v="15"/>
    <m/>
    <m/>
    <s v="Réalisé"/>
    <d v="2016-10-17T00:00:00"/>
    <s v="Distribution NFI"/>
    <s v="Matériaux NFI"/>
    <s v="Couvertures"/>
    <m/>
    <s v="Nombre"/>
    <n v="50"/>
    <m/>
    <m/>
    <m/>
    <s v=""/>
    <n v="25"/>
    <s v="Sélection / Priorisation"/>
    <x v="0"/>
    <x v="2"/>
    <m/>
    <m/>
    <m/>
    <m/>
    <m/>
    <s v="HAI20161017GRAN"/>
    <x v="2"/>
    <x v="0"/>
    <x v="2"/>
    <e v="#N/A"/>
  </r>
  <r>
    <x v="15"/>
    <m/>
    <m/>
    <s v="Réalisé"/>
    <d v="2016-10-17T00:00:00"/>
    <s v="Distribution Abris"/>
    <s v="Matériaux Abris"/>
    <s v="Kit Abris"/>
    <m/>
    <s v="Nombre"/>
    <n v="25"/>
    <m/>
    <m/>
    <m/>
    <s v=""/>
    <n v="25"/>
    <s v="Sélection / Priorisation"/>
    <x v="0"/>
    <x v="2"/>
    <m/>
    <m/>
    <m/>
    <m/>
    <m/>
    <s v="HAI20161017GRAN"/>
    <x v="3"/>
    <x v="0"/>
    <x v="2"/>
    <e v="#N/A"/>
  </r>
  <r>
    <x v="15"/>
    <m/>
    <m/>
    <s v="Réalisé"/>
    <d v="2016-10-17T00:00:00"/>
    <s v="Distribution NFI"/>
    <s v="Matériaux NFI"/>
    <s v="Kit de cuisine"/>
    <m/>
    <s v="Nombre"/>
    <n v="25"/>
    <m/>
    <m/>
    <m/>
    <s v=""/>
    <n v="25"/>
    <s v="Sélection / Priorisation"/>
    <x v="0"/>
    <x v="2"/>
    <m/>
    <m/>
    <m/>
    <m/>
    <m/>
    <s v="HAI20161017GRAN"/>
    <x v="4"/>
    <x v="0"/>
    <x v="2"/>
    <e v="#N/A"/>
  </r>
  <r>
    <x v="15"/>
    <m/>
    <m/>
    <s v="Réalisé"/>
    <d v="2016-10-17T00:00:00"/>
    <s v="Distribution NFI"/>
    <s v="Matériaux NFI"/>
    <s v="Seaux"/>
    <m/>
    <s v="Nombre"/>
    <n v="50"/>
    <m/>
    <m/>
    <m/>
    <s v=""/>
    <n v="25"/>
    <s v="Sélection / Priorisation"/>
    <x v="0"/>
    <x v="2"/>
    <m/>
    <m/>
    <m/>
    <m/>
    <m/>
    <s v="HAI20161017GRAN"/>
    <x v="5"/>
    <x v="0"/>
    <x v="2"/>
    <e v="#N/A"/>
  </r>
  <r>
    <x v="15"/>
    <m/>
    <m/>
    <s v="Réalisé"/>
    <d v="2016-10-17T00:00:00"/>
    <s v="Distribution Abris"/>
    <s v="Matériaux Abris"/>
    <s v="Bâches"/>
    <m/>
    <s v="Nombre"/>
    <n v="50"/>
    <m/>
    <m/>
    <m/>
    <s v=""/>
    <n v="25"/>
    <m/>
    <x v="0"/>
    <x v="63"/>
    <m/>
    <m/>
    <m/>
    <m/>
    <m/>
    <s v="HAI20161017GRBE"/>
    <x v="1"/>
    <x v="0"/>
    <x v="43"/>
    <e v="#N/A"/>
  </r>
  <r>
    <x v="15"/>
    <m/>
    <m/>
    <s v="Réalisé"/>
    <d v="2016-10-17T00:00:00"/>
    <s v="Distribution NFI"/>
    <s v="Matériaux NFI"/>
    <s v="Couvertures"/>
    <m/>
    <s v="Nombre"/>
    <n v="50"/>
    <m/>
    <m/>
    <m/>
    <s v=""/>
    <n v="25"/>
    <m/>
    <x v="0"/>
    <x v="63"/>
    <m/>
    <m/>
    <m/>
    <m/>
    <m/>
    <s v="HAI20161017GRBE"/>
    <x v="2"/>
    <x v="0"/>
    <x v="43"/>
    <e v="#N/A"/>
  </r>
  <r>
    <x v="15"/>
    <m/>
    <m/>
    <s v="Réalisé"/>
    <d v="2016-10-17T00:00:00"/>
    <s v="Distribution Abris"/>
    <s v="Matériaux Abris"/>
    <s v="Kit Abris"/>
    <m/>
    <s v="Nombre"/>
    <n v="25"/>
    <m/>
    <m/>
    <m/>
    <s v=""/>
    <n v="25"/>
    <s v="Sélection / Priorisation"/>
    <x v="0"/>
    <x v="63"/>
    <m/>
    <m/>
    <m/>
    <m/>
    <m/>
    <s v="HAI20161017GRBE"/>
    <x v="3"/>
    <x v="0"/>
    <x v="43"/>
    <e v="#N/A"/>
  </r>
  <r>
    <x v="15"/>
    <m/>
    <m/>
    <s v="Réalisé"/>
    <d v="2016-10-17T00:00:00"/>
    <s v="Distribution NFI"/>
    <s v="Matériaux NFI"/>
    <s v="Kit de cuisine"/>
    <m/>
    <s v="Nombre"/>
    <n v="25"/>
    <m/>
    <m/>
    <m/>
    <s v=""/>
    <n v="25"/>
    <s v="Sélection / Priorisation"/>
    <x v="0"/>
    <x v="63"/>
    <m/>
    <m/>
    <m/>
    <m/>
    <m/>
    <s v="HAI20161017GRBE"/>
    <x v="4"/>
    <x v="0"/>
    <x v="43"/>
    <e v="#N/A"/>
  </r>
  <r>
    <x v="15"/>
    <m/>
    <m/>
    <s v="Réalisé"/>
    <d v="2016-10-17T00:00:00"/>
    <s v="Distribution NFI"/>
    <s v="Matériaux NFI"/>
    <s v="Seaux"/>
    <m/>
    <s v="Nombre"/>
    <n v="50"/>
    <m/>
    <m/>
    <m/>
    <s v=""/>
    <n v="25"/>
    <m/>
    <x v="0"/>
    <x v="63"/>
    <m/>
    <m/>
    <m/>
    <m/>
    <m/>
    <s v="HAI20161017GRBE"/>
    <x v="5"/>
    <x v="0"/>
    <x v="43"/>
    <e v="#N/A"/>
  </r>
  <r>
    <x v="15"/>
    <m/>
    <m/>
    <s v="Réalisé"/>
    <d v="2016-10-17T00:00:00"/>
    <s v="Distribution NFI"/>
    <s v="Matériaux NFI"/>
    <s v="Couvertures"/>
    <m/>
    <s v="Nombre"/>
    <n v="50"/>
    <m/>
    <m/>
    <m/>
    <s v=""/>
    <n v="25"/>
    <m/>
    <x v="0"/>
    <x v="30"/>
    <m/>
    <m/>
    <m/>
    <m/>
    <m/>
    <s v="HAI20161017GRCH"/>
    <x v="2"/>
    <x v="0"/>
    <x v="30"/>
    <e v="#N/A"/>
  </r>
  <r>
    <x v="15"/>
    <m/>
    <m/>
    <s v="Réalisé"/>
    <d v="2016-10-17T00:00:00"/>
    <s v="Distribution Abris"/>
    <s v="Matériaux Abris"/>
    <s v="Kit Abris"/>
    <m/>
    <s v="Nombre"/>
    <n v="25"/>
    <m/>
    <m/>
    <m/>
    <s v=""/>
    <n v="25"/>
    <s v="Sélection / Priorisation"/>
    <x v="0"/>
    <x v="30"/>
    <m/>
    <m/>
    <m/>
    <m/>
    <m/>
    <s v="HAI20161017GRCH"/>
    <x v="3"/>
    <x v="0"/>
    <x v="30"/>
    <e v="#N/A"/>
  </r>
  <r>
    <x v="15"/>
    <m/>
    <m/>
    <s v="Réalisé"/>
    <d v="2016-10-17T00:00:00"/>
    <s v="Distribution NFI"/>
    <s v="Matériaux NFI"/>
    <s v="Kit de cuisine"/>
    <m/>
    <s v="Nombre"/>
    <n v="25"/>
    <m/>
    <m/>
    <m/>
    <s v=""/>
    <n v="25"/>
    <s v="Sélection / Priorisation"/>
    <x v="0"/>
    <x v="30"/>
    <m/>
    <m/>
    <m/>
    <m/>
    <m/>
    <s v="HAI20161017GRCH"/>
    <x v="4"/>
    <x v="0"/>
    <x v="30"/>
    <e v="#N/A"/>
  </r>
  <r>
    <x v="15"/>
    <m/>
    <m/>
    <s v="Réalisé"/>
    <d v="2016-10-17T00:00:00"/>
    <s v="Distribution NFI"/>
    <s v="Matériaux NFI"/>
    <s v="Seaux"/>
    <m/>
    <s v="Nombre"/>
    <n v="50"/>
    <m/>
    <m/>
    <m/>
    <s v=""/>
    <n v="25"/>
    <m/>
    <x v="0"/>
    <x v="30"/>
    <m/>
    <m/>
    <m/>
    <m/>
    <m/>
    <s v="HAI20161017GRCH"/>
    <x v="5"/>
    <x v="0"/>
    <x v="30"/>
    <e v="#N/A"/>
  </r>
  <r>
    <x v="15"/>
    <m/>
    <m/>
    <s v="Réalisé"/>
    <d v="2016-10-17T00:00:00"/>
    <s v="Distribution NFI"/>
    <s v="Matériaux NFI"/>
    <s v="Couvertures"/>
    <m/>
    <s v="Nombre"/>
    <n v="50"/>
    <m/>
    <m/>
    <m/>
    <s v=""/>
    <n v="25"/>
    <m/>
    <x v="0"/>
    <x v="64"/>
    <m/>
    <m/>
    <m/>
    <m/>
    <m/>
    <s v="HAI20161017GRCO"/>
    <x v="2"/>
    <x v="0"/>
    <x v="44"/>
    <e v="#N/A"/>
  </r>
  <r>
    <x v="15"/>
    <m/>
    <m/>
    <s v="Réalisé"/>
    <d v="2016-10-17T00:00:00"/>
    <s v="Distribution Abris"/>
    <s v="Matériaux Abris"/>
    <s v="Kit Abris"/>
    <m/>
    <s v="Nombre"/>
    <n v="25"/>
    <m/>
    <m/>
    <m/>
    <s v=""/>
    <n v="25"/>
    <s v="Sélection / Priorisation"/>
    <x v="0"/>
    <x v="64"/>
    <m/>
    <m/>
    <m/>
    <m/>
    <m/>
    <s v="HAI20161017GRCO"/>
    <x v="3"/>
    <x v="0"/>
    <x v="44"/>
    <e v="#N/A"/>
  </r>
  <r>
    <x v="15"/>
    <m/>
    <m/>
    <s v="Réalisé"/>
    <d v="2016-10-17T00:00:00"/>
    <s v="Distribution NFI"/>
    <s v="Matériaux NFI"/>
    <s v="Kit de cuisine"/>
    <m/>
    <s v="Nombre"/>
    <n v="25"/>
    <m/>
    <m/>
    <m/>
    <s v=""/>
    <n v="25"/>
    <s v="Sélection / Priorisation"/>
    <x v="0"/>
    <x v="64"/>
    <m/>
    <m/>
    <m/>
    <m/>
    <m/>
    <s v="HAI20161017GRCO"/>
    <x v="4"/>
    <x v="0"/>
    <x v="44"/>
    <e v="#N/A"/>
  </r>
  <r>
    <x v="15"/>
    <m/>
    <m/>
    <s v="Réalisé"/>
    <d v="2016-10-17T00:00:00"/>
    <s v="Distribution NFI"/>
    <s v="Matériaux NFI"/>
    <s v="Seaux"/>
    <m/>
    <s v="Nombre"/>
    <n v="50"/>
    <m/>
    <m/>
    <m/>
    <s v=""/>
    <n v="25"/>
    <s v="Sélection / Priorisation"/>
    <x v="0"/>
    <x v="64"/>
    <m/>
    <m/>
    <m/>
    <m/>
    <m/>
    <s v="HAI20161017GRCO"/>
    <x v="5"/>
    <x v="0"/>
    <x v="44"/>
    <e v="#N/A"/>
  </r>
  <r>
    <x v="15"/>
    <m/>
    <m/>
    <s v="Réalisé"/>
    <d v="2016-10-17T00:00:00"/>
    <s v="Distribution NFI"/>
    <s v="Matériaux NFI"/>
    <s v="Couvertures"/>
    <m/>
    <s v="Nombre"/>
    <n v="50"/>
    <m/>
    <m/>
    <m/>
    <s v=""/>
    <n v="25"/>
    <m/>
    <x v="0"/>
    <x v="3"/>
    <m/>
    <m/>
    <m/>
    <m/>
    <m/>
    <s v="HAI20161017GRDA"/>
    <x v="2"/>
    <x v="0"/>
    <x v="3"/>
    <e v="#N/A"/>
  </r>
  <r>
    <x v="15"/>
    <m/>
    <m/>
    <s v="Réalisé"/>
    <d v="2016-10-17T00:00:00"/>
    <s v="Distribution Abris"/>
    <s v="Matériaux Abris"/>
    <s v="Kit Abris"/>
    <m/>
    <s v="Nombre"/>
    <n v="25"/>
    <m/>
    <m/>
    <m/>
    <s v=""/>
    <n v="25"/>
    <s v="Sélection / Priorisation"/>
    <x v="0"/>
    <x v="3"/>
    <m/>
    <m/>
    <m/>
    <m/>
    <m/>
    <s v="HAI20161017GRDA"/>
    <x v="3"/>
    <x v="0"/>
    <x v="3"/>
    <e v="#N/A"/>
  </r>
  <r>
    <x v="15"/>
    <m/>
    <m/>
    <s v="Réalisé"/>
    <d v="2016-10-17T00:00:00"/>
    <s v="Distribution NFI"/>
    <s v="Matériaux NFI"/>
    <s v="Kit de cuisine"/>
    <m/>
    <s v="Nombre"/>
    <n v="25"/>
    <m/>
    <m/>
    <m/>
    <s v=""/>
    <n v="25"/>
    <s v="Sélection / Priorisation"/>
    <x v="0"/>
    <x v="3"/>
    <m/>
    <m/>
    <m/>
    <m/>
    <m/>
    <s v="HAI20161017GRDA"/>
    <x v="4"/>
    <x v="0"/>
    <x v="3"/>
    <e v="#N/A"/>
  </r>
  <r>
    <x v="15"/>
    <m/>
    <m/>
    <s v="Réalisé"/>
    <d v="2016-10-17T00:00:00"/>
    <s v="Distribution NFI"/>
    <s v="Matériaux NFI"/>
    <s v="Seaux"/>
    <m/>
    <s v="Nombre"/>
    <n v="50"/>
    <m/>
    <m/>
    <m/>
    <s v=""/>
    <n v="25"/>
    <s v="Sélection / Priorisation"/>
    <x v="0"/>
    <x v="3"/>
    <m/>
    <m/>
    <m/>
    <m/>
    <m/>
    <s v="HAI20161017GRDA"/>
    <x v="5"/>
    <x v="0"/>
    <x v="3"/>
    <e v="#N/A"/>
  </r>
  <r>
    <x v="15"/>
    <m/>
    <m/>
    <s v="Réalisé"/>
    <d v="2016-10-17T00:00:00"/>
    <s v="Distribution NFI"/>
    <s v="Matériaux NFI"/>
    <s v="Couvertures"/>
    <m/>
    <s v="Nombre"/>
    <n v="150"/>
    <m/>
    <m/>
    <m/>
    <s v=""/>
    <n v="75"/>
    <s v="Sélection / Priorisation"/>
    <x v="0"/>
    <x v="0"/>
    <m/>
    <m/>
    <m/>
    <m/>
    <m/>
    <s v="HAI20161017GRJE"/>
    <x v="2"/>
    <x v="0"/>
    <x v="0"/>
    <e v="#N/A"/>
  </r>
  <r>
    <x v="15"/>
    <m/>
    <m/>
    <s v="Réalisé"/>
    <d v="2016-10-17T00:00:00"/>
    <s v="Distribution Abris"/>
    <s v="Matériaux Abris"/>
    <s v="Kit Abris"/>
    <m/>
    <s v="Nombre"/>
    <n v="25"/>
    <m/>
    <m/>
    <m/>
    <s v=""/>
    <n v="75"/>
    <s v="Sélection / Priorisation"/>
    <x v="0"/>
    <x v="0"/>
    <m/>
    <m/>
    <m/>
    <m/>
    <m/>
    <s v="HAI20161017GRJE"/>
    <x v="3"/>
    <x v="0"/>
    <x v="0"/>
    <e v="#N/A"/>
  </r>
  <r>
    <x v="15"/>
    <m/>
    <m/>
    <s v="Réalisé"/>
    <d v="2016-10-17T00:00:00"/>
    <s v="Distribution NFI"/>
    <s v="Matériaux NFI"/>
    <s v="Kit de cuisine"/>
    <m/>
    <s v="Nombre"/>
    <n v="75"/>
    <m/>
    <m/>
    <m/>
    <s v=""/>
    <n v="75"/>
    <s v="Sélection / Priorisation"/>
    <x v="0"/>
    <x v="0"/>
    <m/>
    <m/>
    <m/>
    <m/>
    <m/>
    <s v="HAI20161017GRJE"/>
    <x v="4"/>
    <x v="0"/>
    <x v="0"/>
    <e v="#N/A"/>
  </r>
  <r>
    <x v="15"/>
    <m/>
    <m/>
    <s v="Réalisé"/>
    <d v="2016-10-17T00:00:00"/>
    <s v="Distribution NFI"/>
    <s v="Matériaux NFI"/>
    <s v="Seaux"/>
    <m/>
    <s v="Nombre"/>
    <n v="50"/>
    <m/>
    <m/>
    <m/>
    <s v=""/>
    <n v="75"/>
    <s v="Sélection / Priorisation"/>
    <x v="0"/>
    <x v="0"/>
    <m/>
    <m/>
    <m/>
    <m/>
    <m/>
    <s v="HAI20161017GRJE"/>
    <x v="5"/>
    <x v="0"/>
    <x v="0"/>
    <e v="#N/A"/>
  </r>
  <r>
    <x v="15"/>
    <m/>
    <m/>
    <s v="Réalisé"/>
    <d v="2016-10-17T00:00:00"/>
    <s v="Distribution NFI"/>
    <s v="Matériaux NFI"/>
    <s v="Couvertures"/>
    <m/>
    <s v="Nombre"/>
    <n v="50"/>
    <m/>
    <m/>
    <m/>
    <s v=""/>
    <n v="25"/>
    <m/>
    <x v="0"/>
    <x v="4"/>
    <m/>
    <m/>
    <m/>
    <m/>
    <m/>
    <s v="HAI20161017GRLE"/>
    <x v="2"/>
    <x v="0"/>
    <x v="4"/>
    <e v="#N/A"/>
  </r>
  <r>
    <x v="15"/>
    <m/>
    <m/>
    <s v="Réalisé"/>
    <d v="2016-10-17T00:00:00"/>
    <s v="Distribution Abris"/>
    <s v="Matériaux Abris"/>
    <s v="Kit Abris"/>
    <m/>
    <s v="Nombre"/>
    <n v="25"/>
    <m/>
    <m/>
    <m/>
    <s v=""/>
    <n v="25"/>
    <s v="Sélection / Priorisation"/>
    <x v="0"/>
    <x v="4"/>
    <m/>
    <m/>
    <m/>
    <m/>
    <m/>
    <s v="HAI20161017GRLE"/>
    <x v="3"/>
    <x v="0"/>
    <x v="4"/>
    <e v="#N/A"/>
  </r>
  <r>
    <x v="15"/>
    <m/>
    <m/>
    <s v="Réalisé"/>
    <d v="2016-10-17T00:00:00"/>
    <s v="Distribution NFI"/>
    <s v="Matériaux NFI"/>
    <s v="Kit de cuisine"/>
    <m/>
    <s v="Nombre"/>
    <n v="25"/>
    <m/>
    <m/>
    <m/>
    <s v=""/>
    <n v="25"/>
    <s v="Sélection / Priorisation"/>
    <x v="0"/>
    <x v="4"/>
    <m/>
    <m/>
    <m/>
    <m/>
    <m/>
    <s v="HAI20161017GRLE"/>
    <x v="4"/>
    <x v="0"/>
    <x v="4"/>
    <e v="#N/A"/>
  </r>
  <r>
    <x v="15"/>
    <m/>
    <m/>
    <s v="Réalisé"/>
    <d v="2016-10-17T00:00:00"/>
    <s v="Distribution NFI"/>
    <s v="Matériaux NFI"/>
    <s v="Seaux"/>
    <m/>
    <s v="Nombre"/>
    <n v="50"/>
    <m/>
    <m/>
    <m/>
    <s v=""/>
    <n v="25"/>
    <s v="Sélection / Priorisation"/>
    <x v="0"/>
    <x v="4"/>
    <m/>
    <m/>
    <m/>
    <m/>
    <m/>
    <s v="HAI20161017GRLE"/>
    <x v="5"/>
    <x v="0"/>
    <x v="4"/>
    <e v="#N/A"/>
  </r>
  <r>
    <x v="15"/>
    <m/>
    <m/>
    <s v="Réalisé"/>
    <d v="2016-10-17T00:00:00"/>
    <s v="Distribution NFI"/>
    <s v="Matériaux NFI"/>
    <s v="Couvertures"/>
    <m/>
    <s v="Nombre"/>
    <n v="25"/>
    <m/>
    <m/>
    <m/>
    <s v=""/>
    <n v="25"/>
    <s v="Sélection / Priorisation"/>
    <x v="0"/>
    <x v="29"/>
    <m/>
    <m/>
    <m/>
    <m/>
    <m/>
    <s v="HAI20161017GRMO"/>
    <x v="2"/>
    <x v="0"/>
    <x v="29"/>
    <e v="#N/A"/>
  </r>
  <r>
    <x v="15"/>
    <m/>
    <m/>
    <s v="Réalisé"/>
    <d v="2016-10-17T00:00:00"/>
    <s v="Distribution Abris"/>
    <s v="Matériaux Abris"/>
    <s v="Kit Abris"/>
    <m/>
    <s v="Nombre"/>
    <n v="25"/>
    <m/>
    <m/>
    <m/>
    <s v=""/>
    <n v="25"/>
    <s v="Sélection / Priorisation"/>
    <x v="0"/>
    <x v="29"/>
    <m/>
    <m/>
    <m/>
    <m/>
    <m/>
    <s v="HAI20161017GRMO"/>
    <x v="3"/>
    <x v="0"/>
    <x v="29"/>
    <e v="#N/A"/>
  </r>
  <r>
    <x v="15"/>
    <m/>
    <m/>
    <s v="Réalisé"/>
    <d v="2016-10-17T00:00:00"/>
    <s v="Distribution NFI"/>
    <s v="Matériaux NFI"/>
    <s v="Kit de cuisine"/>
    <m/>
    <s v="Nombre"/>
    <n v="25"/>
    <m/>
    <m/>
    <m/>
    <s v=""/>
    <n v="25"/>
    <s v="Sélection / Priorisation"/>
    <x v="0"/>
    <x v="29"/>
    <m/>
    <m/>
    <m/>
    <m/>
    <m/>
    <s v="HAI20161017GRMO"/>
    <x v="4"/>
    <x v="0"/>
    <x v="29"/>
    <e v="#N/A"/>
  </r>
  <r>
    <x v="15"/>
    <m/>
    <m/>
    <s v="Réalisé"/>
    <d v="2016-10-17T00:00:00"/>
    <s v="Distribution NFI"/>
    <s v="Matériaux NFI"/>
    <s v="Seaux"/>
    <m/>
    <s v="Nombre"/>
    <n v="25"/>
    <m/>
    <m/>
    <m/>
    <s v=""/>
    <n v="25"/>
    <m/>
    <x v="0"/>
    <x v="29"/>
    <m/>
    <m/>
    <m/>
    <m/>
    <m/>
    <s v="HAI20161017GRMO"/>
    <x v="5"/>
    <x v="0"/>
    <x v="29"/>
    <e v="#N/A"/>
  </r>
  <r>
    <x v="15"/>
    <m/>
    <m/>
    <s v="Réalisé"/>
    <d v="2016-10-17T00:00:00"/>
    <s v="Distribution NFI"/>
    <s v="Matériaux NFI"/>
    <s v="Couvertures"/>
    <m/>
    <s v="Nombre"/>
    <n v="50"/>
    <m/>
    <m/>
    <m/>
    <s v=""/>
    <n v="25"/>
    <s v="Sélection / Priorisation"/>
    <x v="0"/>
    <x v="65"/>
    <m/>
    <m/>
    <m/>
    <m/>
    <m/>
    <s v="HAI20161017GRPE"/>
    <x v="2"/>
    <x v="0"/>
    <x v="45"/>
    <e v="#N/A"/>
  </r>
  <r>
    <x v="15"/>
    <m/>
    <m/>
    <s v="Réalisé"/>
    <d v="2016-10-17T00:00:00"/>
    <s v="Distribution Abris"/>
    <s v="Matériaux Abris"/>
    <s v="Kit Abris"/>
    <m/>
    <s v="Nombre"/>
    <n v="25"/>
    <m/>
    <m/>
    <m/>
    <s v=""/>
    <n v="25"/>
    <s v="Sélection / Priorisation"/>
    <x v="0"/>
    <x v="65"/>
    <m/>
    <m/>
    <m/>
    <m/>
    <m/>
    <s v="HAI20161017GRPE"/>
    <x v="3"/>
    <x v="0"/>
    <x v="45"/>
    <e v="#N/A"/>
  </r>
  <r>
    <x v="15"/>
    <m/>
    <m/>
    <s v="Réalisé"/>
    <d v="2016-10-17T00:00:00"/>
    <s v="Distribution NFI"/>
    <s v="Matériaux NFI"/>
    <s v="Kit de cuisine"/>
    <m/>
    <s v="Nombre"/>
    <n v="25"/>
    <m/>
    <m/>
    <m/>
    <s v=""/>
    <n v="25"/>
    <s v="Sélection / Priorisation"/>
    <x v="0"/>
    <x v="65"/>
    <m/>
    <m/>
    <m/>
    <m/>
    <m/>
    <s v="HAI20161017GRPE"/>
    <x v="4"/>
    <x v="0"/>
    <x v="45"/>
    <e v="#N/A"/>
  </r>
  <r>
    <x v="15"/>
    <m/>
    <m/>
    <s v="Réalisé"/>
    <d v="2016-10-17T00:00:00"/>
    <s v="Distribution NFI"/>
    <s v="Matériaux NFI"/>
    <s v="Seaux"/>
    <m/>
    <s v="Nombre"/>
    <n v="50"/>
    <m/>
    <m/>
    <m/>
    <s v=""/>
    <n v="25"/>
    <m/>
    <x v="0"/>
    <x v="65"/>
    <m/>
    <m/>
    <m/>
    <m/>
    <m/>
    <s v="HAI20161017GRPE"/>
    <x v="5"/>
    <x v="0"/>
    <x v="45"/>
    <e v="#N/A"/>
  </r>
  <r>
    <x v="15"/>
    <m/>
    <m/>
    <s v="Réalisé"/>
    <d v="2016-10-17T00:00:00"/>
    <s v="Distribution NFI"/>
    <s v="Matériaux NFI"/>
    <s v="Couvertures"/>
    <m/>
    <s v="Nombre"/>
    <n v="50"/>
    <m/>
    <m/>
    <m/>
    <s v=""/>
    <n v="25"/>
    <s v="Sélection / Priorisation"/>
    <x v="0"/>
    <x v="66"/>
    <m/>
    <m/>
    <m/>
    <m/>
    <m/>
    <s v="HAI20161017GRRO"/>
    <x v="2"/>
    <x v="0"/>
    <x v="46"/>
    <e v="#N/A"/>
  </r>
  <r>
    <x v="15"/>
    <m/>
    <m/>
    <s v="Réalisé"/>
    <d v="2016-10-17T00:00:00"/>
    <s v="Distribution Abris"/>
    <s v="Matériaux Abris"/>
    <s v="Kit Abris"/>
    <m/>
    <s v="Nombre"/>
    <n v="25"/>
    <m/>
    <m/>
    <m/>
    <s v=""/>
    <n v="25"/>
    <s v="Sélection / Priorisation"/>
    <x v="0"/>
    <x v="66"/>
    <m/>
    <m/>
    <m/>
    <m/>
    <m/>
    <s v="HAI20161017GRRO"/>
    <x v="3"/>
    <x v="0"/>
    <x v="46"/>
    <e v="#N/A"/>
  </r>
  <r>
    <x v="15"/>
    <m/>
    <m/>
    <s v="Réalisé"/>
    <d v="2016-10-17T00:00:00"/>
    <s v="Distribution NFI"/>
    <s v="Matériaux NFI"/>
    <s v="Kit de cuisine"/>
    <m/>
    <s v="Nombre"/>
    <n v="25"/>
    <m/>
    <m/>
    <m/>
    <s v=""/>
    <n v="25"/>
    <s v="Sélection / Priorisation"/>
    <x v="0"/>
    <x v="66"/>
    <m/>
    <m/>
    <m/>
    <m/>
    <m/>
    <s v="HAI20161017GRRO"/>
    <x v="4"/>
    <x v="0"/>
    <x v="46"/>
    <e v="#N/A"/>
  </r>
  <r>
    <x v="15"/>
    <m/>
    <m/>
    <s v="Réalisé"/>
    <d v="2016-10-17T00:00:00"/>
    <s v="Distribution NFI"/>
    <s v="Matériaux NFI"/>
    <s v="Seaux"/>
    <m/>
    <s v="Nombre"/>
    <n v="50"/>
    <m/>
    <m/>
    <m/>
    <s v=""/>
    <n v="25"/>
    <m/>
    <x v="0"/>
    <x v="66"/>
    <m/>
    <m/>
    <m/>
    <m/>
    <m/>
    <s v="HAI20161017GRRO"/>
    <x v="5"/>
    <x v="0"/>
    <x v="46"/>
    <e v="#N/A"/>
  </r>
  <r>
    <x v="15"/>
    <m/>
    <m/>
    <s v="Réalisé"/>
    <d v="2016-10-25T00:00:00"/>
    <s v="Distribution NFI"/>
    <s v="Matériaux NFI"/>
    <s v="Kit de cuisine"/>
    <m/>
    <s v="Nombre"/>
    <n v="200"/>
    <m/>
    <m/>
    <m/>
    <s v=""/>
    <n v="200"/>
    <s v="Sélection / Priorisation"/>
    <x v="4"/>
    <x v="34"/>
    <s v="point a raquette"/>
    <m/>
    <m/>
    <m/>
    <m/>
    <s v="HAI20161025OUPOPO"/>
    <x v="5"/>
    <x v="4"/>
    <x v="34"/>
    <e v="#N/A"/>
  </r>
  <r>
    <x v="15"/>
    <m/>
    <m/>
    <s v="Réalisé"/>
    <d v="2016-10-26T00:00:00"/>
    <s v="Distribution NFI"/>
    <s v="Matériaux NFI"/>
    <s v="Kit de cuisine"/>
    <m/>
    <s v="Nombre"/>
    <n v="195"/>
    <m/>
    <m/>
    <m/>
    <s v=""/>
    <n v="195"/>
    <s v="Sélection / Priorisation"/>
    <x v="4"/>
    <x v="56"/>
    <s v="Plaisance and bois pain"/>
    <m/>
    <m/>
    <m/>
    <m/>
    <s v="HAI20161026OUPLPL"/>
    <x v="5"/>
    <x v="4"/>
    <x v="36"/>
    <e v="#N/A"/>
  </r>
  <r>
    <x v="15"/>
    <s v="Haitian RC"/>
    <m/>
    <s v="Réalisé"/>
    <d v="2016-10-27T00:00:00"/>
    <s v="Distribution NFI"/>
    <s v="Matériaux NFI"/>
    <s v="Kit de cuisine"/>
    <m/>
    <s v="Nombre"/>
    <n v="123"/>
    <m/>
    <m/>
    <m/>
    <s v=""/>
    <n v="123"/>
    <s v="Sélection / Priorisation"/>
    <x v="4"/>
    <x v="34"/>
    <s v="Latorre"/>
    <m/>
    <m/>
    <m/>
    <m/>
    <s v="HAI20161027OUPOLA"/>
    <x v="5"/>
    <x v="4"/>
    <x v="34"/>
    <e v="#N/A"/>
  </r>
  <r>
    <x v="15"/>
    <m/>
    <m/>
    <s v="Réalisé"/>
    <d v="2016-10-29T00:00:00"/>
    <s v="Distribution NFI"/>
    <s v="Matériaux NFI"/>
    <s v="Kit de cuisine"/>
    <m/>
    <s v="Nombre"/>
    <n v="146"/>
    <m/>
    <m/>
    <m/>
    <s v=""/>
    <n v="146"/>
    <s v="Sélection / Priorisation"/>
    <x v="4"/>
    <x v="34"/>
    <s v="POINTE DES LATANIERS"/>
    <m/>
    <m/>
    <m/>
    <m/>
    <s v="HAI20161029OUPOPO"/>
    <x v="5"/>
    <x v="4"/>
    <x v="34"/>
    <e v="#N/A"/>
  </r>
  <r>
    <x v="15"/>
    <m/>
    <m/>
    <s v="Réalisé"/>
    <d v="2016-10-30T00:00:00"/>
    <s v="Distribution NFI"/>
    <s v="Matériaux NFI"/>
    <s v="Kit de cuisine"/>
    <m/>
    <s v="Nombre"/>
    <n v="231"/>
    <m/>
    <m/>
    <m/>
    <s v=""/>
    <n v="231"/>
    <s v="Sélection / Priorisation"/>
    <x v="4"/>
    <x v="34"/>
    <s v="GROS MANGLE"/>
    <m/>
    <m/>
    <m/>
    <m/>
    <s v="HAI20161030OUPOGR"/>
    <x v="5"/>
    <x v="4"/>
    <x v="34"/>
    <e v="#N/A"/>
  </r>
  <r>
    <x v="15"/>
    <m/>
    <m/>
    <s v="Réalisé"/>
    <d v="2016-10-30T00:00:00"/>
    <s v="Distribution NFI"/>
    <s v="Matériaux NFI"/>
    <s v="Kit de cuisine"/>
    <m/>
    <s v="Nombre"/>
    <n v="110"/>
    <m/>
    <m/>
    <m/>
    <s v=""/>
    <n v="110"/>
    <s v="Sélection / Priorisation"/>
    <x v="4"/>
    <x v="34"/>
    <s v="la source"/>
    <m/>
    <m/>
    <m/>
    <m/>
    <s v="HAI20161030OUPOLA"/>
    <x v="5"/>
    <x v="4"/>
    <x v="34"/>
    <e v="#N/A"/>
  </r>
  <r>
    <x v="15"/>
    <m/>
    <m/>
    <s v="Réalisé"/>
    <d v="2016-10-31T00:00:00"/>
    <s v="Distribution NFI"/>
    <s v="Matériaux NFI"/>
    <s v="Kit de cuisine"/>
    <m/>
    <s v="Nombre"/>
    <n v="288"/>
    <m/>
    <m/>
    <m/>
    <s v=""/>
    <n v="288"/>
    <s v="Sélection / Priorisation"/>
    <x v="4"/>
    <x v="34"/>
    <s v="TI PALMISTE"/>
    <m/>
    <m/>
    <m/>
    <m/>
    <s v="HAI20161031OUPOTI"/>
    <x v="5"/>
    <x v="4"/>
    <x v="34"/>
    <e v="#N/A"/>
  </r>
  <r>
    <x v="15"/>
    <m/>
    <m/>
    <s v="Réalisé"/>
    <d v="2016-11-02T00:00:00"/>
    <s v="Distribution NFI"/>
    <s v="Matériaux NFI"/>
    <s v="Kit de cuisine"/>
    <m/>
    <s v="Nombre"/>
    <n v="180"/>
    <m/>
    <m/>
    <m/>
    <s v=""/>
    <n v="241"/>
    <s v="Sélection / Priorisation"/>
    <x v="4"/>
    <x v="34"/>
    <s v="Source Philippe"/>
    <m/>
    <m/>
    <m/>
    <m/>
    <s v="HAI2016112OUPOSO"/>
    <x v="5"/>
    <x v="4"/>
    <x v="34"/>
    <e v="#N/A"/>
  </r>
  <r>
    <x v="15"/>
    <m/>
    <m/>
    <s v="Réalisé"/>
    <d v="2016-11-03T00:00:00"/>
    <s v="Distribution NFI"/>
    <s v="Matériaux NFI"/>
    <s v="Kit de cuisine"/>
    <m/>
    <s v="Nombre"/>
    <n v="65"/>
    <m/>
    <m/>
    <m/>
    <s v=""/>
    <n v="106"/>
    <s v="Sélection / Priorisation"/>
    <x v="4"/>
    <x v="34"/>
    <s v="Morne Ramier"/>
    <m/>
    <m/>
    <m/>
    <m/>
    <s v="HAI2016113OUPOMO"/>
    <x v="5"/>
    <x v="4"/>
    <x v="34"/>
    <e v="#N/A"/>
  </r>
  <r>
    <x v="16"/>
    <s v="Handicap International"/>
    <m/>
    <s v="Planifié (financé)"/>
    <m/>
    <s v="Distribution Abris"/>
    <s v="Matériaux Abris"/>
    <s v="Kit Abris"/>
    <s v="Each shelter kit with be augmented with 2 Sloar lamps 2 Mosquito nets 1 Jerry water can 1 Thirst aid station (water filtration)."/>
    <s v="Nombre"/>
    <n v="500"/>
    <m/>
    <m/>
    <m/>
    <s v=""/>
    <m/>
    <s v="Sélection / Priorisation"/>
    <x v="2"/>
    <x v="67"/>
    <s v="Marie Rouge"/>
    <m/>
    <m/>
    <m/>
    <s v="500 IFRC Shelter kits to be distributed by Handicap International in the area of Maire Rouge."/>
    <s v="HAN190010NOILMA"/>
    <x v="5"/>
    <x v="2"/>
    <x v="28"/>
    <e v="#N/A"/>
  </r>
  <r>
    <x v="16"/>
    <s v="Handicap International"/>
    <m/>
    <s v="Planifié (financé)"/>
    <m/>
    <s v="Distribution Abris"/>
    <s v="Matériaux Abris"/>
    <s v="Kit Abris"/>
    <s v="Each shelter kit with be augmented with 2 Sloar lamps 2 Mosquito nets 1 Jerry water can 1 Thirst aid station (water filtration)."/>
    <s v="Nombre"/>
    <n v="500"/>
    <m/>
    <m/>
    <m/>
    <s v=""/>
    <m/>
    <s v="Sélection / Priorisation"/>
    <x v="2"/>
    <x v="13"/>
    <m/>
    <m/>
    <m/>
    <m/>
    <s v="500 IFRC Shelter Kits to be ditributed by Handicap International in the areas of Jean Rabel. ."/>
    <s v="HAN190010NOJE"/>
    <x v="5"/>
    <x v="2"/>
    <x v="13"/>
    <e v="#N/A"/>
  </r>
  <r>
    <x v="17"/>
    <m/>
    <m/>
    <s v="Réalisé"/>
    <m/>
    <s v="Distribution NFI"/>
    <s v="Matériaux NFI"/>
    <s v="Couvertures"/>
    <m/>
    <s v="Nombre"/>
    <n v="130"/>
    <m/>
    <m/>
    <m/>
    <s v=""/>
    <n v="130"/>
    <m/>
    <x v="4"/>
    <x v="28"/>
    <m/>
    <m/>
    <m/>
    <m/>
    <m/>
    <s v="IBE190010OU"/>
    <x v="4"/>
    <x v="4"/>
    <x v="28"/>
    <e v="#N/A"/>
  </r>
  <r>
    <x v="17"/>
    <m/>
    <m/>
    <s v="Réalisé"/>
    <m/>
    <s v="Distribution NFI"/>
    <s v="Matériaux NFI"/>
    <s v="Kit d'hygiène"/>
    <m/>
    <s v="Nombre"/>
    <n v="30"/>
    <m/>
    <m/>
    <m/>
    <s v=""/>
    <n v="130"/>
    <m/>
    <x v="4"/>
    <x v="28"/>
    <m/>
    <m/>
    <m/>
    <m/>
    <m/>
    <s v="IBE190010OU"/>
    <x v="5"/>
    <x v="4"/>
    <x v="28"/>
    <e v="#N/A"/>
  </r>
  <r>
    <x v="18"/>
    <s v="Haitian RC"/>
    <m/>
    <s v="Réalisé"/>
    <d v="2016-10-20T00:00:00"/>
    <s v="Distribution Abris"/>
    <s v="Matériaux Abris"/>
    <s v="Bâches"/>
    <m/>
    <s v="Nombre"/>
    <n v="598"/>
    <m/>
    <m/>
    <m/>
    <s v=""/>
    <n v="299"/>
    <s v="Sélection / Priorisation"/>
    <x v="0"/>
    <x v="2"/>
    <m/>
    <m/>
    <m/>
    <m/>
    <m/>
    <s v="IFR20161020GRAN"/>
    <x v="18"/>
    <x v="0"/>
    <x v="2"/>
    <e v="#N/A"/>
  </r>
  <r>
    <x v="18"/>
    <s v="Haitian RC"/>
    <m/>
    <s v="Réalisé"/>
    <d v="2016-10-20T00:00:00"/>
    <s v="Distribution Abris"/>
    <s v="Matériaux Abris"/>
    <s v="Bâches"/>
    <m/>
    <s v="Nombre"/>
    <n v="600"/>
    <m/>
    <m/>
    <m/>
    <s v=""/>
    <n v="300"/>
    <m/>
    <x v="0"/>
    <x v="2"/>
    <m/>
    <m/>
    <m/>
    <m/>
    <m/>
    <s v="IFR20161020GRAN"/>
    <x v="19"/>
    <x v="0"/>
    <x v="2"/>
    <e v="#N/A"/>
  </r>
  <r>
    <x v="18"/>
    <s v="Haitian RC"/>
    <m/>
    <s v="Réalisé"/>
    <d v="2016-10-20T00:00:00"/>
    <s v="Distribution NFI"/>
    <s v="Matériaux NFI"/>
    <s v="Bidons"/>
    <m/>
    <s v="Nombre"/>
    <n v="598"/>
    <m/>
    <m/>
    <m/>
    <s v=""/>
    <n v="299"/>
    <s v="Sélection / Priorisation"/>
    <x v="0"/>
    <x v="2"/>
    <m/>
    <m/>
    <m/>
    <m/>
    <m/>
    <s v="IFR20161020GRAN"/>
    <x v="20"/>
    <x v="0"/>
    <x v="2"/>
    <e v="#N/A"/>
  </r>
  <r>
    <x v="18"/>
    <s v="Haitian RC"/>
    <m/>
    <s v="Réalisé"/>
    <d v="2016-10-20T00:00:00"/>
    <s v="Distribution NFI"/>
    <s v="Matériaux NFI"/>
    <s v="Couvertures"/>
    <m/>
    <s v="Nombre"/>
    <n v="598"/>
    <m/>
    <m/>
    <m/>
    <s v=""/>
    <n v="299"/>
    <s v="Sélection / Priorisation"/>
    <x v="0"/>
    <x v="2"/>
    <m/>
    <m/>
    <m/>
    <m/>
    <m/>
    <s v="IFR20161020GRAN"/>
    <x v="21"/>
    <x v="0"/>
    <x v="2"/>
    <e v="#N/A"/>
  </r>
  <r>
    <x v="18"/>
    <s v="Haitian RC"/>
    <m/>
    <s v="Réalisé"/>
    <d v="2016-10-20T00:00:00"/>
    <s v="Distribution NFI"/>
    <s v="Matériaux NFI"/>
    <s v="Couvertures"/>
    <m/>
    <s v="Nombre"/>
    <n v="600"/>
    <m/>
    <m/>
    <m/>
    <s v=""/>
    <n v="300"/>
    <m/>
    <x v="0"/>
    <x v="2"/>
    <m/>
    <m/>
    <m/>
    <m/>
    <m/>
    <s v="IFR20161020GRAN"/>
    <x v="22"/>
    <x v="0"/>
    <x v="2"/>
    <e v="#N/A"/>
  </r>
  <r>
    <x v="18"/>
    <s v="Haitian RC"/>
    <m/>
    <s v="Réalisé"/>
    <d v="2016-10-20T00:00:00"/>
    <s v="Distribution Abris"/>
    <s v="Matériaux Abris"/>
    <s v="Kit Abris"/>
    <m/>
    <s v="Nombre"/>
    <n v="300"/>
    <m/>
    <m/>
    <m/>
    <s v=""/>
    <n v="300"/>
    <m/>
    <x v="0"/>
    <x v="2"/>
    <m/>
    <m/>
    <m/>
    <m/>
    <m/>
    <s v="IFR20161020GRAN"/>
    <x v="23"/>
    <x v="0"/>
    <x v="2"/>
    <e v="#N/A"/>
  </r>
  <r>
    <x v="18"/>
    <s v="Haitian RC"/>
    <m/>
    <s v="Réalisé"/>
    <d v="2016-10-20T00:00:00"/>
    <s v="Distribution NFI"/>
    <s v="Matériaux NFI"/>
    <s v="Kit de cuisine"/>
    <m/>
    <s v="Nombre"/>
    <n v="299"/>
    <m/>
    <m/>
    <m/>
    <s v=""/>
    <n v="299"/>
    <s v="Sélection / Priorisation"/>
    <x v="0"/>
    <x v="2"/>
    <m/>
    <m/>
    <m/>
    <m/>
    <m/>
    <s v="IFR20161020GRAN"/>
    <x v="0"/>
    <x v="0"/>
    <x v="2"/>
    <e v="#N/A"/>
  </r>
  <r>
    <x v="18"/>
    <s v="Haitian RC"/>
    <m/>
    <s v="Réalisé"/>
    <d v="2016-10-20T00:00:00"/>
    <s v="Distribution NFI"/>
    <s v="Matériaux NFI"/>
    <s v="Kit d'hygiène"/>
    <m/>
    <s v="Nombre"/>
    <n v="299"/>
    <m/>
    <m/>
    <m/>
    <s v=""/>
    <n v="299"/>
    <s v="Sélection / Priorisation"/>
    <x v="0"/>
    <x v="2"/>
    <m/>
    <m/>
    <m/>
    <m/>
    <m/>
    <s v="IFR20161020GRAN"/>
    <x v="1"/>
    <x v="0"/>
    <x v="2"/>
    <e v="#N/A"/>
  </r>
  <r>
    <x v="18"/>
    <s v="Haitian RC"/>
    <m/>
    <s v="Réalisé"/>
    <d v="2016-10-20T00:00:00"/>
    <s v="Distribution NFI"/>
    <s v="Matériaux NFI"/>
    <s v="Kit d'hygiène"/>
    <m/>
    <s v="Nombre"/>
    <n v="300"/>
    <m/>
    <m/>
    <m/>
    <s v=""/>
    <n v="300"/>
    <m/>
    <x v="0"/>
    <x v="2"/>
    <m/>
    <m/>
    <m/>
    <m/>
    <m/>
    <s v="IFR20161020GRAN"/>
    <x v="2"/>
    <x v="0"/>
    <x v="2"/>
    <e v="#N/A"/>
  </r>
  <r>
    <x v="18"/>
    <s v="Haitian RC"/>
    <m/>
    <s v="Réalisé"/>
    <d v="2016-10-20T00:00:00"/>
    <s v="Distribution NFI"/>
    <s v="Matériaux NFI"/>
    <s v="Moustiquaires"/>
    <m/>
    <s v="Nombre"/>
    <n v="598"/>
    <m/>
    <m/>
    <m/>
    <s v=""/>
    <n v="299"/>
    <s v="Sélection / Priorisation"/>
    <x v="0"/>
    <x v="2"/>
    <m/>
    <m/>
    <m/>
    <m/>
    <m/>
    <s v="IFR20161020GRAN"/>
    <x v="3"/>
    <x v="0"/>
    <x v="2"/>
    <e v="#N/A"/>
  </r>
  <r>
    <x v="18"/>
    <s v="Haitian RC"/>
    <m/>
    <s v="Réalisé"/>
    <d v="2016-10-20T00:00:00"/>
    <s v="Distribution NFI"/>
    <s v="Matériaux NFI"/>
    <s v="Moustiquaires"/>
    <m/>
    <s v="Nombre"/>
    <n v="600"/>
    <m/>
    <m/>
    <m/>
    <s v=""/>
    <n v="300"/>
    <m/>
    <x v="0"/>
    <x v="2"/>
    <m/>
    <m/>
    <m/>
    <m/>
    <m/>
    <s v="IFR20161020GRAN"/>
    <x v="4"/>
    <x v="0"/>
    <x v="2"/>
    <e v="#N/A"/>
  </r>
  <r>
    <x v="18"/>
    <s v="Haitian RC"/>
    <m/>
    <s v="Réalisé"/>
    <d v="2016-10-20T00:00:00"/>
    <s v="Distribution NFI"/>
    <s v="Matériaux NFI"/>
    <s v="Seaux"/>
    <m/>
    <s v="Nombre"/>
    <n v="299"/>
    <m/>
    <m/>
    <m/>
    <s v=""/>
    <n v="299"/>
    <s v="Sélection / Priorisation"/>
    <x v="0"/>
    <x v="2"/>
    <m/>
    <m/>
    <m/>
    <m/>
    <m/>
    <s v="IFR20161020GRAN"/>
    <x v="5"/>
    <x v="0"/>
    <x v="2"/>
    <e v="#N/A"/>
  </r>
  <r>
    <x v="18"/>
    <s v="Haitian RC"/>
    <m/>
    <s v="Réalisé"/>
    <d v="2016-10-21T00:00:00"/>
    <s v="Distribution Abris"/>
    <s v="Matériaux Abris"/>
    <s v="Bâches"/>
    <m/>
    <s v="Nombre"/>
    <n v="598"/>
    <m/>
    <m/>
    <m/>
    <s v=""/>
    <n v="299"/>
    <m/>
    <x v="0"/>
    <x v="2"/>
    <m/>
    <m/>
    <m/>
    <m/>
    <m/>
    <s v="IFR20161021GRAN"/>
    <x v="16"/>
    <x v="0"/>
    <x v="2"/>
    <e v="#N/A"/>
  </r>
  <r>
    <x v="18"/>
    <s v="Haitian RC"/>
    <m/>
    <s v="Réalisé"/>
    <d v="2016-10-21T00:00:00"/>
    <s v="Distribution Abris"/>
    <s v="Matériaux Abris"/>
    <s v="Bâches"/>
    <m/>
    <s v="Nombre"/>
    <n v="15"/>
    <m/>
    <m/>
    <m/>
    <s v=""/>
    <n v="15"/>
    <m/>
    <x v="0"/>
    <x v="2"/>
    <m/>
    <m/>
    <m/>
    <m/>
    <m/>
    <s v="IFR20161021GRAN"/>
    <x v="17"/>
    <x v="0"/>
    <x v="2"/>
    <e v="#N/A"/>
  </r>
  <r>
    <x v="18"/>
    <s v="Haitian RC"/>
    <m/>
    <s v="Réalisé"/>
    <d v="2016-10-21T00:00:00"/>
    <s v="Distribution Abris"/>
    <s v="Matériaux Abris"/>
    <s v="Bâches"/>
    <m/>
    <s v="Nombre"/>
    <n v="600"/>
    <m/>
    <m/>
    <m/>
    <s v=""/>
    <n v="300"/>
    <m/>
    <x v="0"/>
    <x v="2"/>
    <m/>
    <m/>
    <m/>
    <m/>
    <m/>
    <s v="IFR20161021GRAN"/>
    <x v="18"/>
    <x v="0"/>
    <x v="2"/>
    <e v="#N/A"/>
  </r>
  <r>
    <x v="18"/>
    <s v="Haitian RC"/>
    <m/>
    <s v="Réalisé"/>
    <d v="2016-10-21T00:00:00"/>
    <s v="Distribution NFI"/>
    <s v="Matériaux NFI"/>
    <s v="Bidons"/>
    <m/>
    <s v="Nombre"/>
    <n v="598"/>
    <m/>
    <m/>
    <m/>
    <s v=""/>
    <n v="299"/>
    <s v="Sélection / Priorisation"/>
    <x v="0"/>
    <x v="2"/>
    <m/>
    <m/>
    <m/>
    <m/>
    <m/>
    <s v="IFR20161021GRAN"/>
    <x v="19"/>
    <x v="0"/>
    <x v="2"/>
    <e v="#N/A"/>
  </r>
  <r>
    <x v="18"/>
    <s v="Haitian RC"/>
    <m/>
    <s v="Réalisé"/>
    <d v="2016-10-21T00:00:00"/>
    <s v="Distribution NFI"/>
    <s v="Matériaux NFI"/>
    <s v="Couvertures"/>
    <m/>
    <s v="Nombre"/>
    <n v="598"/>
    <m/>
    <m/>
    <m/>
    <s v=""/>
    <n v="299"/>
    <s v="Sélection / Priorisation"/>
    <x v="0"/>
    <x v="2"/>
    <m/>
    <m/>
    <m/>
    <m/>
    <m/>
    <s v="IFR20161021GRAN"/>
    <x v="20"/>
    <x v="0"/>
    <x v="2"/>
    <e v="#N/A"/>
  </r>
  <r>
    <x v="18"/>
    <s v="Haitian RC"/>
    <m/>
    <s v="Réalisé"/>
    <d v="2016-10-21T00:00:00"/>
    <s v="Distribution NFI"/>
    <s v="Matériaux NFI"/>
    <s v="Couvertures"/>
    <m/>
    <s v="Nombre"/>
    <n v="600"/>
    <m/>
    <m/>
    <m/>
    <s v=""/>
    <n v="300"/>
    <m/>
    <x v="0"/>
    <x v="2"/>
    <m/>
    <m/>
    <m/>
    <m/>
    <m/>
    <s v="IFR20161021GRAN"/>
    <x v="21"/>
    <x v="0"/>
    <x v="2"/>
    <e v="#N/A"/>
  </r>
  <r>
    <x v="18"/>
    <s v="Haitian RC"/>
    <m/>
    <s v="Réalisé"/>
    <d v="2016-10-21T00:00:00"/>
    <s v="Distribution Abris"/>
    <s v="Matériaux Abris"/>
    <s v="Kit Abris"/>
    <m/>
    <s v="Nombre"/>
    <n v="299"/>
    <m/>
    <m/>
    <m/>
    <s v=""/>
    <n v="299"/>
    <s v="Sélection / Priorisation"/>
    <x v="0"/>
    <x v="2"/>
    <m/>
    <m/>
    <m/>
    <m/>
    <m/>
    <s v="IFR20161021GRAN"/>
    <x v="22"/>
    <x v="0"/>
    <x v="2"/>
    <e v="#N/A"/>
  </r>
  <r>
    <x v="18"/>
    <s v="Haitian RC"/>
    <m/>
    <s v="Réalisé"/>
    <d v="2016-10-21T00:00:00"/>
    <s v="Distribution Abris"/>
    <s v="Matériaux Abris"/>
    <s v="Kit Abris"/>
    <m/>
    <s v="Nombre"/>
    <n v="15"/>
    <m/>
    <m/>
    <m/>
    <s v=""/>
    <n v="15"/>
    <s v="Sélection / Priorisation"/>
    <x v="0"/>
    <x v="2"/>
    <m/>
    <m/>
    <m/>
    <m/>
    <m/>
    <s v="IFR20161021GRAN"/>
    <x v="23"/>
    <x v="0"/>
    <x v="2"/>
    <e v="#N/A"/>
  </r>
  <r>
    <x v="18"/>
    <s v="Haitian RC"/>
    <m/>
    <s v="Réalisé"/>
    <d v="2016-10-21T00:00:00"/>
    <s v="Distribution NFI"/>
    <s v="Matériaux NFI"/>
    <s v="Kit de cuisine"/>
    <m/>
    <s v="Nombre"/>
    <n v="299"/>
    <m/>
    <m/>
    <m/>
    <s v=""/>
    <n v="299"/>
    <s v="Sélection / Priorisation"/>
    <x v="0"/>
    <x v="2"/>
    <m/>
    <m/>
    <m/>
    <m/>
    <m/>
    <s v="IFR20161021GRAN"/>
    <x v="0"/>
    <x v="0"/>
    <x v="2"/>
    <e v="#N/A"/>
  </r>
  <r>
    <x v="18"/>
    <s v="Haitian RC"/>
    <m/>
    <s v="Réalisé"/>
    <d v="2016-10-21T00:00:00"/>
    <s v="Distribution NFI"/>
    <s v="Matériaux NFI"/>
    <s v="Kit d'hygiène"/>
    <m/>
    <s v="Nombre"/>
    <n v="286"/>
    <m/>
    <m/>
    <m/>
    <s v=""/>
    <n v="299"/>
    <s v="Sélection / Priorisation"/>
    <x v="0"/>
    <x v="2"/>
    <m/>
    <m/>
    <m/>
    <m/>
    <m/>
    <s v="IFR20161021GRAN"/>
    <x v="1"/>
    <x v="0"/>
    <x v="2"/>
    <e v="#N/A"/>
  </r>
  <r>
    <x v="18"/>
    <s v="Haitian RC"/>
    <m/>
    <s v="Réalisé"/>
    <d v="2016-10-21T00:00:00"/>
    <s v="Distribution NFI"/>
    <s v="Matériaux NFI"/>
    <s v="Kit d'hygiène"/>
    <m/>
    <s v="Nombre"/>
    <n v="300"/>
    <m/>
    <m/>
    <m/>
    <s v=""/>
    <n v="300"/>
    <m/>
    <x v="0"/>
    <x v="2"/>
    <m/>
    <m/>
    <m/>
    <m/>
    <m/>
    <s v="IFR20161021GRAN"/>
    <x v="2"/>
    <x v="0"/>
    <x v="2"/>
    <e v="#N/A"/>
  </r>
  <r>
    <x v="18"/>
    <s v="Haitian RC"/>
    <m/>
    <s v="Réalisé"/>
    <d v="2016-10-21T00:00:00"/>
    <s v="Distribution NFI"/>
    <s v="Matériaux NFI"/>
    <s v="Moustiquaires"/>
    <m/>
    <s v="Nombre"/>
    <n v="572"/>
    <m/>
    <m/>
    <m/>
    <s v=""/>
    <n v="299"/>
    <s v="Sélection / Priorisation"/>
    <x v="0"/>
    <x v="2"/>
    <m/>
    <m/>
    <m/>
    <m/>
    <m/>
    <s v="IFR20161021GRAN"/>
    <x v="3"/>
    <x v="0"/>
    <x v="2"/>
    <e v="#N/A"/>
  </r>
  <r>
    <x v="18"/>
    <s v="Haitian RC"/>
    <m/>
    <s v="Réalisé"/>
    <d v="2016-10-21T00:00:00"/>
    <s v="Distribution NFI"/>
    <s v="Matériaux NFI"/>
    <s v="Moustiquaires"/>
    <m/>
    <s v="Nombre"/>
    <n v="600"/>
    <m/>
    <m/>
    <m/>
    <s v=""/>
    <n v="300"/>
    <m/>
    <x v="0"/>
    <x v="2"/>
    <m/>
    <m/>
    <m/>
    <m/>
    <m/>
    <s v="IFR20161021GRAN"/>
    <x v="4"/>
    <x v="0"/>
    <x v="2"/>
    <e v="#N/A"/>
  </r>
  <r>
    <x v="18"/>
    <s v="Haitian RC"/>
    <m/>
    <s v="Réalisé"/>
    <d v="2016-10-21T00:00:00"/>
    <s v="Distribution NFI"/>
    <s v="Matériaux NFI"/>
    <s v="Seaux"/>
    <m/>
    <s v="Nombre"/>
    <n v="299"/>
    <m/>
    <m/>
    <m/>
    <s v=""/>
    <n v="299"/>
    <s v="Sélection / Priorisation"/>
    <x v="0"/>
    <x v="2"/>
    <m/>
    <m/>
    <m/>
    <m/>
    <m/>
    <s v="IFR20161021GRAN"/>
    <x v="5"/>
    <x v="0"/>
    <x v="2"/>
    <e v="#N/A"/>
  </r>
  <r>
    <x v="18"/>
    <s v="Haitian RC"/>
    <m/>
    <s v="Réalisé"/>
    <d v="2016-10-23T00:00:00"/>
    <s v="Distribution Abris"/>
    <s v="Matériaux Abris"/>
    <s v="Bâches"/>
    <m/>
    <s v="Nombre"/>
    <n v="616"/>
    <m/>
    <m/>
    <m/>
    <s v=""/>
    <n v="308"/>
    <m/>
    <x v="1"/>
    <x v="7"/>
    <m/>
    <m/>
    <m/>
    <m/>
    <m/>
    <s v="IFR20161023SUAR"/>
    <x v="3"/>
    <x v="1"/>
    <x v="7"/>
    <e v="#N/A"/>
  </r>
  <r>
    <x v="18"/>
    <s v="Haitian RC"/>
    <m/>
    <s v="Réalisé"/>
    <d v="2016-10-23T00:00:00"/>
    <s v="Distribution NFI"/>
    <s v="Matériaux NFI"/>
    <s v="Bidons"/>
    <m/>
    <s v="Nombre"/>
    <n v="592"/>
    <m/>
    <m/>
    <m/>
    <s v=""/>
    <n v="592"/>
    <m/>
    <x v="1"/>
    <x v="16"/>
    <m/>
    <m/>
    <m/>
    <m/>
    <m/>
    <s v="IFR20161023SUST"/>
    <x v="3"/>
    <x v="1"/>
    <x v="16"/>
    <e v="#N/A"/>
  </r>
  <r>
    <x v="18"/>
    <s v="Haitian RC"/>
    <m/>
    <s v="Réalisé"/>
    <d v="2016-10-23T00:00:00"/>
    <s v="Distribution NFI"/>
    <s v="Matériaux NFI"/>
    <s v="Couvertures"/>
    <m/>
    <s v="Nombre"/>
    <n v="308"/>
    <m/>
    <m/>
    <m/>
    <s v=""/>
    <n v="308"/>
    <m/>
    <x v="1"/>
    <x v="7"/>
    <m/>
    <m/>
    <m/>
    <m/>
    <m/>
    <s v="IFR20161023SUAR"/>
    <x v="4"/>
    <x v="1"/>
    <x v="7"/>
    <e v="#N/A"/>
  </r>
  <r>
    <x v="18"/>
    <s v="Haitian RC"/>
    <m/>
    <s v="Réalisé"/>
    <d v="2016-10-23T00:00:00"/>
    <s v="Distribution Abris"/>
    <s v="Matériaux Abris"/>
    <s v="Kit Abris"/>
    <m/>
    <s v="Nombre"/>
    <n v="309"/>
    <m/>
    <m/>
    <m/>
    <s v=""/>
    <n v="309"/>
    <m/>
    <x v="1"/>
    <x v="7"/>
    <m/>
    <m/>
    <m/>
    <m/>
    <m/>
    <s v="IFR20161023SUAR"/>
    <x v="5"/>
    <x v="1"/>
    <x v="7"/>
    <e v="#N/A"/>
  </r>
  <r>
    <x v="18"/>
    <s v="Haitian RC"/>
    <m/>
    <s v="Réalisé"/>
    <d v="2016-10-23T00:00:00"/>
    <s v="Distribution NFI"/>
    <s v="Matériaux NFI"/>
    <s v="Kit de cuisine"/>
    <m/>
    <s v="Nombre"/>
    <n v="592"/>
    <m/>
    <m/>
    <m/>
    <s v=""/>
    <n v="592"/>
    <m/>
    <x v="1"/>
    <x v="16"/>
    <m/>
    <m/>
    <m/>
    <m/>
    <m/>
    <s v="IFR20161023SUST"/>
    <x v="4"/>
    <x v="1"/>
    <x v="16"/>
    <e v="#N/A"/>
  </r>
  <r>
    <x v="18"/>
    <s v="Haitian RC"/>
    <m/>
    <s v="Réalisé"/>
    <d v="2016-10-23T00:00:00"/>
    <s v="Distribution NFI"/>
    <s v="Matériaux NFI"/>
    <s v="Kit d'hygiène"/>
    <m/>
    <s v="Nombre"/>
    <n v="592"/>
    <m/>
    <m/>
    <m/>
    <s v=""/>
    <n v="592"/>
    <m/>
    <x v="1"/>
    <x v="16"/>
    <m/>
    <m/>
    <m/>
    <m/>
    <m/>
    <s v="IFR20161023SUST"/>
    <x v="5"/>
    <x v="1"/>
    <x v="16"/>
    <e v="#N/A"/>
  </r>
  <r>
    <x v="18"/>
    <s v="Haitian RC"/>
    <m/>
    <s v="Réalisé"/>
    <d v="2016-10-26T00:00:00"/>
    <s v="Distribution Abris"/>
    <s v="Matériaux Abris"/>
    <s v="Bâches"/>
    <m/>
    <s v="Nombre"/>
    <n v="572"/>
    <m/>
    <m/>
    <m/>
    <s v=""/>
    <n v="300"/>
    <m/>
    <x v="0"/>
    <x v="2"/>
    <s v="Anse d'Hainault"/>
    <m/>
    <m/>
    <m/>
    <m/>
    <s v="IFR20161026GRANAN"/>
    <x v="23"/>
    <x v="0"/>
    <x v="2"/>
    <e v="#N/A"/>
  </r>
  <r>
    <x v="18"/>
    <s v="Haitian RC"/>
    <m/>
    <s v="Réalisé"/>
    <d v="2016-10-26T00:00:00"/>
    <s v="Distribution NFI"/>
    <s v="Matériaux NFI"/>
    <s v="Bidons"/>
    <m/>
    <s v="Nombre"/>
    <n v="600"/>
    <m/>
    <m/>
    <m/>
    <s v=""/>
    <n v="300"/>
    <s v="Sélection / Priorisation"/>
    <x v="0"/>
    <x v="2"/>
    <s v="Anse d'Hainault"/>
    <m/>
    <m/>
    <m/>
    <m/>
    <s v="IFR20161026GRANAN"/>
    <x v="0"/>
    <x v="0"/>
    <x v="2"/>
    <e v="#N/A"/>
  </r>
  <r>
    <x v="18"/>
    <s v="Haitian RC"/>
    <m/>
    <s v="Réalisé"/>
    <d v="2016-10-26T00:00:00"/>
    <s v="Distribution Abris"/>
    <s v="Matériaux Abris"/>
    <s v="Kit Abris"/>
    <m/>
    <s v="Nombre"/>
    <n v="300"/>
    <m/>
    <m/>
    <m/>
    <s v=""/>
    <n v="300"/>
    <s v="Sélection / Priorisation"/>
    <x v="0"/>
    <x v="2"/>
    <s v="Anse d'Hainault"/>
    <m/>
    <m/>
    <m/>
    <m/>
    <s v="IFR20161026GRANAN"/>
    <x v="1"/>
    <x v="0"/>
    <x v="2"/>
    <e v="#N/A"/>
  </r>
  <r>
    <x v="18"/>
    <s v="Haitian RC"/>
    <m/>
    <s v="Réalisé"/>
    <d v="2016-10-26T00:00:00"/>
    <s v="Distribution NFI"/>
    <s v="Matériaux NFI"/>
    <s v="Kit de cuisine"/>
    <m/>
    <s v="Nombre"/>
    <n v="300"/>
    <m/>
    <m/>
    <m/>
    <s v=""/>
    <n v="300"/>
    <m/>
    <x v="0"/>
    <x v="2"/>
    <s v="Anse d'Hainault"/>
    <m/>
    <m/>
    <m/>
    <m/>
    <s v="IFR20161026GRANAN"/>
    <x v="2"/>
    <x v="0"/>
    <x v="2"/>
    <e v="#N/A"/>
  </r>
  <r>
    <x v="18"/>
    <s v="Haitian RC"/>
    <m/>
    <s v="Réalisé"/>
    <d v="2016-10-26T00:00:00"/>
    <s v="Distribution NFI"/>
    <s v="Matériaux NFI"/>
    <s v="Kit d'hygiène"/>
    <m/>
    <s v="Nombre"/>
    <n v="272"/>
    <m/>
    <m/>
    <m/>
    <s v=""/>
    <n v="300"/>
    <s v="Sélection / Priorisation"/>
    <x v="0"/>
    <x v="2"/>
    <s v="Anse d'Hainault"/>
    <m/>
    <m/>
    <m/>
    <m/>
    <s v="IFR20161026GRANAN"/>
    <x v="3"/>
    <x v="0"/>
    <x v="2"/>
    <e v="#N/A"/>
  </r>
  <r>
    <x v="18"/>
    <s v="Haitian RC"/>
    <m/>
    <s v="Réalisé"/>
    <d v="2016-10-26T00:00:00"/>
    <s v="Distribution NFI"/>
    <s v="Matériaux NFI"/>
    <s v="Moustiquaires"/>
    <m/>
    <s v="Nombre"/>
    <n v="544"/>
    <m/>
    <m/>
    <m/>
    <s v=""/>
    <n v="300"/>
    <s v="Sélection / Priorisation"/>
    <x v="0"/>
    <x v="2"/>
    <s v="Anse d'Hainault"/>
    <m/>
    <m/>
    <m/>
    <m/>
    <s v="IFR20161026GRANAN"/>
    <x v="4"/>
    <x v="0"/>
    <x v="2"/>
    <e v="#N/A"/>
  </r>
  <r>
    <x v="18"/>
    <s v="Haitian RC"/>
    <m/>
    <s v="Réalisé"/>
    <d v="2016-10-26T00:00:00"/>
    <s v="Distribution NFI"/>
    <s v="Matériaux NFI"/>
    <s v="Seaux"/>
    <m/>
    <s v="Nombre"/>
    <n v="300"/>
    <m/>
    <m/>
    <m/>
    <s v=""/>
    <n v="300"/>
    <s v="Sélection / Priorisation"/>
    <x v="0"/>
    <x v="2"/>
    <s v="Anse d'Hainault"/>
    <m/>
    <m/>
    <m/>
    <m/>
    <s v="IFR20161026GRANAN"/>
    <x v="5"/>
    <x v="0"/>
    <x v="2"/>
    <e v="#N/A"/>
  </r>
  <r>
    <x v="18"/>
    <s v="Haitian RC"/>
    <m/>
    <s v="Réalisé"/>
    <d v="2016-10-31T00:00:00"/>
    <s v="Distribution Abris"/>
    <s v="Matériaux Abris"/>
    <s v="Bâches"/>
    <m/>
    <s v="Nombre"/>
    <n v="992"/>
    <m/>
    <m/>
    <m/>
    <s v=""/>
    <n v="496"/>
    <s v="Sélection / Priorisation"/>
    <x v="0"/>
    <x v="4"/>
    <s v="All"/>
    <m/>
    <m/>
    <m/>
    <m/>
    <s v="IFR20161031GRLEAL"/>
    <x v="23"/>
    <x v="0"/>
    <x v="4"/>
    <e v="#N/A"/>
  </r>
  <r>
    <x v="18"/>
    <s v="Haitian RC"/>
    <m/>
    <s v="Réalisé"/>
    <d v="2016-10-31T00:00:00"/>
    <s v="Distribution NFI"/>
    <s v="Matériaux NFI"/>
    <s v="Bidons"/>
    <m/>
    <s v="Nombre"/>
    <n v="992"/>
    <m/>
    <m/>
    <m/>
    <s v=""/>
    <n v="496"/>
    <s v="Sélection / Priorisation"/>
    <x v="0"/>
    <x v="4"/>
    <s v="All"/>
    <m/>
    <m/>
    <m/>
    <m/>
    <s v="IFR20161031GRLEAL"/>
    <x v="0"/>
    <x v="0"/>
    <x v="4"/>
    <e v="#N/A"/>
  </r>
  <r>
    <x v="18"/>
    <s v="Haitian RC"/>
    <m/>
    <s v="Réalisé"/>
    <d v="2016-10-31T00:00:00"/>
    <s v="Distribution Abris"/>
    <s v="Matériaux Abris"/>
    <s v="Kit Abris"/>
    <m/>
    <s v="Nombre"/>
    <n v="496"/>
    <m/>
    <m/>
    <m/>
    <s v=""/>
    <n v="496"/>
    <s v="Sélection / Priorisation"/>
    <x v="0"/>
    <x v="4"/>
    <s v="All"/>
    <m/>
    <m/>
    <m/>
    <m/>
    <s v="IFR20161031GRLEAL"/>
    <x v="1"/>
    <x v="0"/>
    <x v="4"/>
    <e v="#N/A"/>
  </r>
  <r>
    <x v="18"/>
    <s v="Haitian RC"/>
    <m/>
    <s v="Réalisé"/>
    <d v="2016-10-31T00:00:00"/>
    <s v="Distribution NFI"/>
    <s v="Matériaux NFI"/>
    <s v="Kit de cuisine"/>
    <m/>
    <s v="Nombre"/>
    <n v="496"/>
    <m/>
    <m/>
    <m/>
    <s v=""/>
    <n v="496"/>
    <s v="Sélection / Priorisation"/>
    <x v="0"/>
    <x v="4"/>
    <s v="All"/>
    <m/>
    <m/>
    <m/>
    <m/>
    <s v="IFR20161031GRLEAL"/>
    <x v="2"/>
    <x v="0"/>
    <x v="4"/>
    <e v="#N/A"/>
  </r>
  <r>
    <x v="18"/>
    <s v="Haitian RC"/>
    <m/>
    <s v="Réalisé"/>
    <d v="2016-10-31T00:00:00"/>
    <s v="Distribution NFI"/>
    <s v="Matériaux NFI"/>
    <s v="Kit d'hygiène"/>
    <m/>
    <s v="Nombre"/>
    <n v="496"/>
    <m/>
    <m/>
    <m/>
    <s v=""/>
    <n v="496"/>
    <s v="Sélection / Priorisation"/>
    <x v="0"/>
    <x v="4"/>
    <s v="All"/>
    <m/>
    <m/>
    <m/>
    <m/>
    <s v="IFR20161031GRLEAL"/>
    <x v="3"/>
    <x v="0"/>
    <x v="4"/>
    <e v="#N/A"/>
  </r>
  <r>
    <x v="18"/>
    <s v="Haitian RC"/>
    <m/>
    <s v="Réalisé"/>
    <d v="2016-10-31T00:00:00"/>
    <s v="Distribution NFI"/>
    <s v="Matériaux NFI"/>
    <s v="Moustiquaires"/>
    <m/>
    <s v="Nombre"/>
    <n v="992"/>
    <m/>
    <m/>
    <m/>
    <s v=""/>
    <n v="496"/>
    <s v="Sélection / Priorisation"/>
    <x v="0"/>
    <x v="4"/>
    <s v="All"/>
    <m/>
    <m/>
    <m/>
    <m/>
    <s v="IFR20161031GRLEAL"/>
    <x v="4"/>
    <x v="0"/>
    <x v="4"/>
    <e v="#N/A"/>
  </r>
  <r>
    <x v="18"/>
    <s v="Haitian RC"/>
    <m/>
    <s v="Réalisé"/>
    <d v="2016-10-31T00:00:00"/>
    <s v="Distribution NFI"/>
    <s v="Matériaux NFI"/>
    <s v="Seaux"/>
    <m/>
    <s v="Nombre"/>
    <n v="496"/>
    <m/>
    <m/>
    <m/>
    <s v=""/>
    <n v="496"/>
    <s v="Sélection / Priorisation"/>
    <x v="0"/>
    <x v="4"/>
    <s v="All"/>
    <m/>
    <m/>
    <m/>
    <m/>
    <s v="IFR20161031GRLEAL"/>
    <x v="5"/>
    <x v="0"/>
    <x v="4"/>
    <e v="#N/A"/>
  </r>
  <r>
    <x v="18"/>
    <s v="Haitian RC"/>
    <m/>
    <s v="Réalisé"/>
    <d v="2016-11-04T00:00:00"/>
    <s v="Distribution Abris"/>
    <s v="Matériaux Abris"/>
    <s v="Bâches"/>
    <m/>
    <s v="Nombre"/>
    <n v="823"/>
    <m/>
    <m/>
    <m/>
    <s v=""/>
    <n v="823"/>
    <m/>
    <x v="0"/>
    <x v="66"/>
    <s v="All"/>
    <m/>
    <m/>
    <m/>
    <m/>
    <s v="IFR2016114GRROAL"/>
    <x v="5"/>
    <x v="0"/>
    <x v="46"/>
    <e v="#N/A"/>
  </r>
  <r>
    <x v="18"/>
    <s v="Haitian RC"/>
    <m/>
    <s v="Réalisé"/>
    <d v="2016-11-12T00:00:00"/>
    <s v="Distribution Abris"/>
    <s v="Matériaux Abris"/>
    <s v="Bâches"/>
    <m/>
    <s v="Nombre"/>
    <n v="1198"/>
    <m/>
    <m/>
    <m/>
    <s v=""/>
    <n v="599"/>
    <m/>
    <x v="0"/>
    <x v="63"/>
    <s v="Centre"/>
    <m/>
    <m/>
    <m/>
    <m/>
    <s v="IFR20161112GRBECE"/>
    <x v="0"/>
    <x v="0"/>
    <x v="43"/>
    <e v="#N/A"/>
  </r>
  <r>
    <x v="18"/>
    <s v="Haitian RC"/>
    <m/>
    <s v="Réalisé"/>
    <d v="2016-11-12T00:00:00"/>
    <s v="Distribution NFI"/>
    <s v="Matériaux NFI"/>
    <s v="Bidons"/>
    <m/>
    <s v="Nombre"/>
    <n v="1198"/>
    <m/>
    <m/>
    <m/>
    <s v=""/>
    <n v="599"/>
    <s v="Sélection / Priorisation"/>
    <x v="0"/>
    <x v="63"/>
    <s v="Centre"/>
    <m/>
    <m/>
    <m/>
    <m/>
    <s v="IFR20161112GRBECE"/>
    <x v="1"/>
    <x v="0"/>
    <x v="43"/>
    <e v="#N/A"/>
  </r>
  <r>
    <x v="18"/>
    <s v="Haitian RC"/>
    <m/>
    <s v="Réalisé"/>
    <d v="2016-11-12T00:00:00"/>
    <s v="Distribution Abris"/>
    <s v="Matériaux Abris"/>
    <s v="Kit Abris"/>
    <m/>
    <s v="Nombre"/>
    <n v="599"/>
    <m/>
    <m/>
    <m/>
    <s v=""/>
    <n v="599"/>
    <s v="Sélection / Priorisation"/>
    <x v="0"/>
    <x v="63"/>
    <s v="Centre"/>
    <m/>
    <m/>
    <m/>
    <m/>
    <s v="IFR20161112GRBECE"/>
    <x v="2"/>
    <x v="0"/>
    <x v="43"/>
    <e v="#N/A"/>
  </r>
  <r>
    <x v="18"/>
    <s v="Haitian RC"/>
    <m/>
    <s v="Réalisé"/>
    <d v="2016-11-12T00:00:00"/>
    <s v="Distribution NFI"/>
    <s v="Matériaux NFI"/>
    <s v="Kit de cuisine"/>
    <m/>
    <s v="Nombre"/>
    <n v="599"/>
    <m/>
    <m/>
    <m/>
    <s v=""/>
    <n v="599"/>
    <s v="Sélection / Priorisation"/>
    <x v="0"/>
    <x v="63"/>
    <s v="Centre"/>
    <m/>
    <m/>
    <m/>
    <m/>
    <s v="IFR20161112GRBECE"/>
    <x v="3"/>
    <x v="0"/>
    <x v="43"/>
    <e v="#N/A"/>
  </r>
  <r>
    <x v="18"/>
    <s v="Haitian RC"/>
    <m/>
    <s v="Réalisé"/>
    <d v="2016-11-12T00:00:00"/>
    <s v="Distribution NFI"/>
    <s v="Matériaux NFI"/>
    <s v="Moustiquaires"/>
    <m/>
    <s v="Nombre"/>
    <n v="1198"/>
    <m/>
    <m/>
    <m/>
    <s v=""/>
    <n v="599"/>
    <s v="Sélection / Priorisation"/>
    <x v="0"/>
    <x v="63"/>
    <s v="Centre"/>
    <m/>
    <m/>
    <m/>
    <m/>
    <s v="IFR20161112GRBECE"/>
    <x v="4"/>
    <x v="0"/>
    <x v="43"/>
    <e v="#N/A"/>
  </r>
  <r>
    <x v="18"/>
    <s v="Haitian RC"/>
    <m/>
    <s v="Réalisé"/>
    <d v="2016-11-12T00:00:00"/>
    <s v="Distribution NFI"/>
    <s v="Matériaux NFI"/>
    <s v="Seaux"/>
    <m/>
    <s v="Nombre"/>
    <n v="599"/>
    <m/>
    <m/>
    <m/>
    <s v=""/>
    <n v="599"/>
    <s v="Sélection / Priorisation"/>
    <x v="0"/>
    <x v="63"/>
    <s v="Centre"/>
    <m/>
    <m/>
    <m/>
    <m/>
    <s v="IFR20161112GRBECE"/>
    <x v="5"/>
    <x v="0"/>
    <x v="43"/>
    <e v="#N/A"/>
  </r>
  <r>
    <x v="18"/>
    <s v="Haitian RC"/>
    <m/>
    <s v="Réalisé"/>
    <d v="2016-11-14T00:00:00"/>
    <s v="Distribution Abris"/>
    <s v="Matériaux Abris"/>
    <s v="Bâches"/>
    <m/>
    <s v="Nombre"/>
    <n v="997"/>
    <m/>
    <m/>
    <m/>
    <s v=""/>
    <n v="997"/>
    <m/>
    <x v="0"/>
    <x v="0"/>
    <s v="Previle"/>
    <m/>
    <m/>
    <m/>
    <m/>
    <s v="IFR20161114GRJEPR"/>
    <x v="5"/>
    <x v="0"/>
    <x v="0"/>
    <e v="#N/A"/>
  </r>
  <r>
    <x v="18"/>
    <s v="Haitian RC"/>
    <m/>
    <s v="Réalisé"/>
    <d v="2016-11-16T00:00:00"/>
    <s v="Distribution Abris"/>
    <s v="Matériaux Abris"/>
    <s v="Bâches"/>
    <m/>
    <s v="Nombre"/>
    <n v="1196"/>
    <m/>
    <m/>
    <m/>
    <s v=""/>
    <n v="598"/>
    <m/>
    <x v="0"/>
    <x v="65"/>
    <s v="Bernagousse"/>
    <m/>
    <m/>
    <m/>
    <m/>
    <s v="IFR20161116GRPEBE"/>
    <x v="0"/>
    <x v="0"/>
    <x v="45"/>
    <e v="#N/A"/>
  </r>
  <r>
    <x v="18"/>
    <s v="Haitian RC"/>
    <m/>
    <s v="Réalisé"/>
    <d v="2016-11-16T00:00:00"/>
    <s v="Distribution NFI"/>
    <s v="Matériaux NFI"/>
    <s v="Bidons"/>
    <m/>
    <s v="Nombre"/>
    <n v="1196"/>
    <m/>
    <m/>
    <m/>
    <s v=""/>
    <n v="598"/>
    <s v="Sélection / Priorisation"/>
    <x v="0"/>
    <x v="65"/>
    <s v="Bernagousse"/>
    <m/>
    <m/>
    <m/>
    <m/>
    <s v="IFR20161116GRPEBE"/>
    <x v="1"/>
    <x v="0"/>
    <x v="45"/>
    <e v="#N/A"/>
  </r>
  <r>
    <x v="18"/>
    <s v="Haitian RC"/>
    <m/>
    <s v="Réalisé"/>
    <d v="2016-11-16T00:00:00"/>
    <s v="Distribution Abris"/>
    <s v="Matériaux Abris"/>
    <s v="Kit Abris"/>
    <m/>
    <s v="Nombre"/>
    <n v="598"/>
    <m/>
    <m/>
    <m/>
    <s v=""/>
    <n v="598"/>
    <s v="Sélection / Priorisation"/>
    <x v="0"/>
    <x v="65"/>
    <s v="Bernagousse"/>
    <m/>
    <m/>
    <m/>
    <m/>
    <s v="IFR20161116GRPEBE"/>
    <x v="2"/>
    <x v="0"/>
    <x v="45"/>
    <e v="#N/A"/>
  </r>
  <r>
    <x v="18"/>
    <s v="Haitian RC"/>
    <m/>
    <s v="Réalisé"/>
    <d v="2016-11-16T00:00:00"/>
    <s v="Distribution NFI"/>
    <s v="Matériaux NFI"/>
    <s v="Kit de cuisine"/>
    <m/>
    <s v="Nombre"/>
    <n v="598"/>
    <m/>
    <m/>
    <m/>
    <s v=""/>
    <n v="598"/>
    <s v="Sélection / Priorisation"/>
    <x v="0"/>
    <x v="65"/>
    <s v="Bernagousse"/>
    <m/>
    <m/>
    <m/>
    <m/>
    <s v="IFR20161116GRPEBE"/>
    <x v="3"/>
    <x v="0"/>
    <x v="45"/>
    <e v="#N/A"/>
  </r>
  <r>
    <x v="18"/>
    <s v="Haitian RC"/>
    <m/>
    <s v="Réalisé"/>
    <d v="2016-11-16T00:00:00"/>
    <s v="Distribution NFI"/>
    <s v="Matériaux NFI"/>
    <s v="Moustiquaires"/>
    <m/>
    <s v="Nombre"/>
    <n v="1196"/>
    <m/>
    <m/>
    <m/>
    <s v=""/>
    <n v="598"/>
    <s v="Sélection / Priorisation"/>
    <x v="0"/>
    <x v="65"/>
    <s v="Bernagousse"/>
    <m/>
    <m/>
    <m/>
    <m/>
    <s v="IFR20161116GRPEBE"/>
    <x v="4"/>
    <x v="0"/>
    <x v="45"/>
    <e v="#N/A"/>
  </r>
  <r>
    <x v="18"/>
    <s v="Haitian RC"/>
    <m/>
    <s v="Réalisé"/>
    <d v="2016-11-16T00:00:00"/>
    <s v="Distribution NFI"/>
    <s v="Matériaux NFI"/>
    <s v="Seaux"/>
    <m/>
    <s v="Nombre"/>
    <n v="598"/>
    <m/>
    <m/>
    <m/>
    <s v=""/>
    <n v="598"/>
    <s v="Sélection / Priorisation"/>
    <x v="0"/>
    <x v="65"/>
    <s v="Bernagousse"/>
    <m/>
    <m/>
    <m/>
    <m/>
    <s v="IFR20161116GRPEBE"/>
    <x v="5"/>
    <x v="0"/>
    <x v="45"/>
    <e v="#N/A"/>
  </r>
  <r>
    <x v="18"/>
    <s v="Haitian RC"/>
    <m/>
    <s v="Réalisé"/>
    <d v="2016-11-19T00:00:00"/>
    <s v="Distribution NFI"/>
    <s v="Matériaux NFI"/>
    <s v="Aquatabs"/>
    <m/>
    <s v="Nombre"/>
    <n v="3060"/>
    <m/>
    <m/>
    <m/>
    <m/>
    <n v="204"/>
    <s v="Sélection / Priorisation"/>
    <x v="7"/>
    <x v="68"/>
    <m/>
    <m/>
    <m/>
    <m/>
    <m/>
    <s v="IFR20161119ARAN"/>
    <x v="23"/>
    <x v="7"/>
    <x v="47"/>
    <e v="#N/A"/>
  </r>
  <r>
    <x v="18"/>
    <s v="Haitian RC"/>
    <m/>
    <s v="Réalisé"/>
    <d v="2016-11-19T00:00:00"/>
    <s v="Distribution Abris"/>
    <s v="Matériaux Abris"/>
    <s v="Bâches"/>
    <m/>
    <s v="Nombre"/>
    <n v="204"/>
    <m/>
    <m/>
    <m/>
    <s v=""/>
    <n v="204"/>
    <s v="Sélection / Priorisation"/>
    <x v="7"/>
    <x v="68"/>
    <m/>
    <m/>
    <m/>
    <m/>
    <m/>
    <s v="IFR20161119ARAN"/>
    <x v="0"/>
    <x v="7"/>
    <x v="47"/>
    <e v="#N/A"/>
  </r>
  <r>
    <x v="18"/>
    <s v="Haitian RC"/>
    <m/>
    <s v="Réalisé"/>
    <d v="2016-11-19T00:00:00"/>
    <s v="Distribution NFI"/>
    <s v="Matériaux NFI"/>
    <s v="Bidons"/>
    <m/>
    <s v="Nombre"/>
    <n v="204"/>
    <m/>
    <m/>
    <m/>
    <s v=""/>
    <n v="204"/>
    <s v="Sélection / Priorisation"/>
    <x v="7"/>
    <x v="68"/>
    <m/>
    <m/>
    <m/>
    <m/>
    <m/>
    <s v="IFR20161119ARAN"/>
    <x v="1"/>
    <x v="7"/>
    <x v="47"/>
    <e v="#N/A"/>
  </r>
  <r>
    <x v="18"/>
    <s v="Haitian RC"/>
    <m/>
    <s v="Réalisé"/>
    <d v="2016-11-19T00:00:00"/>
    <s v="Distribution NFI"/>
    <s v="Matériaux NFI"/>
    <s v="Couvertures"/>
    <m/>
    <s v="Nombre"/>
    <n v="408"/>
    <m/>
    <m/>
    <m/>
    <m/>
    <n v="204"/>
    <s v="Sélection / Priorisation"/>
    <x v="7"/>
    <x v="68"/>
    <m/>
    <m/>
    <m/>
    <m/>
    <m/>
    <s v="IFR20161119ARAN"/>
    <x v="2"/>
    <x v="7"/>
    <x v="47"/>
    <e v="#N/A"/>
  </r>
  <r>
    <x v="18"/>
    <s v="Haitian RC"/>
    <m/>
    <s v="Réalisé"/>
    <d v="2016-11-19T00:00:00"/>
    <s v="Distribution Abris"/>
    <s v="Matériaux Abris"/>
    <s v="Kit Abris"/>
    <m/>
    <s v="Nombre"/>
    <n v="204"/>
    <m/>
    <m/>
    <m/>
    <m/>
    <n v="204"/>
    <s v="Sélection / Priorisation"/>
    <x v="7"/>
    <x v="68"/>
    <m/>
    <m/>
    <m/>
    <m/>
    <m/>
    <s v="IFR20161119ARAN"/>
    <x v="3"/>
    <x v="7"/>
    <x v="47"/>
    <e v="#N/A"/>
  </r>
  <r>
    <x v="18"/>
    <s v="Haitian RC"/>
    <m/>
    <s v="Réalisé"/>
    <d v="2016-11-19T00:00:00"/>
    <s v="Distribution NFI"/>
    <s v="Matériaux NFI"/>
    <s v="Kit de cuisine"/>
    <m/>
    <s v="Nombre"/>
    <n v="204"/>
    <m/>
    <m/>
    <m/>
    <m/>
    <n v="204"/>
    <s v="Sélection / Priorisation"/>
    <x v="7"/>
    <x v="68"/>
    <m/>
    <m/>
    <m/>
    <m/>
    <m/>
    <s v="IFR20161119ARAN"/>
    <x v="4"/>
    <x v="7"/>
    <x v="47"/>
    <e v="#N/A"/>
  </r>
  <r>
    <x v="18"/>
    <s v="Haitian RC"/>
    <m/>
    <s v="Réalisé"/>
    <d v="2016-11-19T00:00:00"/>
    <s v="Distribution NFI"/>
    <s v="Matériaux NFI"/>
    <s v="Kit d'hygiène"/>
    <m/>
    <s v="Nombre"/>
    <n v="204"/>
    <m/>
    <m/>
    <m/>
    <m/>
    <n v="204"/>
    <s v="Sélection / Priorisation"/>
    <x v="7"/>
    <x v="68"/>
    <m/>
    <m/>
    <m/>
    <m/>
    <m/>
    <s v="IFR20161119ARAN"/>
    <x v="5"/>
    <x v="7"/>
    <x v="47"/>
    <e v="#N/A"/>
  </r>
  <r>
    <x v="18"/>
    <s v="Haitian RC"/>
    <m/>
    <s v="Réalisé"/>
    <d v="2016-11-24T00:00:00"/>
    <s v="Distribution Abris"/>
    <s v="Matériaux Abris"/>
    <s v="Bâches"/>
    <m/>
    <s v="Nombre"/>
    <n v="391"/>
    <m/>
    <m/>
    <m/>
    <s v=""/>
    <n v="391"/>
    <s v="Sélection / Priorisation"/>
    <x v="0"/>
    <x v="66"/>
    <m/>
    <m/>
    <m/>
    <m/>
    <m/>
    <s v="IFR20161124GRRO"/>
    <x v="1"/>
    <x v="0"/>
    <x v="46"/>
    <e v="#N/A"/>
  </r>
  <r>
    <x v="18"/>
    <s v="Haitian RC"/>
    <m/>
    <s v="Réalisé"/>
    <d v="2016-11-24T00:00:00"/>
    <s v="Distribution NFI"/>
    <s v="Matériaux NFI"/>
    <s v="Bidons"/>
    <m/>
    <s v="Nombre"/>
    <n v="782"/>
    <m/>
    <m/>
    <m/>
    <s v=""/>
    <n v="391"/>
    <s v="Sélection / Priorisation"/>
    <x v="0"/>
    <x v="66"/>
    <m/>
    <m/>
    <m/>
    <m/>
    <m/>
    <s v="IFR20161124GRRO"/>
    <x v="2"/>
    <x v="0"/>
    <x v="46"/>
    <e v="#N/A"/>
  </r>
  <r>
    <x v="18"/>
    <s v="Haitian RC"/>
    <m/>
    <s v="Réalisé"/>
    <d v="2016-11-24T00:00:00"/>
    <s v="Distribution NFI"/>
    <s v="Matériaux NFI"/>
    <s v="Kit de cuisine"/>
    <m/>
    <s v="Nombre"/>
    <n v="391"/>
    <m/>
    <m/>
    <m/>
    <m/>
    <n v="391"/>
    <s v="Sélection / Priorisation"/>
    <x v="0"/>
    <x v="66"/>
    <m/>
    <m/>
    <m/>
    <m/>
    <m/>
    <s v="IFR20161124GRRO"/>
    <x v="3"/>
    <x v="0"/>
    <x v="46"/>
    <e v="#N/A"/>
  </r>
  <r>
    <x v="18"/>
    <s v="Haitian RC"/>
    <m/>
    <s v="Réalisé"/>
    <d v="2016-11-24T00:00:00"/>
    <s v="Distribution NFI"/>
    <s v="Matériaux NFI"/>
    <s v="Moustiquaires"/>
    <m/>
    <s v="Nombre"/>
    <n v="782"/>
    <m/>
    <m/>
    <m/>
    <m/>
    <n v="391"/>
    <s v="Sélection / Priorisation"/>
    <x v="0"/>
    <x v="66"/>
    <m/>
    <m/>
    <m/>
    <m/>
    <m/>
    <s v="IFR20161124GRRO"/>
    <x v="4"/>
    <x v="0"/>
    <x v="46"/>
    <e v="#N/A"/>
  </r>
  <r>
    <x v="18"/>
    <s v="Haitian RC"/>
    <m/>
    <s v="Réalisé"/>
    <d v="2016-11-24T00:00:00"/>
    <s v="Distribution NFI"/>
    <s v="Matériaux NFI"/>
    <s v="Seaux"/>
    <m/>
    <s v="Nombre"/>
    <n v="391"/>
    <m/>
    <m/>
    <m/>
    <m/>
    <n v="391"/>
    <s v="Sélection / Priorisation"/>
    <x v="0"/>
    <x v="66"/>
    <m/>
    <m/>
    <m/>
    <m/>
    <m/>
    <s v="IFR20161124GRRO"/>
    <x v="5"/>
    <x v="0"/>
    <x v="46"/>
    <e v="#N/A"/>
  </r>
  <r>
    <x v="18"/>
    <s v="Haitian RC"/>
    <m/>
    <s v="Planifié (financé)"/>
    <d v="2016-11-28T00:00:00"/>
    <s v="Distribution Abris"/>
    <s v="Matériaux Abris"/>
    <s v="Bâches"/>
    <m/>
    <s v="Nombre"/>
    <n v="1200"/>
    <m/>
    <m/>
    <m/>
    <s v=""/>
    <n v="600"/>
    <s v="Sélection / Priorisation"/>
    <x v="0"/>
    <x v="4"/>
    <m/>
    <m/>
    <m/>
    <m/>
    <m/>
    <s v="IFR20161128GRLE"/>
    <x v="1"/>
    <x v="0"/>
    <x v="4"/>
    <e v="#N/A"/>
  </r>
  <r>
    <x v="18"/>
    <s v="Haitian RC"/>
    <m/>
    <s v="Planifié (financé)"/>
    <d v="2016-11-28T00:00:00"/>
    <s v="Distribution NFI"/>
    <s v="Matériaux NFI"/>
    <s v="Bidons"/>
    <m/>
    <s v="Nombre"/>
    <n v="1200"/>
    <m/>
    <m/>
    <m/>
    <s v=""/>
    <n v="600"/>
    <s v="Sélection / Priorisation"/>
    <x v="0"/>
    <x v="4"/>
    <m/>
    <m/>
    <m/>
    <m/>
    <m/>
    <s v="IFR20161128GRLE"/>
    <x v="2"/>
    <x v="0"/>
    <x v="4"/>
    <e v="#N/A"/>
  </r>
  <r>
    <x v="18"/>
    <s v="Haitian RC"/>
    <m/>
    <s v="Planifié (financé)"/>
    <d v="2016-11-28T00:00:00"/>
    <s v="Distribution NFI"/>
    <s v="Matériaux NFI"/>
    <s v="Kit de cuisine"/>
    <m/>
    <s v="Nombre"/>
    <n v="600"/>
    <m/>
    <m/>
    <m/>
    <m/>
    <n v="600"/>
    <s v="Sélection / Priorisation"/>
    <x v="0"/>
    <x v="4"/>
    <m/>
    <m/>
    <m/>
    <m/>
    <m/>
    <s v="IFR20161128GRLE"/>
    <x v="3"/>
    <x v="0"/>
    <x v="4"/>
    <e v="#N/A"/>
  </r>
  <r>
    <x v="18"/>
    <s v="Haitian RC"/>
    <m/>
    <s v="Planifié (financé)"/>
    <d v="2016-11-28T00:00:00"/>
    <s v="Distribution NFI"/>
    <s v="Matériaux NFI"/>
    <s v="Moustiquaires"/>
    <m/>
    <s v="Nombre"/>
    <n v="1200"/>
    <m/>
    <m/>
    <m/>
    <m/>
    <n v="600"/>
    <s v="Sélection / Priorisation"/>
    <x v="0"/>
    <x v="4"/>
    <m/>
    <m/>
    <m/>
    <m/>
    <m/>
    <s v="IFR20161128GRLE"/>
    <x v="4"/>
    <x v="0"/>
    <x v="4"/>
    <e v="#N/A"/>
  </r>
  <r>
    <x v="18"/>
    <s v="Haitian RC"/>
    <m/>
    <s v="Planifié (financé)"/>
    <d v="2016-11-28T00:00:00"/>
    <s v="Distribution NFI"/>
    <s v="Matériaux NFI"/>
    <s v="Seaux"/>
    <m/>
    <s v="Nombre"/>
    <n v="600"/>
    <m/>
    <m/>
    <m/>
    <m/>
    <n v="600"/>
    <s v="Sélection / Priorisation"/>
    <x v="0"/>
    <x v="4"/>
    <m/>
    <m/>
    <m/>
    <m/>
    <m/>
    <s v="IFR20161128GRLE"/>
    <x v="5"/>
    <x v="0"/>
    <x v="4"/>
    <e v="#N/A"/>
  </r>
  <r>
    <x v="18"/>
    <s v="Haitian RC"/>
    <m/>
    <s v="Planifié (financé)"/>
    <d v="2016-11-29T00:00:00"/>
    <s v="Distribution Abris"/>
    <s v="Matériaux Abris"/>
    <s v="Bâches"/>
    <m/>
    <s v="Nombre"/>
    <n v="800"/>
    <m/>
    <m/>
    <m/>
    <s v=""/>
    <n v="400"/>
    <s v="Sélection / Priorisation"/>
    <x v="0"/>
    <x v="2"/>
    <m/>
    <m/>
    <m/>
    <m/>
    <m/>
    <s v="IFR20161129GRAN"/>
    <x v="0"/>
    <x v="0"/>
    <x v="2"/>
    <e v="#N/A"/>
  </r>
  <r>
    <x v="18"/>
    <s v="Haitian RC"/>
    <m/>
    <s v="Planifié (financé)"/>
    <d v="2016-11-29T00:00:00"/>
    <s v="Distribution Abris"/>
    <s v="Matériaux Abris"/>
    <s v="Bâches"/>
    <m/>
    <s v="Nombre"/>
    <n v="600"/>
    <m/>
    <m/>
    <m/>
    <s v=""/>
    <n v="300"/>
    <s v="Sélection / Priorisation"/>
    <x v="0"/>
    <x v="63"/>
    <m/>
    <m/>
    <m/>
    <m/>
    <m/>
    <s v="IFR20161129GRBE"/>
    <x v="1"/>
    <x v="0"/>
    <x v="43"/>
    <e v="#N/A"/>
  </r>
  <r>
    <x v="18"/>
    <s v="Haitian RC"/>
    <m/>
    <s v="Planifié (financé)"/>
    <d v="2016-11-29T00:00:00"/>
    <s v="Distribution NFI"/>
    <s v="Matériaux NFI"/>
    <s v="Bidons"/>
    <m/>
    <s v="Nombre"/>
    <n v="800"/>
    <m/>
    <m/>
    <m/>
    <s v=""/>
    <n v="400"/>
    <s v="Sélection / Priorisation"/>
    <x v="0"/>
    <x v="2"/>
    <m/>
    <m/>
    <m/>
    <m/>
    <m/>
    <s v="IFR20161129GRAN"/>
    <x v="1"/>
    <x v="0"/>
    <x v="2"/>
    <e v="#N/A"/>
  </r>
  <r>
    <x v="18"/>
    <s v="Haitian RC"/>
    <m/>
    <s v="Planifié (financé)"/>
    <d v="2016-11-29T00:00:00"/>
    <s v="Distribution NFI"/>
    <s v="Matériaux NFI"/>
    <s v="Bidons"/>
    <m/>
    <s v="Nombre"/>
    <n v="600"/>
    <m/>
    <m/>
    <m/>
    <s v=""/>
    <n v="300"/>
    <s v="Sélection / Priorisation"/>
    <x v="0"/>
    <x v="63"/>
    <m/>
    <m/>
    <m/>
    <m/>
    <m/>
    <s v="IFR20161129GRBE"/>
    <x v="2"/>
    <x v="0"/>
    <x v="43"/>
    <e v="#N/A"/>
  </r>
  <r>
    <x v="18"/>
    <s v="Haitian RC"/>
    <m/>
    <s v="Planifié (financé)"/>
    <d v="2016-11-29T00:00:00"/>
    <s v="Distribution Abris"/>
    <s v="Matériaux Abris"/>
    <s v="Kit Abris"/>
    <m/>
    <s v="Nombre"/>
    <n v="400"/>
    <m/>
    <m/>
    <m/>
    <m/>
    <n v="400"/>
    <s v="Sélection / Priorisation"/>
    <x v="0"/>
    <x v="2"/>
    <m/>
    <m/>
    <m/>
    <m/>
    <m/>
    <s v="IFR20161129GRAN"/>
    <x v="2"/>
    <x v="0"/>
    <x v="2"/>
    <e v="#N/A"/>
  </r>
  <r>
    <x v="18"/>
    <s v="Haitian RC"/>
    <m/>
    <s v="Planifié (financé)"/>
    <d v="2016-11-29T00:00:00"/>
    <s v="Distribution Abris"/>
    <s v="Matériaux Abris"/>
    <s v="Kit Abris"/>
    <m/>
    <s v="Nombre"/>
    <n v="400"/>
    <m/>
    <m/>
    <m/>
    <m/>
    <n v="600"/>
    <s v="Sélection / Priorisation"/>
    <x v="0"/>
    <x v="4"/>
    <m/>
    <m/>
    <m/>
    <m/>
    <m/>
    <s v="IFR20161129GRLE"/>
    <x v="5"/>
    <x v="0"/>
    <x v="4"/>
    <e v="#N/A"/>
  </r>
  <r>
    <x v="18"/>
    <s v="Haitian RC"/>
    <m/>
    <s v="Planifié (financé)"/>
    <d v="2016-11-29T00:00:00"/>
    <s v="Distribution NFI"/>
    <s v="Matériaux NFI"/>
    <s v="Kit de cuisine"/>
    <m/>
    <s v="Nombre"/>
    <n v="400"/>
    <m/>
    <m/>
    <m/>
    <m/>
    <n v="400"/>
    <s v="Sélection / Priorisation"/>
    <x v="0"/>
    <x v="2"/>
    <m/>
    <m/>
    <m/>
    <m/>
    <m/>
    <s v="IFR20161129GRAN"/>
    <x v="3"/>
    <x v="0"/>
    <x v="2"/>
    <e v="#N/A"/>
  </r>
  <r>
    <x v="18"/>
    <s v="Haitian RC"/>
    <m/>
    <s v="Planifié (financé)"/>
    <d v="2016-11-29T00:00:00"/>
    <s v="Distribution NFI"/>
    <s v="Matériaux NFI"/>
    <s v="Kit de cuisine"/>
    <m/>
    <s v="Nombre"/>
    <n v="300"/>
    <m/>
    <m/>
    <m/>
    <m/>
    <n v="300"/>
    <s v="Sélection / Priorisation"/>
    <x v="0"/>
    <x v="63"/>
    <m/>
    <m/>
    <m/>
    <m/>
    <m/>
    <s v="IFR20161129GRBE"/>
    <x v="3"/>
    <x v="0"/>
    <x v="43"/>
    <e v="#N/A"/>
  </r>
  <r>
    <x v="18"/>
    <s v="Haitian RC"/>
    <m/>
    <s v="Planifié (financé)"/>
    <d v="2016-11-29T00:00:00"/>
    <s v="Distribution NFI"/>
    <s v="Matériaux NFI"/>
    <s v="Moustiquaires"/>
    <m/>
    <s v="Nombre"/>
    <n v="800"/>
    <m/>
    <m/>
    <m/>
    <m/>
    <n v="400"/>
    <s v="Sélection / Priorisation"/>
    <x v="0"/>
    <x v="2"/>
    <m/>
    <m/>
    <m/>
    <m/>
    <m/>
    <s v="IFR20161129GRAN"/>
    <x v="4"/>
    <x v="0"/>
    <x v="2"/>
    <e v="#N/A"/>
  </r>
  <r>
    <x v="18"/>
    <s v="Haitian RC"/>
    <m/>
    <s v="Planifié (financé)"/>
    <d v="2016-11-29T00:00:00"/>
    <s v="Distribution NFI"/>
    <s v="Matériaux NFI"/>
    <s v="Moustiquaires"/>
    <m/>
    <s v="Nombre"/>
    <n v="600"/>
    <m/>
    <m/>
    <m/>
    <m/>
    <n v="300"/>
    <s v="Sélection / Priorisation"/>
    <x v="0"/>
    <x v="63"/>
    <m/>
    <m/>
    <m/>
    <m/>
    <m/>
    <s v="IFR20161129GRBE"/>
    <x v="4"/>
    <x v="0"/>
    <x v="43"/>
    <e v="#N/A"/>
  </r>
  <r>
    <x v="18"/>
    <s v="Haitian RC"/>
    <m/>
    <s v="Planifié (financé)"/>
    <d v="2016-11-29T00:00:00"/>
    <s v="Distribution NFI"/>
    <s v="Matériaux NFI"/>
    <s v="Seaux"/>
    <m/>
    <s v="Nombre"/>
    <n v="400"/>
    <m/>
    <m/>
    <m/>
    <m/>
    <n v="400"/>
    <s v="Sélection / Priorisation"/>
    <x v="0"/>
    <x v="2"/>
    <m/>
    <m/>
    <m/>
    <m/>
    <m/>
    <s v="IFR20161129GRAN"/>
    <x v="5"/>
    <x v="0"/>
    <x v="2"/>
    <e v="#N/A"/>
  </r>
  <r>
    <x v="18"/>
    <s v="Haitian RC"/>
    <m/>
    <s v="Planifié (financé)"/>
    <d v="2016-11-29T00:00:00"/>
    <s v="Distribution NFI"/>
    <s v="Matériaux NFI"/>
    <s v="Seaux"/>
    <m/>
    <s v="Nombre"/>
    <n v="300"/>
    <m/>
    <m/>
    <m/>
    <m/>
    <n v="300"/>
    <s v="Sélection / Priorisation"/>
    <x v="0"/>
    <x v="63"/>
    <m/>
    <m/>
    <m/>
    <m/>
    <m/>
    <s v="IFR20161129GRBE"/>
    <x v="5"/>
    <x v="0"/>
    <x v="43"/>
    <e v="#N/A"/>
  </r>
  <r>
    <x v="18"/>
    <s v="Haitian RC"/>
    <m/>
    <s v="Planifié (financé)"/>
    <d v="2016-12-01T00:00:00"/>
    <s v="Distribution Abris"/>
    <s v="Matériaux Abris"/>
    <s v="Bâches"/>
    <m/>
    <s v="Nombre"/>
    <n v="600"/>
    <m/>
    <m/>
    <m/>
    <s v=""/>
    <n v="300"/>
    <s v="Sélection / Priorisation"/>
    <x v="0"/>
    <x v="65"/>
    <m/>
    <m/>
    <m/>
    <m/>
    <m/>
    <s v="IFR2016121GRPE"/>
    <x v="1"/>
    <x v="0"/>
    <x v="45"/>
    <e v="#N/A"/>
  </r>
  <r>
    <x v="18"/>
    <s v="Haitian RC"/>
    <m/>
    <s v="Planifié (financé)"/>
    <d v="2016-12-01T00:00:00"/>
    <s v="Distribution NFI"/>
    <s v="Matériaux NFI"/>
    <s v="Bidons"/>
    <m/>
    <s v="Nombre"/>
    <n v="600"/>
    <m/>
    <m/>
    <m/>
    <s v=""/>
    <n v="300"/>
    <s v="Sélection / Priorisation"/>
    <x v="0"/>
    <x v="65"/>
    <m/>
    <m/>
    <m/>
    <m/>
    <m/>
    <s v="IFR2016121GRPE"/>
    <x v="2"/>
    <x v="0"/>
    <x v="45"/>
    <e v="#N/A"/>
  </r>
  <r>
    <x v="18"/>
    <s v="Haitian RC"/>
    <m/>
    <s v="Planifié (financé)"/>
    <d v="2016-12-01T00:00:00"/>
    <s v="Distribution NFI"/>
    <s v="Matériaux NFI"/>
    <s v="Kit de cuisine"/>
    <m/>
    <s v="Nombre"/>
    <n v="300"/>
    <m/>
    <m/>
    <m/>
    <m/>
    <n v="300"/>
    <s v="Sélection / Priorisation"/>
    <x v="0"/>
    <x v="65"/>
    <m/>
    <m/>
    <m/>
    <m/>
    <m/>
    <s v="IFR2016121GRPE"/>
    <x v="3"/>
    <x v="0"/>
    <x v="45"/>
    <e v="#N/A"/>
  </r>
  <r>
    <x v="18"/>
    <s v="Haitian RC"/>
    <m/>
    <s v="Planifié (financé)"/>
    <d v="2016-12-01T00:00:00"/>
    <s v="Distribution NFI"/>
    <s v="Matériaux NFI"/>
    <s v="Moustiquaires"/>
    <m/>
    <s v="Nombre"/>
    <n v="600"/>
    <m/>
    <m/>
    <m/>
    <m/>
    <n v="300"/>
    <s v="Sélection / Priorisation"/>
    <x v="0"/>
    <x v="65"/>
    <m/>
    <m/>
    <m/>
    <m/>
    <m/>
    <s v="IFR2016121GRPE"/>
    <x v="4"/>
    <x v="0"/>
    <x v="45"/>
    <e v="#N/A"/>
  </r>
  <r>
    <x v="18"/>
    <s v="Haitian RC"/>
    <m/>
    <s v="Planifié (financé)"/>
    <d v="2016-12-01T00:00:00"/>
    <s v="Distribution NFI"/>
    <s v="Matériaux NFI"/>
    <s v="Seaux"/>
    <m/>
    <s v="Nombre"/>
    <n v="300"/>
    <m/>
    <m/>
    <m/>
    <m/>
    <n v="300"/>
    <s v="Sélection / Priorisation"/>
    <x v="0"/>
    <x v="65"/>
    <m/>
    <m/>
    <m/>
    <m/>
    <m/>
    <s v="IFR2016121GRPE"/>
    <x v="5"/>
    <x v="0"/>
    <x v="45"/>
    <e v="#N/A"/>
  </r>
  <r>
    <x v="19"/>
    <s v="Haitian RC"/>
    <m/>
    <s v="Réalisé"/>
    <d v="2016-11-24T00:00:00"/>
    <s v="Distribution Abris"/>
    <s v="Matériaux Abris"/>
    <s v="Bâches"/>
    <m/>
    <s v="Nombre"/>
    <n v="558"/>
    <m/>
    <m/>
    <m/>
    <m/>
    <n v="558"/>
    <m/>
    <x v="0"/>
    <x v="0"/>
    <m/>
    <s v="Prévilé"/>
    <m/>
    <m/>
    <m/>
    <s v="IFR20161124GRJE"/>
    <x v="0"/>
    <x v="0"/>
    <x v="0"/>
    <e v="#N/A"/>
  </r>
  <r>
    <x v="19"/>
    <s v="Haitian RC"/>
    <m/>
    <s v="Réalisé"/>
    <d v="2016-11-24T00:00:00"/>
    <s v="Distribution NFI"/>
    <s v="Matériaux NFI"/>
    <s v="Bidons"/>
    <m/>
    <s v="Nombre"/>
    <n v="1116"/>
    <m/>
    <m/>
    <m/>
    <m/>
    <n v="558"/>
    <m/>
    <x v="0"/>
    <x v="0"/>
    <m/>
    <s v="Prévilé"/>
    <m/>
    <m/>
    <m/>
    <s v="IFR20161124GRJE"/>
    <x v="1"/>
    <x v="0"/>
    <x v="0"/>
    <e v="#N/A"/>
  </r>
  <r>
    <x v="19"/>
    <s v="Haitian RC"/>
    <m/>
    <s v="Réalisé"/>
    <d v="2016-11-24T00:00:00"/>
    <s v="Distribution NFI"/>
    <s v="Matériaux NFI"/>
    <s v="Kit de cuisine"/>
    <m/>
    <s v="Nombre"/>
    <n v="558"/>
    <m/>
    <m/>
    <m/>
    <m/>
    <n v="558"/>
    <m/>
    <x v="0"/>
    <x v="0"/>
    <m/>
    <s v="Prévilé"/>
    <m/>
    <m/>
    <m/>
    <s v="IFR20161124GRJE"/>
    <x v="2"/>
    <x v="0"/>
    <x v="0"/>
    <e v="#N/A"/>
  </r>
  <r>
    <x v="19"/>
    <s v="Haitian RC"/>
    <m/>
    <s v="Réalisé"/>
    <d v="2016-11-24T00:00:00"/>
    <s v="Distribution NFI"/>
    <s v="Matériaux NFI"/>
    <s v="Kit d'hygiène"/>
    <m/>
    <s v="Nombre"/>
    <n v="558"/>
    <m/>
    <m/>
    <m/>
    <m/>
    <n v="558"/>
    <m/>
    <x v="0"/>
    <x v="0"/>
    <m/>
    <s v="Prévilé"/>
    <m/>
    <m/>
    <m/>
    <s v="IFR20161124GRJE"/>
    <x v="3"/>
    <x v="0"/>
    <x v="0"/>
    <e v="#N/A"/>
  </r>
  <r>
    <x v="19"/>
    <s v="Haitian RC"/>
    <m/>
    <s v="Réalisé"/>
    <d v="2016-11-24T00:00:00"/>
    <s v="Distribution NFI"/>
    <s v="Matériaux NFI"/>
    <s v="Moustiquaires"/>
    <m/>
    <s v="Nombre"/>
    <n v="1116"/>
    <m/>
    <m/>
    <m/>
    <m/>
    <n v="558"/>
    <m/>
    <x v="0"/>
    <x v="0"/>
    <m/>
    <s v="Prévilé"/>
    <m/>
    <m/>
    <m/>
    <s v="IFR20161124GRJE"/>
    <x v="4"/>
    <x v="0"/>
    <x v="0"/>
    <e v="#N/A"/>
  </r>
  <r>
    <x v="19"/>
    <s v="Haitian RC"/>
    <m/>
    <s v="Réalisé"/>
    <d v="2016-11-24T00:00:00"/>
    <s v="Distribution NFI"/>
    <s v="Matériaux NFI"/>
    <s v="Seaux"/>
    <m/>
    <s v="Nombre"/>
    <n v="558"/>
    <m/>
    <m/>
    <m/>
    <m/>
    <n v="558"/>
    <m/>
    <x v="0"/>
    <x v="0"/>
    <m/>
    <s v="Prévilé"/>
    <m/>
    <m/>
    <m/>
    <s v="IFR20161124GRJE"/>
    <x v="5"/>
    <x v="0"/>
    <x v="0"/>
    <e v="#N/A"/>
  </r>
  <r>
    <x v="20"/>
    <m/>
    <s v="OFDA"/>
    <s v="Réalisé"/>
    <m/>
    <s v="Distribution Abris"/>
    <s v="Matériaux Abris"/>
    <s v="Bâches"/>
    <m/>
    <s v="Nombre"/>
    <n v="2577"/>
    <m/>
    <m/>
    <m/>
    <s v=""/>
    <n v="2577"/>
    <m/>
    <x v="0"/>
    <x v="28"/>
    <m/>
    <m/>
    <m/>
    <m/>
    <m/>
    <s v="IOM190010GR"/>
    <x v="4"/>
    <x v="0"/>
    <x v="28"/>
    <e v="#N/A"/>
  </r>
  <r>
    <x v="20"/>
    <m/>
    <s v="OFDA"/>
    <s v="Réalisé"/>
    <m/>
    <s v="Distribution NFI"/>
    <s v="Matériaux NFI"/>
    <s v="Kit de cuisine"/>
    <m/>
    <s v="Nombre"/>
    <n v="1817"/>
    <m/>
    <m/>
    <m/>
    <s v=""/>
    <n v="2577"/>
    <m/>
    <x v="0"/>
    <x v="28"/>
    <m/>
    <m/>
    <m/>
    <m/>
    <m/>
    <s v="IOM190010GR"/>
    <x v="5"/>
    <x v="0"/>
    <x v="28"/>
    <e v="#N/A"/>
  </r>
  <r>
    <x v="21"/>
    <s v="Haitian RC"/>
    <m/>
    <s v="Réalisé"/>
    <d v="2016-10-14T00:00:00"/>
    <s v="Distribution NFI"/>
    <s v="Matériaux NFI"/>
    <s v="Aquatabs"/>
    <m/>
    <s v="Nombre"/>
    <n v="7000"/>
    <m/>
    <m/>
    <m/>
    <s v=""/>
    <n v="100"/>
    <s v="Sélection / Priorisation"/>
    <x v="4"/>
    <x v="25"/>
    <m/>
    <m/>
    <m/>
    <m/>
    <m/>
    <s v="ITA20161014OUCR"/>
    <x v="5"/>
    <x v="4"/>
    <x v="25"/>
    <e v="#N/A"/>
  </r>
  <r>
    <x v="21"/>
    <s v="Haitian RC"/>
    <m/>
    <s v="Réalisé"/>
    <d v="2016-10-15T00:00:00"/>
    <s v="Distribution NFI"/>
    <s v="Matériaux NFI"/>
    <s v="Aquatabs"/>
    <m/>
    <s v="Nombre"/>
    <n v="3000"/>
    <m/>
    <m/>
    <m/>
    <s v=""/>
    <n v="77"/>
    <s v="Sélection / Priorisation"/>
    <x v="4"/>
    <x v="25"/>
    <m/>
    <m/>
    <m/>
    <m/>
    <m/>
    <s v="ITA20161015OUCR"/>
    <x v="5"/>
    <x v="4"/>
    <x v="25"/>
    <e v="#N/A"/>
  </r>
  <r>
    <x v="22"/>
    <s v="Chefs de ménage,membres des organisations locales."/>
    <s v="USAID-OFDA"/>
    <s v="Réalisé"/>
    <d v="2016-12-05T00:00:00"/>
    <s v="Distribution Abris"/>
    <s v="Matériaux Abris"/>
    <s v="Bâches"/>
    <m/>
    <s v="Nombre"/>
    <n v="14"/>
    <m/>
    <n v="43"/>
    <n v="34"/>
    <n v="77"/>
    <n v="14"/>
    <s v="Sélection / Priorisation"/>
    <x v="0"/>
    <x v="0"/>
    <m/>
    <s v="Sainte Hélène"/>
    <s v="Peri urbain"/>
    <s v="Ménage"/>
    <s v="nous avons aussi installé ces bâches pour les familles."/>
    <s v="JPH2016125GRJE"/>
    <x v="5"/>
    <x v="0"/>
    <x v="0"/>
    <e v="#N/A"/>
  </r>
  <r>
    <x v="22"/>
    <s v="Chefs de ménage,membres des organisations locales."/>
    <s v="USAID-OFDA"/>
    <s v="Réalisé"/>
    <d v="2016-12-07T00:00:00"/>
    <s v="Distribution Abris"/>
    <s v="Matériaux Abris"/>
    <s v="Bâches"/>
    <m/>
    <s v="Nombre"/>
    <n v="73"/>
    <m/>
    <n v="119"/>
    <n v="142"/>
    <n v="261"/>
    <n v="73"/>
    <s v="Sélection / Priorisation"/>
    <x v="0"/>
    <x v="0"/>
    <m/>
    <s v="Sainte Hélène"/>
    <s v="Peri urbain"/>
    <s v="Quartier"/>
    <s v="nous avons aussi installé ces bâches pour les familles."/>
    <s v="JPH2016127GRJE"/>
    <x v="5"/>
    <x v="0"/>
    <x v="0"/>
    <e v="#N/A"/>
  </r>
  <r>
    <x v="22"/>
    <s v="Chefs de ménage,membres des organisations locales."/>
    <s v="USAID-OFDA"/>
    <s v="Réalisé"/>
    <d v="2016-12-07T00:00:00"/>
    <s v="Distribution Abris"/>
    <s v="Matériaux Abris"/>
    <s v="Bâches"/>
    <m/>
    <s v="Nombre"/>
    <n v="95"/>
    <m/>
    <n v="264"/>
    <n v="289"/>
    <n v="553"/>
    <n v="95"/>
    <s v="Sélection / Priorisation"/>
    <x v="0"/>
    <x v="0"/>
    <s v="Marfranc / Grande Ri"/>
    <s v="Gélin"/>
    <s v="Rural"/>
    <s v="Quartier"/>
    <m/>
    <s v="JPH2016127GRJEMA"/>
    <x v="5"/>
    <x v="0"/>
    <x v="0"/>
    <e v="#N/A"/>
  </r>
  <r>
    <x v="23"/>
    <s v="RODEP"/>
    <m/>
    <s v="Réalisé"/>
    <s v="08.10.2016 - 10.10.2016"/>
    <s v="Distribution NFI"/>
    <s v="Matériaux NFI"/>
    <s v="Aquatabs"/>
    <m/>
    <s v="Nombre"/>
    <n v="30"/>
    <m/>
    <m/>
    <m/>
    <s v=""/>
    <m/>
    <m/>
    <x v="4"/>
    <x v="69"/>
    <s v="1e section Icondo"/>
    <m/>
    <m/>
    <m/>
    <m/>
    <e v="#VALUE!"/>
    <x v="67"/>
    <x v="4"/>
    <x v="48"/>
    <e v="#N/A"/>
  </r>
  <r>
    <x v="23"/>
    <s v="RODEP"/>
    <m/>
    <s v="Réalisé"/>
    <s v="08.10.2016 - 10.10.2016"/>
    <s v="Distribution NFI"/>
    <s v="Matériaux NFI"/>
    <s v="Aquatabs"/>
    <m/>
    <s v="Nombre"/>
    <n v="30"/>
    <m/>
    <m/>
    <m/>
    <s v=""/>
    <m/>
    <m/>
    <x v="4"/>
    <x v="69"/>
    <s v="7e section Fauche"/>
    <m/>
    <m/>
    <m/>
    <m/>
    <e v="#VALUE!"/>
    <x v="68"/>
    <x v="4"/>
    <x v="48"/>
    <e v="#N/A"/>
  </r>
  <r>
    <x v="23"/>
    <s v="RODEP"/>
    <m/>
    <s v="Réalisé"/>
    <s v="11.10.2016 - 25.10.2016"/>
    <s v="Distribution NFI"/>
    <s v="Matériaux NFI"/>
    <s v="Aquatabs"/>
    <m/>
    <s v="Nombre"/>
    <n v="400"/>
    <m/>
    <m/>
    <m/>
    <s v=""/>
    <m/>
    <m/>
    <x v="4"/>
    <x v="69"/>
    <s v="10e Palmes"/>
    <m/>
    <m/>
    <m/>
    <m/>
    <e v="#VALUE!"/>
    <x v="69"/>
    <x v="4"/>
    <x v="48"/>
    <e v="#N/A"/>
  </r>
  <r>
    <x v="23"/>
    <s v="RODEP"/>
    <m/>
    <s v="Réalisé"/>
    <s v="11.10.2016 - 25.10.2016"/>
    <s v="Distribution NFI"/>
    <s v="Matériaux NFI"/>
    <s v="Aquatabs"/>
    <m/>
    <s v="Nombre"/>
    <n v="250"/>
    <m/>
    <m/>
    <m/>
    <s v=""/>
    <m/>
    <m/>
    <x v="4"/>
    <x v="69"/>
    <s v="12e Palmes"/>
    <m/>
    <m/>
    <m/>
    <m/>
    <e v="#VALUE!"/>
    <x v="70"/>
    <x v="4"/>
    <x v="48"/>
    <e v="#N/A"/>
  </r>
  <r>
    <x v="23"/>
    <s v="RODEP"/>
    <m/>
    <s v="Réalisé"/>
    <s v="11.10.2016 - 25.10.2016"/>
    <s v="Distribution NFI"/>
    <s v="Matériaux NFI"/>
    <s v="Aquatabs"/>
    <m/>
    <s v="Nombre"/>
    <n v="600"/>
    <m/>
    <m/>
    <m/>
    <s v=""/>
    <m/>
    <m/>
    <x v="4"/>
    <x v="69"/>
    <s v="9e Palmes"/>
    <m/>
    <m/>
    <m/>
    <m/>
    <e v="#VALUE!"/>
    <x v="71"/>
    <x v="4"/>
    <x v="48"/>
    <e v="#N/A"/>
  </r>
  <r>
    <x v="23"/>
    <s v="FNGA"/>
    <m/>
    <s v="Planifié (financé)"/>
    <s v="15.11.2016 - 16.11.2016"/>
    <s v="Distribution NFI"/>
    <s v="Matériaux NFI"/>
    <s v="Aquatabs"/>
    <m/>
    <s v="Nombre"/>
    <n v="200"/>
    <m/>
    <m/>
    <m/>
    <s v=""/>
    <m/>
    <m/>
    <x v="0"/>
    <x v="66"/>
    <s v="2e Fonds Cochon"/>
    <m/>
    <m/>
    <m/>
    <m/>
    <e v="#VALUE!"/>
    <x v="72"/>
    <x v="0"/>
    <x v="46"/>
    <s v="HT08832-02"/>
  </r>
  <r>
    <x v="23"/>
    <s v="FNGA"/>
    <m/>
    <s v="Planifié (financé)"/>
    <s v="15.11.2016 - 16.11.2016"/>
    <s v="Intervention Abris"/>
    <s v="Formation"/>
    <s v="Formation"/>
    <m/>
    <s v=""/>
    <n v="200"/>
    <m/>
    <m/>
    <m/>
    <s v=""/>
    <n v="200"/>
    <s v="Sélection / Priorisation"/>
    <x v="0"/>
    <x v="66"/>
    <s v="2e Fonds Cochon"/>
    <m/>
    <m/>
    <m/>
    <m/>
    <e v="#VALUE!"/>
    <x v="73"/>
    <x v="0"/>
    <x v="46"/>
    <s v="HT08832-02"/>
  </r>
  <r>
    <x v="23"/>
    <s v="FNGA"/>
    <m/>
    <s v="En cours"/>
    <s v="4.11.2016 - 16.11.2016"/>
    <s v="Distribution NFI"/>
    <s v="Matériaux NFI"/>
    <s v="Aquatabs"/>
    <m/>
    <s v="Nombre"/>
    <n v="800"/>
    <m/>
    <m/>
    <m/>
    <s v=""/>
    <m/>
    <m/>
    <x v="0"/>
    <x v="0"/>
    <s v="2ème Haute Voldrogue"/>
    <m/>
    <m/>
    <m/>
    <m/>
    <e v="#VALUE!"/>
    <x v="74"/>
    <x v="0"/>
    <x v="0"/>
    <s v="HT08811-02"/>
  </r>
  <r>
    <x v="23"/>
    <s v="FNGA"/>
    <m/>
    <s v="En cours"/>
    <s v="4.11.2016 - 16.11.2016"/>
    <s v="Intervention Abris"/>
    <s v="Formation"/>
    <s v="Formation"/>
    <m/>
    <s v=""/>
    <n v="800"/>
    <m/>
    <m/>
    <m/>
    <s v=""/>
    <n v="800"/>
    <s v="Sélection / Priorisation"/>
    <x v="0"/>
    <x v="0"/>
    <s v="2ème Haute Voldrogue"/>
    <m/>
    <m/>
    <m/>
    <m/>
    <e v="#VALUE!"/>
    <x v="12"/>
    <x v="0"/>
    <x v="0"/>
    <s v="HT08811-02"/>
  </r>
  <r>
    <x v="23"/>
    <s v="FNGA"/>
    <m/>
    <s v="En cours"/>
    <s v="7.11.2016 - 16.11.2016"/>
    <s v="Intervention Abris"/>
    <s v="Formation"/>
    <s v="Formation"/>
    <m/>
    <s v=""/>
    <n v="600"/>
    <m/>
    <m/>
    <m/>
    <s v=""/>
    <m/>
    <s v="Sélection / Priorisation"/>
    <x v="0"/>
    <x v="0"/>
    <s v="2ème Haute Voldrogue"/>
    <m/>
    <m/>
    <m/>
    <m/>
    <e v="#VALUE!"/>
    <x v="13"/>
    <x v="0"/>
    <x v="0"/>
    <s v="HT08811-02"/>
  </r>
  <r>
    <x v="23"/>
    <s v="FNGA"/>
    <m/>
    <s v="En cours"/>
    <s v="7.11.2016 - 16.11.2016"/>
    <s v="Distribution NFI"/>
    <s v="Matériaux NFI"/>
    <s v="Kit de cuisine"/>
    <m/>
    <s v="Nombre"/>
    <n v="600"/>
    <m/>
    <m/>
    <m/>
    <s v=""/>
    <m/>
    <m/>
    <x v="0"/>
    <x v="0"/>
    <s v="2ème Haute Voldrogue"/>
    <m/>
    <m/>
    <m/>
    <m/>
    <e v="#VALUE!"/>
    <x v="14"/>
    <x v="0"/>
    <x v="0"/>
    <s v="HT08811-02"/>
  </r>
  <r>
    <x v="24"/>
    <m/>
    <s v="OFDA"/>
    <s v="Réalisé"/>
    <d v="2016-10-30T00:00:00"/>
    <s v="Distribution Abris"/>
    <s v="Matériaux Abris"/>
    <s v="Bâches"/>
    <m/>
    <s v="Nombre"/>
    <n v="511"/>
    <m/>
    <m/>
    <m/>
    <s v=""/>
    <n v="511"/>
    <m/>
    <x v="1"/>
    <x v="19"/>
    <s v="Blactote"/>
    <m/>
    <m/>
    <m/>
    <s v="Distribution of rope with tarp. The reason numbers are off, we run out of hygiene kits and mousqito nets."/>
    <s v="MED20161030SUTIBL"/>
    <x v="1"/>
    <x v="1"/>
    <x v="19"/>
    <e v="#N/A"/>
  </r>
  <r>
    <x v="24"/>
    <m/>
    <s v="OFDA"/>
    <s v="Réalisé"/>
    <d v="2016-10-30T00:00:00"/>
    <s v="Distribution NFI"/>
    <s v="Matériaux NFI"/>
    <s v="Moustiquaires"/>
    <m/>
    <s v="Nombre"/>
    <n v="511"/>
    <m/>
    <m/>
    <m/>
    <s v=""/>
    <n v="511"/>
    <s v="Distribution générale"/>
    <x v="1"/>
    <x v="19"/>
    <s v="Blactote"/>
    <m/>
    <m/>
    <m/>
    <s v="Distribution of rope with tarp. The reason numbers are off, we run out of hygiene kits and mousqito nets."/>
    <s v="MED20161030SUTIBL"/>
    <x v="2"/>
    <x v="1"/>
    <x v="19"/>
    <e v="#N/A"/>
  </r>
  <r>
    <x v="24"/>
    <m/>
    <s v="OFDA"/>
    <s v="Réalisé"/>
    <d v="2016-10-30T00:00:00"/>
    <s v="Distribution NFI"/>
    <s v="Matériaux NFI"/>
    <s v="Aquatabs"/>
    <m/>
    <s v="Nombre"/>
    <n v="511"/>
    <m/>
    <m/>
    <m/>
    <s v=""/>
    <n v="511"/>
    <s v="Distribution générale"/>
    <x v="1"/>
    <x v="19"/>
    <s v="Blactote"/>
    <m/>
    <m/>
    <m/>
    <s v="Distribution of rope with tarp. The reason numbers are off, we run out of hygiene kits and mousqito nets."/>
    <s v="MED20161030SUTIBL"/>
    <x v="3"/>
    <x v="1"/>
    <x v="19"/>
    <e v="#N/A"/>
  </r>
  <r>
    <x v="24"/>
    <m/>
    <s v="OFDA"/>
    <s v="Réalisé"/>
    <d v="2016-10-30T00:00:00"/>
    <s v="Distribution NFI"/>
    <s v="Matériaux NFI"/>
    <s v="Kit d'hygiène"/>
    <m/>
    <s v="Nombre"/>
    <n v="511"/>
    <m/>
    <m/>
    <m/>
    <s v=""/>
    <n v="511"/>
    <s v="Distribution générale"/>
    <x v="1"/>
    <x v="19"/>
    <s v="Blactote"/>
    <m/>
    <m/>
    <m/>
    <s v="Distribution of rope with tarp. The reason numbers are off, we run out of hygiene kits and mousqito nets."/>
    <s v="MED20161030SUTIBL"/>
    <x v="4"/>
    <x v="1"/>
    <x v="19"/>
    <e v="#N/A"/>
  </r>
  <r>
    <x v="24"/>
    <m/>
    <s v="OFDA"/>
    <s v="Réalisé"/>
    <d v="2016-10-30T00:00:00"/>
    <s v="Intervention Abris"/>
    <s v="Formation"/>
    <s v="Formation"/>
    <m/>
    <s v="Nombre de personnes"/>
    <n v="511"/>
    <m/>
    <m/>
    <m/>
    <s v=""/>
    <n v="511"/>
    <s v="Sélection / Priorisation"/>
    <x v="1"/>
    <x v="19"/>
    <s v="Blactote"/>
    <m/>
    <m/>
    <m/>
    <s v="Distribution of rope with tarp. The reason numbers are off, we run out of hygiene kits and mousqito nets."/>
    <s v="MED20161030SUTIBL"/>
    <x v="5"/>
    <x v="1"/>
    <x v="19"/>
    <e v="#N/A"/>
  </r>
  <r>
    <x v="24"/>
    <m/>
    <s v="OFDA"/>
    <s v="Réalisé"/>
    <d v="2016-10-31T00:00:00"/>
    <s v="Distribution Abris"/>
    <s v="Matériaux Abris"/>
    <s v="Bâches"/>
    <m/>
    <s v="Nombre"/>
    <n v="694"/>
    <m/>
    <m/>
    <m/>
    <s v=""/>
    <n v="694"/>
    <m/>
    <x v="1"/>
    <x v="19"/>
    <s v="Dalmette"/>
    <m/>
    <m/>
    <m/>
    <s v="Distribution of rope with tarp. The reason numbers are off, we run out of hygiene kits and mousqito nets."/>
    <s v="MED20161031SUTIDA"/>
    <x v="0"/>
    <x v="1"/>
    <x v="19"/>
    <e v="#N/A"/>
  </r>
  <r>
    <x v="24"/>
    <m/>
    <s v="OFDA"/>
    <s v="Réalisé"/>
    <d v="2016-10-31T00:00:00"/>
    <s v="Distribution NFI"/>
    <s v="Matériaux NFI"/>
    <s v="Seaux"/>
    <m/>
    <s v="Nombre"/>
    <n v="667"/>
    <m/>
    <m/>
    <m/>
    <s v=""/>
    <n v="694"/>
    <s v="Distribution générale"/>
    <x v="1"/>
    <x v="19"/>
    <s v="Dalmette"/>
    <m/>
    <m/>
    <m/>
    <s v="Distribution of rope with tarp. The reason numbers are off, we run out of hygiene kits and mousqito nets."/>
    <s v="MED20161031SUTIDA"/>
    <x v="1"/>
    <x v="1"/>
    <x v="19"/>
    <e v="#N/A"/>
  </r>
  <r>
    <x v="24"/>
    <m/>
    <s v="OFDA"/>
    <s v="Réalisé"/>
    <d v="2016-10-31T00:00:00"/>
    <s v="Distribution NFI"/>
    <s v="Matériaux NFI"/>
    <s v="Moustiquaires"/>
    <m/>
    <s v="Nombre"/>
    <n v="667"/>
    <m/>
    <m/>
    <m/>
    <s v=""/>
    <n v="694"/>
    <s v="Distribution générale"/>
    <x v="1"/>
    <x v="19"/>
    <s v="Dalmette"/>
    <m/>
    <m/>
    <m/>
    <s v="Distribution of rope with tarp. The reason numbers are off, we run out of hygiene kits and mousqito nets."/>
    <s v="MED20161031SUTIDA"/>
    <x v="2"/>
    <x v="1"/>
    <x v="19"/>
    <e v="#N/A"/>
  </r>
  <r>
    <x v="24"/>
    <m/>
    <s v="OFDA"/>
    <s v="Réalisé"/>
    <d v="2016-10-31T00:00:00"/>
    <s v="Distribution NFI"/>
    <s v="Matériaux NFI"/>
    <s v="Aquatabs"/>
    <m/>
    <s v="Nombre"/>
    <n v="694"/>
    <m/>
    <m/>
    <m/>
    <s v=""/>
    <n v="694"/>
    <s v="Distribution générale"/>
    <x v="1"/>
    <x v="19"/>
    <s v="Dalmette"/>
    <m/>
    <m/>
    <m/>
    <s v="Distribution of rope with tarp. The reason numbers are off, we run out of hygiene kits and mousqito nets."/>
    <s v="MED20161031SUTIDA"/>
    <x v="3"/>
    <x v="1"/>
    <x v="19"/>
    <e v="#N/A"/>
  </r>
  <r>
    <x v="24"/>
    <m/>
    <s v="OFDA"/>
    <s v="Réalisé"/>
    <d v="2016-10-31T00:00:00"/>
    <s v="Distribution NFI"/>
    <s v="Matériaux NFI"/>
    <s v="Kit d'hygiène"/>
    <m/>
    <s v="Nombre"/>
    <n v="667"/>
    <m/>
    <m/>
    <m/>
    <s v=""/>
    <n v="694"/>
    <s v="Distribution générale"/>
    <x v="1"/>
    <x v="19"/>
    <s v="Dalmette"/>
    <m/>
    <m/>
    <m/>
    <s v="Distribution of rope with tarp. The reason numbers are off, we run out of hygiene kits and mousqito nets."/>
    <s v="MED20161031SUTIDA"/>
    <x v="4"/>
    <x v="1"/>
    <x v="19"/>
    <e v="#N/A"/>
  </r>
  <r>
    <x v="24"/>
    <m/>
    <s v="OFDA"/>
    <s v="Réalisé"/>
    <d v="2016-10-31T00:00:00"/>
    <s v="Intervention Abris"/>
    <s v="Formation"/>
    <s v="Formation"/>
    <m/>
    <s v="Nombre de personnes"/>
    <n v="694"/>
    <m/>
    <m/>
    <m/>
    <s v=""/>
    <n v="694"/>
    <s v="Sélection / Priorisation"/>
    <x v="1"/>
    <x v="19"/>
    <s v="Dalmette"/>
    <m/>
    <m/>
    <m/>
    <s v="Distribution of rope with tarp. The reason numbers are off, we run out of hygiene kits and mousqito nets."/>
    <s v="MED20161031SUTIDA"/>
    <x v="5"/>
    <x v="1"/>
    <x v="19"/>
    <e v="#N/A"/>
  </r>
  <r>
    <x v="24"/>
    <m/>
    <s v="OFDA"/>
    <s v="Réalisé"/>
    <d v="2016-11-12T00:00:00"/>
    <s v="Distribution Abris"/>
    <s v="Matériaux Abris"/>
    <s v="Bâches"/>
    <m/>
    <s v="Nombre"/>
    <n v="250"/>
    <m/>
    <m/>
    <m/>
    <s v=""/>
    <n v="198"/>
    <s v="Distribution générale"/>
    <x v="1"/>
    <x v="19"/>
    <s v="Loby"/>
    <m/>
    <m/>
    <m/>
    <s v="Shelter box: 198, 52 distributed in shools. Remaining were targetted to the most vulnerable in Lager."/>
    <s v="MED20161112SUTILO"/>
    <x v="2"/>
    <x v="1"/>
    <x v="19"/>
    <e v="#N/A"/>
  </r>
  <r>
    <x v="24"/>
    <m/>
    <s v="OFDA"/>
    <s v="Réalisé"/>
    <d v="2016-11-12T00:00:00"/>
    <s v="Distribution NFI"/>
    <s v="Matériaux NFI"/>
    <s v="Aquatabs"/>
    <m/>
    <s v="Nombre"/>
    <n v="52"/>
    <m/>
    <m/>
    <m/>
    <s v=""/>
    <n v="198"/>
    <s v="Sélection / Priorisation"/>
    <x v="1"/>
    <x v="19"/>
    <s v="Loby"/>
    <m/>
    <m/>
    <m/>
    <s v="Shelter box: 198, 52 distributed in shools. Remaining were targetted to the most vulnerable in Lager."/>
    <s v="MED20161112SUTILO"/>
    <x v="3"/>
    <x v="1"/>
    <x v="19"/>
    <e v="#N/A"/>
  </r>
  <r>
    <x v="24"/>
    <m/>
    <s v="OFDA"/>
    <s v="Réalisé"/>
    <d v="2016-11-12T00:00:00"/>
    <s v="Distribution Abris"/>
    <s v="Matériaux Abris"/>
    <s v="Kit Abris"/>
    <m/>
    <s v="Nombre"/>
    <n v="198"/>
    <m/>
    <m/>
    <m/>
    <s v=""/>
    <n v="198"/>
    <s v="Sélection / Priorisation"/>
    <x v="1"/>
    <x v="19"/>
    <s v="Loby"/>
    <m/>
    <m/>
    <m/>
    <s v="Shelter box: 198, 52 distributed in shools. Remaining were targetted to the most vulnerable in Lager."/>
    <s v="MED20161112SUTILO"/>
    <x v="4"/>
    <x v="1"/>
    <x v="19"/>
    <e v="#N/A"/>
  </r>
  <r>
    <x v="24"/>
    <m/>
    <s v="OFDA"/>
    <s v="Réalisé"/>
    <d v="2016-11-12T00:00:00"/>
    <s v="Intervention Abris"/>
    <s v="Formation"/>
    <s v="Formation"/>
    <m/>
    <s v="Nombre de personnes"/>
    <n v="198"/>
    <m/>
    <m/>
    <m/>
    <s v=""/>
    <n v="198"/>
    <s v="Sélection / Priorisation"/>
    <x v="1"/>
    <x v="19"/>
    <s v="Loby"/>
    <m/>
    <m/>
    <m/>
    <s v="Shelter box: 198, 52 distributed in shools. Remaining were targetted to the most vulnerable in Lager."/>
    <s v="MED20161112SUTILO"/>
    <x v="5"/>
    <x v="1"/>
    <x v="19"/>
    <e v="#N/A"/>
  </r>
  <r>
    <x v="24"/>
    <m/>
    <s v="OFDA"/>
    <s v="Réalisé"/>
    <d v="2016-11-16T00:00:00"/>
    <s v="Distribution Abris"/>
    <s v="Matériaux Abris"/>
    <s v="Bâches"/>
    <m/>
    <s v="Nombre"/>
    <n v="334"/>
    <m/>
    <m/>
    <m/>
    <s v=""/>
    <n v="367"/>
    <s v="Distribution générale"/>
    <x v="1"/>
    <x v="19"/>
    <s v="Dalmette"/>
    <m/>
    <m/>
    <m/>
    <s v="Sawyer filters including bucket distributed instead of aquatabs. The reason that numbers are off, people came from different communities to recuperate missing items."/>
    <s v="MED20161116SUTIDA"/>
    <x v="0"/>
    <x v="1"/>
    <x v="19"/>
    <e v="#N/A"/>
  </r>
  <r>
    <x v="24"/>
    <m/>
    <s v="OFDA"/>
    <s v="Réalisé"/>
    <d v="2016-11-16T00:00:00"/>
    <s v="Distribution NFI"/>
    <s v="Matériaux NFI"/>
    <s v="Seaux"/>
    <m/>
    <s v="Nombre"/>
    <n v="367"/>
    <m/>
    <m/>
    <m/>
    <s v=""/>
    <n v="367"/>
    <s v="Distribution générale"/>
    <x v="1"/>
    <x v="19"/>
    <s v="Dalmette"/>
    <m/>
    <m/>
    <m/>
    <s v="Sawyer filters including bucket distributed instead of aquatabs. The reason that numbers are off, people came from different communities to recuperate missing items."/>
    <s v="MED20161116SUTIDA"/>
    <x v="1"/>
    <x v="1"/>
    <x v="19"/>
    <e v="#N/A"/>
  </r>
  <r>
    <x v="24"/>
    <m/>
    <s v="OFDA"/>
    <s v="Réalisé"/>
    <d v="2016-11-16T00:00:00"/>
    <s v="Distribution NFI"/>
    <s v="Matériaux NFI"/>
    <s v="Moustiquaires"/>
    <m/>
    <s v="Nombre"/>
    <n v="367"/>
    <m/>
    <m/>
    <m/>
    <s v=""/>
    <n v="367"/>
    <s v="Distribution générale"/>
    <x v="1"/>
    <x v="19"/>
    <s v="Dalmette"/>
    <m/>
    <m/>
    <m/>
    <s v="Sawyer filters including bucket distributed instead of aquatabs. The reason that numbers are off, people came from different communities to recuperate missing items."/>
    <s v="MED20161116SUTIDA"/>
    <x v="2"/>
    <x v="1"/>
    <x v="19"/>
    <e v="#N/A"/>
  </r>
  <r>
    <x v="24"/>
    <m/>
    <s v="OFDA"/>
    <s v="Réalisé"/>
    <d v="2016-11-16T00:00:00"/>
    <s v="Distribution NFI"/>
    <s v="Matériaux NFI"/>
    <s v="Kit d'hygiène"/>
    <m/>
    <s v="Nombre"/>
    <n v="367"/>
    <m/>
    <m/>
    <m/>
    <s v=""/>
    <n v="367"/>
    <s v="Distribution générale"/>
    <x v="1"/>
    <x v="19"/>
    <s v="Dalmette"/>
    <m/>
    <m/>
    <m/>
    <s v="Sawyer filters including bucket distributed instead of aquatabs. The reason that numbers are off, people came from different communities to recuperate missing items."/>
    <s v="MED20161116SUTIDA"/>
    <x v="3"/>
    <x v="1"/>
    <x v="19"/>
    <e v="#N/A"/>
  </r>
  <r>
    <x v="24"/>
    <m/>
    <s v="OFDA"/>
    <s v="Réalisé"/>
    <d v="2016-11-16T00:00:00"/>
    <s v="Distribution Abris"/>
    <s v="Matériaux Abris"/>
    <s v="Kit Abris"/>
    <s v="Needs to be confirmed"/>
    <s v="Nombre"/>
    <n v="302"/>
    <m/>
    <m/>
    <m/>
    <s v=""/>
    <n v="367"/>
    <s v="Distribution générale"/>
    <x v="1"/>
    <x v="19"/>
    <s v="Dalmette"/>
    <m/>
    <m/>
    <m/>
    <s v="Sawyer filters including bucket distributed instead of aquatabs. The reason that numbers are off, people came from different communities to recuperate missing items."/>
    <s v="MED20161116SUTIDA"/>
    <x v="4"/>
    <x v="1"/>
    <x v="19"/>
    <e v="#N/A"/>
  </r>
  <r>
    <x v="24"/>
    <m/>
    <s v="OFDA"/>
    <s v="Réalisé"/>
    <d v="2016-11-16T00:00:00"/>
    <s v="Intervention Abris"/>
    <s v="Formation"/>
    <s v="Formation"/>
    <m/>
    <s v="Nombre de personnes"/>
    <n v="302"/>
    <m/>
    <m/>
    <m/>
    <s v=""/>
    <n v="302"/>
    <s v="Sélection / Priorisation"/>
    <x v="1"/>
    <x v="19"/>
    <s v="Dalmette"/>
    <m/>
    <m/>
    <m/>
    <s v="Sawyer filters including bucket distributed instead of aquatabs. The reason that numbers are off, people came from different communities to recuperate missing items."/>
    <s v="MED20161116SUTIDA"/>
    <x v="5"/>
    <x v="1"/>
    <x v="19"/>
    <e v="#N/A"/>
  </r>
  <r>
    <x v="24"/>
    <m/>
    <s v="OFDA"/>
    <s v="Réalisé"/>
    <d v="2016-12-01T00:00:00"/>
    <s v="Distribution Abris"/>
    <s v="Matériaux Abris"/>
    <s v="Kit d'outils"/>
    <m/>
    <s v="Nombre"/>
    <n v="520"/>
    <m/>
    <m/>
    <m/>
    <s v=""/>
    <n v="520"/>
    <s v="Distribution générale"/>
    <x v="1"/>
    <x v="19"/>
    <s v="Blactote"/>
    <m/>
    <m/>
    <m/>
    <s v="Sawyer filters including bucket distributed instead of aquatabs and shelter toolkits."/>
    <s v="MED2016121SUTIBL"/>
    <x v="5"/>
    <x v="1"/>
    <x v="19"/>
    <e v="#N/A"/>
  </r>
  <r>
    <x v="24"/>
    <m/>
    <m/>
    <s v="Planifié (financé)"/>
    <m/>
    <s v="Distribution Abris"/>
    <s v="Matériaux Abris"/>
    <s v="Kit Abris"/>
    <m/>
    <s v="Nombre"/>
    <n v="660"/>
    <m/>
    <m/>
    <m/>
    <s v=""/>
    <n v="660"/>
    <m/>
    <x v="1"/>
    <x v="19"/>
    <s v="Dalmette"/>
    <m/>
    <m/>
    <m/>
    <m/>
    <s v="MED190010SUTIDA"/>
    <x v="2"/>
    <x v="1"/>
    <x v="19"/>
    <e v="#N/A"/>
  </r>
  <r>
    <x v="24"/>
    <m/>
    <m/>
    <s v="Planifié (financé)"/>
    <m/>
    <s v="Distribution Abris"/>
    <s v="Matériaux Abris"/>
    <s v="Kit Abris"/>
    <m/>
    <s v="Nombre"/>
    <n v="305"/>
    <m/>
    <m/>
    <m/>
    <s v=""/>
    <n v="305"/>
    <m/>
    <x v="1"/>
    <x v="19"/>
    <s v="Dalmette"/>
    <m/>
    <m/>
    <m/>
    <m/>
    <s v="MED190010SUTIDA"/>
    <x v="3"/>
    <x v="1"/>
    <x v="19"/>
    <e v="#N/A"/>
  </r>
  <r>
    <x v="24"/>
    <m/>
    <m/>
    <s v="Planifié (financé)"/>
    <m/>
    <s v="Intervention Abris"/>
    <s v="Formation"/>
    <s v="Formation"/>
    <m/>
    <s v="Nombre de personnes"/>
    <n v="275"/>
    <m/>
    <m/>
    <m/>
    <s v=""/>
    <n v="275"/>
    <m/>
    <x v="1"/>
    <x v="19"/>
    <s v="Blactote"/>
    <m/>
    <m/>
    <m/>
    <s v="We distributed to those who previously received above. However, the shelter kit was not completed at the time, so we have returned to give the remainder of the kit which includes nails and wire"/>
    <s v="MED190010SUTIBL"/>
    <x v="5"/>
    <x v="1"/>
    <x v="19"/>
    <e v="#N/A"/>
  </r>
  <r>
    <x v="24"/>
    <m/>
    <m/>
    <s v="Planifié (financé)"/>
    <m/>
    <s v="Intervention Abris"/>
    <s v="Formation"/>
    <s v="Formation"/>
    <m/>
    <s v="Nombre de personnes"/>
    <n v="660"/>
    <m/>
    <m/>
    <m/>
    <s v=""/>
    <n v="660"/>
    <m/>
    <x v="1"/>
    <x v="19"/>
    <s v="Dalmette"/>
    <m/>
    <m/>
    <m/>
    <s v="We distributed to those who previously received above. However, the shelter kit was not completed at the time, so we have returned to give the remainder of the kit which includes nails and wire"/>
    <s v="MED190010SUTIDA"/>
    <x v="4"/>
    <x v="1"/>
    <x v="19"/>
    <e v="#N/A"/>
  </r>
  <r>
    <x v="24"/>
    <m/>
    <m/>
    <s v="Planifié (financé)"/>
    <m/>
    <s v="Intervention Abris"/>
    <s v="Formation"/>
    <s v="Formation"/>
    <m/>
    <s v="Nombre de personnes"/>
    <n v="305"/>
    <m/>
    <m/>
    <m/>
    <s v=""/>
    <n v="305"/>
    <m/>
    <x v="1"/>
    <x v="19"/>
    <s v="Dalmette"/>
    <m/>
    <m/>
    <m/>
    <s v="We distributed to those who previously received above. However, the shelter kit was not completed at the time, so we have returned to give the remainder of the kit which includes nails and wire"/>
    <s v="MED190010SUTIDA"/>
    <x v="5"/>
    <x v="1"/>
    <x v="19"/>
    <e v="#N/A"/>
  </r>
  <r>
    <x v="24"/>
    <m/>
    <s v="OFDA"/>
    <s v="Réalisé"/>
    <d v="2016-10-30T00:00:00"/>
    <s v="Distribution Abris"/>
    <s v="Matériaux Abris"/>
    <s v="Autre, à préciser dans &quot;Commentaires&quot;"/>
    <m/>
    <s v="N/A"/>
    <n v="511"/>
    <m/>
    <m/>
    <m/>
    <m/>
    <n v="511"/>
    <s v="Distribution générale"/>
    <x v="1"/>
    <x v="19"/>
    <s v="Blactote"/>
    <m/>
    <m/>
    <m/>
    <s v="Baches, Moustiquaires, Aquatabs, Kit hygienique"/>
    <m/>
    <x v="25"/>
    <x v="1"/>
    <x v="19"/>
    <e v="#N/A"/>
  </r>
  <r>
    <x v="24"/>
    <m/>
    <s v="OFDA"/>
    <s v="Réalisé"/>
    <d v="2016-10-31T00:00:00"/>
    <s v="Distribution Abris"/>
    <s v="Matériaux Abris"/>
    <s v="Autre, à préciser dans &quot;Commentaires&quot;"/>
    <m/>
    <s v="N/A"/>
    <n v="694"/>
    <m/>
    <m/>
    <m/>
    <m/>
    <n v="694"/>
    <s v="Distribution générale"/>
    <x v="1"/>
    <x v="19"/>
    <s v="Dalmette"/>
    <m/>
    <m/>
    <m/>
    <s v="Baches, Moustiquaires, Aquatabs, Kit hygienique, seaux"/>
    <m/>
    <x v="25"/>
    <x v="1"/>
    <x v="19"/>
    <e v="#N/A"/>
  </r>
  <r>
    <x v="24"/>
    <m/>
    <s v="OFDA"/>
    <s v="Réalisé"/>
    <d v="2016-11-12T00:00:00"/>
    <s v="Distribution Abris"/>
    <s v="Matériaux Abris"/>
    <s v="Autre, à préciser dans &quot;Commentaires&quot;"/>
    <m/>
    <s v="N/A"/>
    <n v="250"/>
    <m/>
    <m/>
    <m/>
    <m/>
    <n v="198"/>
    <s v="Distribution générale"/>
    <x v="1"/>
    <x v="19"/>
    <s v="Loby"/>
    <m/>
    <m/>
    <m/>
    <s v="Baches: 250, Shelter box: 198, Aquatabs: 52. 52 sont distribué dans les écoles et le reste sont distribué aux plus vulnerables dans Lager. Les chiffres sont differents parce que les bénéficiaires sont venu des autres endroits pour récuperer leurs articles manquants. "/>
    <m/>
    <x v="25"/>
    <x v="1"/>
    <x v="19"/>
    <e v="#N/A"/>
  </r>
  <r>
    <x v="24"/>
    <m/>
    <s v="OFDA"/>
    <s v="Réalisé"/>
    <d v="2016-11-16T00:00:00"/>
    <s v="Distribution Abris"/>
    <s v="Matériaux Abris"/>
    <s v="Autre, à préciser dans &quot;Commentaires&quot;"/>
    <m/>
    <s v="N/A"/>
    <n v="367"/>
    <m/>
    <m/>
    <m/>
    <m/>
    <n v="367"/>
    <s v="Distribution générale"/>
    <x v="1"/>
    <x v="19"/>
    <s v="Dalmette"/>
    <m/>
    <m/>
    <m/>
    <s v="Baches: 334, Sawyer filter et seaux: 367, Moustiquaires: 367, Kit hygienique: 367, Kit abri: 302. Sawyer filters inclusive seaux sont distribué à la place de aquatabs. Les chiffres sont differents parce que les bénéficiaires sont venu des autres endroits pour récuperer leurs articles manquants. "/>
    <m/>
    <x v="25"/>
    <x v="1"/>
    <x v="19"/>
    <e v="#N/A"/>
  </r>
  <r>
    <x v="24"/>
    <m/>
    <s v="OFDA"/>
    <s v="Réalisé"/>
    <d v="2016-12-01T00:00:00"/>
    <s v="Distribution Abris"/>
    <s v="Matériaux Abris"/>
    <s v="Autre, à préciser dans &quot;Commentaires&quot;"/>
    <m/>
    <s v="N/A"/>
    <n v="520"/>
    <m/>
    <m/>
    <m/>
    <m/>
    <n v="520"/>
    <s v="Distribution générale"/>
    <x v="1"/>
    <x v="19"/>
    <s v="Blactote"/>
    <m/>
    <m/>
    <m/>
    <s v="Sawyer filters et seaux sont distribué à la place d'aquatabs et l'outils d'abri."/>
    <m/>
    <x v="25"/>
    <x v="1"/>
    <x v="19"/>
    <e v="#N/A"/>
  </r>
  <r>
    <x v="24"/>
    <m/>
    <s v="OFDA"/>
    <s v="Réalisé"/>
    <d v="2016-12-08T00:00:00"/>
    <s v="Distribution Abris"/>
    <s v="Matériaux Abris"/>
    <s v="Autre, à préciser dans &quot;Commentaires&quot;"/>
    <m/>
    <s v="N/A"/>
    <n v="628"/>
    <m/>
    <m/>
    <m/>
    <m/>
    <n v="628"/>
    <s v="Distribution générale"/>
    <x v="1"/>
    <x v="19"/>
    <s v="Dalmette"/>
    <m/>
    <m/>
    <m/>
    <s v="Shelter fixing kits. Sawyer filter."/>
    <m/>
    <x v="25"/>
    <x v="1"/>
    <x v="19"/>
    <e v="#N/A"/>
  </r>
  <r>
    <x v="24"/>
    <m/>
    <s v="OFDA"/>
    <s v="Réalisé"/>
    <d v="2016-12-15T00:00:00"/>
    <s v="Distribution Abris"/>
    <s v="Matériaux Abris"/>
    <s v="Autre, à préciser dans &quot;Commentaires&quot;"/>
    <m/>
    <s v="N/A"/>
    <n v="268"/>
    <m/>
    <m/>
    <m/>
    <m/>
    <n v="268"/>
    <s v="Distribution générale"/>
    <x v="1"/>
    <x v="19"/>
    <s v="Loby"/>
    <m/>
    <m/>
    <m/>
    <s v="Shelter kits. Sawyer filter. Hygiene kits. Mosidomes."/>
    <m/>
    <x v="25"/>
    <x v="1"/>
    <x v="19"/>
    <e v="#N/A"/>
  </r>
  <r>
    <x v="24"/>
    <m/>
    <s v="OFDA"/>
    <s v="Planifié (financé)"/>
    <d v="2016-12-19T00:00:00"/>
    <s v="Distribution Abris"/>
    <s v="Matériaux Abris"/>
    <s v="Autre, à préciser dans &quot;Commentaires&quot;"/>
    <m/>
    <s v="Nombre"/>
    <n v="524"/>
    <m/>
    <m/>
    <m/>
    <m/>
    <n v="524"/>
    <s v="Distribution générale"/>
    <x v="1"/>
    <x v="19"/>
    <s v="Loby"/>
    <m/>
    <m/>
    <m/>
    <s v="Shelter kits. Sawyer filter. Hygiene kits. Mosidomes."/>
    <m/>
    <x v="25"/>
    <x v="1"/>
    <x v="19"/>
    <e v="#N/A"/>
  </r>
  <r>
    <x v="25"/>
    <m/>
    <s v="World Vision"/>
    <s v="Réalisé"/>
    <d v="2016-10-10T00:00:00"/>
    <s v="Distribution Abris"/>
    <s v="Matériaux Abris"/>
    <s v="Bâches"/>
    <m/>
    <s v="Nombre"/>
    <n v="1"/>
    <m/>
    <m/>
    <m/>
    <s v=""/>
    <n v="200"/>
    <m/>
    <x v="3"/>
    <x v="70"/>
    <m/>
    <m/>
    <m/>
    <m/>
    <m/>
    <s v="MER20161010NIL'"/>
    <x v="2"/>
    <x v="3"/>
    <x v="49"/>
    <e v="#N/A"/>
  </r>
  <r>
    <x v="25"/>
    <m/>
    <s v="World Vision"/>
    <s v="Réalisé"/>
    <d v="2016-10-10T00:00:00"/>
    <s v="Distribution NFI"/>
    <s v="Matériaux NFI"/>
    <s v="Bidons"/>
    <m/>
    <s v="Nombre"/>
    <n v="2"/>
    <m/>
    <m/>
    <m/>
    <s v=""/>
    <n v="200"/>
    <m/>
    <x v="3"/>
    <x v="70"/>
    <m/>
    <m/>
    <m/>
    <m/>
    <m/>
    <s v="MER20161010NIL'"/>
    <x v="3"/>
    <x v="3"/>
    <x v="49"/>
    <e v="#N/A"/>
  </r>
  <r>
    <x v="25"/>
    <m/>
    <s v="World Vision"/>
    <s v="Réalisé"/>
    <d v="2016-10-10T00:00:00"/>
    <s v="Distribution NFI"/>
    <s v="Matériaux NFI"/>
    <s v="Couvertures"/>
    <m/>
    <s v="Nombre"/>
    <n v="1"/>
    <m/>
    <m/>
    <m/>
    <s v=""/>
    <n v="200"/>
    <m/>
    <x v="3"/>
    <x v="70"/>
    <m/>
    <m/>
    <m/>
    <m/>
    <m/>
    <s v="MER20161010NIL'"/>
    <x v="4"/>
    <x v="3"/>
    <x v="49"/>
    <e v="#N/A"/>
  </r>
  <r>
    <x v="25"/>
    <m/>
    <s v="World Vision"/>
    <s v="Réalisé"/>
    <d v="2016-10-10T00:00:00"/>
    <s v="Distribution NFI"/>
    <s v="Matériaux NFI"/>
    <s v="Lampes solaires"/>
    <m/>
    <s v="Nombre"/>
    <n v="1"/>
    <m/>
    <m/>
    <m/>
    <s v=""/>
    <n v="200"/>
    <m/>
    <x v="3"/>
    <x v="70"/>
    <m/>
    <m/>
    <m/>
    <m/>
    <m/>
    <s v="MER20161010NIL'"/>
    <x v="5"/>
    <x v="3"/>
    <x v="49"/>
    <e v="#N/A"/>
  </r>
  <r>
    <x v="25"/>
    <m/>
    <s v="World Vision"/>
    <s v="Réalisé"/>
    <s v="08-Oct-2016 - 09-Oct-2016"/>
    <s v="Distribution Abris"/>
    <s v="Matériaux Abris"/>
    <s v="Bâches"/>
    <m/>
    <s v="Nombre"/>
    <n v="1"/>
    <m/>
    <m/>
    <m/>
    <s v=""/>
    <n v="200"/>
    <m/>
    <x v="3"/>
    <x v="27"/>
    <m/>
    <m/>
    <m/>
    <m/>
    <m/>
    <e v="#VALUE!"/>
    <x v="15"/>
    <x v="3"/>
    <x v="27"/>
    <e v="#N/A"/>
  </r>
  <r>
    <x v="25"/>
    <m/>
    <s v="World Vision"/>
    <s v="Réalisé"/>
    <s v="08-Oct-2016 - 09-Oct-2016"/>
    <s v="Distribution NFI"/>
    <s v="Matériaux NFI"/>
    <s v="Bidons"/>
    <m/>
    <s v="Nombre"/>
    <n v="2"/>
    <m/>
    <m/>
    <m/>
    <s v=""/>
    <n v="200"/>
    <m/>
    <x v="3"/>
    <x v="27"/>
    <m/>
    <m/>
    <m/>
    <m/>
    <m/>
    <e v="#VALUE!"/>
    <x v="16"/>
    <x v="3"/>
    <x v="27"/>
    <e v="#N/A"/>
  </r>
  <r>
    <x v="25"/>
    <m/>
    <s v="World Vision"/>
    <s v="Réalisé"/>
    <s v="08-Oct-2016 - 09-Oct-2016"/>
    <s v="Distribution NFI"/>
    <s v="Matériaux NFI"/>
    <s v="Couvertures"/>
    <m/>
    <s v="Nombre"/>
    <n v="1"/>
    <m/>
    <m/>
    <m/>
    <s v=""/>
    <n v="200"/>
    <m/>
    <x v="3"/>
    <x v="27"/>
    <m/>
    <m/>
    <m/>
    <m/>
    <m/>
    <e v="#VALUE!"/>
    <x v="17"/>
    <x v="3"/>
    <x v="27"/>
    <e v="#N/A"/>
  </r>
  <r>
    <x v="25"/>
    <m/>
    <s v="World Vision"/>
    <s v="Réalisé"/>
    <s v="08-Oct-2016 - 09-Oct-2016"/>
    <s v="Distribution NFI"/>
    <s v="Matériaux NFI"/>
    <s v="Lampes solaires"/>
    <m/>
    <s v="Nombre"/>
    <n v="1"/>
    <m/>
    <m/>
    <m/>
    <s v=""/>
    <n v="200"/>
    <m/>
    <x v="3"/>
    <x v="27"/>
    <m/>
    <m/>
    <m/>
    <m/>
    <m/>
    <e v="#VALUE!"/>
    <x v="18"/>
    <x v="3"/>
    <x v="27"/>
    <e v="#N/A"/>
  </r>
  <r>
    <x v="25"/>
    <m/>
    <s v="OFDA"/>
    <s v="Planifié (non financé)"/>
    <m/>
    <s v="Distribution Abris"/>
    <s v="Matériaux Abris"/>
    <s v="Bâches"/>
    <m/>
    <s v="Nombre"/>
    <n v="1"/>
    <m/>
    <m/>
    <m/>
    <s v=""/>
    <n v="750"/>
    <m/>
    <x v="3"/>
    <x v="71"/>
    <m/>
    <m/>
    <m/>
    <m/>
    <s v="750 planned target, pending funding"/>
    <s v="MER190010NIAN"/>
    <x v="21"/>
    <x v="3"/>
    <x v="50"/>
    <e v="#N/A"/>
  </r>
  <r>
    <x v="25"/>
    <m/>
    <s v="World Vision"/>
    <s v="Planifié (non financé)"/>
    <m/>
    <s v="Distribution Abris"/>
    <s v="Matériaux Abris"/>
    <s v="Bâches"/>
    <m/>
    <s v="Nombre"/>
    <n v="1"/>
    <m/>
    <m/>
    <m/>
    <s v=""/>
    <n v="550"/>
    <m/>
    <x v="3"/>
    <x v="71"/>
    <m/>
    <m/>
    <m/>
    <m/>
    <s v="550 planned target, pending funding"/>
    <s v="MER190010NIAN"/>
    <x v="22"/>
    <x v="3"/>
    <x v="50"/>
    <e v="#N/A"/>
  </r>
  <r>
    <x v="25"/>
    <m/>
    <s v="World Vision"/>
    <s v="Planifié (financé)"/>
    <m/>
    <s v="Distribution Abris"/>
    <s v="Matériaux Abris"/>
    <s v="Bâches"/>
    <m/>
    <s v="Nombre"/>
    <n v="1"/>
    <m/>
    <m/>
    <m/>
    <s v=""/>
    <n v="500"/>
    <m/>
    <x v="3"/>
    <x v="72"/>
    <m/>
    <m/>
    <m/>
    <m/>
    <s v="500 planned target"/>
    <s v="MER190010NIAR"/>
    <x v="2"/>
    <x v="3"/>
    <x v="51"/>
    <e v="#N/A"/>
  </r>
  <r>
    <x v="25"/>
    <m/>
    <s v="OFDA"/>
    <s v="Planifié (non financé)"/>
    <m/>
    <s v="Distribution Abris"/>
    <s v="Matériaux Abris"/>
    <s v="Bâches"/>
    <m/>
    <s v="Nombre"/>
    <n v="1"/>
    <m/>
    <m/>
    <m/>
    <s v=""/>
    <n v="750"/>
    <m/>
    <x v="3"/>
    <x v="59"/>
    <m/>
    <m/>
    <m/>
    <m/>
    <s v="750 planned target, pending funding"/>
    <s v="MER190010NIPE"/>
    <x v="21"/>
    <x v="3"/>
    <x v="39"/>
    <e v="#N/A"/>
  </r>
  <r>
    <x v="25"/>
    <m/>
    <s v="World Vision"/>
    <s v="Planifié (non financé)"/>
    <m/>
    <s v="Distribution Abris"/>
    <s v="Matériaux Abris"/>
    <s v="Bâches"/>
    <m/>
    <s v="Nombre"/>
    <n v="1"/>
    <m/>
    <m/>
    <m/>
    <s v=""/>
    <n v="550"/>
    <m/>
    <x v="3"/>
    <x v="59"/>
    <m/>
    <m/>
    <m/>
    <m/>
    <s v="550 planned target, pending funding"/>
    <s v="MER190010NIPE"/>
    <x v="22"/>
    <x v="3"/>
    <x v="39"/>
    <e v="#N/A"/>
  </r>
  <r>
    <x v="25"/>
    <m/>
    <s v="World Vision"/>
    <s v="Planifié (financé)"/>
    <m/>
    <s v="Distribution Abris"/>
    <s v="Matériaux Abris"/>
    <s v="Bâches"/>
    <m/>
    <s v="Nombre"/>
    <n v="1"/>
    <m/>
    <m/>
    <m/>
    <s v=""/>
    <n v="500"/>
    <m/>
    <x v="3"/>
    <x v="58"/>
    <m/>
    <m/>
    <m/>
    <m/>
    <s v="500 planned target"/>
    <s v="MER190010NIPL"/>
    <x v="2"/>
    <x v="3"/>
    <x v="38"/>
    <e v="#N/A"/>
  </r>
  <r>
    <x v="25"/>
    <m/>
    <s v="OFDA"/>
    <s v="Planifié (non financé)"/>
    <m/>
    <s v="Distribution NFI"/>
    <s v="Matériaux NFI"/>
    <s v="Bidons"/>
    <m/>
    <s v="Nombre"/>
    <n v="2"/>
    <m/>
    <m/>
    <m/>
    <s v=""/>
    <n v="750"/>
    <m/>
    <x v="3"/>
    <x v="71"/>
    <m/>
    <m/>
    <m/>
    <m/>
    <s v="750 planned target, pending funding"/>
    <s v="MER190010NIAN"/>
    <x v="23"/>
    <x v="3"/>
    <x v="50"/>
    <e v="#N/A"/>
  </r>
  <r>
    <x v="25"/>
    <m/>
    <s v="World Vision"/>
    <s v="Planifié (non financé)"/>
    <m/>
    <s v="Distribution NFI"/>
    <s v="Matériaux NFI"/>
    <s v="Bidons"/>
    <m/>
    <s v="Nombre"/>
    <n v="2"/>
    <m/>
    <m/>
    <m/>
    <s v=""/>
    <n v="550"/>
    <m/>
    <x v="3"/>
    <x v="71"/>
    <m/>
    <m/>
    <m/>
    <m/>
    <s v="550 planned target, pending funding"/>
    <s v="MER190010NIAN"/>
    <x v="0"/>
    <x v="3"/>
    <x v="50"/>
    <e v="#N/A"/>
  </r>
  <r>
    <x v="25"/>
    <m/>
    <s v="World Vision"/>
    <s v="Planifié (financé)"/>
    <m/>
    <s v="Distribution NFI"/>
    <s v="Matériaux NFI"/>
    <s v="Bidons"/>
    <m/>
    <s v="Nombre"/>
    <n v="2"/>
    <m/>
    <m/>
    <m/>
    <s v=""/>
    <n v="500"/>
    <m/>
    <x v="3"/>
    <x v="72"/>
    <m/>
    <m/>
    <m/>
    <m/>
    <s v="500 planned target"/>
    <s v="MER190010NIAR"/>
    <x v="3"/>
    <x v="3"/>
    <x v="51"/>
    <e v="#N/A"/>
  </r>
  <r>
    <x v="25"/>
    <m/>
    <s v="OFDA"/>
    <s v="Planifié (non financé)"/>
    <m/>
    <s v="Distribution NFI"/>
    <s v="Matériaux NFI"/>
    <s v="Bidons"/>
    <m/>
    <s v="Nombre"/>
    <n v="2"/>
    <m/>
    <m/>
    <m/>
    <s v=""/>
    <n v="750"/>
    <m/>
    <x v="3"/>
    <x v="59"/>
    <m/>
    <m/>
    <m/>
    <m/>
    <s v="750 planned target, pending funding"/>
    <s v="MER190010NIPE"/>
    <x v="23"/>
    <x v="3"/>
    <x v="39"/>
    <e v="#N/A"/>
  </r>
  <r>
    <x v="25"/>
    <m/>
    <s v="World Vision"/>
    <s v="Planifié (non financé)"/>
    <m/>
    <s v="Distribution NFI"/>
    <s v="Matériaux NFI"/>
    <s v="Bidons"/>
    <m/>
    <s v="Nombre"/>
    <n v="2"/>
    <m/>
    <m/>
    <m/>
    <s v=""/>
    <n v="550"/>
    <m/>
    <x v="3"/>
    <x v="59"/>
    <m/>
    <m/>
    <m/>
    <m/>
    <s v="550 planned target, pending funding"/>
    <s v="MER190010NIPE"/>
    <x v="0"/>
    <x v="3"/>
    <x v="39"/>
    <e v="#N/A"/>
  </r>
  <r>
    <x v="25"/>
    <m/>
    <s v="World Vision"/>
    <s v="Planifié (financé)"/>
    <m/>
    <s v="Distribution NFI"/>
    <s v="Matériaux NFI"/>
    <s v="Bidons"/>
    <m/>
    <s v="Nombre"/>
    <n v="2"/>
    <m/>
    <m/>
    <m/>
    <s v=""/>
    <n v="500"/>
    <m/>
    <x v="3"/>
    <x v="58"/>
    <m/>
    <m/>
    <m/>
    <m/>
    <s v="500 planned target"/>
    <s v="MER190010NIPL"/>
    <x v="3"/>
    <x v="3"/>
    <x v="38"/>
    <e v="#N/A"/>
  </r>
  <r>
    <x v="25"/>
    <m/>
    <s v="OFDA"/>
    <s v="Planifié (non financé)"/>
    <m/>
    <s v="Distribution NFI"/>
    <s v="Matériaux NFI"/>
    <s v="Couvertures"/>
    <m/>
    <s v="Nombre"/>
    <n v="1"/>
    <m/>
    <m/>
    <m/>
    <s v=""/>
    <n v="750"/>
    <m/>
    <x v="3"/>
    <x v="71"/>
    <m/>
    <m/>
    <m/>
    <m/>
    <s v="750 planned target, pending funding"/>
    <s v="MER190010NIAN"/>
    <x v="1"/>
    <x v="3"/>
    <x v="50"/>
    <e v="#N/A"/>
  </r>
  <r>
    <x v="25"/>
    <m/>
    <s v="World Vision"/>
    <s v="Planifié (non financé)"/>
    <m/>
    <s v="Distribution NFI"/>
    <s v="Matériaux NFI"/>
    <s v="Couvertures"/>
    <m/>
    <s v="Nombre"/>
    <n v="1"/>
    <m/>
    <m/>
    <m/>
    <s v=""/>
    <n v="550"/>
    <m/>
    <x v="3"/>
    <x v="71"/>
    <m/>
    <m/>
    <m/>
    <m/>
    <s v="550 planned target, pending funding"/>
    <s v="MER190010NIAN"/>
    <x v="2"/>
    <x v="3"/>
    <x v="50"/>
    <e v="#N/A"/>
  </r>
  <r>
    <x v="25"/>
    <m/>
    <s v="World Vision"/>
    <s v="Planifié (financé)"/>
    <m/>
    <s v="Distribution NFI"/>
    <s v="Matériaux NFI"/>
    <s v="Couvertures"/>
    <m/>
    <s v="Nombre"/>
    <n v="1"/>
    <m/>
    <m/>
    <m/>
    <s v=""/>
    <n v="500"/>
    <m/>
    <x v="3"/>
    <x v="72"/>
    <m/>
    <m/>
    <m/>
    <m/>
    <s v="500 planned target"/>
    <s v="MER190010NIAR"/>
    <x v="4"/>
    <x v="3"/>
    <x v="51"/>
    <e v="#N/A"/>
  </r>
  <r>
    <x v="25"/>
    <m/>
    <s v="OFDA"/>
    <s v="Planifié (non financé)"/>
    <m/>
    <s v="Distribution NFI"/>
    <s v="Matériaux NFI"/>
    <s v="Couvertures"/>
    <m/>
    <s v="Nombre"/>
    <n v="1"/>
    <m/>
    <m/>
    <m/>
    <s v=""/>
    <n v="750"/>
    <m/>
    <x v="3"/>
    <x v="59"/>
    <m/>
    <m/>
    <m/>
    <m/>
    <s v="750 planned target, pending funding"/>
    <s v="MER190010NIPE"/>
    <x v="1"/>
    <x v="3"/>
    <x v="39"/>
    <e v="#N/A"/>
  </r>
  <r>
    <x v="25"/>
    <m/>
    <s v="World Vision"/>
    <s v="Planifié (non financé)"/>
    <m/>
    <s v="Distribution NFI"/>
    <s v="Matériaux NFI"/>
    <s v="Couvertures"/>
    <m/>
    <s v="Nombre"/>
    <n v="1"/>
    <m/>
    <m/>
    <m/>
    <s v=""/>
    <n v="550"/>
    <m/>
    <x v="3"/>
    <x v="59"/>
    <m/>
    <m/>
    <m/>
    <m/>
    <s v="550 planned target, pending funding"/>
    <s v="MER190010NIPE"/>
    <x v="2"/>
    <x v="3"/>
    <x v="39"/>
    <e v="#N/A"/>
  </r>
  <r>
    <x v="25"/>
    <m/>
    <s v="World Vision"/>
    <s v="Planifié (financé)"/>
    <m/>
    <s v="Distribution NFI"/>
    <s v="Matériaux NFI"/>
    <s v="Couvertures"/>
    <m/>
    <s v="Nombre"/>
    <n v="1"/>
    <m/>
    <m/>
    <m/>
    <s v=""/>
    <n v="500"/>
    <m/>
    <x v="3"/>
    <x v="58"/>
    <m/>
    <m/>
    <m/>
    <m/>
    <s v="500 planned target"/>
    <s v="MER190010NIPL"/>
    <x v="4"/>
    <x v="3"/>
    <x v="38"/>
    <e v="#N/A"/>
  </r>
  <r>
    <x v="25"/>
    <m/>
    <s v="OFDA"/>
    <s v="Planifié (non financé)"/>
    <m/>
    <s v="Distribution NFI"/>
    <s v="Matériaux NFI"/>
    <s v="Lampes solaires"/>
    <m/>
    <s v="Nombre"/>
    <n v="1"/>
    <m/>
    <m/>
    <m/>
    <s v=""/>
    <n v="750"/>
    <m/>
    <x v="3"/>
    <x v="71"/>
    <m/>
    <m/>
    <m/>
    <m/>
    <s v="750 planned target, pending funding"/>
    <s v="MER190010NIAN"/>
    <x v="3"/>
    <x v="3"/>
    <x v="50"/>
    <e v="#N/A"/>
  </r>
  <r>
    <x v="25"/>
    <m/>
    <s v="World Vision"/>
    <s v="Planifié (non financé)"/>
    <m/>
    <s v="Distribution NFI"/>
    <s v="Matériaux NFI"/>
    <s v="Lampes solaires"/>
    <m/>
    <s v="Nombre"/>
    <n v="1"/>
    <m/>
    <m/>
    <m/>
    <s v=""/>
    <n v="550"/>
    <m/>
    <x v="3"/>
    <x v="71"/>
    <m/>
    <m/>
    <m/>
    <m/>
    <s v="550 planned target, pending funding"/>
    <s v="MER190010NIAN"/>
    <x v="4"/>
    <x v="3"/>
    <x v="50"/>
    <e v="#N/A"/>
  </r>
  <r>
    <x v="25"/>
    <m/>
    <s v="World Vision"/>
    <s v="Planifié (financé)"/>
    <m/>
    <s v="Distribution NFI"/>
    <s v="Matériaux NFI"/>
    <s v="Lampes solaires"/>
    <m/>
    <s v="Nombre"/>
    <n v="1"/>
    <m/>
    <m/>
    <m/>
    <s v=""/>
    <n v="500"/>
    <m/>
    <x v="3"/>
    <x v="72"/>
    <m/>
    <m/>
    <m/>
    <m/>
    <s v="500 planned target"/>
    <s v="MER190010NIAR"/>
    <x v="5"/>
    <x v="3"/>
    <x v="51"/>
    <e v="#N/A"/>
  </r>
  <r>
    <x v="25"/>
    <m/>
    <s v="OFDA"/>
    <s v="Planifié (non financé)"/>
    <m/>
    <s v="Distribution NFI"/>
    <s v="Matériaux NFI"/>
    <s v="Lampes solaires"/>
    <m/>
    <s v="Nombre"/>
    <n v="1"/>
    <m/>
    <m/>
    <m/>
    <s v=""/>
    <n v="750"/>
    <m/>
    <x v="3"/>
    <x v="59"/>
    <m/>
    <m/>
    <m/>
    <m/>
    <s v="750 planned target, pending funding"/>
    <s v="MER190010NIPE"/>
    <x v="3"/>
    <x v="3"/>
    <x v="39"/>
    <e v="#N/A"/>
  </r>
  <r>
    <x v="25"/>
    <m/>
    <s v="World Vision"/>
    <s v="Planifié (non financé)"/>
    <m/>
    <s v="Distribution NFI"/>
    <s v="Matériaux NFI"/>
    <s v="Lampes solaires"/>
    <m/>
    <s v="Nombre"/>
    <n v="1"/>
    <m/>
    <m/>
    <m/>
    <s v=""/>
    <n v="550"/>
    <m/>
    <x v="3"/>
    <x v="59"/>
    <m/>
    <m/>
    <m/>
    <m/>
    <s v="550 planned target, pending funding"/>
    <s v="MER190010NIPE"/>
    <x v="4"/>
    <x v="3"/>
    <x v="39"/>
    <e v="#N/A"/>
  </r>
  <r>
    <x v="25"/>
    <m/>
    <s v="World Vision"/>
    <s v="Planifié (financé)"/>
    <m/>
    <s v="Distribution NFI"/>
    <s v="Matériaux NFI"/>
    <s v="Lampes solaires"/>
    <m/>
    <s v="Nombre"/>
    <n v="1"/>
    <m/>
    <m/>
    <m/>
    <s v=""/>
    <n v="500"/>
    <m/>
    <x v="3"/>
    <x v="58"/>
    <m/>
    <m/>
    <m/>
    <m/>
    <s v="500 planned target"/>
    <s v="MER190010NIPL"/>
    <x v="5"/>
    <x v="3"/>
    <x v="38"/>
    <e v="#N/A"/>
  </r>
  <r>
    <x v="25"/>
    <m/>
    <s v="Mercy Corps"/>
    <s v="Planifié (financé)"/>
    <m/>
    <s v="Distribution Abris"/>
    <s v="Cash en USD"/>
    <s v="Non conditionel "/>
    <m/>
    <s v="Valeur en USD"/>
    <n v="50"/>
    <m/>
    <m/>
    <m/>
    <s v=""/>
    <n v="750"/>
    <m/>
    <x v="3"/>
    <x v="71"/>
    <m/>
    <m/>
    <m/>
    <m/>
    <s v="750 planned target"/>
    <s v="MER190010NIAN"/>
    <x v="5"/>
    <x v="3"/>
    <x v="50"/>
    <e v="#N/A"/>
  </r>
  <r>
    <x v="25"/>
    <m/>
    <s v="Mercy Corps"/>
    <s v="Planifié (financé)"/>
    <m/>
    <s v="Distribution Abris"/>
    <s v="Cash en USD"/>
    <s v="Non conditionel "/>
    <m/>
    <s v="Valeur en USD"/>
    <n v="50"/>
    <m/>
    <m/>
    <m/>
    <s v=""/>
    <n v="750"/>
    <m/>
    <x v="3"/>
    <x v="59"/>
    <m/>
    <m/>
    <m/>
    <m/>
    <s v="750 planned target"/>
    <s v="MER190010NIPE"/>
    <x v="5"/>
    <x v="3"/>
    <x v="39"/>
    <e v="#N/A"/>
  </r>
  <r>
    <x v="26"/>
    <m/>
    <s v="OFDA"/>
    <s v="Réalisé"/>
    <m/>
    <s v="Distribution Abris"/>
    <s v="Matériaux Abris"/>
    <s v="Bâches"/>
    <m/>
    <s v="Nombre"/>
    <n v="2639"/>
    <m/>
    <m/>
    <m/>
    <s v=""/>
    <n v="2639"/>
    <m/>
    <x v="1"/>
    <x v="28"/>
    <m/>
    <m/>
    <m/>
    <m/>
    <m/>
    <s v="MIS190010SU"/>
    <x v="5"/>
    <x v="1"/>
    <x v="28"/>
    <e v="#N/A"/>
  </r>
  <r>
    <x v="26"/>
    <m/>
    <s v="OFDA"/>
    <s v="Réalisé"/>
    <m/>
    <s v="Distribution NFI"/>
    <s v="Matériaux NFI"/>
    <s v="Couvertures"/>
    <m/>
    <s v="Nombre"/>
    <n v="2000"/>
    <m/>
    <m/>
    <m/>
    <s v=""/>
    <n v="7500"/>
    <m/>
    <x v="0"/>
    <x v="28"/>
    <m/>
    <m/>
    <m/>
    <m/>
    <m/>
    <s v="MIS190010GR"/>
    <x v="4"/>
    <x v="0"/>
    <x v="28"/>
    <e v="#N/A"/>
  </r>
  <r>
    <x v="26"/>
    <m/>
    <s v="OFDA"/>
    <s v="Réalisé"/>
    <m/>
    <s v="Distribution NFI"/>
    <s v="Matériaux NFI"/>
    <s v="Kit de cuisine"/>
    <m/>
    <s v="Nombre"/>
    <n v="5500"/>
    <m/>
    <m/>
    <m/>
    <s v=""/>
    <n v="7500"/>
    <m/>
    <x v="0"/>
    <x v="28"/>
    <m/>
    <m/>
    <m/>
    <m/>
    <m/>
    <s v="MIS190010GR"/>
    <x v="5"/>
    <x v="0"/>
    <x v="28"/>
    <e v="#N/A"/>
  </r>
  <r>
    <x v="27"/>
    <m/>
    <s v="IOM"/>
    <s v="Planifié (financé)"/>
    <d v="2016-11-28T00:00:00"/>
    <s v="Distribution NFI"/>
    <s v="Matériaux NFI"/>
    <s v="Couvertures"/>
    <m/>
    <s v="Nombre"/>
    <n v="2500"/>
    <m/>
    <m/>
    <m/>
    <s v=""/>
    <n v="2500"/>
    <m/>
    <x v="3"/>
    <x v="58"/>
    <s v="Plaissance"/>
    <m/>
    <m/>
    <m/>
    <s v="nous allons assitee 2500 familles  ,mais snous avons 3000 autre familles qui ont besoins de ces articles"/>
    <s v="MOF20161128NIPLPL"/>
    <x v="2"/>
    <x v="3"/>
    <x v="38"/>
    <e v="#N/A"/>
  </r>
  <r>
    <x v="27"/>
    <m/>
    <s v="IOM"/>
    <s v="Planifié (financé)"/>
    <d v="2016-11-28T00:00:00"/>
    <s v="Distribution NFI"/>
    <s v="Matériaux NFI"/>
    <s v="Kit de cuisine"/>
    <m/>
    <s v="Nombre"/>
    <n v="2500"/>
    <m/>
    <m/>
    <m/>
    <s v=""/>
    <n v="2500"/>
    <m/>
    <x v="3"/>
    <x v="58"/>
    <s v="Plaissance"/>
    <m/>
    <m/>
    <m/>
    <s v="nous allons assitee 2500 familles  ,mais snous avons 3000 autre familles qui ont besoins de ces articles"/>
    <s v="MOF20161128NIPLPL"/>
    <x v="3"/>
    <x v="3"/>
    <x v="38"/>
    <e v="#N/A"/>
  </r>
  <r>
    <x v="27"/>
    <m/>
    <s v="IOM"/>
    <s v="Planifié (financé)"/>
    <d v="2016-11-28T00:00:00"/>
    <s v="Distribution NFI"/>
    <s v="Matériaux NFI"/>
    <s v="Kit d'hygiène"/>
    <m/>
    <s v="Nombre"/>
    <n v="2500"/>
    <m/>
    <m/>
    <m/>
    <s v=""/>
    <n v="2500"/>
    <m/>
    <x v="3"/>
    <x v="58"/>
    <s v="Plaissance"/>
    <m/>
    <m/>
    <m/>
    <s v="nous allons assitee 2500 familles  ,mais snous avons 3000 autre familles qui ont besoins de ces articles"/>
    <s v="MOF20161128NIPLPL"/>
    <x v="4"/>
    <x v="3"/>
    <x v="38"/>
    <e v="#N/A"/>
  </r>
  <r>
    <x v="27"/>
    <m/>
    <s v="IOM"/>
    <s v="Planifié (financé)"/>
    <d v="2016-11-28T00:00:00"/>
    <s v="Distribution NFI"/>
    <s v="Matériaux NFI"/>
    <s v="Seaux"/>
    <m/>
    <s v="Nombre"/>
    <n v="2500"/>
    <m/>
    <m/>
    <m/>
    <s v=""/>
    <n v="2500"/>
    <m/>
    <x v="3"/>
    <x v="58"/>
    <s v="Plaissance"/>
    <m/>
    <m/>
    <m/>
    <s v="nous allons assitee 2500 familles  ,mais snous avons 3000 autre familles qui ont besoins de ces articles"/>
    <s v="MOF20161128NIPLPL"/>
    <x v="5"/>
    <x v="3"/>
    <x v="38"/>
    <e v="#N/A"/>
  </r>
  <r>
    <x v="28"/>
    <m/>
    <s v="OFDA"/>
    <s v="Réalisé"/>
    <m/>
    <s v="Distribution Abris"/>
    <s v="Matériaux Abris"/>
    <s v="Bâches"/>
    <m/>
    <s v="Nombre"/>
    <n v="1500"/>
    <m/>
    <m/>
    <m/>
    <s v=""/>
    <n v="1500"/>
    <m/>
    <x v="2"/>
    <x v="28"/>
    <m/>
    <m/>
    <m/>
    <m/>
    <m/>
    <s v="OIH190010NO"/>
    <x v="1"/>
    <x v="2"/>
    <x v="28"/>
    <e v="#N/A"/>
  </r>
  <r>
    <x v="28"/>
    <m/>
    <s v="OFDA"/>
    <s v="Réalisé"/>
    <m/>
    <s v="Distribution NFI"/>
    <s v="Matériaux NFI"/>
    <s v="Bidons"/>
    <m/>
    <s v="Nombre"/>
    <n v="500"/>
    <m/>
    <m/>
    <m/>
    <s v=""/>
    <n v="1500"/>
    <m/>
    <x v="2"/>
    <x v="28"/>
    <m/>
    <m/>
    <m/>
    <m/>
    <m/>
    <s v="OIH190010NO"/>
    <x v="2"/>
    <x v="2"/>
    <x v="28"/>
    <e v="#N/A"/>
  </r>
  <r>
    <x v="28"/>
    <m/>
    <s v="OFDA"/>
    <s v="Réalisé"/>
    <m/>
    <s v="Distribution NFI"/>
    <s v="Matériaux NFI"/>
    <s v="Couvertures"/>
    <m/>
    <s v="Nombre"/>
    <n v="1500"/>
    <m/>
    <m/>
    <m/>
    <s v=""/>
    <n v="1500"/>
    <m/>
    <x v="2"/>
    <x v="28"/>
    <m/>
    <m/>
    <m/>
    <m/>
    <m/>
    <s v="OIH190010NO"/>
    <x v="3"/>
    <x v="2"/>
    <x v="28"/>
    <e v="#N/A"/>
  </r>
  <r>
    <x v="28"/>
    <m/>
    <s v="OFDA"/>
    <s v="Réalisé"/>
    <m/>
    <s v="Distribution NFI"/>
    <s v="Matériaux NFI"/>
    <s v="Kit de cuisine"/>
    <m/>
    <s v="Nombre"/>
    <n v="293"/>
    <m/>
    <m/>
    <m/>
    <s v=""/>
    <n v="1500"/>
    <m/>
    <x v="2"/>
    <x v="28"/>
    <m/>
    <m/>
    <m/>
    <m/>
    <m/>
    <s v="OIH190010NO"/>
    <x v="4"/>
    <x v="2"/>
    <x v="28"/>
    <e v="#N/A"/>
  </r>
  <r>
    <x v="28"/>
    <m/>
    <s v="OFDA"/>
    <s v="Réalisé"/>
    <m/>
    <s v="Distribution NFI"/>
    <s v="Matériaux NFI"/>
    <s v="Kit d'hygiène"/>
    <m/>
    <s v="Nombre"/>
    <n v="1500"/>
    <m/>
    <m/>
    <m/>
    <s v=""/>
    <n v="1500"/>
    <m/>
    <x v="2"/>
    <x v="28"/>
    <m/>
    <m/>
    <m/>
    <m/>
    <m/>
    <s v="OIH190010NO"/>
    <x v="5"/>
    <x v="2"/>
    <x v="28"/>
    <e v="#N/A"/>
  </r>
  <r>
    <x v="29"/>
    <m/>
    <s v="People of Japan"/>
    <s v="Planifié (financé)"/>
    <d v="2016-10-27T00:00:00"/>
    <s v="Distribution Abris"/>
    <s v="Matériaux Abris"/>
    <s v="Bâches"/>
    <m/>
    <s v="Nombre"/>
    <n v="500"/>
    <m/>
    <m/>
    <m/>
    <s v=""/>
    <n v="500"/>
    <m/>
    <x v="1"/>
    <x v="8"/>
    <s v="Boury"/>
    <m/>
    <m/>
    <m/>
    <s v="distribute 3000hh with hand soaps, laundry soaps."/>
    <s v="PEA20161027SUTOBO"/>
    <x v="3"/>
    <x v="1"/>
    <x v="8"/>
    <e v="#N/A"/>
  </r>
  <r>
    <x v="29"/>
    <m/>
    <s v="People of Japan"/>
    <s v="Planifié (financé)"/>
    <d v="2016-10-27T00:00:00"/>
    <s v="Distribution NFI"/>
    <s v="Matériaux NFI"/>
    <s v="Couvertures"/>
    <m/>
    <s v="Nombre"/>
    <n v="500"/>
    <m/>
    <m/>
    <m/>
    <s v=""/>
    <n v="500"/>
    <s v="Sélection / Priorisation"/>
    <x v="1"/>
    <x v="8"/>
    <s v="Boury"/>
    <m/>
    <m/>
    <m/>
    <s v="distribute 3000hh with hand soaps, laundry soaps."/>
    <s v="PEA20161027SUTOBO"/>
    <x v="4"/>
    <x v="1"/>
    <x v="8"/>
    <e v="#N/A"/>
  </r>
  <r>
    <x v="29"/>
    <m/>
    <s v="People of Japan"/>
    <s v="Planifié (financé)"/>
    <d v="2016-10-27T00:00:00"/>
    <s v="Distribution Abris"/>
    <s v="Matériaux Abris"/>
    <s v="Kit Abris"/>
    <s v="tarpauline, rope (30m), blanket"/>
    <s v="Nombre"/>
    <n v="500"/>
    <m/>
    <m/>
    <m/>
    <s v=""/>
    <n v="500"/>
    <s v="Sélection / Priorisation"/>
    <x v="1"/>
    <x v="8"/>
    <s v="Boury"/>
    <m/>
    <m/>
    <m/>
    <s v="distribute 3000hh with hand soaps, laundry soaps."/>
    <s v="PEA20161027SUTOBO"/>
    <x v="5"/>
    <x v="1"/>
    <x v="8"/>
    <e v="#N/A"/>
  </r>
  <r>
    <x v="29"/>
    <m/>
    <m/>
    <s v="Planifié (financé)"/>
    <m/>
    <s v="Distribution Abris"/>
    <s v="Matériaux Abris"/>
    <s v="Kit Abris"/>
    <m/>
    <s v="Nombre"/>
    <n v="1700"/>
    <m/>
    <m/>
    <m/>
    <m/>
    <m/>
    <m/>
    <x v="1"/>
    <x v="16"/>
    <s v="2ème Débouchette"/>
    <m/>
    <m/>
    <m/>
    <m/>
    <s v="PEA190010SUST2È"/>
    <x v="5"/>
    <x v="1"/>
    <x v="16"/>
    <s v="HT07722-02"/>
  </r>
  <r>
    <x v="30"/>
    <m/>
    <m/>
    <s v="Réalisé"/>
    <d v="2016-10-07T00:00:00"/>
    <s v="Distribution Abris"/>
    <s v="Matériaux Abris"/>
    <s v="Bâches"/>
    <m/>
    <s v="Nombre"/>
    <n v="17"/>
    <m/>
    <m/>
    <m/>
    <s v=""/>
    <n v="400"/>
    <m/>
    <x v="5"/>
    <x v="28"/>
    <m/>
    <s v="Coastal road"/>
    <m/>
    <m/>
    <m/>
    <s v="SAM2016107"/>
    <x v="5"/>
    <x v="5"/>
    <x v="28"/>
    <e v="#N/A"/>
  </r>
  <r>
    <x v="30"/>
    <m/>
    <m/>
    <s v="Réalisé"/>
    <d v="2016-10-09T00:00:00"/>
    <s v="Distribution Abris"/>
    <s v="Matériaux Abris"/>
    <s v="Bâches"/>
    <m/>
    <s v="Nombre"/>
    <n v="400"/>
    <m/>
    <m/>
    <m/>
    <s v=""/>
    <n v="400"/>
    <m/>
    <x v="1"/>
    <x v="15"/>
    <m/>
    <s v="Mourne Brille"/>
    <m/>
    <m/>
    <m/>
    <s v="SAM2016109SUPO"/>
    <x v="3"/>
    <x v="1"/>
    <x v="15"/>
    <e v="#N/A"/>
  </r>
  <r>
    <x v="30"/>
    <m/>
    <m/>
    <s v="Réalisé"/>
    <d v="2016-10-09T00:00:00"/>
    <s v="Distribution NFI"/>
    <s v="Matériaux NFI"/>
    <s v="Couvertures"/>
    <m/>
    <s v="Nombre"/>
    <n v="800"/>
    <m/>
    <m/>
    <m/>
    <s v=""/>
    <n v="400"/>
    <s v="Distribution générale"/>
    <x v="1"/>
    <x v="15"/>
    <m/>
    <s v="Mourne Brille"/>
    <m/>
    <m/>
    <m/>
    <s v="SAM2016109SUPO"/>
    <x v="4"/>
    <x v="1"/>
    <x v="15"/>
    <e v="#N/A"/>
  </r>
  <r>
    <x v="30"/>
    <m/>
    <m/>
    <s v="Réalisé"/>
    <d v="2016-10-09T00:00:00"/>
    <s v="Distribution NFI"/>
    <s v="Matériaux NFI"/>
    <s v="Kit d'hygiène"/>
    <m/>
    <s v="Nombre"/>
    <n v="400"/>
    <m/>
    <m/>
    <m/>
    <s v=""/>
    <n v="400"/>
    <s v="Distribution générale"/>
    <x v="1"/>
    <x v="15"/>
    <m/>
    <s v="Mourne Brille"/>
    <m/>
    <m/>
    <m/>
    <s v="SAM2016109SUPO"/>
    <x v="5"/>
    <x v="1"/>
    <x v="15"/>
    <e v="#N/A"/>
  </r>
  <r>
    <x v="30"/>
    <m/>
    <m/>
    <s v="Réalisé"/>
    <d v="2016-10-10T00:00:00"/>
    <s v="Distribution Abris"/>
    <s v="Matériaux Abris"/>
    <s v="Bâches"/>
    <m/>
    <s v="Nombre"/>
    <n v="520"/>
    <m/>
    <m/>
    <m/>
    <m/>
    <m/>
    <m/>
    <x v="1"/>
    <x v="1"/>
    <m/>
    <s v="Caracolie 2"/>
    <m/>
    <m/>
    <m/>
    <s v="SAM20161010SULE"/>
    <x v="3"/>
    <x v="1"/>
    <x v="1"/>
    <e v="#N/A"/>
  </r>
  <r>
    <x v="30"/>
    <m/>
    <m/>
    <s v="Réalisé"/>
    <d v="2016-10-10T00:00:00"/>
    <s v="Distribution NFI"/>
    <s v="Matériaux NFI"/>
    <s v="Couvertures"/>
    <m/>
    <s v="Nombre"/>
    <n v="528"/>
    <m/>
    <m/>
    <m/>
    <m/>
    <m/>
    <m/>
    <x v="1"/>
    <x v="1"/>
    <m/>
    <s v="Caracolie 2"/>
    <m/>
    <m/>
    <m/>
    <s v="SAM20161010SULE"/>
    <x v="4"/>
    <x v="1"/>
    <x v="1"/>
    <e v="#N/A"/>
  </r>
  <r>
    <x v="30"/>
    <m/>
    <m/>
    <s v="Réalisé"/>
    <d v="2016-10-10T00:00:00"/>
    <s v="Distribution NFI"/>
    <s v="Matériaux NFI"/>
    <s v="Kit d'hygiène"/>
    <m/>
    <s v="Nombre"/>
    <n v="522"/>
    <m/>
    <m/>
    <m/>
    <m/>
    <m/>
    <m/>
    <x v="1"/>
    <x v="1"/>
    <m/>
    <s v="Caracolie 2"/>
    <m/>
    <m/>
    <m/>
    <s v="SAM20161010SULE"/>
    <x v="5"/>
    <x v="1"/>
    <x v="1"/>
    <e v="#N/A"/>
  </r>
  <r>
    <x v="30"/>
    <m/>
    <m/>
    <s v="Réalisé"/>
    <d v="2016-10-11T00:00:00"/>
    <s v="Distribution Abris"/>
    <s v="Matériaux Abris"/>
    <s v="Bâches"/>
    <m/>
    <s v="Nombre"/>
    <n v="325"/>
    <m/>
    <m/>
    <m/>
    <s v=""/>
    <n v="325"/>
    <m/>
    <x v="0"/>
    <x v="66"/>
    <s v="Les Gommiers"/>
    <m/>
    <m/>
    <m/>
    <m/>
    <s v="SAM20161011GRROLE"/>
    <x v="3"/>
    <x v="0"/>
    <x v="46"/>
    <e v="#N/A"/>
  </r>
  <r>
    <x v="30"/>
    <m/>
    <m/>
    <s v="Réalisé"/>
    <d v="2016-10-11T00:00:00"/>
    <s v="Distribution NFI"/>
    <s v="Matériaux NFI"/>
    <s v="Couvertures"/>
    <m/>
    <s v="Nombre"/>
    <n v="300"/>
    <m/>
    <m/>
    <m/>
    <s v=""/>
    <n v="325"/>
    <s v="Distribution générale"/>
    <x v="0"/>
    <x v="66"/>
    <s v="Les Gommiers"/>
    <m/>
    <m/>
    <m/>
    <m/>
    <s v="SAM20161011GRROLE"/>
    <x v="4"/>
    <x v="0"/>
    <x v="46"/>
    <e v="#N/A"/>
  </r>
  <r>
    <x v="30"/>
    <m/>
    <m/>
    <s v="Réalisé"/>
    <d v="2016-10-11T00:00:00"/>
    <s v="Distribution NFI"/>
    <s v="Matériaux NFI"/>
    <s v="Kit d'hygiène"/>
    <m/>
    <s v="Nombre"/>
    <n v="318"/>
    <m/>
    <m/>
    <m/>
    <s v=""/>
    <n v="325"/>
    <s v="Distribution générale"/>
    <x v="0"/>
    <x v="66"/>
    <s v="Les Gommiers"/>
    <m/>
    <m/>
    <m/>
    <m/>
    <s v="SAM20161011GRROLE"/>
    <x v="5"/>
    <x v="0"/>
    <x v="46"/>
    <e v="#N/A"/>
  </r>
  <r>
    <x v="30"/>
    <m/>
    <m/>
    <s v="Réalisé"/>
    <d v="2016-10-11T00:00:00"/>
    <s v="Distribution Abris"/>
    <s v="Matériaux Abris"/>
    <s v="Bâches"/>
    <m/>
    <s v="Nombre"/>
    <n v="1105"/>
    <m/>
    <m/>
    <m/>
    <s v=""/>
    <n v="1255"/>
    <m/>
    <x v="1"/>
    <x v="15"/>
    <s v="Dumont"/>
    <m/>
    <m/>
    <m/>
    <m/>
    <s v="SAM20161011SUPODU"/>
    <x v="3"/>
    <x v="1"/>
    <x v="15"/>
    <e v="#N/A"/>
  </r>
  <r>
    <x v="30"/>
    <m/>
    <m/>
    <s v="Réalisé"/>
    <d v="2016-10-11T00:00:00"/>
    <s v="Distribution NFI"/>
    <s v="Matériaux NFI"/>
    <s v="Couvertures"/>
    <m/>
    <s v="Nombre"/>
    <n v="1705"/>
    <m/>
    <m/>
    <m/>
    <s v=""/>
    <n v="1255"/>
    <s v="Distribution générale"/>
    <x v="1"/>
    <x v="15"/>
    <s v="Dumont"/>
    <m/>
    <m/>
    <m/>
    <m/>
    <s v="SAM20161011SUPODU"/>
    <x v="4"/>
    <x v="1"/>
    <x v="15"/>
    <e v="#N/A"/>
  </r>
  <r>
    <x v="30"/>
    <m/>
    <m/>
    <s v="Réalisé"/>
    <d v="2016-10-11T00:00:00"/>
    <s v="Distribution NFI"/>
    <s v="Matériaux NFI"/>
    <s v="Kit d'hygiène"/>
    <m/>
    <s v="Nombre"/>
    <n v="1105"/>
    <m/>
    <m/>
    <m/>
    <s v=""/>
    <n v="1255"/>
    <s v="Distribution générale"/>
    <x v="1"/>
    <x v="15"/>
    <s v="Dumont"/>
    <m/>
    <m/>
    <m/>
    <m/>
    <s v="SAM20161011SUPODU"/>
    <x v="5"/>
    <x v="1"/>
    <x v="15"/>
    <e v="#N/A"/>
  </r>
  <r>
    <x v="30"/>
    <m/>
    <m/>
    <s v="Réalisé"/>
    <d v="2016-10-13T00:00:00"/>
    <s v="Distribution Abris"/>
    <s v="Matériaux Abris"/>
    <s v="Bâches"/>
    <m/>
    <s v="Nombre"/>
    <n v="735"/>
    <m/>
    <m/>
    <m/>
    <s v=""/>
    <n v="850"/>
    <m/>
    <x v="1"/>
    <x v="5"/>
    <s v="Beaulieu"/>
    <m/>
    <m/>
    <m/>
    <m/>
    <s v="SAM20161013SUROBE"/>
    <x v="3"/>
    <x v="1"/>
    <x v="5"/>
    <e v="#N/A"/>
  </r>
  <r>
    <x v="30"/>
    <m/>
    <m/>
    <s v="Réalisé"/>
    <d v="2016-10-13T00:00:00"/>
    <s v="Distribution NFI"/>
    <s v="Matériaux NFI"/>
    <s v="Couvertures"/>
    <m/>
    <s v="Nombre"/>
    <n v="300"/>
    <m/>
    <m/>
    <m/>
    <s v=""/>
    <n v="850"/>
    <s v="Distribution générale"/>
    <x v="1"/>
    <x v="5"/>
    <s v="Beaulieu"/>
    <m/>
    <m/>
    <m/>
    <m/>
    <s v="SAM20161013SUROBE"/>
    <x v="4"/>
    <x v="1"/>
    <x v="5"/>
    <e v="#N/A"/>
  </r>
  <r>
    <x v="30"/>
    <m/>
    <m/>
    <s v="Réalisé"/>
    <d v="2016-10-13T00:00:00"/>
    <s v="Distribution NFI"/>
    <s v="Matériaux NFI"/>
    <s v="Kit d'hygiène"/>
    <m/>
    <s v="Nombre"/>
    <n v="300"/>
    <m/>
    <m/>
    <m/>
    <s v=""/>
    <n v="850"/>
    <s v="Distribution générale"/>
    <x v="1"/>
    <x v="5"/>
    <s v="Beaulieu"/>
    <m/>
    <m/>
    <m/>
    <m/>
    <s v="SAM20161013SUROBE"/>
    <x v="5"/>
    <x v="1"/>
    <x v="5"/>
    <e v="#N/A"/>
  </r>
  <r>
    <x v="30"/>
    <m/>
    <m/>
    <s v="Réalisé"/>
    <d v="2016-10-14T00:00:00"/>
    <s v="Distribution NFI"/>
    <s v="Matériaux NFI"/>
    <s v="Couvertures"/>
    <m/>
    <s v="Nombre"/>
    <n v="340"/>
    <m/>
    <m/>
    <m/>
    <s v=""/>
    <n v="636"/>
    <s v="Distribution générale"/>
    <x v="0"/>
    <x v="0"/>
    <s v="Fond Rouge De Torbec"/>
    <m/>
    <m/>
    <m/>
    <m/>
    <s v="SAM20161014GRJEFO"/>
    <x v="4"/>
    <x v="0"/>
    <x v="0"/>
    <e v="#N/A"/>
  </r>
  <r>
    <x v="30"/>
    <m/>
    <m/>
    <s v="Réalisé"/>
    <d v="2016-10-14T00:00:00"/>
    <s v="Distribution NFI"/>
    <s v="Matériaux NFI"/>
    <s v="Kit d'hygiène"/>
    <m/>
    <s v="Nombre"/>
    <n v="340"/>
    <m/>
    <m/>
    <m/>
    <s v=""/>
    <n v="636"/>
    <s v="Distribution générale"/>
    <x v="0"/>
    <x v="0"/>
    <s v="Fond Rouge De Torbec"/>
    <m/>
    <m/>
    <m/>
    <m/>
    <s v="SAM20161014GRJEFO"/>
    <x v="5"/>
    <x v="0"/>
    <x v="0"/>
    <e v="#N/A"/>
  </r>
  <r>
    <x v="30"/>
    <m/>
    <m/>
    <s v="Réalisé"/>
    <d v="2016-10-15T00:00:00"/>
    <s v="Distribution Abris"/>
    <s v="Matériaux Abris"/>
    <s v="Bâches"/>
    <m/>
    <s v="Nombre"/>
    <n v="200"/>
    <m/>
    <m/>
    <m/>
    <s v=""/>
    <n v="200"/>
    <m/>
    <x v="1"/>
    <x v="1"/>
    <s v="Bourdet"/>
    <m/>
    <m/>
    <m/>
    <m/>
    <s v="SAM20161015SULEBO"/>
    <x v="5"/>
    <x v="1"/>
    <x v="1"/>
    <e v="#N/A"/>
  </r>
  <r>
    <x v="30"/>
    <m/>
    <m/>
    <s v="Réalisé"/>
    <d v="2016-10-16T00:00:00"/>
    <s v="Distribution Abris"/>
    <s v="Matériaux Abris"/>
    <s v="Bâches"/>
    <m/>
    <s v="Nombre"/>
    <n v="250"/>
    <m/>
    <m/>
    <m/>
    <s v=""/>
    <n v="250"/>
    <m/>
    <x v="1"/>
    <x v="5"/>
    <s v="Renaudin"/>
    <m/>
    <m/>
    <m/>
    <m/>
    <s v="SAM20161016SURORE"/>
    <x v="5"/>
    <x v="1"/>
    <x v="5"/>
    <e v="#N/A"/>
  </r>
  <r>
    <x v="30"/>
    <m/>
    <m/>
    <s v="Réalisé"/>
    <d v="2016-10-16T00:00:00"/>
    <s v="Distribution Abris"/>
    <s v="Matériaux Abris"/>
    <s v="Bâches"/>
    <m/>
    <s v="Nombre"/>
    <n v="200"/>
    <m/>
    <m/>
    <m/>
    <m/>
    <m/>
    <m/>
    <x v="1"/>
    <x v="5"/>
    <s v="1ère Beaulieu"/>
    <m/>
    <m/>
    <m/>
    <m/>
    <s v="SAM20161016SURO1È"/>
    <x v="5"/>
    <x v="1"/>
    <x v="5"/>
    <s v="HT07743-01"/>
  </r>
  <r>
    <x v="30"/>
    <m/>
    <m/>
    <s v="Réalisé"/>
    <d v="2016-10-16T00:00:00"/>
    <s v="Distribution Abris"/>
    <s v="Matériaux Abris"/>
    <s v="Bâches"/>
    <m/>
    <s v="Nombre"/>
    <n v="106"/>
    <m/>
    <m/>
    <m/>
    <m/>
    <m/>
    <m/>
    <x v="0"/>
    <x v="0"/>
    <m/>
    <s v="Martino"/>
    <m/>
    <m/>
    <m/>
    <s v="SAM20161016GRJE"/>
    <x v="0"/>
    <x v="0"/>
    <x v="0"/>
    <e v="#N/A"/>
  </r>
  <r>
    <x v="30"/>
    <m/>
    <m/>
    <s v="Réalisé"/>
    <d v="2016-10-16T00:00:00"/>
    <s v="Distribution NFI"/>
    <s v="Matériaux NFI"/>
    <s v="Couvertures"/>
    <m/>
    <s v="Nombre"/>
    <n v="106"/>
    <m/>
    <m/>
    <m/>
    <m/>
    <m/>
    <m/>
    <x v="0"/>
    <x v="0"/>
    <m/>
    <s v="Martino"/>
    <m/>
    <m/>
    <m/>
    <s v="SAM20161016GRJE"/>
    <x v="1"/>
    <x v="0"/>
    <x v="0"/>
    <e v="#N/A"/>
  </r>
  <r>
    <x v="30"/>
    <m/>
    <m/>
    <s v="Réalisé"/>
    <d v="2016-10-16T00:00:00"/>
    <s v="Distribution NFI"/>
    <s v="Matériaux NFI"/>
    <s v="Kit d'hygiène"/>
    <m/>
    <s v="Nombre"/>
    <n v="106"/>
    <m/>
    <m/>
    <m/>
    <m/>
    <m/>
    <m/>
    <x v="0"/>
    <x v="0"/>
    <m/>
    <s v="Martino"/>
    <m/>
    <m/>
    <m/>
    <s v="SAM20161016GRJE"/>
    <x v="2"/>
    <x v="0"/>
    <x v="0"/>
    <e v="#N/A"/>
  </r>
  <r>
    <x v="30"/>
    <m/>
    <m/>
    <s v="Réalisé"/>
    <d v="2016-10-16T00:00:00"/>
    <s v="Distribution Abris"/>
    <s v="Matériaux Abris"/>
    <s v="Bâches"/>
    <m/>
    <s v="Nombre"/>
    <n v="50"/>
    <m/>
    <m/>
    <m/>
    <m/>
    <m/>
    <m/>
    <x v="0"/>
    <x v="0"/>
    <m/>
    <s v="El Shaddei"/>
    <m/>
    <m/>
    <m/>
    <s v="SAM20161016GRJE"/>
    <x v="3"/>
    <x v="0"/>
    <x v="0"/>
    <e v="#N/A"/>
  </r>
  <r>
    <x v="30"/>
    <m/>
    <m/>
    <s v="Réalisé"/>
    <d v="2016-10-16T00:00:00"/>
    <s v="Distribution NFI"/>
    <s v="Matériaux NFI"/>
    <s v="Couvertures"/>
    <m/>
    <s v="Nombre"/>
    <n v="50"/>
    <m/>
    <m/>
    <m/>
    <m/>
    <m/>
    <m/>
    <x v="0"/>
    <x v="0"/>
    <m/>
    <s v="El Shaddei"/>
    <m/>
    <m/>
    <m/>
    <s v="SAM20161016GRJE"/>
    <x v="4"/>
    <x v="0"/>
    <x v="0"/>
    <e v="#N/A"/>
  </r>
  <r>
    <x v="30"/>
    <m/>
    <m/>
    <s v="Réalisé"/>
    <d v="2016-10-16T00:00:00"/>
    <s v="Distribution NFI"/>
    <s v="Matériaux NFI"/>
    <s v="Kit d'hygiène"/>
    <m/>
    <s v="Nombre"/>
    <n v="50"/>
    <m/>
    <m/>
    <m/>
    <m/>
    <m/>
    <m/>
    <x v="0"/>
    <x v="0"/>
    <m/>
    <s v="El Shaddei"/>
    <m/>
    <m/>
    <m/>
    <s v="SAM20161016GRJE"/>
    <x v="5"/>
    <x v="0"/>
    <x v="0"/>
    <e v="#N/A"/>
  </r>
  <r>
    <x v="30"/>
    <m/>
    <m/>
    <s v="Réalisé"/>
    <d v="2016-10-16T00:00:00"/>
    <s v="Distribution Abris"/>
    <s v="Matériaux Abris"/>
    <s v="Bâches"/>
    <m/>
    <s v="Nombre"/>
    <n v="350"/>
    <m/>
    <m/>
    <m/>
    <m/>
    <m/>
    <m/>
    <x v="1"/>
    <x v="5"/>
    <m/>
    <m/>
    <m/>
    <m/>
    <m/>
    <s v="SAM20161016SURO"/>
    <x v="5"/>
    <x v="1"/>
    <x v="5"/>
    <e v="#N/A"/>
  </r>
  <r>
    <x v="30"/>
    <m/>
    <m/>
    <s v="Réalisé"/>
    <d v="2016-10-17T00:00:00"/>
    <s v="Distribution Abris"/>
    <s v="Matériaux Abris"/>
    <s v="Bâches"/>
    <m/>
    <s v="Nombre"/>
    <n v="700"/>
    <m/>
    <m/>
    <m/>
    <s v=""/>
    <n v="700"/>
    <m/>
    <x v="1"/>
    <x v="14"/>
    <s v="Des Pas"/>
    <m/>
    <m/>
    <m/>
    <m/>
    <s v="SAM20161017SUCODE"/>
    <x v="5"/>
    <x v="1"/>
    <x v="14"/>
    <e v="#N/A"/>
  </r>
  <r>
    <x v="30"/>
    <m/>
    <m/>
    <s v="Réalisé"/>
    <d v="2016-10-17T00:00:00"/>
    <s v="Distribution Abris"/>
    <s v="Matériaux Abris"/>
    <s v="Bâches"/>
    <m/>
    <s v="Nombre"/>
    <n v="500"/>
    <m/>
    <m/>
    <m/>
    <m/>
    <m/>
    <m/>
    <x v="1"/>
    <x v="1"/>
    <m/>
    <s v="Les Cayes Airport"/>
    <m/>
    <m/>
    <m/>
    <s v="SAM20161017SULE"/>
    <x v="5"/>
    <x v="1"/>
    <x v="1"/>
    <e v="#N/A"/>
  </r>
  <r>
    <x v="30"/>
    <m/>
    <m/>
    <s v="Réalisé"/>
    <d v="2016-10-17T00:00:00"/>
    <s v="Distribution Abris"/>
    <s v="Matériaux Abris"/>
    <s v="Bâches"/>
    <m/>
    <s v="Nombre"/>
    <n v="110"/>
    <m/>
    <m/>
    <m/>
    <m/>
    <m/>
    <m/>
    <x v="0"/>
    <x v="0"/>
    <m/>
    <s v="Claisant"/>
    <m/>
    <m/>
    <m/>
    <s v="SAM20161017GRJE"/>
    <x v="4"/>
    <x v="0"/>
    <x v="0"/>
    <e v="#N/A"/>
  </r>
  <r>
    <x v="30"/>
    <m/>
    <m/>
    <s v="Réalisé"/>
    <d v="2016-10-17T00:00:00"/>
    <s v="Distribution NFI"/>
    <s v="Matériaux NFI"/>
    <s v="Couvertures"/>
    <m/>
    <s v="Nombre"/>
    <n v="110"/>
    <m/>
    <m/>
    <m/>
    <m/>
    <m/>
    <m/>
    <x v="0"/>
    <x v="0"/>
    <m/>
    <s v="Claisant"/>
    <m/>
    <m/>
    <m/>
    <s v="SAM20161017GRJE"/>
    <x v="5"/>
    <x v="0"/>
    <x v="0"/>
    <e v="#N/A"/>
  </r>
  <r>
    <x v="30"/>
    <m/>
    <m/>
    <s v="Réalisé"/>
    <d v="2016-10-18T00:00:00"/>
    <s v="Distribution Abris"/>
    <s v="Matériaux Abris"/>
    <s v="Bâches"/>
    <m/>
    <s v="Nombre"/>
    <n v="1008"/>
    <m/>
    <m/>
    <m/>
    <s v=""/>
    <n v="1008"/>
    <m/>
    <x v="1"/>
    <x v="14"/>
    <s v="Conde"/>
    <m/>
    <m/>
    <m/>
    <m/>
    <s v="SAM20161018SUCOCO"/>
    <x v="5"/>
    <x v="1"/>
    <x v="14"/>
    <e v="#N/A"/>
  </r>
  <r>
    <x v="30"/>
    <m/>
    <m/>
    <s v="Réalisé"/>
    <d v="2016-10-18T00:00:00"/>
    <s v="Distribution Abris"/>
    <s v="Matériaux Abris"/>
    <s v="Bâches"/>
    <m/>
    <s v="Nombre"/>
    <n v="2310"/>
    <m/>
    <m/>
    <m/>
    <s v=""/>
    <n v="2300"/>
    <m/>
    <x v="0"/>
    <x v="73"/>
    <s v="Desormeau (Bonbon)"/>
    <m/>
    <m/>
    <m/>
    <m/>
    <s v="SAM20161018GRBODE"/>
    <x v="3"/>
    <x v="0"/>
    <x v="52"/>
    <e v="#N/A"/>
  </r>
  <r>
    <x v="30"/>
    <m/>
    <m/>
    <s v="Réalisé"/>
    <d v="2016-10-18T00:00:00"/>
    <s v="Distribution NFI"/>
    <s v="Matériaux NFI"/>
    <s v="Couvertures"/>
    <m/>
    <s v="Nombre"/>
    <n v="850"/>
    <m/>
    <m/>
    <m/>
    <s v=""/>
    <n v="2300"/>
    <s v="Distribution générale"/>
    <x v="0"/>
    <x v="73"/>
    <s v="Desormeau (Bonbon)"/>
    <m/>
    <m/>
    <m/>
    <m/>
    <s v="SAM20161018GRBODE"/>
    <x v="4"/>
    <x v="0"/>
    <x v="52"/>
    <e v="#N/A"/>
  </r>
  <r>
    <x v="30"/>
    <m/>
    <m/>
    <s v="Réalisé"/>
    <d v="2016-10-18T00:00:00"/>
    <s v="Distribution NFI"/>
    <s v="Matériaux NFI"/>
    <s v="Kit d'hygiène"/>
    <m/>
    <s v="Nombre"/>
    <n v="850"/>
    <m/>
    <m/>
    <m/>
    <s v=""/>
    <n v="2300"/>
    <s v="Distribution générale"/>
    <x v="0"/>
    <x v="73"/>
    <s v="Desormeau (Bonbon)"/>
    <m/>
    <m/>
    <m/>
    <m/>
    <s v="SAM20161018GRBODE"/>
    <x v="5"/>
    <x v="0"/>
    <x v="52"/>
    <e v="#N/A"/>
  </r>
  <r>
    <x v="30"/>
    <m/>
    <m/>
    <s v="Réalisé"/>
    <d v="2016-10-20T00:00:00"/>
    <s v="Distribution Abris"/>
    <s v="Matériaux Abris"/>
    <s v="Bâches"/>
    <m/>
    <s v="Nombre"/>
    <n v="1403"/>
    <m/>
    <m/>
    <m/>
    <s v=""/>
    <n v="1418"/>
    <m/>
    <x v="1"/>
    <x v="14"/>
    <s v="Quantin"/>
    <m/>
    <m/>
    <m/>
    <m/>
    <s v="SAM20161020SUCOQU"/>
    <x v="5"/>
    <x v="1"/>
    <x v="14"/>
    <e v="#N/A"/>
  </r>
  <r>
    <x v="30"/>
    <m/>
    <m/>
    <s v="Réalisé"/>
    <d v="2016-10-20T00:00:00"/>
    <s v="Distribution NFI"/>
    <s v="Matériaux NFI"/>
    <s v="Kit d'hygiène"/>
    <m/>
    <s v="Nombre"/>
    <n v="80"/>
    <m/>
    <m/>
    <m/>
    <m/>
    <m/>
    <m/>
    <x v="1"/>
    <x v="14"/>
    <s v="6ème Quentin"/>
    <m/>
    <m/>
    <m/>
    <m/>
    <s v="SAM20161020SUCO6È"/>
    <x v="5"/>
    <x v="1"/>
    <x v="14"/>
    <s v="HT07741-03"/>
  </r>
  <r>
    <x v="30"/>
    <m/>
    <m/>
    <s v="Réalisé"/>
    <d v="2016-10-21T00:00:00"/>
    <s v="Distribution Abris"/>
    <s v="Matériaux Abris"/>
    <s v="Bâches"/>
    <m/>
    <s v="Nombre"/>
    <n v="65"/>
    <m/>
    <m/>
    <m/>
    <m/>
    <m/>
    <m/>
    <x v="0"/>
    <x v="0"/>
    <m/>
    <s v="Detrie"/>
    <m/>
    <m/>
    <m/>
    <s v="SAM20161021GRJE"/>
    <x v="2"/>
    <x v="0"/>
    <x v="0"/>
    <e v="#N/A"/>
  </r>
  <r>
    <x v="30"/>
    <m/>
    <m/>
    <s v="Réalisé"/>
    <d v="2016-10-21T00:00:00"/>
    <s v="Distribution Abris"/>
    <s v="Matériaux Abris"/>
    <s v="Bâches"/>
    <m/>
    <s v="Nombre"/>
    <n v="160"/>
    <m/>
    <m/>
    <m/>
    <m/>
    <m/>
    <m/>
    <x v="0"/>
    <x v="0"/>
    <m/>
    <s v="Ravine Sabel"/>
    <m/>
    <m/>
    <m/>
    <s v="SAM20161021GRJE"/>
    <x v="3"/>
    <x v="0"/>
    <x v="0"/>
    <e v="#N/A"/>
  </r>
  <r>
    <x v="30"/>
    <m/>
    <m/>
    <s v="Réalisé"/>
    <d v="2016-10-21T00:00:00"/>
    <s v="Distribution Abris"/>
    <s v="Matériaux Abris"/>
    <s v="Bâches"/>
    <m/>
    <s v="Nombre"/>
    <n v="75"/>
    <m/>
    <m/>
    <m/>
    <m/>
    <m/>
    <m/>
    <x v="0"/>
    <x v="0"/>
    <m/>
    <s v="Carrefour Carton"/>
    <m/>
    <m/>
    <m/>
    <s v="SAM20161021GRJE"/>
    <x v="4"/>
    <x v="0"/>
    <x v="0"/>
    <e v="#N/A"/>
  </r>
  <r>
    <x v="30"/>
    <m/>
    <m/>
    <s v="Réalisé"/>
    <d v="2016-10-21T00:00:00"/>
    <s v="Distribution Abris"/>
    <s v="Matériaux Abris"/>
    <s v="Bâches"/>
    <m/>
    <s v="Nombre"/>
    <n v="137"/>
    <m/>
    <m/>
    <m/>
    <m/>
    <m/>
    <m/>
    <x v="0"/>
    <x v="0"/>
    <m/>
    <s v="Aviation Community"/>
    <m/>
    <m/>
    <m/>
    <s v="SAM20161021GRJE"/>
    <x v="5"/>
    <x v="0"/>
    <x v="0"/>
    <e v="#N/A"/>
  </r>
  <r>
    <x v="30"/>
    <m/>
    <m/>
    <s v="Réalisé"/>
    <d v="2016-10-22T00:00:00"/>
    <s v="Distribution Abris"/>
    <s v="Matériaux Abris"/>
    <s v="Bâches"/>
    <m/>
    <s v="Nombre"/>
    <n v="50"/>
    <m/>
    <m/>
    <m/>
    <m/>
    <m/>
    <m/>
    <x v="1"/>
    <x v="15"/>
    <m/>
    <s v="Kachoukette"/>
    <m/>
    <m/>
    <m/>
    <s v="SAM20161022SUPO"/>
    <x v="5"/>
    <x v="1"/>
    <x v="15"/>
    <e v="#N/A"/>
  </r>
  <r>
    <x v="30"/>
    <m/>
    <m/>
    <s v="Réalisé"/>
    <d v="2016-10-22T00:00:00"/>
    <s v="Distribution Abris"/>
    <s v="Matériaux Abris"/>
    <s v="Bâches"/>
    <m/>
    <s v="Nombre"/>
    <n v="1075"/>
    <m/>
    <m/>
    <m/>
    <s v=""/>
    <n v="1075"/>
    <m/>
    <x v="1"/>
    <x v="9"/>
    <s v="Paricot"/>
    <m/>
    <m/>
    <m/>
    <m/>
    <s v="SAM20161022SUPOPA"/>
    <x v="5"/>
    <x v="1"/>
    <x v="9"/>
    <e v="#N/A"/>
  </r>
  <r>
    <x v="30"/>
    <m/>
    <m/>
    <s v="Réalisé"/>
    <d v="2016-10-23T00:00:00"/>
    <s v="Distribution Abris"/>
    <s v="Matériaux Abris"/>
    <s v="Bâches"/>
    <m/>
    <s v="Nombre"/>
    <n v="200"/>
    <m/>
    <m/>
    <m/>
    <m/>
    <m/>
    <m/>
    <x v="1"/>
    <x v="8"/>
    <m/>
    <s v="Houck"/>
    <m/>
    <m/>
    <m/>
    <s v="SAM20161023SUTO"/>
    <x v="5"/>
    <x v="1"/>
    <x v="8"/>
    <e v="#N/A"/>
  </r>
  <r>
    <x v="30"/>
    <m/>
    <m/>
    <s v="Réalisé"/>
    <d v="2016-10-24T00:00:00"/>
    <s v="Distribution Abris"/>
    <s v="Matériaux Abris"/>
    <s v="Bâches"/>
    <m/>
    <s v="Nombre"/>
    <n v="840"/>
    <m/>
    <m/>
    <m/>
    <m/>
    <m/>
    <m/>
    <x v="1"/>
    <x v="5"/>
    <m/>
    <m/>
    <m/>
    <m/>
    <m/>
    <s v="SAM20161024SURO"/>
    <x v="5"/>
    <x v="1"/>
    <x v="5"/>
    <e v="#N/A"/>
  </r>
  <r>
    <x v="30"/>
    <m/>
    <m/>
    <s v="Réalisé"/>
    <d v="2016-10-26T00:00:00"/>
    <s v="Distribution Abris"/>
    <s v="Matériaux Abris"/>
    <s v="Bâches"/>
    <m/>
    <s v="Nombre"/>
    <n v="630"/>
    <m/>
    <m/>
    <m/>
    <s v=""/>
    <n v="630"/>
    <m/>
    <x v="1"/>
    <x v="74"/>
    <s v="Chantal"/>
    <m/>
    <m/>
    <m/>
    <m/>
    <s v="SAM20161026SULECH"/>
    <x v="5"/>
    <x v="1"/>
    <x v="28"/>
    <e v="#N/A"/>
  </r>
  <r>
    <x v="30"/>
    <m/>
    <m/>
    <s v="Réalisé"/>
    <d v="2016-10-27T00:00:00"/>
    <s v="Distribution Abris"/>
    <s v="Matériaux Abris"/>
    <s v="Bâches"/>
    <m/>
    <s v="Nombre"/>
    <n v="1572"/>
    <m/>
    <m/>
    <m/>
    <s v=""/>
    <n v="1572"/>
    <m/>
    <x v="1"/>
    <x v="1"/>
    <s v="Chardonnières"/>
    <m/>
    <m/>
    <m/>
    <m/>
    <s v="SAM20161027SULECH"/>
    <x v="4"/>
    <x v="1"/>
    <x v="1"/>
    <e v="#N/A"/>
  </r>
  <r>
    <x v="30"/>
    <m/>
    <m/>
    <s v="Réalisé"/>
    <d v="2016-10-27T00:00:00"/>
    <s v="Distribution NFI"/>
    <s v="Matériaux NFI"/>
    <s v="Couvertures"/>
    <m/>
    <s v="Nombre"/>
    <n v="400"/>
    <m/>
    <m/>
    <m/>
    <s v=""/>
    <n v="1572"/>
    <s v="Distribution générale"/>
    <x v="1"/>
    <x v="1"/>
    <s v="Chardonnières"/>
    <m/>
    <m/>
    <m/>
    <m/>
    <s v="SAM20161027SULECH"/>
    <x v="5"/>
    <x v="1"/>
    <x v="1"/>
    <e v="#N/A"/>
  </r>
  <r>
    <x v="30"/>
    <m/>
    <s v="IOM/USAID"/>
    <s v="Réalisé"/>
    <d v="2016-10-28T00:00:00"/>
    <s v="Distribution Abris"/>
    <s v="Matériaux Abris"/>
    <s v="Bâches"/>
    <m/>
    <s v="Nombre"/>
    <n v="49"/>
    <m/>
    <m/>
    <m/>
    <s v=""/>
    <n v="249"/>
    <m/>
    <x v="0"/>
    <x v="0"/>
    <s v="Jeremie"/>
    <m/>
    <m/>
    <m/>
    <m/>
    <s v="SAM20161028GRJEJE"/>
    <x v="3"/>
    <x v="0"/>
    <x v="0"/>
    <e v="#N/A"/>
  </r>
  <r>
    <x v="30"/>
    <m/>
    <m/>
    <s v="Réalisé"/>
    <d v="2016-10-28T00:00:00"/>
    <s v="Distribution Abris"/>
    <s v="Matériaux Abris"/>
    <s v="Bâches"/>
    <m/>
    <s v="Nombre"/>
    <n v="2550"/>
    <m/>
    <m/>
    <m/>
    <s v=""/>
    <n v="2550"/>
    <m/>
    <x v="1"/>
    <x v="74"/>
    <s v="Chardonnières"/>
    <m/>
    <m/>
    <m/>
    <m/>
    <s v="SAM20161028SULECH"/>
    <x v="5"/>
    <x v="1"/>
    <x v="28"/>
    <e v="#N/A"/>
  </r>
  <r>
    <x v="30"/>
    <m/>
    <m/>
    <s v="Réalisé"/>
    <d v="2016-10-28T00:00:00"/>
    <s v="Distribution NFI"/>
    <s v="Matériaux NFI"/>
    <s v="Couvertures"/>
    <m/>
    <s v="Nombre"/>
    <n v="200"/>
    <m/>
    <m/>
    <m/>
    <s v=""/>
    <n v="249"/>
    <s v="Distribution générale"/>
    <x v="0"/>
    <x v="0"/>
    <s v="Jeremie"/>
    <m/>
    <m/>
    <m/>
    <m/>
    <s v="SAM20161028GRJEJE"/>
    <x v="4"/>
    <x v="0"/>
    <x v="0"/>
    <e v="#N/A"/>
  </r>
  <r>
    <x v="30"/>
    <m/>
    <m/>
    <s v="Réalisé"/>
    <d v="2016-10-28T00:00:00"/>
    <s v="Distribution NFI"/>
    <s v="Matériaux NFI"/>
    <s v="Kit d'hygiène"/>
    <m/>
    <s v="Nombre"/>
    <n v="49"/>
    <m/>
    <m/>
    <m/>
    <s v=""/>
    <n v="249"/>
    <s v="Distribution générale"/>
    <x v="0"/>
    <x v="0"/>
    <s v="Jeremie"/>
    <m/>
    <m/>
    <m/>
    <m/>
    <s v="SAM20161028GRJEJE"/>
    <x v="5"/>
    <x v="0"/>
    <x v="0"/>
    <e v="#N/A"/>
  </r>
  <r>
    <x v="30"/>
    <m/>
    <m/>
    <s v="Réalisé"/>
    <d v="2016-10-29T00:00:00"/>
    <s v="Distribution Abris"/>
    <s v="Matériaux Abris"/>
    <s v="Bâches"/>
    <m/>
    <s v="Nombre"/>
    <n v="155"/>
    <m/>
    <m/>
    <m/>
    <s v=""/>
    <n v="155"/>
    <m/>
    <x v="1"/>
    <x v="1"/>
    <s v="Melonniene"/>
    <m/>
    <m/>
    <m/>
    <m/>
    <s v="SAM20161029SULEME"/>
    <x v="5"/>
    <x v="1"/>
    <x v="1"/>
    <e v="#N/A"/>
  </r>
  <r>
    <x v="30"/>
    <m/>
    <m/>
    <s v="Réalisé"/>
    <d v="2016-10-29T00:00:00"/>
    <s v="Distribution Abris"/>
    <s v="Matériaux Abris"/>
    <s v="Bâches"/>
    <m/>
    <s v="Nombre"/>
    <n v="120"/>
    <m/>
    <m/>
    <m/>
    <s v=""/>
    <n v="120"/>
    <m/>
    <x v="1"/>
    <x v="1"/>
    <s v="Ducis"/>
    <m/>
    <m/>
    <m/>
    <m/>
    <s v="SAM20161029SULEDU"/>
    <x v="5"/>
    <x v="1"/>
    <x v="1"/>
    <e v="#N/A"/>
  </r>
  <r>
    <x v="30"/>
    <m/>
    <m/>
    <s v="Réalisé"/>
    <d v="2016-10-29T00:00:00"/>
    <s v="Distribution Abris"/>
    <s v="Matériaux Abris"/>
    <s v="Bâches"/>
    <m/>
    <s v="Nombre"/>
    <n v="180"/>
    <m/>
    <m/>
    <m/>
    <s v=""/>
    <n v="180"/>
    <m/>
    <x v="1"/>
    <x v="1"/>
    <s v="Fon Fred"/>
    <m/>
    <m/>
    <m/>
    <m/>
    <s v="SAM20161029SULEFO"/>
    <x v="5"/>
    <x v="1"/>
    <x v="1"/>
    <e v="#N/A"/>
  </r>
  <r>
    <x v="30"/>
    <m/>
    <m/>
    <s v="Réalisé"/>
    <d v="2016-10-30T00:00:00"/>
    <s v="Distribution Abris"/>
    <s v="Matériaux Abris"/>
    <s v="Bâches"/>
    <m/>
    <s v="Nombre"/>
    <n v="119"/>
    <m/>
    <m/>
    <m/>
    <s v=""/>
    <n v="119"/>
    <m/>
    <x v="1"/>
    <x v="15"/>
    <s v="Scipion"/>
    <m/>
    <m/>
    <m/>
    <m/>
    <s v="SAM20161030SUPOSC"/>
    <x v="4"/>
    <x v="1"/>
    <x v="15"/>
    <e v="#N/A"/>
  </r>
  <r>
    <x v="30"/>
    <m/>
    <m/>
    <s v="Réalisé"/>
    <d v="2016-10-30T00:00:00"/>
    <s v="Distribution Abris"/>
    <s v="Matériaux Abris"/>
    <s v="Bâches"/>
    <m/>
    <s v="Nombre"/>
    <n v="220"/>
    <m/>
    <m/>
    <m/>
    <s v=""/>
    <n v="220"/>
    <m/>
    <x v="1"/>
    <x v="15"/>
    <s v="Saint Helene"/>
    <m/>
    <m/>
    <m/>
    <m/>
    <s v="SAM20161030SUPOSA"/>
    <x v="4"/>
    <x v="1"/>
    <x v="15"/>
    <e v="#N/A"/>
  </r>
  <r>
    <x v="30"/>
    <m/>
    <m/>
    <s v="Réalisé"/>
    <d v="2016-10-30T00:00:00"/>
    <s v="Distribution Abris"/>
    <s v="Matériaux Abris"/>
    <s v="Bâches"/>
    <m/>
    <s v="Nombre"/>
    <n v="100"/>
    <m/>
    <m/>
    <m/>
    <s v=""/>
    <n v="100"/>
    <m/>
    <x v="1"/>
    <x v="15"/>
    <s v="Barbois"/>
    <m/>
    <m/>
    <m/>
    <m/>
    <s v="SAM20161030SUPOBA"/>
    <x v="5"/>
    <x v="1"/>
    <x v="15"/>
    <e v="#N/A"/>
  </r>
  <r>
    <x v="30"/>
    <m/>
    <m/>
    <s v="Réalisé"/>
    <d v="2016-10-30T00:00:00"/>
    <s v="Distribution Abris"/>
    <s v="Matériaux Abris"/>
    <s v="Bâches"/>
    <m/>
    <s v="Nombre"/>
    <n v="1400"/>
    <m/>
    <m/>
    <m/>
    <s v=""/>
    <n v="1400"/>
    <m/>
    <x v="0"/>
    <x v="0"/>
    <s v="Ans Du Clerq"/>
    <m/>
    <m/>
    <m/>
    <m/>
    <s v="SAM20161030GRJEAN"/>
    <x v="5"/>
    <x v="0"/>
    <x v="0"/>
    <e v="#N/A"/>
  </r>
  <r>
    <x v="30"/>
    <m/>
    <m/>
    <s v="Réalisé"/>
    <d v="2016-10-30T00:00:00"/>
    <s v="Distribution NFI"/>
    <s v="Matériaux NFI"/>
    <s v="Kit d'hygiène"/>
    <m/>
    <s v="Nombre"/>
    <n v="100"/>
    <m/>
    <m/>
    <m/>
    <s v=""/>
    <n v="119"/>
    <s v="Distribution générale"/>
    <x v="1"/>
    <x v="15"/>
    <s v="Scipion"/>
    <m/>
    <m/>
    <m/>
    <m/>
    <s v="SAM20161030SUPOSC"/>
    <x v="5"/>
    <x v="1"/>
    <x v="15"/>
    <e v="#N/A"/>
  </r>
  <r>
    <x v="30"/>
    <m/>
    <m/>
    <s v="Réalisé"/>
    <d v="2016-10-30T00:00:00"/>
    <s v="Distribution NFI"/>
    <s v="Matériaux NFI"/>
    <s v="Kit d'hygiène"/>
    <m/>
    <s v="Nombre"/>
    <n v="100"/>
    <m/>
    <m/>
    <m/>
    <s v=""/>
    <n v="220"/>
    <s v="Distribution générale"/>
    <x v="1"/>
    <x v="15"/>
    <s v="Saint Helene"/>
    <m/>
    <m/>
    <m/>
    <m/>
    <s v="SAM20161030SUPOSA"/>
    <x v="5"/>
    <x v="1"/>
    <x v="15"/>
    <e v="#N/A"/>
  </r>
  <r>
    <x v="30"/>
    <m/>
    <m/>
    <s v="Réalisé"/>
    <d v="2016-10-31T00:00:00"/>
    <s v="Distribution Abris"/>
    <s v="Matériaux Abris"/>
    <s v="Bâches"/>
    <m/>
    <s v="Nombre"/>
    <n v="180"/>
    <m/>
    <m/>
    <m/>
    <s v=""/>
    <n v="180"/>
    <m/>
    <x v="1"/>
    <x v="1"/>
    <s v="Chantal"/>
    <m/>
    <m/>
    <m/>
    <m/>
    <s v="SAM20161031SULECH"/>
    <x v="5"/>
    <x v="1"/>
    <x v="1"/>
    <e v="#N/A"/>
  </r>
  <r>
    <x v="30"/>
    <m/>
    <m/>
    <s v="Réalisé"/>
    <d v="2016-10-31T00:00:00"/>
    <s v="Distribution NFI"/>
    <s v="Matériaux NFI"/>
    <s v="Kit d'hygiène"/>
    <m/>
    <s v="Nombre"/>
    <n v="150"/>
    <m/>
    <m/>
    <m/>
    <s v=""/>
    <n v="150"/>
    <s v="Distribution générale"/>
    <x v="1"/>
    <x v="1"/>
    <s v="Cayes"/>
    <m/>
    <m/>
    <m/>
    <m/>
    <s v="SAM20161031SULECA"/>
    <x v="5"/>
    <x v="1"/>
    <x v="1"/>
    <e v="#N/A"/>
  </r>
  <r>
    <x v="30"/>
    <m/>
    <m/>
    <s v="Réalisé"/>
    <d v="2016-10-31T00:00:00"/>
    <s v="Distribution Abris"/>
    <s v="Matériaux Abris"/>
    <s v="Bâches"/>
    <m/>
    <s v="Nombre"/>
    <n v="110"/>
    <m/>
    <m/>
    <m/>
    <m/>
    <m/>
    <m/>
    <x v="1"/>
    <x v="1"/>
    <m/>
    <s v="Colte"/>
    <m/>
    <m/>
    <m/>
    <s v="SAM20161031SULE"/>
    <x v="4"/>
    <x v="1"/>
    <x v="1"/>
    <e v="#N/A"/>
  </r>
  <r>
    <x v="30"/>
    <m/>
    <m/>
    <s v="Réalisé"/>
    <d v="2016-10-31T00:00:00"/>
    <s v="Distribution NFI"/>
    <s v="Matériaux NFI"/>
    <s v="Kit d'hygiène"/>
    <m/>
    <s v="Nombre"/>
    <n v="110"/>
    <m/>
    <m/>
    <m/>
    <m/>
    <m/>
    <m/>
    <x v="1"/>
    <x v="1"/>
    <m/>
    <s v="Colte"/>
    <m/>
    <m/>
    <m/>
    <s v="SAM20161031SULE"/>
    <x v="5"/>
    <x v="1"/>
    <x v="1"/>
    <e v="#N/A"/>
  </r>
  <r>
    <x v="30"/>
    <m/>
    <m/>
    <s v="Réalisé"/>
    <d v="2016-11-02T00:00:00"/>
    <s v="Distribution Abris"/>
    <s v="Matériaux Abris"/>
    <s v="Bâches"/>
    <m/>
    <s v="Nombre"/>
    <n v="100"/>
    <m/>
    <m/>
    <m/>
    <s v=""/>
    <n v="300"/>
    <m/>
    <x v="1"/>
    <x v="1"/>
    <s v="Maniche"/>
    <m/>
    <m/>
    <m/>
    <m/>
    <s v="SAM2016112SULEMA"/>
    <x v="4"/>
    <x v="1"/>
    <x v="1"/>
    <e v="#N/A"/>
  </r>
  <r>
    <x v="30"/>
    <m/>
    <m/>
    <s v="Réalisé"/>
    <d v="2016-11-02T00:00:00"/>
    <s v="Distribution NFI"/>
    <s v="Matériaux NFI"/>
    <s v="Kit d'hygiène"/>
    <m/>
    <s v="Nombre"/>
    <n v="300"/>
    <m/>
    <m/>
    <m/>
    <s v=""/>
    <n v="300"/>
    <s v="Distribution générale"/>
    <x v="1"/>
    <x v="1"/>
    <s v="Maniche"/>
    <m/>
    <m/>
    <m/>
    <m/>
    <s v="SAM2016112SULEMA"/>
    <x v="5"/>
    <x v="1"/>
    <x v="1"/>
    <e v="#N/A"/>
  </r>
  <r>
    <x v="30"/>
    <m/>
    <m/>
    <s v="Réalisé"/>
    <d v="2016-11-02T00:00:00"/>
    <s v="Distribution NFI"/>
    <s v="Matériaux NFI"/>
    <s v="Kit d'hygiène"/>
    <m/>
    <s v="Nombre"/>
    <n v="300"/>
    <m/>
    <m/>
    <m/>
    <s v=""/>
    <n v="300"/>
    <s v="Distribution générale"/>
    <x v="1"/>
    <x v="74"/>
    <s v="Anglais"/>
    <m/>
    <m/>
    <m/>
    <m/>
    <s v="SAM2016112SULEAN"/>
    <x v="5"/>
    <x v="1"/>
    <x v="28"/>
    <e v="#N/A"/>
  </r>
  <r>
    <x v="30"/>
    <m/>
    <m/>
    <s v="Réalisé"/>
    <d v="2016-11-03T00:00:00"/>
    <s v="Distribution Abris"/>
    <s v="Matériaux Abris"/>
    <s v="Bâches"/>
    <m/>
    <s v="Nombre"/>
    <n v="140"/>
    <m/>
    <m/>
    <m/>
    <s v=""/>
    <n v="140"/>
    <m/>
    <x v="1"/>
    <x v="1"/>
    <s v="Cayes"/>
    <m/>
    <m/>
    <m/>
    <m/>
    <s v="SAM2016113SULECA"/>
    <x v="5"/>
    <x v="1"/>
    <x v="1"/>
    <e v="#N/A"/>
  </r>
  <r>
    <x v="30"/>
    <m/>
    <m/>
    <s v="Réalisé"/>
    <d v="2016-11-03T00:00:00"/>
    <s v="Distribution Abris"/>
    <s v="Matériaux Abris"/>
    <s v="Bâches"/>
    <m/>
    <s v="Nombre"/>
    <n v="817"/>
    <m/>
    <m/>
    <m/>
    <m/>
    <m/>
    <m/>
    <x v="0"/>
    <x v="73"/>
    <m/>
    <m/>
    <m/>
    <m/>
    <m/>
    <s v="SAM2016113GRBO"/>
    <x v="5"/>
    <x v="0"/>
    <x v="52"/>
    <e v="#N/A"/>
  </r>
  <r>
    <x v="30"/>
    <m/>
    <m/>
    <s v="Réalisé"/>
    <d v="2016-11-04T00:00:00"/>
    <s v="Distribution Abris"/>
    <s v="Matériaux Abris"/>
    <s v="Bâches"/>
    <m/>
    <s v="Nombre"/>
    <n v="1980"/>
    <m/>
    <m/>
    <m/>
    <s v=""/>
    <n v="1200"/>
    <m/>
    <x v="1"/>
    <x v="11"/>
    <s v="Verone"/>
    <m/>
    <m/>
    <m/>
    <m/>
    <s v="SAM2016114SULEVE"/>
    <x v="5"/>
    <x v="1"/>
    <x v="11"/>
    <e v="#N/A"/>
  </r>
  <r>
    <x v="30"/>
    <m/>
    <m/>
    <s v="Réalisé"/>
    <d v="2016-11-05T00:00:00"/>
    <s v="Distribution Abris"/>
    <s v="Matériaux Abris"/>
    <s v="Bâches"/>
    <m/>
    <s v="Nombre"/>
    <n v="176"/>
    <m/>
    <m/>
    <m/>
    <s v=""/>
    <n v="176"/>
    <m/>
    <x v="1"/>
    <x v="8"/>
    <s v="Bourdet"/>
    <m/>
    <m/>
    <m/>
    <m/>
    <s v="SAM2016115SUTOBO"/>
    <x v="5"/>
    <x v="1"/>
    <x v="8"/>
    <e v="#N/A"/>
  </r>
  <r>
    <x v="30"/>
    <m/>
    <m/>
    <s v="Réalisé"/>
    <d v="2016-11-05T00:00:00"/>
    <s v="Distribution Abris"/>
    <s v="Matériaux Abris"/>
    <s v="Bâches"/>
    <m/>
    <s v="Nombre"/>
    <n v="100"/>
    <m/>
    <m/>
    <m/>
    <s v=""/>
    <n v="100"/>
    <m/>
    <x v="1"/>
    <x v="31"/>
    <s v="Levy Mersan"/>
    <m/>
    <m/>
    <m/>
    <m/>
    <s v="SAM2016115SUCALE"/>
    <x v="5"/>
    <x v="1"/>
    <x v="31"/>
    <e v="#N/A"/>
  </r>
  <r>
    <x v="30"/>
    <m/>
    <m/>
    <s v="Réalisé"/>
    <d v="2016-11-06T00:00:00"/>
    <s v="Distribution Abris"/>
    <s v="Matériaux Abris"/>
    <s v="Bâches"/>
    <m/>
    <s v="Nombre"/>
    <n v="48"/>
    <m/>
    <m/>
    <m/>
    <s v=""/>
    <n v="48"/>
    <m/>
    <x v="1"/>
    <x v="75"/>
    <s v="Boileau"/>
    <m/>
    <m/>
    <m/>
    <m/>
    <s v="SAM2016116SUCABO"/>
    <x v="5"/>
    <x v="1"/>
    <x v="28"/>
    <e v="#N/A"/>
  </r>
  <r>
    <x v="30"/>
    <m/>
    <m/>
    <s v="Réalisé"/>
    <d v="2016-11-13T00:00:00"/>
    <s v="Distribution Abris"/>
    <s v="Matériaux Abris"/>
    <s v="Bâches"/>
    <m/>
    <s v="Nombre"/>
    <n v="2900"/>
    <m/>
    <m/>
    <m/>
    <m/>
    <m/>
    <m/>
    <x v="0"/>
    <x v="76"/>
    <s v="2e Balisiers"/>
    <m/>
    <m/>
    <m/>
    <m/>
    <s v="SAM20161113GRAB2E"/>
    <x v="5"/>
    <x v="0"/>
    <x v="53"/>
    <s v="HT08812-02"/>
  </r>
  <r>
    <x v="30"/>
    <m/>
    <m/>
    <s v="Réalisé"/>
    <d v="2016-11-15T00:00:00"/>
    <s v="Distribution Abris"/>
    <s v="Matériaux Abris"/>
    <s v="Bâches"/>
    <m/>
    <s v="Nombre"/>
    <n v="100"/>
    <m/>
    <m/>
    <m/>
    <m/>
    <m/>
    <m/>
    <x v="0"/>
    <x v="76"/>
    <s v="2e Balisiers"/>
    <m/>
    <m/>
    <m/>
    <m/>
    <s v="SAM20161115GRAB2E"/>
    <x v="5"/>
    <x v="0"/>
    <x v="53"/>
    <s v="HT08812-02"/>
  </r>
  <r>
    <x v="30"/>
    <m/>
    <m/>
    <s v="Réalisé"/>
    <d v="2016-11-15T00:00:00"/>
    <s v="Distribution Abris"/>
    <s v="Matériaux Abris"/>
    <s v="Bâches"/>
    <m/>
    <s v="Nombre"/>
    <n v="500"/>
    <m/>
    <m/>
    <m/>
    <m/>
    <m/>
    <m/>
    <x v="0"/>
    <x v="76"/>
    <s v="3e Danglise"/>
    <m/>
    <m/>
    <m/>
    <m/>
    <s v="SAM20161115GRAB3E"/>
    <x v="5"/>
    <x v="0"/>
    <x v="53"/>
    <s v="HT08812-03"/>
  </r>
  <r>
    <x v="30"/>
    <m/>
    <m/>
    <s v="Réalisé"/>
    <d v="2016-11-15T00:00:00"/>
    <s v="Distribution Abris"/>
    <s v="Matériaux Abris"/>
    <s v="Bâches"/>
    <m/>
    <s v="Nombre"/>
    <n v="550"/>
    <m/>
    <m/>
    <m/>
    <m/>
    <m/>
    <m/>
    <x v="0"/>
    <x v="76"/>
    <s v="4e La Seringue"/>
    <m/>
    <m/>
    <m/>
    <m/>
    <s v="SAM20161115GRAB4E"/>
    <x v="5"/>
    <x v="0"/>
    <x v="53"/>
    <s v="HT08812-04"/>
  </r>
  <r>
    <x v="30"/>
    <m/>
    <m/>
    <s v="Réalisé"/>
    <d v="2016-11-15T00:00:00"/>
    <s v="Distribution Abris"/>
    <s v="Matériaux Abris"/>
    <s v="Bâches"/>
    <m/>
    <s v="Nombre"/>
    <n v="150"/>
    <m/>
    <m/>
    <m/>
    <m/>
    <m/>
    <m/>
    <x v="0"/>
    <x v="76"/>
    <m/>
    <s v="David Willett"/>
    <m/>
    <m/>
    <m/>
    <s v="SAM20161115GRAB"/>
    <x v="5"/>
    <x v="0"/>
    <x v="53"/>
    <e v="#N/A"/>
  </r>
  <r>
    <x v="30"/>
    <m/>
    <s v="OFDA"/>
    <s v="Planifié (financé)"/>
    <d v="2016-12-10T00:00:00"/>
    <s v="Distribution Abris"/>
    <s v="Matériaux Abris"/>
    <s v="Bâches"/>
    <m/>
    <s v="Nombre"/>
    <n v="1500"/>
    <m/>
    <m/>
    <m/>
    <s v=""/>
    <n v="1500"/>
    <s v="Sélection / Priorisation"/>
    <x v="0"/>
    <x v="66"/>
    <s v="Les Gommiers"/>
    <m/>
    <m/>
    <m/>
    <m/>
    <s v="SAM20161210GRROLE"/>
    <x v="2"/>
    <x v="0"/>
    <x v="46"/>
    <e v="#N/A"/>
  </r>
  <r>
    <x v="30"/>
    <m/>
    <s v="OFDA"/>
    <s v="Planifié (financé)"/>
    <d v="2016-12-10T00:00:00"/>
    <s v="Distribution Abris"/>
    <s v="Matériaux Abris"/>
    <s v="Bâches"/>
    <m/>
    <s v="Nombre"/>
    <n v="1250"/>
    <m/>
    <m/>
    <m/>
    <s v=""/>
    <n v="1250"/>
    <s v="Sélection / Priorisation"/>
    <x v="0"/>
    <x v="66"/>
    <s v="Grande Vicent"/>
    <m/>
    <m/>
    <m/>
    <m/>
    <s v="SAM20161210GRROGR"/>
    <x v="2"/>
    <x v="0"/>
    <x v="46"/>
    <e v="#N/A"/>
  </r>
  <r>
    <x v="30"/>
    <m/>
    <s v="OFDA"/>
    <s v="Planifié (financé)"/>
    <d v="2016-12-10T00:00:00"/>
    <s v="Distribution Abris"/>
    <s v="Matériaux Abris"/>
    <s v="Bâches"/>
    <m/>
    <s v="Nombre"/>
    <n v="800"/>
    <m/>
    <m/>
    <m/>
    <s v=""/>
    <n v="800"/>
    <s v="Sélection / Priorisation"/>
    <x v="0"/>
    <x v="29"/>
    <s v="Anote/Tapion"/>
    <m/>
    <m/>
    <m/>
    <m/>
    <s v="SAM20161210GRMOAN"/>
    <x v="2"/>
    <x v="0"/>
    <x v="29"/>
    <e v="#N/A"/>
  </r>
  <r>
    <x v="30"/>
    <m/>
    <s v="OFDA"/>
    <s v="Planifié (financé)"/>
    <d v="2016-12-10T00:00:00"/>
    <s v="Distribution Abris"/>
    <s v="Matériaux Abris"/>
    <s v="Bâches"/>
    <m/>
    <s v="Nombre"/>
    <n v="200"/>
    <m/>
    <m/>
    <m/>
    <s v=""/>
    <n v="200"/>
    <s v="Sélection / Priorisation"/>
    <x v="0"/>
    <x v="29"/>
    <s v="L'Assive/Chaumeau"/>
    <m/>
    <m/>
    <m/>
    <m/>
    <s v="SAM20161210GRMOL'"/>
    <x v="2"/>
    <x v="0"/>
    <x v="29"/>
    <e v="#N/A"/>
  </r>
  <r>
    <x v="30"/>
    <m/>
    <s v="OFDA"/>
    <s v="Planifié (financé)"/>
    <d v="2016-12-10T00:00:00"/>
    <s v="Distribution Abris"/>
    <s v="Matériaux Abris"/>
    <s v="Bâches"/>
    <m/>
    <s v="Nombre"/>
    <n v="300"/>
    <m/>
    <m/>
    <m/>
    <s v=""/>
    <n v="300"/>
    <s v="Sélection / Priorisation"/>
    <x v="0"/>
    <x v="30"/>
    <s v="Dejean"/>
    <m/>
    <m/>
    <m/>
    <m/>
    <s v="SAM20161210GRCHDE"/>
    <x v="2"/>
    <x v="0"/>
    <x v="30"/>
    <e v="#N/A"/>
  </r>
  <r>
    <x v="30"/>
    <m/>
    <s v="OFDA"/>
    <s v="Planifié (financé)"/>
    <d v="2016-12-10T00:00:00"/>
    <s v="Distribution Abris"/>
    <s v="Matériaux Abris"/>
    <s v="Bâches"/>
    <m/>
    <s v="Nombre"/>
    <n v="1050"/>
    <m/>
    <m/>
    <m/>
    <s v=""/>
    <n v="1050"/>
    <s v="Sélection / Priorisation"/>
    <x v="0"/>
    <x v="30"/>
    <s v="Boucan"/>
    <m/>
    <m/>
    <m/>
    <m/>
    <s v="SAM20161210GRCHBO"/>
    <x v="2"/>
    <x v="0"/>
    <x v="30"/>
    <e v="#N/A"/>
  </r>
  <r>
    <x v="30"/>
    <m/>
    <s v="OFDA"/>
    <s v="Planifié (financé)"/>
    <d v="2016-12-10T00:00:00"/>
    <s v="Distribution Abris"/>
    <s v="Matériaux Abris"/>
    <s v="Kit d'outils"/>
    <m/>
    <s v="Nombre"/>
    <n v="300"/>
    <m/>
    <m/>
    <m/>
    <s v=""/>
    <n v="1500"/>
    <s v="Sélection / Priorisation"/>
    <x v="0"/>
    <x v="66"/>
    <s v="Les Gommiers"/>
    <m/>
    <m/>
    <m/>
    <m/>
    <s v="SAM20161210GRROLE"/>
    <x v="3"/>
    <x v="0"/>
    <x v="46"/>
    <e v="#N/A"/>
  </r>
  <r>
    <x v="30"/>
    <m/>
    <s v="OFDA"/>
    <s v="Planifié (financé)"/>
    <d v="2016-12-10T00:00:00"/>
    <s v="Distribution Abris"/>
    <s v="Matériaux Abris"/>
    <s v="Kit d'outils"/>
    <m/>
    <s v="Nombre"/>
    <n v="250"/>
    <m/>
    <m/>
    <m/>
    <s v=""/>
    <n v="1250"/>
    <s v="Sélection / Priorisation"/>
    <x v="0"/>
    <x v="66"/>
    <s v="Grande Vicent"/>
    <m/>
    <m/>
    <m/>
    <m/>
    <s v="SAM20161210GRROGR"/>
    <x v="3"/>
    <x v="0"/>
    <x v="46"/>
    <e v="#N/A"/>
  </r>
  <r>
    <x v="30"/>
    <m/>
    <s v="OFDA"/>
    <s v="Planifié (financé)"/>
    <d v="2016-12-10T00:00:00"/>
    <s v="Distribution Abris"/>
    <s v="Matériaux Abris"/>
    <s v="Kit d'outils"/>
    <m/>
    <s v="Nombre"/>
    <n v="160"/>
    <m/>
    <m/>
    <m/>
    <s v=""/>
    <n v="800"/>
    <s v="Sélection / Priorisation"/>
    <x v="0"/>
    <x v="29"/>
    <s v="Anote/Tapion"/>
    <m/>
    <m/>
    <m/>
    <m/>
    <s v="SAM20161210GRMOAN"/>
    <x v="3"/>
    <x v="0"/>
    <x v="29"/>
    <e v="#N/A"/>
  </r>
  <r>
    <x v="30"/>
    <m/>
    <s v="OFDA"/>
    <s v="Planifié (financé)"/>
    <d v="2016-12-10T00:00:00"/>
    <s v="Distribution Abris"/>
    <s v="Matériaux Abris"/>
    <s v="Kit d'outils"/>
    <m/>
    <s v="Nombre"/>
    <n v="40"/>
    <m/>
    <m/>
    <m/>
    <s v=""/>
    <n v="200"/>
    <s v="Sélection / Priorisation"/>
    <x v="0"/>
    <x v="29"/>
    <s v="L'Assive/Chaumeau"/>
    <m/>
    <m/>
    <m/>
    <m/>
    <s v="SAM20161210GRMOL'"/>
    <x v="3"/>
    <x v="0"/>
    <x v="29"/>
    <e v="#N/A"/>
  </r>
  <r>
    <x v="30"/>
    <m/>
    <s v="OFDA"/>
    <s v="Planifié (financé)"/>
    <d v="2016-12-10T00:00:00"/>
    <s v="Distribution Abris"/>
    <s v="Matériaux Abris"/>
    <s v="Kit d'outils"/>
    <m/>
    <s v="Nombre"/>
    <n v="60"/>
    <m/>
    <m/>
    <m/>
    <s v=""/>
    <n v="300"/>
    <s v="Sélection / Priorisation"/>
    <x v="0"/>
    <x v="30"/>
    <s v="Dejean"/>
    <m/>
    <m/>
    <m/>
    <m/>
    <s v="SAM20161210GRCHDE"/>
    <x v="3"/>
    <x v="0"/>
    <x v="30"/>
    <e v="#N/A"/>
  </r>
  <r>
    <x v="30"/>
    <m/>
    <s v="OFDA"/>
    <s v="Planifié (financé)"/>
    <d v="2016-12-10T00:00:00"/>
    <s v="Distribution Abris"/>
    <s v="Matériaux Abris"/>
    <s v="Kit d'outils"/>
    <m/>
    <s v="Nombre"/>
    <n v="210"/>
    <m/>
    <m/>
    <m/>
    <s v=""/>
    <n v="1050"/>
    <s v="Sélection / Priorisation"/>
    <x v="0"/>
    <x v="30"/>
    <s v="Boucan"/>
    <m/>
    <m/>
    <m/>
    <m/>
    <s v="SAM20161210GRCHBO"/>
    <x v="3"/>
    <x v="0"/>
    <x v="30"/>
    <e v="#N/A"/>
  </r>
  <r>
    <x v="30"/>
    <m/>
    <s v="OFDA"/>
    <s v="Planifié (financé)"/>
    <d v="2016-12-10T00:00:00"/>
    <s v="Distribution Abris"/>
    <s v="Matériaux Abris"/>
    <s v="Kit Abris"/>
    <m/>
    <s v="Nombre"/>
    <n v="1500"/>
    <m/>
    <m/>
    <m/>
    <s v=""/>
    <n v="1500"/>
    <s v="Sélection / Priorisation"/>
    <x v="0"/>
    <x v="66"/>
    <s v="Les Gommiers"/>
    <m/>
    <m/>
    <m/>
    <m/>
    <s v="SAM20161210GRROLE"/>
    <x v="4"/>
    <x v="0"/>
    <x v="46"/>
    <e v="#N/A"/>
  </r>
  <r>
    <x v="30"/>
    <m/>
    <s v="OFDA"/>
    <s v="Planifié (financé)"/>
    <d v="2016-12-10T00:00:00"/>
    <s v="Distribution Abris"/>
    <s v="Matériaux Abris"/>
    <s v="Kit Abris"/>
    <m/>
    <s v="Nombre"/>
    <n v="1250"/>
    <m/>
    <m/>
    <m/>
    <s v=""/>
    <n v="1250"/>
    <s v="Sélection / Priorisation"/>
    <x v="0"/>
    <x v="66"/>
    <s v="Grande Vicent"/>
    <m/>
    <m/>
    <m/>
    <m/>
    <s v="SAM20161210GRROGR"/>
    <x v="4"/>
    <x v="0"/>
    <x v="46"/>
    <e v="#N/A"/>
  </r>
  <r>
    <x v="30"/>
    <m/>
    <s v="OFDA"/>
    <s v="Planifié (financé)"/>
    <d v="2016-12-10T00:00:00"/>
    <s v="Distribution Abris"/>
    <s v="Matériaux Abris"/>
    <s v="Kit Abris"/>
    <m/>
    <s v="Nombre"/>
    <n v="800"/>
    <m/>
    <m/>
    <m/>
    <s v=""/>
    <n v="800"/>
    <s v="Sélection / Priorisation"/>
    <x v="0"/>
    <x v="29"/>
    <s v="Anote/Tapion"/>
    <m/>
    <m/>
    <m/>
    <m/>
    <s v="SAM20161210GRMOAN"/>
    <x v="4"/>
    <x v="0"/>
    <x v="29"/>
    <e v="#N/A"/>
  </r>
  <r>
    <x v="30"/>
    <m/>
    <s v="OFDA"/>
    <s v="Planifié (financé)"/>
    <d v="2016-12-10T00:00:00"/>
    <s v="Distribution Abris"/>
    <s v="Matériaux Abris"/>
    <s v="Kit Abris"/>
    <m/>
    <s v="Nombre"/>
    <n v="200"/>
    <m/>
    <m/>
    <m/>
    <s v=""/>
    <n v="200"/>
    <s v="Sélection / Priorisation"/>
    <x v="0"/>
    <x v="29"/>
    <s v="L'Assive/Chaumeau"/>
    <m/>
    <m/>
    <m/>
    <m/>
    <s v="SAM20161210GRMOL'"/>
    <x v="4"/>
    <x v="0"/>
    <x v="29"/>
    <e v="#N/A"/>
  </r>
  <r>
    <x v="30"/>
    <m/>
    <s v="OFDA"/>
    <s v="Planifié (financé)"/>
    <d v="2016-12-10T00:00:00"/>
    <s v="Distribution Abris"/>
    <s v="Matériaux Abris"/>
    <s v="Kit Abris"/>
    <m/>
    <s v="Nombre"/>
    <n v="300"/>
    <m/>
    <m/>
    <m/>
    <s v=""/>
    <n v="300"/>
    <s v="Sélection / Priorisation"/>
    <x v="0"/>
    <x v="30"/>
    <s v="Dejean"/>
    <m/>
    <m/>
    <m/>
    <m/>
    <s v="SAM20161210GRCHDE"/>
    <x v="4"/>
    <x v="0"/>
    <x v="30"/>
    <e v="#N/A"/>
  </r>
  <r>
    <x v="30"/>
    <m/>
    <s v="OFDA"/>
    <s v="Planifié (financé)"/>
    <d v="2016-12-10T00:00:00"/>
    <s v="Distribution Abris"/>
    <s v="Matériaux Abris"/>
    <s v="Kit Abris"/>
    <m/>
    <s v="Nombre"/>
    <n v="1050"/>
    <m/>
    <m/>
    <m/>
    <s v=""/>
    <n v="1050"/>
    <s v="Sélection / Priorisation"/>
    <x v="0"/>
    <x v="30"/>
    <s v="Boucan"/>
    <m/>
    <m/>
    <m/>
    <m/>
    <s v="SAM20161210GRCHBO"/>
    <x v="4"/>
    <x v="0"/>
    <x v="30"/>
    <e v="#N/A"/>
  </r>
  <r>
    <x v="30"/>
    <m/>
    <s v="OFDA"/>
    <s v="Planifié (financé)"/>
    <d v="2016-12-10T00:00:00"/>
    <s v="Intervention Abris"/>
    <s v="Formation"/>
    <s v="Formation"/>
    <m/>
    <s v="Nombre"/>
    <n v="1500"/>
    <m/>
    <m/>
    <m/>
    <s v=""/>
    <n v="1500"/>
    <s v="Sélection / Priorisation"/>
    <x v="0"/>
    <x v="66"/>
    <s v="Les Gommiers"/>
    <m/>
    <m/>
    <m/>
    <m/>
    <s v="SAM20161210GRROLE"/>
    <x v="5"/>
    <x v="0"/>
    <x v="46"/>
    <e v="#N/A"/>
  </r>
  <r>
    <x v="30"/>
    <m/>
    <s v="OFDA"/>
    <s v="Planifié (financé)"/>
    <d v="2016-12-10T00:00:00"/>
    <s v="Intervention Abris"/>
    <s v="Formation"/>
    <s v="Formation"/>
    <m/>
    <s v="Nombre"/>
    <n v="1250"/>
    <m/>
    <m/>
    <m/>
    <s v=""/>
    <n v="1250"/>
    <s v="Sélection / Priorisation"/>
    <x v="0"/>
    <x v="66"/>
    <s v="Grande Vicent"/>
    <m/>
    <m/>
    <m/>
    <m/>
    <s v="SAM20161210GRROGR"/>
    <x v="5"/>
    <x v="0"/>
    <x v="46"/>
    <e v="#N/A"/>
  </r>
  <r>
    <x v="30"/>
    <m/>
    <s v="OFDA"/>
    <s v="Planifié (financé)"/>
    <d v="2016-12-10T00:00:00"/>
    <s v="Intervention Abris"/>
    <s v="Formation"/>
    <s v="Formation"/>
    <m/>
    <s v="Nombre"/>
    <n v="800"/>
    <m/>
    <m/>
    <m/>
    <s v=""/>
    <n v="800"/>
    <s v="Sélection / Priorisation"/>
    <x v="0"/>
    <x v="29"/>
    <s v="Anote/Tapion"/>
    <m/>
    <m/>
    <m/>
    <m/>
    <s v="SAM20161210GRMOAN"/>
    <x v="5"/>
    <x v="0"/>
    <x v="29"/>
    <e v="#N/A"/>
  </r>
  <r>
    <x v="30"/>
    <m/>
    <s v="OFDA"/>
    <s v="Planifié (financé)"/>
    <d v="2016-12-10T00:00:00"/>
    <s v="Intervention Abris"/>
    <s v="Formation"/>
    <s v="Formation"/>
    <m/>
    <s v="Nombre"/>
    <n v="200"/>
    <m/>
    <m/>
    <m/>
    <s v=""/>
    <n v="200"/>
    <s v="Sélection / Priorisation"/>
    <x v="0"/>
    <x v="29"/>
    <s v="L'Assive/Chaumeau"/>
    <m/>
    <m/>
    <m/>
    <m/>
    <s v="SAM20161210GRMOL'"/>
    <x v="5"/>
    <x v="0"/>
    <x v="29"/>
    <e v="#N/A"/>
  </r>
  <r>
    <x v="30"/>
    <m/>
    <s v="OFDA"/>
    <s v="Planifié (financé)"/>
    <d v="2016-12-10T00:00:00"/>
    <s v="Intervention Abris"/>
    <s v="Formation"/>
    <s v="Formation"/>
    <m/>
    <s v="Nombre"/>
    <n v="300"/>
    <m/>
    <m/>
    <m/>
    <s v=""/>
    <n v="300"/>
    <s v="Sélection / Priorisation"/>
    <x v="0"/>
    <x v="30"/>
    <s v="Dejean"/>
    <m/>
    <m/>
    <m/>
    <m/>
    <s v="SAM20161210GRCHDE"/>
    <x v="5"/>
    <x v="0"/>
    <x v="30"/>
    <e v="#N/A"/>
  </r>
  <r>
    <x v="30"/>
    <m/>
    <s v="OFDA"/>
    <s v="Planifié (financé)"/>
    <d v="2016-12-10T00:00:00"/>
    <s v="Intervention Abris"/>
    <s v="Formation"/>
    <s v="Formation"/>
    <m/>
    <s v="Nombre"/>
    <n v="1050"/>
    <m/>
    <m/>
    <m/>
    <s v=""/>
    <n v="1050"/>
    <s v="Sélection / Priorisation"/>
    <x v="0"/>
    <x v="30"/>
    <s v="Boucan"/>
    <m/>
    <m/>
    <m/>
    <m/>
    <s v="SAM20161210GRCHBO"/>
    <x v="5"/>
    <x v="0"/>
    <x v="30"/>
    <e v="#N/A"/>
  </r>
  <r>
    <x v="30"/>
    <m/>
    <m/>
    <s v="Réalisé"/>
    <d v="2017-10-17T00:00:00"/>
    <s v="Distribution NFI"/>
    <s v="Matériaux NFI"/>
    <s v="Kit d'hygiène"/>
    <m/>
    <s v="Nombre"/>
    <n v="110"/>
    <m/>
    <m/>
    <m/>
    <m/>
    <m/>
    <m/>
    <x v="0"/>
    <x v="0"/>
    <m/>
    <s v="Claisant"/>
    <m/>
    <m/>
    <m/>
    <s v="SAM20171017GRJE"/>
    <x v="2"/>
    <x v="0"/>
    <x v="0"/>
    <e v="#N/A"/>
  </r>
  <r>
    <x v="30"/>
    <m/>
    <m/>
    <s v="Réalisé"/>
    <d v="2017-10-17T00:00:00"/>
    <s v="Distribution Abris"/>
    <s v="Matériaux Abris"/>
    <s v="Bâches"/>
    <m/>
    <s v="Nombre"/>
    <n v="40"/>
    <m/>
    <m/>
    <m/>
    <m/>
    <m/>
    <m/>
    <x v="0"/>
    <x v="0"/>
    <m/>
    <s v="near El Shaddei"/>
    <m/>
    <m/>
    <m/>
    <s v="SAM20171017GRJE"/>
    <x v="3"/>
    <x v="0"/>
    <x v="0"/>
    <e v="#N/A"/>
  </r>
  <r>
    <x v="30"/>
    <m/>
    <m/>
    <s v="Réalisé"/>
    <d v="2017-10-17T00:00:00"/>
    <s v="Distribution NFI"/>
    <s v="Matériaux NFI"/>
    <s v="Couvertures"/>
    <m/>
    <s v="Nombre"/>
    <n v="40"/>
    <m/>
    <m/>
    <m/>
    <m/>
    <m/>
    <m/>
    <x v="0"/>
    <x v="0"/>
    <m/>
    <s v="near El Shaddei"/>
    <m/>
    <m/>
    <m/>
    <s v="SAM20171017GRJE"/>
    <x v="4"/>
    <x v="0"/>
    <x v="0"/>
    <e v="#N/A"/>
  </r>
  <r>
    <x v="30"/>
    <m/>
    <m/>
    <s v="Réalisé"/>
    <d v="2017-10-17T00:00:00"/>
    <s v="Distribution NFI"/>
    <s v="Matériaux NFI"/>
    <s v="Kit d'hygiène"/>
    <m/>
    <s v="Nombre"/>
    <n v="40"/>
    <m/>
    <m/>
    <m/>
    <m/>
    <m/>
    <m/>
    <x v="0"/>
    <x v="0"/>
    <m/>
    <s v="near El Shaddei"/>
    <m/>
    <m/>
    <m/>
    <s v="SAM20171017GRJE"/>
    <x v="5"/>
    <x v="0"/>
    <x v="0"/>
    <e v="#N/A"/>
  </r>
  <r>
    <x v="31"/>
    <m/>
    <s v="OFDA"/>
    <s v="Réalisé"/>
    <d v="2016-10-29T00:00:00"/>
    <s v="Distribution Abris"/>
    <s v="Matériaux Abris"/>
    <s v="Kit Abris"/>
    <s v="bache 4*6, 1 corde"/>
    <s v="Nombre"/>
    <n v="200"/>
    <n v="1000"/>
    <m/>
    <m/>
    <n v="1400"/>
    <n v="200"/>
    <s v="Distribution générale"/>
    <x v="0"/>
    <x v="63"/>
    <s v="Beaumont"/>
    <s v="Dumois"/>
    <s v="Rural"/>
    <s v="Ménage"/>
    <s v="Chaque bache avec 20 metres de corde et guide technique"/>
    <s v="SAV20161029GRBEBE"/>
    <x v="5"/>
    <x v="0"/>
    <x v="43"/>
    <e v="#N/A"/>
  </r>
  <r>
    <x v="31"/>
    <m/>
    <s v="OFDA"/>
    <s v="Réalisé"/>
    <d v="2016-10-31T00:00:00"/>
    <s v="Distribution Abris"/>
    <s v="Matériaux Abris"/>
    <s v="Kit Abris"/>
    <s v="bache 4*6, 1 corde"/>
    <s v="Nombre"/>
    <n v="300"/>
    <n v="1500"/>
    <m/>
    <m/>
    <n v="2100"/>
    <n v="300"/>
    <s v="Distribution générale"/>
    <x v="0"/>
    <x v="63"/>
    <s v="Beaumont"/>
    <s v="Au centre"/>
    <s v="Rural"/>
    <s v="Ménage"/>
    <s v="Chaque bache avec 20 metres de corde et guide technique"/>
    <s v="SAV20161031GRBEBE"/>
    <x v="5"/>
    <x v="0"/>
    <x v="43"/>
    <e v="#N/A"/>
  </r>
  <r>
    <x v="31"/>
    <m/>
    <s v="OFDA"/>
    <s v="Réalisé"/>
    <d v="2016-11-01T00:00:00"/>
    <s v="Distribution Abris"/>
    <s v="Matériaux Abris"/>
    <s v="Kit Abris"/>
    <s v="bache 4*6, 1 corde"/>
    <s v="Nombre"/>
    <n v="300"/>
    <n v="1500"/>
    <m/>
    <m/>
    <n v="2100"/>
    <n v="300"/>
    <s v="Distribution générale"/>
    <x v="0"/>
    <x v="63"/>
    <s v="Beaumont"/>
    <s v="Cassanette"/>
    <s v="Peri urbain"/>
    <s v="Ménage"/>
    <s v="Chaque bache avec 20 metres de corde et guide technique"/>
    <s v="SAV2016111GRBEBE"/>
    <x v="5"/>
    <x v="0"/>
    <x v="43"/>
    <e v="#N/A"/>
  </r>
  <r>
    <x v="31"/>
    <m/>
    <s v="OFDA"/>
    <s v="Réalisé"/>
    <d v="2016-11-02T00:00:00"/>
    <s v="Distribution Abris"/>
    <s v="Matériaux Abris"/>
    <s v="Kit Abris"/>
    <s v="bache 4*6, 1 corde"/>
    <s v="Nombre"/>
    <n v="450"/>
    <n v="2250"/>
    <m/>
    <m/>
    <n v="3150"/>
    <n v="450"/>
    <s v="Distribution générale"/>
    <x v="0"/>
    <x v="63"/>
    <s v="Mouline"/>
    <s v="Garnier"/>
    <s v="Rural"/>
    <s v="Ménage"/>
    <s v="Chaque bache avec 20 metres de corde et guide technique"/>
    <s v="SAV2016112GRBEMO"/>
    <x v="5"/>
    <x v="0"/>
    <x v="43"/>
    <e v="#N/A"/>
  </r>
  <r>
    <x v="31"/>
    <m/>
    <s v="OFDA"/>
    <s v="Réalisé"/>
    <d v="2016-11-04T00:00:00"/>
    <s v="Distribution Abris"/>
    <s v="Matériaux Abris"/>
    <s v="Kit Abris"/>
    <s v="bache 4*6, 1 corde"/>
    <s v="Nombre"/>
    <n v="300"/>
    <n v="1500"/>
    <m/>
    <m/>
    <n v="2100"/>
    <n v="300"/>
    <s v="Distribution générale"/>
    <x v="0"/>
    <x v="63"/>
    <s v="Mouline"/>
    <s v="Mouline"/>
    <s v="Rural"/>
    <s v="Ménage"/>
    <s v="Chaque bache avec 20 metres de corde et guide technique"/>
    <s v="SAV2016114GRBEMO"/>
    <x v="5"/>
    <x v="0"/>
    <x v="43"/>
    <e v="#N/A"/>
  </r>
  <r>
    <x v="31"/>
    <m/>
    <s v="OFDA"/>
    <s v="Réalisé"/>
    <d v="2016-11-05T00:00:00"/>
    <s v="Distribution Abris"/>
    <s v="Matériaux Abris"/>
    <s v="Kit Abris"/>
    <s v="bache 4*6, 1 corde"/>
    <s v="Nombre"/>
    <n v="150"/>
    <n v="750"/>
    <m/>
    <m/>
    <n v="1050"/>
    <n v="150"/>
    <s v="Distribution générale"/>
    <x v="0"/>
    <x v="63"/>
    <s v="Beaumont"/>
    <s v="Fond Deron"/>
    <s v="Rural"/>
    <s v="Quartier"/>
    <s v="Chaque bache avec 20 metres de corde et guide technique"/>
    <s v="SAV2016115GRBEBE"/>
    <x v="5"/>
    <x v="0"/>
    <x v="43"/>
    <e v="#N/A"/>
  </r>
  <r>
    <x v="31"/>
    <m/>
    <s v="OFDA"/>
    <s v="Réalisé"/>
    <d v="2016-11-14T00:00:00"/>
    <s v="Distribution Abris"/>
    <s v="Matériaux Abris"/>
    <s v="Kit Abris"/>
    <s v="bache 4*6, 1 corde"/>
    <s v="Nombre"/>
    <n v="550"/>
    <n v="2750"/>
    <m/>
    <m/>
    <n v="3850"/>
    <n v="550"/>
    <s v="Distribution générale"/>
    <x v="1"/>
    <x v="8"/>
    <s v="Berreault"/>
    <s v="Ferme Le Blanc"/>
    <s v="Rural"/>
    <s v="Ménage"/>
    <s v="Chaque bache avec 20 metres de corde et guide technique"/>
    <s v="SAV20161114SUTOBE"/>
    <x v="5"/>
    <x v="1"/>
    <x v="8"/>
    <e v="#N/A"/>
  </r>
  <r>
    <x v="31"/>
    <m/>
    <s v="OFDA"/>
    <s v="Réalisé"/>
    <d v="2016-11-24T00:00:00"/>
    <s v="Distribution Abris"/>
    <s v="Matériaux Abris"/>
    <s v="Kit Abris"/>
    <s v="bache 4*6, 1 corde"/>
    <s v="Nombre"/>
    <n v="210"/>
    <n v="1050"/>
    <m/>
    <m/>
    <n v="1470"/>
    <n v="210"/>
    <s v="Distribution générale"/>
    <x v="1"/>
    <x v="8"/>
    <s v="Berreault"/>
    <s v="Pean"/>
    <s v="Rural"/>
    <s v="Ménage"/>
    <s v="Chaque bache avec 20 metres de corde et guide technique"/>
    <s v="SAV20161124SUTOBE"/>
    <x v="4"/>
    <x v="1"/>
    <x v="8"/>
    <e v="#N/A"/>
  </r>
  <r>
    <x v="31"/>
    <m/>
    <s v="OFDA"/>
    <s v="Réalisé"/>
    <d v="2016-11-24T00:00:00"/>
    <s v="Distribution Abris"/>
    <s v="Matériaux Abris"/>
    <s v="Kit Abris"/>
    <s v="bache 4*6, 1 corde"/>
    <s v="Nombre"/>
    <n v="250"/>
    <n v="1250"/>
    <m/>
    <m/>
    <n v="1750"/>
    <n v="250"/>
    <s v="Distribution générale"/>
    <x v="1"/>
    <x v="8"/>
    <s v="Berreault"/>
    <s v="Proux"/>
    <s v="Rural"/>
    <s v="Ménage"/>
    <s v="Chaque bache avec 20 metres de corde et guide technique"/>
    <s v="SAV20161124SUTOBE"/>
    <x v="5"/>
    <x v="1"/>
    <x v="8"/>
    <e v="#N/A"/>
  </r>
  <r>
    <x v="31"/>
    <m/>
    <s v="OFDA"/>
    <s v="Réalisé"/>
    <d v="2016-11-26T00:00:00"/>
    <s v="Distribution Abris"/>
    <s v="Matériaux Abris"/>
    <s v="Kit Abris"/>
    <s v="bache 4*6, 1 corde"/>
    <s v="Nombre"/>
    <n v="644"/>
    <n v="3220"/>
    <m/>
    <m/>
    <n v="4508"/>
    <n v="644"/>
    <s v="Distribution générale"/>
    <x v="1"/>
    <x v="31"/>
    <s v="Tibi Daveza"/>
    <s v="Tiby-Rhe"/>
    <s v="Rural"/>
    <s v="Ménage"/>
    <s v="Chaque bache avec 20 metres de corde et guide technique"/>
    <s v="SAV20161126SUCATI"/>
    <x v="5"/>
    <x v="1"/>
    <x v="31"/>
    <e v="#N/A"/>
  </r>
  <r>
    <x v="31"/>
    <m/>
    <s v="OFDA"/>
    <s v="Planifié (financé)"/>
    <d v="2016-12-14T00:00:00"/>
    <s v="Intervention Abris"/>
    <s v="Autre"/>
    <s v="Autre"/>
    <s v="Recovery Support"/>
    <s v="N/A"/>
    <n v="2200"/>
    <m/>
    <m/>
    <m/>
    <m/>
    <n v="2200"/>
    <s v="Sélection / Priorisation"/>
    <x v="5"/>
    <x v="28"/>
    <m/>
    <m/>
    <s v="Rural"/>
    <s v="Ménage"/>
    <s v="TBD between Beaumont in GA, and Torbek and Camp Perrin in Sud. "/>
    <s v="SAV20161214"/>
    <x v="5"/>
    <x v="5"/>
    <x v="28"/>
    <e v="#N/A"/>
  </r>
  <r>
    <x v="31"/>
    <m/>
    <s v="OFDA"/>
    <s v="Planifié (financé)"/>
    <m/>
    <s v="Distribution Abris"/>
    <s v="Cash en USD"/>
    <s v="Conditionel "/>
    <m/>
    <s v="Valeur en USD"/>
    <n v="550"/>
    <m/>
    <m/>
    <m/>
    <m/>
    <n v="550"/>
    <s v="Sélection / Priorisation"/>
    <x v="5"/>
    <x v="28"/>
    <m/>
    <m/>
    <s v="Rural"/>
    <s v="Ménage"/>
    <s v="TBD between Beaumont in GA, and Torbek and Camp Perrin in Sud. "/>
    <s v="SAV190010"/>
    <x v="4"/>
    <x v="5"/>
    <x v="28"/>
    <e v="#N/A"/>
  </r>
  <r>
    <x v="31"/>
    <m/>
    <s v="OFDA"/>
    <s v="Planifié (financé)"/>
    <m/>
    <s v="Intervention Abris"/>
    <s v="Communication avec les communautés (CwC)"/>
    <s v="IEC"/>
    <m/>
    <s v="Nombre de campagne"/>
    <m/>
    <m/>
    <m/>
    <m/>
    <s v=""/>
    <n v="4400"/>
    <s v="Distribution générale"/>
    <x v="5"/>
    <x v="28"/>
    <m/>
    <m/>
    <s v="Rural"/>
    <s v="Ménage"/>
    <s v="In Beaumont in GA, and Torbek and Camp Perrin in Sud. "/>
    <s v="SAV190010"/>
    <x v="5"/>
    <x v="5"/>
    <x v="28"/>
    <e v="#N/A"/>
  </r>
  <r>
    <x v="32"/>
    <m/>
    <m/>
    <m/>
    <d v="2016-10-11T00:00:00"/>
    <s v="Distribution NFI"/>
    <s v="Matériaux NFI"/>
    <s v="Kit d'hygiène"/>
    <m/>
    <s v="Nombre"/>
    <s v="1’000"/>
    <m/>
    <m/>
    <m/>
    <s v=""/>
    <m/>
    <m/>
    <x v="1"/>
    <x v="9"/>
    <m/>
    <m/>
    <m/>
    <m/>
    <m/>
    <s v="SDC20161011SUPO"/>
    <x v="5"/>
    <x v="1"/>
    <x v="9"/>
    <e v="#N/A"/>
  </r>
  <r>
    <x v="32"/>
    <m/>
    <m/>
    <m/>
    <d v="2016-11-05T00:00:00"/>
    <s v="Distribution Abris"/>
    <s v="Matériaux Abris"/>
    <s v="Kit Abris"/>
    <m/>
    <s v="Nombre"/>
    <n v="640"/>
    <m/>
    <m/>
    <m/>
    <s v=""/>
    <m/>
    <m/>
    <x v="1"/>
    <x v="14"/>
    <m/>
    <m/>
    <m/>
    <m/>
    <m/>
    <s v="SDC2016115SUCO"/>
    <x v="5"/>
    <x v="1"/>
    <x v="14"/>
    <e v="#N/A"/>
  </r>
  <r>
    <x v="32"/>
    <m/>
    <m/>
    <m/>
    <d v="2016-11-05T00:00:00"/>
    <s v="Distribution Abris"/>
    <s v="Matériaux Abris"/>
    <s v="Kit Abris"/>
    <m/>
    <s v="Nombre"/>
    <n v="640"/>
    <m/>
    <m/>
    <m/>
    <s v=""/>
    <m/>
    <m/>
    <x v="1"/>
    <x v="11"/>
    <m/>
    <m/>
    <m/>
    <m/>
    <m/>
    <s v="SDC2016115SULE"/>
    <x v="5"/>
    <x v="1"/>
    <x v="11"/>
    <e v="#N/A"/>
  </r>
  <r>
    <x v="32"/>
    <m/>
    <m/>
    <m/>
    <d v="2016-11-05T00:00:00"/>
    <s v="Distribution Abris"/>
    <s v="Matériaux Abris"/>
    <s v="Kit Abris"/>
    <m/>
    <s v="Nombre"/>
    <n v="650"/>
    <m/>
    <m/>
    <m/>
    <s v=""/>
    <m/>
    <m/>
    <x v="1"/>
    <x v="5"/>
    <m/>
    <m/>
    <m/>
    <m/>
    <m/>
    <s v="SDC2016115SURO"/>
    <x v="5"/>
    <x v="1"/>
    <x v="5"/>
    <e v="#N/A"/>
  </r>
  <r>
    <x v="32"/>
    <m/>
    <m/>
    <m/>
    <d v="2016-11-07T00:00:00"/>
    <s v="Distribution Abris"/>
    <s v="Matériaux Abris"/>
    <s v="Kit Abris"/>
    <m/>
    <s v="Nombre"/>
    <n v="640"/>
    <m/>
    <m/>
    <m/>
    <s v=""/>
    <m/>
    <m/>
    <x v="1"/>
    <x v="18"/>
    <m/>
    <m/>
    <m/>
    <m/>
    <m/>
    <s v="SDC2016117SUCH"/>
    <x v="5"/>
    <x v="1"/>
    <x v="18"/>
    <e v="#N/A"/>
  </r>
  <r>
    <x v="32"/>
    <m/>
    <m/>
    <m/>
    <d v="2016-11-07T00:00:00"/>
    <s v="Distribution Abris"/>
    <s v="Matériaux Abris"/>
    <s v="Kit Abris"/>
    <m/>
    <s v="Nombre"/>
    <n v="800"/>
    <m/>
    <m/>
    <m/>
    <s v=""/>
    <m/>
    <m/>
    <x v="1"/>
    <x v="18"/>
    <s v="Dejoie"/>
    <m/>
    <m/>
    <m/>
    <m/>
    <s v="SDC2016117SUCHDE"/>
    <x v="5"/>
    <x v="1"/>
    <x v="18"/>
    <e v="#N/A"/>
  </r>
  <r>
    <x v="32"/>
    <m/>
    <m/>
    <m/>
    <d v="2016-11-07T00:00:00"/>
    <s v="Distribution Abris"/>
    <s v="Matériaux Abris"/>
    <s v="Kit Abris"/>
    <m/>
    <s v="Nombre"/>
    <n v="800"/>
    <m/>
    <m/>
    <m/>
    <s v=""/>
    <m/>
    <m/>
    <x v="1"/>
    <x v="18"/>
    <s v="Rendel"/>
    <m/>
    <m/>
    <m/>
    <m/>
    <s v="SDC2016117SUCHRE"/>
    <x v="5"/>
    <x v="1"/>
    <x v="18"/>
    <e v="#N/A"/>
  </r>
  <r>
    <x v="32"/>
    <m/>
    <m/>
    <m/>
    <d v="2016-11-07T00:00:00"/>
    <s v="Distribution Abris"/>
    <s v="Matériaux Abris"/>
    <s v="Kit Abris"/>
    <m/>
    <s v="Nombre"/>
    <n v="400"/>
    <m/>
    <m/>
    <m/>
    <s v=""/>
    <m/>
    <m/>
    <x v="1"/>
    <x v="9"/>
    <s v="Balais"/>
    <m/>
    <m/>
    <m/>
    <m/>
    <s v="SDC2016117SUPOBA"/>
    <x v="5"/>
    <x v="1"/>
    <x v="9"/>
    <e v="#N/A"/>
  </r>
  <r>
    <x v="32"/>
    <m/>
    <m/>
    <m/>
    <d v="2016-11-07T00:00:00"/>
    <s v="Distribution Abris"/>
    <s v="Matériaux Abris"/>
    <s v="Kit Abris"/>
    <m/>
    <s v="Nombre"/>
    <n v="400"/>
    <m/>
    <m/>
    <m/>
    <s v=""/>
    <m/>
    <m/>
    <x v="1"/>
    <x v="9"/>
    <s v="Paricot"/>
    <m/>
    <m/>
    <m/>
    <m/>
    <s v="SDC2016117SUPOPA"/>
    <x v="5"/>
    <x v="1"/>
    <x v="9"/>
    <e v="#N/A"/>
  </r>
  <r>
    <x v="32"/>
    <m/>
    <m/>
    <m/>
    <s v="22.-25.10, 12.11.16"/>
    <s v="Distribution Abris"/>
    <s v="Matériaux Abris"/>
    <s v="Kit Abris"/>
    <m/>
    <s v="Nombre"/>
    <n v="5900"/>
    <m/>
    <m/>
    <m/>
    <s v=""/>
    <m/>
    <m/>
    <x v="1"/>
    <x v="15"/>
    <m/>
    <m/>
    <m/>
    <m/>
    <m/>
    <e v="#VALUE!"/>
    <x v="19"/>
    <x v="1"/>
    <x v="15"/>
    <e v="#N/A"/>
  </r>
  <r>
    <x v="32"/>
    <m/>
    <m/>
    <m/>
    <s v="29.10., 07.11.16"/>
    <s v="Distribution Abris"/>
    <s v="Matériaux Abris"/>
    <s v="Kit Abris"/>
    <m/>
    <s v="Nombre"/>
    <n v="640"/>
    <m/>
    <m/>
    <m/>
    <s v=""/>
    <m/>
    <m/>
    <x v="1"/>
    <x v="9"/>
    <m/>
    <m/>
    <m/>
    <m/>
    <m/>
    <e v="#VALUE!"/>
    <x v="20"/>
    <x v="1"/>
    <x v="9"/>
    <e v="#N/A"/>
  </r>
  <r>
    <x v="33"/>
    <s v="410 Bridge - La Croix"/>
    <m/>
    <s v="Réalisé"/>
    <d v="2016-11-23T00:00:00"/>
    <s v="Distribution NFI"/>
    <s v="Matériaux NFI"/>
    <s v="Moustiquaires"/>
    <s v="2 per HH"/>
    <s v="Nombre"/>
    <n v="200"/>
    <m/>
    <m/>
    <m/>
    <s v=""/>
    <n v="100"/>
    <s v="Sélection / Priorisation"/>
    <x v="1"/>
    <x v="1"/>
    <s v="Bourdet"/>
    <m/>
    <m/>
    <m/>
    <s v="Distributed in conjunction with Shelterkits and other NFI"/>
    <s v="SHE20161123SULEBO"/>
    <x v="1"/>
    <x v="1"/>
    <x v="1"/>
    <e v="#N/A"/>
  </r>
  <r>
    <x v="33"/>
    <s v="410 Bridge - La Croix"/>
    <m/>
    <s v="Réalisé"/>
    <d v="2016-11-23T00:00:00"/>
    <s v="Distribution NFI"/>
    <s v="Matériaux NFI"/>
    <s v="Lampes solaires"/>
    <s v="2 per HH"/>
    <s v="Nombre"/>
    <n v="200"/>
    <m/>
    <m/>
    <m/>
    <s v=""/>
    <n v="100"/>
    <s v="Sélection / Priorisation"/>
    <x v="1"/>
    <x v="1"/>
    <s v="Bourdet"/>
    <m/>
    <m/>
    <m/>
    <s v="Distributed in conjunction with Shelterkits and other NFI"/>
    <s v="SHE20161123SULEBO"/>
    <x v="2"/>
    <x v="1"/>
    <x v="1"/>
    <e v="#N/A"/>
  </r>
  <r>
    <x v="33"/>
    <s v="410 Bridge - La Croix"/>
    <m/>
    <s v="Réalisé"/>
    <d v="2016-11-23T00:00:00"/>
    <s v="Distribution NFI"/>
    <s v="Matériaux NFI"/>
    <s v="Bidons"/>
    <s v="1 per HH"/>
    <s v="Nombre"/>
    <n v="100"/>
    <m/>
    <m/>
    <m/>
    <s v=""/>
    <n v="100"/>
    <s v="Sélection / Priorisation"/>
    <x v="1"/>
    <x v="1"/>
    <s v="Bourdet"/>
    <m/>
    <m/>
    <m/>
    <s v="Distributed in conjunction with Shelterkits and other NFI"/>
    <s v="SHE20161123SULEBO"/>
    <x v="3"/>
    <x v="1"/>
    <x v="1"/>
    <e v="#N/A"/>
  </r>
  <r>
    <x v="33"/>
    <s v="410 Bridge - La Croix"/>
    <m/>
    <s v="Réalisé"/>
    <d v="2016-11-23T00:00:00"/>
    <s v="Distribution NFI"/>
    <s v="Matériaux NFI"/>
    <s v="Aquatabs"/>
    <s v="1 per HH"/>
    <s v="Nombre"/>
    <n v="100"/>
    <m/>
    <m/>
    <m/>
    <s v=""/>
    <n v="100"/>
    <s v="Sélection / Priorisation"/>
    <x v="1"/>
    <x v="1"/>
    <s v="Bourdet"/>
    <m/>
    <m/>
    <m/>
    <s v="Thirst Aid Station' Distributed in conjunction with Shelterkits and other NFI"/>
    <s v="SHE20161123SULEBO"/>
    <x v="4"/>
    <x v="1"/>
    <x v="1"/>
    <e v="#N/A"/>
  </r>
  <r>
    <x v="33"/>
    <s v="410 Bridge - La Croix"/>
    <m/>
    <s v="Réalisé"/>
    <d v="2016-11-23T00:00:00"/>
    <s v="Distribution Abris"/>
    <s v="Matériaux Abris"/>
    <s v="Kit Abris"/>
    <s v="1 per HH"/>
    <s v="Nombre"/>
    <n v="100"/>
    <m/>
    <m/>
    <m/>
    <s v=""/>
    <n v="100"/>
    <s v="Sélection / Priorisation"/>
    <x v="1"/>
    <x v="1"/>
    <s v="Bourdet"/>
    <m/>
    <m/>
    <m/>
    <s v="Distributed in conjunction with NFI kits of solar lights, water filter, water container and mosquito nets"/>
    <s v="SHE20161123SULEBO"/>
    <x v="5"/>
    <x v="1"/>
    <x v="1"/>
    <e v="#N/A"/>
  </r>
  <r>
    <x v="33"/>
    <s v="410 Bridge  - Maniche"/>
    <m/>
    <s v="Réalisé"/>
    <d v="2016-11-25T00:00:00"/>
    <s v="Distribution NFI"/>
    <s v="Matériaux NFI"/>
    <s v="Moustiquaires"/>
    <s v="2 per HH"/>
    <s v="Nombre"/>
    <n v="200"/>
    <m/>
    <m/>
    <m/>
    <n v="560"/>
    <n v="100"/>
    <s v="Sélection / Priorisation"/>
    <x v="1"/>
    <x v="6"/>
    <s v="Maniche"/>
    <s v="Maniche"/>
    <s v="Peri urbain"/>
    <m/>
    <s v="Distributed in conjunction with Shelterkits and other NFI"/>
    <s v="SHE20161125SUMAMA"/>
    <x v="1"/>
    <x v="1"/>
    <x v="6"/>
    <e v="#N/A"/>
  </r>
  <r>
    <x v="33"/>
    <s v="410 Bridge"/>
    <m/>
    <s v="Réalisé"/>
    <d v="2016-11-25T00:00:00"/>
    <s v="Distribution NFI"/>
    <s v="Matériaux NFI"/>
    <s v="Lampes solaires"/>
    <s v="2 per HH"/>
    <s v="Nombre"/>
    <n v="200"/>
    <m/>
    <m/>
    <m/>
    <n v="560"/>
    <n v="100"/>
    <s v="Sélection / Priorisation"/>
    <x v="1"/>
    <x v="6"/>
    <s v="Maniche"/>
    <s v="Maniche"/>
    <s v="Peri urbain"/>
    <m/>
    <s v="Distributed in conjunction with Shelterkits and other NFI"/>
    <s v="SHE20161125SUMAMA"/>
    <x v="2"/>
    <x v="1"/>
    <x v="6"/>
    <e v="#N/A"/>
  </r>
  <r>
    <x v="33"/>
    <s v="412 Bridge"/>
    <m/>
    <s v="Réalisé"/>
    <d v="2016-11-25T00:00:00"/>
    <s v="Distribution NFI"/>
    <s v="Matériaux NFI"/>
    <s v="Bidons"/>
    <s v="1 per HH"/>
    <s v="Nombre"/>
    <n v="100"/>
    <m/>
    <m/>
    <m/>
    <n v="560"/>
    <n v="100"/>
    <s v="Sélection / Priorisation"/>
    <x v="1"/>
    <x v="6"/>
    <s v="Maniche"/>
    <s v="Maniche"/>
    <s v="Peri urbain"/>
    <m/>
    <s v="Distributed in conjunction with Shelterkits and other NFI"/>
    <s v="SHE20161125SUMAMA"/>
    <x v="3"/>
    <x v="1"/>
    <x v="6"/>
    <e v="#N/A"/>
  </r>
  <r>
    <x v="33"/>
    <s v="413 Bridge"/>
    <m/>
    <s v="Réalisé"/>
    <d v="2016-11-25T00:00:00"/>
    <s v="Distribution NFI"/>
    <s v="Matériaux NFI"/>
    <s v="Aquatabs"/>
    <s v="1 per HH"/>
    <s v="Nombre"/>
    <n v="100"/>
    <m/>
    <m/>
    <m/>
    <n v="560"/>
    <n v="100"/>
    <s v="Sélection / Priorisation"/>
    <x v="1"/>
    <x v="6"/>
    <s v="Maniche"/>
    <s v="Maniche"/>
    <s v="Peri urbain"/>
    <m/>
    <s v="Thirst Aid Station' Distributed in conjunction with Shelterkits and other NFI"/>
    <s v="SHE20161125SUMAMA"/>
    <x v="4"/>
    <x v="1"/>
    <x v="6"/>
    <e v="#N/A"/>
  </r>
  <r>
    <x v="33"/>
    <s v="414 Bridge"/>
    <m/>
    <s v="Réalisé"/>
    <d v="2016-11-25T00:00:00"/>
    <s v="Distribution Abris"/>
    <s v="Matériaux Abris"/>
    <s v="Kit Abris"/>
    <s v="1 per HH"/>
    <s v="Nombre"/>
    <n v="100"/>
    <m/>
    <m/>
    <m/>
    <n v="560"/>
    <n v="100"/>
    <s v="Sélection / Priorisation"/>
    <x v="1"/>
    <x v="6"/>
    <s v="Maniche"/>
    <s v="Maniche"/>
    <s v="Peri urbain"/>
    <m/>
    <s v="Distributed in conjunction with NFI kits of solar lights, water filter, water container and mosquito nets"/>
    <s v="SHE20161125SUMAMA"/>
    <x v="5"/>
    <x v="1"/>
    <x v="6"/>
    <e v="#N/A"/>
  </r>
  <r>
    <x v="33"/>
    <s v="Haven"/>
    <m/>
    <s v="Réalisé"/>
    <d v="2016-11-25T00:00:00"/>
    <s v="Distribution NFI"/>
    <s v="Matériaux NFI"/>
    <s v="Kit de cuisine"/>
    <s v="1 per HH"/>
    <s v="Nombre"/>
    <n v="75"/>
    <m/>
    <m/>
    <m/>
    <s v=""/>
    <n v="75"/>
    <s v="Sélection / Priorisation"/>
    <x v="1"/>
    <x v="77"/>
    <m/>
    <m/>
    <s v="Rural"/>
    <m/>
    <m/>
    <s v="SHE20161125SUIL"/>
    <x v="23"/>
    <x v="1"/>
    <x v="54"/>
    <e v="#N/A"/>
  </r>
  <r>
    <x v="33"/>
    <s v="Haven"/>
    <m/>
    <s v="Réalisé"/>
    <d v="2016-11-25T00:00:00"/>
    <s v="Distribution NFI"/>
    <s v="Matériaux NFI"/>
    <s v="Couvertures"/>
    <s v="5 per HH"/>
    <s v="Nombre"/>
    <n v="375"/>
    <m/>
    <m/>
    <m/>
    <s v=""/>
    <n v="75"/>
    <s v="Sélection / Priorisation"/>
    <x v="1"/>
    <x v="77"/>
    <m/>
    <m/>
    <s v="Rural"/>
    <m/>
    <m/>
    <s v="SHE20161125SUIL"/>
    <x v="0"/>
    <x v="1"/>
    <x v="54"/>
    <e v="#N/A"/>
  </r>
  <r>
    <x v="33"/>
    <s v="Haven"/>
    <m/>
    <s v="Réalisé"/>
    <d v="2016-11-25T00:00:00"/>
    <s v="Distribution NFI"/>
    <s v="Matériaux NFI"/>
    <s v="Lampes solaires"/>
    <s v="2 per HH"/>
    <s v="Nombre"/>
    <n v="150"/>
    <m/>
    <m/>
    <m/>
    <s v=""/>
    <n v="75"/>
    <s v="Sélection / Priorisation"/>
    <x v="1"/>
    <x v="77"/>
    <m/>
    <m/>
    <s v="Rural"/>
    <m/>
    <m/>
    <s v="SHE20161125SUIL"/>
    <x v="1"/>
    <x v="1"/>
    <x v="54"/>
    <e v="#N/A"/>
  </r>
  <r>
    <x v="33"/>
    <s v="Haven"/>
    <m/>
    <s v="Réalisé"/>
    <d v="2016-11-25T00:00:00"/>
    <s v="Distribution NFI"/>
    <s v="Matériaux NFI"/>
    <s v="Autre, à préciser dans &quot;Commentaires&quot;"/>
    <m/>
    <s v="N/A"/>
    <n v="75"/>
    <m/>
    <m/>
    <m/>
    <s v=""/>
    <n v="75"/>
    <s v="Sélection / Priorisation"/>
    <x v="1"/>
    <x v="77"/>
    <m/>
    <m/>
    <s v="Rural"/>
    <m/>
    <s v="Basic tool kit"/>
    <s v="SHE20161125SUIL"/>
    <x v="2"/>
    <x v="1"/>
    <x v="54"/>
    <e v="#N/A"/>
  </r>
  <r>
    <x v="33"/>
    <s v="Haven"/>
    <m/>
    <s v="Réalisé"/>
    <d v="2016-11-25T00:00:00"/>
    <s v="Distribution NFI"/>
    <s v="Matériaux NFI"/>
    <s v="Moustiquaires"/>
    <s v="2 per HH"/>
    <s v="Nombre"/>
    <n v="150"/>
    <m/>
    <m/>
    <m/>
    <s v=""/>
    <n v="75"/>
    <s v="Sélection / Priorisation"/>
    <x v="1"/>
    <x v="77"/>
    <m/>
    <m/>
    <s v="Rural"/>
    <m/>
    <m/>
    <s v="SHE20161125SUIL"/>
    <x v="3"/>
    <x v="1"/>
    <x v="54"/>
    <e v="#N/A"/>
  </r>
  <r>
    <x v="33"/>
    <s v="Haven"/>
    <m/>
    <s v="Réalisé"/>
    <d v="2016-11-25T00:00:00"/>
    <s v="Distribution NFI"/>
    <s v="Matériaux NFI"/>
    <s v="Bidons"/>
    <s v="1 per HH"/>
    <s v="Nombre"/>
    <n v="75"/>
    <m/>
    <m/>
    <m/>
    <s v=""/>
    <n v="75"/>
    <s v="Sélection / Priorisation"/>
    <x v="1"/>
    <x v="77"/>
    <m/>
    <m/>
    <s v="Rural"/>
    <m/>
    <m/>
    <s v="SHE20161125SUIL"/>
    <x v="4"/>
    <x v="1"/>
    <x v="54"/>
    <e v="#N/A"/>
  </r>
  <r>
    <x v="33"/>
    <s v="Haven"/>
    <m/>
    <s v="Planifié (financé)"/>
    <d v="2016-11-25T00:00:00"/>
    <s v="Distribution NFI"/>
    <s v="Matériaux NFI"/>
    <s v="Tapis de sol"/>
    <s v="2 per HH"/>
    <s v="Nombre"/>
    <n v="150"/>
    <m/>
    <m/>
    <m/>
    <s v=""/>
    <n v="75"/>
    <s v="Sélection / Priorisation"/>
    <x v="1"/>
    <x v="77"/>
    <m/>
    <m/>
    <s v="Rural"/>
    <m/>
    <m/>
    <s v="SHE20161125SUIL"/>
    <x v="5"/>
    <x v="1"/>
    <x v="54"/>
    <e v="#N/A"/>
  </r>
  <r>
    <x v="33"/>
    <s v="Haven"/>
    <m/>
    <s v="En cours"/>
    <d v="2016-12-02T00:00:00"/>
    <s v="Distribution NFI"/>
    <s v="Matériaux NFI"/>
    <s v="Moustiquaires"/>
    <s v="2 per HH"/>
    <s v="Nombre"/>
    <n v="628"/>
    <m/>
    <m/>
    <m/>
    <s v=""/>
    <n v="314"/>
    <s v="Sélection / Priorisation"/>
    <x v="1"/>
    <x v="77"/>
    <s v="Ile A Vache"/>
    <m/>
    <s v="Rural"/>
    <m/>
    <s v="Distributed in conjunction with Shelterkits and other NFI"/>
    <s v="SHE2016122SUILIL"/>
    <x v="2"/>
    <x v="1"/>
    <x v="54"/>
    <e v="#N/A"/>
  </r>
  <r>
    <x v="33"/>
    <s v="Haven"/>
    <m/>
    <s v="En cours"/>
    <d v="2016-12-02T00:00:00"/>
    <s v="Distribution NFI"/>
    <s v="Matériaux NFI"/>
    <s v="Lampes solaires"/>
    <s v="2 per HH"/>
    <s v="Nombre"/>
    <n v="628"/>
    <m/>
    <m/>
    <m/>
    <s v=""/>
    <n v="314"/>
    <s v="Sélection / Priorisation"/>
    <x v="1"/>
    <x v="77"/>
    <s v="Ile A Vache"/>
    <m/>
    <s v="Rural"/>
    <m/>
    <s v="Distributed in conjunction with Shelterkits and other NFI"/>
    <s v="SHE2016122SUILIL"/>
    <x v="3"/>
    <x v="1"/>
    <x v="54"/>
    <e v="#N/A"/>
  </r>
  <r>
    <x v="33"/>
    <s v="Haven"/>
    <m/>
    <s v="En cours"/>
    <d v="2016-12-02T00:00:00"/>
    <s v="Distribution NFI"/>
    <s v="Matériaux NFI"/>
    <s v="Bidons"/>
    <s v="1 per HH"/>
    <s v="Nombre"/>
    <n v="314"/>
    <m/>
    <m/>
    <m/>
    <s v=""/>
    <n v="314"/>
    <s v="Sélection / Priorisation"/>
    <x v="1"/>
    <x v="77"/>
    <s v="Ile A Vache"/>
    <m/>
    <s v="Rural"/>
    <m/>
    <s v="Distributed in conjunction with Shelterkits and other NFI"/>
    <s v="SHE2016122SUILIL"/>
    <x v="4"/>
    <x v="1"/>
    <x v="54"/>
    <e v="#N/A"/>
  </r>
  <r>
    <x v="33"/>
    <s v="Haven"/>
    <m/>
    <s v="En cours"/>
    <d v="2016-12-02T00:00:00"/>
    <s v="Distribution NFI"/>
    <s v="Matériaux NFI"/>
    <s v="Aquatabs"/>
    <s v="1 per HH"/>
    <s v="Nombre"/>
    <n v="314"/>
    <m/>
    <m/>
    <m/>
    <s v=""/>
    <n v="314"/>
    <s v="Sélection / Priorisation"/>
    <x v="1"/>
    <x v="77"/>
    <s v="Ile A Vache"/>
    <m/>
    <s v="Rural"/>
    <m/>
    <s v="Thirst Aid Station' Distributed in conjunction with Shelterkits and other NFI"/>
    <s v="SHE2016122SUILIL"/>
    <x v="5"/>
    <x v="1"/>
    <x v="54"/>
    <e v="#N/A"/>
  </r>
  <r>
    <x v="33"/>
    <s v="(BSEIPH) Bureau du Secrétaire d’Etat à l’Intégration des Personnes Handicapées"/>
    <m/>
    <s v="En cours"/>
    <d v="2016-12-02T00:00:00"/>
    <s v="Distribution NFI"/>
    <s v="Matériaux NFI"/>
    <s v="Moustiquaires"/>
    <s v="2 per HH"/>
    <s v="Nombre"/>
    <n v="308"/>
    <m/>
    <m/>
    <m/>
    <s v=""/>
    <n v="154"/>
    <s v="Sélection / Priorisation"/>
    <x v="1"/>
    <x v="1"/>
    <s v="Bourdet"/>
    <m/>
    <s v="Peri urbain"/>
    <m/>
    <s v="Distributed in conjunction with Shelterkits and other NFI"/>
    <s v="SHE2016122SULEBO"/>
    <x v="22"/>
    <x v="1"/>
    <x v="1"/>
    <e v="#N/A"/>
  </r>
  <r>
    <x v="33"/>
    <s v="(BSEIPH) Bureau du Secrétaire d’Etat à l’Intégration des Personnes Handicapées"/>
    <m/>
    <s v="En cours"/>
    <d v="2016-12-02T00:00:00"/>
    <s v="Distribution NFI"/>
    <s v="Matériaux NFI"/>
    <s v="Lampes solaires"/>
    <s v="2 per HH"/>
    <s v="Nombre"/>
    <n v="308"/>
    <m/>
    <m/>
    <m/>
    <s v=""/>
    <n v="154"/>
    <s v="Sélection / Priorisation"/>
    <x v="1"/>
    <x v="1"/>
    <s v="Bourdet"/>
    <m/>
    <s v="Peri urbain"/>
    <m/>
    <s v="Distributed in conjunction with Shelterkits and other NFI"/>
    <s v="SHE2016122SULEBO"/>
    <x v="23"/>
    <x v="1"/>
    <x v="1"/>
    <e v="#N/A"/>
  </r>
  <r>
    <x v="33"/>
    <s v="(BSEIPH) Bureau du Secrétaire d’Etat à l’Intégration des Personnes Handicapées"/>
    <m/>
    <s v="En cours"/>
    <d v="2016-12-02T00:00:00"/>
    <s v="Distribution NFI"/>
    <s v="Matériaux NFI"/>
    <s v="Bidons"/>
    <s v="1 per HH"/>
    <s v="Nombre"/>
    <n v="154"/>
    <m/>
    <m/>
    <m/>
    <s v=""/>
    <n v="154"/>
    <s v="Sélection / Priorisation"/>
    <x v="1"/>
    <x v="1"/>
    <s v="Bourdet"/>
    <m/>
    <s v="Peri urbain"/>
    <m/>
    <s v="Distributed in conjunction with Shelterkits and other NFI"/>
    <s v="SHE2016122SULEBO"/>
    <x v="0"/>
    <x v="1"/>
    <x v="1"/>
    <e v="#N/A"/>
  </r>
  <r>
    <x v="33"/>
    <s v="(BSEIPH) Bureau du Secrétaire d’Etat à l’Intégration des Personnes Handicapées"/>
    <m/>
    <s v="En cours"/>
    <d v="2016-12-02T00:00:00"/>
    <s v="Distribution NFI"/>
    <s v="Matériaux NFI"/>
    <s v="Aquatabs"/>
    <s v="1 per HH"/>
    <s v="Nombre"/>
    <n v="154"/>
    <m/>
    <m/>
    <m/>
    <s v=""/>
    <n v="154"/>
    <s v="Sélection / Priorisation"/>
    <x v="1"/>
    <x v="1"/>
    <s v="Bourdet"/>
    <m/>
    <s v="Peri urbain"/>
    <m/>
    <s v="Thirst Aid Station' Distributed in conjunction with Shelterkits and other NFI"/>
    <s v="SHE2016122SULEBO"/>
    <x v="1"/>
    <x v="1"/>
    <x v="1"/>
    <e v="#N/A"/>
  </r>
  <r>
    <x v="33"/>
    <s v="Rotary Clube Les Cayes"/>
    <m/>
    <s v="En cours"/>
    <d v="2016-12-02T00:00:00"/>
    <s v="Distribution NFI"/>
    <s v="Matériaux NFI"/>
    <s v="Moustiquaires"/>
    <s v="2 per HH"/>
    <s v="Nombre"/>
    <n v="600"/>
    <m/>
    <m/>
    <m/>
    <s v=""/>
    <n v="300"/>
    <s v="Sélection / Priorisation"/>
    <x v="1"/>
    <x v="1"/>
    <s v="Bourdet"/>
    <m/>
    <s v="Urbain"/>
    <m/>
    <s v="Distributed in conjunction with Shelterkits and other NFI"/>
    <s v="SHE2016122SULEBO"/>
    <x v="2"/>
    <x v="1"/>
    <x v="1"/>
    <e v="#N/A"/>
  </r>
  <r>
    <x v="33"/>
    <s v="Rotary Clube Les Cayes"/>
    <m/>
    <s v="En cours"/>
    <d v="2016-12-02T00:00:00"/>
    <s v="Distribution NFI"/>
    <s v="Matériaux NFI"/>
    <s v="Lampes solaires"/>
    <s v="2 per HH"/>
    <s v="Nombre"/>
    <n v="600"/>
    <m/>
    <m/>
    <m/>
    <s v=""/>
    <n v="300"/>
    <s v="Sélection / Priorisation"/>
    <x v="1"/>
    <x v="1"/>
    <s v="Bourdet"/>
    <m/>
    <s v="Urbain"/>
    <m/>
    <s v="Distributed in conjunction with Shelterkits and other NFI"/>
    <s v="SHE2016122SULEBO"/>
    <x v="3"/>
    <x v="1"/>
    <x v="1"/>
    <e v="#N/A"/>
  </r>
  <r>
    <x v="33"/>
    <s v="Rotary Clube Les Cayes"/>
    <m/>
    <s v="En cours"/>
    <d v="2016-12-02T00:00:00"/>
    <s v="Distribution NFI"/>
    <s v="Matériaux NFI"/>
    <s v="Bidons"/>
    <s v="1 per HH"/>
    <s v="Nombre"/>
    <n v="300"/>
    <m/>
    <m/>
    <m/>
    <s v=""/>
    <n v="300"/>
    <s v="Sélection / Priorisation"/>
    <x v="1"/>
    <x v="1"/>
    <s v="Bourdet"/>
    <m/>
    <s v="Urbain"/>
    <m/>
    <s v="Distributed in conjunction with Shelterkits and other NFI"/>
    <s v="SHE2016122SULEBO"/>
    <x v="4"/>
    <x v="1"/>
    <x v="1"/>
    <e v="#N/A"/>
  </r>
  <r>
    <x v="33"/>
    <s v="Rotary Clube Les Cayes"/>
    <m/>
    <s v="En cours"/>
    <d v="2016-12-02T00:00:00"/>
    <s v="Distribution NFI"/>
    <s v="Matériaux NFI"/>
    <s v="Aquatabs"/>
    <s v="1 per HH"/>
    <s v="Nombre"/>
    <n v="300"/>
    <m/>
    <m/>
    <m/>
    <s v=""/>
    <n v="300"/>
    <s v="Sélection / Priorisation"/>
    <x v="1"/>
    <x v="1"/>
    <s v="Bourdet"/>
    <m/>
    <s v="Urbain"/>
    <m/>
    <s v="Thirst Aid Station' Distributed in conjunction with Shelterkits and other NFI"/>
    <s v="SHE2016122SULEBO"/>
    <x v="5"/>
    <x v="1"/>
    <x v="1"/>
    <e v="#N/A"/>
  </r>
  <r>
    <x v="33"/>
    <s v="Handicap International"/>
    <m/>
    <s v="Planifié (financé)"/>
    <d v="2016-12-06T00:00:00"/>
    <s v="Distribution NFI"/>
    <s v="Matériaux NFI"/>
    <s v="Moustiquaires"/>
    <s v="2 per HH"/>
    <s v="Nombre"/>
    <n v="1000"/>
    <m/>
    <m/>
    <m/>
    <s v=""/>
    <n v="500"/>
    <s v="Sélection / Priorisation"/>
    <x v="3"/>
    <x v="71"/>
    <m/>
    <s v="Not yet confirmed"/>
    <s v="Rural"/>
    <m/>
    <s v="Distributed in conjunction with Shelterkits and other NFI"/>
    <s v="SHE2016126NIAN"/>
    <x v="1"/>
    <x v="3"/>
    <x v="50"/>
    <e v="#N/A"/>
  </r>
  <r>
    <x v="33"/>
    <s v="Handicap International"/>
    <m/>
    <s v="Planifié (financé)"/>
    <d v="2016-12-06T00:00:00"/>
    <s v="Distribution NFI"/>
    <s v="Matériaux NFI"/>
    <s v="Lampes solaires"/>
    <s v="2 per HH"/>
    <s v="Nombre"/>
    <n v="1000"/>
    <m/>
    <m/>
    <m/>
    <s v=""/>
    <n v="500"/>
    <s v="Sélection / Priorisation"/>
    <x v="3"/>
    <x v="71"/>
    <m/>
    <s v="Not yet confirmed"/>
    <s v="Rural"/>
    <m/>
    <s v="Distributed in conjunction with Shelterkits and other NFI"/>
    <s v="SHE2016126NIAN"/>
    <x v="2"/>
    <x v="3"/>
    <x v="50"/>
    <e v="#N/A"/>
  </r>
  <r>
    <x v="33"/>
    <s v="Handicap International"/>
    <m/>
    <s v="Planifié (financé)"/>
    <d v="2016-12-06T00:00:00"/>
    <s v="Distribution NFI"/>
    <s v="Matériaux NFI"/>
    <s v="Bidons"/>
    <s v="1 per HH"/>
    <s v="Nombre"/>
    <n v="500"/>
    <m/>
    <m/>
    <m/>
    <s v=""/>
    <n v="500"/>
    <s v="Sélection / Priorisation"/>
    <x v="3"/>
    <x v="71"/>
    <m/>
    <s v="Not yet confirmed"/>
    <s v="Rural"/>
    <m/>
    <s v="Distributed in conjunction with Shelterkits and other NFI"/>
    <s v="SHE2016126NIAN"/>
    <x v="3"/>
    <x v="3"/>
    <x v="50"/>
    <e v="#N/A"/>
  </r>
  <r>
    <x v="33"/>
    <s v="Handicap International"/>
    <m/>
    <s v="Planifié (financé)"/>
    <d v="2016-12-06T00:00:00"/>
    <s v="Distribution NFI"/>
    <s v="Matériaux NFI"/>
    <s v="Aquatabs"/>
    <s v="1 per HH"/>
    <s v="Nombre"/>
    <n v="500"/>
    <m/>
    <m/>
    <m/>
    <s v=""/>
    <n v="500"/>
    <s v="Sélection / Priorisation"/>
    <x v="3"/>
    <x v="71"/>
    <m/>
    <s v="Not yet confirmed"/>
    <s v="Rural"/>
    <m/>
    <s v="Thirst Aid Station' Distributed in conjunction with Shelterkits and other NFI"/>
    <s v="SHE2016126NIAN"/>
    <x v="4"/>
    <x v="3"/>
    <x v="50"/>
    <e v="#N/A"/>
  </r>
  <r>
    <x v="33"/>
    <s v="Handicap International"/>
    <m/>
    <s v="Planifié (financé)"/>
    <d v="2016-12-06T00:00:00"/>
    <s v="Distribution Abris"/>
    <s v="Matériaux Abris"/>
    <s v="Kit Abris"/>
    <s v="1 per HH"/>
    <s v="Nombre"/>
    <n v="500"/>
    <m/>
    <m/>
    <m/>
    <s v=""/>
    <n v="500"/>
    <s v="Sélection / Priorisation"/>
    <x v="3"/>
    <x v="71"/>
    <m/>
    <s v="Not yet confirmed"/>
    <s v="Rural"/>
    <m/>
    <s v="Distributed in conjunction with NFI kits of solar lights, water filter, water container and mosquito nets"/>
    <s v="SHE2016126NIAN"/>
    <x v="5"/>
    <x v="3"/>
    <x v="50"/>
    <e v="#N/A"/>
  </r>
  <r>
    <x v="33"/>
    <s v="Handicap International"/>
    <m/>
    <s v="Planifié (financé)"/>
    <d v="2016-12-06T00:00:00"/>
    <s v="Distribution NFI"/>
    <s v="Matériaux NFI"/>
    <s v="Moustiquaires"/>
    <s v="2 per HH"/>
    <s v="Nombre"/>
    <n v="1000"/>
    <m/>
    <m/>
    <m/>
    <s v=""/>
    <n v="500"/>
    <s v="Sélection / Priorisation"/>
    <x v="3"/>
    <x v="70"/>
    <m/>
    <s v="Not yet confirmed"/>
    <s v="Rural"/>
    <m/>
    <s v="Distributed in conjunction with Shelterkits and other NFI"/>
    <s v="SHE2016126NIL'"/>
    <x v="1"/>
    <x v="3"/>
    <x v="49"/>
    <e v="#N/A"/>
  </r>
  <r>
    <x v="33"/>
    <s v="Handicap International"/>
    <m/>
    <s v="Planifié (financé)"/>
    <d v="2016-12-06T00:00:00"/>
    <s v="Distribution NFI"/>
    <s v="Matériaux NFI"/>
    <s v="Lampes solaires"/>
    <s v="2 per HH"/>
    <s v="Nombre"/>
    <n v="1000"/>
    <m/>
    <m/>
    <m/>
    <s v=""/>
    <n v="500"/>
    <s v="Sélection / Priorisation"/>
    <x v="3"/>
    <x v="70"/>
    <m/>
    <s v="Not yet confirmed"/>
    <s v="Rural"/>
    <m/>
    <s v="Distributed in conjunction with Shelterkits and other NFI"/>
    <s v="SHE2016126NIL'"/>
    <x v="2"/>
    <x v="3"/>
    <x v="49"/>
    <e v="#N/A"/>
  </r>
  <r>
    <x v="33"/>
    <s v="Handicap International"/>
    <m/>
    <s v="Planifié (financé)"/>
    <d v="2016-12-06T00:00:00"/>
    <s v="Distribution NFI"/>
    <s v="Matériaux NFI"/>
    <s v="Bidons"/>
    <s v="1 per HH"/>
    <s v="Nombre"/>
    <n v="500"/>
    <m/>
    <m/>
    <m/>
    <s v=""/>
    <n v="500"/>
    <s v="Sélection / Priorisation"/>
    <x v="3"/>
    <x v="70"/>
    <m/>
    <s v="Not yet confirmed"/>
    <s v="Rural"/>
    <m/>
    <s v="Distributed in conjunction with Shelterkits and other NFI"/>
    <s v="SHE2016126NIL'"/>
    <x v="3"/>
    <x v="3"/>
    <x v="49"/>
    <e v="#N/A"/>
  </r>
  <r>
    <x v="33"/>
    <s v="Handicap International"/>
    <m/>
    <s v="Planifié (financé)"/>
    <d v="2016-12-06T00:00:00"/>
    <s v="Distribution NFI"/>
    <s v="Matériaux NFI"/>
    <s v="Aquatabs"/>
    <s v="1 per HH"/>
    <s v="Nombre"/>
    <n v="500"/>
    <m/>
    <m/>
    <m/>
    <s v=""/>
    <n v="500"/>
    <s v="Sélection / Priorisation"/>
    <x v="3"/>
    <x v="70"/>
    <m/>
    <s v="Not yet confirmed"/>
    <s v="Rural"/>
    <m/>
    <s v="Thirst Aid Station' Distributed in conjunction with Shelterkits and other NFI"/>
    <s v="SHE2016126NIL'"/>
    <x v="4"/>
    <x v="3"/>
    <x v="49"/>
    <e v="#N/A"/>
  </r>
  <r>
    <x v="33"/>
    <s v="Handicap International"/>
    <m/>
    <s v="Planifié (financé)"/>
    <d v="2016-12-06T00:00:00"/>
    <s v="Distribution Abris"/>
    <s v="Matériaux Abris"/>
    <s v="Kit Abris"/>
    <s v="1 per HH"/>
    <s v="Nombre"/>
    <n v="500"/>
    <m/>
    <m/>
    <m/>
    <s v=""/>
    <n v="500"/>
    <s v="Sélection / Priorisation"/>
    <x v="3"/>
    <x v="70"/>
    <m/>
    <s v="Not yet confirmed"/>
    <s v="Rural"/>
    <m/>
    <s v="Distributed in conjunction with NFI kits of solar lights, water filter, water container and mosquito nets"/>
    <s v="SHE2016126NIL'"/>
    <x v="5"/>
    <x v="3"/>
    <x v="49"/>
    <e v="#N/A"/>
  </r>
  <r>
    <x v="33"/>
    <s v="Haven"/>
    <m/>
    <s v="Planifié (financé)"/>
    <d v="2016-12-09T00:00:00"/>
    <s v="Distribution Abris"/>
    <s v="Matériaux Abris"/>
    <s v="Kit Abris"/>
    <s v="1 per HH"/>
    <s v="Nombre"/>
    <n v="314"/>
    <m/>
    <m/>
    <m/>
    <s v=""/>
    <n v="314"/>
    <s v="Sélection / Priorisation"/>
    <x v="1"/>
    <x v="77"/>
    <s v="Ile A Vache"/>
    <m/>
    <s v="Rural"/>
    <m/>
    <s v="Distributed in conjunction with NFI kits of solar lights, water filter, water container and mosquito nets"/>
    <s v="SHE2016129SUILIL"/>
    <x v="5"/>
    <x v="1"/>
    <x v="54"/>
    <e v="#N/A"/>
  </r>
  <r>
    <x v="33"/>
    <s v="(BSEIPH) Bureau du Secrétaire d’Etat à l’Intégration des Personnes Handicapées"/>
    <m/>
    <s v="Planifié (financé)"/>
    <d v="2016-12-09T00:00:00"/>
    <s v="Distribution Abris"/>
    <s v="Matériaux Abris"/>
    <s v="Kit Abris"/>
    <s v="1 per HH"/>
    <s v="Nombre"/>
    <n v="154"/>
    <m/>
    <m/>
    <m/>
    <s v=""/>
    <n v="154"/>
    <s v="Sélection / Priorisation"/>
    <x v="1"/>
    <x v="1"/>
    <s v="Bourdet"/>
    <m/>
    <s v="Peri urbain"/>
    <m/>
    <s v="Distributed in conjunction with NFI kits of solar lights, water filter, water container and mosquito nets"/>
    <s v="SHE2016129SULEBO"/>
    <x v="4"/>
    <x v="1"/>
    <x v="1"/>
    <e v="#N/A"/>
  </r>
  <r>
    <x v="33"/>
    <s v="Rotary Clube Les Cayes"/>
    <m/>
    <s v="Planifié (financé)"/>
    <d v="2016-12-09T00:00:00"/>
    <s v="Distribution Abris"/>
    <s v="Matériaux Abris"/>
    <s v="Kit Abris"/>
    <s v="1 per HH"/>
    <s v="Nombre"/>
    <n v="300"/>
    <m/>
    <m/>
    <m/>
    <s v=""/>
    <n v="300"/>
    <s v="Sélection / Priorisation"/>
    <x v="1"/>
    <x v="1"/>
    <s v="Bourdet"/>
    <m/>
    <s v="Urbain"/>
    <m/>
    <s v="Distributed in conjunction with NFI kits of solar lights, water filter, water container and mosquito nets"/>
    <s v="SHE2016129SULEBO"/>
    <x v="5"/>
    <x v="1"/>
    <x v="1"/>
    <e v="#N/A"/>
  </r>
  <r>
    <x v="33"/>
    <s v="410 Bridge - Morency"/>
    <m/>
    <s v="Planifié (financé)"/>
    <d v="2016-12-12T00:00:00"/>
    <s v="Distribution NFI"/>
    <s v="Matériaux NFI"/>
    <s v="Moustiquaires"/>
    <s v="2 per HH"/>
    <s v="Nombre"/>
    <n v="600"/>
    <m/>
    <m/>
    <m/>
    <s v=""/>
    <n v="300"/>
    <s v="Sélection / Priorisation"/>
    <x v="1"/>
    <x v="1"/>
    <s v="Doulmier"/>
    <s v="Morency"/>
    <m/>
    <m/>
    <s v="Distributed in conjunction with Shelterkits and other NFI"/>
    <s v="SHE20161212SULEDO"/>
    <x v="1"/>
    <x v="1"/>
    <x v="1"/>
    <e v="#N/A"/>
  </r>
  <r>
    <x v="33"/>
    <s v="411 Bridge"/>
    <m/>
    <s v="Planifié (financé)"/>
    <d v="2016-12-12T00:00:00"/>
    <s v="Distribution NFI"/>
    <s v="Matériaux NFI"/>
    <s v="Lampes solaires"/>
    <s v="2 per HH"/>
    <s v="Nombre"/>
    <n v="600"/>
    <m/>
    <m/>
    <m/>
    <s v=""/>
    <n v="300"/>
    <s v="Sélection / Priorisation"/>
    <x v="1"/>
    <x v="1"/>
    <s v="Doulmier"/>
    <s v="Morency"/>
    <m/>
    <m/>
    <s v="Distributed in conjunction with Shelterkits and other NFI"/>
    <s v="SHE20161212SULEDO"/>
    <x v="2"/>
    <x v="1"/>
    <x v="1"/>
    <e v="#N/A"/>
  </r>
  <r>
    <x v="33"/>
    <s v="412 Bridge"/>
    <m/>
    <s v="Planifié (financé)"/>
    <d v="2016-12-12T00:00:00"/>
    <s v="Distribution NFI"/>
    <s v="Matériaux NFI"/>
    <s v="Bidons"/>
    <s v="1 per HH"/>
    <s v="Nombre"/>
    <n v="300"/>
    <m/>
    <m/>
    <m/>
    <s v=""/>
    <n v="300"/>
    <s v="Sélection / Priorisation"/>
    <x v="1"/>
    <x v="1"/>
    <s v="Doulmier"/>
    <s v="Morency"/>
    <m/>
    <m/>
    <s v="Distributed in conjunction with Shelterkits and other NFI"/>
    <s v="SHE20161212SULEDO"/>
    <x v="3"/>
    <x v="1"/>
    <x v="1"/>
    <e v="#N/A"/>
  </r>
  <r>
    <x v="33"/>
    <s v="413 Bridge"/>
    <m/>
    <s v="Planifié (financé)"/>
    <d v="2016-12-12T00:00:00"/>
    <s v="Distribution NFI"/>
    <s v="Matériaux NFI"/>
    <s v="Aquatabs"/>
    <s v="1 per HH"/>
    <s v="Nombre"/>
    <n v="300"/>
    <m/>
    <m/>
    <m/>
    <s v=""/>
    <n v="300"/>
    <s v="Sélection / Priorisation"/>
    <x v="1"/>
    <x v="1"/>
    <s v="Doulmier"/>
    <s v="Morency"/>
    <m/>
    <m/>
    <s v="Thirst Aid Station' Distributed in conjunction with Shelterkits and other NFI"/>
    <s v="SHE20161212SULEDO"/>
    <x v="4"/>
    <x v="1"/>
    <x v="1"/>
    <e v="#N/A"/>
  </r>
  <r>
    <x v="33"/>
    <s v="414 Bridge"/>
    <m/>
    <s v="Planifié (financé)"/>
    <d v="2016-12-12T00:00:00"/>
    <s v="Distribution Abris"/>
    <s v="Matériaux Abris"/>
    <s v="Kit Abris"/>
    <s v="1 per HH"/>
    <s v="Nombre"/>
    <n v="300"/>
    <m/>
    <m/>
    <m/>
    <s v=""/>
    <n v="300"/>
    <s v="Sélection / Priorisation"/>
    <x v="1"/>
    <x v="1"/>
    <s v="Doulmier"/>
    <s v="Morency"/>
    <m/>
    <m/>
    <s v="Distributed in conjunction with NFI kits of solar lights, water filter, water container and mosquito nets"/>
    <s v="SHE20161212SULEDO"/>
    <x v="5"/>
    <x v="1"/>
    <x v="1"/>
    <e v="#N/A"/>
  </r>
  <r>
    <x v="33"/>
    <s v="410 Bridge - Calapa"/>
    <m/>
    <s v="Planifié (financé)"/>
    <d v="2016-12-12T00:00:00"/>
    <s v="Distribution NFI"/>
    <s v="Matériaux NFI"/>
    <s v="Moustiquaires"/>
    <s v="2 per HH"/>
    <s v="Nombre"/>
    <n v="300"/>
    <m/>
    <m/>
    <m/>
    <s v=""/>
    <n v="150"/>
    <s v="Sélection / Priorisation"/>
    <x v="1"/>
    <x v="18"/>
    <s v="Bony"/>
    <s v="Calapa"/>
    <m/>
    <m/>
    <s v="Distributed in conjunction with Shelterkits and other NFI"/>
    <s v="SHE20161212SUCHBO"/>
    <x v="1"/>
    <x v="1"/>
    <x v="18"/>
    <e v="#N/A"/>
  </r>
  <r>
    <x v="33"/>
    <s v="410 Bridge"/>
    <m/>
    <s v="Planifié (financé)"/>
    <d v="2016-12-12T00:00:00"/>
    <s v="Distribution NFI"/>
    <s v="Matériaux NFI"/>
    <s v="Lampes solaires"/>
    <s v="2 per HH"/>
    <s v="Nombre"/>
    <n v="300"/>
    <m/>
    <m/>
    <m/>
    <s v=""/>
    <n v="150"/>
    <s v="Sélection / Priorisation"/>
    <x v="1"/>
    <x v="18"/>
    <s v="Bony"/>
    <s v="Calapa"/>
    <m/>
    <m/>
    <s v="Distributed in conjunction with Shelterkits and other NFI"/>
    <s v="SHE20161212SUCHBO"/>
    <x v="2"/>
    <x v="1"/>
    <x v="18"/>
    <e v="#N/A"/>
  </r>
  <r>
    <x v="33"/>
    <s v="410 Bridge"/>
    <m/>
    <s v="Planifié (financé)"/>
    <d v="2016-12-12T00:00:00"/>
    <s v="Distribution NFI"/>
    <s v="Matériaux NFI"/>
    <s v="Bidons"/>
    <s v="1 per HH"/>
    <s v="Nombre"/>
    <n v="150"/>
    <m/>
    <m/>
    <m/>
    <s v=""/>
    <n v="150"/>
    <s v="Sélection / Priorisation"/>
    <x v="1"/>
    <x v="18"/>
    <s v="Bony"/>
    <s v="Calapa"/>
    <m/>
    <m/>
    <s v="Distributed in conjunction with Shelterkits and other NFI"/>
    <s v="SHE20161212SUCHBO"/>
    <x v="3"/>
    <x v="1"/>
    <x v="18"/>
    <e v="#N/A"/>
  </r>
  <r>
    <x v="33"/>
    <s v="410 Bridge"/>
    <m/>
    <s v="Planifié (financé)"/>
    <d v="2016-12-12T00:00:00"/>
    <s v="Distribution NFI"/>
    <s v="Matériaux NFI"/>
    <s v="Aquatabs"/>
    <s v="1 per HH"/>
    <s v="Nombre"/>
    <n v="150"/>
    <m/>
    <m/>
    <m/>
    <s v=""/>
    <n v="150"/>
    <s v="Sélection / Priorisation"/>
    <x v="1"/>
    <x v="18"/>
    <s v="Bony"/>
    <s v="Calapa"/>
    <m/>
    <m/>
    <s v="Thirst Aid Station' Distributed in conjunction with Shelterkits and other NFI"/>
    <s v="SHE20161212SUCHBO"/>
    <x v="4"/>
    <x v="1"/>
    <x v="18"/>
    <e v="#N/A"/>
  </r>
  <r>
    <x v="33"/>
    <s v="410 Bridge"/>
    <m/>
    <s v="Planifié (financé)"/>
    <d v="2016-12-12T00:00:00"/>
    <s v="Distribution Abris"/>
    <s v="Matériaux Abris"/>
    <s v="Kit Abris"/>
    <s v="1 per HH"/>
    <s v="Nombre"/>
    <n v="150"/>
    <m/>
    <m/>
    <m/>
    <s v=""/>
    <n v="150"/>
    <s v="Sélection / Priorisation"/>
    <x v="1"/>
    <x v="18"/>
    <s v="Bony"/>
    <s v="Calapa"/>
    <m/>
    <m/>
    <s v="Distributed in conjunction with NFI kits of solar lights, water filter, water container and mosquito nets"/>
    <s v="SHE20161212SUCHBO"/>
    <x v="5"/>
    <x v="1"/>
    <x v="18"/>
    <e v="#N/A"/>
  </r>
  <r>
    <x v="33"/>
    <s v="410 Bridge - Lebeye"/>
    <m/>
    <s v="Planifié (financé)"/>
    <d v="2016-12-15T00:00:00"/>
    <s v="Distribution NFI"/>
    <s v="Matériaux NFI"/>
    <s v="Moustiquaires"/>
    <s v="2 per HH"/>
    <s v="Nombre"/>
    <n v="100"/>
    <m/>
    <m/>
    <m/>
    <s v=""/>
    <n v="50"/>
    <s v="Sélection / Priorisation"/>
    <x v="1"/>
    <x v="18"/>
    <s v="Dejoie"/>
    <s v="Lebeye"/>
    <m/>
    <m/>
    <s v="Distributed in conjunction with Shelterkits and other NFI"/>
    <s v="SHE20161215SUCHDE"/>
    <x v="1"/>
    <x v="1"/>
    <x v="18"/>
    <e v="#N/A"/>
  </r>
  <r>
    <x v="33"/>
    <s v="410 Bridge"/>
    <m/>
    <s v="Planifié (financé)"/>
    <d v="2016-12-15T00:00:00"/>
    <s v="Distribution NFI"/>
    <s v="Matériaux NFI"/>
    <s v="Lampes solaires"/>
    <s v="2 per HH"/>
    <s v="Nombre"/>
    <n v="100"/>
    <m/>
    <m/>
    <m/>
    <s v=""/>
    <n v="50"/>
    <s v="Sélection / Priorisation"/>
    <x v="1"/>
    <x v="18"/>
    <s v="Dejoie"/>
    <s v="Lebeye"/>
    <m/>
    <m/>
    <s v="Distributed in conjunction with Shelterkits and other NFI"/>
    <s v="SHE20161215SUCHDE"/>
    <x v="2"/>
    <x v="1"/>
    <x v="18"/>
    <e v="#N/A"/>
  </r>
  <r>
    <x v="33"/>
    <s v="410 Bridge"/>
    <m/>
    <s v="Planifié (financé)"/>
    <d v="2016-12-15T00:00:00"/>
    <s v="Distribution NFI"/>
    <s v="Matériaux NFI"/>
    <s v="Bidons"/>
    <s v="1 per HH"/>
    <s v="Nombre"/>
    <n v="50"/>
    <m/>
    <m/>
    <m/>
    <s v=""/>
    <n v="50"/>
    <s v="Sélection / Priorisation"/>
    <x v="1"/>
    <x v="18"/>
    <s v="Dejoie"/>
    <s v="Lebeye"/>
    <m/>
    <m/>
    <s v="Distributed in conjunction with Shelterkits and other NFI"/>
    <s v="SHE20161215SUCHDE"/>
    <x v="3"/>
    <x v="1"/>
    <x v="18"/>
    <e v="#N/A"/>
  </r>
  <r>
    <x v="33"/>
    <s v="410 Bridge"/>
    <m/>
    <s v="Planifié (financé)"/>
    <d v="2016-12-15T00:00:00"/>
    <s v="Distribution NFI"/>
    <s v="Matériaux NFI"/>
    <s v="Aquatabs"/>
    <s v="1 per HH"/>
    <s v="Nombre"/>
    <n v="50"/>
    <m/>
    <m/>
    <m/>
    <s v=""/>
    <n v="50"/>
    <s v="Sélection / Priorisation"/>
    <x v="1"/>
    <x v="18"/>
    <s v="Dejoie"/>
    <s v="Lebeye"/>
    <m/>
    <m/>
    <s v="Thirst Aid Station' Distributed in conjunction with Shelterkits and other NFI"/>
    <s v="SHE20161215SUCHDE"/>
    <x v="4"/>
    <x v="1"/>
    <x v="18"/>
    <e v="#N/A"/>
  </r>
  <r>
    <x v="33"/>
    <s v="410 Bridge"/>
    <m/>
    <s v="Planifié (financé)"/>
    <d v="2016-12-15T00:00:00"/>
    <s v="Distribution Abris"/>
    <s v="Matériaux Abris"/>
    <s v="Kit Abris"/>
    <s v="1 per HH"/>
    <s v="Nombre"/>
    <n v="50"/>
    <m/>
    <m/>
    <m/>
    <s v=""/>
    <n v="50"/>
    <s v="Sélection / Priorisation"/>
    <x v="1"/>
    <x v="18"/>
    <s v="Dejoie"/>
    <s v="Lebeye"/>
    <m/>
    <m/>
    <s v="Distributed in conjunction with NFI kits of solar lights, water filter, water container and mosquito nets"/>
    <s v="SHE20161215SUCHDE"/>
    <x v="5"/>
    <x v="1"/>
    <x v="18"/>
    <e v="#N/A"/>
  </r>
  <r>
    <x v="33"/>
    <s v="410 Bridge - Bousquet"/>
    <m/>
    <s v="Planifié (financé)"/>
    <d v="2016-12-20T00:00:00"/>
    <s v="Distribution NFI"/>
    <s v="Matériaux NFI"/>
    <s v="Moustiquaires"/>
    <s v="2 per HH"/>
    <s v="Nombre"/>
    <n v="200"/>
    <m/>
    <m/>
    <m/>
    <s v=""/>
    <n v="100"/>
    <s v="Sélection / Priorisation"/>
    <x v="1"/>
    <x v="18"/>
    <s v="Dejoie"/>
    <s v="Bousquet"/>
    <m/>
    <m/>
    <s v="Distributed in conjunction with Shelterkits and other NFI"/>
    <s v="SHE20161220SUCHDE"/>
    <x v="1"/>
    <x v="1"/>
    <x v="18"/>
    <e v="#N/A"/>
  </r>
  <r>
    <x v="33"/>
    <s v="410 Bridge"/>
    <m/>
    <s v="Planifié (financé)"/>
    <d v="2016-12-20T00:00:00"/>
    <s v="Distribution NFI"/>
    <s v="Matériaux NFI"/>
    <s v="Lampes solaires"/>
    <s v="2 per HH"/>
    <s v="Nombre"/>
    <n v="200"/>
    <m/>
    <m/>
    <m/>
    <s v=""/>
    <n v="100"/>
    <s v="Sélection / Priorisation"/>
    <x v="1"/>
    <x v="18"/>
    <s v="Dejoie"/>
    <s v="Bousquet"/>
    <m/>
    <m/>
    <s v="Distributed in conjunction with Shelterkits and other NFI"/>
    <s v="SHE20161220SUCHDE"/>
    <x v="2"/>
    <x v="1"/>
    <x v="18"/>
    <e v="#N/A"/>
  </r>
  <r>
    <x v="33"/>
    <s v="410 Bridge"/>
    <m/>
    <s v="Planifié (financé)"/>
    <d v="2016-12-20T00:00:00"/>
    <s v="Distribution NFI"/>
    <s v="Matériaux NFI"/>
    <s v="Bidons"/>
    <s v="1 per HH"/>
    <s v="Nombre"/>
    <n v="100"/>
    <m/>
    <m/>
    <m/>
    <s v=""/>
    <n v="100"/>
    <s v="Sélection / Priorisation"/>
    <x v="1"/>
    <x v="18"/>
    <s v="Dejoie"/>
    <s v="Bousquet"/>
    <m/>
    <m/>
    <s v="Distributed in conjunction with Shelterkits and other NFI"/>
    <s v="SHE20161220SUCHDE"/>
    <x v="3"/>
    <x v="1"/>
    <x v="18"/>
    <e v="#N/A"/>
  </r>
  <r>
    <x v="33"/>
    <s v="410 Bridge"/>
    <m/>
    <s v="Planifié (financé)"/>
    <d v="2016-12-20T00:00:00"/>
    <s v="Distribution NFI"/>
    <s v="Matériaux NFI"/>
    <s v="Aquatabs"/>
    <s v="1 per HH"/>
    <s v="Nombre"/>
    <n v="100"/>
    <m/>
    <m/>
    <m/>
    <s v=""/>
    <n v="100"/>
    <s v="Sélection / Priorisation"/>
    <x v="1"/>
    <x v="18"/>
    <s v="Dejoie"/>
    <s v="Bousquet"/>
    <m/>
    <m/>
    <s v="Thirst Aid Station' Distributed in conjunction with Shelterkits and other NFI"/>
    <s v="SHE20161220SUCHDE"/>
    <x v="4"/>
    <x v="1"/>
    <x v="18"/>
    <e v="#N/A"/>
  </r>
  <r>
    <x v="33"/>
    <s v="410 Bridge"/>
    <m/>
    <s v="Planifié (financé)"/>
    <d v="2016-12-20T00:00:00"/>
    <s v="Distribution Abris"/>
    <s v="Matériaux Abris"/>
    <s v="Kit Abris"/>
    <s v="1 per HH"/>
    <s v="Nombre"/>
    <n v="100"/>
    <m/>
    <m/>
    <m/>
    <s v=""/>
    <n v="100"/>
    <s v="Sélection / Priorisation"/>
    <x v="1"/>
    <x v="18"/>
    <s v="Dejoie"/>
    <s v="Bousquet"/>
    <m/>
    <m/>
    <s v="Distributed in conjunction with NFI kits of solar lights, water filter, water container and mosquito nets"/>
    <s v="SHE20161220SUCHDE"/>
    <x v="5"/>
    <x v="1"/>
    <x v="18"/>
    <e v="#N/A"/>
  </r>
  <r>
    <x v="33"/>
    <s v="410 Bridge - Figuier"/>
    <m/>
    <s v="Planifié (financé)"/>
    <d v="2016-12-24T00:00:00"/>
    <s v="Distribution NFI"/>
    <s v="Matériaux NFI"/>
    <s v="Moustiquaires"/>
    <s v="2 per HH"/>
    <s v="Nombre"/>
    <n v="800"/>
    <m/>
    <m/>
    <m/>
    <s v=""/>
    <n v="400"/>
    <s v="Sélection / Priorisation"/>
    <x v="1"/>
    <x v="9"/>
    <s v="Paricot"/>
    <s v="Figueir"/>
    <m/>
    <m/>
    <s v="Distributed in conjunction with Shelterkits and other NFI"/>
    <s v="SHE20161224SUPOPA"/>
    <x v="1"/>
    <x v="1"/>
    <x v="9"/>
    <e v="#N/A"/>
  </r>
  <r>
    <x v="33"/>
    <s v="410 Bridge"/>
    <m/>
    <s v="Planifié (financé)"/>
    <d v="2016-12-24T00:00:00"/>
    <s v="Distribution NFI"/>
    <s v="Matériaux NFI"/>
    <s v="Lampes solaires"/>
    <s v="2 per HH"/>
    <s v="Nombre"/>
    <n v="800"/>
    <m/>
    <m/>
    <m/>
    <s v=""/>
    <n v="400"/>
    <s v="Sélection / Priorisation"/>
    <x v="1"/>
    <x v="9"/>
    <s v="Paricot"/>
    <s v="Figueir"/>
    <m/>
    <m/>
    <s v="Distributed in conjunction with Shelterkits and other NFI"/>
    <s v="SHE20161224SUPOPA"/>
    <x v="2"/>
    <x v="1"/>
    <x v="9"/>
    <e v="#N/A"/>
  </r>
  <r>
    <x v="33"/>
    <s v="410 Bridge"/>
    <m/>
    <s v="Planifié (financé)"/>
    <d v="2016-12-24T00:00:00"/>
    <s v="Distribution NFI"/>
    <s v="Matériaux NFI"/>
    <s v="Bidons"/>
    <s v="1 per HH"/>
    <s v="Nombre"/>
    <n v="400"/>
    <m/>
    <m/>
    <m/>
    <s v=""/>
    <n v="400"/>
    <s v="Sélection / Priorisation"/>
    <x v="1"/>
    <x v="9"/>
    <s v="Paricot"/>
    <s v="Figueir"/>
    <m/>
    <m/>
    <s v="Distributed in conjunction with Shelterkits and other NFI"/>
    <s v="SHE20161224SUPOPA"/>
    <x v="3"/>
    <x v="1"/>
    <x v="9"/>
    <e v="#N/A"/>
  </r>
  <r>
    <x v="33"/>
    <s v="410 Bridge"/>
    <m/>
    <s v="Planifié (financé)"/>
    <d v="2016-12-24T00:00:00"/>
    <s v="Distribution NFI"/>
    <s v="Matériaux NFI"/>
    <s v="Aquatabs"/>
    <s v="1 per HH"/>
    <s v="Nombre"/>
    <n v="400"/>
    <m/>
    <m/>
    <m/>
    <s v=""/>
    <n v="400"/>
    <s v="Sélection / Priorisation"/>
    <x v="1"/>
    <x v="9"/>
    <s v="Paricot"/>
    <s v="Figueir"/>
    <m/>
    <m/>
    <s v="Thirst Aid Station' Distributed in conjunction with Shelterkits and other NFI"/>
    <s v="SHE20161224SUPOPA"/>
    <x v="4"/>
    <x v="1"/>
    <x v="9"/>
    <e v="#N/A"/>
  </r>
  <r>
    <x v="33"/>
    <s v="410 Bridge"/>
    <m/>
    <s v="Planifié (financé)"/>
    <d v="2016-12-24T00:00:00"/>
    <s v="Distribution Abris"/>
    <s v="Matériaux Abris"/>
    <s v="Kit Abris"/>
    <s v="1 per HH"/>
    <s v="Nombre"/>
    <n v="400"/>
    <m/>
    <m/>
    <m/>
    <s v=""/>
    <n v="400"/>
    <s v="Sélection / Priorisation"/>
    <x v="1"/>
    <x v="9"/>
    <s v="Paricot"/>
    <s v="Figueir"/>
    <m/>
    <m/>
    <s v="Distributed in conjunction with NFI kits of solar lights, water filter, water container and mosquito nets"/>
    <s v="SHE20161224SUPOPA"/>
    <x v="5"/>
    <x v="1"/>
    <x v="9"/>
    <e v="#N/A"/>
  </r>
  <r>
    <x v="33"/>
    <s v="410 Bridge -Grande Passe"/>
    <m/>
    <s v="Planifié (financé)"/>
    <d v="2017-01-15T00:00:00"/>
    <s v="Distribution NFI"/>
    <s v="Matériaux NFI"/>
    <s v="Moustiquaires"/>
    <s v="2 per HH"/>
    <s v="Nombre"/>
    <n v="800"/>
    <m/>
    <m/>
    <m/>
    <s v=""/>
    <n v="400"/>
    <s v="Sélection / Priorisation"/>
    <x v="1"/>
    <x v="9"/>
    <s v="Paricot"/>
    <s v="Grande Passe"/>
    <m/>
    <m/>
    <s v="Distributed in conjunction with Shelterkits and other NFI"/>
    <s v="SHE2017115SUPOPA"/>
    <x v="1"/>
    <x v="1"/>
    <x v="9"/>
    <e v="#N/A"/>
  </r>
  <r>
    <x v="33"/>
    <s v="410 Bridge"/>
    <m/>
    <s v="Planifié (financé)"/>
    <d v="2017-01-15T00:00:00"/>
    <s v="Distribution NFI"/>
    <s v="Matériaux NFI"/>
    <s v="Lampes solaires"/>
    <s v="2 per HH"/>
    <s v="Nombre"/>
    <n v="800"/>
    <m/>
    <m/>
    <m/>
    <s v=""/>
    <n v="400"/>
    <s v="Sélection / Priorisation"/>
    <x v="1"/>
    <x v="9"/>
    <s v="Paricot"/>
    <s v="Grande Passe"/>
    <m/>
    <m/>
    <s v="Distributed in conjunction with Shelterkits and other NFI"/>
    <s v="SHE2017115SUPOPA"/>
    <x v="2"/>
    <x v="1"/>
    <x v="9"/>
    <e v="#N/A"/>
  </r>
  <r>
    <x v="33"/>
    <s v="410 Bridge"/>
    <m/>
    <s v="Planifié (financé)"/>
    <d v="2017-01-15T00:00:00"/>
    <s v="Distribution NFI"/>
    <s v="Matériaux NFI"/>
    <s v="Bidons"/>
    <s v="1 per HH"/>
    <s v="Nombre"/>
    <n v="400"/>
    <m/>
    <m/>
    <m/>
    <s v=""/>
    <n v="400"/>
    <s v="Sélection / Priorisation"/>
    <x v="1"/>
    <x v="9"/>
    <s v="Paricot"/>
    <s v="Grande Passe"/>
    <m/>
    <m/>
    <s v="Distributed in conjunction with Shelterkits and other NFI"/>
    <s v="SHE2017115SUPOPA"/>
    <x v="3"/>
    <x v="1"/>
    <x v="9"/>
    <e v="#N/A"/>
  </r>
  <r>
    <x v="33"/>
    <s v="410 Bridge"/>
    <m/>
    <s v="Planifié (financé)"/>
    <d v="2017-01-15T00:00:00"/>
    <s v="Distribution NFI"/>
    <s v="Matériaux NFI"/>
    <s v="Aquatabs"/>
    <s v="1 per HH"/>
    <s v="Nombre"/>
    <n v="400"/>
    <m/>
    <m/>
    <m/>
    <s v=""/>
    <n v="400"/>
    <s v="Sélection / Priorisation"/>
    <x v="1"/>
    <x v="9"/>
    <s v="Paricot"/>
    <s v="Grande Passe"/>
    <m/>
    <m/>
    <s v="Thirst Aid Station' Distributed in conjunction with Shelterkits and other NFI"/>
    <s v="SHE2017115SUPOPA"/>
    <x v="4"/>
    <x v="1"/>
    <x v="9"/>
    <e v="#N/A"/>
  </r>
  <r>
    <x v="33"/>
    <s v="410 Bridge"/>
    <m/>
    <s v="Planifié (financé)"/>
    <d v="2017-01-15T00:00:00"/>
    <s v="Distribution Abris"/>
    <s v="Matériaux Abris"/>
    <s v="Kit Abris"/>
    <s v="1 per HH"/>
    <s v="Nombre"/>
    <n v="400"/>
    <m/>
    <m/>
    <m/>
    <s v=""/>
    <n v="400"/>
    <s v="Sélection / Priorisation"/>
    <x v="1"/>
    <x v="9"/>
    <s v="Paricot"/>
    <s v="Grande Passe"/>
    <m/>
    <m/>
    <s v="Distributed in conjunction with NFI kits of solar lights, water filter, water container and mosquito nets"/>
    <s v="SHE2017115SUPOPA"/>
    <x v="5"/>
    <x v="1"/>
    <x v="9"/>
    <e v="#N/A"/>
  </r>
  <r>
    <x v="33"/>
    <s v="410 Bridge - Awgo Mango"/>
    <m/>
    <s v="Planifié (financé)"/>
    <d v="2017-01-20T00:00:00"/>
    <s v="Distribution NFI"/>
    <s v="Matériaux NFI"/>
    <s v="Moustiquaires"/>
    <s v="2 per HH"/>
    <s v="Nombre"/>
    <n v="800"/>
    <m/>
    <m/>
    <m/>
    <s v=""/>
    <n v="400"/>
    <s v="Sélection / Priorisation"/>
    <x v="1"/>
    <x v="9"/>
    <m/>
    <s v="Awgo Mango"/>
    <m/>
    <m/>
    <s v="Distributed in conjunction with Shelterkits and other NFI"/>
    <s v="SHE2017120SUPO"/>
    <x v="1"/>
    <x v="1"/>
    <x v="9"/>
    <e v="#N/A"/>
  </r>
  <r>
    <x v="33"/>
    <s v="410 Bridge"/>
    <m/>
    <s v="Planifié (financé)"/>
    <d v="2017-01-20T00:00:00"/>
    <s v="Distribution NFI"/>
    <s v="Matériaux NFI"/>
    <s v="Lampes solaires"/>
    <s v="2 per HH"/>
    <s v="Nombre"/>
    <n v="800"/>
    <m/>
    <m/>
    <m/>
    <s v=""/>
    <n v="400"/>
    <s v="Sélection / Priorisation"/>
    <x v="1"/>
    <x v="9"/>
    <m/>
    <s v="Awgo Mango"/>
    <m/>
    <m/>
    <s v="Distributed in conjunction with Shelterkits and other NFI"/>
    <s v="SHE2017120SUPO"/>
    <x v="2"/>
    <x v="1"/>
    <x v="9"/>
    <e v="#N/A"/>
  </r>
  <r>
    <x v="33"/>
    <s v="410 Bridge"/>
    <m/>
    <s v="Planifié (financé)"/>
    <d v="2017-01-20T00:00:00"/>
    <s v="Distribution NFI"/>
    <s v="Matériaux NFI"/>
    <s v="Bidons"/>
    <s v="1 per HH"/>
    <s v="Nombre"/>
    <n v="400"/>
    <m/>
    <m/>
    <m/>
    <s v=""/>
    <n v="400"/>
    <s v="Sélection / Priorisation"/>
    <x v="1"/>
    <x v="9"/>
    <m/>
    <s v="Awgo Mango"/>
    <m/>
    <m/>
    <s v="Distributed in conjunction with Shelterkits and other NFI"/>
    <s v="SHE2017120SUPO"/>
    <x v="3"/>
    <x v="1"/>
    <x v="9"/>
    <e v="#N/A"/>
  </r>
  <r>
    <x v="33"/>
    <s v="410 Bridge"/>
    <m/>
    <s v="Planifié (financé)"/>
    <d v="2017-01-20T00:00:00"/>
    <s v="Distribution NFI"/>
    <s v="Matériaux NFI"/>
    <s v="Aquatabs"/>
    <s v="1 per HH"/>
    <s v="Nombre"/>
    <n v="400"/>
    <m/>
    <m/>
    <m/>
    <s v=""/>
    <n v="400"/>
    <s v="Sélection / Priorisation"/>
    <x v="1"/>
    <x v="9"/>
    <m/>
    <s v="Awgo Mango"/>
    <m/>
    <m/>
    <s v="Thirst Aid Station' Distributed in conjunction with Shelterkits and other NFI"/>
    <s v="SHE2017120SUPO"/>
    <x v="4"/>
    <x v="1"/>
    <x v="9"/>
    <e v="#N/A"/>
  </r>
  <r>
    <x v="33"/>
    <s v="410 Bridge"/>
    <m/>
    <s v="Planifié (financé)"/>
    <d v="2017-01-20T00:00:00"/>
    <s v="Distribution Abris"/>
    <s v="Matériaux Abris"/>
    <s v="Kit Abris"/>
    <s v="1 per HH"/>
    <s v="Nombre"/>
    <n v="400"/>
    <m/>
    <m/>
    <m/>
    <s v=""/>
    <n v="400"/>
    <s v="Sélection / Priorisation"/>
    <x v="1"/>
    <x v="9"/>
    <m/>
    <s v="Awgo Mango"/>
    <m/>
    <m/>
    <s v="Distributed in conjunction with NFI kits of solar lights, water filter, water container and mosquito nets"/>
    <s v="SHE2017120SUPO"/>
    <x v="5"/>
    <x v="1"/>
    <x v="9"/>
    <e v="#N/A"/>
  </r>
  <r>
    <x v="34"/>
    <m/>
    <s v="Unicef et Chaine du Bonheur"/>
    <s v="Planifié (financé)"/>
    <s v="Semaine du 2 ou du 9 janvier"/>
    <s v="Distribution Abris"/>
    <s v="Matériaux Abris"/>
    <s v="Kit Abris"/>
    <s v="tôles, bois, clous, kit outils"/>
    <s v="Nombre"/>
    <n v="400"/>
    <m/>
    <m/>
    <m/>
    <m/>
    <m/>
    <m/>
    <x v="1"/>
    <x v="5"/>
    <s v="1ère Beaulieu"/>
    <s v="et centre ville"/>
    <m/>
    <m/>
    <m/>
    <e v="#VALUE!"/>
    <x v="21"/>
    <x v="1"/>
    <x v="5"/>
    <s v="HT07743-01"/>
  </r>
  <r>
    <x v="34"/>
    <m/>
    <m/>
    <s v="Réalisé"/>
    <m/>
    <s v="Distribution NFI"/>
    <s v="Matériaux NFI"/>
    <s v="Kit de cuisine"/>
    <m/>
    <s v="Nombre"/>
    <n v="500"/>
    <m/>
    <m/>
    <m/>
    <s v=""/>
    <n v="500"/>
    <m/>
    <x v="1"/>
    <x v="1"/>
    <m/>
    <m/>
    <m/>
    <m/>
    <m/>
    <s v="TER190010SULE"/>
    <x v="4"/>
    <x v="1"/>
    <x v="1"/>
    <e v="#N/A"/>
  </r>
  <r>
    <x v="34"/>
    <m/>
    <m/>
    <s v="Réalisé"/>
    <m/>
    <s v="Distribution NFI"/>
    <s v="Matériaux NFI"/>
    <s v="Kit d'hygiène"/>
    <m/>
    <s v="Nombre"/>
    <n v="500"/>
    <m/>
    <m/>
    <m/>
    <s v=""/>
    <n v="500"/>
    <m/>
    <x v="1"/>
    <x v="1"/>
    <m/>
    <m/>
    <m/>
    <m/>
    <m/>
    <s v="TER190010SULE"/>
    <x v="5"/>
    <x v="1"/>
    <x v="1"/>
    <e v="#N/A"/>
  </r>
  <r>
    <x v="34"/>
    <m/>
    <m/>
    <s v="Réalisé"/>
    <m/>
    <s v="Distribution NFI"/>
    <s v="Matériaux NFI"/>
    <s v="Kit d'hygiène"/>
    <m/>
    <s v="Nombre"/>
    <n v="500"/>
    <m/>
    <m/>
    <m/>
    <s v=""/>
    <n v="500"/>
    <m/>
    <x v="1"/>
    <x v="9"/>
    <m/>
    <m/>
    <m/>
    <m/>
    <m/>
    <s v="TER190010SUPO"/>
    <x v="5"/>
    <x v="1"/>
    <x v="9"/>
    <e v="#N/A"/>
  </r>
  <r>
    <x v="34"/>
    <m/>
    <m/>
    <s v="Réalisé"/>
    <m/>
    <s v="Distribution NFI"/>
    <s v="Matériaux NFI"/>
    <s v="Kit d'hygiène"/>
    <m/>
    <s v="Nombre"/>
    <n v="500"/>
    <m/>
    <m/>
    <m/>
    <s v=""/>
    <n v="500"/>
    <m/>
    <x v="1"/>
    <x v="5"/>
    <m/>
    <m/>
    <m/>
    <m/>
    <m/>
    <s v="TER190010SURO"/>
    <x v="5"/>
    <x v="1"/>
    <x v="5"/>
    <e v="#N/A"/>
  </r>
  <r>
    <x v="35"/>
    <m/>
    <s v="OFDA"/>
    <s v="Réalisé"/>
    <m/>
    <s v="Distribution Abris"/>
    <s v="Matériaux Abris"/>
    <s v="Bâches"/>
    <m/>
    <s v="Nombre"/>
    <n v="20"/>
    <m/>
    <m/>
    <m/>
    <s v=""/>
    <m/>
    <m/>
    <x v="3"/>
    <x v="28"/>
    <m/>
    <m/>
    <m/>
    <m/>
    <m/>
    <s v="UCL190010NI"/>
    <x v="1"/>
    <x v="3"/>
    <x v="28"/>
    <e v="#N/A"/>
  </r>
  <r>
    <x v="35"/>
    <m/>
    <s v="OFDA"/>
    <s v="Réalisé"/>
    <m/>
    <s v="Distribution Abris"/>
    <s v="Matériaux Abris"/>
    <s v="Bâches"/>
    <m/>
    <s v="Nombre"/>
    <n v="20"/>
    <m/>
    <m/>
    <m/>
    <s v=""/>
    <m/>
    <m/>
    <x v="1"/>
    <x v="28"/>
    <m/>
    <m/>
    <m/>
    <m/>
    <m/>
    <s v="UCL190010SU"/>
    <x v="1"/>
    <x v="1"/>
    <x v="28"/>
    <e v="#N/A"/>
  </r>
  <r>
    <x v="35"/>
    <m/>
    <s v="OFDA"/>
    <s v="Réalisé"/>
    <m/>
    <s v="Distribution NFI"/>
    <s v="Matériaux NFI"/>
    <s v="Bidons"/>
    <m/>
    <s v="Nombre"/>
    <n v="20"/>
    <m/>
    <m/>
    <m/>
    <s v=""/>
    <m/>
    <m/>
    <x v="3"/>
    <x v="28"/>
    <m/>
    <m/>
    <m/>
    <m/>
    <m/>
    <s v="UCL190010NI"/>
    <x v="2"/>
    <x v="3"/>
    <x v="28"/>
    <e v="#N/A"/>
  </r>
  <r>
    <x v="35"/>
    <m/>
    <s v="OFDA"/>
    <s v="Réalisé"/>
    <m/>
    <s v="Distribution NFI"/>
    <s v="Matériaux NFI"/>
    <s v="Bidons"/>
    <m/>
    <s v="Nombre"/>
    <n v="20"/>
    <m/>
    <m/>
    <m/>
    <s v=""/>
    <m/>
    <m/>
    <x v="1"/>
    <x v="28"/>
    <m/>
    <m/>
    <m/>
    <m/>
    <m/>
    <s v="UCL190010SU"/>
    <x v="2"/>
    <x v="1"/>
    <x v="28"/>
    <e v="#N/A"/>
  </r>
  <r>
    <x v="35"/>
    <m/>
    <s v="OFDA"/>
    <s v="Réalisé"/>
    <m/>
    <s v="Distribution NFI"/>
    <s v="Matériaux NFI"/>
    <s v="Couvertures"/>
    <m/>
    <s v="Nombre"/>
    <n v="20"/>
    <m/>
    <m/>
    <m/>
    <s v=""/>
    <m/>
    <m/>
    <x v="3"/>
    <x v="28"/>
    <m/>
    <m/>
    <m/>
    <m/>
    <m/>
    <s v="UCL190010NI"/>
    <x v="3"/>
    <x v="3"/>
    <x v="28"/>
    <e v="#N/A"/>
  </r>
  <r>
    <x v="35"/>
    <m/>
    <s v="OFDA"/>
    <s v="Réalisé"/>
    <m/>
    <s v="Distribution NFI"/>
    <s v="Matériaux NFI"/>
    <s v="Couvertures"/>
    <m/>
    <s v="Nombre"/>
    <n v="20"/>
    <m/>
    <m/>
    <m/>
    <s v=""/>
    <m/>
    <m/>
    <x v="1"/>
    <x v="28"/>
    <m/>
    <m/>
    <m/>
    <m/>
    <m/>
    <s v="UCL190010SU"/>
    <x v="3"/>
    <x v="1"/>
    <x v="28"/>
    <e v="#N/A"/>
  </r>
  <r>
    <x v="35"/>
    <m/>
    <s v="OFDA"/>
    <s v="Réalisé"/>
    <m/>
    <s v="Distribution NFI"/>
    <s v="Matériaux NFI"/>
    <s v="Kit de cuisine"/>
    <m/>
    <s v="Nombre"/>
    <n v="20"/>
    <m/>
    <m/>
    <m/>
    <s v=""/>
    <m/>
    <m/>
    <x v="3"/>
    <x v="28"/>
    <m/>
    <m/>
    <m/>
    <m/>
    <m/>
    <s v="UCL190010NI"/>
    <x v="4"/>
    <x v="3"/>
    <x v="28"/>
    <e v="#N/A"/>
  </r>
  <r>
    <x v="35"/>
    <m/>
    <s v="OFDA"/>
    <s v="Réalisé"/>
    <m/>
    <s v="Distribution NFI"/>
    <s v="Matériaux NFI"/>
    <s v="Kit de cuisine"/>
    <m/>
    <s v="Nombre"/>
    <n v="20"/>
    <m/>
    <m/>
    <m/>
    <s v=""/>
    <m/>
    <m/>
    <x v="1"/>
    <x v="28"/>
    <m/>
    <m/>
    <m/>
    <m/>
    <m/>
    <s v="UCL190010SU"/>
    <x v="4"/>
    <x v="1"/>
    <x v="28"/>
    <e v="#N/A"/>
  </r>
  <r>
    <x v="35"/>
    <m/>
    <s v="OFDA"/>
    <s v="Réalisé"/>
    <m/>
    <s v="Distribution NFI"/>
    <s v="Matériaux NFI"/>
    <s v="Kit d'hygiène"/>
    <m/>
    <s v="Nombre"/>
    <n v="20"/>
    <m/>
    <m/>
    <m/>
    <s v=""/>
    <m/>
    <m/>
    <x v="3"/>
    <x v="28"/>
    <m/>
    <m/>
    <m/>
    <m/>
    <m/>
    <s v="UCL190010NI"/>
    <x v="5"/>
    <x v="3"/>
    <x v="28"/>
    <e v="#N/A"/>
  </r>
  <r>
    <x v="35"/>
    <m/>
    <s v="OFDA"/>
    <s v="Réalisé"/>
    <m/>
    <s v="Distribution NFI"/>
    <s v="Matériaux NFI"/>
    <s v="Kit d'hygiène"/>
    <m/>
    <s v="Nombre"/>
    <n v="20"/>
    <m/>
    <m/>
    <m/>
    <s v=""/>
    <m/>
    <m/>
    <x v="1"/>
    <x v="28"/>
    <m/>
    <m/>
    <m/>
    <m/>
    <m/>
    <s v="UCL190010SU"/>
    <x v="5"/>
    <x v="1"/>
    <x v="28"/>
    <e v="#N/A"/>
  </r>
  <r>
    <x v="36"/>
    <m/>
    <s v="OFDA"/>
    <s v="Réalisé"/>
    <m/>
    <s v="Distribution Abris"/>
    <s v="Matériaux Abris"/>
    <s v="Bâches"/>
    <m/>
    <s v="Nombre"/>
    <n v="50"/>
    <m/>
    <m/>
    <m/>
    <s v=""/>
    <n v="200"/>
    <m/>
    <x v="5"/>
    <x v="28"/>
    <m/>
    <m/>
    <m/>
    <m/>
    <m/>
    <s v="VIS190010"/>
    <x v="3"/>
    <x v="5"/>
    <x v="28"/>
    <e v="#N/A"/>
  </r>
  <r>
    <x v="36"/>
    <m/>
    <s v="OFDA"/>
    <s v="Réalisé"/>
    <m/>
    <s v="Distribution NFI"/>
    <s v="Matériaux NFI"/>
    <s v="Kit de cuisine"/>
    <m/>
    <s v="Nombre"/>
    <n v="200"/>
    <m/>
    <m/>
    <m/>
    <s v=""/>
    <n v="200"/>
    <m/>
    <x v="5"/>
    <x v="28"/>
    <m/>
    <m/>
    <m/>
    <m/>
    <m/>
    <s v="VIS190010"/>
    <x v="4"/>
    <x v="5"/>
    <x v="28"/>
    <e v="#N/A"/>
  </r>
  <r>
    <x v="36"/>
    <m/>
    <s v="OFDA"/>
    <s v="Réalisé"/>
    <m/>
    <s v="Distribution NFI"/>
    <s v="Matériaux NFI"/>
    <s v="Kit d'hygiène"/>
    <m/>
    <s v="Nombre"/>
    <n v="200"/>
    <m/>
    <m/>
    <m/>
    <s v=""/>
    <n v="200"/>
    <m/>
    <x v="5"/>
    <x v="28"/>
    <m/>
    <m/>
    <m/>
    <m/>
    <m/>
    <s v="VIS190010"/>
    <x v="5"/>
    <x v="5"/>
    <x v="28"/>
    <e v="#N/A"/>
  </r>
  <r>
    <x v="37"/>
    <m/>
    <s v="Tearfund"/>
    <s v="Réalisé"/>
    <d v="2016-10-05T00:00:00"/>
    <s v="Distribution NFI"/>
    <s v="Matériaux NFI"/>
    <s v="Kit de cuisine"/>
    <s v="Kits de cuisine"/>
    <s v="Nombre"/>
    <n v="34"/>
    <m/>
    <m/>
    <m/>
    <m/>
    <n v="34"/>
    <s v="Sélection / Priorisation"/>
    <x v="6"/>
    <x v="78"/>
    <s v="Bois D'Orme"/>
    <m/>
    <s v="Rural"/>
    <s v="Ménage"/>
    <m/>
    <s v="WOR2016105SUANBO"/>
    <x v="2"/>
    <x v="6"/>
    <x v="55"/>
    <e v="#N/A"/>
  </r>
  <r>
    <x v="37"/>
    <m/>
    <s v="Tearfund"/>
    <s v="Réalisé"/>
    <d v="2016-10-05T00:00:00"/>
    <s v="Distribution NFI"/>
    <s v="Matériaux NFI"/>
    <s v="Kit d'hygiène"/>
    <s v="kits d'hygiene"/>
    <s v="Nombre"/>
    <n v="26"/>
    <m/>
    <m/>
    <m/>
    <s v=""/>
    <n v="26"/>
    <s v="Sélection / Priorisation"/>
    <x v="6"/>
    <x v="78"/>
    <s v="Bois D'Orme"/>
    <m/>
    <s v="Rural"/>
    <s v="Ménage"/>
    <m/>
    <s v="WOR2016105SUANBO"/>
    <x v="3"/>
    <x v="6"/>
    <x v="55"/>
    <e v="#N/A"/>
  </r>
  <r>
    <x v="37"/>
    <m/>
    <s v="Tearfund"/>
    <s v="Réalisé"/>
    <d v="2016-10-05T00:00:00"/>
    <s v="Distribution NFI"/>
    <s v="Matériaux NFI"/>
    <s v="Autre, à préciser dans &quot;Commentaires&quot;"/>
    <s v="Matelas"/>
    <s v="N/A"/>
    <n v="18"/>
    <m/>
    <m/>
    <m/>
    <s v=""/>
    <n v="18"/>
    <s v="Sélection / Priorisation"/>
    <x v="6"/>
    <x v="78"/>
    <s v="Bois D'Orme"/>
    <m/>
    <s v="Rural"/>
    <s v="Ménage"/>
    <m/>
    <s v="WOR2016105SUANBO"/>
    <x v="4"/>
    <x v="6"/>
    <x v="55"/>
    <e v="#N/A"/>
  </r>
  <r>
    <x v="37"/>
    <m/>
    <s v="Tearfund"/>
    <s v="Réalisé"/>
    <d v="2016-10-05T00:00:00"/>
    <s v="Distribution NFI"/>
    <s v="Matériaux NFI"/>
    <s v="Couvertures"/>
    <s v="Prelats"/>
    <s v="Nombre"/>
    <n v="22"/>
    <m/>
    <m/>
    <m/>
    <s v=""/>
    <n v="22"/>
    <s v="Sélection / Priorisation"/>
    <x v="6"/>
    <x v="78"/>
    <s v="Bois D'Orme"/>
    <m/>
    <s v="Rural"/>
    <s v="Ménage"/>
    <m/>
    <s v="WOR2016105SUANBO"/>
    <x v="5"/>
    <x v="6"/>
    <x v="55"/>
    <e v="#N/A"/>
  </r>
  <r>
    <x v="37"/>
    <m/>
    <s v="Tearfund"/>
    <s v="Réalisé"/>
    <d v="2016-10-06T00:00:00"/>
    <s v="Distribution NFI"/>
    <s v="Matériaux NFI"/>
    <s v="Kit de cuisine"/>
    <s v="Kits de cuisine"/>
    <s v="Nombre"/>
    <n v="40"/>
    <m/>
    <m/>
    <m/>
    <s v=""/>
    <n v="40"/>
    <s v="Sélection / Priorisation"/>
    <x v="6"/>
    <x v="79"/>
    <s v="Thiotte"/>
    <m/>
    <s v="Peri urbain"/>
    <s v="Ménage"/>
    <m/>
    <s v="WOR2016106SUTHTH"/>
    <x v="2"/>
    <x v="6"/>
    <x v="56"/>
    <e v="#N/A"/>
  </r>
  <r>
    <x v="37"/>
    <m/>
    <s v="Tearfund"/>
    <s v="Réalisé"/>
    <d v="2016-10-06T00:00:00"/>
    <s v="Distribution NFI"/>
    <s v="Matériaux NFI"/>
    <s v="Kit d'hygiène"/>
    <s v="Kites d'hygiene"/>
    <s v="Nombre"/>
    <n v="50"/>
    <m/>
    <m/>
    <m/>
    <s v=""/>
    <n v="50"/>
    <s v="Sélection / Priorisation"/>
    <x v="6"/>
    <x v="79"/>
    <s v="Thiotte"/>
    <m/>
    <s v="Peri urbain"/>
    <s v="Ménage"/>
    <m/>
    <s v="WOR2016106SUTHTH"/>
    <x v="3"/>
    <x v="6"/>
    <x v="56"/>
    <e v="#N/A"/>
  </r>
  <r>
    <x v="37"/>
    <m/>
    <s v="Tearfund"/>
    <s v="Réalisé"/>
    <d v="2016-10-06T00:00:00"/>
    <s v="Distribution NFI"/>
    <s v="Matériaux NFI"/>
    <s v="Couvertures"/>
    <s v="Prelats"/>
    <s v="Nombre"/>
    <n v="26"/>
    <m/>
    <m/>
    <m/>
    <s v=""/>
    <n v="26"/>
    <s v="Sélection / Priorisation"/>
    <x v="6"/>
    <x v="79"/>
    <s v="Thiotte"/>
    <m/>
    <s v="Peri urbain"/>
    <s v="Ménage"/>
    <m/>
    <s v="WOR2016106SUTHTH"/>
    <x v="4"/>
    <x v="6"/>
    <x v="56"/>
    <e v="#N/A"/>
  </r>
  <r>
    <x v="37"/>
    <m/>
    <s v="Tearfund"/>
    <s v="Réalisé"/>
    <d v="2016-10-06T00:00:00"/>
    <s v="Distribution NFI"/>
    <s v="Matériaux NFI"/>
    <s v="Autre, à préciser dans &quot;Commentaires&quot;"/>
    <s v="Matelas"/>
    <s v="N/A"/>
    <n v="15"/>
    <m/>
    <m/>
    <m/>
    <s v=""/>
    <n v="15"/>
    <s v="Sélection / Priorisation"/>
    <x v="6"/>
    <x v="79"/>
    <s v="Thiotte"/>
    <m/>
    <s v="Peri urbain"/>
    <s v="Ménage"/>
    <m/>
    <s v="WOR2016106SUTHTH"/>
    <x v="5"/>
    <x v="6"/>
    <x v="56"/>
    <e v="#N/A"/>
  </r>
  <r>
    <x v="37"/>
    <m/>
    <s v="Tearfund"/>
    <s v="Réalisé"/>
    <d v="2016-11-25T00:00:00"/>
    <s v="Distribution Abris"/>
    <s v="Cash en HTG"/>
    <s v="Non conditionel"/>
    <s v="Cash"/>
    <s v="Valeur en HTG"/>
    <n v="61"/>
    <m/>
    <m/>
    <m/>
    <s v=""/>
    <n v="61"/>
    <s v="Sélection / Priorisation"/>
    <x v="6"/>
    <x v="78"/>
    <s v="Bois D'Orme"/>
    <m/>
    <s v="Rural"/>
    <s v="Ménage"/>
    <m/>
    <s v="WOR20161125SUANBO"/>
    <x v="5"/>
    <x v="6"/>
    <x v="55"/>
    <e v="#N/A"/>
  </r>
  <r>
    <x v="37"/>
    <m/>
    <s v="Tearfund"/>
    <s v="Réalisé"/>
    <d v="2016-11-25T00:00:00"/>
    <s v="Distribution Abris"/>
    <s v="Cash en HTG"/>
    <s v="Non conditionel"/>
    <s v="Cash"/>
    <s v="Valeur en HTG"/>
    <n v="84"/>
    <m/>
    <m/>
    <m/>
    <s v=""/>
    <n v="84"/>
    <s v="Sélection / Priorisation"/>
    <x v="6"/>
    <x v="79"/>
    <s v="Thiotte"/>
    <m/>
    <s v="Urbain"/>
    <s v="Ménage"/>
    <m/>
    <s v="WOR20161125SUTHTH"/>
    <x v="5"/>
    <x v="6"/>
    <x v="56"/>
    <e v="#N/A"/>
  </r>
  <r>
    <x v="37"/>
    <m/>
    <s v="Tearfund"/>
    <s v="Réalisé"/>
    <d v="2016-11-26T00:00:00"/>
    <s v="Distribution Abris"/>
    <s v="Cash en HTG"/>
    <s v="Non conditionel"/>
    <s v="Cash"/>
    <s v="Valeur en HTG"/>
    <n v="77"/>
    <m/>
    <m/>
    <m/>
    <s v=""/>
    <n v="77"/>
    <s v="Sélection / Priorisation"/>
    <x v="6"/>
    <x v="80"/>
    <s v="Mapou"/>
    <m/>
    <s v="Rural"/>
    <s v="Ménage"/>
    <m/>
    <s v="WOR20161126SUBEMA"/>
    <x v="5"/>
    <x v="6"/>
    <x v="57"/>
    <e v="#N/A"/>
  </r>
  <r>
    <x v="37"/>
    <m/>
    <s v="Tearfund"/>
    <s v="Réalisé"/>
    <d v="2016-12-01T00:00:00"/>
    <s v="Distribution Abris"/>
    <s v="Cash en HTG"/>
    <s v="Non conditionel"/>
    <s v="Cash"/>
    <s v="Valeur en HTG"/>
    <n v="50"/>
    <m/>
    <m/>
    <m/>
    <s v=""/>
    <n v="50"/>
    <s v="Sélection / Priorisation"/>
    <x v="6"/>
    <x v="81"/>
    <s v="Marbial"/>
    <m/>
    <s v="Rural"/>
    <s v="Ménage"/>
    <m/>
    <s v="WOR2016121SUJAMA"/>
    <x v="5"/>
    <x v="6"/>
    <x v="58"/>
    <e v="#N/A"/>
  </r>
  <r>
    <x v="37"/>
    <m/>
    <s v="Tearfund"/>
    <s v="Réalisé"/>
    <d v="2016-12-01T00:00:00"/>
    <s v="Distribution Abris"/>
    <s v="Cash en HTG"/>
    <s v="Non conditionel"/>
    <s v="Cash"/>
    <s v="Valeur en HTG"/>
    <n v="47"/>
    <m/>
    <m/>
    <m/>
    <s v=""/>
    <n v="47"/>
    <s v="Sélection / Priorisation"/>
    <x v="6"/>
    <x v="82"/>
    <s v="Savane Dubois"/>
    <m/>
    <s v="Rural"/>
    <s v="Ménage"/>
    <m/>
    <s v="WOR2016121SUMASA"/>
    <x v="5"/>
    <x v="6"/>
    <x v="59"/>
    <e v="#N/A"/>
  </r>
  <r>
    <x v="37"/>
    <m/>
    <s v="Tearfund"/>
    <s v="Réalisé"/>
    <d v="2016-12-01T00:00:00"/>
    <s v="Distribution Abris"/>
    <s v="Cash en HTG"/>
    <s v="Non conditionel"/>
    <s v="Cash"/>
    <s v="Valeur en HTG"/>
    <n v="44"/>
    <m/>
    <m/>
    <m/>
    <s v=""/>
    <n v="44"/>
    <s v="Sélection / Priorisation"/>
    <x v="6"/>
    <x v="60"/>
    <s v="Gaillard"/>
    <m/>
    <s v="Rural"/>
    <s v="Ménage"/>
    <m/>
    <s v="WOR2016121SUCAGA"/>
    <x v="5"/>
    <x v="6"/>
    <x v="40"/>
    <e v="#N/A"/>
  </r>
  <r>
    <x v="37"/>
    <m/>
    <s v="Tearfund"/>
    <s v="Réalisé"/>
    <d v="2016-12-01T00:00:00"/>
    <s v="Distribution Abris"/>
    <s v="Cash en HTG"/>
    <s v="Non conditionel"/>
    <s v="Cash"/>
    <s v="Valeur en HTG"/>
    <n v="34"/>
    <m/>
    <m/>
    <m/>
    <s v=""/>
    <n v="34"/>
    <s v="Sélection / Priorisation"/>
    <x v="6"/>
    <x v="82"/>
    <s v="Macary"/>
    <m/>
    <s v="Rural"/>
    <s v="Ménage"/>
    <m/>
    <s v="WOR2016121SUMAMA"/>
    <x v="5"/>
    <x v="6"/>
    <x v="59"/>
    <e v="#N/A"/>
  </r>
  <r>
    <x v="37"/>
    <m/>
    <s v="Tearfund"/>
    <s v="Réalisé"/>
    <d v="2016-12-03T00:00:00"/>
    <s v="Distribution Abris"/>
    <s v="Cash en HTG"/>
    <s v="Non conditionel"/>
    <s v="Cash"/>
    <s v="Valeur en HTG"/>
    <n v="20"/>
    <m/>
    <m/>
    <m/>
    <s v=""/>
    <n v="20"/>
    <s v="Sélection / Priorisation"/>
    <x v="6"/>
    <x v="80"/>
    <s v="Bais D'Orange"/>
    <m/>
    <s v="Rural"/>
    <s v="Ménage"/>
    <m/>
    <s v="WOR2016123SUBEBA"/>
    <x v="5"/>
    <x v="6"/>
    <x v="57"/>
    <e v="#N/A"/>
  </r>
  <r>
    <x v="37"/>
    <m/>
    <s v="Tearfund"/>
    <s v="Réalisé"/>
    <d v="2016-12-03T00:00:00"/>
    <s v="Distribution Abris"/>
    <s v="Cash en HTG"/>
    <s v="Non conditionel"/>
    <s v="Cash"/>
    <s v="Valeur en HTG"/>
    <n v="80"/>
    <m/>
    <m/>
    <m/>
    <s v=""/>
    <n v="80"/>
    <s v="Sélection / Priorisation"/>
    <x v="6"/>
    <x v="80"/>
    <s v="Belair"/>
    <m/>
    <s v="Peri urbain"/>
    <s v="Ménage"/>
    <m/>
    <s v="WOR2016123SUBEBE"/>
    <x v="5"/>
    <x v="6"/>
    <x v="57"/>
    <e v="#N/A"/>
  </r>
  <r>
    <x v="37"/>
    <m/>
    <s v="OFDA"/>
    <s v="En cours"/>
    <s v="Nov 2016 - Jan 2017"/>
    <s v="Distribution Abris"/>
    <s v="Matériaux Abris"/>
    <s v="Kit Abris"/>
    <s v="Shelter kit: rope, 50m, 4mm; 1.5&quot; nails, 1/2 kg.; 3&quot; nails, 1/2 kg; roofing umbrella nails, ½ kg, tarp"/>
    <s v="Nombre"/>
    <n v="1000"/>
    <m/>
    <m/>
    <m/>
    <s v=""/>
    <n v="1000"/>
    <s v="Sélection / Priorisation"/>
    <x v="1"/>
    <x v="16"/>
    <s v="Debouchette"/>
    <m/>
    <s v="Rural"/>
    <s v="Ménage"/>
    <m/>
    <e v="#VALUE!"/>
    <x v="22"/>
    <x v="1"/>
    <x v="16"/>
    <e v="#N/A"/>
  </r>
  <r>
    <x v="37"/>
    <m/>
    <s v="OFDA"/>
    <s v="En cours"/>
    <s v="Nov 2016 - Jan 2017"/>
    <s v="Distribution Abris"/>
    <s v="Matériaux Abris"/>
    <s v="Kit Abris"/>
    <s v="Shelter kit: rope, 50m, 4mm; 1.5&quot; nails, 1/2 kg.; 3&quot; nails, 1/2 kg; roofing umbrella nails, ½ kg, tarp"/>
    <s v="Nombre"/>
    <n v="1000"/>
    <m/>
    <m/>
    <m/>
    <m/>
    <n v="1000"/>
    <s v="Sélection / Priorisation"/>
    <x v="1"/>
    <x v="16"/>
    <s v="Tapion"/>
    <m/>
    <s v="Rural"/>
    <s v="Ménage"/>
    <m/>
    <e v="#VALUE!"/>
    <x v="23"/>
    <x v="1"/>
    <x v="16"/>
    <e v="#N/A"/>
  </r>
  <r>
    <x v="37"/>
    <m/>
    <s v="OFDA"/>
    <s v="En cours"/>
    <s v="Nov 2016 - Jan 2017"/>
    <s v="Distribution Abris"/>
    <s v="Matériaux Abris"/>
    <s v="Kit Abris"/>
    <s v="Shelter kit: rope, 50m, 4mm; 1.5&quot; nails, 1/2 kg.; 3&quot; nails, 1/2 kg; roofing umbrella nails, ½ kg, tarp"/>
    <s v="Nombre"/>
    <n v="1000"/>
    <m/>
    <m/>
    <m/>
    <m/>
    <n v="1000"/>
    <s v="Sélection / Priorisation"/>
    <x v="1"/>
    <x v="16"/>
    <s v="Trichet"/>
    <m/>
    <s v="Rural"/>
    <s v="Ménage"/>
    <m/>
    <e v="#VALUE!"/>
    <x v="0"/>
    <x v="1"/>
    <x v="16"/>
    <e v="#N/A"/>
  </r>
  <r>
    <x v="37"/>
    <m/>
    <s v="OFDA"/>
    <s v="En cours"/>
    <s v="Nov 2016 - Jan 2017"/>
    <s v="Distribution Abris"/>
    <s v="Matériaux Abris"/>
    <s v="Kit d'outils"/>
    <s v="Shelter kit: rope, 50m, 4mm; 1.5&quot; nails, 1/2 kg.; 3&quot; nails, 1/2 kg; roofing umbrella nails, ½ kg, tarp"/>
    <s v="Nombre"/>
    <n v="1000"/>
    <m/>
    <m/>
    <m/>
    <m/>
    <n v="1000"/>
    <s v="Sélection / Priorisation"/>
    <x v="1"/>
    <x v="16"/>
    <s v="Debouchette"/>
    <m/>
    <s v="Rural"/>
    <s v="Ménage"/>
    <m/>
    <e v="#VALUE!"/>
    <x v="1"/>
    <x v="1"/>
    <x v="16"/>
    <e v="#N/A"/>
  </r>
  <r>
    <x v="37"/>
    <m/>
    <s v="OFDA"/>
    <s v="En cours"/>
    <s v="Nov 2016 - Jan 2017"/>
    <s v="Distribution Abris"/>
    <s v="Matériaux Abris"/>
    <s v="Kit d'outils"/>
    <s v="Shelter kit: rope, 50m, 4mm; 1.5&quot; nails, 1/2 kg.; 3&quot; nails, 1/2 kg; roofing umbrella nails, ½ kg, tarp"/>
    <s v="Nombre"/>
    <n v="1000"/>
    <m/>
    <m/>
    <m/>
    <m/>
    <n v="1000"/>
    <s v="Sélection / Priorisation"/>
    <x v="1"/>
    <x v="16"/>
    <s v="Tapion"/>
    <m/>
    <s v="Rural"/>
    <s v="Ménage"/>
    <m/>
    <e v="#VALUE!"/>
    <x v="2"/>
    <x v="1"/>
    <x v="16"/>
    <e v="#N/A"/>
  </r>
  <r>
    <x v="37"/>
    <m/>
    <s v="OFDA"/>
    <s v="En cours"/>
    <s v="Nov 2016 - Jan 2017"/>
    <s v="Distribution Abris"/>
    <s v="Matériaux Abris"/>
    <s v="Kit d'outils"/>
    <s v="Shelter kit: rope, 50m, 4mm; 1.5&quot; nails, 1/2 kg.; 3&quot; nails, 1/2 kg; roofing umbrella nails, ½ kg, tarp"/>
    <s v="Nombre"/>
    <n v="1000"/>
    <m/>
    <m/>
    <m/>
    <m/>
    <n v="1000"/>
    <s v="Sélection / Priorisation"/>
    <x v="1"/>
    <x v="16"/>
    <s v="Trichet"/>
    <m/>
    <s v="Rural"/>
    <s v="Ménage"/>
    <m/>
    <e v="#VALUE!"/>
    <x v="3"/>
    <x v="1"/>
    <x v="16"/>
    <e v="#N/A"/>
  </r>
  <r>
    <x v="38"/>
    <s v="pcH"/>
    <m/>
    <s v="En cours"/>
    <s v="14-Oct-2016 - 15-Nov-2016"/>
    <s v="Distribution Abris"/>
    <s v="Matériaux Abris"/>
    <s v="Bâches"/>
    <m/>
    <s v="Nombre"/>
    <n v="400"/>
    <m/>
    <m/>
    <m/>
    <s v=""/>
    <n v="400"/>
    <s v="Sélection / Priorisation"/>
    <x v="0"/>
    <x v="65"/>
    <s v="Duchity"/>
    <m/>
    <m/>
    <m/>
    <m/>
    <e v="#VALUE!"/>
    <x v="4"/>
    <x v="0"/>
    <x v="45"/>
    <e v="#N/A"/>
  </r>
  <r>
    <x v="38"/>
    <s v="pcH"/>
    <m/>
    <s v="En cours"/>
    <s v="14-Oct-2016 - 15-Nov-2016"/>
    <s v="Distribution Abris"/>
    <s v="Cash en USD"/>
    <s v="Non conditionel "/>
    <m/>
    <s v="Valeur en USD"/>
    <n v="50"/>
    <m/>
    <m/>
    <m/>
    <s v=""/>
    <n v="400"/>
    <s v="Sélection / Priorisation"/>
    <x v="0"/>
    <x v="65"/>
    <s v="Duchity"/>
    <m/>
    <m/>
    <m/>
    <m/>
    <e v="#VALUE!"/>
    <x v="5"/>
    <x v="0"/>
    <x v="45"/>
    <e v="#N/A"/>
  </r>
  <r>
    <x v="39"/>
    <m/>
    <m/>
    <s v="Réalisé"/>
    <d v="2016-10-01T00:00:00"/>
    <s v="Distribution NFI"/>
    <s v="Matériaux NFI"/>
    <s v="Bidons"/>
    <m/>
    <s v="Nombre"/>
    <n v="32"/>
    <m/>
    <m/>
    <m/>
    <s v=""/>
    <n v="32"/>
    <s v="Sélection / Priorisation"/>
    <x v="4"/>
    <x v="33"/>
    <s v="Palma"/>
    <m/>
    <m/>
    <m/>
    <m/>
    <s v="WOR2016101OUANPA"/>
    <x v="4"/>
    <x v="4"/>
    <x v="33"/>
    <e v="#N/A"/>
  </r>
  <r>
    <x v="39"/>
    <m/>
    <m/>
    <s v="Réalisé"/>
    <d v="2016-10-01T00:00:00"/>
    <s v="Distribution NFI"/>
    <s v="Matériaux NFI"/>
    <s v="Couvertures"/>
    <m/>
    <s v="Nombre"/>
    <n v="32"/>
    <m/>
    <m/>
    <m/>
    <s v=""/>
    <n v="32"/>
    <s v="Sélection / Priorisation"/>
    <x v="4"/>
    <x v="33"/>
    <s v="Palma"/>
    <m/>
    <m/>
    <m/>
    <m/>
    <s v="WOR2016101OUANPA"/>
    <x v="5"/>
    <x v="4"/>
    <x v="33"/>
    <e v="#N/A"/>
  </r>
  <r>
    <x v="39"/>
    <m/>
    <m/>
    <s v="Réalisé"/>
    <d v="2016-10-04T00:00:00"/>
    <s v="Distribution NFI"/>
    <s v="Matériaux NFI"/>
    <s v="Bidons"/>
    <m/>
    <s v="Nombre"/>
    <n v="114"/>
    <m/>
    <m/>
    <m/>
    <s v=""/>
    <n v="114"/>
    <s v="Sélection / Priorisation"/>
    <x v="4"/>
    <x v="83"/>
    <s v="Montagne Noire"/>
    <m/>
    <m/>
    <m/>
    <m/>
    <s v="WOR2016104OUPEMO"/>
    <x v="3"/>
    <x v="4"/>
    <x v="60"/>
    <e v="#N/A"/>
  </r>
  <r>
    <x v="39"/>
    <m/>
    <m/>
    <s v="Réalisé"/>
    <d v="2016-10-04T00:00:00"/>
    <s v="Distribution NFI"/>
    <s v="Matériaux NFI"/>
    <s v="Couvertures"/>
    <m/>
    <s v="Nombre"/>
    <n v="114"/>
    <m/>
    <m/>
    <m/>
    <s v=""/>
    <n v="114"/>
    <s v="Sélection / Priorisation"/>
    <x v="4"/>
    <x v="83"/>
    <s v="Montagne Noire"/>
    <m/>
    <m/>
    <m/>
    <m/>
    <s v="WOR2016104OUPEMO"/>
    <x v="4"/>
    <x v="4"/>
    <x v="60"/>
    <e v="#N/A"/>
  </r>
  <r>
    <x v="39"/>
    <m/>
    <m/>
    <s v="Réalisé"/>
    <d v="2016-10-04T00:00:00"/>
    <s v="Distribution NFI"/>
    <s v="Matériaux NFI"/>
    <s v="Kit d'hygiène"/>
    <m/>
    <s v="Nombre"/>
    <n v="35"/>
    <m/>
    <m/>
    <m/>
    <s v=""/>
    <n v="114"/>
    <s v="Sélection / Priorisation"/>
    <x v="4"/>
    <x v="83"/>
    <s v="Montagne Noire"/>
    <m/>
    <m/>
    <m/>
    <m/>
    <s v="WOR2016104OUPEMO"/>
    <x v="5"/>
    <x v="4"/>
    <x v="60"/>
    <e v="#N/A"/>
  </r>
  <r>
    <x v="39"/>
    <m/>
    <m/>
    <s v="Réalisé"/>
    <d v="2016-10-07T00:00:00"/>
    <s v="Distribution Abris"/>
    <s v="Matériaux Abris"/>
    <s v="Bâches"/>
    <m/>
    <s v="Nombre"/>
    <n v="128"/>
    <m/>
    <m/>
    <m/>
    <s v=""/>
    <n v="128"/>
    <m/>
    <x v="4"/>
    <x v="84"/>
    <s v="Soucailles"/>
    <m/>
    <m/>
    <m/>
    <m/>
    <s v="WOR2016107OUKESO"/>
    <x v="2"/>
    <x v="4"/>
    <x v="61"/>
    <e v="#N/A"/>
  </r>
  <r>
    <x v="39"/>
    <m/>
    <m/>
    <s v="Réalisé"/>
    <d v="2016-10-07T00:00:00"/>
    <s v="Distribution NFI"/>
    <s v="Matériaux NFI"/>
    <s v="Bidons"/>
    <m/>
    <s v="Nombre"/>
    <n v="128"/>
    <m/>
    <m/>
    <m/>
    <s v=""/>
    <n v="128"/>
    <s v="Sélection / Priorisation"/>
    <x v="4"/>
    <x v="84"/>
    <s v="Soucailles"/>
    <m/>
    <m/>
    <m/>
    <m/>
    <s v="WOR2016107OUKESO"/>
    <x v="3"/>
    <x v="4"/>
    <x v="61"/>
    <e v="#N/A"/>
  </r>
  <r>
    <x v="39"/>
    <m/>
    <m/>
    <s v="Réalisé"/>
    <d v="2016-10-07T00:00:00"/>
    <s v="Distribution NFI"/>
    <s v="Matériaux NFI"/>
    <s v="Couvertures"/>
    <m/>
    <s v="Nombre"/>
    <n v="128"/>
    <m/>
    <m/>
    <m/>
    <s v=""/>
    <n v="128"/>
    <s v="Sélection / Priorisation"/>
    <x v="4"/>
    <x v="84"/>
    <s v="Soucailles"/>
    <m/>
    <m/>
    <m/>
    <m/>
    <s v="WOR2016107OUKESO"/>
    <x v="4"/>
    <x v="4"/>
    <x v="61"/>
    <e v="#N/A"/>
  </r>
  <r>
    <x v="39"/>
    <m/>
    <m/>
    <s v="Réalisé"/>
    <d v="2016-10-07T00:00:00"/>
    <s v="Distribution NFI"/>
    <s v="Matériaux NFI"/>
    <s v="Kit d'hygiène"/>
    <m/>
    <s v="Nombre"/>
    <n v="128"/>
    <m/>
    <m/>
    <m/>
    <s v=""/>
    <n v="128"/>
    <s v="Sélection / Priorisation"/>
    <x v="4"/>
    <x v="84"/>
    <s v="Soucailles"/>
    <m/>
    <m/>
    <m/>
    <m/>
    <s v="WOR2016107OUKESO"/>
    <x v="5"/>
    <x v="4"/>
    <x v="61"/>
    <e v="#N/A"/>
  </r>
  <r>
    <x v="39"/>
    <s v="Mercy Corps"/>
    <m/>
    <s v="Réalisé"/>
    <d v="2016-10-08T00:00:00"/>
    <s v="Distribution Abris"/>
    <s v="Matériaux Abris"/>
    <s v="Bâches"/>
    <m/>
    <s v="Nombre"/>
    <n v="150"/>
    <m/>
    <m/>
    <m/>
    <s v=""/>
    <n v="150"/>
    <m/>
    <x v="3"/>
    <x v="27"/>
    <s v="Fonds Des Negres"/>
    <m/>
    <m/>
    <m/>
    <m/>
    <s v="WOR2016108NIFOFO"/>
    <x v="1"/>
    <x v="3"/>
    <x v="27"/>
    <e v="#N/A"/>
  </r>
  <r>
    <x v="39"/>
    <m/>
    <m/>
    <s v="Réalisé"/>
    <d v="2016-10-08T00:00:00"/>
    <s v="Distribution Abris"/>
    <s v="Matériaux Abris"/>
    <s v="Bâches"/>
    <m/>
    <s v="Nombre"/>
    <n v="300"/>
    <m/>
    <m/>
    <m/>
    <s v=""/>
    <n v="300"/>
    <m/>
    <x v="3"/>
    <x v="24"/>
    <s v="Chalon"/>
    <m/>
    <m/>
    <m/>
    <m/>
    <s v="WOR2016108NIMICH"/>
    <x v="1"/>
    <x v="3"/>
    <x v="24"/>
    <e v="#N/A"/>
  </r>
  <r>
    <x v="39"/>
    <s v="Mercy Corps"/>
    <m/>
    <s v="Réalisé"/>
    <d v="2016-10-08T00:00:00"/>
    <s v="Distribution NFI"/>
    <s v="Matériaux NFI"/>
    <s v="Bidons"/>
    <m/>
    <s v="Nombre"/>
    <n v="150"/>
    <m/>
    <m/>
    <m/>
    <s v=""/>
    <n v="150"/>
    <s v="Sélection / Priorisation"/>
    <x v="3"/>
    <x v="27"/>
    <s v="Fonds Des Negres"/>
    <m/>
    <m/>
    <m/>
    <m/>
    <s v="WOR2016108NIFOFO"/>
    <x v="2"/>
    <x v="3"/>
    <x v="27"/>
    <e v="#N/A"/>
  </r>
  <r>
    <x v="39"/>
    <m/>
    <m/>
    <s v="Réalisé"/>
    <d v="2016-10-08T00:00:00"/>
    <s v="Distribution NFI"/>
    <s v="Matériaux NFI"/>
    <s v="Bidons"/>
    <m/>
    <s v="Nombre"/>
    <n v="300"/>
    <m/>
    <m/>
    <m/>
    <s v=""/>
    <n v="300"/>
    <s v="Sélection / Priorisation"/>
    <x v="3"/>
    <x v="24"/>
    <s v="Chalon"/>
    <m/>
    <m/>
    <m/>
    <m/>
    <s v="WOR2016108NIMICH"/>
    <x v="2"/>
    <x v="3"/>
    <x v="24"/>
    <e v="#N/A"/>
  </r>
  <r>
    <x v="39"/>
    <s v="Mercy Corps"/>
    <m/>
    <s v="Réalisé"/>
    <d v="2016-10-08T00:00:00"/>
    <s v="Distribution NFI"/>
    <s v="Matériaux NFI"/>
    <s v="Couvertures"/>
    <m/>
    <s v="Nombre"/>
    <n v="150"/>
    <m/>
    <m/>
    <m/>
    <s v=""/>
    <n v="150"/>
    <s v="Sélection / Priorisation"/>
    <x v="3"/>
    <x v="27"/>
    <s v="Fonds Des Negres"/>
    <m/>
    <m/>
    <m/>
    <m/>
    <s v="WOR2016108NIFOFO"/>
    <x v="3"/>
    <x v="3"/>
    <x v="27"/>
    <e v="#N/A"/>
  </r>
  <r>
    <x v="39"/>
    <m/>
    <m/>
    <s v="Réalisé"/>
    <d v="2016-10-08T00:00:00"/>
    <s v="Distribution NFI"/>
    <s v="Matériaux NFI"/>
    <s v="Couvertures"/>
    <m/>
    <s v="Nombre"/>
    <n v="300"/>
    <m/>
    <m/>
    <m/>
    <s v=""/>
    <n v="300"/>
    <s v="Sélection / Priorisation"/>
    <x v="3"/>
    <x v="24"/>
    <s v="Chalon"/>
    <m/>
    <m/>
    <m/>
    <m/>
    <s v="WOR2016108NIMICH"/>
    <x v="3"/>
    <x v="3"/>
    <x v="24"/>
    <e v="#N/A"/>
  </r>
  <r>
    <x v="39"/>
    <s v="Mercy Corps"/>
    <m/>
    <s v="Réalisé"/>
    <d v="2016-10-08T00:00:00"/>
    <s v="Distribution NFI"/>
    <s v="Matériaux NFI"/>
    <s v="Lampes solaires"/>
    <m/>
    <s v="Nombre"/>
    <n v="150"/>
    <m/>
    <m/>
    <m/>
    <s v=""/>
    <n v="150"/>
    <s v="Sélection / Priorisation"/>
    <x v="3"/>
    <x v="27"/>
    <s v="Fonds Des Negres"/>
    <m/>
    <m/>
    <m/>
    <m/>
    <s v="WOR2016108NIFOFO"/>
    <x v="4"/>
    <x v="3"/>
    <x v="27"/>
    <e v="#N/A"/>
  </r>
  <r>
    <x v="39"/>
    <m/>
    <m/>
    <s v="Réalisé"/>
    <d v="2016-10-08T00:00:00"/>
    <s v="Distribution NFI"/>
    <s v="Matériaux NFI"/>
    <s v="Lampes solaires"/>
    <m/>
    <s v="Nombre"/>
    <n v="300"/>
    <m/>
    <m/>
    <m/>
    <s v=""/>
    <n v="300"/>
    <s v="Sélection / Priorisation"/>
    <x v="3"/>
    <x v="24"/>
    <s v="Chalon"/>
    <m/>
    <m/>
    <m/>
    <m/>
    <s v="WOR2016108NIMICH"/>
    <x v="4"/>
    <x v="3"/>
    <x v="24"/>
    <e v="#N/A"/>
  </r>
  <r>
    <x v="39"/>
    <s v="Mercy Corps"/>
    <m/>
    <s v="Réalisé"/>
    <d v="2016-10-08T00:00:00"/>
    <s v="Distribution NFI"/>
    <s v="Matériaux NFI"/>
    <s v="Moustiquaires"/>
    <m/>
    <s v="Nombre"/>
    <n v="150"/>
    <m/>
    <m/>
    <m/>
    <s v=""/>
    <n v="150"/>
    <s v="Sélection / Priorisation"/>
    <x v="3"/>
    <x v="27"/>
    <s v="Fonds Des Negres"/>
    <m/>
    <m/>
    <m/>
    <m/>
    <s v="WOR2016108NIFOFO"/>
    <x v="5"/>
    <x v="3"/>
    <x v="27"/>
    <e v="#N/A"/>
  </r>
  <r>
    <x v="39"/>
    <m/>
    <m/>
    <s v="Réalisé"/>
    <d v="2016-10-08T00:00:00"/>
    <s v="Distribution NFI"/>
    <s v="Matériaux NFI"/>
    <s v="Moustiquaires"/>
    <m/>
    <s v="Nombre"/>
    <n v="300"/>
    <m/>
    <m/>
    <m/>
    <s v=""/>
    <n v="300"/>
    <s v="Sélection / Priorisation"/>
    <x v="3"/>
    <x v="24"/>
    <s v="Chalon"/>
    <m/>
    <m/>
    <m/>
    <m/>
    <s v="WOR2016108NIMICH"/>
    <x v="5"/>
    <x v="3"/>
    <x v="24"/>
    <e v="#N/A"/>
  </r>
  <r>
    <x v="39"/>
    <s v="Mercy Corps"/>
    <m/>
    <s v="Réalisé"/>
    <d v="2016-10-09T00:00:00"/>
    <s v="Distribution Abris"/>
    <s v="Matériaux Abris"/>
    <s v="Bâches"/>
    <m/>
    <s v="Nombre"/>
    <n v="400"/>
    <m/>
    <m/>
    <m/>
    <s v=""/>
    <n v="400"/>
    <m/>
    <x v="3"/>
    <x v="27"/>
    <s v="Fonds Des Negres"/>
    <m/>
    <m/>
    <m/>
    <m/>
    <s v="WOR2016109NIFOFO"/>
    <x v="1"/>
    <x v="3"/>
    <x v="27"/>
    <e v="#N/A"/>
  </r>
  <r>
    <x v="39"/>
    <m/>
    <m/>
    <s v="Réalisé"/>
    <d v="2016-10-09T00:00:00"/>
    <s v="Distribution Abris"/>
    <s v="Matériaux Abris"/>
    <s v="Bâches"/>
    <m/>
    <s v="Nombre"/>
    <n v="156"/>
    <m/>
    <m/>
    <m/>
    <s v=""/>
    <n v="156"/>
    <m/>
    <x v="3"/>
    <x v="85"/>
    <s v="Sillegue"/>
    <m/>
    <m/>
    <m/>
    <m/>
    <s v="WOR2016109NIPESI"/>
    <x v="3"/>
    <x v="3"/>
    <x v="62"/>
    <e v="#N/A"/>
  </r>
  <r>
    <x v="39"/>
    <m/>
    <m/>
    <s v="Réalisé"/>
    <d v="2016-10-09T00:00:00"/>
    <s v="Distribution Abris"/>
    <s v="Matériaux Abris"/>
    <s v="Bâches"/>
    <m/>
    <s v="Nombre"/>
    <n v="134"/>
    <m/>
    <m/>
    <m/>
    <s v=""/>
    <n v="134"/>
    <m/>
    <x v="4"/>
    <x v="84"/>
    <s v="Belle Fontaine"/>
    <m/>
    <m/>
    <m/>
    <m/>
    <s v="WOR2016109OUKEBE"/>
    <x v="3"/>
    <x v="4"/>
    <x v="61"/>
    <e v="#N/A"/>
  </r>
  <r>
    <x v="39"/>
    <m/>
    <m/>
    <s v="Réalisé"/>
    <d v="2016-10-09T00:00:00"/>
    <s v="Distribution Abris"/>
    <s v="Matériaux Abris"/>
    <s v="Bâches"/>
    <m/>
    <s v="Nombre"/>
    <n v="250"/>
    <m/>
    <m/>
    <m/>
    <s v=""/>
    <n v="250"/>
    <m/>
    <x v="4"/>
    <x v="84"/>
    <s v="Bongars"/>
    <m/>
    <m/>
    <m/>
    <m/>
    <s v="WOR2016109OUKEBO"/>
    <x v="3"/>
    <x v="4"/>
    <x v="61"/>
    <e v="#N/A"/>
  </r>
  <r>
    <x v="39"/>
    <m/>
    <m/>
    <s v="Réalisé"/>
    <d v="2016-10-09T00:00:00"/>
    <s v="Distribution Abris"/>
    <s v="Matériaux Abris"/>
    <s v="Bâches"/>
    <m/>
    <s v="Nombre"/>
    <n v="145"/>
    <m/>
    <m/>
    <m/>
    <s v=""/>
    <n v="145"/>
    <m/>
    <x v="4"/>
    <x v="34"/>
    <s v="Trou Louis"/>
    <m/>
    <m/>
    <m/>
    <m/>
    <s v="WOR2016109OUPOTR"/>
    <x v="2"/>
    <x v="4"/>
    <x v="34"/>
    <e v="#N/A"/>
  </r>
  <r>
    <x v="39"/>
    <s v="OFATMA"/>
    <m/>
    <s v="Réalisé"/>
    <d v="2016-10-09T00:00:00"/>
    <s v="Distribution Abris"/>
    <s v="Matériaux Abris"/>
    <s v="Bâches"/>
    <m/>
    <s v="Nombre"/>
    <n v="50"/>
    <m/>
    <m/>
    <m/>
    <s v=""/>
    <n v="50"/>
    <m/>
    <x v="1"/>
    <x v="1"/>
    <s v="Bourdet"/>
    <m/>
    <m/>
    <m/>
    <m/>
    <s v="WOR2016109SULEBO"/>
    <x v="1"/>
    <x v="1"/>
    <x v="1"/>
    <e v="#N/A"/>
  </r>
  <r>
    <x v="39"/>
    <s v="Mercy Corps"/>
    <m/>
    <s v="Réalisé"/>
    <d v="2016-10-09T00:00:00"/>
    <s v="Distribution NFI"/>
    <s v="Matériaux NFI"/>
    <s v="Bidons"/>
    <m/>
    <s v="Nombre"/>
    <n v="400"/>
    <m/>
    <m/>
    <m/>
    <s v=""/>
    <n v="400"/>
    <s v="Sélection / Priorisation"/>
    <x v="3"/>
    <x v="27"/>
    <s v="Fonds Des Negres"/>
    <m/>
    <m/>
    <m/>
    <m/>
    <s v="WOR2016109NIFOFO"/>
    <x v="2"/>
    <x v="3"/>
    <x v="27"/>
    <e v="#N/A"/>
  </r>
  <r>
    <x v="39"/>
    <m/>
    <m/>
    <s v="Réalisé"/>
    <d v="2016-10-09T00:00:00"/>
    <s v="Distribution NFI"/>
    <s v="Matériaux NFI"/>
    <s v="Bidons"/>
    <m/>
    <s v="Nombre"/>
    <n v="156"/>
    <m/>
    <m/>
    <m/>
    <s v=""/>
    <n v="156"/>
    <s v="Sélection / Priorisation"/>
    <x v="3"/>
    <x v="85"/>
    <s v="Sillegue"/>
    <m/>
    <m/>
    <m/>
    <m/>
    <s v="WOR2016109NIPESI"/>
    <x v="4"/>
    <x v="3"/>
    <x v="62"/>
    <e v="#N/A"/>
  </r>
  <r>
    <x v="39"/>
    <m/>
    <m/>
    <s v="Réalisé"/>
    <d v="2016-10-09T00:00:00"/>
    <s v="Distribution NFI"/>
    <s v="Matériaux NFI"/>
    <s v="Bidons"/>
    <m/>
    <s v="Nombre"/>
    <n v="134"/>
    <m/>
    <m/>
    <m/>
    <s v=""/>
    <n v="134"/>
    <s v="Sélection / Priorisation"/>
    <x v="4"/>
    <x v="84"/>
    <s v="Belle Fontaine"/>
    <m/>
    <m/>
    <m/>
    <m/>
    <s v="WOR2016109OUKEBE"/>
    <x v="4"/>
    <x v="4"/>
    <x v="61"/>
    <e v="#N/A"/>
  </r>
  <r>
    <x v="39"/>
    <m/>
    <m/>
    <s v="Réalisé"/>
    <d v="2016-10-09T00:00:00"/>
    <s v="Distribution NFI"/>
    <s v="Matériaux NFI"/>
    <s v="Bidons"/>
    <m/>
    <s v="Nombre"/>
    <n v="250"/>
    <m/>
    <m/>
    <m/>
    <s v=""/>
    <n v="250"/>
    <s v="Sélection / Priorisation"/>
    <x v="4"/>
    <x v="84"/>
    <s v="Bongars"/>
    <m/>
    <m/>
    <m/>
    <m/>
    <s v="WOR2016109OUKEBO"/>
    <x v="4"/>
    <x v="4"/>
    <x v="61"/>
    <e v="#N/A"/>
  </r>
  <r>
    <x v="39"/>
    <m/>
    <m/>
    <s v="Réalisé"/>
    <d v="2016-10-09T00:00:00"/>
    <s v="Distribution NFI"/>
    <s v="Matériaux NFI"/>
    <s v="Bidons"/>
    <m/>
    <s v="Nombre"/>
    <n v="145"/>
    <m/>
    <m/>
    <m/>
    <s v=""/>
    <n v="145"/>
    <s v="Sélection / Priorisation"/>
    <x v="4"/>
    <x v="34"/>
    <s v="Trou Louis"/>
    <m/>
    <m/>
    <m/>
    <m/>
    <s v="WOR2016109OUPOTR"/>
    <x v="3"/>
    <x v="4"/>
    <x v="34"/>
    <e v="#N/A"/>
  </r>
  <r>
    <x v="39"/>
    <s v="OFATMA"/>
    <m/>
    <s v="Réalisé"/>
    <d v="2016-10-09T00:00:00"/>
    <s v="Distribution NFI"/>
    <s v="Matériaux NFI"/>
    <s v="Bidons"/>
    <m/>
    <s v="Nombre"/>
    <n v="50"/>
    <m/>
    <m/>
    <m/>
    <s v=""/>
    <n v="50"/>
    <s v="Sélection / Priorisation"/>
    <x v="1"/>
    <x v="1"/>
    <s v="Bourdet"/>
    <m/>
    <m/>
    <m/>
    <m/>
    <s v="WOR2016109SULEBO"/>
    <x v="2"/>
    <x v="1"/>
    <x v="1"/>
    <e v="#N/A"/>
  </r>
  <r>
    <x v="39"/>
    <s v="Mercy Corps"/>
    <m/>
    <s v="Réalisé"/>
    <d v="2016-10-09T00:00:00"/>
    <s v="Distribution NFI"/>
    <s v="Matériaux NFI"/>
    <s v="Couvertures"/>
    <m/>
    <s v="Nombre"/>
    <n v="400"/>
    <m/>
    <m/>
    <m/>
    <s v=""/>
    <n v="400"/>
    <s v="Sélection / Priorisation"/>
    <x v="3"/>
    <x v="27"/>
    <s v="Fonds Des Negres"/>
    <m/>
    <m/>
    <m/>
    <m/>
    <s v="WOR2016109NIFOFO"/>
    <x v="3"/>
    <x v="3"/>
    <x v="27"/>
    <e v="#N/A"/>
  </r>
  <r>
    <x v="39"/>
    <m/>
    <m/>
    <s v="Réalisé"/>
    <d v="2016-10-09T00:00:00"/>
    <s v="Distribution NFI"/>
    <s v="Matériaux NFI"/>
    <s v="Couvertures"/>
    <m/>
    <s v="Nombre"/>
    <n v="156"/>
    <m/>
    <m/>
    <m/>
    <s v=""/>
    <n v="156"/>
    <s v="Sélection / Priorisation"/>
    <x v="3"/>
    <x v="85"/>
    <s v="Sillegue"/>
    <m/>
    <m/>
    <m/>
    <m/>
    <s v="WOR2016109NIPESI"/>
    <x v="5"/>
    <x v="3"/>
    <x v="62"/>
    <e v="#N/A"/>
  </r>
  <r>
    <x v="39"/>
    <m/>
    <m/>
    <s v="Réalisé"/>
    <d v="2016-10-09T00:00:00"/>
    <s v="Distribution NFI"/>
    <s v="Matériaux NFI"/>
    <s v="Couvertures"/>
    <m/>
    <s v="Nombre"/>
    <n v="134"/>
    <m/>
    <m/>
    <m/>
    <s v=""/>
    <n v="134"/>
    <s v="Sélection / Priorisation"/>
    <x v="4"/>
    <x v="84"/>
    <s v="Belle Fontaine"/>
    <m/>
    <m/>
    <m/>
    <m/>
    <s v="WOR2016109OUKEBE"/>
    <x v="5"/>
    <x v="4"/>
    <x v="61"/>
    <e v="#N/A"/>
  </r>
  <r>
    <x v="39"/>
    <m/>
    <m/>
    <s v="Réalisé"/>
    <d v="2016-10-09T00:00:00"/>
    <s v="Distribution NFI"/>
    <s v="Matériaux NFI"/>
    <s v="Couvertures"/>
    <m/>
    <s v="Nombre"/>
    <n v="250"/>
    <m/>
    <m/>
    <m/>
    <s v=""/>
    <n v="250"/>
    <s v="Sélection / Priorisation"/>
    <x v="4"/>
    <x v="84"/>
    <s v="Bongars"/>
    <m/>
    <m/>
    <m/>
    <m/>
    <s v="WOR2016109OUKEBO"/>
    <x v="5"/>
    <x v="4"/>
    <x v="61"/>
    <e v="#N/A"/>
  </r>
  <r>
    <x v="39"/>
    <m/>
    <m/>
    <s v="Réalisé"/>
    <d v="2016-10-09T00:00:00"/>
    <s v="Distribution NFI"/>
    <s v="Matériaux NFI"/>
    <s v="Couvertures"/>
    <m/>
    <s v="Nombre"/>
    <n v="145"/>
    <m/>
    <m/>
    <m/>
    <s v=""/>
    <n v="145"/>
    <s v="Sélection / Priorisation"/>
    <x v="4"/>
    <x v="34"/>
    <s v="Trou Louis"/>
    <m/>
    <m/>
    <m/>
    <m/>
    <s v="WOR2016109OUPOTR"/>
    <x v="4"/>
    <x v="4"/>
    <x v="34"/>
    <e v="#N/A"/>
  </r>
  <r>
    <x v="39"/>
    <s v="OFATMA"/>
    <m/>
    <s v="Réalisé"/>
    <d v="2016-10-09T00:00:00"/>
    <s v="Distribution NFI"/>
    <s v="Matériaux NFI"/>
    <s v="Couvertures"/>
    <m/>
    <s v="Nombre"/>
    <n v="50"/>
    <m/>
    <m/>
    <m/>
    <s v=""/>
    <n v="50"/>
    <s v="Sélection / Priorisation"/>
    <x v="1"/>
    <x v="1"/>
    <s v="Bourdet"/>
    <m/>
    <m/>
    <m/>
    <m/>
    <s v="WOR2016109SULEBO"/>
    <x v="3"/>
    <x v="1"/>
    <x v="1"/>
    <e v="#N/A"/>
  </r>
  <r>
    <x v="39"/>
    <m/>
    <m/>
    <s v="Réalisé"/>
    <d v="2016-10-09T00:00:00"/>
    <s v="Distribution NFI"/>
    <s v="Matériaux NFI"/>
    <s v="Kit de cuisine"/>
    <m/>
    <s v="Nombre"/>
    <n v="145"/>
    <m/>
    <m/>
    <m/>
    <s v=""/>
    <n v="145"/>
    <s v="Sélection / Priorisation"/>
    <x v="4"/>
    <x v="34"/>
    <s v="Trou Louis"/>
    <m/>
    <m/>
    <m/>
    <m/>
    <s v="WOR2016109OUPOTR"/>
    <x v="5"/>
    <x v="4"/>
    <x v="34"/>
    <e v="#N/A"/>
  </r>
  <r>
    <x v="39"/>
    <s v="Mercy Corps"/>
    <m/>
    <s v="Réalisé"/>
    <d v="2016-10-09T00:00:00"/>
    <s v="Distribution NFI"/>
    <s v="Matériaux NFI"/>
    <s v="Lampes solaires"/>
    <m/>
    <s v="Nombre"/>
    <n v="400"/>
    <m/>
    <m/>
    <m/>
    <s v=""/>
    <n v="400"/>
    <s v="Sélection / Priorisation"/>
    <x v="3"/>
    <x v="27"/>
    <s v="Fonds Des Negres"/>
    <m/>
    <m/>
    <m/>
    <m/>
    <s v="WOR2016109NIFOFO"/>
    <x v="4"/>
    <x v="3"/>
    <x v="27"/>
    <e v="#N/A"/>
  </r>
  <r>
    <x v="39"/>
    <s v="OFATMA"/>
    <m/>
    <s v="Réalisé"/>
    <d v="2016-10-09T00:00:00"/>
    <s v="Distribution NFI"/>
    <s v="Matériaux NFI"/>
    <s v="Lampes solaires"/>
    <m/>
    <s v="Nombre"/>
    <n v="50"/>
    <m/>
    <m/>
    <m/>
    <s v=""/>
    <n v="50"/>
    <s v="Sélection / Priorisation"/>
    <x v="1"/>
    <x v="1"/>
    <s v="Bourdet"/>
    <m/>
    <m/>
    <m/>
    <m/>
    <s v="WOR2016109SULEBO"/>
    <x v="4"/>
    <x v="1"/>
    <x v="1"/>
    <e v="#N/A"/>
  </r>
  <r>
    <x v="39"/>
    <s v="Mercy Corps"/>
    <m/>
    <s v="Réalisé"/>
    <d v="2016-10-09T00:00:00"/>
    <s v="Distribution NFI"/>
    <s v="Matériaux NFI"/>
    <s v="Moustiquaires"/>
    <m/>
    <s v="Nombre"/>
    <n v="400"/>
    <m/>
    <m/>
    <m/>
    <s v=""/>
    <n v="400"/>
    <s v="Sélection / Priorisation"/>
    <x v="3"/>
    <x v="27"/>
    <s v="Fonds Des Negres"/>
    <m/>
    <m/>
    <m/>
    <m/>
    <s v="WOR2016109NIFOFO"/>
    <x v="5"/>
    <x v="3"/>
    <x v="27"/>
    <e v="#N/A"/>
  </r>
  <r>
    <x v="39"/>
    <s v="OFATMA"/>
    <m/>
    <s v="Réalisé"/>
    <d v="2016-10-09T00:00:00"/>
    <s v="Distribution NFI"/>
    <s v="Matériaux NFI"/>
    <s v="Moustiquaires"/>
    <m/>
    <s v="Nombre"/>
    <n v="50"/>
    <m/>
    <m/>
    <m/>
    <s v=""/>
    <n v="50"/>
    <s v="Sélection / Priorisation"/>
    <x v="1"/>
    <x v="1"/>
    <s v="Bourdet"/>
    <m/>
    <m/>
    <m/>
    <m/>
    <s v="WOR2016109SULEBO"/>
    <x v="5"/>
    <x v="1"/>
    <x v="1"/>
    <e v="#N/A"/>
  </r>
  <r>
    <x v="39"/>
    <m/>
    <m/>
    <s v="Réalisé"/>
    <d v="2016-10-10T00:00:00"/>
    <s v="Distribution Abris"/>
    <s v="Matériaux Abris"/>
    <s v="Bâches"/>
    <m/>
    <s v="Nombre"/>
    <n v="250"/>
    <m/>
    <m/>
    <m/>
    <s v=""/>
    <n v="250"/>
    <m/>
    <x v="4"/>
    <x v="34"/>
    <s v="Gros Mangle"/>
    <m/>
    <m/>
    <m/>
    <m/>
    <s v="WOR20161010OUPOGR"/>
    <x v="3"/>
    <x v="4"/>
    <x v="34"/>
    <e v="#N/A"/>
  </r>
  <r>
    <x v="39"/>
    <m/>
    <m/>
    <s v="Réalisé"/>
    <d v="2016-10-10T00:00:00"/>
    <s v="Distribution Abris"/>
    <s v="Matériaux Abris"/>
    <s v="Bâches"/>
    <m/>
    <s v="Nombre"/>
    <n v="200"/>
    <m/>
    <m/>
    <m/>
    <s v=""/>
    <n v="200"/>
    <m/>
    <x v="4"/>
    <x v="34"/>
    <s v="La Source"/>
    <m/>
    <m/>
    <m/>
    <m/>
    <s v="WOR20161010OUPOLA"/>
    <x v="3"/>
    <x v="4"/>
    <x v="34"/>
    <e v="#N/A"/>
  </r>
  <r>
    <x v="39"/>
    <m/>
    <m/>
    <s v="Réalisé"/>
    <d v="2016-10-10T00:00:00"/>
    <s v="Distribution Abris"/>
    <s v="Matériaux Abris"/>
    <s v="Bâches"/>
    <m/>
    <s v="Nombre"/>
    <n v="250"/>
    <m/>
    <m/>
    <m/>
    <s v=""/>
    <n v="250"/>
    <m/>
    <x v="4"/>
    <x v="34"/>
    <s v="Trou Louis"/>
    <m/>
    <m/>
    <m/>
    <m/>
    <s v="WOR20161010OUPOTR"/>
    <x v="3"/>
    <x v="4"/>
    <x v="34"/>
    <e v="#N/A"/>
  </r>
  <r>
    <x v="39"/>
    <m/>
    <m/>
    <s v="Réalisé"/>
    <d v="2016-10-10T00:00:00"/>
    <s v="Distribution NFI"/>
    <s v="Matériaux NFI"/>
    <s v="Bidons"/>
    <m/>
    <s v="Nombre"/>
    <n v="250"/>
    <m/>
    <m/>
    <m/>
    <s v=""/>
    <n v="250"/>
    <s v="Sélection / Priorisation"/>
    <x v="4"/>
    <x v="34"/>
    <s v="Gros Mangle"/>
    <m/>
    <m/>
    <m/>
    <m/>
    <s v="WOR20161010OUPOGR"/>
    <x v="4"/>
    <x v="4"/>
    <x v="34"/>
    <e v="#N/A"/>
  </r>
  <r>
    <x v="39"/>
    <m/>
    <m/>
    <s v="Réalisé"/>
    <d v="2016-10-10T00:00:00"/>
    <s v="Distribution NFI"/>
    <s v="Matériaux NFI"/>
    <s v="Bidons"/>
    <m/>
    <s v="Nombre"/>
    <n v="200"/>
    <m/>
    <m/>
    <m/>
    <s v=""/>
    <n v="200"/>
    <s v="Sélection / Priorisation"/>
    <x v="4"/>
    <x v="34"/>
    <s v="La Source"/>
    <m/>
    <m/>
    <m/>
    <m/>
    <s v="WOR20161010OUPOLA"/>
    <x v="4"/>
    <x v="4"/>
    <x v="34"/>
    <e v="#N/A"/>
  </r>
  <r>
    <x v="39"/>
    <m/>
    <m/>
    <s v="Réalisé"/>
    <d v="2016-10-10T00:00:00"/>
    <s v="Distribution NFI"/>
    <s v="Matériaux NFI"/>
    <s v="Bidons"/>
    <m/>
    <s v="Nombre"/>
    <n v="250"/>
    <m/>
    <m/>
    <m/>
    <s v=""/>
    <n v="250"/>
    <s v="Sélection / Priorisation"/>
    <x v="4"/>
    <x v="34"/>
    <s v="Trou Louis"/>
    <m/>
    <m/>
    <m/>
    <m/>
    <s v="WOR20161010OUPOTR"/>
    <x v="4"/>
    <x v="4"/>
    <x v="34"/>
    <e v="#N/A"/>
  </r>
  <r>
    <x v="39"/>
    <m/>
    <m/>
    <s v="Réalisé"/>
    <d v="2016-10-10T00:00:00"/>
    <s v="Distribution NFI"/>
    <s v="Matériaux NFI"/>
    <s v="Couvertures"/>
    <m/>
    <s v="Nombre"/>
    <n v="250"/>
    <m/>
    <m/>
    <m/>
    <s v=""/>
    <n v="250"/>
    <s v="Sélection / Priorisation"/>
    <x v="4"/>
    <x v="34"/>
    <s v="Gros Mangle"/>
    <m/>
    <m/>
    <m/>
    <m/>
    <s v="WOR20161010OUPOGR"/>
    <x v="5"/>
    <x v="4"/>
    <x v="34"/>
    <e v="#N/A"/>
  </r>
  <r>
    <x v="39"/>
    <m/>
    <m/>
    <s v="Réalisé"/>
    <d v="2016-10-10T00:00:00"/>
    <s v="Distribution NFI"/>
    <s v="Matériaux NFI"/>
    <s v="Couvertures"/>
    <m/>
    <s v="Nombre"/>
    <n v="200"/>
    <m/>
    <m/>
    <m/>
    <s v=""/>
    <n v="200"/>
    <s v="Sélection / Priorisation"/>
    <x v="4"/>
    <x v="34"/>
    <s v="La Source"/>
    <m/>
    <m/>
    <m/>
    <m/>
    <s v="WOR20161010OUPOLA"/>
    <x v="5"/>
    <x v="4"/>
    <x v="34"/>
    <e v="#N/A"/>
  </r>
  <r>
    <x v="39"/>
    <m/>
    <m/>
    <s v="Réalisé"/>
    <d v="2016-10-10T00:00:00"/>
    <s v="Distribution NFI"/>
    <s v="Matériaux NFI"/>
    <s v="Couvertures"/>
    <m/>
    <s v="Nombre"/>
    <n v="250"/>
    <m/>
    <m/>
    <m/>
    <s v=""/>
    <n v="250"/>
    <s v="Sélection / Priorisation"/>
    <x v="4"/>
    <x v="34"/>
    <s v="Trou Louis"/>
    <m/>
    <m/>
    <m/>
    <m/>
    <s v="WOR20161010OUPOTR"/>
    <x v="5"/>
    <x v="4"/>
    <x v="34"/>
    <e v="#N/A"/>
  </r>
  <r>
    <x v="39"/>
    <s v="Concern Worldwide"/>
    <m/>
    <s v="Réalisé"/>
    <d v="2016-10-11T00:00:00"/>
    <s v="Distribution Abris"/>
    <s v="Matériaux Abris"/>
    <s v="Bâches"/>
    <m/>
    <s v="Nombre"/>
    <n v="285"/>
    <m/>
    <m/>
    <m/>
    <s v=""/>
    <n v="285"/>
    <m/>
    <x v="4"/>
    <x v="34"/>
    <s v="Grand Vide"/>
    <m/>
    <m/>
    <m/>
    <m/>
    <s v="WOR20161011OUPOGR"/>
    <x v="23"/>
    <x v="4"/>
    <x v="34"/>
    <e v="#N/A"/>
  </r>
  <r>
    <x v="39"/>
    <m/>
    <m/>
    <s v="Réalisé"/>
    <d v="2016-10-11T00:00:00"/>
    <s v="Distribution Abris"/>
    <s v="Matériaux Abris"/>
    <s v="Bâches"/>
    <m/>
    <s v="Nombre"/>
    <n v="300"/>
    <m/>
    <m/>
    <m/>
    <s v=""/>
    <n v="300"/>
    <m/>
    <x v="4"/>
    <x v="34"/>
    <s v="La Source"/>
    <m/>
    <m/>
    <m/>
    <m/>
    <s v="WOR20161011OUPOLA"/>
    <x v="1"/>
    <x v="4"/>
    <x v="34"/>
    <e v="#N/A"/>
  </r>
  <r>
    <x v="39"/>
    <s v="Fondation Digicel"/>
    <m/>
    <s v="Réalisé"/>
    <d v="2016-10-11T00:00:00"/>
    <s v="Distribution Abris"/>
    <s v="Matériaux Abris"/>
    <s v="Bâches"/>
    <m/>
    <s v="Nombre"/>
    <n v="120"/>
    <m/>
    <m/>
    <m/>
    <s v=""/>
    <n v="120"/>
    <m/>
    <x v="1"/>
    <x v="77"/>
    <s v="Ile A Vache"/>
    <m/>
    <m/>
    <m/>
    <m/>
    <s v="WOR20161011SUILIL"/>
    <x v="5"/>
    <x v="1"/>
    <x v="54"/>
    <e v="#N/A"/>
  </r>
  <r>
    <x v="39"/>
    <m/>
    <m/>
    <s v="Réalisé"/>
    <d v="2016-10-11T00:00:00"/>
    <s v="Distribution Abris"/>
    <s v="Matériaux Abris"/>
    <s v="Bâches"/>
    <m/>
    <s v="Nombre"/>
    <n v="437"/>
    <m/>
    <m/>
    <m/>
    <s v=""/>
    <n v="437"/>
    <m/>
    <x v="1"/>
    <x v="86"/>
    <s v="Baie Dumerle"/>
    <m/>
    <m/>
    <m/>
    <m/>
    <s v="WOR20161011SUSTBA"/>
    <x v="2"/>
    <x v="1"/>
    <x v="63"/>
    <e v="#N/A"/>
  </r>
  <r>
    <x v="39"/>
    <s v="Concern Worldwide"/>
    <m/>
    <s v="Réalisé"/>
    <d v="2016-10-11T00:00:00"/>
    <s v="Distribution NFI"/>
    <s v="Matériaux NFI"/>
    <s v="Bidons"/>
    <m/>
    <s v="Nombre"/>
    <n v="285"/>
    <m/>
    <m/>
    <m/>
    <s v=""/>
    <n v="285"/>
    <s v="Sélection / Priorisation"/>
    <x v="4"/>
    <x v="34"/>
    <s v="Grand Vide"/>
    <m/>
    <m/>
    <m/>
    <m/>
    <s v="WOR20161011OUPOGR"/>
    <x v="0"/>
    <x v="4"/>
    <x v="34"/>
    <e v="#N/A"/>
  </r>
  <r>
    <x v="39"/>
    <m/>
    <m/>
    <s v="Réalisé"/>
    <d v="2016-10-11T00:00:00"/>
    <s v="Distribution NFI"/>
    <s v="Matériaux NFI"/>
    <s v="Bidons"/>
    <m/>
    <s v="Nombre"/>
    <n v="300"/>
    <m/>
    <m/>
    <m/>
    <s v=""/>
    <n v="300"/>
    <s v="Sélection / Priorisation"/>
    <x v="4"/>
    <x v="34"/>
    <s v="La Source"/>
    <m/>
    <m/>
    <m/>
    <m/>
    <s v="WOR20161011OUPOLA"/>
    <x v="2"/>
    <x v="4"/>
    <x v="34"/>
    <e v="#N/A"/>
  </r>
  <r>
    <x v="39"/>
    <s v="Concern Worldwide"/>
    <m/>
    <s v="Réalisé"/>
    <d v="2016-10-11T00:00:00"/>
    <s v="Distribution NFI"/>
    <s v="Matériaux NFI"/>
    <s v="Couvertures"/>
    <m/>
    <s v="Nombre"/>
    <n v="285"/>
    <m/>
    <m/>
    <m/>
    <s v=""/>
    <n v="285"/>
    <s v="Sélection / Priorisation"/>
    <x v="4"/>
    <x v="34"/>
    <s v="Grand Vide"/>
    <m/>
    <m/>
    <m/>
    <m/>
    <s v="WOR20161011OUPOGR"/>
    <x v="1"/>
    <x v="4"/>
    <x v="34"/>
    <e v="#N/A"/>
  </r>
  <r>
    <x v="39"/>
    <m/>
    <m/>
    <s v="Réalisé"/>
    <d v="2016-10-11T00:00:00"/>
    <s v="Distribution NFI"/>
    <s v="Matériaux NFI"/>
    <s v="Couvertures"/>
    <m/>
    <s v="Nombre"/>
    <n v="300"/>
    <m/>
    <m/>
    <m/>
    <s v=""/>
    <n v="300"/>
    <s v="Sélection / Priorisation"/>
    <x v="4"/>
    <x v="34"/>
    <s v="La Source"/>
    <m/>
    <m/>
    <m/>
    <m/>
    <s v="WOR20161011OUPOLA"/>
    <x v="3"/>
    <x v="4"/>
    <x v="34"/>
    <e v="#N/A"/>
  </r>
  <r>
    <x v="39"/>
    <m/>
    <m/>
    <s v="Réalisé"/>
    <d v="2016-10-11T00:00:00"/>
    <s v="Distribution NFI"/>
    <s v="Matériaux NFI"/>
    <s v="Couvertures"/>
    <m/>
    <s v="Nombre"/>
    <n v="437"/>
    <m/>
    <m/>
    <m/>
    <s v=""/>
    <n v="437"/>
    <s v="Sélection / Priorisation"/>
    <x v="1"/>
    <x v="86"/>
    <s v="Baie Dumerle"/>
    <m/>
    <m/>
    <m/>
    <m/>
    <s v="WOR20161011SUSTBA"/>
    <x v="3"/>
    <x v="1"/>
    <x v="63"/>
    <e v="#N/A"/>
  </r>
  <r>
    <x v="39"/>
    <s v="Concern Worldwide"/>
    <m/>
    <s v="Réalisé"/>
    <d v="2016-10-11T00:00:00"/>
    <s v="Distribution NFI"/>
    <s v="Matériaux NFI"/>
    <s v="Kit d'hygiène"/>
    <m/>
    <s v="Nombre"/>
    <n v="285"/>
    <m/>
    <m/>
    <m/>
    <s v=""/>
    <n v="285"/>
    <s v="Sélection / Priorisation"/>
    <x v="4"/>
    <x v="34"/>
    <s v="Grand Vide"/>
    <m/>
    <m/>
    <m/>
    <m/>
    <s v="WOR20161011OUPOGR"/>
    <x v="2"/>
    <x v="4"/>
    <x v="34"/>
    <e v="#N/A"/>
  </r>
  <r>
    <x v="39"/>
    <s v="Concern Worldwide"/>
    <m/>
    <s v="Réalisé"/>
    <d v="2016-10-11T00:00:00"/>
    <s v="Distribution NFI"/>
    <s v="Matériaux NFI"/>
    <s v="Aquatabs"/>
    <m/>
    <s v="Nombre"/>
    <n v="285"/>
    <m/>
    <m/>
    <m/>
    <m/>
    <n v="285"/>
    <s v="Sélection / Priorisation"/>
    <x v="4"/>
    <x v="34"/>
    <s v="Grand Vide"/>
    <m/>
    <m/>
    <m/>
    <m/>
    <s v="WOR20161011OUPOGR"/>
    <x v="3"/>
    <x v="4"/>
    <x v="34"/>
    <e v="#N/A"/>
  </r>
  <r>
    <x v="39"/>
    <s v="Concern Worldwide"/>
    <m/>
    <s v="Réalisé"/>
    <d v="2016-10-11T00:00:00"/>
    <s v="Distribution NFI"/>
    <s v="Matériaux NFI"/>
    <s v="Lampes solaires"/>
    <m/>
    <s v="Nombre"/>
    <n v="285"/>
    <m/>
    <m/>
    <m/>
    <s v=""/>
    <n v="285"/>
    <s v="Sélection / Priorisation"/>
    <x v="4"/>
    <x v="34"/>
    <s v="Grand Vide"/>
    <m/>
    <m/>
    <m/>
    <m/>
    <s v="WOR20161011OUPOGR"/>
    <x v="4"/>
    <x v="4"/>
    <x v="34"/>
    <e v="#N/A"/>
  </r>
  <r>
    <x v="39"/>
    <m/>
    <m/>
    <s v="Réalisé"/>
    <d v="2016-10-11T00:00:00"/>
    <s v="Distribution NFI"/>
    <s v="Matériaux NFI"/>
    <s v="Lampes solaires"/>
    <m/>
    <s v="Nombre"/>
    <n v="300"/>
    <m/>
    <m/>
    <m/>
    <s v=""/>
    <n v="300"/>
    <s v="Sélection / Priorisation"/>
    <x v="4"/>
    <x v="34"/>
    <s v="La Source"/>
    <m/>
    <m/>
    <m/>
    <m/>
    <s v="WOR20161011OUPOLA"/>
    <x v="4"/>
    <x v="4"/>
    <x v="34"/>
    <e v="#N/A"/>
  </r>
  <r>
    <x v="39"/>
    <m/>
    <m/>
    <s v="Réalisé"/>
    <d v="2016-10-11T00:00:00"/>
    <s v="Distribution NFI"/>
    <s v="Matériaux NFI"/>
    <s v="Lampes solaires"/>
    <m/>
    <s v="Nombre"/>
    <n v="437"/>
    <m/>
    <m/>
    <m/>
    <s v=""/>
    <n v="437"/>
    <s v="Sélection / Priorisation"/>
    <x v="1"/>
    <x v="86"/>
    <s v="Baie Dumerle"/>
    <m/>
    <m/>
    <m/>
    <m/>
    <s v="WOR20161011SUSTBA"/>
    <x v="4"/>
    <x v="1"/>
    <x v="63"/>
    <e v="#N/A"/>
  </r>
  <r>
    <x v="39"/>
    <s v="Concern Worldwide"/>
    <m/>
    <s v="Réalisé"/>
    <d v="2016-10-11T00:00:00"/>
    <s v="Distribution NFI"/>
    <s v="Matériaux NFI"/>
    <s v="Moustiquaires"/>
    <m/>
    <s v="Nombre"/>
    <n v="285"/>
    <m/>
    <m/>
    <m/>
    <s v=""/>
    <n v="285"/>
    <s v="Sélection / Priorisation"/>
    <x v="4"/>
    <x v="34"/>
    <s v="Grand Vide"/>
    <m/>
    <m/>
    <m/>
    <m/>
    <s v="WOR20161011OUPOGR"/>
    <x v="5"/>
    <x v="4"/>
    <x v="34"/>
    <e v="#N/A"/>
  </r>
  <r>
    <x v="39"/>
    <m/>
    <m/>
    <s v="Réalisé"/>
    <d v="2016-10-11T00:00:00"/>
    <s v="Distribution NFI"/>
    <s v="Matériaux NFI"/>
    <s v="Moustiquaires"/>
    <m/>
    <s v="Nombre"/>
    <n v="300"/>
    <m/>
    <m/>
    <m/>
    <s v=""/>
    <n v="300"/>
    <s v="Sélection / Priorisation"/>
    <x v="4"/>
    <x v="34"/>
    <s v="La Source"/>
    <m/>
    <m/>
    <m/>
    <m/>
    <s v="WOR20161011OUPOLA"/>
    <x v="5"/>
    <x v="4"/>
    <x v="34"/>
    <e v="#N/A"/>
  </r>
  <r>
    <x v="39"/>
    <m/>
    <m/>
    <s v="Réalisé"/>
    <d v="2016-10-11T00:00:00"/>
    <s v="Distribution NFI"/>
    <s v="Matériaux NFI"/>
    <s v="Moustiquaires"/>
    <m/>
    <s v="Nombre"/>
    <n v="437"/>
    <m/>
    <m/>
    <m/>
    <s v=""/>
    <n v="437"/>
    <s v="Sélection / Priorisation"/>
    <x v="1"/>
    <x v="86"/>
    <s v="Baie Dumerle"/>
    <m/>
    <m/>
    <m/>
    <m/>
    <s v="WOR20161011SUSTBA"/>
    <x v="5"/>
    <x v="1"/>
    <x v="63"/>
    <e v="#N/A"/>
  </r>
  <r>
    <x v="39"/>
    <m/>
    <m/>
    <s v="Réalisé"/>
    <d v="2016-10-12T00:00:00"/>
    <s v="Distribution Abris"/>
    <s v="Matériaux Abris"/>
    <s v="Bâches"/>
    <m/>
    <s v="Nombre"/>
    <n v="310"/>
    <m/>
    <m/>
    <m/>
    <s v=""/>
    <n v="310"/>
    <m/>
    <x v="4"/>
    <x v="34"/>
    <s v="Trou Louis"/>
    <m/>
    <m/>
    <m/>
    <m/>
    <s v="WOR20161012OUPOTR"/>
    <x v="3"/>
    <x v="4"/>
    <x v="34"/>
    <e v="#N/A"/>
  </r>
  <r>
    <x v="39"/>
    <m/>
    <m/>
    <s v="Réalisé"/>
    <d v="2016-10-12T00:00:00"/>
    <s v="Distribution NFI"/>
    <s v="Matériaux NFI"/>
    <s v="Bidons"/>
    <m/>
    <s v="Nombre"/>
    <n v="310"/>
    <m/>
    <m/>
    <m/>
    <s v=""/>
    <n v="310"/>
    <s v="Sélection / Priorisation"/>
    <x v="4"/>
    <x v="34"/>
    <s v="Trou Louis"/>
    <m/>
    <m/>
    <m/>
    <m/>
    <s v="WOR20161012OUPOTR"/>
    <x v="4"/>
    <x v="4"/>
    <x v="34"/>
    <e v="#N/A"/>
  </r>
  <r>
    <x v="39"/>
    <m/>
    <m/>
    <s v="Réalisé"/>
    <d v="2016-10-12T00:00:00"/>
    <s v="Distribution NFI"/>
    <s v="Matériaux NFI"/>
    <s v="Couvertures"/>
    <m/>
    <s v="Nombre"/>
    <n v="310"/>
    <m/>
    <m/>
    <m/>
    <s v=""/>
    <n v="310"/>
    <s v="Sélection / Priorisation"/>
    <x v="4"/>
    <x v="34"/>
    <s v="Trou Louis"/>
    <m/>
    <m/>
    <m/>
    <m/>
    <s v="WOR20161012OUPOTR"/>
    <x v="5"/>
    <x v="4"/>
    <x v="34"/>
    <e v="#N/A"/>
  </r>
  <r>
    <x v="39"/>
    <m/>
    <m/>
    <s v="Réalisé"/>
    <d v="2016-10-13T00:00:00"/>
    <s v="Distribution Abris"/>
    <s v="Matériaux Abris"/>
    <s v="Bâches"/>
    <m/>
    <s v="Nombre"/>
    <n v="297"/>
    <m/>
    <m/>
    <m/>
    <s v=""/>
    <n v="297"/>
    <m/>
    <x v="3"/>
    <x v="26"/>
    <s v="Salagnac"/>
    <m/>
    <m/>
    <m/>
    <m/>
    <s v="WOR20161013NIPASA"/>
    <x v="2"/>
    <x v="3"/>
    <x v="26"/>
    <e v="#N/A"/>
  </r>
  <r>
    <x v="39"/>
    <m/>
    <m/>
    <s v="Réalisé"/>
    <d v="2016-10-13T00:00:00"/>
    <s v="Distribution Abris"/>
    <s v="Matériaux Abris"/>
    <s v="Bâches"/>
    <m/>
    <s v="Nombre"/>
    <n v="165"/>
    <m/>
    <m/>
    <m/>
    <s v=""/>
    <n v="165"/>
    <m/>
    <x v="4"/>
    <x v="33"/>
    <s v="Grande Source"/>
    <m/>
    <m/>
    <m/>
    <m/>
    <s v="WOR20161013OUANGR"/>
    <x v="3"/>
    <x v="4"/>
    <x v="33"/>
    <e v="#N/A"/>
  </r>
  <r>
    <x v="39"/>
    <m/>
    <m/>
    <s v="Réalisé"/>
    <d v="2016-10-13T00:00:00"/>
    <s v="Distribution Abris"/>
    <s v="Matériaux Abris"/>
    <s v="Bâches"/>
    <m/>
    <s v="Nombre"/>
    <n v="166"/>
    <m/>
    <m/>
    <m/>
    <s v=""/>
    <n v="166"/>
    <m/>
    <x v="4"/>
    <x v="33"/>
    <s v="Petite Source"/>
    <m/>
    <m/>
    <m/>
    <m/>
    <s v="WOR20161013OUANPE"/>
    <x v="3"/>
    <x v="4"/>
    <x v="33"/>
    <e v="#N/A"/>
  </r>
  <r>
    <x v="39"/>
    <m/>
    <m/>
    <s v="Réalisé"/>
    <d v="2016-10-13T00:00:00"/>
    <s v="Distribution Abris"/>
    <s v="Matériaux Abris"/>
    <s v="Bâches"/>
    <m/>
    <s v="Nombre"/>
    <n v="250"/>
    <m/>
    <m/>
    <m/>
    <s v=""/>
    <n v="250"/>
    <m/>
    <x v="4"/>
    <x v="84"/>
    <s v="Soucailles"/>
    <m/>
    <m/>
    <m/>
    <m/>
    <s v="WOR20161013OUKESO"/>
    <x v="2"/>
    <x v="4"/>
    <x v="61"/>
    <e v="#N/A"/>
  </r>
  <r>
    <x v="39"/>
    <m/>
    <m/>
    <s v="Réalisé"/>
    <d v="2016-10-13T00:00:00"/>
    <s v="Distribution NFI"/>
    <s v="Matériaux NFI"/>
    <s v="Bidons"/>
    <m/>
    <s v="Nombre"/>
    <n v="297"/>
    <m/>
    <m/>
    <m/>
    <s v=""/>
    <n v="297"/>
    <s v="Sélection / Priorisation"/>
    <x v="3"/>
    <x v="26"/>
    <s v="Salagnac"/>
    <m/>
    <m/>
    <m/>
    <m/>
    <s v="WOR20161013NIPASA"/>
    <x v="3"/>
    <x v="3"/>
    <x v="26"/>
    <e v="#N/A"/>
  </r>
  <r>
    <x v="39"/>
    <m/>
    <m/>
    <s v="Réalisé"/>
    <d v="2016-10-13T00:00:00"/>
    <s v="Distribution NFI"/>
    <s v="Matériaux NFI"/>
    <s v="Bidons"/>
    <m/>
    <s v="Nombre"/>
    <n v="165"/>
    <m/>
    <m/>
    <m/>
    <s v=""/>
    <n v="165"/>
    <s v="Sélection / Priorisation"/>
    <x v="4"/>
    <x v="33"/>
    <s v="Grande Source"/>
    <m/>
    <m/>
    <m/>
    <m/>
    <s v="WOR20161013OUANGR"/>
    <x v="4"/>
    <x v="4"/>
    <x v="33"/>
    <e v="#N/A"/>
  </r>
  <r>
    <x v="39"/>
    <m/>
    <m/>
    <s v="Réalisé"/>
    <d v="2016-10-13T00:00:00"/>
    <s v="Distribution NFI"/>
    <s v="Matériaux NFI"/>
    <s v="Bidons"/>
    <m/>
    <s v="Nombre"/>
    <n v="166"/>
    <m/>
    <m/>
    <m/>
    <s v=""/>
    <n v="166"/>
    <s v="Sélection / Priorisation"/>
    <x v="4"/>
    <x v="33"/>
    <s v="Petite Source"/>
    <m/>
    <m/>
    <m/>
    <m/>
    <s v="WOR20161013OUANPE"/>
    <x v="4"/>
    <x v="4"/>
    <x v="33"/>
    <e v="#N/A"/>
  </r>
  <r>
    <x v="39"/>
    <m/>
    <m/>
    <s v="Réalisé"/>
    <d v="2016-10-13T00:00:00"/>
    <s v="Distribution NFI"/>
    <s v="Matériaux NFI"/>
    <s v="Bidons"/>
    <m/>
    <s v="Nombre"/>
    <n v="250"/>
    <m/>
    <m/>
    <m/>
    <s v=""/>
    <n v="250"/>
    <s v="Sélection / Priorisation"/>
    <x v="4"/>
    <x v="84"/>
    <s v="Soucailles"/>
    <m/>
    <m/>
    <m/>
    <m/>
    <s v="WOR20161013OUKESO"/>
    <x v="3"/>
    <x v="4"/>
    <x v="61"/>
    <e v="#N/A"/>
  </r>
  <r>
    <x v="39"/>
    <m/>
    <m/>
    <s v="Réalisé"/>
    <d v="2016-10-13T00:00:00"/>
    <s v="Distribution NFI"/>
    <s v="Matériaux NFI"/>
    <s v="Couvertures"/>
    <m/>
    <s v="Nombre"/>
    <n v="297"/>
    <m/>
    <m/>
    <m/>
    <s v=""/>
    <n v="297"/>
    <s v="Sélection / Priorisation"/>
    <x v="3"/>
    <x v="26"/>
    <s v="Salagnac"/>
    <m/>
    <m/>
    <m/>
    <m/>
    <s v="WOR20161013NIPASA"/>
    <x v="4"/>
    <x v="3"/>
    <x v="26"/>
    <e v="#N/A"/>
  </r>
  <r>
    <x v="39"/>
    <m/>
    <m/>
    <s v="Réalisé"/>
    <d v="2016-10-13T00:00:00"/>
    <s v="Distribution NFI"/>
    <s v="Matériaux NFI"/>
    <s v="Couvertures"/>
    <m/>
    <s v="Nombre"/>
    <n v="165"/>
    <m/>
    <m/>
    <m/>
    <s v=""/>
    <n v="165"/>
    <s v="Sélection / Priorisation"/>
    <x v="4"/>
    <x v="33"/>
    <s v="Grande Source"/>
    <m/>
    <m/>
    <m/>
    <m/>
    <s v="WOR20161013OUANGR"/>
    <x v="5"/>
    <x v="4"/>
    <x v="33"/>
    <e v="#N/A"/>
  </r>
  <r>
    <x v="39"/>
    <m/>
    <m/>
    <s v="Réalisé"/>
    <d v="2016-10-13T00:00:00"/>
    <s v="Distribution NFI"/>
    <s v="Matériaux NFI"/>
    <s v="Couvertures"/>
    <m/>
    <s v="Nombre"/>
    <n v="166"/>
    <m/>
    <m/>
    <m/>
    <s v=""/>
    <n v="166"/>
    <s v="Sélection / Priorisation"/>
    <x v="4"/>
    <x v="33"/>
    <s v="Petite Source"/>
    <m/>
    <m/>
    <m/>
    <m/>
    <s v="WOR20161013OUANPE"/>
    <x v="5"/>
    <x v="4"/>
    <x v="33"/>
    <e v="#N/A"/>
  </r>
  <r>
    <x v="39"/>
    <m/>
    <m/>
    <s v="Réalisé"/>
    <d v="2016-10-13T00:00:00"/>
    <s v="Distribution NFI"/>
    <s v="Matériaux NFI"/>
    <s v="Couvertures"/>
    <m/>
    <s v="Nombre"/>
    <n v="250"/>
    <m/>
    <m/>
    <m/>
    <s v=""/>
    <n v="250"/>
    <s v="Sélection / Priorisation"/>
    <x v="4"/>
    <x v="84"/>
    <s v="Soucailles"/>
    <m/>
    <m/>
    <m/>
    <m/>
    <s v="WOR20161013OUKESO"/>
    <x v="4"/>
    <x v="4"/>
    <x v="61"/>
    <e v="#N/A"/>
  </r>
  <r>
    <x v="39"/>
    <m/>
    <m/>
    <s v="Réalisé"/>
    <d v="2016-10-13T00:00:00"/>
    <s v="Distribution NFI"/>
    <s v="Matériaux NFI"/>
    <s v="Lampes solaires"/>
    <m/>
    <s v="Nombre"/>
    <n v="297"/>
    <m/>
    <m/>
    <m/>
    <s v=""/>
    <n v="297"/>
    <s v="Sélection / Priorisation"/>
    <x v="3"/>
    <x v="26"/>
    <s v="Salagnac"/>
    <m/>
    <m/>
    <m/>
    <m/>
    <s v="WOR20161013NIPASA"/>
    <x v="5"/>
    <x v="3"/>
    <x v="26"/>
    <e v="#N/A"/>
  </r>
  <r>
    <x v="39"/>
    <m/>
    <m/>
    <s v="Réalisé"/>
    <d v="2016-10-13T00:00:00"/>
    <s v="Distribution NFI"/>
    <s v="Matériaux NFI"/>
    <s v="Moustiquaires"/>
    <m/>
    <s v="Nombre"/>
    <n v="250"/>
    <m/>
    <m/>
    <m/>
    <s v=""/>
    <n v="250"/>
    <s v="Sélection / Priorisation"/>
    <x v="4"/>
    <x v="84"/>
    <s v="Soucailles"/>
    <m/>
    <m/>
    <m/>
    <m/>
    <s v="WOR20161013OUKESO"/>
    <x v="5"/>
    <x v="4"/>
    <x v="61"/>
    <e v="#N/A"/>
  </r>
  <r>
    <x v="39"/>
    <m/>
    <m/>
    <s v="Réalisé"/>
    <d v="2016-10-14T00:00:00"/>
    <s v="Distribution Abris"/>
    <s v="Matériaux Abris"/>
    <s v="Bâches"/>
    <m/>
    <s v="Nombre"/>
    <n v="410"/>
    <m/>
    <m/>
    <m/>
    <s v=""/>
    <n v="420"/>
    <m/>
    <x v="3"/>
    <x v="59"/>
    <s v="Tiby"/>
    <m/>
    <m/>
    <m/>
    <m/>
    <s v="WOR20161014NIPETI"/>
    <x v="2"/>
    <x v="3"/>
    <x v="39"/>
    <e v="#N/A"/>
  </r>
  <r>
    <x v="39"/>
    <s v="Concern Worldwide"/>
    <m/>
    <s v="Réalisé"/>
    <d v="2016-10-14T00:00:00"/>
    <s v="Distribution Abris"/>
    <s v="Matériaux Abris"/>
    <s v="Bâches"/>
    <m/>
    <s v="Nombre"/>
    <n v="150"/>
    <m/>
    <m/>
    <m/>
    <s v=""/>
    <n v="150"/>
    <m/>
    <x v="4"/>
    <x v="33"/>
    <s v="Petite Source"/>
    <m/>
    <m/>
    <m/>
    <m/>
    <s v="WOR20161014OUANPE"/>
    <x v="1"/>
    <x v="4"/>
    <x v="33"/>
    <e v="#N/A"/>
  </r>
  <r>
    <x v="39"/>
    <m/>
    <m/>
    <s v="Réalisé"/>
    <d v="2016-10-14T00:00:00"/>
    <s v="Distribution NFI"/>
    <s v="Matériaux NFI"/>
    <s v="Bidons"/>
    <m/>
    <s v="Nombre"/>
    <n v="420"/>
    <m/>
    <m/>
    <m/>
    <s v=""/>
    <n v="420"/>
    <s v="Sélection / Priorisation"/>
    <x v="3"/>
    <x v="59"/>
    <s v="Tiby"/>
    <m/>
    <m/>
    <m/>
    <m/>
    <s v="WOR20161014NIPETI"/>
    <x v="3"/>
    <x v="3"/>
    <x v="39"/>
    <e v="#N/A"/>
  </r>
  <r>
    <x v="39"/>
    <s v="Concern Worldwide"/>
    <m/>
    <s v="Réalisé"/>
    <d v="2016-10-14T00:00:00"/>
    <s v="Distribution NFI"/>
    <s v="Matériaux NFI"/>
    <s v="Bidons"/>
    <m/>
    <s v="Nombre"/>
    <n v="150"/>
    <m/>
    <m/>
    <m/>
    <s v=""/>
    <n v="150"/>
    <s v="Sélection / Priorisation"/>
    <x v="4"/>
    <x v="33"/>
    <s v="Petite Source"/>
    <m/>
    <m/>
    <m/>
    <m/>
    <s v="WOR20161014OUANPE"/>
    <x v="2"/>
    <x v="4"/>
    <x v="33"/>
    <e v="#N/A"/>
  </r>
  <r>
    <x v="39"/>
    <m/>
    <m/>
    <s v="Réalisé"/>
    <d v="2016-10-14T00:00:00"/>
    <s v="Distribution NFI"/>
    <s v="Matériaux NFI"/>
    <s v="Couvertures"/>
    <m/>
    <s v="Nombre"/>
    <n v="420"/>
    <m/>
    <m/>
    <m/>
    <s v=""/>
    <n v="420"/>
    <s v="Sélection / Priorisation"/>
    <x v="3"/>
    <x v="59"/>
    <s v="Tiby"/>
    <m/>
    <m/>
    <m/>
    <m/>
    <s v="WOR20161014NIPETI"/>
    <x v="4"/>
    <x v="3"/>
    <x v="39"/>
    <e v="#N/A"/>
  </r>
  <r>
    <x v="39"/>
    <s v="Concern Worldwide"/>
    <m/>
    <s v="Réalisé"/>
    <d v="2016-10-14T00:00:00"/>
    <s v="Distribution NFI"/>
    <s v="Matériaux NFI"/>
    <s v="Couvertures"/>
    <m/>
    <s v="Nombre"/>
    <n v="150"/>
    <m/>
    <m/>
    <m/>
    <s v=""/>
    <n v="150"/>
    <s v="Sélection / Priorisation"/>
    <x v="4"/>
    <x v="33"/>
    <s v="Petite Source"/>
    <m/>
    <m/>
    <m/>
    <m/>
    <s v="WOR20161014OUANPE"/>
    <x v="3"/>
    <x v="4"/>
    <x v="33"/>
    <e v="#N/A"/>
  </r>
  <r>
    <x v="39"/>
    <s v="Concern Worldwide"/>
    <m/>
    <s v="Réalisé"/>
    <d v="2016-10-14T00:00:00"/>
    <s v="Distribution NFI"/>
    <s v="Matériaux NFI"/>
    <s v="Kit d'hygiène"/>
    <m/>
    <s v="Nombre"/>
    <n v="150"/>
    <m/>
    <m/>
    <m/>
    <s v=""/>
    <n v="150"/>
    <s v="Sélection / Priorisation"/>
    <x v="4"/>
    <x v="33"/>
    <s v="Petite Source"/>
    <m/>
    <m/>
    <m/>
    <m/>
    <s v="WOR20161014OUANPE"/>
    <x v="4"/>
    <x v="4"/>
    <x v="33"/>
    <e v="#N/A"/>
  </r>
  <r>
    <x v="39"/>
    <s v="Concern Worldwide"/>
    <m/>
    <s v="Réalisé"/>
    <d v="2016-10-14T00:00:00"/>
    <s v="Distribution NFI"/>
    <s v="Matériaux NFI"/>
    <s v="Aquatabs"/>
    <m/>
    <s v="Nombre"/>
    <n v="150"/>
    <m/>
    <m/>
    <m/>
    <m/>
    <n v="150"/>
    <s v="Sélection / Priorisation"/>
    <x v="4"/>
    <x v="33"/>
    <s v="Petite Source"/>
    <m/>
    <m/>
    <m/>
    <m/>
    <s v="WOR20161014OUANPE"/>
    <x v="5"/>
    <x v="4"/>
    <x v="33"/>
    <e v="#N/A"/>
  </r>
  <r>
    <x v="39"/>
    <m/>
    <m/>
    <s v="Réalisé"/>
    <d v="2016-10-14T00:00:00"/>
    <s v="Distribution NFI"/>
    <s v="Matériaux NFI"/>
    <s v="Lampes solaires"/>
    <m/>
    <s v="Nombre"/>
    <n v="420"/>
    <m/>
    <m/>
    <m/>
    <s v=""/>
    <n v="420"/>
    <s v="Sélection / Priorisation"/>
    <x v="3"/>
    <x v="59"/>
    <s v="Tiby"/>
    <m/>
    <m/>
    <m/>
    <m/>
    <s v="WOR20161014NIPETI"/>
    <x v="5"/>
    <x v="3"/>
    <x v="39"/>
    <e v="#N/A"/>
  </r>
  <r>
    <x v="39"/>
    <m/>
    <m/>
    <s v="Réalisé"/>
    <d v="2016-10-15T00:00:00"/>
    <s v="Distribution Abris"/>
    <s v="Matériaux Abris"/>
    <s v="Bâches"/>
    <m/>
    <s v="Nombre"/>
    <n v="100"/>
    <m/>
    <m/>
    <m/>
    <s v=""/>
    <n v="100"/>
    <m/>
    <x v="4"/>
    <x v="33"/>
    <s v="Petite Source"/>
    <m/>
    <m/>
    <m/>
    <m/>
    <s v="WOR20161015OUANPE"/>
    <x v="3"/>
    <x v="4"/>
    <x v="33"/>
    <e v="#N/A"/>
  </r>
  <r>
    <x v="39"/>
    <m/>
    <m/>
    <s v="Réalisé"/>
    <d v="2016-10-15T00:00:00"/>
    <s v="Distribution NFI"/>
    <s v="Matériaux NFI"/>
    <s v="Bidons"/>
    <m/>
    <s v="Nombre"/>
    <n v="100"/>
    <m/>
    <m/>
    <m/>
    <s v=""/>
    <n v="100"/>
    <s v="Sélection / Priorisation"/>
    <x v="4"/>
    <x v="33"/>
    <s v="Petite Source"/>
    <m/>
    <m/>
    <m/>
    <m/>
    <s v="WOR20161015OUANPE"/>
    <x v="4"/>
    <x v="4"/>
    <x v="33"/>
    <e v="#N/A"/>
  </r>
  <r>
    <x v="39"/>
    <m/>
    <m/>
    <s v="Réalisé"/>
    <d v="2016-10-15T00:00:00"/>
    <s v="Distribution NFI"/>
    <s v="Matériaux NFI"/>
    <s v="Couvertures"/>
    <m/>
    <s v="Nombre"/>
    <n v="100"/>
    <m/>
    <m/>
    <m/>
    <s v=""/>
    <n v="100"/>
    <s v="Sélection / Priorisation"/>
    <x v="4"/>
    <x v="33"/>
    <s v="Petite Source"/>
    <m/>
    <m/>
    <m/>
    <m/>
    <s v="WOR20161015OUANPE"/>
    <x v="5"/>
    <x v="4"/>
    <x v="33"/>
    <e v="#N/A"/>
  </r>
  <r>
    <x v="39"/>
    <m/>
    <m/>
    <s v="Réalisé"/>
    <d v="2016-10-17T00:00:00"/>
    <s v="Distribution Abris"/>
    <s v="Matériaux Abris"/>
    <s v="Bâches"/>
    <m/>
    <s v="Nombre"/>
    <n v="150"/>
    <m/>
    <m/>
    <m/>
    <s v=""/>
    <n v="150"/>
    <m/>
    <x v="4"/>
    <x v="33"/>
    <s v="Grande Source"/>
    <m/>
    <m/>
    <m/>
    <m/>
    <s v="WOR20161017OUANGR"/>
    <x v="3"/>
    <x v="4"/>
    <x v="33"/>
    <e v="#N/A"/>
  </r>
  <r>
    <x v="39"/>
    <m/>
    <m/>
    <s v="Réalisé"/>
    <d v="2016-10-17T00:00:00"/>
    <s v="Distribution NFI"/>
    <s v="Matériaux NFI"/>
    <s v="Bidons"/>
    <m/>
    <s v="Nombre"/>
    <n v="150"/>
    <m/>
    <m/>
    <m/>
    <s v=""/>
    <n v="150"/>
    <s v="Sélection / Priorisation"/>
    <x v="4"/>
    <x v="33"/>
    <s v="Grande Source"/>
    <m/>
    <m/>
    <m/>
    <m/>
    <s v="WOR20161017OUANGR"/>
    <x v="4"/>
    <x v="4"/>
    <x v="33"/>
    <e v="#N/A"/>
  </r>
  <r>
    <x v="39"/>
    <m/>
    <m/>
    <s v="Réalisé"/>
    <d v="2016-10-17T00:00:00"/>
    <s v="Distribution NFI"/>
    <s v="Matériaux NFI"/>
    <s v="Couvertures"/>
    <m/>
    <s v="Nombre"/>
    <n v="150"/>
    <m/>
    <m/>
    <m/>
    <s v=""/>
    <n v="150"/>
    <s v="Sélection / Priorisation"/>
    <x v="4"/>
    <x v="33"/>
    <s v="Grande Source"/>
    <m/>
    <m/>
    <m/>
    <m/>
    <s v="WOR20161017OUANGR"/>
    <x v="5"/>
    <x v="4"/>
    <x v="33"/>
    <e v="#N/A"/>
  </r>
  <r>
    <x v="39"/>
    <m/>
    <m/>
    <s v="Réalisé"/>
    <d v="2016-10-17T00:00:00"/>
    <s v="Intervention Abris"/>
    <s v="Formation"/>
    <s v="Formation"/>
    <m/>
    <s v="Nombre de personnes"/>
    <n v="479"/>
    <m/>
    <m/>
    <m/>
    <m/>
    <n v="479"/>
    <s v="Sélection / Priorisation"/>
    <x v="3"/>
    <x v="85"/>
    <s v="Fonds De Lianes"/>
    <s v="Dupuy"/>
    <m/>
    <m/>
    <m/>
    <s v="WOR20161017NIPEFO"/>
    <x v="5"/>
    <x v="3"/>
    <x v="62"/>
    <e v="#N/A"/>
  </r>
  <r>
    <x v="39"/>
    <m/>
    <m/>
    <s v="Réalisé"/>
    <d v="2016-10-18T00:00:00"/>
    <s v="Distribution Abris"/>
    <s v="Matériaux Abris"/>
    <s v="Bâches"/>
    <m/>
    <s v="Nombre"/>
    <n v="200"/>
    <m/>
    <m/>
    <m/>
    <s v=""/>
    <n v="200"/>
    <m/>
    <x v="4"/>
    <x v="33"/>
    <s v="Grand Lagon"/>
    <m/>
    <m/>
    <m/>
    <m/>
    <s v="WOR20161018OUANGR"/>
    <x v="3"/>
    <x v="4"/>
    <x v="33"/>
    <e v="#N/A"/>
  </r>
  <r>
    <x v="39"/>
    <m/>
    <m/>
    <s v="Réalisé"/>
    <d v="2016-10-18T00:00:00"/>
    <s v="Distribution NFI"/>
    <s v="Matériaux NFI"/>
    <s v="Bidons"/>
    <m/>
    <s v="Nombre"/>
    <n v="200"/>
    <m/>
    <m/>
    <m/>
    <s v=""/>
    <n v="200"/>
    <s v="Sélection / Priorisation"/>
    <x v="4"/>
    <x v="33"/>
    <s v="Grand Lagon"/>
    <m/>
    <m/>
    <m/>
    <m/>
    <s v="WOR20161018OUANGR"/>
    <x v="4"/>
    <x v="4"/>
    <x v="33"/>
    <e v="#N/A"/>
  </r>
  <r>
    <x v="39"/>
    <m/>
    <m/>
    <s v="Réalisé"/>
    <d v="2016-10-18T00:00:00"/>
    <s v="Distribution NFI"/>
    <s v="Matériaux NFI"/>
    <s v="Couvertures"/>
    <m/>
    <s v="Nombre"/>
    <n v="200"/>
    <m/>
    <m/>
    <m/>
    <s v=""/>
    <n v="200"/>
    <s v="Sélection / Priorisation"/>
    <x v="4"/>
    <x v="33"/>
    <s v="Grand Lagon"/>
    <m/>
    <m/>
    <m/>
    <m/>
    <s v="WOR20161018OUANGR"/>
    <x v="5"/>
    <x v="4"/>
    <x v="33"/>
    <e v="#N/A"/>
  </r>
  <r>
    <x v="39"/>
    <m/>
    <m/>
    <s v="Réalisé"/>
    <d v="2016-10-19T00:00:00"/>
    <s v="Distribution Abris"/>
    <s v="Matériaux Abris"/>
    <s v="Bâches"/>
    <m/>
    <s v="Nombre"/>
    <n v="150"/>
    <m/>
    <m/>
    <m/>
    <s v=""/>
    <n v="150"/>
    <m/>
    <x v="4"/>
    <x v="34"/>
    <s v="Pointe A Raquette"/>
    <m/>
    <m/>
    <m/>
    <m/>
    <s v="WOR20161019OUPOPO"/>
    <x v="3"/>
    <x v="4"/>
    <x v="34"/>
    <e v="#N/A"/>
  </r>
  <r>
    <x v="39"/>
    <m/>
    <m/>
    <s v="Réalisé"/>
    <d v="2016-10-19T00:00:00"/>
    <s v="Distribution NFI"/>
    <s v="Matériaux NFI"/>
    <s v="Bidons"/>
    <m/>
    <s v="Nombre"/>
    <n v="300"/>
    <m/>
    <m/>
    <m/>
    <s v=""/>
    <n v="300"/>
    <s v="Sélection / Priorisation"/>
    <x v="3"/>
    <x v="59"/>
    <s v="Tiby"/>
    <m/>
    <m/>
    <m/>
    <m/>
    <s v="WOR20161019NIPETI"/>
    <x v="4"/>
    <x v="3"/>
    <x v="39"/>
    <e v="#N/A"/>
  </r>
  <r>
    <x v="39"/>
    <m/>
    <m/>
    <s v="Réalisé"/>
    <d v="2016-10-19T00:00:00"/>
    <s v="Distribution NFI"/>
    <s v="Matériaux NFI"/>
    <s v="Bidons"/>
    <m/>
    <s v="Nombre"/>
    <n v="150"/>
    <m/>
    <m/>
    <m/>
    <s v=""/>
    <n v="150"/>
    <s v="Sélection / Priorisation"/>
    <x v="4"/>
    <x v="34"/>
    <s v="Pointe A Raquette"/>
    <m/>
    <m/>
    <m/>
    <m/>
    <s v="WOR20161019OUPOPO"/>
    <x v="4"/>
    <x v="4"/>
    <x v="34"/>
    <e v="#N/A"/>
  </r>
  <r>
    <x v="39"/>
    <m/>
    <m/>
    <s v="Réalisé"/>
    <d v="2016-10-19T00:00:00"/>
    <s v="Distribution NFI"/>
    <s v="Matériaux NFI"/>
    <s v="Couvertures"/>
    <m/>
    <s v="Nombre"/>
    <n v="300"/>
    <m/>
    <m/>
    <m/>
    <s v=""/>
    <n v="300"/>
    <s v="Sélection / Priorisation"/>
    <x v="3"/>
    <x v="59"/>
    <s v="Tiby"/>
    <m/>
    <m/>
    <m/>
    <m/>
    <s v="WOR20161019NIPETI"/>
    <x v="5"/>
    <x v="3"/>
    <x v="39"/>
    <e v="#N/A"/>
  </r>
  <r>
    <x v="39"/>
    <m/>
    <m/>
    <s v="Réalisé"/>
    <d v="2016-10-19T00:00:00"/>
    <s v="Distribution NFI"/>
    <s v="Matériaux NFI"/>
    <s v="Couvertures"/>
    <m/>
    <s v="Nombre"/>
    <n v="150"/>
    <m/>
    <m/>
    <m/>
    <s v=""/>
    <n v="150"/>
    <s v="Sélection / Priorisation"/>
    <x v="4"/>
    <x v="34"/>
    <s v="Pointe A Raquette"/>
    <m/>
    <m/>
    <m/>
    <m/>
    <s v="WOR20161019OUPOPO"/>
    <x v="5"/>
    <x v="4"/>
    <x v="34"/>
    <e v="#N/A"/>
  </r>
  <r>
    <x v="39"/>
    <m/>
    <m/>
    <s v="Réalisé"/>
    <d v="2016-10-21T00:00:00"/>
    <s v="Distribution Abris"/>
    <s v="Matériaux Abris"/>
    <s v="Bâches"/>
    <m/>
    <s v="Nombre"/>
    <n v="150"/>
    <m/>
    <m/>
    <m/>
    <s v=""/>
    <n v="150"/>
    <m/>
    <x v="4"/>
    <x v="34"/>
    <s v="Pointe A Raquette"/>
    <m/>
    <m/>
    <m/>
    <m/>
    <s v="WOR20161021OUPOPO"/>
    <x v="3"/>
    <x v="4"/>
    <x v="34"/>
    <e v="#N/A"/>
  </r>
  <r>
    <x v="39"/>
    <m/>
    <m/>
    <s v="Réalisé"/>
    <d v="2016-10-21T00:00:00"/>
    <s v="Distribution NFI"/>
    <s v="Matériaux NFI"/>
    <s v="Bidons"/>
    <m/>
    <s v="Nombre"/>
    <n v="150"/>
    <m/>
    <m/>
    <m/>
    <s v=""/>
    <n v="150"/>
    <s v="Sélection / Priorisation"/>
    <x v="4"/>
    <x v="34"/>
    <s v="Pointe A Raquette"/>
    <m/>
    <m/>
    <m/>
    <m/>
    <s v="WOR20161021OUPOPO"/>
    <x v="4"/>
    <x v="4"/>
    <x v="34"/>
    <e v="#N/A"/>
  </r>
  <r>
    <x v="39"/>
    <m/>
    <m/>
    <s v="Réalisé"/>
    <d v="2016-10-21T00:00:00"/>
    <s v="Distribution NFI"/>
    <s v="Matériaux NFI"/>
    <s v="Couvertures"/>
    <m/>
    <s v="Nombre"/>
    <n v="150"/>
    <m/>
    <m/>
    <m/>
    <s v=""/>
    <n v="150"/>
    <s v="Sélection / Priorisation"/>
    <x v="4"/>
    <x v="34"/>
    <s v="Pointe A Raquette"/>
    <m/>
    <m/>
    <m/>
    <m/>
    <s v="WOR20161021OUPOPO"/>
    <x v="5"/>
    <x v="4"/>
    <x v="34"/>
    <e v="#N/A"/>
  </r>
  <r>
    <x v="39"/>
    <m/>
    <m/>
    <s v="Réalisé"/>
    <d v="2016-10-21T00:00:00"/>
    <s v="Intervention Abris"/>
    <s v="Formation"/>
    <s v="Formation"/>
    <m/>
    <s v="Nombre de personnes"/>
    <n v="79"/>
    <m/>
    <m/>
    <m/>
    <m/>
    <n v="79"/>
    <s v="Sélection / Priorisation"/>
    <x v="3"/>
    <x v="85"/>
    <s v="Fonds De Lianes"/>
    <s v="Quetant"/>
    <m/>
    <m/>
    <m/>
    <s v="WOR20161021NIPEFO"/>
    <x v="5"/>
    <x v="3"/>
    <x v="62"/>
    <e v="#N/A"/>
  </r>
  <r>
    <x v="39"/>
    <m/>
    <m/>
    <s v="Réalisé"/>
    <d v="2016-10-22T00:00:00"/>
    <s v="Distribution Abris"/>
    <s v="Matériaux Abris"/>
    <s v="Bâches"/>
    <m/>
    <s v="Nombre"/>
    <n v="206"/>
    <m/>
    <m/>
    <m/>
    <s v=""/>
    <n v="206"/>
    <m/>
    <x v="4"/>
    <x v="84"/>
    <s v="Nouvelle Tourraine"/>
    <m/>
    <m/>
    <m/>
    <m/>
    <s v="WOR20161022OUKENO"/>
    <x v="1"/>
    <x v="4"/>
    <x v="61"/>
    <e v="#N/A"/>
  </r>
  <r>
    <x v="39"/>
    <m/>
    <m/>
    <s v="Réalisé"/>
    <d v="2016-10-22T00:00:00"/>
    <s v="Distribution NFI"/>
    <s v="Matériaux NFI"/>
    <s v="Bidons"/>
    <m/>
    <s v="Nombre"/>
    <n v="412"/>
    <m/>
    <m/>
    <m/>
    <s v=""/>
    <n v="206"/>
    <s v="Sélection / Priorisation"/>
    <x v="4"/>
    <x v="84"/>
    <s v="Nouvelle Tourraine"/>
    <m/>
    <m/>
    <m/>
    <m/>
    <s v="WOR20161022OUKENO"/>
    <x v="2"/>
    <x v="4"/>
    <x v="61"/>
    <e v="#N/A"/>
  </r>
  <r>
    <x v="39"/>
    <m/>
    <m/>
    <s v="Réalisé"/>
    <d v="2016-10-22T00:00:00"/>
    <s v="Distribution NFI"/>
    <s v="Matériaux NFI"/>
    <s v="Couvertures"/>
    <m/>
    <s v="Nombre"/>
    <n v="412"/>
    <m/>
    <m/>
    <m/>
    <s v=""/>
    <n v="206"/>
    <s v="Sélection / Priorisation"/>
    <x v="4"/>
    <x v="84"/>
    <s v="Nouvelle Tourraine"/>
    <m/>
    <m/>
    <m/>
    <m/>
    <s v="WOR20161022OUKENO"/>
    <x v="3"/>
    <x v="4"/>
    <x v="61"/>
    <e v="#N/A"/>
  </r>
  <r>
    <x v="39"/>
    <m/>
    <m/>
    <s v="Réalisé"/>
    <d v="2016-10-22T00:00:00"/>
    <s v="Distribution NFI"/>
    <s v="Matériaux NFI"/>
    <s v="Kit d'hygiène"/>
    <m/>
    <s v="Nombre"/>
    <n v="206"/>
    <m/>
    <m/>
    <m/>
    <s v=""/>
    <n v="206"/>
    <s v="Sélection / Priorisation"/>
    <x v="4"/>
    <x v="84"/>
    <s v="Nouvelle Tourraine"/>
    <m/>
    <m/>
    <m/>
    <m/>
    <s v="WOR20161022OUKENO"/>
    <x v="4"/>
    <x v="4"/>
    <x v="61"/>
    <e v="#N/A"/>
  </r>
  <r>
    <x v="39"/>
    <m/>
    <m/>
    <s v="Réalisé"/>
    <d v="2016-10-22T00:00:00"/>
    <s v="Distribution NFI"/>
    <s v="Matériaux NFI"/>
    <s v="Moustiquaires"/>
    <m/>
    <s v="Nombre"/>
    <n v="206"/>
    <m/>
    <m/>
    <m/>
    <s v=""/>
    <n v="206"/>
    <s v="Sélection / Priorisation"/>
    <x v="4"/>
    <x v="84"/>
    <s v="Nouvelle Tourraine"/>
    <m/>
    <m/>
    <m/>
    <m/>
    <s v="WOR20161022OUKENO"/>
    <x v="5"/>
    <x v="4"/>
    <x v="61"/>
    <e v="#N/A"/>
  </r>
  <r>
    <x v="39"/>
    <s v="Fondation Digicel"/>
    <m/>
    <s v="Réalisé"/>
    <d v="2016-10-24T00:00:00"/>
    <s v="Distribution Abris"/>
    <s v="Matériaux Abris"/>
    <s v="Bâches"/>
    <m/>
    <s v="Nombre"/>
    <n v="250"/>
    <m/>
    <m/>
    <m/>
    <s v=""/>
    <n v="288"/>
    <m/>
    <x v="0"/>
    <x v="0"/>
    <s v="Marfranc / Grande Ri"/>
    <m/>
    <m/>
    <m/>
    <s v="With Fondation Digicel"/>
    <s v="WOR20161024GRJEMA"/>
    <x v="3"/>
    <x v="0"/>
    <x v="0"/>
    <e v="#N/A"/>
  </r>
  <r>
    <x v="39"/>
    <s v="Fondation Digicel"/>
    <m/>
    <s v="Réalisé"/>
    <d v="2016-10-24T00:00:00"/>
    <s v="Distribution NFI"/>
    <s v="Matériaux NFI"/>
    <s v="Bidons"/>
    <m/>
    <s v="Nombre"/>
    <n v="270"/>
    <m/>
    <m/>
    <m/>
    <s v=""/>
    <n v="288"/>
    <s v="Sélection / Priorisation"/>
    <x v="0"/>
    <x v="0"/>
    <s v="Marfranc / Grande Ri"/>
    <m/>
    <m/>
    <m/>
    <s v="With Fondation Digicel"/>
    <s v="WOR20161024GRJEMA"/>
    <x v="4"/>
    <x v="0"/>
    <x v="0"/>
    <e v="#N/A"/>
  </r>
  <r>
    <x v="39"/>
    <m/>
    <m/>
    <s v="Réalisé"/>
    <d v="2016-10-24T00:00:00"/>
    <s v="Distribution NFI"/>
    <s v="Matériaux NFI"/>
    <s v="Bidons"/>
    <m/>
    <s v="Nombre"/>
    <n v="90"/>
    <m/>
    <m/>
    <m/>
    <s v=""/>
    <n v="90"/>
    <s v="Sélection / Priorisation"/>
    <x v="4"/>
    <x v="34"/>
    <s v="Trou Louis"/>
    <m/>
    <m/>
    <m/>
    <m/>
    <s v="WOR20161024OUPOTR"/>
    <x v="5"/>
    <x v="4"/>
    <x v="34"/>
    <e v="#N/A"/>
  </r>
  <r>
    <x v="39"/>
    <s v="Fondation Digicel"/>
    <m/>
    <s v="Réalisé"/>
    <d v="2016-10-24T00:00:00"/>
    <s v="Distribution NFI"/>
    <s v="Matériaux NFI"/>
    <s v="Couvertures"/>
    <m/>
    <s v="Nombre"/>
    <n v="270"/>
    <m/>
    <m/>
    <m/>
    <s v=""/>
    <n v="288"/>
    <s v="Sélection / Priorisation"/>
    <x v="0"/>
    <x v="0"/>
    <s v="Marfranc / Grande Ri"/>
    <m/>
    <m/>
    <m/>
    <s v="With Fondation Digicel"/>
    <s v="WOR20161024GRJEMA"/>
    <x v="5"/>
    <x v="0"/>
    <x v="0"/>
    <e v="#N/A"/>
  </r>
  <r>
    <x v="39"/>
    <s v="Fondation Digicel"/>
    <m/>
    <s v="Réalisé"/>
    <d v="2016-10-25T00:00:00"/>
    <s v="Distribution Abris"/>
    <s v="Matériaux Abris"/>
    <s v="Bâches"/>
    <m/>
    <s v="Nombre"/>
    <n v="250"/>
    <m/>
    <m/>
    <m/>
    <s v=""/>
    <n v="288"/>
    <m/>
    <x v="0"/>
    <x v="3"/>
    <s v="Bariadelle"/>
    <m/>
    <m/>
    <m/>
    <s v="With Fondation Digicel"/>
    <s v="WOR20161025GRDABA"/>
    <x v="3"/>
    <x v="0"/>
    <x v="3"/>
    <e v="#N/A"/>
  </r>
  <r>
    <x v="39"/>
    <m/>
    <m/>
    <s v="Réalisé"/>
    <d v="2016-10-25T00:00:00"/>
    <s v="Distribution Abris"/>
    <s v="Matériaux Abris"/>
    <s v="Bâches"/>
    <m/>
    <s v="Nombre"/>
    <n v="250"/>
    <m/>
    <m/>
    <m/>
    <s v=""/>
    <n v="250"/>
    <m/>
    <x v="3"/>
    <x v="85"/>
    <s v="Fonds De Lianes"/>
    <m/>
    <m/>
    <m/>
    <m/>
    <s v="WOR20161025NIPEFO"/>
    <x v="2"/>
    <x v="3"/>
    <x v="62"/>
    <e v="#N/A"/>
  </r>
  <r>
    <x v="39"/>
    <s v="Fondation Digicel"/>
    <m/>
    <s v="Réalisé"/>
    <d v="2016-10-25T00:00:00"/>
    <s v="Distribution NFI"/>
    <s v="Matériaux NFI"/>
    <s v="Bidons"/>
    <m/>
    <s v="Nombre"/>
    <n v="270"/>
    <m/>
    <m/>
    <m/>
    <s v=""/>
    <n v="288"/>
    <s v="Sélection / Priorisation"/>
    <x v="0"/>
    <x v="3"/>
    <s v="Bariadelle"/>
    <m/>
    <m/>
    <m/>
    <s v="With Fondation Digicel"/>
    <s v="WOR20161025GRDABA"/>
    <x v="4"/>
    <x v="0"/>
    <x v="3"/>
    <e v="#N/A"/>
  </r>
  <r>
    <x v="39"/>
    <s v="Fondation Digicel"/>
    <m/>
    <s v="Réalisé"/>
    <d v="2016-10-25T00:00:00"/>
    <s v="Distribution NFI"/>
    <s v="Matériaux NFI"/>
    <s v="Couvertures"/>
    <m/>
    <s v="Nombre"/>
    <n v="270"/>
    <m/>
    <m/>
    <m/>
    <s v=""/>
    <n v="288"/>
    <s v="Sélection / Priorisation"/>
    <x v="0"/>
    <x v="3"/>
    <s v="Bariadelle"/>
    <m/>
    <m/>
    <m/>
    <s v="With Fondation Digicel"/>
    <s v="WOR20161025GRDABA"/>
    <x v="5"/>
    <x v="0"/>
    <x v="3"/>
    <e v="#N/A"/>
  </r>
  <r>
    <x v="39"/>
    <m/>
    <m/>
    <s v="Réalisé"/>
    <d v="2016-10-25T00:00:00"/>
    <s v="Distribution NFI"/>
    <s v="Matériaux NFI"/>
    <s v="Couvertures"/>
    <m/>
    <s v="Nombre"/>
    <n v="500"/>
    <m/>
    <m/>
    <m/>
    <s v=""/>
    <n v="250"/>
    <s v="Sélection / Priorisation"/>
    <x v="3"/>
    <x v="85"/>
    <s v="Fonds De Lianes"/>
    <m/>
    <m/>
    <m/>
    <m/>
    <s v="WOR20161025NIPEFO"/>
    <x v="3"/>
    <x v="3"/>
    <x v="62"/>
    <e v="#N/A"/>
  </r>
  <r>
    <x v="39"/>
    <m/>
    <m/>
    <s v="Réalisé"/>
    <d v="2016-10-25T00:00:00"/>
    <s v="Distribution NFI"/>
    <s v="Matériaux NFI"/>
    <s v="Kit d'hygiène"/>
    <m/>
    <s v="Nombre"/>
    <n v="250"/>
    <m/>
    <m/>
    <m/>
    <s v=""/>
    <n v="250"/>
    <s v="Sélection / Priorisation"/>
    <x v="3"/>
    <x v="85"/>
    <s v="Fonds De Lianes"/>
    <m/>
    <m/>
    <m/>
    <m/>
    <s v="WOR20161025NIPEFO"/>
    <x v="4"/>
    <x v="3"/>
    <x v="62"/>
    <e v="#N/A"/>
  </r>
  <r>
    <x v="39"/>
    <m/>
    <m/>
    <s v="Réalisé"/>
    <d v="2016-10-25T00:00:00"/>
    <s v="Distribution NFI"/>
    <s v="Matériaux NFI"/>
    <s v="Moustiquaires"/>
    <m/>
    <s v="Nombre"/>
    <n v="500"/>
    <m/>
    <m/>
    <m/>
    <s v=""/>
    <n v="250"/>
    <s v="Sélection / Priorisation"/>
    <x v="3"/>
    <x v="85"/>
    <s v="Fonds De Lianes"/>
    <m/>
    <m/>
    <m/>
    <m/>
    <s v="WOR20161025NIPEFO"/>
    <x v="5"/>
    <x v="3"/>
    <x v="62"/>
    <e v="#N/A"/>
  </r>
  <r>
    <x v="39"/>
    <s v="Fondation Digicel"/>
    <m/>
    <s v="Réalisé"/>
    <d v="2016-10-26T00:00:00"/>
    <s v="Distribution Abris"/>
    <s v="Matériaux Abris"/>
    <s v="Bâches"/>
    <m/>
    <s v="Nombre"/>
    <n v="250"/>
    <m/>
    <m/>
    <m/>
    <s v=""/>
    <n v="288"/>
    <m/>
    <x v="0"/>
    <x v="2"/>
    <s v="Grandoit"/>
    <m/>
    <m/>
    <m/>
    <s v="With Fondation Digicel"/>
    <s v="WOR20161026GRANGR"/>
    <x v="3"/>
    <x v="0"/>
    <x v="2"/>
    <e v="#N/A"/>
  </r>
  <r>
    <x v="39"/>
    <m/>
    <m/>
    <s v="Réalisé"/>
    <d v="2016-10-26T00:00:00"/>
    <s v="Distribution Abris"/>
    <s v="Matériaux Abris"/>
    <s v="Bâches"/>
    <m/>
    <s v="Nombre"/>
    <n v="300"/>
    <m/>
    <m/>
    <m/>
    <s v=""/>
    <n v="300"/>
    <m/>
    <x v="3"/>
    <x v="26"/>
    <s v="Salagnac"/>
    <m/>
    <m/>
    <m/>
    <m/>
    <s v="WOR20161026NIPASA"/>
    <x v="1"/>
    <x v="3"/>
    <x v="26"/>
    <e v="#N/A"/>
  </r>
  <r>
    <x v="39"/>
    <s v="Fondation Digicel"/>
    <m/>
    <s v="Réalisé"/>
    <d v="2016-10-26T00:00:00"/>
    <s v="Distribution NFI"/>
    <s v="Matériaux NFI"/>
    <s v="Bidons"/>
    <m/>
    <s v="Nombre"/>
    <n v="270"/>
    <m/>
    <m/>
    <m/>
    <s v=""/>
    <n v="288"/>
    <s v="Sélection / Priorisation"/>
    <x v="0"/>
    <x v="2"/>
    <s v="Grandoit"/>
    <m/>
    <m/>
    <m/>
    <s v="With Fondation Digicel"/>
    <s v="WOR20161026GRANGR"/>
    <x v="4"/>
    <x v="0"/>
    <x v="2"/>
    <e v="#N/A"/>
  </r>
  <r>
    <x v="39"/>
    <s v="Fondation Digicel"/>
    <m/>
    <s v="Réalisé"/>
    <d v="2016-10-26T00:00:00"/>
    <s v="Distribution NFI"/>
    <s v="Matériaux NFI"/>
    <s v="Couvertures"/>
    <m/>
    <s v="Nombre"/>
    <n v="270"/>
    <m/>
    <m/>
    <m/>
    <s v=""/>
    <n v="288"/>
    <s v="Sélection / Priorisation"/>
    <x v="0"/>
    <x v="2"/>
    <s v="Grandoit"/>
    <m/>
    <m/>
    <m/>
    <s v="With Fondation Digicel"/>
    <s v="WOR20161026GRANGR"/>
    <x v="5"/>
    <x v="0"/>
    <x v="2"/>
    <e v="#N/A"/>
  </r>
  <r>
    <x v="39"/>
    <m/>
    <m/>
    <s v="Réalisé"/>
    <d v="2016-10-26T00:00:00"/>
    <s v="Distribution NFI"/>
    <s v="Matériaux NFI"/>
    <s v="Couvertures"/>
    <m/>
    <s v="Nombre"/>
    <n v="600"/>
    <m/>
    <m/>
    <m/>
    <s v=""/>
    <n v="300"/>
    <s v="Sélection / Priorisation"/>
    <x v="3"/>
    <x v="26"/>
    <s v="Salagnac"/>
    <m/>
    <m/>
    <m/>
    <m/>
    <s v="WOR20161026NIPASA"/>
    <x v="2"/>
    <x v="3"/>
    <x v="26"/>
    <e v="#N/A"/>
  </r>
  <r>
    <x v="39"/>
    <m/>
    <m/>
    <s v="Réalisé"/>
    <d v="2016-10-26T00:00:00"/>
    <s v="Distribution NFI"/>
    <s v="Matériaux NFI"/>
    <s v="Kit d'hygiène"/>
    <m/>
    <s v="Nombre"/>
    <n v="300"/>
    <m/>
    <m/>
    <m/>
    <s v=""/>
    <n v="300"/>
    <s v="Sélection / Priorisation"/>
    <x v="3"/>
    <x v="26"/>
    <s v="Salagnac"/>
    <m/>
    <m/>
    <m/>
    <m/>
    <s v="WOR20161026NIPASA"/>
    <x v="3"/>
    <x v="3"/>
    <x v="26"/>
    <e v="#N/A"/>
  </r>
  <r>
    <x v="39"/>
    <m/>
    <m/>
    <s v="Réalisé"/>
    <d v="2016-10-26T00:00:00"/>
    <s v="Distribution NFI"/>
    <s v="Matériaux NFI"/>
    <s v="Moustiquaires"/>
    <m/>
    <s v="Nombre"/>
    <n v="600"/>
    <m/>
    <m/>
    <m/>
    <s v=""/>
    <n v="300"/>
    <s v="Sélection / Priorisation"/>
    <x v="3"/>
    <x v="26"/>
    <s v="Salagnac"/>
    <m/>
    <m/>
    <m/>
    <m/>
    <s v="WOR20161026NIPASA"/>
    <x v="4"/>
    <x v="3"/>
    <x v="26"/>
    <e v="#N/A"/>
  </r>
  <r>
    <x v="39"/>
    <m/>
    <m/>
    <s v="Réalisé"/>
    <d v="2016-10-26T00:00:00"/>
    <s v="Distribution NFI"/>
    <s v="Matériaux NFI"/>
    <s v="Seaux"/>
    <m/>
    <s v="Nombre"/>
    <n v="300"/>
    <m/>
    <m/>
    <m/>
    <s v=""/>
    <n v="300"/>
    <s v="Sélection / Priorisation"/>
    <x v="3"/>
    <x v="26"/>
    <s v="Salagnac"/>
    <m/>
    <m/>
    <m/>
    <m/>
    <s v="WOR20161026NIPASA"/>
    <x v="5"/>
    <x v="3"/>
    <x v="26"/>
    <e v="#N/A"/>
  </r>
  <r>
    <x v="39"/>
    <s v="Fondation Digicel"/>
    <m/>
    <s v="Réalisé"/>
    <d v="2016-10-28T00:00:00"/>
    <s v="Distribution Abris"/>
    <s v="Matériaux Abris"/>
    <s v="Bâches"/>
    <m/>
    <s v="Nombre"/>
    <n v="250"/>
    <m/>
    <m/>
    <m/>
    <s v=""/>
    <n v="288"/>
    <m/>
    <x v="0"/>
    <x v="63"/>
    <s v="Beaumont"/>
    <m/>
    <m/>
    <m/>
    <s v="With Fondation Digicel"/>
    <s v="WOR20161028GRBEBE"/>
    <x v="3"/>
    <x v="0"/>
    <x v="43"/>
    <e v="#N/A"/>
  </r>
  <r>
    <x v="39"/>
    <s v="Fondation Digicel"/>
    <m/>
    <s v="Réalisé"/>
    <d v="2016-10-28T00:00:00"/>
    <s v="Distribution NFI"/>
    <s v="Matériaux NFI"/>
    <s v="Bidons"/>
    <m/>
    <s v="Nombre"/>
    <n v="270"/>
    <m/>
    <m/>
    <m/>
    <s v=""/>
    <n v="288"/>
    <s v="Sélection / Priorisation"/>
    <x v="0"/>
    <x v="63"/>
    <s v="Beaumont"/>
    <m/>
    <m/>
    <m/>
    <s v="With Fondation Digicel"/>
    <s v="WOR20161028GRBEBE"/>
    <x v="4"/>
    <x v="0"/>
    <x v="43"/>
    <e v="#N/A"/>
  </r>
  <r>
    <x v="39"/>
    <s v="Fondation Digicel"/>
    <m/>
    <s v="Réalisé"/>
    <d v="2016-10-28T00:00:00"/>
    <s v="Distribution NFI"/>
    <s v="Matériaux NFI"/>
    <s v="Couvertures"/>
    <m/>
    <s v="Nombre"/>
    <n v="270"/>
    <m/>
    <m/>
    <m/>
    <s v=""/>
    <n v="288"/>
    <s v="Sélection / Priorisation"/>
    <x v="0"/>
    <x v="63"/>
    <s v="Beaumont"/>
    <m/>
    <m/>
    <m/>
    <s v="With Fondation Digicel"/>
    <s v="WOR20161028GRBEBE"/>
    <x v="5"/>
    <x v="0"/>
    <x v="43"/>
    <e v="#N/A"/>
  </r>
  <r>
    <x v="39"/>
    <m/>
    <m/>
    <s v="Réalisé"/>
    <d v="2016-10-28T00:00:00"/>
    <s v="Intervention Abris"/>
    <s v="Formation"/>
    <s v="Formation"/>
    <m/>
    <s v="Nombre de personnes"/>
    <n v="467"/>
    <m/>
    <m/>
    <m/>
    <m/>
    <n v="467"/>
    <s v="Sélection / Priorisation"/>
    <x v="3"/>
    <x v="24"/>
    <s v="Chalon"/>
    <s v="Dufour"/>
    <m/>
    <m/>
    <m/>
    <s v="WOR20161028NIMICH"/>
    <x v="5"/>
    <x v="3"/>
    <x v="24"/>
    <e v="#N/A"/>
  </r>
  <r>
    <x v="39"/>
    <m/>
    <m/>
    <s v="Réalisé"/>
    <d v="2016-10-29T00:00:00"/>
    <s v="Distribution Abris"/>
    <s v="Matériaux Abris"/>
    <s v="Bâches"/>
    <m/>
    <s v="Nombre"/>
    <n v="150"/>
    <m/>
    <m/>
    <m/>
    <s v=""/>
    <n v="150"/>
    <m/>
    <x v="3"/>
    <x v="24"/>
    <s v="Chalon"/>
    <m/>
    <m/>
    <m/>
    <m/>
    <s v="WOR20161029NIMICH"/>
    <x v="2"/>
    <x v="3"/>
    <x v="24"/>
    <e v="#N/A"/>
  </r>
  <r>
    <x v="39"/>
    <m/>
    <m/>
    <s v="Réalisé"/>
    <d v="2016-10-29T00:00:00"/>
    <s v="Distribution NFI"/>
    <s v="Matériaux NFI"/>
    <s v="Couvertures"/>
    <m/>
    <s v="Nombre"/>
    <n v="300"/>
    <m/>
    <m/>
    <m/>
    <s v=""/>
    <n v="150"/>
    <s v="Sélection / Priorisation"/>
    <x v="3"/>
    <x v="24"/>
    <s v="Chalon"/>
    <m/>
    <m/>
    <m/>
    <m/>
    <s v="WOR20161029NIMICH"/>
    <x v="3"/>
    <x v="3"/>
    <x v="24"/>
    <e v="#N/A"/>
  </r>
  <r>
    <x v="39"/>
    <m/>
    <m/>
    <s v="Réalisé"/>
    <d v="2016-10-29T00:00:00"/>
    <s v="Distribution NFI"/>
    <s v="Matériaux NFI"/>
    <s v="Kit d'hygiène"/>
    <m/>
    <s v="Nombre"/>
    <n v="150"/>
    <m/>
    <m/>
    <m/>
    <s v=""/>
    <n v="150"/>
    <s v="Sélection / Priorisation"/>
    <x v="3"/>
    <x v="24"/>
    <s v="Chalon"/>
    <m/>
    <m/>
    <m/>
    <m/>
    <s v="WOR20161029NIMICH"/>
    <x v="4"/>
    <x v="3"/>
    <x v="24"/>
    <e v="#N/A"/>
  </r>
  <r>
    <x v="39"/>
    <m/>
    <m/>
    <s v="Réalisé"/>
    <d v="2016-10-29T00:00:00"/>
    <s v="Distribution NFI"/>
    <s v="Matériaux NFI"/>
    <s v="Moustiquaires"/>
    <m/>
    <s v="Nombre"/>
    <n v="300"/>
    <m/>
    <m/>
    <m/>
    <s v=""/>
    <n v="150"/>
    <s v="Sélection / Priorisation"/>
    <x v="3"/>
    <x v="24"/>
    <s v="Chalon"/>
    <m/>
    <m/>
    <m/>
    <m/>
    <s v="WOR20161029NIMICH"/>
    <x v="5"/>
    <x v="3"/>
    <x v="24"/>
    <e v="#N/A"/>
  </r>
  <r>
    <x v="39"/>
    <m/>
    <m/>
    <s v="Réalisé"/>
    <d v="2016-10-30T00:00:00"/>
    <s v="Distribution NFI"/>
    <s v="Matériaux NFI"/>
    <s v="Aquatabs"/>
    <m/>
    <s v="Nombre"/>
    <n v="6180"/>
    <m/>
    <m/>
    <m/>
    <s v=""/>
    <n v="103"/>
    <s v="Sélection / Priorisation"/>
    <x v="4"/>
    <x v="34"/>
    <s v="Trou Louis"/>
    <m/>
    <m/>
    <m/>
    <m/>
    <s v="WOR20161030OUPOTR"/>
    <x v="3"/>
    <x v="4"/>
    <x v="34"/>
    <e v="#N/A"/>
  </r>
  <r>
    <x v="39"/>
    <m/>
    <m/>
    <s v="Réalisé"/>
    <d v="2016-10-30T00:00:00"/>
    <s v="Intervention Abris"/>
    <s v="Formation"/>
    <s v="Formation"/>
    <m/>
    <s v="Nombre de personnes"/>
    <n v="135"/>
    <m/>
    <m/>
    <m/>
    <s v=""/>
    <n v="135"/>
    <s v="Sélection / Priorisation"/>
    <x v="4"/>
    <x v="84"/>
    <s v="Nouvelle Tourraine"/>
    <m/>
    <m/>
    <m/>
    <m/>
    <s v="WOR20161030OUKENO"/>
    <x v="5"/>
    <x v="4"/>
    <x v="61"/>
    <e v="#N/A"/>
  </r>
  <r>
    <x v="39"/>
    <m/>
    <m/>
    <s v="Réalisé"/>
    <d v="2016-10-30T00:00:00"/>
    <s v="Distribution Abris"/>
    <s v="Cash en USD"/>
    <s v="Non conditionel "/>
    <m/>
    <s v="Valeur en USD"/>
    <n v="50"/>
    <m/>
    <m/>
    <m/>
    <s v=""/>
    <n v="401"/>
    <m/>
    <x v="4"/>
    <x v="33"/>
    <s v="Grand Lagon"/>
    <m/>
    <m/>
    <m/>
    <s v="EFSP"/>
    <s v="WOR20161030OUANGR"/>
    <x v="2"/>
    <x v="4"/>
    <x v="33"/>
    <e v="#N/A"/>
  </r>
  <r>
    <x v="39"/>
    <s v="Care"/>
    <m/>
    <s v="Réalisé"/>
    <d v="2016-10-30T00:00:00"/>
    <s v="Distribution Abris"/>
    <s v="Cash en USD"/>
    <s v="Conditionel "/>
    <m/>
    <s v="Valeur en USD"/>
    <n v="25"/>
    <m/>
    <m/>
    <m/>
    <s v=""/>
    <n v="109"/>
    <m/>
    <x v="4"/>
    <x v="33"/>
    <s v="Grand Lagon"/>
    <m/>
    <m/>
    <m/>
    <m/>
    <s v="WOR20161030OUANGR"/>
    <x v="3"/>
    <x v="4"/>
    <x v="33"/>
    <e v="#N/A"/>
  </r>
  <r>
    <x v="39"/>
    <m/>
    <m/>
    <s v="Réalisé"/>
    <d v="2016-10-30T00:00:00"/>
    <s v="Distribution Abris"/>
    <s v="Cash en USD"/>
    <s v="Non conditionel "/>
    <m/>
    <s v="Valeur en USD"/>
    <n v="50"/>
    <m/>
    <m/>
    <m/>
    <s v=""/>
    <n v="378"/>
    <m/>
    <x v="4"/>
    <x v="33"/>
    <s v="Grande source"/>
    <m/>
    <m/>
    <m/>
    <s v="EFSP"/>
    <s v="WOR20161030OUANGR"/>
    <x v="4"/>
    <x v="4"/>
    <x v="33"/>
    <e v="#N/A"/>
  </r>
  <r>
    <x v="39"/>
    <s v="Care"/>
    <m/>
    <s v="Réalisé"/>
    <d v="2016-10-30T00:00:00"/>
    <s v="Distribution Abris"/>
    <s v="Cash en USD"/>
    <s v="Conditionel "/>
    <m/>
    <s v="Valeur en USD"/>
    <n v="25"/>
    <m/>
    <m/>
    <m/>
    <s v=""/>
    <n v="165"/>
    <m/>
    <x v="4"/>
    <x v="33"/>
    <s v="Grande Source"/>
    <m/>
    <m/>
    <m/>
    <m/>
    <s v="WOR20161030OUANGR"/>
    <x v="5"/>
    <x v="4"/>
    <x v="33"/>
    <e v="#N/A"/>
  </r>
  <r>
    <x v="39"/>
    <m/>
    <m/>
    <s v="Réalisé"/>
    <d v="2016-10-30T00:00:00"/>
    <s v="Distribution Abris"/>
    <s v="Cash en USD"/>
    <s v="Non conditionel "/>
    <m/>
    <s v="Valeur en USD"/>
    <n v="50"/>
    <m/>
    <m/>
    <m/>
    <s v=""/>
    <n v="1150"/>
    <m/>
    <x v="4"/>
    <x v="33"/>
    <s v="Palma"/>
    <m/>
    <m/>
    <m/>
    <s v="EFSP"/>
    <s v="WOR20161030OUANPA"/>
    <x v="4"/>
    <x v="4"/>
    <x v="33"/>
    <e v="#N/A"/>
  </r>
  <r>
    <x v="39"/>
    <s v="Care"/>
    <m/>
    <s v="Réalisé"/>
    <d v="2016-10-30T00:00:00"/>
    <s v="Distribution Abris"/>
    <s v="Cash en USD"/>
    <s v="Conditionel "/>
    <m/>
    <s v="Valeur en USD"/>
    <n v="25"/>
    <m/>
    <m/>
    <m/>
    <s v=""/>
    <n v="500"/>
    <m/>
    <x v="4"/>
    <x v="33"/>
    <s v="Palma"/>
    <m/>
    <m/>
    <m/>
    <m/>
    <s v="WOR20161030OUANPA"/>
    <x v="5"/>
    <x v="4"/>
    <x v="33"/>
    <e v="#N/A"/>
  </r>
  <r>
    <x v="39"/>
    <m/>
    <m/>
    <s v="Réalisé"/>
    <d v="2016-10-30T00:00:00"/>
    <s v="Distribution Abris"/>
    <s v="Cash en USD"/>
    <s v="Non conditionel "/>
    <m/>
    <s v="Valeur en USD"/>
    <n v="50"/>
    <m/>
    <m/>
    <m/>
    <s v=""/>
    <n v="110"/>
    <m/>
    <x v="4"/>
    <x v="33"/>
    <s v="Petite Anse"/>
    <m/>
    <m/>
    <m/>
    <s v="EFSP"/>
    <s v="WOR20161030OUANPE"/>
    <x v="2"/>
    <x v="4"/>
    <x v="33"/>
    <e v="#N/A"/>
  </r>
  <r>
    <x v="39"/>
    <s v="Care"/>
    <m/>
    <s v="Réalisé"/>
    <d v="2016-10-30T00:00:00"/>
    <s v="Distribution Abris"/>
    <s v="Cash en USD"/>
    <s v="Conditionel "/>
    <m/>
    <s v="Valeur en USD"/>
    <n v="25"/>
    <m/>
    <m/>
    <m/>
    <s v=""/>
    <n v="74"/>
    <m/>
    <x v="4"/>
    <x v="33"/>
    <s v="Petite Anse"/>
    <m/>
    <m/>
    <m/>
    <m/>
    <s v="WOR20161030OUANPE"/>
    <x v="3"/>
    <x v="4"/>
    <x v="33"/>
    <e v="#N/A"/>
  </r>
  <r>
    <x v="39"/>
    <m/>
    <m/>
    <s v="Réalisé"/>
    <d v="2016-10-30T00:00:00"/>
    <s v="Distribution Abris"/>
    <s v="Cash en USD"/>
    <s v="Non conditionel "/>
    <m/>
    <s v="Valeur en USD"/>
    <n v="50"/>
    <m/>
    <m/>
    <m/>
    <s v=""/>
    <n v="907"/>
    <m/>
    <x v="4"/>
    <x v="33"/>
    <s v="Petite Source"/>
    <m/>
    <m/>
    <m/>
    <s v="EFSP"/>
    <s v="WOR20161030OUANPE"/>
    <x v="4"/>
    <x v="4"/>
    <x v="33"/>
    <e v="#N/A"/>
  </r>
  <r>
    <x v="39"/>
    <s v="Care"/>
    <m/>
    <s v="Réalisé"/>
    <d v="2016-10-30T00:00:00"/>
    <s v="Distribution Abris"/>
    <s v="Cash en USD"/>
    <s v="Conditionel "/>
    <m/>
    <s v="Valeur en USD"/>
    <n v="25"/>
    <m/>
    <m/>
    <m/>
    <s v=""/>
    <n v="116"/>
    <m/>
    <x v="4"/>
    <x v="33"/>
    <s v="Petite Source"/>
    <m/>
    <m/>
    <m/>
    <m/>
    <s v="WOR20161030OUANPE"/>
    <x v="5"/>
    <x v="4"/>
    <x v="33"/>
    <e v="#N/A"/>
  </r>
  <r>
    <x v="39"/>
    <m/>
    <m/>
    <s v="Réalisé"/>
    <d v="2016-10-30T00:00:00"/>
    <s v="Distribution Abris"/>
    <s v="Cash en USD"/>
    <s v="Non conditionel "/>
    <m/>
    <s v="Valeur en USD"/>
    <n v="50"/>
    <m/>
    <m/>
    <m/>
    <s v=""/>
    <n v="176"/>
    <m/>
    <x v="4"/>
    <x v="33"/>
    <s v="Picmy"/>
    <m/>
    <m/>
    <m/>
    <s v="EFSP"/>
    <s v="WOR20161030OUANPI"/>
    <x v="4"/>
    <x v="4"/>
    <x v="33"/>
    <e v="#N/A"/>
  </r>
  <r>
    <x v="39"/>
    <s v="Care"/>
    <m/>
    <s v="Réalisé"/>
    <d v="2016-10-30T00:00:00"/>
    <s v="Distribution Abris"/>
    <s v="Cash en USD"/>
    <s v="Conditionel "/>
    <m/>
    <s v="Valeur en USD"/>
    <n v="25"/>
    <m/>
    <m/>
    <m/>
    <s v=""/>
    <n v="44"/>
    <m/>
    <x v="4"/>
    <x v="33"/>
    <s v="Picmy"/>
    <m/>
    <m/>
    <m/>
    <m/>
    <s v="WOR20161030OUANPI"/>
    <x v="5"/>
    <x v="4"/>
    <x v="33"/>
    <e v="#N/A"/>
  </r>
  <r>
    <x v="39"/>
    <m/>
    <m/>
    <s v="Réalisé"/>
    <d v="2016-10-30T00:00:00"/>
    <s v="Distribution Abris"/>
    <s v="Cash en USD"/>
    <s v="Non conditionel "/>
    <m/>
    <s v="Valeur en USD"/>
    <n v="50"/>
    <m/>
    <m/>
    <m/>
    <s v=""/>
    <n v="403"/>
    <m/>
    <x v="4"/>
    <x v="34"/>
    <s v="Grand Vide"/>
    <m/>
    <m/>
    <m/>
    <s v="EFSP"/>
    <s v="WOR20161030OUPOGR"/>
    <x v="2"/>
    <x v="4"/>
    <x v="34"/>
    <e v="#N/A"/>
  </r>
  <r>
    <x v="39"/>
    <s v="Care"/>
    <m/>
    <s v="Réalisé"/>
    <d v="2016-10-30T00:00:00"/>
    <s v="Distribution Abris"/>
    <s v="Cash en USD"/>
    <s v="Conditionel "/>
    <m/>
    <s v="Valeur en USD"/>
    <n v="25"/>
    <m/>
    <m/>
    <m/>
    <s v=""/>
    <n v="112"/>
    <m/>
    <x v="4"/>
    <x v="34"/>
    <s v="Grand Vide"/>
    <m/>
    <m/>
    <m/>
    <m/>
    <s v="WOR20161030OUPOGR"/>
    <x v="3"/>
    <x v="4"/>
    <x v="34"/>
    <e v="#N/A"/>
  </r>
  <r>
    <x v="39"/>
    <s v="Care"/>
    <m/>
    <s v="Réalisé"/>
    <d v="2016-10-30T00:00:00"/>
    <s v="Distribution Abris"/>
    <s v="Cash en USD"/>
    <s v="Non conditionel "/>
    <m/>
    <s v="Valeur en USD"/>
    <n v="50"/>
    <m/>
    <m/>
    <m/>
    <s v=""/>
    <n v="127"/>
    <m/>
    <x v="4"/>
    <x v="34"/>
    <s v="Gros Mangle"/>
    <m/>
    <m/>
    <m/>
    <s v="EFSP"/>
    <s v="WOR20161030OUPOGR"/>
    <x v="4"/>
    <x v="4"/>
    <x v="34"/>
    <e v="#N/A"/>
  </r>
  <r>
    <x v="39"/>
    <s v="Care"/>
    <m/>
    <s v="Réalisé"/>
    <d v="2016-10-30T00:00:00"/>
    <s v="Distribution Abris"/>
    <s v="Cash en USD"/>
    <s v="Conditionel "/>
    <m/>
    <s v="Valeur en USD"/>
    <n v="25"/>
    <m/>
    <m/>
    <m/>
    <s v=""/>
    <n v="66"/>
    <m/>
    <x v="4"/>
    <x v="34"/>
    <s v="Gros Mangle"/>
    <m/>
    <m/>
    <m/>
    <m/>
    <s v="WOR20161030OUPOGR"/>
    <x v="5"/>
    <x v="4"/>
    <x v="34"/>
    <e v="#N/A"/>
  </r>
  <r>
    <x v="39"/>
    <m/>
    <m/>
    <s v="Réalisé"/>
    <d v="2016-10-30T00:00:00"/>
    <s v="Distribution Abris"/>
    <s v="Cash en USD"/>
    <s v="Non conditionel "/>
    <m/>
    <s v="Valeur en USD"/>
    <n v="50"/>
    <m/>
    <m/>
    <m/>
    <s v=""/>
    <n v="229"/>
    <m/>
    <x v="4"/>
    <x v="34"/>
    <s v="La Source"/>
    <m/>
    <m/>
    <m/>
    <s v="EFSP"/>
    <s v="WOR20161030OUPOLA"/>
    <x v="4"/>
    <x v="4"/>
    <x v="34"/>
    <e v="#N/A"/>
  </r>
  <r>
    <x v="39"/>
    <s v="Care"/>
    <m/>
    <s v="Réalisé"/>
    <d v="2016-10-30T00:00:00"/>
    <s v="Distribution Abris"/>
    <s v="Cash en USD"/>
    <s v="Conditionel "/>
    <m/>
    <s v="Valeur en USD"/>
    <n v="25"/>
    <m/>
    <m/>
    <m/>
    <s v=""/>
    <n v="82"/>
    <m/>
    <x v="4"/>
    <x v="34"/>
    <s v="La Source"/>
    <m/>
    <m/>
    <m/>
    <m/>
    <s v="WOR20161030OUPOLA"/>
    <x v="5"/>
    <x v="4"/>
    <x v="34"/>
    <e v="#N/A"/>
  </r>
  <r>
    <x v="39"/>
    <m/>
    <m/>
    <s v="Réalisé"/>
    <d v="2016-10-30T00:00:00"/>
    <s v="Distribution Abris"/>
    <s v="Cash en USD"/>
    <s v="Non conditionel "/>
    <m/>
    <s v="Valeur en USD"/>
    <n v="50"/>
    <m/>
    <m/>
    <m/>
    <s v=""/>
    <n v="857"/>
    <m/>
    <x v="4"/>
    <x v="34"/>
    <s v="Pointe A Raquette"/>
    <m/>
    <m/>
    <m/>
    <s v="EFSP"/>
    <s v="WOR20161030OUPOPO"/>
    <x v="4"/>
    <x v="4"/>
    <x v="34"/>
    <e v="#N/A"/>
  </r>
  <r>
    <x v="39"/>
    <s v="Care"/>
    <m/>
    <s v="Réalisé"/>
    <d v="2016-10-30T00:00:00"/>
    <s v="Distribution Abris"/>
    <s v="Cash en USD"/>
    <s v="Conditionel "/>
    <m/>
    <s v="Valeur en USD"/>
    <n v="25"/>
    <m/>
    <m/>
    <m/>
    <s v=""/>
    <n v="198"/>
    <m/>
    <x v="4"/>
    <x v="34"/>
    <s v="Pointe a Raquette"/>
    <m/>
    <m/>
    <m/>
    <m/>
    <s v="WOR20161030OUPOPO"/>
    <x v="5"/>
    <x v="4"/>
    <x v="34"/>
    <e v="#N/A"/>
  </r>
  <r>
    <x v="39"/>
    <m/>
    <m/>
    <s v="Réalisé"/>
    <d v="2016-10-30T00:00:00"/>
    <s v="Distribution Abris"/>
    <s v="Cash en USD"/>
    <s v="Non conditionel "/>
    <m/>
    <s v="Valeur en USD"/>
    <n v="50"/>
    <m/>
    <m/>
    <m/>
    <s v=""/>
    <n v="656"/>
    <m/>
    <x v="4"/>
    <x v="34"/>
    <s v="Trou Louis"/>
    <m/>
    <m/>
    <m/>
    <s v="EFSP"/>
    <s v="WOR20161030OUPOTR"/>
    <x v="4"/>
    <x v="4"/>
    <x v="34"/>
    <e v="#N/A"/>
  </r>
  <r>
    <x v="39"/>
    <s v="Care"/>
    <m/>
    <s v="Réalisé"/>
    <d v="2016-10-30T00:00:00"/>
    <s v="Distribution Abris"/>
    <s v="Cash en USD"/>
    <s v="Conditionel "/>
    <m/>
    <s v="Valeur en USD"/>
    <n v="25"/>
    <m/>
    <m/>
    <m/>
    <s v=""/>
    <n v="180"/>
    <m/>
    <x v="4"/>
    <x v="34"/>
    <s v="Trou Louis"/>
    <m/>
    <m/>
    <m/>
    <m/>
    <s v="WOR20161030OUPOTR"/>
    <x v="5"/>
    <x v="4"/>
    <x v="34"/>
    <e v="#N/A"/>
  </r>
  <r>
    <x v="39"/>
    <m/>
    <m/>
    <s v="Réalisé"/>
    <d v="2016-11-02T00:00:00"/>
    <s v="Distribution Abris"/>
    <s v="Matériaux Abris"/>
    <s v="Bâches"/>
    <m/>
    <s v="Nombre"/>
    <n v="50"/>
    <m/>
    <m/>
    <m/>
    <s v=""/>
    <m/>
    <m/>
    <x v="3"/>
    <x v="24"/>
    <s v="Chalon"/>
    <m/>
    <m/>
    <m/>
    <s v="COUD"/>
    <s v="WOR2016112NIMICH"/>
    <x v="5"/>
    <x v="3"/>
    <x v="24"/>
    <e v="#N/A"/>
  </r>
  <r>
    <x v="39"/>
    <m/>
    <m/>
    <s v="Réalisé"/>
    <d v="2016-11-03T00:00:00"/>
    <s v="Distribution Abris"/>
    <s v="Matériaux Abris"/>
    <s v="Bâches"/>
    <m/>
    <s v="Nombre"/>
    <n v="300"/>
    <m/>
    <m/>
    <m/>
    <s v=""/>
    <n v="300"/>
    <m/>
    <x v="3"/>
    <x v="59"/>
    <s v="Raymond"/>
    <m/>
    <m/>
    <m/>
    <m/>
    <s v="WOR2016113NIPERA"/>
    <x v="2"/>
    <x v="3"/>
    <x v="39"/>
    <e v="#N/A"/>
  </r>
  <r>
    <x v="39"/>
    <m/>
    <m/>
    <s v="Réalisé"/>
    <d v="2016-11-03T00:00:00"/>
    <s v="Distribution NFI"/>
    <s v="Matériaux NFI"/>
    <s v="Couvertures"/>
    <m/>
    <s v="Nombre"/>
    <n v="600"/>
    <m/>
    <m/>
    <m/>
    <s v=""/>
    <n v="300"/>
    <s v="Sélection / Priorisation"/>
    <x v="3"/>
    <x v="59"/>
    <s v="Raymond"/>
    <m/>
    <m/>
    <m/>
    <m/>
    <s v="WOR2016113NIPERA"/>
    <x v="3"/>
    <x v="3"/>
    <x v="39"/>
    <e v="#N/A"/>
  </r>
  <r>
    <x v="39"/>
    <m/>
    <m/>
    <s v="Réalisé"/>
    <d v="2016-11-03T00:00:00"/>
    <s v="Distribution NFI"/>
    <s v="Matériaux NFI"/>
    <s v="Kit d'hygiène"/>
    <m/>
    <s v="Nombre"/>
    <n v="300"/>
    <m/>
    <m/>
    <m/>
    <s v=""/>
    <n v="300"/>
    <s v="Sélection / Priorisation"/>
    <x v="3"/>
    <x v="59"/>
    <s v="Raymond"/>
    <m/>
    <m/>
    <m/>
    <m/>
    <s v="WOR2016113NIPERA"/>
    <x v="4"/>
    <x v="3"/>
    <x v="39"/>
    <e v="#N/A"/>
  </r>
  <r>
    <x v="39"/>
    <m/>
    <m/>
    <s v="Réalisé"/>
    <d v="2016-11-03T00:00:00"/>
    <s v="Distribution NFI"/>
    <s v="Matériaux NFI"/>
    <s v="Moustiquaires"/>
    <m/>
    <s v="Nombre"/>
    <n v="600"/>
    <m/>
    <m/>
    <m/>
    <s v=""/>
    <n v="300"/>
    <s v="Sélection / Priorisation"/>
    <x v="3"/>
    <x v="59"/>
    <s v="Raymond"/>
    <m/>
    <m/>
    <m/>
    <m/>
    <s v="WOR2016113NIPERA"/>
    <x v="5"/>
    <x v="3"/>
    <x v="39"/>
    <e v="#N/A"/>
  </r>
  <r>
    <x v="39"/>
    <m/>
    <m/>
    <s v="Réalisé"/>
    <d v="2016-11-04T00:00:00"/>
    <s v="Distribution Abris"/>
    <s v="Matériaux Abris"/>
    <s v="Bâches"/>
    <m/>
    <s v="Nombre"/>
    <n v="300"/>
    <m/>
    <m/>
    <m/>
    <s v=""/>
    <n v="300"/>
    <m/>
    <x v="3"/>
    <x v="26"/>
    <s v="Bouzi"/>
    <m/>
    <m/>
    <m/>
    <m/>
    <s v="WOR2016114NIPABO"/>
    <x v="2"/>
    <x v="3"/>
    <x v="26"/>
    <e v="#N/A"/>
  </r>
  <r>
    <x v="39"/>
    <m/>
    <m/>
    <s v="Réalisé"/>
    <d v="2016-11-04T00:00:00"/>
    <s v="Distribution NFI"/>
    <s v="Matériaux NFI"/>
    <s v="Couvertures"/>
    <m/>
    <s v="Nombre"/>
    <n v="600"/>
    <m/>
    <m/>
    <m/>
    <s v=""/>
    <n v="300"/>
    <s v="Sélection / Priorisation"/>
    <x v="3"/>
    <x v="26"/>
    <s v="Bouzi"/>
    <m/>
    <m/>
    <m/>
    <m/>
    <s v="WOR2016114NIPABO"/>
    <x v="3"/>
    <x v="3"/>
    <x v="26"/>
    <e v="#N/A"/>
  </r>
  <r>
    <x v="39"/>
    <m/>
    <m/>
    <s v="Réalisé"/>
    <d v="2016-11-04T00:00:00"/>
    <s v="Distribution NFI"/>
    <s v="Matériaux NFI"/>
    <s v="Kit d'hygiène"/>
    <m/>
    <s v="Nombre"/>
    <n v="300"/>
    <m/>
    <m/>
    <m/>
    <s v=""/>
    <n v="300"/>
    <s v="Sélection / Priorisation"/>
    <x v="3"/>
    <x v="26"/>
    <s v="Bouzi"/>
    <m/>
    <m/>
    <m/>
    <m/>
    <s v="WOR2016114NIPABO"/>
    <x v="4"/>
    <x v="3"/>
    <x v="26"/>
    <e v="#N/A"/>
  </r>
  <r>
    <x v="39"/>
    <m/>
    <m/>
    <s v="Réalisé"/>
    <d v="2016-11-04T00:00:00"/>
    <s v="Distribution NFI"/>
    <s v="Matériaux NFI"/>
    <s v="Moustiquaires"/>
    <m/>
    <s v="Nombre"/>
    <n v="600"/>
    <m/>
    <m/>
    <m/>
    <s v=""/>
    <n v="300"/>
    <s v="Sélection / Priorisation"/>
    <x v="3"/>
    <x v="26"/>
    <s v="Bouzi"/>
    <m/>
    <m/>
    <m/>
    <m/>
    <s v="WOR2016114NIPABO"/>
    <x v="5"/>
    <x v="3"/>
    <x v="26"/>
    <e v="#N/A"/>
  </r>
  <r>
    <x v="39"/>
    <m/>
    <m/>
    <s v="Réalisé"/>
    <d v="2016-11-05T00:00:00"/>
    <s v="Distribution Abris"/>
    <s v="Matériaux Abris"/>
    <s v="Bâches"/>
    <m/>
    <s v="Nombre"/>
    <n v="150"/>
    <m/>
    <m/>
    <m/>
    <s v=""/>
    <n v="150"/>
    <m/>
    <x v="3"/>
    <x v="85"/>
    <s v="Bezin"/>
    <m/>
    <m/>
    <m/>
    <m/>
    <s v="WOR2016115NIPEBE"/>
    <x v="2"/>
    <x v="3"/>
    <x v="62"/>
    <e v="#N/A"/>
  </r>
  <r>
    <x v="39"/>
    <m/>
    <m/>
    <s v="Réalisé"/>
    <d v="2016-11-05T00:00:00"/>
    <s v="Distribution NFI"/>
    <s v="Matériaux NFI"/>
    <s v="Couvertures"/>
    <m/>
    <s v="Nombre"/>
    <n v="300"/>
    <m/>
    <m/>
    <m/>
    <s v=""/>
    <n v="150"/>
    <s v="Sélection / Priorisation"/>
    <x v="3"/>
    <x v="85"/>
    <s v="Bezin"/>
    <m/>
    <m/>
    <m/>
    <m/>
    <s v="WOR2016115NIPEBE"/>
    <x v="3"/>
    <x v="3"/>
    <x v="62"/>
    <e v="#N/A"/>
  </r>
  <r>
    <x v="39"/>
    <m/>
    <m/>
    <s v="Réalisé"/>
    <d v="2016-11-05T00:00:00"/>
    <s v="Distribution NFI"/>
    <s v="Matériaux NFI"/>
    <s v="Kit d'hygiène"/>
    <m/>
    <s v="Nombre"/>
    <n v="150"/>
    <m/>
    <m/>
    <m/>
    <s v=""/>
    <n v="150"/>
    <s v="Sélection / Priorisation"/>
    <x v="3"/>
    <x v="85"/>
    <s v="Bezin"/>
    <m/>
    <m/>
    <m/>
    <m/>
    <s v="WOR2016115NIPEBE"/>
    <x v="4"/>
    <x v="3"/>
    <x v="62"/>
    <e v="#N/A"/>
  </r>
  <r>
    <x v="39"/>
    <m/>
    <m/>
    <s v="Réalisé"/>
    <d v="2016-11-05T00:00:00"/>
    <s v="Distribution NFI"/>
    <s v="Matériaux NFI"/>
    <s v="Moustiquaires"/>
    <m/>
    <s v="Nombre"/>
    <n v="300"/>
    <m/>
    <m/>
    <m/>
    <s v=""/>
    <n v="150"/>
    <s v="Sélection / Priorisation"/>
    <x v="3"/>
    <x v="85"/>
    <s v="Bezin"/>
    <m/>
    <m/>
    <m/>
    <m/>
    <s v="WOR2016115NIPEBE"/>
    <x v="5"/>
    <x v="3"/>
    <x v="62"/>
    <e v="#N/A"/>
  </r>
  <r>
    <x v="39"/>
    <m/>
    <m/>
    <s v="Réalisé"/>
    <d v="2016-11-08T00:00:00"/>
    <s v="Distribution Abris"/>
    <s v="Matériaux Abris"/>
    <s v="Bâches"/>
    <m/>
    <s v="Nombre"/>
    <n v="290"/>
    <m/>
    <m/>
    <m/>
    <s v=""/>
    <n v="290"/>
    <m/>
    <x v="3"/>
    <x v="24"/>
    <s v="Saint Michel"/>
    <m/>
    <m/>
    <m/>
    <m/>
    <s v="WOR2016118NIMISA"/>
    <x v="2"/>
    <x v="3"/>
    <x v="24"/>
    <e v="#N/A"/>
  </r>
  <r>
    <x v="39"/>
    <m/>
    <m/>
    <s v="Réalisé"/>
    <d v="2016-11-08T00:00:00"/>
    <s v="Distribution NFI"/>
    <s v="Matériaux NFI"/>
    <s v="Couvertures"/>
    <m/>
    <s v="Nombre"/>
    <n v="580"/>
    <m/>
    <m/>
    <m/>
    <s v=""/>
    <n v="290"/>
    <s v="Sélection / Priorisation"/>
    <x v="3"/>
    <x v="24"/>
    <s v="Saint Michel"/>
    <m/>
    <m/>
    <m/>
    <m/>
    <s v="WOR2016118NIMISA"/>
    <x v="3"/>
    <x v="3"/>
    <x v="24"/>
    <e v="#N/A"/>
  </r>
  <r>
    <x v="39"/>
    <m/>
    <m/>
    <s v="Réalisé"/>
    <d v="2016-11-08T00:00:00"/>
    <s v="Distribution NFI"/>
    <s v="Matériaux NFI"/>
    <s v="Kit d'hygiène"/>
    <m/>
    <s v="Nombre"/>
    <n v="290"/>
    <m/>
    <m/>
    <m/>
    <s v=""/>
    <n v="290"/>
    <s v="Sélection / Priorisation"/>
    <x v="3"/>
    <x v="24"/>
    <s v="Saint Michel"/>
    <m/>
    <m/>
    <m/>
    <m/>
    <s v="WOR2016118NIMISA"/>
    <x v="4"/>
    <x v="3"/>
    <x v="24"/>
    <e v="#N/A"/>
  </r>
  <r>
    <x v="39"/>
    <m/>
    <m/>
    <s v="Réalisé"/>
    <d v="2016-11-08T00:00:00"/>
    <s v="Distribution NFI"/>
    <s v="Matériaux NFI"/>
    <s v="Moustiquaires"/>
    <m/>
    <s v="Nombre"/>
    <n v="580"/>
    <m/>
    <m/>
    <m/>
    <s v=""/>
    <n v="290"/>
    <s v="Sélection / Priorisation"/>
    <x v="3"/>
    <x v="24"/>
    <s v="Saint Michel"/>
    <m/>
    <m/>
    <m/>
    <m/>
    <s v="WOR2016118NIMISA"/>
    <x v="5"/>
    <x v="3"/>
    <x v="24"/>
    <e v="#N/A"/>
  </r>
  <r>
    <x v="39"/>
    <m/>
    <m/>
    <s v="Réalisé"/>
    <d v="2016-11-10T00:00:00"/>
    <s v="Distribution Abris"/>
    <s v="Matériaux Abris"/>
    <s v="Bâches"/>
    <m/>
    <s v="Nombre"/>
    <n v="300"/>
    <m/>
    <m/>
    <m/>
    <s v=""/>
    <n v="300"/>
    <m/>
    <x v="3"/>
    <x v="85"/>
    <s v="Chaulette"/>
    <m/>
    <m/>
    <m/>
    <m/>
    <s v="WOR20161110NIPECH"/>
    <x v="22"/>
    <x v="3"/>
    <x v="62"/>
    <e v="#N/A"/>
  </r>
  <r>
    <x v="39"/>
    <m/>
    <m/>
    <s v="Réalisé"/>
    <d v="2016-11-10T00:00:00"/>
    <s v="Distribution Abris"/>
    <s v="Matériaux Abris"/>
    <s v="Bâches"/>
    <m/>
    <s v="Nombre"/>
    <n v="150"/>
    <m/>
    <m/>
    <m/>
    <s v=""/>
    <n v="150"/>
    <m/>
    <x v="3"/>
    <x v="85"/>
    <s v="Chaulette"/>
    <m/>
    <m/>
    <m/>
    <m/>
    <s v="WOR20161110NIPECH"/>
    <x v="23"/>
    <x v="3"/>
    <x v="62"/>
    <e v="#N/A"/>
  </r>
  <r>
    <x v="39"/>
    <m/>
    <m/>
    <s v="Réalisé"/>
    <d v="2016-11-10T00:00:00"/>
    <s v="Distribution NFI"/>
    <s v="Matériaux NFI"/>
    <s v="Couvertures"/>
    <m/>
    <s v="Nombre"/>
    <n v="600"/>
    <m/>
    <m/>
    <m/>
    <s v=""/>
    <n v="300"/>
    <s v="Sélection / Priorisation"/>
    <x v="3"/>
    <x v="85"/>
    <s v="Chaulette"/>
    <m/>
    <m/>
    <m/>
    <m/>
    <s v="WOR20161110NIPECH"/>
    <x v="0"/>
    <x v="3"/>
    <x v="62"/>
    <e v="#N/A"/>
  </r>
  <r>
    <x v="39"/>
    <m/>
    <m/>
    <s v="Réalisé"/>
    <d v="2016-11-10T00:00:00"/>
    <s v="Distribution NFI"/>
    <s v="Matériaux NFI"/>
    <s v="Couvertures"/>
    <m/>
    <s v="Nombre"/>
    <n v="300"/>
    <m/>
    <m/>
    <m/>
    <s v=""/>
    <n v="150"/>
    <s v="Sélection / Priorisation"/>
    <x v="3"/>
    <x v="85"/>
    <s v="Chaulette"/>
    <m/>
    <m/>
    <m/>
    <m/>
    <s v="WOR20161110NIPECH"/>
    <x v="1"/>
    <x v="3"/>
    <x v="62"/>
    <e v="#N/A"/>
  </r>
  <r>
    <x v="39"/>
    <m/>
    <m/>
    <s v="Réalisé"/>
    <d v="2016-11-10T00:00:00"/>
    <s v="Distribution NFI"/>
    <s v="Matériaux NFI"/>
    <s v="Kit d'hygiène"/>
    <m/>
    <s v="Nombre"/>
    <n v="300"/>
    <m/>
    <m/>
    <m/>
    <s v=""/>
    <n v="300"/>
    <s v="Sélection / Priorisation"/>
    <x v="3"/>
    <x v="85"/>
    <s v="Chaulette"/>
    <m/>
    <m/>
    <m/>
    <m/>
    <s v="WOR20161110NIPECH"/>
    <x v="2"/>
    <x v="3"/>
    <x v="62"/>
    <e v="#N/A"/>
  </r>
  <r>
    <x v="39"/>
    <m/>
    <m/>
    <s v="Réalisé"/>
    <d v="2016-11-10T00:00:00"/>
    <s v="Distribution NFI"/>
    <s v="Matériaux NFI"/>
    <s v="Kit d'hygiène"/>
    <m/>
    <s v="Nombre"/>
    <n v="150"/>
    <m/>
    <m/>
    <m/>
    <s v=""/>
    <n v="150"/>
    <s v="Sélection / Priorisation"/>
    <x v="3"/>
    <x v="85"/>
    <s v="Chaulette"/>
    <m/>
    <m/>
    <m/>
    <m/>
    <s v="WOR20161110NIPECH"/>
    <x v="3"/>
    <x v="3"/>
    <x v="62"/>
    <e v="#N/A"/>
  </r>
  <r>
    <x v="39"/>
    <m/>
    <m/>
    <s v="Réalisé"/>
    <d v="2016-11-10T00:00:00"/>
    <s v="Distribution NFI"/>
    <s v="Matériaux NFI"/>
    <s v="Moustiquaires"/>
    <m/>
    <s v="Nombre"/>
    <n v="600"/>
    <m/>
    <m/>
    <m/>
    <s v=""/>
    <n v="300"/>
    <s v="Sélection / Priorisation"/>
    <x v="3"/>
    <x v="85"/>
    <s v="Chaulette"/>
    <m/>
    <m/>
    <m/>
    <m/>
    <s v="WOR20161110NIPECH"/>
    <x v="4"/>
    <x v="3"/>
    <x v="62"/>
    <e v="#N/A"/>
  </r>
  <r>
    <x v="39"/>
    <m/>
    <m/>
    <s v="Réalisé"/>
    <d v="2016-11-10T00:00:00"/>
    <s v="Distribution NFI"/>
    <s v="Matériaux NFI"/>
    <s v="Moustiquaires"/>
    <m/>
    <s v="Nombre"/>
    <n v="300"/>
    <m/>
    <m/>
    <m/>
    <s v=""/>
    <n v="150"/>
    <s v="Sélection / Priorisation"/>
    <x v="3"/>
    <x v="85"/>
    <s v="Chaulette"/>
    <m/>
    <m/>
    <m/>
    <m/>
    <s v="WOR20161110NIPECH"/>
    <x v="5"/>
    <x v="3"/>
    <x v="62"/>
    <e v="#N/A"/>
  </r>
  <r>
    <x v="39"/>
    <m/>
    <m/>
    <s v="Réalisé"/>
    <d v="2016-11-14T00:00:00"/>
    <s v="Distribution NFI"/>
    <s v="Matériaux NFI"/>
    <s v="Bidons"/>
    <m/>
    <s v="Nombre"/>
    <n v="300"/>
    <m/>
    <m/>
    <m/>
    <s v=""/>
    <n v="300"/>
    <s v="Sélection / Priorisation"/>
    <x v="4"/>
    <x v="33"/>
    <s v="Petite Source"/>
    <m/>
    <m/>
    <m/>
    <m/>
    <s v="WOR20161114OUANPE"/>
    <x v="1"/>
    <x v="4"/>
    <x v="33"/>
    <e v="#N/A"/>
  </r>
  <r>
    <x v="39"/>
    <m/>
    <m/>
    <s v="Réalisé"/>
    <d v="2016-11-14T00:00:00"/>
    <s v="Distribution NFI"/>
    <s v="Matériaux NFI"/>
    <s v="Couvertures"/>
    <m/>
    <s v="Nombre"/>
    <n v="300"/>
    <m/>
    <m/>
    <m/>
    <s v=""/>
    <n v="300"/>
    <s v="Sélection / Priorisation"/>
    <x v="4"/>
    <x v="33"/>
    <s v="Petite Source"/>
    <m/>
    <m/>
    <m/>
    <m/>
    <s v="WOR20161114OUANPE"/>
    <x v="2"/>
    <x v="4"/>
    <x v="33"/>
    <e v="#N/A"/>
  </r>
  <r>
    <x v="39"/>
    <m/>
    <m/>
    <s v="Réalisé"/>
    <d v="2016-11-14T00:00:00"/>
    <s v="Distribution NFI"/>
    <s v="Matériaux NFI"/>
    <s v="Kit d'hygiène"/>
    <m/>
    <s v="Nombre"/>
    <n v="300"/>
    <m/>
    <m/>
    <m/>
    <s v=""/>
    <n v="300"/>
    <s v="Sélection / Priorisation"/>
    <x v="4"/>
    <x v="33"/>
    <s v="Petite Source"/>
    <m/>
    <m/>
    <m/>
    <m/>
    <s v="WOR20161114OUANPE"/>
    <x v="3"/>
    <x v="4"/>
    <x v="33"/>
    <e v="#N/A"/>
  </r>
  <r>
    <x v="39"/>
    <m/>
    <m/>
    <s v="Réalisé"/>
    <d v="2016-11-14T00:00:00"/>
    <s v="Distribution NFI"/>
    <s v="Matériaux NFI"/>
    <s v="Lampes solaires"/>
    <m/>
    <s v="Nombre"/>
    <n v="300"/>
    <m/>
    <m/>
    <m/>
    <s v=""/>
    <n v="300"/>
    <s v="Sélection / Priorisation"/>
    <x v="4"/>
    <x v="33"/>
    <s v="Petite Source"/>
    <m/>
    <m/>
    <m/>
    <m/>
    <s v="WOR20161114OUANPE"/>
    <x v="4"/>
    <x v="4"/>
    <x v="33"/>
    <e v="#N/A"/>
  </r>
  <r>
    <x v="39"/>
    <m/>
    <m/>
    <s v="Réalisé"/>
    <d v="2016-11-14T00:00:00"/>
    <s v="Distribution NFI"/>
    <s v="Matériaux NFI"/>
    <s v="Moustiquaires"/>
    <m/>
    <s v="Nombre"/>
    <n v="300"/>
    <m/>
    <m/>
    <m/>
    <s v=""/>
    <n v="300"/>
    <s v="Sélection / Priorisation"/>
    <x v="4"/>
    <x v="33"/>
    <s v="Petite Source"/>
    <m/>
    <m/>
    <m/>
    <m/>
    <s v="WOR20161114OUANPE"/>
    <x v="5"/>
    <x v="4"/>
    <x v="33"/>
    <e v="#N/A"/>
  </r>
  <r>
    <x v="39"/>
    <m/>
    <m/>
    <s v="Réalisé"/>
    <d v="2016-11-15T00:00:00"/>
    <s v="Distribution Abris"/>
    <s v="Matériaux Abris"/>
    <s v="Bâches"/>
    <m/>
    <s v="Nombre"/>
    <n v="300"/>
    <m/>
    <m/>
    <m/>
    <s v=""/>
    <n v="300"/>
    <m/>
    <x v="3"/>
    <x v="59"/>
    <s v="Lieve"/>
    <m/>
    <m/>
    <m/>
    <m/>
    <s v="WOR20161115NIPELI"/>
    <x v="2"/>
    <x v="3"/>
    <x v="39"/>
    <e v="#N/A"/>
  </r>
  <r>
    <x v="39"/>
    <m/>
    <m/>
    <s v="Réalisé"/>
    <d v="2016-11-15T00:00:00"/>
    <s v="Distribution NFI"/>
    <s v="Matériaux NFI"/>
    <s v="Couvertures"/>
    <m/>
    <s v="Nombre"/>
    <n v="600"/>
    <m/>
    <m/>
    <m/>
    <s v=""/>
    <n v="300"/>
    <s v="Sélection / Priorisation"/>
    <x v="3"/>
    <x v="59"/>
    <s v="Lieve"/>
    <m/>
    <m/>
    <m/>
    <m/>
    <s v="WOR20161115NIPELI"/>
    <x v="3"/>
    <x v="3"/>
    <x v="39"/>
    <e v="#N/A"/>
  </r>
  <r>
    <x v="39"/>
    <m/>
    <m/>
    <s v="Réalisé"/>
    <d v="2016-11-15T00:00:00"/>
    <s v="Distribution NFI"/>
    <s v="Matériaux NFI"/>
    <s v="Kit d'hygiène"/>
    <m/>
    <s v="Nombre"/>
    <n v="300"/>
    <m/>
    <m/>
    <m/>
    <s v=""/>
    <n v="300"/>
    <s v="Sélection / Priorisation"/>
    <x v="3"/>
    <x v="59"/>
    <s v="Lieve"/>
    <m/>
    <m/>
    <m/>
    <m/>
    <s v="WOR20161115NIPELI"/>
    <x v="4"/>
    <x v="3"/>
    <x v="39"/>
    <e v="#N/A"/>
  </r>
  <r>
    <x v="39"/>
    <m/>
    <m/>
    <s v="Réalisé"/>
    <d v="2016-11-15T00:00:00"/>
    <s v="Distribution NFI"/>
    <s v="Matériaux NFI"/>
    <s v="Kit d'hygiène"/>
    <m/>
    <s v="Nombre"/>
    <n v="100"/>
    <m/>
    <m/>
    <m/>
    <s v=""/>
    <n v="100"/>
    <s v="Sélection / Priorisation"/>
    <x v="4"/>
    <x v="34"/>
    <s v="Grande Vide"/>
    <m/>
    <m/>
    <m/>
    <m/>
    <s v="WOR20161115OUPOGR"/>
    <x v="5"/>
    <x v="4"/>
    <x v="34"/>
    <e v="#N/A"/>
  </r>
  <r>
    <x v="39"/>
    <m/>
    <m/>
    <s v="Réalisé"/>
    <d v="2016-11-15T00:00:00"/>
    <s v="Distribution NFI"/>
    <s v="Matériaux NFI"/>
    <s v="Moustiquaires"/>
    <m/>
    <s v="Nombre"/>
    <n v="600"/>
    <m/>
    <m/>
    <m/>
    <s v=""/>
    <n v="300"/>
    <s v="Sélection / Priorisation"/>
    <x v="3"/>
    <x v="59"/>
    <s v="Lieve"/>
    <m/>
    <m/>
    <m/>
    <m/>
    <s v="WOR20161115NIPELI"/>
    <x v="5"/>
    <x v="3"/>
    <x v="39"/>
    <e v="#N/A"/>
  </r>
  <r>
    <x v="39"/>
    <m/>
    <m/>
    <s v="Réalisé"/>
    <d v="2016-11-16T00:00:00"/>
    <s v="Distribution Abris"/>
    <s v="Matériaux Abris"/>
    <s v="Bâches"/>
    <m/>
    <s v="Nombre"/>
    <n v="283"/>
    <m/>
    <m/>
    <m/>
    <s v=""/>
    <n v="283"/>
    <m/>
    <x v="8"/>
    <x v="87"/>
    <s v="Basse Plaine"/>
    <m/>
    <m/>
    <m/>
    <m/>
    <s v="WOR20161116NOLIBA"/>
    <x v="3"/>
    <x v="8"/>
    <x v="64"/>
    <e v="#N/A"/>
  </r>
  <r>
    <x v="39"/>
    <m/>
    <m/>
    <s v="Réalisé"/>
    <d v="2016-11-16T00:00:00"/>
    <s v="Distribution NFI"/>
    <s v="Matériaux NFI"/>
    <s v="Bidons"/>
    <m/>
    <s v="Nombre"/>
    <n v="350"/>
    <m/>
    <m/>
    <m/>
    <s v=""/>
    <n v="350"/>
    <s v="Sélection / Priorisation"/>
    <x v="4"/>
    <x v="34"/>
    <s v="La Source"/>
    <m/>
    <m/>
    <m/>
    <m/>
    <s v="WOR20161116OUPOLA"/>
    <x v="1"/>
    <x v="4"/>
    <x v="34"/>
    <e v="#N/A"/>
  </r>
  <r>
    <x v="39"/>
    <m/>
    <m/>
    <s v="Réalisé"/>
    <d v="2016-11-16T00:00:00"/>
    <s v="Distribution NFI"/>
    <s v="Matériaux NFI"/>
    <s v="Couvertures"/>
    <m/>
    <s v="Nombre"/>
    <n v="566"/>
    <m/>
    <m/>
    <m/>
    <s v=""/>
    <n v="283"/>
    <s v="Sélection / Priorisation"/>
    <x v="8"/>
    <x v="87"/>
    <s v="Basse Plaine"/>
    <m/>
    <m/>
    <m/>
    <m/>
    <s v="WOR20161116NOLIBA"/>
    <x v="4"/>
    <x v="8"/>
    <x v="64"/>
    <e v="#N/A"/>
  </r>
  <r>
    <x v="39"/>
    <m/>
    <m/>
    <s v="Réalisé"/>
    <d v="2016-11-16T00:00:00"/>
    <s v="Distribution NFI"/>
    <s v="Matériaux NFI"/>
    <s v="Couvertures"/>
    <m/>
    <s v="Nombre"/>
    <n v="350"/>
    <m/>
    <m/>
    <m/>
    <s v=""/>
    <n v="350"/>
    <s v="Sélection / Priorisation"/>
    <x v="4"/>
    <x v="34"/>
    <s v="La Source"/>
    <m/>
    <m/>
    <m/>
    <m/>
    <s v="WOR20161116OUPOLA"/>
    <x v="2"/>
    <x v="4"/>
    <x v="34"/>
    <e v="#N/A"/>
  </r>
  <r>
    <x v="39"/>
    <m/>
    <m/>
    <s v="Réalisé"/>
    <d v="2016-11-16T00:00:00"/>
    <s v="Intervention Abris"/>
    <s v="Formation"/>
    <s v="Formation"/>
    <m/>
    <s v="Nombre de personnes"/>
    <n v="200"/>
    <m/>
    <m/>
    <m/>
    <s v=""/>
    <n v="200"/>
    <s v="Sélection / Priorisation"/>
    <x v="3"/>
    <x v="85"/>
    <s v="Bezin"/>
    <m/>
    <m/>
    <m/>
    <m/>
    <s v="WOR20161116NIPEBE"/>
    <x v="4"/>
    <x v="3"/>
    <x v="62"/>
    <e v="#N/A"/>
  </r>
  <r>
    <x v="39"/>
    <m/>
    <m/>
    <s v="Réalisé"/>
    <d v="2016-11-16T00:00:00"/>
    <s v="Distribution NFI"/>
    <s v="Matériaux NFI"/>
    <s v="Kit d'hygiène"/>
    <m/>
    <s v="Nombre"/>
    <n v="283"/>
    <m/>
    <m/>
    <m/>
    <s v=""/>
    <n v="283"/>
    <s v="Sélection / Priorisation"/>
    <x v="8"/>
    <x v="87"/>
    <s v="Basse Plaine"/>
    <m/>
    <m/>
    <m/>
    <m/>
    <s v="WOR20161116NOLIBA"/>
    <x v="5"/>
    <x v="8"/>
    <x v="64"/>
    <e v="#N/A"/>
  </r>
  <r>
    <x v="39"/>
    <m/>
    <m/>
    <s v="Réalisé"/>
    <d v="2016-11-16T00:00:00"/>
    <s v="Distribution NFI"/>
    <s v="Matériaux NFI"/>
    <s v="Kit d'hygiène"/>
    <m/>
    <s v="Nombre"/>
    <n v="350"/>
    <m/>
    <m/>
    <m/>
    <s v=""/>
    <n v="350"/>
    <s v="Sélection / Priorisation"/>
    <x v="4"/>
    <x v="34"/>
    <s v="La Source"/>
    <m/>
    <m/>
    <m/>
    <m/>
    <s v="WOR20161116OUPOLA"/>
    <x v="3"/>
    <x v="4"/>
    <x v="34"/>
    <e v="#N/A"/>
  </r>
  <r>
    <x v="39"/>
    <m/>
    <m/>
    <s v="Réalisé"/>
    <d v="2016-11-16T00:00:00"/>
    <s v="Distribution NFI"/>
    <s v="Matériaux NFI"/>
    <s v="Lampes solaires"/>
    <m/>
    <s v="Nombre"/>
    <n v="350"/>
    <m/>
    <m/>
    <m/>
    <s v=""/>
    <n v="350"/>
    <s v="Sélection / Priorisation"/>
    <x v="4"/>
    <x v="34"/>
    <s v="La Source"/>
    <m/>
    <m/>
    <m/>
    <m/>
    <s v="WOR20161116OUPOLA"/>
    <x v="4"/>
    <x v="4"/>
    <x v="34"/>
    <e v="#N/A"/>
  </r>
  <r>
    <x v="39"/>
    <m/>
    <m/>
    <s v="Réalisé"/>
    <d v="2016-11-16T00:00:00"/>
    <s v="Distribution NFI"/>
    <s v="Matériaux NFI"/>
    <s v="Moustiquaires"/>
    <m/>
    <s v="Nombre"/>
    <n v="350"/>
    <m/>
    <m/>
    <m/>
    <s v=""/>
    <n v="350"/>
    <s v="Sélection / Priorisation"/>
    <x v="4"/>
    <x v="34"/>
    <s v="La Source"/>
    <m/>
    <m/>
    <m/>
    <m/>
    <s v="WOR20161116OUPOLA"/>
    <x v="5"/>
    <x v="4"/>
    <x v="34"/>
    <e v="#N/A"/>
  </r>
  <r>
    <x v="39"/>
    <m/>
    <m/>
    <s v="Réalisé"/>
    <d v="2016-11-16T00:00:00"/>
    <s v="Distribution NFI"/>
    <s v="Matériaux NFI"/>
    <s v="Seaux"/>
    <m/>
    <s v="Nombre"/>
    <n v="200"/>
    <m/>
    <m/>
    <m/>
    <s v=""/>
    <n v="200"/>
    <s v="Sélection / Priorisation"/>
    <x v="3"/>
    <x v="85"/>
    <s v="Bezin"/>
    <m/>
    <m/>
    <m/>
    <m/>
    <s v="WOR20161116NIPEBE"/>
    <x v="5"/>
    <x v="3"/>
    <x v="62"/>
    <e v="#N/A"/>
  </r>
  <r>
    <x v="39"/>
    <m/>
    <m/>
    <s v="Réalisé"/>
    <d v="2016-11-16T00:00:00"/>
    <s v="Intervention Abris"/>
    <s v="Formation"/>
    <s v="Formation"/>
    <m/>
    <s v="Nombre de personnes"/>
    <n v="410"/>
    <m/>
    <m/>
    <m/>
    <m/>
    <n v="410"/>
    <s v="Sélection / Priorisation"/>
    <x v="4"/>
    <x v="34"/>
    <s v="Pointe A Raquette"/>
    <s v="Lotore"/>
    <m/>
    <m/>
    <m/>
    <s v="WOR20161116OUPOPO"/>
    <x v="5"/>
    <x v="4"/>
    <x v="34"/>
    <e v="#N/A"/>
  </r>
  <r>
    <x v="39"/>
    <m/>
    <m/>
    <s v="Réalisé"/>
    <d v="2016-11-17T00:00:00"/>
    <s v="Distribution NFI"/>
    <s v="Matériaux NFI"/>
    <s v="Bidons"/>
    <m/>
    <s v="Nombre"/>
    <n v="150"/>
    <m/>
    <m/>
    <m/>
    <s v=""/>
    <n v="150"/>
    <s v="Sélection / Priorisation"/>
    <x v="4"/>
    <x v="33"/>
    <s v="Grande Source"/>
    <m/>
    <m/>
    <m/>
    <m/>
    <s v="WOR20161117OUANGR"/>
    <x v="1"/>
    <x v="4"/>
    <x v="33"/>
    <e v="#N/A"/>
  </r>
  <r>
    <x v="39"/>
    <m/>
    <m/>
    <s v="Réalisé"/>
    <d v="2016-11-17T00:00:00"/>
    <s v="Distribution NFI"/>
    <s v="Matériaux NFI"/>
    <s v="Couvertures"/>
    <m/>
    <s v="Nombre"/>
    <n v="150"/>
    <m/>
    <m/>
    <m/>
    <s v=""/>
    <n v="150"/>
    <s v="Sélection / Priorisation"/>
    <x v="4"/>
    <x v="33"/>
    <s v="Grande Source"/>
    <m/>
    <m/>
    <m/>
    <m/>
    <s v="WOR20161117OUANGR"/>
    <x v="2"/>
    <x v="4"/>
    <x v="33"/>
    <e v="#N/A"/>
  </r>
  <r>
    <x v="39"/>
    <m/>
    <m/>
    <s v="Réalisé"/>
    <d v="2016-11-17T00:00:00"/>
    <s v="Distribution NFI"/>
    <s v="Matériaux NFI"/>
    <s v="Kit d'hygiène"/>
    <m/>
    <s v="Nombre"/>
    <n v="150"/>
    <m/>
    <m/>
    <m/>
    <s v=""/>
    <n v="150"/>
    <s v="Sélection / Priorisation"/>
    <x v="4"/>
    <x v="33"/>
    <s v="Grande Source"/>
    <m/>
    <m/>
    <m/>
    <m/>
    <s v="WOR20161117OUANGR"/>
    <x v="3"/>
    <x v="4"/>
    <x v="33"/>
    <e v="#N/A"/>
  </r>
  <r>
    <x v="39"/>
    <m/>
    <m/>
    <s v="Réalisé"/>
    <d v="2016-11-17T00:00:00"/>
    <s v="Distribution NFI"/>
    <s v="Matériaux NFI"/>
    <s v="Lampes solaires"/>
    <m/>
    <s v="Nombre"/>
    <n v="150"/>
    <m/>
    <m/>
    <m/>
    <s v=""/>
    <n v="150"/>
    <s v="Sélection / Priorisation"/>
    <x v="4"/>
    <x v="33"/>
    <s v="Grande Source"/>
    <m/>
    <m/>
    <m/>
    <m/>
    <s v="WOR20161117OUANGR"/>
    <x v="4"/>
    <x v="4"/>
    <x v="33"/>
    <e v="#N/A"/>
  </r>
  <r>
    <x v="39"/>
    <m/>
    <m/>
    <s v="Réalisé"/>
    <d v="2016-11-17T00:00:00"/>
    <s v="Distribution NFI"/>
    <s v="Matériaux NFI"/>
    <s v="Moustiquaires"/>
    <m/>
    <s v="Nombre"/>
    <n v="150"/>
    <m/>
    <m/>
    <m/>
    <s v=""/>
    <n v="150"/>
    <s v="Sélection / Priorisation"/>
    <x v="4"/>
    <x v="33"/>
    <s v="Grande Source"/>
    <m/>
    <m/>
    <m/>
    <m/>
    <s v="WOR20161117OUANGR"/>
    <x v="5"/>
    <x v="4"/>
    <x v="33"/>
    <e v="#N/A"/>
  </r>
  <r>
    <x v="39"/>
    <m/>
    <s v="Private funds"/>
    <s v="Réalisé"/>
    <d v="2016-11-24T00:00:00"/>
    <s v="Distribution NFI"/>
    <s v="Matériaux NFI"/>
    <s v="Seaux"/>
    <m/>
    <s v="Nombre"/>
    <n v="320"/>
    <m/>
    <m/>
    <m/>
    <m/>
    <n v="320"/>
    <s v="Sélection / Priorisation"/>
    <x v="4"/>
    <x v="34"/>
    <s v="Pointe A Raquette"/>
    <m/>
    <m/>
    <m/>
    <s v="320 water filter"/>
    <s v="WOR20161124OUPOPO"/>
    <x v="23"/>
    <x v="4"/>
    <x v="34"/>
    <e v="#N/A"/>
  </r>
  <r>
    <x v="39"/>
    <m/>
    <m/>
    <s v="Réalisé"/>
    <d v="2016-11-24T00:00:00"/>
    <s v="Distribution NFI"/>
    <s v="Matériaux NFI"/>
    <s v="Bidons"/>
    <m/>
    <s v="Nombre"/>
    <n v="320"/>
    <m/>
    <m/>
    <m/>
    <s v=""/>
    <n v="320"/>
    <s v="Sélection / Priorisation"/>
    <x v="4"/>
    <x v="34"/>
    <s v="Pointe A Raquette"/>
    <m/>
    <m/>
    <m/>
    <m/>
    <s v="WOR20161124OUPOPO"/>
    <x v="0"/>
    <x v="4"/>
    <x v="34"/>
    <e v="#N/A"/>
  </r>
  <r>
    <x v="39"/>
    <m/>
    <m/>
    <s v="Réalisé"/>
    <d v="2016-11-24T00:00:00"/>
    <s v="Distribution NFI"/>
    <s v="Matériaux NFI"/>
    <s v="Couvertures"/>
    <m/>
    <s v="Nombre"/>
    <n v="320"/>
    <m/>
    <m/>
    <m/>
    <s v=""/>
    <n v="320"/>
    <s v="Sélection / Priorisation"/>
    <x v="4"/>
    <x v="34"/>
    <s v="Pointe A Raquette"/>
    <m/>
    <m/>
    <m/>
    <m/>
    <s v="WOR20161124OUPOPO"/>
    <x v="1"/>
    <x v="4"/>
    <x v="34"/>
    <e v="#N/A"/>
  </r>
  <r>
    <x v="39"/>
    <m/>
    <m/>
    <s v="Réalisé"/>
    <d v="2016-11-24T00:00:00"/>
    <s v="Distribution NFI"/>
    <s v="Matériaux NFI"/>
    <s v="Kit d'hygiène"/>
    <m/>
    <s v="Nombre"/>
    <n v="320"/>
    <m/>
    <m/>
    <m/>
    <s v=""/>
    <n v="320"/>
    <s v="Sélection / Priorisation"/>
    <x v="4"/>
    <x v="34"/>
    <s v="Pointe A Raquette"/>
    <m/>
    <m/>
    <m/>
    <m/>
    <s v="WOR20161124OUPOPO"/>
    <x v="2"/>
    <x v="4"/>
    <x v="34"/>
    <e v="#N/A"/>
  </r>
  <r>
    <x v="39"/>
    <m/>
    <m/>
    <s v="Réalisé"/>
    <d v="2016-11-24T00:00:00"/>
    <s v="Distribution NFI"/>
    <s v="Matériaux NFI"/>
    <s v="Lampes solaires"/>
    <m/>
    <s v="Nombre"/>
    <n v="320"/>
    <m/>
    <m/>
    <m/>
    <s v=""/>
    <n v="320"/>
    <s v="Sélection / Priorisation"/>
    <x v="4"/>
    <x v="34"/>
    <s v="Pointe A Raquette"/>
    <m/>
    <m/>
    <m/>
    <m/>
    <s v="WOR20161124OUPOPO"/>
    <x v="3"/>
    <x v="4"/>
    <x v="34"/>
    <e v="#N/A"/>
  </r>
  <r>
    <x v="39"/>
    <m/>
    <m/>
    <s v="Réalisé"/>
    <d v="2016-11-24T00:00:00"/>
    <s v="Distribution NFI"/>
    <s v="Matériaux NFI"/>
    <s v="Moustiquaires"/>
    <m/>
    <s v="Nombre"/>
    <n v="320"/>
    <m/>
    <m/>
    <m/>
    <s v=""/>
    <n v="320"/>
    <s v="Sélection / Priorisation"/>
    <x v="4"/>
    <x v="34"/>
    <s v="Pointe A Raquette"/>
    <m/>
    <m/>
    <m/>
    <m/>
    <s v="WOR20161124OUPOPO"/>
    <x v="4"/>
    <x v="4"/>
    <x v="34"/>
    <e v="#N/A"/>
  </r>
  <r>
    <x v="39"/>
    <m/>
    <m/>
    <s v="Réalisé"/>
    <d v="2016-11-24T00:00:00"/>
    <s v="Intervention Abris"/>
    <s v="Formation"/>
    <s v="Formation"/>
    <m/>
    <s v="Nombre de personnes"/>
    <n v="320"/>
    <m/>
    <m/>
    <m/>
    <m/>
    <n v="320"/>
    <s v="Sélection / Priorisation"/>
    <x v="4"/>
    <x v="34"/>
    <s v="Pointe A Raquette"/>
    <m/>
    <m/>
    <m/>
    <m/>
    <s v="WOR20161124OUPOPO"/>
    <x v="5"/>
    <x v="4"/>
    <x v="34"/>
    <e v="#N/A"/>
  </r>
  <r>
    <x v="39"/>
    <m/>
    <m/>
    <s v="Réalisé"/>
    <d v="2016-11-24T00:00:00"/>
    <s v="Intervention Abris"/>
    <s v="Formation"/>
    <s v="Formation"/>
    <m/>
    <s v="Nombre de personnes"/>
    <n v="345"/>
    <m/>
    <m/>
    <m/>
    <m/>
    <n v="343"/>
    <s v="Sélection / Priorisation"/>
    <x v="4"/>
    <x v="33"/>
    <s v="Palma"/>
    <m/>
    <m/>
    <m/>
    <m/>
    <s v="WOR20161124OUANPA"/>
    <x v="5"/>
    <x v="4"/>
    <x v="33"/>
    <e v="#N/A"/>
  </r>
  <r>
    <x v="39"/>
    <m/>
    <s v="Private funds"/>
    <s v="Réalisé"/>
    <d v="2016-11-25T00:00:00"/>
    <s v="Distribution NFI"/>
    <s v="Matériaux NFI"/>
    <s v="Couvertures"/>
    <m/>
    <s v="Nombre"/>
    <n v="300"/>
    <m/>
    <m/>
    <m/>
    <m/>
    <n v="300"/>
    <s v="Sélection / Priorisation"/>
    <x v="4"/>
    <x v="34"/>
    <s v="Pointe A Raquette"/>
    <m/>
    <m/>
    <m/>
    <m/>
    <s v="WOR20161125OUPOPO"/>
    <x v="0"/>
    <x v="4"/>
    <x v="34"/>
    <e v="#N/A"/>
  </r>
  <r>
    <x v="39"/>
    <m/>
    <s v="Private funds"/>
    <s v="Réalisé"/>
    <d v="2016-11-25T00:00:00"/>
    <s v="Distribution NFI"/>
    <s v="Matériaux NFI"/>
    <s v="Couvertures"/>
    <m/>
    <s v="Nombre"/>
    <n v="300"/>
    <m/>
    <m/>
    <m/>
    <m/>
    <n v="300"/>
    <s v="Sélection / Priorisation"/>
    <x v="4"/>
    <x v="33"/>
    <s v="Petite Source"/>
    <m/>
    <m/>
    <m/>
    <m/>
    <s v="WOR20161125OUANPE"/>
    <x v="1"/>
    <x v="4"/>
    <x v="33"/>
    <e v="#N/A"/>
  </r>
  <r>
    <x v="39"/>
    <m/>
    <s v="Private funds"/>
    <s v="Réalisé"/>
    <d v="2016-11-25T00:00:00"/>
    <s v="Distribution NFI"/>
    <s v="Matériaux NFI"/>
    <s v="Bidons"/>
    <m/>
    <s v="Nombre"/>
    <n v="300"/>
    <m/>
    <m/>
    <m/>
    <m/>
    <n v="300"/>
    <s v="Sélection / Priorisation"/>
    <x v="4"/>
    <x v="34"/>
    <s v="Pointe A Raquette"/>
    <m/>
    <m/>
    <m/>
    <m/>
    <s v="WOR20161125OUPOPO"/>
    <x v="1"/>
    <x v="4"/>
    <x v="34"/>
    <e v="#N/A"/>
  </r>
  <r>
    <x v="39"/>
    <m/>
    <s v="Private funds"/>
    <s v="Réalisé"/>
    <d v="2016-11-25T00:00:00"/>
    <s v="Distribution NFI"/>
    <s v="Matériaux NFI"/>
    <s v="Bidons"/>
    <m/>
    <s v="Nombre"/>
    <n v="300"/>
    <m/>
    <m/>
    <m/>
    <m/>
    <n v="300"/>
    <s v="Sélection / Priorisation"/>
    <x v="4"/>
    <x v="33"/>
    <s v="Petite Source"/>
    <m/>
    <m/>
    <m/>
    <m/>
    <s v="WOR20161125OUANPE"/>
    <x v="2"/>
    <x v="4"/>
    <x v="33"/>
    <e v="#N/A"/>
  </r>
  <r>
    <x v="39"/>
    <m/>
    <s v="Private funds"/>
    <s v="Réalisé"/>
    <d v="2016-11-25T00:00:00"/>
    <s v="Distribution NFI"/>
    <s v="Matériaux NFI"/>
    <s v="Moustiquaires"/>
    <m/>
    <s v="Nombre"/>
    <n v="300"/>
    <m/>
    <m/>
    <m/>
    <m/>
    <n v="300"/>
    <s v="Sélection / Priorisation"/>
    <x v="4"/>
    <x v="34"/>
    <s v="Pointe A Raquette"/>
    <m/>
    <m/>
    <m/>
    <m/>
    <s v="WOR20161125OUPOPO"/>
    <x v="2"/>
    <x v="4"/>
    <x v="34"/>
    <e v="#N/A"/>
  </r>
  <r>
    <x v="39"/>
    <m/>
    <s v="Private funds"/>
    <s v="Réalisé"/>
    <d v="2016-11-25T00:00:00"/>
    <s v="Distribution NFI"/>
    <s v="Matériaux NFI"/>
    <s v="Moustiquaires"/>
    <m/>
    <s v="Nombre"/>
    <n v="300"/>
    <m/>
    <m/>
    <m/>
    <m/>
    <n v="300"/>
    <s v="Sélection / Priorisation"/>
    <x v="4"/>
    <x v="33"/>
    <s v="Petite Source"/>
    <m/>
    <m/>
    <m/>
    <m/>
    <s v="WOR20161125OUANPE"/>
    <x v="3"/>
    <x v="4"/>
    <x v="33"/>
    <e v="#N/A"/>
  </r>
  <r>
    <x v="39"/>
    <m/>
    <s v="Private funds"/>
    <s v="Réalisé"/>
    <d v="2016-11-25T00:00:00"/>
    <s v="Distribution NFI"/>
    <s v="Matériaux NFI"/>
    <s v="Lampes solaires"/>
    <m/>
    <s v="Nombre"/>
    <n v="300"/>
    <m/>
    <m/>
    <m/>
    <m/>
    <n v="300"/>
    <s v="Sélection / Priorisation"/>
    <x v="4"/>
    <x v="33"/>
    <s v="Petite Source"/>
    <m/>
    <m/>
    <m/>
    <m/>
    <s v="WOR20161125OUANPE"/>
    <x v="4"/>
    <x v="4"/>
    <x v="33"/>
    <e v="#N/A"/>
  </r>
  <r>
    <x v="39"/>
    <m/>
    <s v="Private funds"/>
    <s v="Réalisé"/>
    <d v="2016-11-25T00:00:00"/>
    <s v="Distribution NFI"/>
    <s v="Matériaux NFI"/>
    <s v="Kit d'hygiène"/>
    <m/>
    <s v="Nombre"/>
    <n v="300"/>
    <m/>
    <m/>
    <m/>
    <m/>
    <n v="300"/>
    <s v="Sélection / Priorisation"/>
    <x v="4"/>
    <x v="34"/>
    <s v="Pointe A Raquette"/>
    <m/>
    <m/>
    <m/>
    <m/>
    <s v="WOR20161125OUPOPO"/>
    <x v="3"/>
    <x v="4"/>
    <x v="34"/>
    <e v="#N/A"/>
  </r>
  <r>
    <x v="39"/>
    <m/>
    <s v="Private funds"/>
    <s v="Réalisé"/>
    <d v="2016-11-25T00:00:00"/>
    <s v="Distribution NFI"/>
    <s v="Matériaux NFI"/>
    <s v="Kit d'hygiène"/>
    <m/>
    <s v="Nombre"/>
    <n v="300"/>
    <m/>
    <m/>
    <m/>
    <m/>
    <n v="300"/>
    <s v="Sélection / Priorisation"/>
    <x v="4"/>
    <x v="33"/>
    <s v="Petite Source"/>
    <m/>
    <m/>
    <m/>
    <m/>
    <s v="WOR20161125OUANPE"/>
    <x v="5"/>
    <x v="4"/>
    <x v="33"/>
    <e v="#N/A"/>
  </r>
  <r>
    <x v="39"/>
    <m/>
    <s v="Private funds"/>
    <s v="Réalisé"/>
    <d v="2016-11-25T00:00:00"/>
    <s v="Distribution NFI"/>
    <s v="Matériaux NFI"/>
    <s v="Seaux"/>
    <m/>
    <s v="Nombre"/>
    <n v="300"/>
    <m/>
    <m/>
    <m/>
    <m/>
    <n v="300"/>
    <s v="Sélection / Priorisation"/>
    <x v="4"/>
    <x v="34"/>
    <s v="Pointe A Raquette"/>
    <m/>
    <m/>
    <m/>
    <s v="300 water filter"/>
    <s v="WOR20161125OUPOPO"/>
    <x v="4"/>
    <x v="4"/>
    <x v="34"/>
    <e v="#N/A"/>
  </r>
  <r>
    <x v="39"/>
    <m/>
    <m/>
    <s v="Réalisé"/>
    <d v="2016-11-25T00:00:00"/>
    <s v="Intervention Abris"/>
    <s v="Formation"/>
    <s v="Formation"/>
    <m/>
    <s v="Nombre de personnes"/>
    <n v="442"/>
    <m/>
    <m/>
    <m/>
    <m/>
    <n v="442"/>
    <s v="Sélection / Priorisation"/>
    <x v="4"/>
    <x v="33"/>
    <s v="Grand Lagon"/>
    <s v="Trou Louis Jeune"/>
    <m/>
    <m/>
    <m/>
    <s v="WOR20161125OUANGR"/>
    <x v="5"/>
    <x v="4"/>
    <x v="33"/>
    <e v="#N/A"/>
  </r>
  <r>
    <x v="39"/>
    <m/>
    <m/>
    <s v="Réalisé"/>
    <d v="2016-11-25T00:00:00"/>
    <s v="Intervention Abris"/>
    <s v="Formation"/>
    <s v="Formation"/>
    <m/>
    <s v="Nombre de personnes"/>
    <n v="300"/>
    <m/>
    <m/>
    <m/>
    <m/>
    <n v="300"/>
    <s v="Sélection / Priorisation"/>
    <x v="4"/>
    <x v="34"/>
    <s v="Pointe A Raquette"/>
    <s v="Plaisance"/>
    <m/>
    <m/>
    <m/>
    <s v="WOR20161125OUPOPO"/>
    <x v="5"/>
    <x v="4"/>
    <x v="34"/>
    <e v="#N/A"/>
  </r>
  <r>
    <x v="39"/>
    <m/>
    <s v="Private funds"/>
    <s v="Réalisé"/>
    <d v="2016-11-26T00:00:00"/>
    <s v="Distribution NFI"/>
    <s v="Matériaux NFI"/>
    <s v="Couvertures"/>
    <m/>
    <s v="Nombre"/>
    <n v="300"/>
    <m/>
    <m/>
    <m/>
    <m/>
    <n v="300"/>
    <s v="Sélection / Priorisation"/>
    <x v="4"/>
    <x v="33"/>
    <s v="Picmy"/>
    <m/>
    <m/>
    <m/>
    <m/>
    <s v="WOR20161126OUANPI"/>
    <x v="0"/>
    <x v="4"/>
    <x v="33"/>
    <e v="#N/A"/>
  </r>
  <r>
    <x v="39"/>
    <m/>
    <s v="Private funds"/>
    <s v="Réalisé"/>
    <d v="2016-11-26T00:00:00"/>
    <s v="Distribution NFI"/>
    <s v="Matériaux NFI"/>
    <s v="Moustiquaires"/>
    <m/>
    <s v="Nombre"/>
    <n v="300"/>
    <m/>
    <m/>
    <m/>
    <m/>
    <n v="300"/>
    <s v="Sélection / Priorisation"/>
    <x v="4"/>
    <x v="33"/>
    <s v="Picmy"/>
    <m/>
    <m/>
    <m/>
    <m/>
    <s v="WOR20161126OUANPI"/>
    <x v="1"/>
    <x v="4"/>
    <x v="33"/>
    <e v="#N/A"/>
  </r>
  <r>
    <x v="39"/>
    <m/>
    <s v="Private funds"/>
    <s v="Réalisé"/>
    <d v="2016-11-26T00:00:00"/>
    <s v="Distribution NFI"/>
    <s v="Matériaux NFI"/>
    <s v="Lampes solaires"/>
    <m/>
    <s v="Nombre"/>
    <n v="300"/>
    <m/>
    <m/>
    <m/>
    <m/>
    <n v="300"/>
    <s v="Sélection / Priorisation"/>
    <x v="4"/>
    <x v="33"/>
    <s v="Picmy"/>
    <m/>
    <m/>
    <m/>
    <m/>
    <s v="WOR20161126OUANPI"/>
    <x v="2"/>
    <x v="4"/>
    <x v="33"/>
    <e v="#N/A"/>
  </r>
  <r>
    <x v="39"/>
    <m/>
    <s v="Private funds"/>
    <s v="Réalisé"/>
    <d v="2016-11-26T00:00:00"/>
    <s v="Distribution NFI"/>
    <s v="Matériaux NFI"/>
    <s v="Kit d'hygiène"/>
    <m/>
    <s v="Nombre"/>
    <n v="300"/>
    <m/>
    <m/>
    <m/>
    <m/>
    <n v="300"/>
    <s v="Sélection / Priorisation"/>
    <x v="4"/>
    <x v="33"/>
    <s v="Picmy"/>
    <m/>
    <m/>
    <m/>
    <m/>
    <s v="WOR20161126OUANPI"/>
    <x v="3"/>
    <x v="4"/>
    <x v="33"/>
    <e v="#N/A"/>
  </r>
  <r>
    <x v="39"/>
    <m/>
    <s v="Private funds"/>
    <s v="Réalisé"/>
    <d v="2016-11-26T00:00:00"/>
    <s v="Distribution NFI"/>
    <s v="Matériaux NFI"/>
    <s v="Seaux"/>
    <m/>
    <s v="Nombre"/>
    <n v="300"/>
    <m/>
    <m/>
    <m/>
    <m/>
    <n v="300"/>
    <s v="Sélection / Priorisation"/>
    <x v="4"/>
    <x v="33"/>
    <s v="Picmy"/>
    <m/>
    <m/>
    <m/>
    <s v="300 water filter"/>
    <s v="WOR20161126OUANPI"/>
    <x v="4"/>
    <x v="4"/>
    <x v="33"/>
    <e v="#N/A"/>
  </r>
  <r>
    <x v="39"/>
    <m/>
    <m/>
    <s v="Réalisé"/>
    <d v="2016-11-26T00:00:00"/>
    <s v="Intervention Abris"/>
    <s v="Formation"/>
    <s v="Formation"/>
    <m/>
    <s v="Nombre de personnes"/>
    <n v="300"/>
    <m/>
    <m/>
    <m/>
    <m/>
    <n v="300"/>
    <s v="Sélection / Priorisation"/>
    <x v="4"/>
    <x v="33"/>
    <s v="Picmy"/>
    <m/>
    <m/>
    <m/>
    <m/>
    <s v="WOR20161126OUANPI"/>
    <x v="5"/>
    <x v="4"/>
    <x v="33"/>
    <e v="#N/A"/>
  </r>
  <r>
    <x v="39"/>
    <m/>
    <s v="Private funds"/>
    <s v="Réalisé"/>
    <d v="2016-11-28T00:00:00"/>
    <s v="Distribution NFI"/>
    <s v="Matériaux NFI"/>
    <s v="Couvertures"/>
    <m/>
    <s v="Nombre"/>
    <n v="350"/>
    <m/>
    <m/>
    <m/>
    <m/>
    <n v="350"/>
    <s v="Sélection / Priorisation"/>
    <x v="4"/>
    <x v="33"/>
    <s v="Grand Lagon"/>
    <m/>
    <m/>
    <m/>
    <m/>
    <s v="WOR20161128OUANGR"/>
    <x v="0"/>
    <x v="4"/>
    <x v="33"/>
    <e v="#N/A"/>
  </r>
  <r>
    <x v="39"/>
    <m/>
    <s v="Private funds"/>
    <s v="Réalisé"/>
    <d v="2016-11-28T00:00:00"/>
    <s v="Distribution NFI"/>
    <s v="Matériaux NFI"/>
    <s v="Couvertures"/>
    <m/>
    <s v="Nombre"/>
    <n v="400"/>
    <m/>
    <m/>
    <m/>
    <m/>
    <n v="400"/>
    <s v="Sélection / Priorisation"/>
    <x v="4"/>
    <x v="34"/>
    <s v="Pointe A Raquette"/>
    <m/>
    <m/>
    <m/>
    <m/>
    <s v="WOR20161128OUPOPO"/>
    <x v="0"/>
    <x v="4"/>
    <x v="34"/>
    <e v="#N/A"/>
  </r>
  <r>
    <x v="39"/>
    <m/>
    <s v="Private funds"/>
    <s v="Réalisé"/>
    <d v="2016-11-28T00:00:00"/>
    <s v="Distribution NFI"/>
    <s v="Matériaux NFI"/>
    <s v="Moustiquaires"/>
    <m/>
    <s v="Nombre"/>
    <n v="350"/>
    <m/>
    <m/>
    <m/>
    <m/>
    <n v="350"/>
    <s v="Sélection / Priorisation"/>
    <x v="4"/>
    <x v="33"/>
    <s v="Grand Lagon"/>
    <m/>
    <m/>
    <m/>
    <m/>
    <s v="WOR20161128OUANGR"/>
    <x v="1"/>
    <x v="4"/>
    <x v="33"/>
    <e v="#N/A"/>
  </r>
  <r>
    <x v="39"/>
    <m/>
    <s v="Private funds"/>
    <s v="Réalisé"/>
    <d v="2016-11-28T00:00:00"/>
    <s v="Distribution NFI"/>
    <s v="Matériaux NFI"/>
    <s v="Moustiquaires"/>
    <m/>
    <s v="Nombre"/>
    <n v="400"/>
    <m/>
    <m/>
    <m/>
    <m/>
    <n v="400"/>
    <s v="Sélection / Priorisation"/>
    <x v="4"/>
    <x v="34"/>
    <s v="Pointe A Raquette"/>
    <m/>
    <m/>
    <m/>
    <m/>
    <s v="WOR20161128OUPOPO"/>
    <x v="1"/>
    <x v="4"/>
    <x v="34"/>
    <e v="#N/A"/>
  </r>
  <r>
    <x v="39"/>
    <m/>
    <s v="Private funds"/>
    <s v="Réalisé"/>
    <d v="2016-11-28T00:00:00"/>
    <s v="Distribution NFI"/>
    <s v="Matériaux NFI"/>
    <s v="Lampes solaires"/>
    <m/>
    <s v="Nombre"/>
    <n v="350"/>
    <m/>
    <m/>
    <m/>
    <m/>
    <n v="350"/>
    <s v="Sélection / Priorisation"/>
    <x v="4"/>
    <x v="33"/>
    <s v="Grand Lagon"/>
    <m/>
    <m/>
    <m/>
    <m/>
    <s v="WOR20161128OUANGR"/>
    <x v="2"/>
    <x v="4"/>
    <x v="33"/>
    <e v="#N/A"/>
  </r>
  <r>
    <x v="39"/>
    <m/>
    <s v="Private funds"/>
    <s v="Réalisé"/>
    <d v="2016-11-28T00:00:00"/>
    <s v="Distribution NFI"/>
    <s v="Matériaux NFI"/>
    <s v="Lampes solaires"/>
    <m/>
    <s v="Nombre"/>
    <n v="400"/>
    <m/>
    <m/>
    <m/>
    <m/>
    <n v="400"/>
    <s v="Sélection / Priorisation"/>
    <x v="4"/>
    <x v="34"/>
    <s v="Pointe A Raquette"/>
    <m/>
    <m/>
    <m/>
    <m/>
    <s v="WOR20161128OUPOPO"/>
    <x v="2"/>
    <x v="4"/>
    <x v="34"/>
    <e v="#N/A"/>
  </r>
  <r>
    <x v="39"/>
    <m/>
    <s v="Private funds"/>
    <s v="Réalisé"/>
    <d v="2016-11-28T00:00:00"/>
    <s v="Distribution NFI"/>
    <s v="Matériaux NFI"/>
    <s v="Kit d'hygiène"/>
    <m/>
    <s v="Nombre"/>
    <n v="350"/>
    <m/>
    <m/>
    <m/>
    <m/>
    <n v="350"/>
    <s v="Sélection / Priorisation"/>
    <x v="4"/>
    <x v="33"/>
    <s v="Grand Lagon"/>
    <m/>
    <m/>
    <m/>
    <m/>
    <s v="WOR20161128OUANGR"/>
    <x v="3"/>
    <x v="4"/>
    <x v="33"/>
    <e v="#N/A"/>
  </r>
  <r>
    <x v="39"/>
    <m/>
    <s v="Private funds"/>
    <s v="Réalisé"/>
    <d v="2016-11-28T00:00:00"/>
    <s v="Distribution NFI"/>
    <s v="Matériaux NFI"/>
    <s v="Kit d'hygiène"/>
    <m/>
    <s v="Nombre"/>
    <n v="400"/>
    <m/>
    <m/>
    <m/>
    <m/>
    <n v="400"/>
    <s v="Sélection / Priorisation"/>
    <x v="4"/>
    <x v="34"/>
    <s v="Pointe A Raquette"/>
    <m/>
    <m/>
    <m/>
    <m/>
    <s v="WOR20161128OUPOPO"/>
    <x v="3"/>
    <x v="4"/>
    <x v="34"/>
    <e v="#N/A"/>
  </r>
  <r>
    <x v="39"/>
    <m/>
    <s v="Private funds"/>
    <s v="Réalisé"/>
    <d v="2016-11-28T00:00:00"/>
    <s v="Distribution NFI"/>
    <s v="Matériaux NFI"/>
    <s v="Seaux"/>
    <m/>
    <s v="Nombre"/>
    <n v="350"/>
    <m/>
    <m/>
    <m/>
    <m/>
    <n v="350"/>
    <s v="Sélection / Priorisation"/>
    <x v="4"/>
    <x v="33"/>
    <s v="Grand Lagon"/>
    <m/>
    <m/>
    <m/>
    <s v="350 water filter"/>
    <s v="WOR20161128OUANGR"/>
    <x v="4"/>
    <x v="4"/>
    <x v="33"/>
    <e v="#N/A"/>
  </r>
  <r>
    <x v="39"/>
    <m/>
    <s v="Private funds"/>
    <s v="Réalisé"/>
    <d v="2016-11-28T00:00:00"/>
    <s v="Distribution NFI"/>
    <s v="Matériaux NFI"/>
    <s v="Seaux"/>
    <m/>
    <s v="Nombre"/>
    <n v="400"/>
    <m/>
    <m/>
    <m/>
    <m/>
    <n v="400"/>
    <s v="Sélection / Priorisation"/>
    <x v="4"/>
    <x v="34"/>
    <s v="Pointe A Raquette"/>
    <m/>
    <m/>
    <m/>
    <s v="400 water filter"/>
    <s v="WOR20161128OUPOPO"/>
    <x v="4"/>
    <x v="4"/>
    <x v="34"/>
    <e v="#N/A"/>
  </r>
  <r>
    <x v="39"/>
    <m/>
    <m/>
    <s v="Réalisé"/>
    <d v="2016-11-28T00:00:00"/>
    <s v="Intervention Abris"/>
    <s v="Formation"/>
    <s v="Formation"/>
    <m/>
    <s v="Nombre de personnes"/>
    <n v="350"/>
    <m/>
    <m/>
    <m/>
    <m/>
    <n v="350"/>
    <s v="Sélection / Priorisation"/>
    <x v="4"/>
    <x v="33"/>
    <s v="Grand Lagon"/>
    <s v="Abricot"/>
    <m/>
    <m/>
    <m/>
    <s v="WOR20161128OUANGR"/>
    <x v="5"/>
    <x v="4"/>
    <x v="33"/>
    <e v="#N/A"/>
  </r>
  <r>
    <x v="39"/>
    <m/>
    <m/>
    <s v="Réalisé"/>
    <d v="2016-11-28T00:00:00"/>
    <s v="Intervention Abris"/>
    <s v="Formation"/>
    <s v="Formation"/>
    <m/>
    <s v="Nombre de personnes"/>
    <n v="400"/>
    <m/>
    <m/>
    <m/>
    <m/>
    <n v="400"/>
    <s v="Sélection / Priorisation"/>
    <x v="4"/>
    <x v="34"/>
    <s v="Pointe A Raquette"/>
    <s v="Ti Palmiste"/>
    <m/>
    <m/>
    <m/>
    <s v="WOR20161128OUPOPO"/>
    <x v="5"/>
    <x v="4"/>
    <x v="34"/>
    <e v="#N/A"/>
  </r>
  <r>
    <x v="39"/>
    <m/>
    <s v="Private funds"/>
    <s v="Réalisé"/>
    <d v="2016-11-29T00:00:00"/>
    <s v="Distribution NFI"/>
    <s v="Matériaux NFI"/>
    <s v="Moustiquaires"/>
    <m/>
    <s v="Nombre"/>
    <n v="203"/>
    <m/>
    <m/>
    <m/>
    <m/>
    <n v="203"/>
    <s v="Sélection / Priorisation"/>
    <x v="4"/>
    <x v="33"/>
    <s v="Grand Lagon"/>
    <m/>
    <m/>
    <m/>
    <m/>
    <s v="WOR20161129OUANGR"/>
    <x v="1"/>
    <x v="4"/>
    <x v="33"/>
    <e v="#N/A"/>
  </r>
  <r>
    <x v="39"/>
    <m/>
    <s v="Private funds"/>
    <s v="Réalisé"/>
    <d v="2016-11-29T00:00:00"/>
    <s v="Distribution NFI"/>
    <s v="Matériaux NFI"/>
    <s v="Lampes solaires"/>
    <m/>
    <s v="Nombre"/>
    <n v="203"/>
    <m/>
    <m/>
    <m/>
    <m/>
    <n v="203"/>
    <s v="Sélection / Priorisation"/>
    <x v="4"/>
    <x v="33"/>
    <s v="Grand Lagon"/>
    <m/>
    <m/>
    <m/>
    <m/>
    <s v="WOR20161129OUANGR"/>
    <x v="2"/>
    <x v="4"/>
    <x v="33"/>
    <e v="#N/A"/>
  </r>
  <r>
    <x v="39"/>
    <m/>
    <s v="Private funds"/>
    <s v="Réalisé"/>
    <d v="2016-11-29T00:00:00"/>
    <s v="Distribution NFI"/>
    <s v="Matériaux NFI"/>
    <s v="Kit d'hygiène"/>
    <m/>
    <s v="Nombre"/>
    <n v="203"/>
    <m/>
    <m/>
    <m/>
    <m/>
    <n v="203"/>
    <s v="Sélection / Priorisation"/>
    <x v="4"/>
    <x v="33"/>
    <s v="Grand Lagon"/>
    <m/>
    <m/>
    <m/>
    <m/>
    <s v="WOR20161129OUANGR"/>
    <x v="3"/>
    <x v="4"/>
    <x v="33"/>
    <e v="#N/A"/>
  </r>
  <r>
    <x v="39"/>
    <m/>
    <s v="Private funds"/>
    <s v="Réalisé"/>
    <d v="2016-11-29T00:00:00"/>
    <s v="Distribution NFI"/>
    <s v="Matériaux NFI"/>
    <s v="Seaux"/>
    <m/>
    <s v="Nombre"/>
    <n v="203"/>
    <m/>
    <m/>
    <m/>
    <m/>
    <n v="203"/>
    <s v="Sélection / Priorisation"/>
    <x v="4"/>
    <x v="33"/>
    <s v="Grand Lagon"/>
    <m/>
    <m/>
    <m/>
    <s v="203 water filter"/>
    <s v="WOR20161129OUANGR"/>
    <x v="4"/>
    <x v="4"/>
    <x v="33"/>
    <e v="#N/A"/>
  </r>
  <r>
    <x v="39"/>
    <m/>
    <m/>
    <s v="Réalisé"/>
    <d v="2016-11-29T00:00:00"/>
    <s v="Intervention Abris"/>
    <s v="Formation"/>
    <s v="Formation"/>
    <m/>
    <s v="Nombre de personnes"/>
    <n v="203"/>
    <m/>
    <m/>
    <m/>
    <m/>
    <n v="203"/>
    <s v="Sélection / Priorisation"/>
    <x v="4"/>
    <x v="33"/>
    <s v="Grand Lagon"/>
    <m/>
    <m/>
    <m/>
    <m/>
    <s v="WOR20161129OUANGR"/>
    <x v="5"/>
    <x v="4"/>
    <x v="33"/>
    <e v="#N/A"/>
  </r>
  <r>
    <x v="39"/>
    <m/>
    <s v="Private funds"/>
    <s v="Réalisé"/>
    <d v="2016-11-30T00:00:00"/>
    <s v="Distribution Abris"/>
    <s v="Matériaux Abris"/>
    <s v="Bâches"/>
    <m/>
    <s v="Nombre"/>
    <n v="300"/>
    <m/>
    <m/>
    <m/>
    <m/>
    <n v="300"/>
    <s v="Sélection / Priorisation"/>
    <x v="3"/>
    <x v="88"/>
    <s v="Grand Boucan"/>
    <m/>
    <m/>
    <m/>
    <m/>
    <s v="WOR20161130NIGRGR"/>
    <x v="22"/>
    <x v="3"/>
    <x v="65"/>
    <e v="#N/A"/>
  </r>
  <r>
    <x v="39"/>
    <m/>
    <s v="Private funds"/>
    <s v="Réalisé"/>
    <d v="2016-11-30T00:00:00"/>
    <s v="Distribution Abris"/>
    <s v="Matériaux Abris"/>
    <s v="Bâches"/>
    <m/>
    <s v="Nombre"/>
    <n v="465"/>
    <m/>
    <m/>
    <m/>
    <m/>
    <n v="465"/>
    <s v="Sélection / Priorisation"/>
    <x v="3"/>
    <x v="88"/>
    <s v="Grand Boucan"/>
    <m/>
    <m/>
    <m/>
    <m/>
    <s v="WOR20161130NIGRGR"/>
    <x v="23"/>
    <x v="3"/>
    <x v="65"/>
    <e v="#N/A"/>
  </r>
  <r>
    <x v="39"/>
    <m/>
    <s v="Private funds"/>
    <s v="Réalisé"/>
    <d v="2016-11-30T00:00:00"/>
    <s v="Distribution NFI"/>
    <s v="Matériaux NFI"/>
    <s v="Couvertures"/>
    <m/>
    <s v="Nombre"/>
    <n v="600"/>
    <m/>
    <m/>
    <m/>
    <m/>
    <n v="300"/>
    <s v="Sélection / Priorisation"/>
    <x v="3"/>
    <x v="88"/>
    <s v="Grand Boucan"/>
    <m/>
    <m/>
    <m/>
    <m/>
    <s v="WOR20161130NIGRGR"/>
    <x v="0"/>
    <x v="3"/>
    <x v="65"/>
    <e v="#N/A"/>
  </r>
  <r>
    <x v="39"/>
    <m/>
    <s v="Private funds"/>
    <s v="Réalisé"/>
    <d v="2016-11-30T00:00:00"/>
    <s v="Distribution NFI"/>
    <s v="Matériaux NFI"/>
    <s v="Couvertures"/>
    <m/>
    <s v="Nombre"/>
    <n v="240"/>
    <m/>
    <m/>
    <m/>
    <m/>
    <n v="465"/>
    <s v="Sélection / Priorisation"/>
    <x v="3"/>
    <x v="88"/>
    <s v="Grand Boucan"/>
    <m/>
    <m/>
    <m/>
    <m/>
    <s v="WOR20161130NIGRGR"/>
    <x v="1"/>
    <x v="3"/>
    <x v="65"/>
    <e v="#N/A"/>
  </r>
  <r>
    <x v="39"/>
    <m/>
    <s v="Private funds"/>
    <s v="Réalisé"/>
    <d v="2016-11-30T00:00:00"/>
    <s v="Distribution NFI"/>
    <s v="Matériaux NFI"/>
    <s v="Bidons"/>
    <m/>
    <s v="Nombre"/>
    <n v="400"/>
    <m/>
    <m/>
    <m/>
    <m/>
    <n v="400"/>
    <s v="Sélection / Priorisation"/>
    <x v="4"/>
    <x v="33"/>
    <s v="Petite Source"/>
    <m/>
    <m/>
    <m/>
    <m/>
    <s v="WOR20161130OUANPE"/>
    <x v="21"/>
    <x v="4"/>
    <x v="33"/>
    <e v="#N/A"/>
  </r>
  <r>
    <x v="39"/>
    <m/>
    <s v="Private funds"/>
    <s v="Réalisé"/>
    <d v="2016-11-30T00:00:00"/>
    <s v="Distribution NFI"/>
    <s v="Matériaux NFI"/>
    <s v="Moustiquaires"/>
    <m/>
    <s v="Nombre"/>
    <n v="600"/>
    <m/>
    <m/>
    <m/>
    <m/>
    <n v="300"/>
    <s v="Sélection / Priorisation"/>
    <x v="3"/>
    <x v="88"/>
    <s v="Grand Boucan"/>
    <m/>
    <m/>
    <m/>
    <m/>
    <s v="WOR20161130NIGRGR"/>
    <x v="2"/>
    <x v="3"/>
    <x v="65"/>
    <e v="#N/A"/>
  </r>
  <r>
    <x v="39"/>
    <m/>
    <s v="Private funds"/>
    <s v="Réalisé"/>
    <d v="2016-11-30T00:00:00"/>
    <s v="Distribution NFI"/>
    <s v="Matériaux NFI"/>
    <s v="Moustiquaires"/>
    <m/>
    <s v="Nombre"/>
    <n v="764"/>
    <m/>
    <m/>
    <m/>
    <m/>
    <n v="465"/>
    <s v="Sélection / Priorisation"/>
    <x v="3"/>
    <x v="88"/>
    <s v="Grand Boucan"/>
    <m/>
    <m/>
    <m/>
    <m/>
    <s v="WOR20161130NIGRGR"/>
    <x v="3"/>
    <x v="3"/>
    <x v="65"/>
    <e v="#N/A"/>
  </r>
  <r>
    <x v="39"/>
    <m/>
    <s v="Private funds"/>
    <s v="Réalisé"/>
    <d v="2016-11-30T00:00:00"/>
    <s v="Distribution NFI"/>
    <s v="Matériaux NFI"/>
    <s v="Moustiquaires"/>
    <m/>
    <s v="Nombre"/>
    <n v="400"/>
    <m/>
    <m/>
    <m/>
    <m/>
    <n v="400"/>
    <s v="Sélection / Priorisation"/>
    <x v="4"/>
    <x v="33"/>
    <s v="Petite Source"/>
    <m/>
    <m/>
    <m/>
    <m/>
    <s v="WOR20161130OUANPE"/>
    <x v="22"/>
    <x v="4"/>
    <x v="33"/>
    <e v="#N/A"/>
  </r>
  <r>
    <x v="39"/>
    <m/>
    <s v="Private funds"/>
    <s v="Réalisé"/>
    <d v="2016-11-30T00:00:00"/>
    <s v="Distribution NFI"/>
    <s v="Matériaux NFI"/>
    <s v="Moustiquaires"/>
    <m/>
    <s v="Nombre"/>
    <n v="400"/>
    <m/>
    <m/>
    <m/>
    <m/>
    <n v="400"/>
    <s v="Sélection / Priorisation"/>
    <x v="4"/>
    <x v="34"/>
    <s v="Pointe A Raquette"/>
    <m/>
    <m/>
    <m/>
    <m/>
    <s v="WOR20161130OUPOPO"/>
    <x v="23"/>
    <x v="4"/>
    <x v="34"/>
    <e v="#N/A"/>
  </r>
  <r>
    <x v="39"/>
    <m/>
    <s v="Private funds"/>
    <s v="Réalisé"/>
    <d v="2016-11-30T00:00:00"/>
    <s v="Distribution NFI"/>
    <s v="Matériaux NFI"/>
    <s v="Lampes solaires"/>
    <m/>
    <s v="Nombre"/>
    <n v="400"/>
    <m/>
    <m/>
    <m/>
    <m/>
    <n v="400"/>
    <s v="Sélection / Priorisation"/>
    <x v="4"/>
    <x v="33"/>
    <s v="Petite Source"/>
    <m/>
    <m/>
    <m/>
    <m/>
    <s v="WOR20161130OUANPE"/>
    <x v="23"/>
    <x v="4"/>
    <x v="33"/>
    <e v="#N/A"/>
  </r>
  <r>
    <x v="39"/>
    <m/>
    <s v="Private funds"/>
    <s v="Réalisé"/>
    <d v="2016-11-30T00:00:00"/>
    <s v="Distribution NFI"/>
    <s v="Matériaux NFI"/>
    <s v="Lampes solaires"/>
    <m/>
    <s v="Nombre"/>
    <n v="400"/>
    <m/>
    <m/>
    <m/>
    <m/>
    <n v="400"/>
    <s v="Sélection / Priorisation"/>
    <x v="4"/>
    <x v="34"/>
    <s v="Pointe A Raquette"/>
    <m/>
    <m/>
    <m/>
    <m/>
    <s v="WOR20161130OUPOPO"/>
    <x v="0"/>
    <x v="4"/>
    <x v="34"/>
    <e v="#N/A"/>
  </r>
  <r>
    <x v="39"/>
    <m/>
    <s v="Private funds"/>
    <s v="Réalisé"/>
    <d v="2016-11-30T00:00:00"/>
    <s v="Distribution NFI"/>
    <s v="Matériaux NFI"/>
    <s v="Kit d'hygiène"/>
    <m/>
    <s v="Nombre"/>
    <n v="300"/>
    <m/>
    <m/>
    <m/>
    <m/>
    <n v="300"/>
    <s v="Sélection / Priorisation"/>
    <x v="3"/>
    <x v="88"/>
    <s v="Grand Boucan"/>
    <m/>
    <m/>
    <m/>
    <m/>
    <s v="WOR20161130NIGRGR"/>
    <x v="4"/>
    <x v="3"/>
    <x v="65"/>
    <e v="#N/A"/>
  </r>
  <r>
    <x v="39"/>
    <m/>
    <s v="Private funds"/>
    <s v="Réalisé"/>
    <d v="2016-11-30T00:00:00"/>
    <s v="Distribution NFI"/>
    <s v="Matériaux NFI"/>
    <s v="Kit d'hygiène"/>
    <m/>
    <s v="Nombre"/>
    <n v="382"/>
    <m/>
    <m/>
    <m/>
    <m/>
    <n v="465"/>
    <s v="Sélection / Priorisation"/>
    <x v="3"/>
    <x v="88"/>
    <s v="Grand Boucan"/>
    <m/>
    <m/>
    <m/>
    <m/>
    <s v="WOR20161130NIGRGR"/>
    <x v="5"/>
    <x v="3"/>
    <x v="65"/>
    <e v="#N/A"/>
  </r>
  <r>
    <x v="39"/>
    <m/>
    <s v="Private funds"/>
    <s v="Réalisé"/>
    <d v="2016-11-30T00:00:00"/>
    <s v="Distribution NFI"/>
    <s v="Matériaux NFI"/>
    <s v="Kit d'hygiène"/>
    <m/>
    <s v="Nombre"/>
    <n v="400"/>
    <m/>
    <m/>
    <m/>
    <m/>
    <n v="400"/>
    <s v="Sélection / Priorisation"/>
    <x v="4"/>
    <x v="34"/>
    <s v="Pointe A Raquette"/>
    <m/>
    <m/>
    <m/>
    <m/>
    <s v="WOR20161130OUPOPO"/>
    <x v="1"/>
    <x v="4"/>
    <x v="34"/>
    <e v="#N/A"/>
  </r>
  <r>
    <x v="39"/>
    <m/>
    <s v="Private funds"/>
    <s v="Réalisé"/>
    <d v="2016-11-30T00:00:00"/>
    <s v="Distribution NFI"/>
    <s v="Matériaux NFI"/>
    <s v="Seaux"/>
    <m/>
    <s v="Nombre"/>
    <n v="400"/>
    <m/>
    <m/>
    <m/>
    <m/>
    <n v="400"/>
    <s v="Sélection / Priorisation"/>
    <x v="4"/>
    <x v="33"/>
    <s v="Petite Source"/>
    <m/>
    <m/>
    <m/>
    <s v="400 water filter"/>
    <s v="WOR20161130OUANPE"/>
    <x v="0"/>
    <x v="4"/>
    <x v="33"/>
    <e v="#N/A"/>
  </r>
  <r>
    <x v="39"/>
    <m/>
    <s v="Private funds"/>
    <s v="Réalisé"/>
    <d v="2016-11-30T00:00:00"/>
    <s v="Distribution NFI"/>
    <s v="Matériaux NFI"/>
    <s v="Seaux"/>
    <m/>
    <s v="Nombre"/>
    <n v="400"/>
    <m/>
    <m/>
    <m/>
    <m/>
    <n v="400"/>
    <s v="Sélection / Priorisation"/>
    <x v="4"/>
    <x v="34"/>
    <s v="Pointe A Raquette"/>
    <m/>
    <m/>
    <m/>
    <s v="400 water filter"/>
    <s v="WOR20161130OUPOPO"/>
    <x v="2"/>
    <x v="4"/>
    <x v="34"/>
    <e v="#N/A"/>
  </r>
  <r>
    <x v="39"/>
    <m/>
    <m/>
    <s v="Réalisé"/>
    <d v="2016-11-30T00:00:00"/>
    <s v="Intervention Abris"/>
    <s v="Formation"/>
    <s v="Formation"/>
    <m/>
    <s v="Nombre de personnes"/>
    <n v="400"/>
    <m/>
    <m/>
    <m/>
    <m/>
    <n v="400"/>
    <s v="Sélection / Priorisation"/>
    <x v="4"/>
    <x v="33"/>
    <s v="Petite Source"/>
    <m/>
    <m/>
    <m/>
    <m/>
    <s v="WOR20161130OUANPE"/>
    <x v="1"/>
    <x v="4"/>
    <x v="33"/>
    <e v="#N/A"/>
  </r>
  <r>
    <x v="39"/>
    <m/>
    <m/>
    <s v="Réalisé"/>
    <d v="2016-11-30T00:00:00"/>
    <s v="Intervention Abris"/>
    <s v="Formation"/>
    <s v="Formation"/>
    <m/>
    <s v="Nombre de personnes"/>
    <n v="400"/>
    <m/>
    <m/>
    <m/>
    <m/>
    <n v="400"/>
    <s v="Sélection / Priorisation"/>
    <x v="4"/>
    <x v="34"/>
    <s v="Pointe A Raquette"/>
    <m/>
    <m/>
    <m/>
    <m/>
    <s v="WOR20161130OUPOPO"/>
    <x v="3"/>
    <x v="4"/>
    <x v="34"/>
    <e v="#N/A"/>
  </r>
  <r>
    <x v="39"/>
    <m/>
    <s v="Private funds"/>
    <s v="Réalisé"/>
    <d v="2016-11-30T00:00:00"/>
    <s v="Distribution Abris"/>
    <s v="Cash en USD"/>
    <s v="Conditionel "/>
    <m/>
    <s v="Valeur en USD"/>
    <n v="25"/>
    <m/>
    <m/>
    <m/>
    <m/>
    <n v="501"/>
    <m/>
    <x v="4"/>
    <x v="33"/>
    <s v="Palma"/>
    <m/>
    <m/>
    <m/>
    <s v="Kore Lavi"/>
    <s v="WOR20161130OUANPA"/>
    <x v="4"/>
    <x v="4"/>
    <x v="33"/>
    <e v="#N/A"/>
  </r>
  <r>
    <x v="39"/>
    <m/>
    <s v="Private funds"/>
    <s v="Réalisé"/>
    <d v="2016-11-30T00:00:00"/>
    <s v="Distribution Abris"/>
    <s v="Cash en USD"/>
    <s v="Conditionel "/>
    <m/>
    <s v="Valeur en USD"/>
    <n v="25"/>
    <m/>
    <m/>
    <m/>
    <m/>
    <n v="116"/>
    <m/>
    <x v="4"/>
    <x v="33"/>
    <s v="Petite Source"/>
    <m/>
    <m/>
    <m/>
    <s v="Kore Lavi"/>
    <s v="WOR20161130OUANPE"/>
    <x v="2"/>
    <x v="4"/>
    <x v="33"/>
    <e v="#N/A"/>
  </r>
  <r>
    <x v="39"/>
    <m/>
    <s v="Private funds"/>
    <s v="Réalisé"/>
    <d v="2016-11-30T00:00:00"/>
    <s v="Distribution Abris"/>
    <s v="Cash en USD"/>
    <s v="Conditionel "/>
    <m/>
    <s v="Valeur en USD"/>
    <n v="25"/>
    <m/>
    <m/>
    <m/>
    <m/>
    <n v="165"/>
    <m/>
    <x v="4"/>
    <x v="33"/>
    <s v="Grande Source"/>
    <m/>
    <m/>
    <m/>
    <s v="Kore Lavi"/>
    <s v="WOR20161130OUANGR"/>
    <x v="2"/>
    <x v="4"/>
    <x v="33"/>
    <e v="#N/A"/>
  </r>
  <r>
    <x v="39"/>
    <m/>
    <s v="Private funds"/>
    <s v="Réalisé"/>
    <d v="2016-11-30T00:00:00"/>
    <s v="Distribution Abris"/>
    <s v="Cash en USD"/>
    <s v="Conditionel "/>
    <m/>
    <s v="Valeur en USD"/>
    <n v="25"/>
    <m/>
    <m/>
    <m/>
    <m/>
    <n v="109"/>
    <m/>
    <x v="4"/>
    <x v="33"/>
    <s v="Grand Lagon"/>
    <m/>
    <m/>
    <m/>
    <s v="Kore Lavi"/>
    <s v="WOR20161130OUANGR"/>
    <x v="3"/>
    <x v="4"/>
    <x v="33"/>
    <e v="#N/A"/>
  </r>
  <r>
    <x v="39"/>
    <m/>
    <s v="Private funds"/>
    <s v="Réalisé"/>
    <d v="2016-11-30T00:00:00"/>
    <s v="Distribution Abris"/>
    <s v="Cash en USD"/>
    <s v="Conditionel "/>
    <m/>
    <s v="Valeur en USD"/>
    <n v="25"/>
    <m/>
    <m/>
    <m/>
    <m/>
    <n v="44"/>
    <m/>
    <x v="4"/>
    <x v="33"/>
    <s v="Picmy"/>
    <m/>
    <m/>
    <m/>
    <s v="Kore Lavi"/>
    <s v="WOR20161130OUANPI"/>
    <x v="4"/>
    <x v="4"/>
    <x v="33"/>
    <e v="#N/A"/>
  </r>
  <r>
    <x v="39"/>
    <m/>
    <s v="Private funds"/>
    <s v="Réalisé"/>
    <d v="2016-11-30T00:00:00"/>
    <s v="Distribution Abris"/>
    <s v="Cash en USD"/>
    <s v="Conditionel "/>
    <m/>
    <s v="Valeur en USD"/>
    <n v="25"/>
    <m/>
    <m/>
    <m/>
    <m/>
    <n v="74"/>
    <m/>
    <x v="4"/>
    <x v="33"/>
    <s v="Petite Anse"/>
    <m/>
    <m/>
    <m/>
    <s v="Kore Lavi"/>
    <s v="WOR20161130OUANPE"/>
    <x v="3"/>
    <x v="4"/>
    <x v="33"/>
    <e v="#N/A"/>
  </r>
  <r>
    <x v="39"/>
    <m/>
    <s v="Private funds"/>
    <s v="Réalisé"/>
    <d v="2016-11-30T00:00:00"/>
    <s v="Distribution Abris"/>
    <s v="Cash en USD"/>
    <s v="Conditionel "/>
    <m/>
    <s v="Valeur en USD"/>
    <n v="25"/>
    <m/>
    <m/>
    <m/>
    <m/>
    <n v="82"/>
    <m/>
    <x v="4"/>
    <x v="34"/>
    <s v="La Source"/>
    <m/>
    <m/>
    <m/>
    <s v="Kore Lavi"/>
    <s v="WOR20161130OUPOLA"/>
    <x v="4"/>
    <x v="4"/>
    <x v="34"/>
    <e v="#N/A"/>
  </r>
  <r>
    <x v="39"/>
    <m/>
    <s v="Private funds"/>
    <s v="Réalisé"/>
    <d v="2016-11-30T00:00:00"/>
    <s v="Distribution Abris"/>
    <s v="Cash en USD"/>
    <s v="Conditionel "/>
    <m/>
    <s v="Valeur en USD"/>
    <n v="25"/>
    <m/>
    <m/>
    <m/>
    <m/>
    <n v="112"/>
    <m/>
    <x v="4"/>
    <x v="34"/>
    <s v="Grand Vide"/>
    <m/>
    <m/>
    <m/>
    <s v="Kore Lavi"/>
    <s v="WOR20161130OUPOGR"/>
    <x v="2"/>
    <x v="4"/>
    <x v="34"/>
    <e v="#N/A"/>
  </r>
  <r>
    <x v="39"/>
    <m/>
    <s v="Private funds"/>
    <s v="Réalisé"/>
    <d v="2016-11-30T00:00:00"/>
    <s v="Distribution Abris"/>
    <s v="Cash en USD"/>
    <s v="Conditionel "/>
    <m/>
    <s v="Valeur en USD"/>
    <n v="25"/>
    <m/>
    <m/>
    <m/>
    <m/>
    <n v="181"/>
    <m/>
    <x v="4"/>
    <x v="34"/>
    <s v="Trou Louis"/>
    <m/>
    <m/>
    <m/>
    <s v="Kore Lavi"/>
    <s v="WOR20161130OUPOTR"/>
    <x v="4"/>
    <x v="4"/>
    <x v="34"/>
    <e v="#N/A"/>
  </r>
  <r>
    <x v="39"/>
    <m/>
    <s v="Private funds"/>
    <s v="Réalisé"/>
    <d v="2016-11-30T00:00:00"/>
    <s v="Distribution Abris"/>
    <s v="Cash en USD"/>
    <s v="Conditionel "/>
    <m/>
    <s v="Valeur en USD"/>
    <n v="25"/>
    <m/>
    <m/>
    <m/>
    <m/>
    <n v="198"/>
    <m/>
    <x v="4"/>
    <x v="34"/>
    <s v="Pointe A Raquette"/>
    <m/>
    <m/>
    <m/>
    <s v="Kore Lavi"/>
    <s v="WOR20161130OUPOPO"/>
    <x v="4"/>
    <x v="4"/>
    <x v="34"/>
    <e v="#N/A"/>
  </r>
  <r>
    <x v="39"/>
    <m/>
    <s v="Private funds"/>
    <s v="Réalisé"/>
    <d v="2016-11-30T00:00:00"/>
    <s v="Distribution Abris"/>
    <s v="Cash en USD"/>
    <s v="Conditionel "/>
    <m/>
    <s v="Valeur en USD"/>
    <n v="25"/>
    <m/>
    <m/>
    <m/>
    <m/>
    <n v="67"/>
    <m/>
    <x v="4"/>
    <x v="34"/>
    <s v="Gros Mangle"/>
    <m/>
    <m/>
    <m/>
    <s v="Kore Lavi"/>
    <s v="WOR20161130OUPOGR"/>
    <x v="3"/>
    <x v="4"/>
    <x v="34"/>
    <e v="#N/A"/>
  </r>
  <r>
    <x v="39"/>
    <m/>
    <m/>
    <s v="Réalisé"/>
    <d v="2016-11-30T00:00:00"/>
    <s v="Distribution Abris"/>
    <s v="Cash en USD"/>
    <s v="Non conditionel "/>
    <m/>
    <s v="Valeur en USD"/>
    <n v="50"/>
    <m/>
    <m/>
    <m/>
    <m/>
    <n v="1152"/>
    <m/>
    <x v="4"/>
    <x v="33"/>
    <s v="Palma"/>
    <m/>
    <m/>
    <m/>
    <s v="EFSP"/>
    <s v="WOR20161130OUANPA"/>
    <x v="5"/>
    <x v="4"/>
    <x v="33"/>
    <e v="#N/A"/>
  </r>
  <r>
    <x v="39"/>
    <m/>
    <m/>
    <s v="Réalisé"/>
    <d v="2016-11-30T00:00:00"/>
    <s v="Distribution Abris"/>
    <s v="Cash en USD"/>
    <s v="Non conditionel "/>
    <m/>
    <s v="Valeur en USD"/>
    <n v="50"/>
    <m/>
    <m/>
    <m/>
    <m/>
    <n v="907"/>
    <m/>
    <x v="4"/>
    <x v="33"/>
    <s v="Petite source"/>
    <m/>
    <m/>
    <m/>
    <s v="EFSP"/>
    <s v="WOR20161130OUANPE"/>
    <x v="4"/>
    <x v="4"/>
    <x v="33"/>
    <e v="#N/A"/>
  </r>
  <r>
    <x v="39"/>
    <m/>
    <m/>
    <s v="Réalisé"/>
    <d v="2016-11-30T00:00:00"/>
    <s v="Distribution Abris"/>
    <s v="Cash en USD"/>
    <s v="Non conditionel "/>
    <m/>
    <s v="Valeur en USD"/>
    <n v="50"/>
    <m/>
    <m/>
    <m/>
    <m/>
    <n v="378"/>
    <m/>
    <x v="4"/>
    <x v="33"/>
    <s v="Grande source"/>
    <m/>
    <m/>
    <m/>
    <s v="EFSP"/>
    <s v="WOR20161130OUANGR"/>
    <x v="4"/>
    <x v="4"/>
    <x v="33"/>
    <e v="#N/A"/>
  </r>
  <r>
    <x v="39"/>
    <m/>
    <m/>
    <s v="Réalisé"/>
    <d v="2016-11-30T00:00:00"/>
    <s v="Distribution Abris"/>
    <s v="Cash en USD"/>
    <s v="Non conditionel "/>
    <m/>
    <s v="Valeur en USD"/>
    <n v="50"/>
    <m/>
    <m/>
    <m/>
    <m/>
    <n v="400"/>
    <m/>
    <x v="4"/>
    <x v="33"/>
    <s v="Grand Lagon"/>
    <m/>
    <m/>
    <m/>
    <s v="EFSP"/>
    <s v="WOR20161130OUANGR"/>
    <x v="5"/>
    <x v="4"/>
    <x v="33"/>
    <e v="#N/A"/>
  </r>
  <r>
    <x v="39"/>
    <m/>
    <m/>
    <s v="Réalisé"/>
    <d v="2016-11-30T00:00:00"/>
    <s v="Distribution Abris"/>
    <s v="Cash en USD"/>
    <s v="Non conditionel "/>
    <m/>
    <s v="Valeur en USD"/>
    <n v="50"/>
    <m/>
    <m/>
    <m/>
    <m/>
    <n v="172"/>
    <m/>
    <x v="4"/>
    <x v="33"/>
    <s v="Picmy"/>
    <m/>
    <m/>
    <m/>
    <s v="EFSP"/>
    <s v="WOR20161130OUANPI"/>
    <x v="5"/>
    <x v="4"/>
    <x v="33"/>
    <e v="#N/A"/>
  </r>
  <r>
    <x v="39"/>
    <m/>
    <m/>
    <s v="Réalisé"/>
    <d v="2016-11-30T00:00:00"/>
    <s v="Distribution Abris"/>
    <s v="Cash en USD"/>
    <s v="Non conditionel "/>
    <m/>
    <s v="Valeur en USD"/>
    <n v="50"/>
    <m/>
    <m/>
    <m/>
    <m/>
    <n v="111"/>
    <m/>
    <x v="4"/>
    <x v="33"/>
    <s v="Petite Anse"/>
    <m/>
    <m/>
    <m/>
    <s v="EFSP"/>
    <s v="WOR20161130OUANPE"/>
    <x v="5"/>
    <x v="4"/>
    <x v="33"/>
    <e v="#N/A"/>
  </r>
  <r>
    <x v="39"/>
    <m/>
    <m/>
    <s v="Réalisé"/>
    <d v="2016-11-30T00:00:00"/>
    <s v="Distribution Abris"/>
    <s v="Cash en USD"/>
    <s v="Non conditionel "/>
    <m/>
    <s v="Valeur en USD"/>
    <n v="50"/>
    <m/>
    <m/>
    <m/>
    <m/>
    <n v="227"/>
    <m/>
    <x v="4"/>
    <x v="34"/>
    <s v="La Source"/>
    <m/>
    <m/>
    <m/>
    <s v="EFSP"/>
    <s v="WOR20161130OUPOLA"/>
    <x v="5"/>
    <x v="4"/>
    <x v="34"/>
    <e v="#N/A"/>
  </r>
  <r>
    <x v="39"/>
    <m/>
    <m/>
    <s v="Réalisé"/>
    <d v="2016-11-30T00:00:00"/>
    <s v="Distribution Abris"/>
    <s v="Cash en USD"/>
    <s v="Non conditionel "/>
    <m/>
    <s v="Valeur en USD"/>
    <n v="50"/>
    <m/>
    <m/>
    <m/>
    <m/>
    <n v="405"/>
    <m/>
    <x v="4"/>
    <x v="34"/>
    <s v="Grande vide"/>
    <m/>
    <m/>
    <m/>
    <s v="EFSP"/>
    <s v="WOR20161130OUPOGR"/>
    <x v="4"/>
    <x v="4"/>
    <x v="34"/>
    <e v="#N/A"/>
  </r>
  <r>
    <x v="39"/>
    <m/>
    <m/>
    <s v="Réalisé"/>
    <d v="2016-11-30T00:00:00"/>
    <s v="Distribution Abris"/>
    <s v="Cash en USD"/>
    <s v="Non conditionel "/>
    <m/>
    <s v="Valeur en USD"/>
    <n v="50"/>
    <m/>
    <m/>
    <m/>
    <m/>
    <n v="654"/>
    <m/>
    <x v="4"/>
    <x v="34"/>
    <s v="Trou Louis"/>
    <m/>
    <m/>
    <m/>
    <s v="EFSP"/>
    <s v="WOR20161130OUPOTR"/>
    <x v="5"/>
    <x v="4"/>
    <x v="34"/>
    <e v="#N/A"/>
  </r>
  <r>
    <x v="39"/>
    <m/>
    <m/>
    <s v="Réalisé"/>
    <d v="2016-11-30T00:00:00"/>
    <s v="Distribution Abris"/>
    <s v="Cash en USD"/>
    <s v="Non conditionel "/>
    <m/>
    <s v="Valeur en USD"/>
    <n v="50"/>
    <m/>
    <m/>
    <m/>
    <m/>
    <n v="859"/>
    <m/>
    <x v="4"/>
    <x v="34"/>
    <s v="Point-a-Raquette"/>
    <m/>
    <m/>
    <m/>
    <s v="EFSP"/>
    <s v="WOR20161130OUPOPO"/>
    <x v="5"/>
    <x v="4"/>
    <x v="34"/>
    <e v="#N/A"/>
  </r>
  <r>
    <x v="39"/>
    <m/>
    <m/>
    <s v="Réalisé"/>
    <d v="2016-11-30T00:00:00"/>
    <s v="Distribution Abris"/>
    <s v="Cash en USD"/>
    <s v="Non conditionel "/>
    <m/>
    <s v="Valeur en USD"/>
    <n v="50"/>
    <m/>
    <m/>
    <m/>
    <m/>
    <n v="129"/>
    <m/>
    <x v="4"/>
    <x v="34"/>
    <s v="Gros Mangle"/>
    <m/>
    <m/>
    <m/>
    <s v="EFSP"/>
    <s v="WOR20161130OUPOGR"/>
    <x v="5"/>
    <x v="4"/>
    <x v="34"/>
    <e v="#N/A"/>
  </r>
  <r>
    <x v="39"/>
    <m/>
    <m/>
    <s v="Réalisé"/>
    <d v="2016-12-02T00:00:00"/>
    <s v="Distribution NFI"/>
    <s v="Matériaux NFI"/>
    <s v="Aquatabs"/>
    <m/>
    <s v="Nombre"/>
    <n v="12960"/>
    <m/>
    <m/>
    <m/>
    <m/>
    <n v="216"/>
    <s v="Sélection / Priorisation"/>
    <x v="4"/>
    <x v="34"/>
    <s v="Pointe A Raquette"/>
    <m/>
    <m/>
    <m/>
    <m/>
    <s v="WOR2016122OUPOPO"/>
    <x v="2"/>
    <x v="4"/>
    <x v="34"/>
    <e v="#N/A"/>
  </r>
  <r>
    <x v="39"/>
    <m/>
    <m/>
    <s v="Réalisé"/>
    <d v="2016-12-02T00:00:00"/>
    <s v="Distribution NFI"/>
    <s v="Matériaux NFI"/>
    <s v="Kit d'hygiène"/>
    <m/>
    <s v="Nombre"/>
    <n v="6"/>
    <m/>
    <m/>
    <m/>
    <m/>
    <n v="6"/>
    <s v="Sélection / Priorisation"/>
    <x v="4"/>
    <x v="34"/>
    <s v="Pointe A Raquette"/>
    <m/>
    <m/>
    <m/>
    <m/>
    <s v="WOR2016122OUPOPO"/>
    <x v="3"/>
    <x v="4"/>
    <x v="34"/>
    <e v="#N/A"/>
  </r>
  <r>
    <x v="39"/>
    <m/>
    <m/>
    <s v="Réalisé"/>
    <d v="2016-12-02T00:00:00"/>
    <s v="Distribution NFI"/>
    <s v="Matériaux NFI"/>
    <s v="Seaux"/>
    <m/>
    <s v="Nombre"/>
    <n v="6"/>
    <m/>
    <m/>
    <m/>
    <m/>
    <n v="6"/>
    <s v="Sélection / Priorisation"/>
    <x v="4"/>
    <x v="34"/>
    <s v="Pointe A Raquette"/>
    <m/>
    <m/>
    <m/>
    <s v="6 water filter"/>
    <s v="WOR2016122OUPOPO"/>
    <x v="4"/>
    <x v="4"/>
    <x v="34"/>
    <e v="#N/A"/>
  </r>
  <r>
    <x v="39"/>
    <m/>
    <m/>
    <s v="Réalisé"/>
    <d v="2016-12-02T00:00:00"/>
    <s v="Intervention Abris"/>
    <s v="Formation"/>
    <s v="Formation"/>
    <m/>
    <s v="Nombre de personnes"/>
    <n v="216"/>
    <m/>
    <m/>
    <m/>
    <m/>
    <n v="216"/>
    <s v="Sélection / Priorisation"/>
    <x v="4"/>
    <x v="34"/>
    <s v="Pointe A Raquette"/>
    <m/>
    <m/>
    <m/>
    <m/>
    <s v="WOR2016122OUPOPO"/>
    <x v="5"/>
    <x v="4"/>
    <x v="34"/>
    <e v="#N/A"/>
  </r>
  <r>
    <x v="39"/>
    <m/>
    <m/>
    <s v="Réalisé"/>
    <d v="2016-12-06T00:00:00"/>
    <s v="Distribution NFI"/>
    <s v="Matériaux NFI"/>
    <s v="Bidons"/>
    <m/>
    <s v="Nombre"/>
    <n v="250"/>
    <m/>
    <m/>
    <m/>
    <m/>
    <n v="250"/>
    <s v="Sélection / Priorisation"/>
    <x v="3"/>
    <x v="59"/>
    <s v="Raymond"/>
    <s v="Kafou Kadet"/>
    <m/>
    <m/>
    <m/>
    <s v="WOR2016126NIPERA"/>
    <x v="0"/>
    <x v="3"/>
    <x v="39"/>
    <e v="#N/A"/>
  </r>
  <r>
    <x v="39"/>
    <m/>
    <m/>
    <s v="Réalisé"/>
    <d v="2016-12-06T00:00:00"/>
    <s v="Distribution NFI"/>
    <s v="Matériaux NFI"/>
    <s v="Couvertures"/>
    <m/>
    <s v="Nombre"/>
    <n v="500"/>
    <m/>
    <m/>
    <m/>
    <m/>
    <n v="250"/>
    <s v="Sélection / Priorisation"/>
    <x v="3"/>
    <x v="59"/>
    <s v="Raymond"/>
    <s v="Kafou Kadet"/>
    <m/>
    <m/>
    <m/>
    <s v="WOR2016126NIPERA"/>
    <x v="1"/>
    <x v="3"/>
    <x v="39"/>
    <e v="#N/A"/>
  </r>
  <r>
    <x v="39"/>
    <m/>
    <m/>
    <s v="Réalisé"/>
    <d v="2016-12-06T00:00:00"/>
    <s v="Distribution NFI"/>
    <s v="Matériaux NFI"/>
    <s v="Kit de cuisine"/>
    <m/>
    <s v="Nombre"/>
    <n v="250"/>
    <m/>
    <m/>
    <m/>
    <m/>
    <n v="250"/>
    <s v="Sélection / Priorisation"/>
    <x v="3"/>
    <x v="59"/>
    <s v="Raymond"/>
    <s v="Kafou Kadet"/>
    <m/>
    <m/>
    <m/>
    <s v="WOR2016126NIPERA"/>
    <x v="2"/>
    <x v="3"/>
    <x v="39"/>
    <e v="#N/A"/>
  </r>
  <r>
    <x v="39"/>
    <m/>
    <m/>
    <s v="Réalisé"/>
    <d v="2016-12-06T00:00:00"/>
    <s v="Distribution NFI"/>
    <s v="Matériaux NFI"/>
    <s v="Bidons"/>
    <m/>
    <s v="Nombre"/>
    <n v="250"/>
    <m/>
    <m/>
    <m/>
    <m/>
    <n v="250"/>
    <s v="Sélection / Priorisation"/>
    <x v="3"/>
    <x v="59"/>
    <s v="Raymond"/>
    <s v="Bourgen"/>
    <m/>
    <m/>
    <m/>
    <s v="WOR2016126NIPERA"/>
    <x v="3"/>
    <x v="3"/>
    <x v="39"/>
    <e v="#N/A"/>
  </r>
  <r>
    <x v="39"/>
    <m/>
    <m/>
    <s v="Réalisé"/>
    <d v="2016-12-06T00:00:00"/>
    <s v="Distribution NFI"/>
    <s v="Matériaux NFI"/>
    <s v="Couvertures"/>
    <m/>
    <s v="Nombre"/>
    <n v="500"/>
    <m/>
    <m/>
    <m/>
    <m/>
    <n v="250"/>
    <s v="Sélection / Priorisation"/>
    <x v="3"/>
    <x v="59"/>
    <s v="Raymond"/>
    <s v="Bourgen"/>
    <m/>
    <m/>
    <m/>
    <s v="WOR2016126NIPERA"/>
    <x v="4"/>
    <x v="3"/>
    <x v="39"/>
    <e v="#N/A"/>
  </r>
  <r>
    <x v="39"/>
    <m/>
    <m/>
    <s v="Réalisé"/>
    <d v="2016-12-06T00:00:00"/>
    <s v="Distribution NFI"/>
    <s v="Matériaux NFI"/>
    <s v="Kit de cuisine"/>
    <m/>
    <s v="Nombre"/>
    <n v="250"/>
    <m/>
    <m/>
    <m/>
    <m/>
    <n v="250"/>
    <s v="Sélection / Priorisation"/>
    <x v="3"/>
    <x v="59"/>
    <s v="Raymond"/>
    <s v="Bourgen"/>
    <m/>
    <m/>
    <m/>
    <s v="WOR2016126NIPERA"/>
    <x v="5"/>
    <x v="3"/>
    <x v="39"/>
    <e v="#N/A"/>
  </r>
  <r>
    <x v="39"/>
    <m/>
    <m/>
    <s v="Réalisé"/>
    <d v="2016-12-07T00:00:00"/>
    <s v="Distribution NFI"/>
    <s v="Matériaux NFI"/>
    <s v="Couvertures"/>
    <m/>
    <s v="Nombre"/>
    <n v="800"/>
    <m/>
    <m/>
    <m/>
    <m/>
    <n v="400"/>
    <s v="Sélection / Priorisation"/>
    <x v="8"/>
    <x v="87"/>
    <s v="Bois De Lance"/>
    <m/>
    <m/>
    <m/>
    <m/>
    <s v="WOR2016127NOLIBO"/>
    <x v="2"/>
    <x v="8"/>
    <x v="64"/>
    <e v="#N/A"/>
  </r>
  <r>
    <x v="39"/>
    <m/>
    <m/>
    <s v="Réalisé"/>
    <d v="2016-12-07T00:00:00"/>
    <s v="Distribution Abris"/>
    <s v="Matériaux Abris"/>
    <s v="Bâches"/>
    <m/>
    <s v="Nombre"/>
    <n v="400"/>
    <m/>
    <m/>
    <m/>
    <m/>
    <n v="400"/>
    <s v="Sélection / Priorisation"/>
    <x v="8"/>
    <x v="87"/>
    <s v="Bois De Lance"/>
    <m/>
    <m/>
    <m/>
    <m/>
    <s v="WOR2016127NOLIBO"/>
    <x v="3"/>
    <x v="8"/>
    <x v="64"/>
    <e v="#N/A"/>
  </r>
  <r>
    <x v="39"/>
    <m/>
    <m/>
    <s v="Réalisé"/>
    <d v="2016-12-07T00:00:00"/>
    <s v="Distribution NFI"/>
    <s v="Matériaux NFI"/>
    <s v="Kit d'hygiène"/>
    <m/>
    <s v="Nombre"/>
    <n v="400"/>
    <m/>
    <m/>
    <m/>
    <m/>
    <n v="400"/>
    <s v="Sélection / Priorisation"/>
    <x v="8"/>
    <x v="87"/>
    <s v="Bois De Lance"/>
    <m/>
    <m/>
    <m/>
    <m/>
    <s v="WOR2016127NOLIBO"/>
    <x v="4"/>
    <x v="8"/>
    <x v="64"/>
    <e v="#N/A"/>
  </r>
  <r>
    <x v="39"/>
    <m/>
    <m/>
    <s v="Réalisé"/>
    <d v="2016-12-07T00:00:00"/>
    <s v="Distribution NFI"/>
    <s v="Matériaux NFI"/>
    <s v="Moustiquaires"/>
    <m/>
    <s v="Nombre"/>
    <n v="800"/>
    <m/>
    <m/>
    <m/>
    <m/>
    <n v="400"/>
    <s v="Sélection / Priorisation"/>
    <x v="8"/>
    <x v="87"/>
    <s v="Bois De Lance"/>
    <m/>
    <m/>
    <m/>
    <m/>
    <s v="WOR2016127NOLIBO"/>
    <x v="5"/>
    <x v="8"/>
    <x v="64"/>
    <e v="#N/A"/>
  </r>
  <r>
    <x v="39"/>
    <m/>
    <m/>
    <s v="Réalisé"/>
    <d v="2016-12-07T00:00:00"/>
    <s v="Distribution NFI"/>
    <s v="Matériaux NFI"/>
    <s v="Aquatabs"/>
    <m/>
    <s v="Nombre"/>
    <n v="2520"/>
    <m/>
    <m/>
    <m/>
    <m/>
    <n v="42"/>
    <s v="Sélection / Priorisation"/>
    <x v="4"/>
    <x v="34"/>
    <s v="Pointe A Raquette"/>
    <s v="Trou Bigaille"/>
    <m/>
    <m/>
    <m/>
    <s v="WOR2016127OUPOPO"/>
    <x v="5"/>
    <x v="4"/>
    <x v="34"/>
    <e v="#N/A"/>
  </r>
  <r>
    <x v="39"/>
    <m/>
    <m/>
    <s v="Réalisé"/>
    <d v="2016-12-09T00:00:00"/>
    <s v="Distribution NFI"/>
    <s v="Matériaux NFI"/>
    <s v="Seaux"/>
    <m/>
    <s v="Nombre"/>
    <n v="200"/>
    <m/>
    <m/>
    <m/>
    <m/>
    <n v="200"/>
    <s v="Sélection / Priorisation"/>
    <x v="4"/>
    <x v="34"/>
    <s v="Pointe A Raquette"/>
    <s v="Ti palmiste"/>
    <m/>
    <m/>
    <m/>
    <s v="WOR2016129OUPOPO"/>
    <x v="1"/>
    <x v="4"/>
    <x v="34"/>
    <e v="#N/A"/>
  </r>
  <r>
    <x v="39"/>
    <m/>
    <m/>
    <s v="Réalisé"/>
    <d v="2016-12-09T00:00:00"/>
    <s v="Distribution NFI"/>
    <s v="Matériaux NFI"/>
    <s v="Bidons"/>
    <m/>
    <s v="Nombre"/>
    <n v="200"/>
    <m/>
    <m/>
    <m/>
    <m/>
    <n v="200"/>
    <s v="Sélection / Priorisation"/>
    <x v="4"/>
    <x v="34"/>
    <s v="Pointe A Raquette"/>
    <s v="Ti palmiste"/>
    <m/>
    <m/>
    <m/>
    <s v="WOR2016129OUPOPO"/>
    <x v="2"/>
    <x v="9"/>
    <x v="66"/>
    <m/>
  </r>
  <r>
    <x v="39"/>
    <m/>
    <m/>
    <s v="Réalisé"/>
    <d v="2016-12-09T00:00:00"/>
    <s v="Distribution NFI"/>
    <s v="Matériaux NFI"/>
    <s v="Lampes solaires"/>
    <m/>
    <s v="Nombre"/>
    <n v="200"/>
    <m/>
    <m/>
    <m/>
    <m/>
    <n v="200"/>
    <s v="Sélection / Priorisation"/>
    <x v="4"/>
    <x v="34"/>
    <s v="Pointe A Raquette"/>
    <s v="Ti palmiste"/>
    <m/>
    <m/>
    <m/>
    <s v="WOR2016129OUPOPO"/>
    <x v="3"/>
    <x v="9"/>
    <x v="66"/>
    <m/>
  </r>
  <r>
    <x v="39"/>
    <m/>
    <m/>
    <s v="Réalisé"/>
    <d v="2016-12-09T00:00:00"/>
    <s v="Distribution NFI"/>
    <s v="Matériaux NFI"/>
    <s v="Moustiquaires"/>
    <m/>
    <s v="Nombre"/>
    <n v="200"/>
    <m/>
    <m/>
    <m/>
    <m/>
    <n v="200"/>
    <s v="Sélection / Priorisation"/>
    <x v="4"/>
    <x v="34"/>
    <s v="Pointe A Raquette"/>
    <s v="Ti palmiste"/>
    <m/>
    <m/>
    <m/>
    <s v="WOR2016129OUPOPO"/>
    <x v="4"/>
    <x v="9"/>
    <x v="66"/>
    <m/>
  </r>
  <r>
    <x v="39"/>
    <m/>
    <m/>
    <s v="Réalisé"/>
    <d v="2016-12-09T00:00:00"/>
    <s v="Intervention Abris"/>
    <s v="Formation"/>
    <s v="Formation"/>
    <m/>
    <s v="Nombre de personnes"/>
    <n v="200"/>
    <m/>
    <m/>
    <m/>
    <m/>
    <n v="200"/>
    <s v="Sélection / Priorisation"/>
    <x v="4"/>
    <x v="34"/>
    <s v="Pointe A Raquette"/>
    <s v="Ti Palmiste"/>
    <m/>
    <m/>
    <m/>
    <s v="WOR2016129OUPOPO"/>
    <x v="5"/>
    <x v="9"/>
    <x v="66"/>
    <m/>
  </r>
  <r>
    <x v="39"/>
    <m/>
    <m/>
    <s v="Réalisé"/>
    <d v="2016-12-13T00:00:00"/>
    <s v="Distribution NFI"/>
    <s v="Matériaux NFI"/>
    <s v="Bidons"/>
    <m/>
    <s v="Nombre"/>
    <n v="400"/>
    <m/>
    <m/>
    <m/>
    <m/>
    <n v="400"/>
    <s v="Sélection / Priorisation"/>
    <x v="4"/>
    <x v="34"/>
    <s v="Trou Louis"/>
    <s v="Boidine, Dan Griyen"/>
    <m/>
    <m/>
    <m/>
    <s v="WOR20161213OUPOTR"/>
    <x v="1"/>
    <x v="9"/>
    <x v="66"/>
    <m/>
  </r>
  <r>
    <x v="39"/>
    <m/>
    <m/>
    <s v="Réalisé"/>
    <d v="2016-12-13T00:00:00"/>
    <s v="Distribution NFI"/>
    <s v="Matériaux NFI"/>
    <s v="Lampes solaires"/>
    <m/>
    <s v="Nombre"/>
    <n v="400"/>
    <m/>
    <m/>
    <m/>
    <m/>
    <n v="400"/>
    <s v="Sélection / Priorisation"/>
    <x v="4"/>
    <x v="34"/>
    <s v="Trou Louis"/>
    <s v="Boidine, Dan Griyen"/>
    <m/>
    <m/>
    <m/>
    <s v="WOR20161213OUPOTR"/>
    <x v="2"/>
    <x v="9"/>
    <x v="66"/>
    <m/>
  </r>
  <r>
    <x v="39"/>
    <m/>
    <m/>
    <s v="Réalisé"/>
    <d v="2016-12-13T00:00:00"/>
    <s v="Distribution NFI"/>
    <s v="Matériaux NFI"/>
    <s v="Moustiquaires"/>
    <m/>
    <s v="Nombre"/>
    <n v="400"/>
    <m/>
    <m/>
    <m/>
    <m/>
    <n v="400"/>
    <s v="Sélection / Priorisation"/>
    <x v="4"/>
    <x v="34"/>
    <s v="Trou Louis"/>
    <s v="Boidine, Dan Griyen"/>
    <m/>
    <m/>
    <m/>
    <s v="WOR20161213OUPOTR"/>
    <x v="3"/>
    <x v="9"/>
    <x v="66"/>
    <m/>
  </r>
  <r>
    <x v="39"/>
    <m/>
    <m/>
    <s v="Réalisé"/>
    <d v="2016-12-13T00:00:00"/>
    <s v="Distribution NFI"/>
    <s v="Matériaux NFI"/>
    <s v="Seaux"/>
    <m/>
    <s v="Nombre"/>
    <n v="400"/>
    <m/>
    <m/>
    <m/>
    <m/>
    <n v="400"/>
    <s v="Sélection / Priorisation"/>
    <x v="4"/>
    <x v="34"/>
    <s v="Trou Louis"/>
    <s v="Boidine, Dan Griyen"/>
    <m/>
    <m/>
    <m/>
    <s v="WOR20161213OUPOTR"/>
    <x v="4"/>
    <x v="9"/>
    <x v="66"/>
    <m/>
  </r>
  <r>
    <x v="39"/>
    <m/>
    <m/>
    <s v="Réalisé"/>
    <d v="2016-12-13T00:00:00"/>
    <s v="Intervention Abris"/>
    <s v="Formation"/>
    <s v="Formation"/>
    <m/>
    <s v="Nombre de personnes"/>
    <n v="400"/>
    <m/>
    <m/>
    <m/>
    <m/>
    <n v="400"/>
    <s v="Sélection / Priorisation"/>
    <x v="4"/>
    <x v="34"/>
    <s v="Trou Louis"/>
    <s v="Boidine, Dan Griyen"/>
    <m/>
    <m/>
    <m/>
    <s v="WOR20161213OUPOTR"/>
    <x v="5"/>
    <x v="9"/>
    <x v="66"/>
    <m/>
  </r>
  <r>
    <x v="40"/>
    <m/>
    <m/>
    <m/>
    <m/>
    <m/>
    <m/>
    <m/>
    <m/>
    <m/>
    <m/>
    <m/>
    <m/>
    <m/>
    <m/>
    <m/>
    <m/>
    <x v="5"/>
    <x v="28"/>
    <m/>
    <m/>
    <m/>
    <m/>
    <m/>
    <m/>
    <x v="25"/>
    <x v="9"/>
    <x v="66"/>
    <m/>
  </r>
</pivotCacheRecords>
</file>

<file path=xl/pivotCache/pivotCacheRecords3.xml><?xml version="1.0" encoding="utf-8"?>
<pivotCacheRecords xmlns="http://schemas.openxmlformats.org/spreadsheetml/2006/main" xmlns:r="http://schemas.openxmlformats.org/officeDocument/2006/relationships" count="1780">
  <r>
    <s v="World Vision International"/>
    <m/>
    <m/>
    <x v="0"/>
    <x v="0"/>
    <n v="1"/>
    <s v="Octobre"/>
    <m/>
    <x v="0"/>
    <x v="0"/>
    <s v="Bidons"/>
    <m/>
    <s v="Nombre"/>
    <n v="32"/>
    <m/>
    <m/>
    <m/>
    <s v=""/>
    <x v="0"/>
    <s v="Sélection / Priorisation"/>
    <x v="0"/>
    <x v="0"/>
    <s v="Palma"/>
    <m/>
    <m/>
    <m/>
    <m/>
    <x v="0"/>
    <n v="2"/>
    <s v="HT01"/>
    <s v="HT01151"/>
    <e v="#N/A"/>
    <n v="1"/>
  </r>
  <r>
    <s v="World Vision International"/>
    <m/>
    <m/>
    <x v="0"/>
    <x v="0"/>
    <n v="1"/>
    <s v="Octobre"/>
    <m/>
    <x v="0"/>
    <x v="0"/>
    <s v="Couvertures"/>
    <m/>
    <s v="Nombre"/>
    <n v="32"/>
    <m/>
    <m/>
    <m/>
    <s v=""/>
    <x v="0"/>
    <s v="Sélection / Priorisation"/>
    <x v="0"/>
    <x v="0"/>
    <s v="Palma"/>
    <m/>
    <m/>
    <m/>
    <m/>
    <x v="0"/>
    <n v="2"/>
    <s v="HT01"/>
    <s v="HT01151"/>
    <e v="#N/A"/>
    <n v="0"/>
  </r>
  <r>
    <s v="CARE"/>
    <m/>
    <m/>
    <x v="0"/>
    <x v="1"/>
    <n v="2"/>
    <s v="Octobre"/>
    <m/>
    <x v="0"/>
    <x v="0"/>
    <s v="Couvertures"/>
    <m/>
    <s v="Nombre"/>
    <n v="180"/>
    <m/>
    <m/>
    <m/>
    <s v=""/>
    <x v="1"/>
    <s v="Sélection / Priorisation"/>
    <x v="1"/>
    <x v="1"/>
    <m/>
    <m/>
    <m/>
    <s v="Ménage"/>
    <m/>
    <x v="1"/>
    <n v="2"/>
    <s v="HT08"/>
    <s v="HT08811"/>
    <e v="#N/A"/>
    <n v="1"/>
  </r>
  <r>
    <s v="CARE"/>
    <m/>
    <m/>
    <x v="0"/>
    <x v="1"/>
    <n v="2"/>
    <s v="Octobre"/>
    <m/>
    <x v="0"/>
    <x v="0"/>
    <s v="Couvertures"/>
    <m/>
    <s v="Nombre"/>
    <n v="360"/>
    <m/>
    <m/>
    <m/>
    <s v=""/>
    <x v="2"/>
    <s v="Sélection / Priorisation"/>
    <x v="1"/>
    <x v="2"/>
    <m/>
    <m/>
    <m/>
    <s v="Ménage"/>
    <m/>
    <x v="2"/>
    <n v="3"/>
    <s v="HT08"/>
    <s v="HT08832"/>
    <e v="#N/A"/>
    <n v="1"/>
  </r>
  <r>
    <s v="CARE"/>
    <m/>
    <m/>
    <x v="0"/>
    <x v="1"/>
    <n v="2"/>
    <s v="Octobre"/>
    <m/>
    <x v="0"/>
    <x v="0"/>
    <s v="Couvertures"/>
    <m/>
    <s v="Nombre"/>
    <n v="360"/>
    <m/>
    <m/>
    <m/>
    <s v=""/>
    <x v="2"/>
    <s v="Sélection / Priorisation"/>
    <x v="1"/>
    <x v="3"/>
    <m/>
    <m/>
    <m/>
    <s v="Ménage"/>
    <m/>
    <x v="3"/>
    <n v="2"/>
    <s v="HT08"/>
    <s v="HT08822"/>
    <e v="#N/A"/>
    <n v="1"/>
  </r>
  <r>
    <s v="CARE"/>
    <m/>
    <m/>
    <x v="0"/>
    <x v="1"/>
    <n v="2"/>
    <s v="Octobre"/>
    <m/>
    <x v="0"/>
    <x v="0"/>
    <s v="Couvertures"/>
    <m/>
    <s v="Nombre"/>
    <n v="180"/>
    <m/>
    <m/>
    <m/>
    <s v=""/>
    <x v="1"/>
    <s v="Sélection / Priorisation"/>
    <x v="1"/>
    <x v="4"/>
    <m/>
    <m/>
    <m/>
    <s v="Ménage"/>
    <m/>
    <x v="4"/>
    <n v="2"/>
    <s v="HT08"/>
    <s v="HT08815"/>
    <e v="#N/A"/>
    <n v="1"/>
  </r>
  <r>
    <s v="CARE"/>
    <m/>
    <m/>
    <x v="0"/>
    <x v="1"/>
    <n v="2"/>
    <s v="Octobre"/>
    <m/>
    <x v="0"/>
    <x v="0"/>
    <s v="Couvertures"/>
    <m/>
    <s v="Nombre"/>
    <n v="180"/>
    <m/>
    <m/>
    <m/>
    <s v=""/>
    <x v="1"/>
    <s v="Sélection / Priorisation"/>
    <x v="1"/>
    <x v="5"/>
    <m/>
    <m/>
    <m/>
    <s v="Ménage"/>
    <m/>
    <x v="5"/>
    <n v="2"/>
    <s v="HT08"/>
    <s v="HT08814"/>
    <e v="#N/A"/>
    <n v="1"/>
  </r>
  <r>
    <s v="CARE"/>
    <m/>
    <m/>
    <x v="0"/>
    <x v="1"/>
    <n v="2"/>
    <s v="Octobre"/>
    <m/>
    <x v="0"/>
    <x v="0"/>
    <s v="Couvertures"/>
    <m/>
    <s v="Nombre"/>
    <n v="180"/>
    <m/>
    <m/>
    <m/>
    <s v=""/>
    <x v="1"/>
    <s v="Sélection / Priorisation"/>
    <x v="1"/>
    <x v="6"/>
    <m/>
    <m/>
    <m/>
    <s v="Ménage"/>
    <m/>
    <x v="6"/>
    <n v="2"/>
    <s v="HT08"/>
    <s v="HT08812"/>
    <e v="#N/A"/>
    <n v="1"/>
  </r>
  <r>
    <s v="CARE"/>
    <m/>
    <m/>
    <x v="0"/>
    <x v="1"/>
    <n v="2"/>
    <s v="Octobre"/>
    <m/>
    <x v="1"/>
    <x v="1"/>
    <s v="Bâches"/>
    <m/>
    <s v="Nombre"/>
    <n v="6"/>
    <m/>
    <m/>
    <m/>
    <s v=""/>
    <x v="3"/>
    <s v="Sélection / Priorisation"/>
    <x v="1"/>
    <x v="1"/>
    <m/>
    <m/>
    <m/>
    <s v="Ménage"/>
    <m/>
    <x v="1"/>
    <n v="2"/>
    <s v="HT08"/>
    <s v="HT08811"/>
    <e v="#N/A"/>
    <n v="0"/>
  </r>
  <r>
    <s v="CARE"/>
    <m/>
    <m/>
    <x v="0"/>
    <x v="1"/>
    <n v="2"/>
    <s v="Octobre"/>
    <m/>
    <x v="1"/>
    <x v="1"/>
    <s v="Bâches"/>
    <m/>
    <s v="Nombre"/>
    <n v="184"/>
    <m/>
    <m/>
    <m/>
    <s v=""/>
    <x v="4"/>
    <s v="Sélection / Priorisation"/>
    <x v="1"/>
    <x v="2"/>
    <m/>
    <m/>
    <m/>
    <s v="Ménage"/>
    <m/>
    <x v="2"/>
    <n v="3"/>
    <s v="HT08"/>
    <s v="HT08832"/>
    <e v="#N/A"/>
    <n v="0"/>
  </r>
  <r>
    <s v="CARE"/>
    <m/>
    <m/>
    <x v="0"/>
    <x v="1"/>
    <n v="2"/>
    <s v="Octobre"/>
    <m/>
    <x v="1"/>
    <x v="1"/>
    <s v="Bâches"/>
    <m/>
    <s v="Nombre"/>
    <n v="60"/>
    <m/>
    <m/>
    <m/>
    <s v=""/>
    <x v="5"/>
    <s v="Sélection / Priorisation"/>
    <x v="1"/>
    <x v="3"/>
    <m/>
    <m/>
    <m/>
    <s v="Ménage"/>
    <m/>
    <x v="3"/>
    <n v="2"/>
    <s v="HT08"/>
    <s v="HT08822"/>
    <e v="#N/A"/>
    <n v="0"/>
  </r>
  <r>
    <s v="CARE"/>
    <m/>
    <m/>
    <x v="0"/>
    <x v="1"/>
    <n v="2"/>
    <s v="Octobre"/>
    <m/>
    <x v="1"/>
    <x v="1"/>
    <s v="Bâches"/>
    <m/>
    <s v="Nombre"/>
    <n v="113"/>
    <m/>
    <m/>
    <m/>
    <s v=""/>
    <x v="6"/>
    <s v="Sélection / Priorisation"/>
    <x v="1"/>
    <x v="4"/>
    <m/>
    <m/>
    <m/>
    <s v="Ménage"/>
    <m/>
    <x v="4"/>
    <n v="2"/>
    <s v="HT08"/>
    <s v="HT08815"/>
    <e v="#N/A"/>
    <n v="0"/>
  </r>
  <r>
    <s v="CARE"/>
    <m/>
    <m/>
    <x v="0"/>
    <x v="1"/>
    <n v="2"/>
    <s v="Octobre"/>
    <m/>
    <x v="1"/>
    <x v="1"/>
    <s v="Bâches"/>
    <m/>
    <s v="Nombre"/>
    <n v="110"/>
    <m/>
    <m/>
    <m/>
    <s v=""/>
    <x v="7"/>
    <s v="Sélection / Priorisation"/>
    <x v="1"/>
    <x v="5"/>
    <m/>
    <m/>
    <m/>
    <s v="Ménage"/>
    <m/>
    <x v="5"/>
    <n v="2"/>
    <s v="HT08"/>
    <s v="HT08814"/>
    <e v="#N/A"/>
    <n v="0"/>
  </r>
  <r>
    <s v="CARE"/>
    <m/>
    <m/>
    <x v="0"/>
    <x v="1"/>
    <n v="2"/>
    <s v="Octobre"/>
    <m/>
    <x v="1"/>
    <x v="1"/>
    <s v="Bâches"/>
    <m/>
    <s v="Nombre"/>
    <n v="125"/>
    <m/>
    <m/>
    <m/>
    <s v=""/>
    <x v="8"/>
    <s v="Sélection / Priorisation"/>
    <x v="1"/>
    <x v="6"/>
    <m/>
    <m/>
    <m/>
    <s v="Ménage"/>
    <m/>
    <x v="6"/>
    <n v="2"/>
    <s v="HT08"/>
    <s v="HT08812"/>
    <e v="#N/A"/>
    <n v="0"/>
  </r>
  <r>
    <s v="CARE"/>
    <m/>
    <m/>
    <x v="0"/>
    <x v="1"/>
    <n v="2"/>
    <s v="Octobre"/>
    <m/>
    <x v="0"/>
    <x v="0"/>
    <s v="Kit d'hygiène"/>
    <s v="Savons de lessive et de toilettes, Serviettes et papiers hygiéniques, Aquatabs, Dentifrices et brosses à dents et Serviettes de bain"/>
    <s v="Nombre"/>
    <n v="170"/>
    <m/>
    <m/>
    <m/>
    <s v=""/>
    <x v="9"/>
    <m/>
    <x v="1"/>
    <x v="2"/>
    <m/>
    <m/>
    <m/>
    <s v="Ménage"/>
    <m/>
    <x v="2"/>
    <n v="3"/>
    <s v="HT08"/>
    <s v="HT08832"/>
    <e v="#N/A"/>
    <n v="0"/>
  </r>
  <r>
    <s v="PADF"/>
    <m/>
    <s v="Private funds"/>
    <x v="0"/>
    <x v="1"/>
    <n v="2"/>
    <s v="Octobre"/>
    <m/>
    <x v="1"/>
    <x v="1"/>
    <s v="Kit de tôles"/>
    <m/>
    <s v="Nombre"/>
    <n v="43"/>
    <m/>
    <m/>
    <m/>
    <s v=""/>
    <x v="10"/>
    <s v="Sélection / Priorisation"/>
    <x v="2"/>
    <x v="7"/>
    <s v="Laurent"/>
    <s v="Massey"/>
    <m/>
    <m/>
    <s v="Toles, bois 2x4, lattes,clous pour chaque famille"/>
    <x v="7"/>
    <n v="1"/>
    <s v="HT07"/>
    <s v="HT07711"/>
    <e v="#N/A"/>
    <n v="1"/>
  </r>
  <r>
    <s v="CARE"/>
    <m/>
    <m/>
    <x v="0"/>
    <x v="2"/>
    <n v="4"/>
    <s v="Octobre"/>
    <m/>
    <x v="0"/>
    <x v="0"/>
    <s v="Couvertures"/>
    <m/>
    <s v="Nombre"/>
    <n v="80"/>
    <m/>
    <m/>
    <m/>
    <s v=""/>
    <x v="11"/>
    <s v="Sélection / Priorisation"/>
    <x v="0"/>
    <x v="8"/>
    <m/>
    <m/>
    <m/>
    <s v="Centre collectif / d'évacuation d'urgence"/>
    <m/>
    <x v="8"/>
    <n v="1"/>
    <s v="HT01"/>
    <s v="HT01113"/>
    <e v="#N/A"/>
    <n v="1"/>
  </r>
  <r>
    <s v="CARE"/>
    <m/>
    <m/>
    <x v="0"/>
    <x v="2"/>
    <n v="4"/>
    <s v="Octobre"/>
    <m/>
    <x v="0"/>
    <x v="0"/>
    <s v="Couvertures"/>
    <m/>
    <s v="Nombre"/>
    <n v="80"/>
    <m/>
    <m/>
    <m/>
    <s v=""/>
    <x v="11"/>
    <s v="Sélection / Priorisation"/>
    <x v="0"/>
    <x v="9"/>
    <m/>
    <m/>
    <m/>
    <s v="Centre collectif / d'évacuation d'urgence"/>
    <m/>
    <x v="9"/>
    <n v="1"/>
    <s v="HT01"/>
    <s v="HT01111"/>
    <e v="#N/A"/>
    <n v="1"/>
  </r>
  <r>
    <s v="Haitian RC"/>
    <m/>
    <m/>
    <x v="0"/>
    <x v="2"/>
    <n v="4"/>
    <s v="Octobre"/>
    <m/>
    <x v="0"/>
    <x v="0"/>
    <s v="Bidons"/>
    <m/>
    <s v="Nombre"/>
    <n v="100"/>
    <m/>
    <m/>
    <m/>
    <s v=""/>
    <x v="12"/>
    <m/>
    <x v="3"/>
    <x v="10"/>
    <m/>
    <m/>
    <m/>
    <m/>
    <m/>
    <x v="10"/>
    <n v="5"/>
    <s v="HT02"/>
    <s v="HT02213"/>
    <e v="#N/A"/>
    <n v="1"/>
  </r>
  <r>
    <s v="Haitian RC"/>
    <m/>
    <m/>
    <x v="0"/>
    <x v="2"/>
    <n v="4"/>
    <s v="Octobre"/>
    <m/>
    <x v="0"/>
    <x v="0"/>
    <s v="Couvertures"/>
    <m/>
    <s v="Nombre"/>
    <n v="200"/>
    <m/>
    <m/>
    <m/>
    <s v=""/>
    <x v="12"/>
    <m/>
    <x v="3"/>
    <x v="10"/>
    <m/>
    <m/>
    <m/>
    <m/>
    <m/>
    <x v="10"/>
    <n v="5"/>
    <s v="HT02"/>
    <s v="HT02213"/>
    <e v="#N/A"/>
    <n v="0"/>
  </r>
  <r>
    <s v="Haitian RC"/>
    <m/>
    <m/>
    <x v="0"/>
    <x v="2"/>
    <n v="4"/>
    <s v="Octobre"/>
    <m/>
    <x v="1"/>
    <x v="1"/>
    <s v="Kit Abris"/>
    <m/>
    <s v="Nombre"/>
    <n v="100"/>
    <m/>
    <m/>
    <m/>
    <s v=""/>
    <x v="12"/>
    <s v="Sélection / Priorisation"/>
    <x v="3"/>
    <x v="10"/>
    <m/>
    <m/>
    <m/>
    <m/>
    <m/>
    <x v="10"/>
    <n v="5"/>
    <s v="HT02"/>
    <s v="HT02213"/>
    <e v="#N/A"/>
    <n v="0"/>
  </r>
  <r>
    <s v="Haitian RC"/>
    <m/>
    <m/>
    <x v="0"/>
    <x v="2"/>
    <n v="4"/>
    <s v="Octobre"/>
    <m/>
    <x v="0"/>
    <x v="0"/>
    <s v="Kit de cuisine"/>
    <m/>
    <s v="Nombre"/>
    <n v="100"/>
    <m/>
    <m/>
    <m/>
    <s v=""/>
    <x v="12"/>
    <m/>
    <x v="3"/>
    <x v="10"/>
    <m/>
    <m/>
    <m/>
    <m/>
    <m/>
    <x v="10"/>
    <n v="5"/>
    <s v="HT02"/>
    <s v="HT02213"/>
    <e v="#N/A"/>
    <n v="0"/>
  </r>
  <r>
    <s v="Haitian RC"/>
    <m/>
    <m/>
    <x v="0"/>
    <x v="2"/>
    <n v="4"/>
    <s v="Octobre"/>
    <m/>
    <x v="0"/>
    <x v="0"/>
    <s v="Seaux"/>
    <m/>
    <s v="Nombre"/>
    <n v="100"/>
    <m/>
    <m/>
    <m/>
    <s v=""/>
    <x v="12"/>
    <m/>
    <x v="3"/>
    <x v="10"/>
    <m/>
    <m/>
    <m/>
    <m/>
    <m/>
    <x v="10"/>
    <n v="5"/>
    <s v="HT02"/>
    <s v="HT02213"/>
    <e v="#N/A"/>
    <n v="0"/>
  </r>
  <r>
    <s v="World Vision International"/>
    <m/>
    <m/>
    <x v="0"/>
    <x v="2"/>
    <n v="4"/>
    <s v="Octobre"/>
    <m/>
    <x v="0"/>
    <x v="0"/>
    <s v="Bidons"/>
    <m/>
    <s v="Nombre"/>
    <n v="114"/>
    <m/>
    <m/>
    <m/>
    <s v=""/>
    <x v="13"/>
    <s v="Sélection / Priorisation"/>
    <x v="0"/>
    <x v="11"/>
    <s v="Montagne Noire"/>
    <m/>
    <m/>
    <m/>
    <m/>
    <x v="11"/>
    <n v="3"/>
    <s v="HT01"/>
    <s v="HT01114"/>
    <e v="#N/A"/>
    <n v="1"/>
  </r>
  <r>
    <s v="World Vision International"/>
    <m/>
    <m/>
    <x v="0"/>
    <x v="2"/>
    <n v="4"/>
    <s v="Octobre"/>
    <m/>
    <x v="0"/>
    <x v="0"/>
    <s v="Couvertures"/>
    <m/>
    <s v="Nombre"/>
    <n v="114"/>
    <m/>
    <m/>
    <m/>
    <s v=""/>
    <x v="13"/>
    <s v="Sélection / Priorisation"/>
    <x v="0"/>
    <x v="11"/>
    <s v="Montagne Noire"/>
    <m/>
    <m/>
    <m/>
    <m/>
    <x v="11"/>
    <n v="3"/>
    <s v="HT01"/>
    <s v="HT01114"/>
    <e v="#N/A"/>
    <n v="0"/>
  </r>
  <r>
    <s v="World Vision International"/>
    <m/>
    <m/>
    <x v="0"/>
    <x v="2"/>
    <n v="4"/>
    <s v="Octobre"/>
    <m/>
    <x v="0"/>
    <x v="0"/>
    <s v="Kit d'hygiène"/>
    <m/>
    <s v="Nombre"/>
    <n v="35"/>
    <m/>
    <m/>
    <m/>
    <s v=""/>
    <x v="13"/>
    <s v="Sélection / Priorisation"/>
    <x v="0"/>
    <x v="11"/>
    <s v="Montagne Noire"/>
    <m/>
    <m/>
    <m/>
    <m/>
    <x v="11"/>
    <n v="3"/>
    <s v="HT01"/>
    <s v="HT01114"/>
    <e v="#N/A"/>
    <n v="0"/>
  </r>
  <r>
    <s v="CARE"/>
    <m/>
    <m/>
    <x v="0"/>
    <x v="3"/>
    <n v="5"/>
    <s v="Octobre"/>
    <m/>
    <x v="0"/>
    <x v="0"/>
    <s v="Kit d'hygiène"/>
    <s v="Savons de lessive et de toilettes, Serviettes et papiers hygiéniques, Aquatabs, Dentifrices et brosses à dents et Serviettes de bain"/>
    <s v="Nombre"/>
    <n v="50"/>
    <m/>
    <m/>
    <m/>
    <s v=""/>
    <x v="14"/>
    <m/>
    <x v="0"/>
    <x v="8"/>
    <m/>
    <m/>
    <m/>
    <s v="Centre collectif / d'évacuation d'urgence"/>
    <m/>
    <x v="12"/>
    <n v="1"/>
    <s v="HT01"/>
    <s v="HT01113"/>
    <e v="#N/A"/>
    <n v="0"/>
  </r>
  <r>
    <s v="Concern Worldwide"/>
    <m/>
    <m/>
    <x v="0"/>
    <x v="3"/>
    <n v="5"/>
    <s v="Octobre"/>
    <m/>
    <x v="0"/>
    <x v="0"/>
    <s v="Couvertures"/>
    <m/>
    <s v="Nombre"/>
    <n v="150"/>
    <m/>
    <m/>
    <m/>
    <s v=""/>
    <x v="15"/>
    <s v="Sélection / Priorisation"/>
    <x v="0"/>
    <x v="0"/>
    <m/>
    <m/>
    <m/>
    <m/>
    <m/>
    <x v="13"/>
    <n v="1"/>
    <s v="HT01"/>
    <s v="HT01151"/>
    <e v="#N/A"/>
    <n v="1"/>
  </r>
  <r>
    <s v="World Concern"/>
    <m/>
    <s v="Tearfund"/>
    <x v="0"/>
    <x v="3"/>
    <n v="5"/>
    <s v="Octobre"/>
    <m/>
    <x v="0"/>
    <x v="0"/>
    <s v="Kit de cuisine"/>
    <m/>
    <s v="Nombre"/>
    <n v="34"/>
    <m/>
    <m/>
    <m/>
    <s v=""/>
    <x v="16"/>
    <s v="Sélection / Priorisation"/>
    <x v="3"/>
    <x v="12"/>
    <s v="Bois D'Orme"/>
    <m/>
    <s v="Rural"/>
    <s v="Ménage"/>
    <m/>
    <x v="14"/>
    <n v="4"/>
    <s v="HT02"/>
    <s v="HT02234"/>
    <e v="#N/A"/>
    <n v="1"/>
  </r>
  <r>
    <s v="World Concern"/>
    <m/>
    <s v="Tearfund"/>
    <x v="0"/>
    <x v="3"/>
    <n v="5"/>
    <s v="Octobre"/>
    <m/>
    <x v="0"/>
    <x v="0"/>
    <s v="Kit d'hygiène"/>
    <s v="kits d'hygiene"/>
    <s v="Nombre"/>
    <n v="26"/>
    <m/>
    <m/>
    <m/>
    <s v=""/>
    <x v="17"/>
    <s v="Sélection / Priorisation"/>
    <x v="3"/>
    <x v="12"/>
    <s v="Bois D'Orme"/>
    <m/>
    <s v="Rural"/>
    <s v="Ménage"/>
    <m/>
    <x v="14"/>
    <n v="4"/>
    <s v="HT02"/>
    <s v="HT02234"/>
    <e v="#N/A"/>
    <n v="0"/>
  </r>
  <r>
    <s v="World Concern"/>
    <m/>
    <s v="Tearfund"/>
    <x v="0"/>
    <x v="3"/>
    <n v="5"/>
    <s v="Octobre"/>
    <m/>
    <x v="0"/>
    <x v="0"/>
    <s v="Autre, à préciser dans &quot;Commentaires&quot;"/>
    <s v="Matelas"/>
    <s v="N/A"/>
    <n v="18"/>
    <m/>
    <m/>
    <m/>
    <s v=""/>
    <x v="18"/>
    <s v="Sélection / Priorisation"/>
    <x v="3"/>
    <x v="12"/>
    <s v="Bois D'Orme"/>
    <m/>
    <s v="Rural"/>
    <s v="Ménage"/>
    <m/>
    <x v="14"/>
    <n v="4"/>
    <s v="HT02"/>
    <s v="HT02234"/>
    <e v="#N/A"/>
    <n v="0"/>
  </r>
  <r>
    <s v="World Concern"/>
    <m/>
    <s v="Tearfund"/>
    <x v="0"/>
    <x v="3"/>
    <n v="5"/>
    <s v="Octobre"/>
    <m/>
    <x v="0"/>
    <x v="0"/>
    <s v="Couvertures"/>
    <s v="Prelats"/>
    <s v="Nombre"/>
    <n v="22"/>
    <m/>
    <m/>
    <m/>
    <s v=""/>
    <x v="19"/>
    <s v="Sélection / Priorisation"/>
    <x v="3"/>
    <x v="12"/>
    <s v="Bois D'Orme"/>
    <m/>
    <s v="Rural"/>
    <s v="Ménage"/>
    <m/>
    <x v="14"/>
    <n v="4"/>
    <s v="HT02"/>
    <s v="HT02234"/>
    <e v="#N/A"/>
    <n v="0"/>
  </r>
  <r>
    <s v="CARE"/>
    <m/>
    <m/>
    <x v="0"/>
    <x v="4"/>
    <n v="6"/>
    <s v="Octobre"/>
    <m/>
    <x v="0"/>
    <x v="0"/>
    <s v="Kit d'hygiène"/>
    <s v="Savons de lessive et de toilettes, Serviettes et papiers hygiéniques, Aquatabs, Dentifrices et brosses à dents et Serviettes de bain"/>
    <s v="Nombre"/>
    <n v="230"/>
    <m/>
    <m/>
    <m/>
    <s v=""/>
    <x v="20"/>
    <m/>
    <x v="3"/>
    <x v="13"/>
    <m/>
    <m/>
    <m/>
    <s v="Ménage"/>
    <m/>
    <x v="15"/>
    <n v="1"/>
    <s v="HT02"/>
    <s v="HT02233"/>
    <e v="#N/A"/>
    <n v="1"/>
  </r>
  <r>
    <s v="World Concern"/>
    <m/>
    <s v="Tearfund"/>
    <x v="0"/>
    <x v="4"/>
    <n v="6"/>
    <s v="Octobre"/>
    <m/>
    <x v="0"/>
    <x v="0"/>
    <s v="Kit de cuisine"/>
    <m/>
    <s v="Nombre"/>
    <n v="40"/>
    <m/>
    <m/>
    <m/>
    <s v=""/>
    <x v="21"/>
    <s v="Sélection / Priorisation"/>
    <x v="3"/>
    <x v="13"/>
    <s v="Thiotte"/>
    <m/>
    <s v="Peri urbain"/>
    <s v="Ménage"/>
    <m/>
    <x v="16"/>
    <n v="4"/>
    <s v="HT02"/>
    <s v="HT02233"/>
    <e v="#N/A"/>
    <n v="1"/>
  </r>
  <r>
    <s v="World Concern"/>
    <m/>
    <s v="Tearfund"/>
    <x v="0"/>
    <x v="4"/>
    <n v="6"/>
    <s v="Octobre"/>
    <m/>
    <x v="0"/>
    <x v="0"/>
    <s v="Kit d'hygiène"/>
    <s v="Kites d'hygiene"/>
    <s v="Nombre"/>
    <n v="50"/>
    <m/>
    <m/>
    <m/>
    <s v=""/>
    <x v="14"/>
    <s v="Sélection / Priorisation"/>
    <x v="3"/>
    <x v="13"/>
    <s v="Thiotte"/>
    <m/>
    <s v="Peri urbain"/>
    <s v="Ménage"/>
    <m/>
    <x v="16"/>
    <n v="4"/>
    <s v="HT02"/>
    <s v="HT02233"/>
    <e v="#N/A"/>
    <n v="0"/>
  </r>
  <r>
    <s v="World Concern"/>
    <m/>
    <s v="Tearfund"/>
    <x v="0"/>
    <x v="4"/>
    <n v="6"/>
    <s v="Octobre"/>
    <m/>
    <x v="0"/>
    <x v="0"/>
    <s v="Couvertures"/>
    <s v="Prelats"/>
    <s v="Nombre"/>
    <n v="26"/>
    <m/>
    <m/>
    <m/>
    <s v=""/>
    <x v="17"/>
    <s v="Sélection / Priorisation"/>
    <x v="3"/>
    <x v="13"/>
    <s v="Thiotte"/>
    <m/>
    <s v="Peri urbain"/>
    <s v="Ménage"/>
    <m/>
    <x v="16"/>
    <n v="4"/>
    <s v="HT02"/>
    <s v="HT02233"/>
    <e v="#N/A"/>
    <n v="0"/>
  </r>
  <r>
    <s v="World Concern"/>
    <m/>
    <s v="Tearfund"/>
    <x v="0"/>
    <x v="4"/>
    <n v="6"/>
    <s v="Octobre"/>
    <m/>
    <x v="0"/>
    <x v="0"/>
    <s v="Autre, à préciser dans &quot;Commentaires&quot;"/>
    <s v="Matelas"/>
    <s v="N/A"/>
    <n v="15"/>
    <m/>
    <m/>
    <m/>
    <s v=""/>
    <x v="22"/>
    <s v="Sélection / Priorisation"/>
    <x v="3"/>
    <x v="13"/>
    <s v="Thiotte"/>
    <m/>
    <s v="Peri urbain"/>
    <s v="Ménage"/>
    <m/>
    <x v="16"/>
    <n v="4"/>
    <s v="HT02"/>
    <s v="HT02233"/>
    <e v="#N/A"/>
    <n v="0"/>
  </r>
  <r>
    <s v="Samaritan's Purse"/>
    <m/>
    <m/>
    <x v="0"/>
    <x v="5"/>
    <n v="7"/>
    <s v="Octobre"/>
    <m/>
    <x v="1"/>
    <x v="1"/>
    <s v="Bâches"/>
    <m/>
    <s v="Nombre"/>
    <n v="17"/>
    <m/>
    <m/>
    <m/>
    <s v=""/>
    <x v="23"/>
    <m/>
    <x v="4"/>
    <x v="14"/>
    <m/>
    <s v="Coastal road"/>
    <m/>
    <m/>
    <m/>
    <x v="17"/>
    <n v="1"/>
    <e v="#N/A"/>
    <e v="#N/A"/>
    <e v="#N/A"/>
    <n v="1"/>
  </r>
  <r>
    <s v="World Vision International"/>
    <m/>
    <m/>
    <x v="0"/>
    <x v="5"/>
    <n v="7"/>
    <s v="Octobre"/>
    <m/>
    <x v="1"/>
    <x v="1"/>
    <s v="Bâches"/>
    <m/>
    <s v="Nombre"/>
    <n v="128"/>
    <m/>
    <m/>
    <m/>
    <s v=""/>
    <x v="24"/>
    <m/>
    <x v="0"/>
    <x v="15"/>
    <s v="Soucailles"/>
    <m/>
    <m/>
    <m/>
    <m/>
    <x v="18"/>
    <n v="4"/>
    <s v="HT01"/>
    <s v="HT01115"/>
    <e v="#N/A"/>
    <n v="1"/>
  </r>
  <r>
    <s v="World Vision International"/>
    <m/>
    <m/>
    <x v="0"/>
    <x v="5"/>
    <n v="7"/>
    <s v="Octobre"/>
    <m/>
    <x v="0"/>
    <x v="0"/>
    <s v="Bidons"/>
    <m/>
    <s v="Nombre"/>
    <n v="128"/>
    <m/>
    <m/>
    <m/>
    <s v=""/>
    <x v="24"/>
    <s v="Sélection / Priorisation"/>
    <x v="0"/>
    <x v="15"/>
    <s v="Soucailles"/>
    <m/>
    <m/>
    <m/>
    <m/>
    <x v="18"/>
    <n v="4"/>
    <s v="HT01"/>
    <s v="HT01115"/>
    <e v="#N/A"/>
    <n v="0"/>
  </r>
  <r>
    <s v="World Vision International"/>
    <m/>
    <m/>
    <x v="0"/>
    <x v="5"/>
    <n v="7"/>
    <s v="Octobre"/>
    <m/>
    <x v="0"/>
    <x v="0"/>
    <s v="Couvertures"/>
    <m/>
    <s v="Nombre"/>
    <n v="128"/>
    <m/>
    <m/>
    <m/>
    <s v=""/>
    <x v="24"/>
    <s v="Sélection / Priorisation"/>
    <x v="0"/>
    <x v="15"/>
    <s v="Soucailles"/>
    <m/>
    <m/>
    <m/>
    <m/>
    <x v="18"/>
    <n v="4"/>
    <s v="HT01"/>
    <s v="HT01115"/>
    <e v="#N/A"/>
    <n v="0"/>
  </r>
  <r>
    <s v="World Vision International"/>
    <m/>
    <m/>
    <x v="0"/>
    <x v="5"/>
    <n v="7"/>
    <s v="Octobre"/>
    <m/>
    <x v="0"/>
    <x v="0"/>
    <s v="Kit d'hygiène"/>
    <m/>
    <s v="Nombre"/>
    <n v="128"/>
    <m/>
    <m/>
    <m/>
    <s v=""/>
    <x v="24"/>
    <s v="Sélection / Priorisation"/>
    <x v="0"/>
    <x v="15"/>
    <s v="Soucailles"/>
    <m/>
    <m/>
    <m/>
    <m/>
    <x v="18"/>
    <n v="4"/>
    <s v="HT01"/>
    <s v="HT01115"/>
    <e v="#N/A"/>
    <n v="0"/>
  </r>
  <r>
    <s v="Diakonie Katastrophenhilfe"/>
    <s v="ATEPASE"/>
    <s v="Diakonie Katastrophenhilfe"/>
    <x v="0"/>
    <x v="6"/>
    <n v="8"/>
    <s v="Octobre"/>
    <m/>
    <x v="0"/>
    <x v="0"/>
    <s v="Kit d'hygiène"/>
    <s v="Shampooing, savon, brosses a dents, dentifrice, deodorants, peignes, Aquatabs, papier toilette, serviette hygienique, sceaux, savon pour lessive"/>
    <s v="Nombre"/>
    <n v="80"/>
    <m/>
    <m/>
    <m/>
    <s v=""/>
    <x v="11"/>
    <s v="Sélection / Priorisation"/>
    <x v="3"/>
    <x v="16"/>
    <s v="3ème La Vallée"/>
    <m/>
    <s v="Rural"/>
    <s v="Ménage"/>
    <m/>
    <x v="19"/>
    <n v="1"/>
    <s v="HT02"/>
    <s v="HT02221"/>
    <s v="HT02221-03"/>
    <n v="1"/>
  </r>
  <r>
    <s v="World Vision International"/>
    <s v="Mercy Corps"/>
    <m/>
    <x v="0"/>
    <x v="6"/>
    <n v="8"/>
    <s v="Octobre"/>
    <m/>
    <x v="1"/>
    <x v="1"/>
    <s v="Bâches"/>
    <m/>
    <s v="Nombre"/>
    <n v="150"/>
    <m/>
    <m/>
    <m/>
    <s v=""/>
    <x v="15"/>
    <m/>
    <x v="5"/>
    <x v="17"/>
    <s v="Fonds Des Negres"/>
    <m/>
    <m/>
    <m/>
    <m/>
    <x v="20"/>
    <n v="5"/>
    <s v="HT10"/>
    <s v="HT101013"/>
    <e v="#N/A"/>
    <n v="1"/>
  </r>
  <r>
    <s v="World Vision International"/>
    <m/>
    <m/>
    <x v="0"/>
    <x v="6"/>
    <n v="8"/>
    <s v="Octobre"/>
    <m/>
    <x v="1"/>
    <x v="1"/>
    <s v="Bâches"/>
    <m/>
    <s v="Nombre"/>
    <n v="300"/>
    <m/>
    <m/>
    <m/>
    <s v=""/>
    <x v="25"/>
    <m/>
    <x v="5"/>
    <x v="18"/>
    <s v="Chalon"/>
    <m/>
    <m/>
    <m/>
    <m/>
    <x v="21"/>
    <n v="5"/>
    <s v="HT10"/>
    <s v="HT101011"/>
    <e v="#N/A"/>
    <n v="1"/>
  </r>
  <r>
    <s v="World Vision International"/>
    <s v="Mercy Corps"/>
    <m/>
    <x v="0"/>
    <x v="6"/>
    <n v="8"/>
    <s v="Octobre"/>
    <m/>
    <x v="0"/>
    <x v="0"/>
    <s v="Bidons"/>
    <m/>
    <s v="Nombre"/>
    <n v="150"/>
    <m/>
    <m/>
    <m/>
    <s v=""/>
    <x v="15"/>
    <s v="Sélection / Priorisation"/>
    <x v="5"/>
    <x v="17"/>
    <s v="Fonds Des Negres"/>
    <m/>
    <m/>
    <m/>
    <m/>
    <x v="20"/>
    <n v="5"/>
    <s v="HT10"/>
    <s v="HT101013"/>
    <e v="#N/A"/>
    <n v="0"/>
  </r>
  <r>
    <s v="World Vision International"/>
    <m/>
    <m/>
    <x v="0"/>
    <x v="6"/>
    <n v="8"/>
    <s v="Octobre"/>
    <m/>
    <x v="0"/>
    <x v="0"/>
    <s v="Bidons"/>
    <m/>
    <s v="Nombre"/>
    <n v="300"/>
    <m/>
    <m/>
    <m/>
    <s v=""/>
    <x v="25"/>
    <s v="Sélection / Priorisation"/>
    <x v="5"/>
    <x v="18"/>
    <s v="Chalon"/>
    <m/>
    <m/>
    <m/>
    <m/>
    <x v="21"/>
    <n v="5"/>
    <s v="HT10"/>
    <s v="HT101011"/>
    <e v="#N/A"/>
    <n v="0"/>
  </r>
  <r>
    <s v="World Vision International"/>
    <s v="Mercy Corps"/>
    <m/>
    <x v="0"/>
    <x v="6"/>
    <n v="8"/>
    <s v="Octobre"/>
    <m/>
    <x v="0"/>
    <x v="0"/>
    <s v="Couvertures"/>
    <m/>
    <s v="Nombre"/>
    <n v="150"/>
    <m/>
    <m/>
    <m/>
    <s v=""/>
    <x v="15"/>
    <s v="Sélection / Priorisation"/>
    <x v="5"/>
    <x v="17"/>
    <s v="Fonds Des Negres"/>
    <m/>
    <m/>
    <m/>
    <m/>
    <x v="20"/>
    <n v="5"/>
    <s v="HT10"/>
    <s v="HT101013"/>
    <e v="#N/A"/>
    <n v="0"/>
  </r>
  <r>
    <s v="World Vision International"/>
    <m/>
    <m/>
    <x v="0"/>
    <x v="6"/>
    <n v="8"/>
    <s v="Octobre"/>
    <m/>
    <x v="0"/>
    <x v="0"/>
    <s v="Couvertures"/>
    <m/>
    <s v="Nombre"/>
    <n v="300"/>
    <m/>
    <m/>
    <m/>
    <s v=""/>
    <x v="25"/>
    <s v="Sélection / Priorisation"/>
    <x v="5"/>
    <x v="18"/>
    <s v="Chalon"/>
    <m/>
    <m/>
    <m/>
    <m/>
    <x v="21"/>
    <n v="5"/>
    <s v="HT10"/>
    <s v="HT101011"/>
    <e v="#N/A"/>
    <n v="0"/>
  </r>
  <r>
    <s v="World Vision International"/>
    <s v="Mercy Corps"/>
    <m/>
    <x v="0"/>
    <x v="6"/>
    <n v="8"/>
    <s v="Octobre"/>
    <m/>
    <x v="0"/>
    <x v="0"/>
    <s v="Lampes solaires"/>
    <m/>
    <s v="Nombre"/>
    <n v="150"/>
    <m/>
    <m/>
    <m/>
    <s v=""/>
    <x v="15"/>
    <s v="Sélection / Priorisation"/>
    <x v="5"/>
    <x v="17"/>
    <s v="Fonds Des Negres"/>
    <m/>
    <m/>
    <m/>
    <m/>
    <x v="20"/>
    <n v="5"/>
    <s v="HT10"/>
    <s v="HT101013"/>
    <e v="#N/A"/>
    <n v="0"/>
  </r>
  <r>
    <s v="World Vision International"/>
    <m/>
    <m/>
    <x v="0"/>
    <x v="6"/>
    <n v="8"/>
    <s v="Octobre"/>
    <m/>
    <x v="0"/>
    <x v="0"/>
    <s v="Lampes solaires"/>
    <m/>
    <s v="Nombre"/>
    <n v="300"/>
    <m/>
    <m/>
    <m/>
    <s v=""/>
    <x v="25"/>
    <s v="Sélection / Priorisation"/>
    <x v="5"/>
    <x v="18"/>
    <s v="Chalon"/>
    <m/>
    <m/>
    <m/>
    <m/>
    <x v="21"/>
    <n v="5"/>
    <s v="HT10"/>
    <s v="HT101011"/>
    <e v="#N/A"/>
    <n v="0"/>
  </r>
  <r>
    <s v="World Vision International"/>
    <s v="Mercy Corps"/>
    <m/>
    <x v="0"/>
    <x v="6"/>
    <n v="8"/>
    <s v="Octobre"/>
    <m/>
    <x v="0"/>
    <x v="0"/>
    <s v="Moustiquaires"/>
    <m/>
    <s v="Nombre"/>
    <n v="150"/>
    <m/>
    <m/>
    <m/>
    <s v=""/>
    <x v="15"/>
    <s v="Sélection / Priorisation"/>
    <x v="5"/>
    <x v="17"/>
    <s v="Fonds Des Negres"/>
    <m/>
    <m/>
    <m/>
    <m/>
    <x v="20"/>
    <n v="5"/>
    <s v="HT10"/>
    <s v="HT101013"/>
    <e v="#N/A"/>
    <n v="0"/>
  </r>
  <r>
    <s v="World Vision International"/>
    <m/>
    <m/>
    <x v="0"/>
    <x v="6"/>
    <n v="8"/>
    <s v="Octobre"/>
    <m/>
    <x v="0"/>
    <x v="0"/>
    <s v="Moustiquaires"/>
    <m/>
    <s v="Nombre"/>
    <n v="300"/>
    <m/>
    <m/>
    <m/>
    <s v=""/>
    <x v="25"/>
    <s v="Sélection / Priorisation"/>
    <x v="5"/>
    <x v="18"/>
    <s v="Chalon"/>
    <m/>
    <m/>
    <m/>
    <m/>
    <x v="21"/>
    <n v="5"/>
    <s v="HT10"/>
    <s v="HT101011"/>
    <e v="#N/A"/>
    <n v="0"/>
  </r>
  <r>
    <s v="CARE"/>
    <m/>
    <m/>
    <x v="0"/>
    <x v="7"/>
    <n v="9"/>
    <s v="Octobre"/>
    <m/>
    <x v="1"/>
    <x v="1"/>
    <s v="Bâches"/>
    <m/>
    <s v="Nombre"/>
    <n v="100"/>
    <m/>
    <m/>
    <m/>
    <s v=""/>
    <x v="12"/>
    <s v="Sélection / Priorisation"/>
    <x v="1"/>
    <x v="2"/>
    <m/>
    <m/>
    <m/>
    <s v="Ménage"/>
    <m/>
    <x v="22"/>
    <n v="1"/>
    <s v="HT08"/>
    <s v="HT08832"/>
    <e v="#N/A"/>
    <n v="0"/>
  </r>
  <r>
    <s v="CARE"/>
    <m/>
    <m/>
    <x v="0"/>
    <x v="7"/>
    <n v="9"/>
    <s v="Octobre"/>
    <m/>
    <x v="0"/>
    <x v="0"/>
    <s v="Kit d'hygiène"/>
    <s v="Savons de lessive et de toilettes, Serviettes et papiers hygiéniques, Aquatabs, Dentifrices et brosses à dents et Serviettes de bain"/>
    <s v="Nombre"/>
    <n v="85"/>
    <m/>
    <m/>
    <m/>
    <s v=""/>
    <x v="26"/>
    <m/>
    <x v="1"/>
    <x v="1"/>
    <m/>
    <m/>
    <m/>
    <s v="Ménage"/>
    <m/>
    <x v="23"/>
    <n v="1"/>
    <s v="HT08"/>
    <s v="HT08811"/>
    <e v="#N/A"/>
    <n v="0"/>
  </r>
  <r>
    <s v="CARE"/>
    <m/>
    <m/>
    <x v="0"/>
    <x v="7"/>
    <n v="9"/>
    <s v="Octobre"/>
    <m/>
    <x v="0"/>
    <x v="0"/>
    <s v="Kit d'hygiène"/>
    <s v="Savons de lessive et de toilettes, Serviettes et papiers hygiéniques, Aquatabs, Dentifrices et brosses à dents et Serviettes de bain"/>
    <s v="Nombre"/>
    <n v="170"/>
    <m/>
    <m/>
    <m/>
    <s v=""/>
    <x v="9"/>
    <m/>
    <x v="1"/>
    <x v="3"/>
    <m/>
    <m/>
    <m/>
    <s v="Ménage"/>
    <m/>
    <x v="24"/>
    <n v="1"/>
    <s v="HT08"/>
    <s v="HT08822"/>
    <e v="#N/A"/>
    <n v="0"/>
  </r>
  <r>
    <s v="CARE"/>
    <m/>
    <m/>
    <x v="0"/>
    <x v="7"/>
    <n v="9"/>
    <s v="Octobre"/>
    <m/>
    <x v="0"/>
    <x v="0"/>
    <s v="Kit d'hygiène"/>
    <s v="Savons de lessive et de toilettes, Serviettes et papiers hygiéniques, Aquatabs, Dentifrices et brosses à dents et Serviettes de bain"/>
    <s v="Nombre"/>
    <n v="85"/>
    <m/>
    <m/>
    <m/>
    <s v=""/>
    <x v="26"/>
    <m/>
    <x v="1"/>
    <x v="4"/>
    <m/>
    <m/>
    <m/>
    <s v="Ménage"/>
    <m/>
    <x v="25"/>
    <n v="1"/>
    <s v="HT08"/>
    <s v="HT08815"/>
    <e v="#N/A"/>
    <n v="0"/>
  </r>
  <r>
    <s v="CARE"/>
    <m/>
    <m/>
    <x v="0"/>
    <x v="7"/>
    <n v="9"/>
    <s v="Octobre"/>
    <m/>
    <x v="0"/>
    <x v="0"/>
    <s v="Kit d'hygiène"/>
    <s v="Savons de lessive et de toilettes, Serviettes et papiers hygiéniques, Aquatabs, Dentifrices et brosses à dents et Serviettes de bain"/>
    <s v="Nombre"/>
    <n v="84"/>
    <m/>
    <m/>
    <m/>
    <s v=""/>
    <x v="27"/>
    <m/>
    <x v="1"/>
    <x v="5"/>
    <m/>
    <m/>
    <m/>
    <s v="Ménage"/>
    <m/>
    <x v="26"/>
    <n v="1"/>
    <s v="HT08"/>
    <s v="HT08814"/>
    <e v="#N/A"/>
    <n v="0"/>
  </r>
  <r>
    <s v="Diakonie Katastrophenhilfe"/>
    <s v="ATEPASE"/>
    <s v="Diakonie Katastrophenhilfe"/>
    <x v="0"/>
    <x v="7"/>
    <n v="9"/>
    <s v="Octobre"/>
    <m/>
    <x v="0"/>
    <x v="0"/>
    <s v="Kit d'hygiène"/>
    <s v="Shampooing, savon, brosses a dents, dentifrice, deodorants, peignes, Aquatabs, papier toilette, serviette hygienique, sceaux, savon pour lessive"/>
    <s v="Nombre"/>
    <n v="67"/>
    <m/>
    <m/>
    <m/>
    <s v=""/>
    <x v="28"/>
    <s v="Sélection / Priorisation"/>
    <x v="3"/>
    <x v="16"/>
    <s v="2ème Trou Mahot"/>
    <m/>
    <s v="Rural"/>
    <s v="Ménage"/>
    <m/>
    <x v="27"/>
    <n v="1"/>
    <s v="HT02"/>
    <s v="HT02221"/>
    <s v="HT02221-02"/>
    <n v="0"/>
  </r>
  <r>
    <s v="Diakonie Katastrophenhilfe"/>
    <s v="ATEPASE"/>
    <s v="Diakonie Katastrophenhilfe"/>
    <x v="0"/>
    <x v="7"/>
    <n v="9"/>
    <s v="Octobre"/>
    <m/>
    <x v="0"/>
    <x v="0"/>
    <s v="Kit d'hygiène"/>
    <s v="Shampooing, savon, brosses a dents, dentifrice, deodorants, peignes, Aquatabs, papier toilette, serviette hygienique, sceaux, savon pour lessive"/>
    <s v="Nombre"/>
    <n v="43"/>
    <m/>
    <m/>
    <m/>
    <s v=""/>
    <x v="10"/>
    <s v="Sélection / Priorisation"/>
    <x v="3"/>
    <x v="16"/>
    <s v="1ère Brésilienne"/>
    <m/>
    <s v="Rural"/>
    <s v="Ménage"/>
    <m/>
    <x v="28"/>
    <n v="1"/>
    <s v="HT02"/>
    <s v="HT02221"/>
    <s v="HT02221-01"/>
    <n v="0"/>
  </r>
  <r>
    <s v="Diakonie Katastrophenhilfe"/>
    <s v="KORAL"/>
    <s v="German Foreign Office (AA)"/>
    <x v="0"/>
    <x v="7"/>
    <n v="9"/>
    <s v="Octobre"/>
    <m/>
    <x v="0"/>
    <x v="0"/>
    <s v="Kit d'hygiène"/>
    <s v="Shampooing, savon, brosses a dents, dentifrice, deodorants, peignes, Aquatabs, papier toilette, serviette hygienique, sceaux, savon pour lessive"/>
    <s v="Nombre"/>
    <n v="250"/>
    <m/>
    <m/>
    <m/>
    <s v=""/>
    <x v="29"/>
    <s v="Sélection / Priorisation"/>
    <x v="2"/>
    <x v="7"/>
    <s v="1ère Bourdet"/>
    <s v="La Goderay"/>
    <s v="Rural"/>
    <s v="Ménage"/>
    <m/>
    <x v="29"/>
    <n v="2"/>
    <s v="HT07"/>
    <s v="HT07711"/>
    <s v="HT07711-01"/>
    <n v="1"/>
  </r>
  <r>
    <s v="Diakonie Katastrophenhilfe"/>
    <s v="KORAL"/>
    <s v="German Foreign Office (AA)"/>
    <x v="0"/>
    <x v="7"/>
    <n v="9"/>
    <s v="Octobre"/>
    <m/>
    <x v="1"/>
    <x v="1"/>
    <s v="Kit Abris"/>
    <s v="2 baches, 2 laines, cordes"/>
    <s v="Nombre"/>
    <n v="250"/>
    <m/>
    <m/>
    <m/>
    <s v=""/>
    <x v="29"/>
    <s v="Sélection / Priorisation"/>
    <x v="2"/>
    <x v="7"/>
    <s v="1ère Bourdet"/>
    <s v="La Goderay"/>
    <s v="Rural"/>
    <s v="Ménage"/>
    <m/>
    <x v="29"/>
    <n v="2"/>
    <s v="HT07"/>
    <s v="HT07711"/>
    <s v="HT07711-01"/>
    <n v="0"/>
  </r>
  <r>
    <s v="Diakonie Katastrophenhilfe"/>
    <s v="KORAL"/>
    <s v="German Foreign Office (AA)"/>
    <x v="1"/>
    <x v="7"/>
    <n v="9"/>
    <s v="Octobre"/>
    <m/>
    <x v="0"/>
    <x v="0"/>
    <s v="Kit d'hygiène"/>
    <s v="Shampooing, savon, brosses a dents, dentifrice, deodorants, peignes, Aquatabs, papier toilette, serviette hygienique, sceaux, savon pour lessive"/>
    <s v="Nombre"/>
    <n v="50"/>
    <m/>
    <m/>
    <m/>
    <s v=""/>
    <x v="14"/>
    <s v="Sélection / Priorisation"/>
    <x v="2"/>
    <x v="19"/>
    <s v="3ème Carrefour Canon"/>
    <m/>
    <s v="Rural"/>
    <s v="Ménage"/>
    <m/>
    <x v="30"/>
    <n v="2"/>
    <s v="HT07"/>
    <s v="HT07713"/>
    <s v="HT07713-03"/>
    <n v="1"/>
  </r>
  <r>
    <s v="Diakonie Katastrophenhilfe"/>
    <s v="KORAL"/>
    <s v="German Foreign Office (AA)"/>
    <x v="1"/>
    <x v="7"/>
    <n v="9"/>
    <s v="Octobre"/>
    <m/>
    <x v="1"/>
    <x v="1"/>
    <s v="Kit Abris"/>
    <s v="2 baches, 2 laines, cordes"/>
    <s v="Nombre"/>
    <n v="50"/>
    <m/>
    <m/>
    <m/>
    <s v=""/>
    <x v="14"/>
    <s v="Sélection / Priorisation"/>
    <x v="2"/>
    <x v="19"/>
    <s v="3ème Carrefour Canon"/>
    <m/>
    <s v="Rural"/>
    <s v="Ménage"/>
    <m/>
    <x v="30"/>
    <n v="2"/>
    <s v="HT07"/>
    <s v="HT07713"/>
    <s v="HT07713-03"/>
    <n v="0"/>
  </r>
  <r>
    <s v="Samaritan's Purse"/>
    <m/>
    <m/>
    <x v="0"/>
    <x v="7"/>
    <n v="9"/>
    <s v="Octobre"/>
    <m/>
    <x v="1"/>
    <x v="1"/>
    <s v="Bâches"/>
    <m/>
    <s v="Nombre"/>
    <n v="400"/>
    <m/>
    <m/>
    <m/>
    <s v=""/>
    <x v="23"/>
    <m/>
    <x v="2"/>
    <x v="20"/>
    <s v="5ème Dumont"/>
    <s v="Mourne Brille"/>
    <m/>
    <m/>
    <m/>
    <x v="31"/>
    <n v="3"/>
    <s v="HT07"/>
    <s v="HT07721"/>
    <s v="HT07721-02"/>
    <n v="1"/>
  </r>
  <r>
    <s v="Samaritan's Purse"/>
    <m/>
    <m/>
    <x v="0"/>
    <x v="7"/>
    <n v="9"/>
    <s v="Octobre"/>
    <m/>
    <x v="0"/>
    <x v="0"/>
    <s v="Couvertures"/>
    <m/>
    <s v="Nombre"/>
    <n v="800"/>
    <m/>
    <m/>
    <m/>
    <s v=""/>
    <x v="23"/>
    <s v="Distribution générale"/>
    <x v="2"/>
    <x v="20"/>
    <s v="5ème Dumont"/>
    <s v="Mourne Brille"/>
    <m/>
    <m/>
    <m/>
    <x v="31"/>
    <n v="3"/>
    <s v="HT07"/>
    <s v="HT07721"/>
    <s v="HT07721-02"/>
    <n v="0"/>
  </r>
  <r>
    <s v="Samaritan's Purse"/>
    <m/>
    <m/>
    <x v="0"/>
    <x v="7"/>
    <n v="9"/>
    <s v="Octobre"/>
    <m/>
    <x v="0"/>
    <x v="0"/>
    <s v="Kit d'hygiène"/>
    <m/>
    <s v="Nombre"/>
    <n v="400"/>
    <m/>
    <m/>
    <m/>
    <s v=""/>
    <x v="23"/>
    <s v="Distribution générale"/>
    <x v="2"/>
    <x v="20"/>
    <s v="5ème Dumont"/>
    <s v="Mourne Brille"/>
    <m/>
    <m/>
    <m/>
    <x v="31"/>
    <n v="3"/>
    <s v="HT07"/>
    <s v="HT07721"/>
    <s v="HT07721-02"/>
    <n v="0"/>
  </r>
  <r>
    <s v="World Vision International"/>
    <s v="Mercy Corps"/>
    <m/>
    <x v="0"/>
    <x v="7"/>
    <n v="9"/>
    <s v="Octobre"/>
    <m/>
    <x v="1"/>
    <x v="1"/>
    <s v="Bâches"/>
    <m/>
    <s v="Nombre"/>
    <n v="400"/>
    <m/>
    <m/>
    <m/>
    <s v=""/>
    <x v="23"/>
    <m/>
    <x v="5"/>
    <x v="17"/>
    <s v="Fonds Des Negres"/>
    <m/>
    <m/>
    <m/>
    <m/>
    <x v="32"/>
    <n v="5"/>
    <s v="HT10"/>
    <s v="HT101013"/>
    <e v="#N/A"/>
    <n v="0"/>
  </r>
  <r>
    <s v="World Vision International"/>
    <m/>
    <m/>
    <x v="0"/>
    <x v="7"/>
    <n v="9"/>
    <s v="Octobre"/>
    <m/>
    <x v="1"/>
    <x v="1"/>
    <s v="Bâches"/>
    <m/>
    <s v="Nombre"/>
    <n v="156"/>
    <m/>
    <m/>
    <m/>
    <s v=""/>
    <x v="30"/>
    <m/>
    <x v="5"/>
    <x v="21"/>
    <s v="Sillegue"/>
    <m/>
    <m/>
    <m/>
    <m/>
    <x v="33"/>
    <n v="3"/>
    <s v="HT10"/>
    <s v="HT101012"/>
    <e v="#N/A"/>
    <n v="1"/>
  </r>
  <r>
    <s v="World Vision International"/>
    <m/>
    <m/>
    <x v="0"/>
    <x v="7"/>
    <n v="9"/>
    <s v="Octobre"/>
    <m/>
    <x v="1"/>
    <x v="1"/>
    <s v="Bâches"/>
    <m/>
    <s v="Nombre"/>
    <n v="134"/>
    <m/>
    <m/>
    <m/>
    <s v=""/>
    <x v="31"/>
    <m/>
    <x v="0"/>
    <x v="15"/>
    <s v="Belle Fontaine"/>
    <m/>
    <m/>
    <m/>
    <m/>
    <x v="34"/>
    <n v="3"/>
    <s v="HT01"/>
    <s v="HT01115"/>
    <e v="#N/A"/>
    <n v="0"/>
  </r>
  <r>
    <s v="World Vision International"/>
    <m/>
    <m/>
    <x v="0"/>
    <x v="7"/>
    <n v="9"/>
    <s v="Octobre"/>
    <m/>
    <x v="1"/>
    <x v="1"/>
    <s v="Bâches"/>
    <m/>
    <s v="Nombre"/>
    <n v="250"/>
    <m/>
    <m/>
    <m/>
    <s v=""/>
    <x v="29"/>
    <m/>
    <x v="0"/>
    <x v="15"/>
    <s v="Bongars"/>
    <m/>
    <m/>
    <m/>
    <m/>
    <x v="35"/>
    <n v="3"/>
    <s v="HT01"/>
    <s v="HT01115"/>
    <e v="#N/A"/>
    <n v="0"/>
  </r>
  <r>
    <s v="World Vision International"/>
    <m/>
    <m/>
    <x v="0"/>
    <x v="7"/>
    <n v="9"/>
    <s v="Octobre"/>
    <m/>
    <x v="1"/>
    <x v="1"/>
    <s v="Bâches"/>
    <m/>
    <s v="Nombre"/>
    <n v="145"/>
    <m/>
    <m/>
    <m/>
    <s v=""/>
    <x v="32"/>
    <m/>
    <x v="0"/>
    <x v="22"/>
    <s v="Trou Louis"/>
    <m/>
    <m/>
    <m/>
    <m/>
    <x v="36"/>
    <n v="4"/>
    <s v="HT01"/>
    <s v="HT01152"/>
    <e v="#N/A"/>
    <n v="1"/>
  </r>
  <r>
    <s v="World Vision International"/>
    <s v="OFATMA"/>
    <m/>
    <x v="0"/>
    <x v="7"/>
    <n v="9"/>
    <s v="Octobre"/>
    <m/>
    <x v="1"/>
    <x v="1"/>
    <s v="Bâches"/>
    <m/>
    <s v="Nombre"/>
    <n v="50"/>
    <m/>
    <m/>
    <m/>
    <s v=""/>
    <x v="14"/>
    <m/>
    <x v="2"/>
    <x v="7"/>
    <s v="Bourdet"/>
    <m/>
    <m/>
    <m/>
    <m/>
    <x v="37"/>
    <n v="5"/>
    <s v="HT07"/>
    <s v="HT07711"/>
    <e v="#N/A"/>
    <n v="1"/>
  </r>
  <r>
    <s v="World Vision International"/>
    <s v="Mercy Corps"/>
    <m/>
    <x v="0"/>
    <x v="7"/>
    <n v="9"/>
    <s v="Octobre"/>
    <m/>
    <x v="0"/>
    <x v="0"/>
    <s v="Bidons"/>
    <m/>
    <s v="Nombre"/>
    <n v="400"/>
    <m/>
    <m/>
    <m/>
    <s v=""/>
    <x v="23"/>
    <s v="Sélection / Priorisation"/>
    <x v="5"/>
    <x v="17"/>
    <s v="Fonds Des Negres"/>
    <m/>
    <m/>
    <m/>
    <m/>
    <x v="32"/>
    <n v="5"/>
    <s v="HT10"/>
    <s v="HT101013"/>
    <e v="#N/A"/>
    <n v="0"/>
  </r>
  <r>
    <s v="World Vision International"/>
    <m/>
    <m/>
    <x v="0"/>
    <x v="7"/>
    <n v="9"/>
    <s v="Octobre"/>
    <m/>
    <x v="0"/>
    <x v="0"/>
    <s v="Bidons"/>
    <m/>
    <s v="Nombre"/>
    <n v="156"/>
    <m/>
    <m/>
    <m/>
    <s v=""/>
    <x v="30"/>
    <s v="Sélection / Priorisation"/>
    <x v="5"/>
    <x v="21"/>
    <s v="Sillegue"/>
    <m/>
    <m/>
    <m/>
    <m/>
    <x v="33"/>
    <n v="3"/>
    <s v="HT10"/>
    <s v="HT101012"/>
    <e v="#N/A"/>
    <n v="0"/>
  </r>
  <r>
    <s v="World Vision International"/>
    <m/>
    <m/>
    <x v="0"/>
    <x v="7"/>
    <n v="9"/>
    <s v="Octobre"/>
    <m/>
    <x v="0"/>
    <x v="0"/>
    <s v="Bidons"/>
    <m/>
    <s v="Nombre"/>
    <n v="134"/>
    <m/>
    <m/>
    <m/>
    <s v=""/>
    <x v="31"/>
    <s v="Sélection / Priorisation"/>
    <x v="0"/>
    <x v="15"/>
    <s v="Belle Fontaine"/>
    <m/>
    <m/>
    <m/>
    <m/>
    <x v="34"/>
    <n v="3"/>
    <s v="HT01"/>
    <s v="HT01115"/>
    <e v="#N/A"/>
    <n v="0"/>
  </r>
  <r>
    <s v="World Vision International"/>
    <m/>
    <m/>
    <x v="0"/>
    <x v="7"/>
    <n v="9"/>
    <s v="Octobre"/>
    <m/>
    <x v="0"/>
    <x v="0"/>
    <s v="Bidons"/>
    <m/>
    <s v="Nombre"/>
    <n v="250"/>
    <m/>
    <m/>
    <m/>
    <s v=""/>
    <x v="29"/>
    <s v="Sélection / Priorisation"/>
    <x v="0"/>
    <x v="15"/>
    <s v="Bongars"/>
    <m/>
    <m/>
    <m/>
    <m/>
    <x v="35"/>
    <n v="3"/>
    <s v="HT01"/>
    <s v="HT01115"/>
    <e v="#N/A"/>
    <n v="0"/>
  </r>
  <r>
    <s v="World Vision International"/>
    <m/>
    <m/>
    <x v="0"/>
    <x v="7"/>
    <n v="9"/>
    <s v="Octobre"/>
    <m/>
    <x v="0"/>
    <x v="0"/>
    <s v="Bidons"/>
    <m/>
    <s v="Nombre"/>
    <n v="145"/>
    <m/>
    <m/>
    <m/>
    <s v=""/>
    <x v="32"/>
    <s v="Sélection / Priorisation"/>
    <x v="0"/>
    <x v="22"/>
    <s v="Trou Louis"/>
    <m/>
    <m/>
    <m/>
    <m/>
    <x v="36"/>
    <n v="4"/>
    <s v="HT01"/>
    <s v="HT01152"/>
    <e v="#N/A"/>
    <n v="0"/>
  </r>
  <r>
    <s v="World Vision International"/>
    <s v="OFATMA"/>
    <m/>
    <x v="0"/>
    <x v="7"/>
    <n v="9"/>
    <s v="Octobre"/>
    <m/>
    <x v="0"/>
    <x v="0"/>
    <s v="Bidons"/>
    <m/>
    <s v="Nombre"/>
    <n v="50"/>
    <m/>
    <m/>
    <m/>
    <s v=""/>
    <x v="14"/>
    <s v="Sélection / Priorisation"/>
    <x v="2"/>
    <x v="7"/>
    <s v="Bourdet"/>
    <m/>
    <m/>
    <m/>
    <m/>
    <x v="37"/>
    <n v="5"/>
    <s v="HT07"/>
    <s v="HT07711"/>
    <e v="#N/A"/>
    <n v="0"/>
  </r>
  <r>
    <s v="World Vision International"/>
    <s v="Mercy Corps"/>
    <m/>
    <x v="0"/>
    <x v="7"/>
    <n v="9"/>
    <s v="Octobre"/>
    <m/>
    <x v="0"/>
    <x v="0"/>
    <s v="Couvertures"/>
    <m/>
    <s v="Nombre"/>
    <n v="400"/>
    <m/>
    <m/>
    <m/>
    <s v=""/>
    <x v="23"/>
    <s v="Sélection / Priorisation"/>
    <x v="5"/>
    <x v="17"/>
    <s v="Fonds Des Negres"/>
    <m/>
    <m/>
    <m/>
    <m/>
    <x v="32"/>
    <n v="5"/>
    <s v="HT10"/>
    <s v="HT101013"/>
    <e v="#N/A"/>
    <n v="0"/>
  </r>
  <r>
    <s v="World Vision International"/>
    <m/>
    <m/>
    <x v="0"/>
    <x v="7"/>
    <n v="9"/>
    <s v="Octobre"/>
    <m/>
    <x v="0"/>
    <x v="0"/>
    <s v="Couvertures"/>
    <m/>
    <s v="Nombre"/>
    <n v="156"/>
    <m/>
    <m/>
    <m/>
    <s v=""/>
    <x v="30"/>
    <s v="Sélection / Priorisation"/>
    <x v="5"/>
    <x v="21"/>
    <s v="Sillegue"/>
    <m/>
    <m/>
    <m/>
    <m/>
    <x v="33"/>
    <n v="3"/>
    <s v="HT10"/>
    <s v="HT101012"/>
    <e v="#N/A"/>
    <n v="0"/>
  </r>
  <r>
    <s v="World Vision International"/>
    <m/>
    <m/>
    <x v="0"/>
    <x v="7"/>
    <n v="9"/>
    <s v="Octobre"/>
    <m/>
    <x v="0"/>
    <x v="0"/>
    <s v="Couvertures"/>
    <m/>
    <s v="Nombre"/>
    <n v="134"/>
    <m/>
    <m/>
    <m/>
    <s v=""/>
    <x v="31"/>
    <s v="Sélection / Priorisation"/>
    <x v="0"/>
    <x v="15"/>
    <s v="Belle Fontaine"/>
    <m/>
    <m/>
    <m/>
    <m/>
    <x v="34"/>
    <n v="3"/>
    <s v="HT01"/>
    <s v="HT01115"/>
    <e v="#N/A"/>
    <n v="0"/>
  </r>
  <r>
    <s v="World Vision International"/>
    <m/>
    <m/>
    <x v="0"/>
    <x v="7"/>
    <n v="9"/>
    <s v="Octobre"/>
    <m/>
    <x v="0"/>
    <x v="0"/>
    <s v="Couvertures"/>
    <m/>
    <s v="Nombre"/>
    <n v="250"/>
    <m/>
    <m/>
    <m/>
    <s v=""/>
    <x v="29"/>
    <s v="Sélection / Priorisation"/>
    <x v="0"/>
    <x v="15"/>
    <s v="Bongars"/>
    <m/>
    <m/>
    <m/>
    <m/>
    <x v="35"/>
    <n v="3"/>
    <s v="HT01"/>
    <s v="HT01115"/>
    <e v="#N/A"/>
    <n v="0"/>
  </r>
  <r>
    <s v="World Vision International"/>
    <m/>
    <m/>
    <x v="0"/>
    <x v="7"/>
    <n v="9"/>
    <s v="Octobre"/>
    <m/>
    <x v="0"/>
    <x v="0"/>
    <s v="Couvertures"/>
    <m/>
    <s v="Nombre"/>
    <n v="145"/>
    <m/>
    <m/>
    <m/>
    <s v=""/>
    <x v="32"/>
    <s v="Sélection / Priorisation"/>
    <x v="0"/>
    <x v="22"/>
    <s v="Trou Louis"/>
    <m/>
    <m/>
    <m/>
    <m/>
    <x v="36"/>
    <n v="4"/>
    <s v="HT01"/>
    <s v="HT01152"/>
    <e v="#N/A"/>
    <n v="0"/>
  </r>
  <r>
    <s v="World Vision International"/>
    <s v="OFATMA"/>
    <m/>
    <x v="0"/>
    <x v="7"/>
    <n v="9"/>
    <s v="Octobre"/>
    <m/>
    <x v="0"/>
    <x v="0"/>
    <s v="Couvertures"/>
    <m/>
    <s v="Nombre"/>
    <n v="50"/>
    <m/>
    <m/>
    <m/>
    <s v=""/>
    <x v="14"/>
    <s v="Sélection / Priorisation"/>
    <x v="2"/>
    <x v="7"/>
    <s v="Bourdet"/>
    <m/>
    <m/>
    <m/>
    <m/>
    <x v="37"/>
    <n v="5"/>
    <s v="HT07"/>
    <s v="HT07711"/>
    <e v="#N/A"/>
    <n v="0"/>
  </r>
  <r>
    <s v="World Vision International"/>
    <m/>
    <m/>
    <x v="0"/>
    <x v="7"/>
    <n v="9"/>
    <s v="Octobre"/>
    <m/>
    <x v="0"/>
    <x v="0"/>
    <s v="Kit de cuisine"/>
    <m/>
    <s v="Nombre"/>
    <n v="145"/>
    <m/>
    <m/>
    <m/>
    <s v=""/>
    <x v="32"/>
    <s v="Sélection / Priorisation"/>
    <x v="0"/>
    <x v="22"/>
    <s v="Trou Louis"/>
    <m/>
    <m/>
    <m/>
    <m/>
    <x v="36"/>
    <n v="4"/>
    <s v="HT01"/>
    <s v="HT01152"/>
    <e v="#N/A"/>
    <n v="0"/>
  </r>
  <r>
    <s v="World Vision International"/>
    <s v="Mercy Corps"/>
    <m/>
    <x v="0"/>
    <x v="7"/>
    <n v="9"/>
    <s v="Octobre"/>
    <m/>
    <x v="0"/>
    <x v="0"/>
    <s v="Lampes solaires"/>
    <m/>
    <s v="Nombre"/>
    <n v="400"/>
    <m/>
    <m/>
    <m/>
    <s v=""/>
    <x v="23"/>
    <s v="Sélection / Priorisation"/>
    <x v="5"/>
    <x v="17"/>
    <s v="Fonds Des Negres"/>
    <m/>
    <m/>
    <m/>
    <m/>
    <x v="32"/>
    <n v="5"/>
    <s v="HT10"/>
    <s v="HT101013"/>
    <e v="#N/A"/>
    <n v="0"/>
  </r>
  <r>
    <s v="World Vision International"/>
    <s v="OFATMA"/>
    <m/>
    <x v="0"/>
    <x v="7"/>
    <n v="9"/>
    <s v="Octobre"/>
    <m/>
    <x v="0"/>
    <x v="0"/>
    <s v="Lampes solaires"/>
    <m/>
    <s v="Nombre"/>
    <n v="50"/>
    <m/>
    <m/>
    <m/>
    <s v=""/>
    <x v="14"/>
    <s v="Sélection / Priorisation"/>
    <x v="2"/>
    <x v="7"/>
    <s v="Bourdet"/>
    <m/>
    <m/>
    <m/>
    <m/>
    <x v="37"/>
    <n v="5"/>
    <s v="HT07"/>
    <s v="HT07711"/>
    <e v="#N/A"/>
    <n v="0"/>
  </r>
  <r>
    <s v="World Vision International"/>
    <s v="Mercy Corps"/>
    <m/>
    <x v="0"/>
    <x v="7"/>
    <n v="9"/>
    <s v="Octobre"/>
    <m/>
    <x v="0"/>
    <x v="0"/>
    <s v="Moustiquaires"/>
    <m/>
    <s v="Nombre"/>
    <n v="400"/>
    <m/>
    <m/>
    <m/>
    <s v=""/>
    <x v="23"/>
    <s v="Sélection / Priorisation"/>
    <x v="5"/>
    <x v="17"/>
    <s v="Fonds Des Negres"/>
    <m/>
    <m/>
    <m/>
    <m/>
    <x v="32"/>
    <n v="5"/>
    <s v="HT10"/>
    <s v="HT101013"/>
    <e v="#N/A"/>
    <n v="0"/>
  </r>
  <r>
    <s v="World Vision International"/>
    <s v="OFATMA"/>
    <m/>
    <x v="0"/>
    <x v="7"/>
    <n v="9"/>
    <s v="Octobre"/>
    <m/>
    <x v="0"/>
    <x v="0"/>
    <s v="Moustiquaires"/>
    <m/>
    <s v="Nombre"/>
    <n v="50"/>
    <m/>
    <m/>
    <m/>
    <s v=""/>
    <x v="14"/>
    <s v="Sélection / Priorisation"/>
    <x v="2"/>
    <x v="7"/>
    <s v="Bourdet"/>
    <m/>
    <m/>
    <m/>
    <m/>
    <x v="37"/>
    <n v="5"/>
    <s v="HT07"/>
    <s v="HT07711"/>
    <e v="#N/A"/>
    <n v="0"/>
  </r>
  <r>
    <s v="CARE"/>
    <m/>
    <m/>
    <x v="0"/>
    <x v="8"/>
    <n v="10"/>
    <s v="Octobre"/>
    <m/>
    <x v="1"/>
    <x v="1"/>
    <s v="Bâches"/>
    <m/>
    <s v="Nombre"/>
    <n v="400"/>
    <m/>
    <m/>
    <m/>
    <s v=""/>
    <x v="33"/>
    <s v="Sélection / Priorisation"/>
    <x v="1"/>
    <x v="23"/>
    <m/>
    <m/>
    <m/>
    <m/>
    <m/>
    <x v="38"/>
    <n v="2"/>
    <s v="HT08"/>
    <s v="HT08833"/>
    <e v="#N/A"/>
    <n v="1"/>
  </r>
  <r>
    <s v="CARE"/>
    <m/>
    <m/>
    <x v="0"/>
    <x v="8"/>
    <n v="10"/>
    <s v="Octobre"/>
    <m/>
    <x v="0"/>
    <x v="0"/>
    <s v="Kit d'hygiène"/>
    <s v="Savons de lessive et de toilettes, Serviettes et papiers hygiéniques, Aquatabs, Dentifrices et brosses à dents et Serviettes de bain"/>
    <s v="Nombre"/>
    <n v="100"/>
    <m/>
    <m/>
    <m/>
    <s v=""/>
    <x v="12"/>
    <m/>
    <x v="1"/>
    <x v="2"/>
    <m/>
    <m/>
    <m/>
    <s v="Ménage"/>
    <m/>
    <x v="39"/>
    <n v="1"/>
    <s v="HT08"/>
    <s v="HT08832"/>
    <e v="#N/A"/>
    <n v="0"/>
  </r>
  <r>
    <s v="CARE"/>
    <m/>
    <m/>
    <x v="0"/>
    <x v="8"/>
    <n v="10"/>
    <s v="Octobre"/>
    <m/>
    <x v="0"/>
    <x v="0"/>
    <s v="Kit d'hygiène"/>
    <s v="Savons de lessive et de toilettes, Serviettes et papiers hygiéniques, Aquatabs, Dentifrices et brosses à dents et Serviettes de bain"/>
    <s v="Nombre"/>
    <n v="200"/>
    <m/>
    <m/>
    <m/>
    <s v=""/>
    <x v="33"/>
    <m/>
    <x v="1"/>
    <x v="23"/>
    <m/>
    <m/>
    <m/>
    <s v="Ménage"/>
    <m/>
    <x v="38"/>
    <n v="2"/>
    <s v="HT08"/>
    <s v="HT08833"/>
    <e v="#N/A"/>
    <n v="0"/>
  </r>
  <r>
    <s v="Diakonie Katastrophenhilfe"/>
    <s v="ATEPASE"/>
    <s v="Diakonie Katastrophenhilfe"/>
    <x v="0"/>
    <x v="8"/>
    <n v="10"/>
    <s v="Octobre"/>
    <m/>
    <x v="0"/>
    <x v="0"/>
    <s v="Kit d'hygiène"/>
    <s v="Shampooing, savon, brosses a dents, dentifrice, deodorants, peignes, Aquatabs, papier toilette, serviette hygienique, sceaux, savon pour lessive"/>
    <s v="Nombre"/>
    <n v="128"/>
    <m/>
    <m/>
    <m/>
    <s v=""/>
    <x v="24"/>
    <s v="Sélection / Priorisation"/>
    <x v="3"/>
    <x v="16"/>
    <s v="4ème Haut Grandou"/>
    <m/>
    <s v="Rural"/>
    <s v="Ménage"/>
    <m/>
    <x v="40"/>
    <n v="1"/>
    <s v="HT02"/>
    <s v="HT02221"/>
    <s v="HT02221-04"/>
    <n v="0"/>
  </r>
  <r>
    <s v="Diakonie Katastrophenhilfe"/>
    <s v="KORAL"/>
    <s v="German Foreign Office (AA)"/>
    <x v="0"/>
    <x v="8"/>
    <n v="10"/>
    <s v="Octobre"/>
    <m/>
    <x v="0"/>
    <x v="0"/>
    <s v="Kit d'hygiène"/>
    <s v="Shampooing, savon, brosses a dents, dentifrice, deodorants, peignes, Aquatabs, papier toilette, serviette hygienique, sceaux, savon pour lessive"/>
    <s v="Nombre"/>
    <n v="252"/>
    <m/>
    <m/>
    <m/>
    <s v=""/>
    <x v="34"/>
    <s v="Sélection / Priorisation"/>
    <x v="2"/>
    <x v="24"/>
    <m/>
    <s v="Ville d'Aquin"/>
    <s v="Rural"/>
    <s v="Ménage"/>
    <m/>
    <x v="41"/>
    <n v="2"/>
    <s v="HT07"/>
    <s v="HT07731"/>
    <e v="#N/A"/>
    <n v="1"/>
  </r>
  <r>
    <s v="Diakonie Katastrophenhilfe"/>
    <s v="KORAL"/>
    <s v="German Foreign Office (AA)"/>
    <x v="0"/>
    <x v="8"/>
    <n v="10"/>
    <s v="Octobre"/>
    <m/>
    <x v="1"/>
    <x v="1"/>
    <s v="Kit Abris"/>
    <s v="2 baches, 2 laines, cordes"/>
    <s v="Nombre"/>
    <n v="252"/>
    <m/>
    <m/>
    <m/>
    <s v=""/>
    <x v="34"/>
    <s v="Sélection / Priorisation"/>
    <x v="2"/>
    <x v="24"/>
    <m/>
    <s v="Ville d'Aquin"/>
    <s v="Rural"/>
    <s v="Ménage"/>
    <m/>
    <x v="41"/>
    <n v="2"/>
    <s v="HT07"/>
    <s v="HT07731"/>
    <e v="#N/A"/>
    <n v="0"/>
  </r>
  <r>
    <s v="Mercy Corps"/>
    <m/>
    <s v="World Vision"/>
    <x v="0"/>
    <x v="8"/>
    <n v="10"/>
    <s v="Octobre"/>
    <m/>
    <x v="1"/>
    <x v="1"/>
    <s v="Bâches"/>
    <m/>
    <s v="Nombre"/>
    <n v="1"/>
    <m/>
    <m/>
    <m/>
    <s v=""/>
    <x v="33"/>
    <m/>
    <x v="5"/>
    <x v="25"/>
    <m/>
    <m/>
    <m/>
    <m/>
    <m/>
    <x v="42"/>
    <n v="4"/>
    <s v="HT10"/>
    <s v="HT101023"/>
    <e v="#N/A"/>
    <n v="1"/>
  </r>
  <r>
    <s v="Mercy Corps"/>
    <m/>
    <s v="World Vision"/>
    <x v="0"/>
    <x v="8"/>
    <n v="10"/>
    <s v="Octobre"/>
    <m/>
    <x v="0"/>
    <x v="0"/>
    <s v="Bidons"/>
    <m/>
    <s v="Nombre"/>
    <n v="2"/>
    <m/>
    <m/>
    <m/>
    <s v=""/>
    <x v="33"/>
    <m/>
    <x v="5"/>
    <x v="25"/>
    <m/>
    <m/>
    <m/>
    <m/>
    <m/>
    <x v="42"/>
    <n v="4"/>
    <s v="HT10"/>
    <s v="HT101023"/>
    <e v="#N/A"/>
    <n v="0"/>
  </r>
  <r>
    <s v="Mercy Corps"/>
    <m/>
    <s v="World Vision"/>
    <x v="0"/>
    <x v="8"/>
    <n v="10"/>
    <s v="Octobre"/>
    <m/>
    <x v="0"/>
    <x v="0"/>
    <s v="Couvertures"/>
    <m/>
    <s v="Nombre"/>
    <n v="1"/>
    <m/>
    <m/>
    <m/>
    <s v=""/>
    <x v="33"/>
    <m/>
    <x v="5"/>
    <x v="25"/>
    <m/>
    <m/>
    <m/>
    <m/>
    <m/>
    <x v="42"/>
    <n v="4"/>
    <s v="HT10"/>
    <s v="HT101023"/>
    <e v="#N/A"/>
    <n v="0"/>
  </r>
  <r>
    <s v="Mercy Corps"/>
    <m/>
    <s v="World Vision"/>
    <x v="0"/>
    <x v="8"/>
    <n v="10"/>
    <s v="Octobre"/>
    <m/>
    <x v="0"/>
    <x v="0"/>
    <s v="Lampes solaires"/>
    <m/>
    <s v="Nombre"/>
    <n v="1"/>
    <m/>
    <m/>
    <m/>
    <s v=""/>
    <x v="33"/>
    <m/>
    <x v="5"/>
    <x v="25"/>
    <m/>
    <m/>
    <m/>
    <m/>
    <m/>
    <x v="42"/>
    <n v="4"/>
    <s v="HT10"/>
    <s v="HT101023"/>
    <e v="#N/A"/>
    <n v="0"/>
  </r>
  <r>
    <s v="PADF"/>
    <m/>
    <s v="Private funds"/>
    <x v="0"/>
    <x v="8"/>
    <n v="10"/>
    <s v="Octobre"/>
    <m/>
    <x v="0"/>
    <x v="0"/>
    <s v="Aquatabs"/>
    <m/>
    <s v="Nombre"/>
    <n v="3500"/>
    <m/>
    <m/>
    <m/>
    <s v=""/>
    <x v="35"/>
    <s v="Distribution générale"/>
    <x v="2"/>
    <x v="19"/>
    <m/>
    <m/>
    <m/>
    <m/>
    <s v="20 tablets de 33 mg par famille "/>
    <x v="43"/>
    <n v="1"/>
    <s v="HT07"/>
    <s v="HT07713"/>
    <e v="#N/A"/>
    <n v="1"/>
  </r>
  <r>
    <s v="PADF"/>
    <m/>
    <s v="Private funds"/>
    <x v="0"/>
    <x v="8"/>
    <n v="10"/>
    <s v="Octobre"/>
    <m/>
    <x v="0"/>
    <x v="0"/>
    <s v="Aquatabs"/>
    <m/>
    <s v="Nombre"/>
    <n v="1500"/>
    <m/>
    <m/>
    <m/>
    <s v=""/>
    <x v="36"/>
    <s v="Distribution générale"/>
    <x v="2"/>
    <x v="26"/>
    <m/>
    <m/>
    <m/>
    <m/>
    <s v="20 tablets de 33 mg par famille"/>
    <x v="44"/>
    <n v="1"/>
    <s v="HT07"/>
    <s v="HT07715"/>
    <e v="#N/A"/>
    <n v="1"/>
  </r>
  <r>
    <s v="Samaritan's Purse"/>
    <m/>
    <m/>
    <x v="0"/>
    <x v="8"/>
    <n v="10"/>
    <s v="Octobre"/>
    <m/>
    <x v="1"/>
    <x v="1"/>
    <s v="Bâches"/>
    <m/>
    <s v="Nombre"/>
    <n v="520"/>
    <m/>
    <m/>
    <m/>
    <s v=""/>
    <x v="37"/>
    <m/>
    <x v="1"/>
    <x v="1"/>
    <s v="4e Basse Guinaudée"/>
    <s v="Caracolie 2"/>
    <m/>
    <m/>
    <m/>
    <x v="45"/>
    <n v="3"/>
    <s v="HT08"/>
    <s v="HT08811"/>
    <s v="HT08811-04"/>
    <n v="1"/>
  </r>
  <r>
    <s v="Samaritan's Purse"/>
    <m/>
    <m/>
    <x v="0"/>
    <x v="8"/>
    <n v="10"/>
    <s v="Octobre"/>
    <m/>
    <x v="0"/>
    <x v="0"/>
    <s v="Couvertures"/>
    <m/>
    <s v="Nombre"/>
    <n v="528"/>
    <m/>
    <m/>
    <m/>
    <s v=""/>
    <x v="37"/>
    <m/>
    <x v="1"/>
    <x v="1"/>
    <s v="4e Basse Guinaudée"/>
    <s v="Caracolie 2"/>
    <m/>
    <m/>
    <m/>
    <x v="45"/>
    <n v="3"/>
    <s v="HT08"/>
    <s v="HT08811"/>
    <s v="HT08811-04"/>
    <n v="0"/>
  </r>
  <r>
    <s v="Samaritan's Purse"/>
    <m/>
    <m/>
    <x v="0"/>
    <x v="8"/>
    <n v="10"/>
    <s v="Octobre"/>
    <m/>
    <x v="0"/>
    <x v="0"/>
    <s v="Kit d'hygiène"/>
    <m/>
    <s v="Nombre"/>
    <n v="522"/>
    <m/>
    <m/>
    <m/>
    <s v=""/>
    <x v="37"/>
    <m/>
    <x v="1"/>
    <x v="1"/>
    <s v="4e Basse Guinaudée"/>
    <s v="Caracolie 2"/>
    <m/>
    <m/>
    <m/>
    <x v="45"/>
    <n v="3"/>
    <s v="HT08"/>
    <s v="HT08811"/>
    <s v="HT08811-04"/>
    <n v="0"/>
  </r>
  <r>
    <s v="World Vision International"/>
    <m/>
    <m/>
    <x v="0"/>
    <x v="8"/>
    <n v="10"/>
    <s v="Octobre"/>
    <m/>
    <x v="1"/>
    <x v="1"/>
    <s v="Bâches"/>
    <m/>
    <s v="Nombre"/>
    <n v="250"/>
    <m/>
    <m/>
    <m/>
    <s v=""/>
    <x v="29"/>
    <m/>
    <x v="0"/>
    <x v="22"/>
    <s v="Gros Mangle"/>
    <m/>
    <m/>
    <m/>
    <m/>
    <x v="46"/>
    <n v="3"/>
    <s v="HT01"/>
    <s v="HT01152"/>
    <e v="#N/A"/>
    <n v="0"/>
  </r>
  <r>
    <s v="World Vision International"/>
    <m/>
    <m/>
    <x v="0"/>
    <x v="8"/>
    <n v="10"/>
    <s v="Octobre"/>
    <m/>
    <x v="1"/>
    <x v="1"/>
    <s v="Bâches"/>
    <m/>
    <s v="Nombre"/>
    <n v="200"/>
    <m/>
    <m/>
    <m/>
    <s v=""/>
    <x v="33"/>
    <m/>
    <x v="0"/>
    <x v="22"/>
    <s v="La Source"/>
    <m/>
    <m/>
    <m/>
    <m/>
    <x v="47"/>
    <n v="3"/>
    <s v="HT01"/>
    <s v="HT01152"/>
    <e v="#N/A"/>
    <n v="0"/>
  </r>
  <r>
    <s v="World Vision International"/>
    <m/>
    <m/>
    <x v="0"/>
    <x v="8"/>
    <n v="10"/>
    <s v="Octobre"/>
    <m/>
    <x v="1"/>
    <x v="1"/>
    <s v="Bâches"/>
    <m/>
    <s v="Nombre"/>
    <n v="250"/>
    <m/>
    <m/>
    <m/>
    <s v=""/>
    <x v="29"/>
    <m/>
    <x v="0"/>
    <x v="22"/>
    <s v="Trou Louis"/>
    <m/>
    <m/>
    <m/>
    <m/>
    <x v="48"/>
    <n v="3"/>
    <s v="HT01"/>
    <s v="HT01152"/>
    <e v="#N/A"/>
    <n v="0"/>
  </r>
  <r>
    <s v="World Vision International"/>
    <m/>
    <m/>
    <x v="0"/>
    <x v="8"/>
    <n v="10"/>
    <s v="Octobre"/>
    <m/>
    <x v="0"/>
    <x v="0"/>
    <s v="Bidons"/>
    <m/>
    <s v="Nombre"/>
    <n v="250"/>
    <m/>
    <m/>
    <m/>
    <s v=""/>
    <x v="29"/>
    <s v="Sélection / Priorisation"/>
    <x v="0"/>
    <x v="22"/>
    <s v="Gros Mangle"/>
    <m/>
    <m/>
    <m/>
    <m/>
    <x v="46"/>
    <n v="3"/>
    <s v="HT01"/>
    <s v="HT01152"/>
    <e v="#N/A"/>
    <n v="0"/>
  </r>
  <r>
    <s v="World Vision International"/>
    <m/>
    <m/>
    <x v="0"/>
    <x v="8"/>
    <n v="10"/>
    <s v="Octobre"/>
    <m/>
    <x v="0"/>
    <x v="0"/>
    <s v="Bidons"/>
    <m/>
    <s v="Nombre"/>
    <n v="200"/>
    <m/>
    <m/>
    <m/>
    <s v=""/>
    <x v="33"/>
    <s v="Sélection / Priorisation"/>
    <x v="0"/>
    <x v="22"/>
    <s v="La Source"/>
    <m/>
    <m/>
    <m/>
    <m/>
    <x v="47"/>
    <n v="3"/>
    <s v="HT01"/>
    <s v="HT01152"/>
    <e v="#N/A"/>
    <n v="0"/>
  </r>
  <r>
    <s v="World Vision International"/>
    <m/>
    <m/>
    <x v="0"/>
    <x v="8"/>
    <n v="10"/>
    <s v="Octobre"/>
    <m/>
    <x v="0"/>
    <x v="0"/>
    <s v="Bidons"/>
    <m/>
    <s v="Nombre"/>
    <n v="250"/>
    <m/>
    <m/>
    <m/>
    <s v=""/>
    <x v="29"/>
    <s v="Sélection / Priorisation"/>
    <x v="0"/>
    <x v="22"/>
    <s v="Trou Louis"/>
    <m/>
    <m/>
    <m/>
    <m/>
    <x v="48"/>
    <n v="3"/>
    <s v="HT01"/>
    <s v="HT01152"/>
    <e v="#N/A"/>
    <n v="0"/>
  </r>
  <r>
    <s v="World Vision International"/>
    <m/>
    <m/>
    <x v="0"/>
    <x v="8"/>
    <n v="10"/>
    <s v="Octobre"/>
    <m/>
    <x v="0"/>
    <x v="0"/>
    <s v="Couvertures"/>
    <m/>
    <s v="Nombre"/>
    <n v="250"/>
    <m/>
    <m/>
    <m/>
    <s v=""/>
    <x v="29"/>
    <s v="Sélection / Priorisation"/>
    <x v="0"/>
    <x v="22"/>
    <s v="Gros Mangle"/>
    <m/>
    <m/>
    <m/>
    <m/>
    <x v="46"/>
    <n v="3"/>
    <s v="HT01"/>
    <s v="HT01152"/>
    <e v="#N/A"/>
    <n v="0"/>
  </r>
  <r>
    <s v="World Vision International"/>
    <m/>
    <m/>
    <x v="0"/>
    <x v="8"/>
    <n v="10"/>
    <s v="Octobre"/>
    <m/>
    <x v="0"/>
    <x v="0"/>
    <s v="Couvertures"/>
    <m/>
    <s v="Nombre"/>
    <n v="200"/>
    <m/>
    <m/>
    <m/>
    <s v=""/>
    <x v="33"/>
    <s v="Sélection / Priorisation"/>
    <x v="0"/>
    <x v="22"/>
    <s v="La Source"/>
    <m/>
    <m/>
    <m/>
    <m/>
    <x v="47"/>
    <n v="3"/>
    <s v="HT01"/>
    <s v="HT01152"/>
    <e v="#N/A"/>
    <n v="0"/>
  </r>
  <r>
    <s v="World Vision International"/>
    <m/>
    <m/>
    <x v="0"/>
    <x v="8"/>
    <n v="10"/>
    <s v="Octobre"/>
    <m/>
    <x v="0"/>
    <x v="0"/>
    <s v="Couvertures"/>
    <m/>
    <s v="Nombre"/>
    <n v="250"/>
    <m/>
    <m/>
    <m/>
    <s v=""/>
    <x v="29"/>
    <s v="Sélection / Priorisation"/>
    <x v="0"/>
    <x v="22"/>
    <s v="Trou Louis"/>
    <m/>
    <m/>
    <m/>
    <m/>
    <x v="48"/>
    <n v="3"/>
    <s v="HT01"/>
    <s v="HT01152"/>
    <e v="#N/A"/>
    <n v="0"/>
  </r>
  <r>
    <s v="American RC"/>
    <s v="Haitian RC"/>
    <m/>
    <x v="0"/>
    <x v="9"/>
    <n v="11"/>
    <s v="Octobre"/>
    <m/>
    <x v="0"/>
    <x v="0"/>
    <s v="Kit d'hygiène"/>
    <m/>
    <s v="Nombre"/>
    <n v="69"/>
    <m/>
    <m/>
    <m/>
    <s v=""/>
    <x v="38"/>
    <s v="Sélection / Priorisation"/>
    <x v="2"/>
    <x v="27"/>
    <s v="Port-à-Piment Health Center"/>
    <m/>
    <m/>
    <m/>
    <m/>
    <x v="49"/>
    <n v="1"/>
    <s v="HT07"/>
    <s v="HT07742"/>
    <e v="#N/A"/>
    <n v="1"/>
  </r>
  <r>
    <s v="CARE"/>
    <m/>
    <m/>
    <x v="0"/>
    <x v="9"/>
    <n v="11"/>
    <s v="Octobre"/>
    <m/>
    <x v="1"/>
    <x v="1"/>
    <s v="Bâches"/>
    <m/>
    <s v="Nombre"/>
    <n v="400"/>
    <m/>
    <m/>
    <m/>
    <s v=""/>
    <x v="33"/>
    <s v="Sélection / Priorisation"/>
    <x v="1"/>
    <x v="2"/>
    <m/>
    <m/>
    <m/>
    <s v="Ménage"/>
    <m/>
    <x v="50"/>
    <n v="2"/>
    <s v="HT08"/>
    <s v="HT08832"/>
    <e v="#N/A"/>
    <n v="0"/>
  </r>
  <r>
    <s v="CARE"/>
    <m/>
    <m/>
    <x v="0"/>
    <x v="9"/>
    <n v="11"/>
    <s v="Octobre"/>
    <m/>
    <x v="0"/>
    <x v="0"/>
    <s v="Kit d'hygiène"/>
    <s v="Savons de lessive et de toilettes, Serviettes et papiers hygiéniques, Aquatabs, Dentifrices et brosses à dents et Serviettes de bain"/>
    <s v="Nombre"/>
    <n v="200"/>
    <m/>
    <m/>
    <m/>
    <s v=""/>
    <x v="33"/>
    <m/>
    <x v="1"/>
    <x v="2"/>
    <m/>
    <m/>
    <m/>
    <s v="Ménage"/>
    <m/>
    <x v="50"/>
    <n v="2"/>
    <s v="HT08"/>
    <s v="HT08832"/>
    <e v="#N/A"/>
    <n v="0"/>
  </r>
  <r>
    <s v="Concern Worldwide"/>
    <s v="Joint distribution with World Wision"/>
    <m/>
    <x v="0"/>
    <x v="9"/>
    <n v="11"/>
    <s v="Octobre"/>
    <m/>
    <x v="0"/>
    <x v="0"/>
    <s v="Aquatabs"/>
    <m/>
    <s v="Nombre"/>
    <n v="3200"/>
    <m/>
    <m/>
    <m/>
    <s v=""/>
    <x v="39"/>
    <s v="Sélection / Priorisation"/>
    <x v="0"/>
    <x v="22"/>
    <s v="Grand Vide"/>
    <m/>
    <m/>
    <m/>
    <m/>
    <x v="51"/>
    <n v="2"/>
    <s v="HT01"/>
    <s v="HT01152"/>
    <e v="#N/A"/>
    <n v="1"/>
  </r>
  <r>
    <s v="Concern Worldwide"/>
    <s v="Joint distribution with World Wision"/>
    <m/>
    <x v="0"/>
    <x v="9"/>
    <n v="11"/>
    <s v="Octobre"/>
    <m/>
    <x v="0"/>
    <x v="0"/>
    <s v="Kit d'hygiène"/>
    <m/>
    <s v="Nombre"/>
    <n v="320"/>
    <m/>
    <m/>
    <m/>
    <s v=""/>
    <x v="39"/>
    <s v="Sélection / Priorisation"/>
    <x v="0"/>
    <x v="22"/>
    <s v="Grand Vide"/>
    <m/>
    <m/>
    <m/>
    <m/>
    <x v="51"/>
    <n v="2"/>
    <s v="HT01"/>
    <s v="HT01152"/>
    <e v="#N/A"/>
    <n v="0"/>
  </r>
  <r>
    <s v="Haitian RC"/>
    <m/>
    <m/>
    <x v="0"/>
    <x v="9"/>
    <n v="11"/>
    <s v="Octobre"/>
    <m/>
    <x v="1"/>
    <x v="1"/>
    <s v="Kit Abris"/>
    <m/>
    <s v="Nombre"/>
    <n v="54"/>
    <m/>
    <m/>
    <m/>
    <s v=""/>
    <x v="40"/>
    <s v="Sélection / Priorisation"/>
    <x v="3"/>
    <x v="28"/>
    <m/>
    <m/>
    <m/>
    <m/>
    <m/>
    <x v="52"/>
    <n v="3"/>
    <s v="HT02"/>
    <s v="HT02232"/>
    <e v="#N/A"/>
    <n v="1"/>
  </r>
  <r>
    <s v="Haitian RC"/>
    <m/>
    <m/>
    <x v="0"/>
    <x v="9"/>
    <n v="11"/>
    <s v="Octobre"/>
    <m/>
    <x v="0"/>
    <x v="0"/>
    <s v="Kit de cuisine"/>
    <m/>
    <s v="Nombre"/>
    <n v="54"/>
    <m/>
    <m/>
    <m/>
    <s v=""/>
    <x v="40"/>
    <m/>
    <x v="3"/>
    <x v="28"/>
    <m/>
    <m/>
    <m/>
    <m/>
    <m/>
    <x v="52"/>
    <n v="3"/>
    <s v="HT02"/>
    <s v="HT02232"/>
    <e v="#N/A"/>
    <n v="0"/>
  </r>
  <r>
    <s v="Haitian RC"/>
    <m/>
    <m/>
    <x v="0"/>
    <x v="9"/>
    <n v="11"/>
    <s v="Octobre"/>
    <m/>
    <x v="0"/>
    <x v="0"/>
    <s v="Kit d'hygiène"/>
    <m/>
    <s v="Nombre"/>
    <n v="54"/>
    <m/>
    <m/>
    <m/>
    <s v=""/>
    <x v="40"/>
    <m/>
    <x v="3"/>
    <x v="28"/>
    <m/>
    <m/>
    <m/>
    <m/>
    <m/>
    <x v="52"/>
    <n v="3"/>
    <s v="HT02"/>
    <s v="HT02232"/>
    <e v="#N/A"/>
    <n v="0"/>
  </r>
  <r>
    <s v="Samaritan's Purse"/>
    <m/>
    <m/>
    <x v="0"/>
    <x v="9"/>
    <n v="11"/>
    <s v="Octobre"/>
    <m/>
    <x v="1"/>
    <x v="1"/>
    <s v="Bâches"/>
    <m/>
    <s v="Nombre"/>
    <n v="325"/>
    <m/>
    <m/>
    <m/>
    <s v=""/>
    <x v="41"/>
    <m/>
    <x v="1"/>
    <x v="2"/>
    <s v="Les Gommiers"/>
    <m/>
    <m/>
    <m/>
    <m/>
    <x v="53"/>
    <n v="3"/>
    <s v="HT08"/>
    <s v="HT08832"/>
    <e v="#N/A"/>
    <n v="1"/>
  </r>
  <r>
    <s v="Samaritan's Purse"/>
    <m/>
    <m/>
    <x v="0"/>
    <x v="9"/>
    <n v="11"/>
    <s v="Octobre"/>
    <m/>
    <x v="0"/>
    <x v="0"/>
    <s v="Couvertures"/>
    <m/>
    <s v="Nombre"/>
    <n v="300"/>
    <m/>
    <m/>
    <m/>
    <s v=""/>
    <x v="41"/>
    <s v="Distribution générale"/>
    <x v="1"/>
    <x v="2"/>
    <s v="Les Gommiers"/>
    <m/>
    <m/>
    <m/>
    <m/>
    <x v="53"/>
    <n v="3"/>
    <s v="HT08"/>
    <s v="HT08832"/>
    <e v="#N/A"/>
    <n v="0"/>
  </r>
  <r>
    <s v="Samaritan's Purse"/>
    <m/>
    <m/>
    <x v="0"/>
    <x v="9"/>
    <n v="11"/>
    <s v="Octobre"/>
    <m/>
    <x v="0"/>
    <x v="0"/>
    <s v="Kit d'hygiène"/>
    <m/>
    <s v="Nombre"/>
    <n v="318"/>
    <m/>
    <m/>
    <m/>
    <s v=""/>
    <x v="41"/>
    <s v="Distribution générale"/>
    <x v="1"/>
    <x v="2"/>
    <s v="Les Gommiers"/>
    <m/>
    <m/>
    <m/>
    <m/>
    <x v="53"/>
    <n v="3"/>
    <s v="HT08"/>
    <s v="HT08832"/>
    <e v="#N/A"/>
    <n v="0"/>
  </r>
  <r>
    <s v="Samaritan's Purse"/>
    <m/>
    <m/>
    <x v="0"/>
    <x v="9"/>
    <n v="11"/>
    <s v="Octobre"/>
    <m/>
    <x v="1"/>
    <x v="1"/>
    <s v="Bâches"/>
    <m/>
    <s v="Nombre"/>
    <n v="1105"/>
    <m/>
    <m/>
    <m/>
    <s v=""/>
    <x v="42"/>
    <m/>
    <x v="2"/>
    <x v="20"/>
    <s v="Dumont"/>
    <m/>
    <m/>
    <m/>
    <m/>
    <x v="54"/>
    <n v="3"/>
    <s v="HT07"/>
    <s v="HT07721"/>
    <e v="#N/A"/>
    <n v="0"/>
  </r>
  <r>
    <s v="Samaritan's Purse"/>
    <m/>
    <m/>
    <x v="0"/>
    <x v="9"/>
    <n v="11"/>
    <s v="Octobre"/>
    <m/>
    <x v="0"/>
    <x v="0"/>
    <s v="Couvertures"/>
    <m/>
    <s v="Nombre"/>
    <n v="1705"/>
    <m/>
    <m/>
    <m/>
    <s v=""/>
    <x v="42"/>
    <s v="Distribution générale"/>
    <x v="2"/>
    <x v="20"/>
    <s v="Dumont"/>
    <m/>
    <m/>
    <m/>
    <m/>
    <x v="54"/>
    <n v="3"/>
    <s v="HT07"/>
    <s v="HT07721"/>
    <e v="#N/A"/>
    <n v="0"/>
  </r>
  <r>
    <s v="Samaritan's Purse"/>
    <m/>
    <m/>
    <x v="0"/>
    <x v="9"/>
    <n v="11"/>
    <s v="Octobre"/>
    <m/>
    <x v="0"/>
    <x v="0"/>
    <s v="Kit d'hygiène"/>
    <m/>
    <s v="Nombre"/>
    <n v="1105"/>
    <m/>
    <m/>
    <m/>
    <s v=""/>
    <x v="42"/>
    <s v="Distribution générale"/>
    <x v="2"/>
    <x v="20"/>
    <s v="Dumont"/>
    <m/>
    <m/>
    <m/>
    <m/>
    <x v="54"/>
    <n v="3"/>
    <s v="HT07"/>
    <s v="HT07721"/>
    <e v="#N/A"/>
    <n v="0"/>
  </r>
  <r>
    <s v="SDC"/>
    <m/>
    <m/>
    <x v="2"/>
    <x v="9"/>
    <n v="11"/>
    <s v="Octobre"/>
    <m/>
    <x v="0"/>
    <x v="0"/>
    <s v="Kit d'hygiène"/>
    <m/>
    <s v="Nombre"/>
    <n v="1000"/>
    <m/>
    <m/>
    <m/>
    <s v=""/>
    <x v="37"/>
    <m/>
    <x v="2"/>
    <x v="27"/>
    <m/>
    <m/>
    <m/>
    <m/>
    <m/>
    <x v="55"/>
    <n v="1"/>
    <s v="HT07"/>
    <s v="HT07742"/>
    <e v="#N/A"/>
    <n v="1"/>
  </r>
  <r>
    <s v="World Vision International"/>
    <s v="Concern Worldwide"/>
    <m/>
    <x v="0"/>
    <x v="9"/>
    <n v="11"/>
    <s v="Octobre"/>
    <m/>
    <x v="1"/>
    <x v="1"/>
    <s v="Bâches"/>
    <m/>
    <s v="Nombre"/>
    <n v="285"/>
    <m/>
    <m/>
    <m/>
    <s v=""/>
    <x v="43"/>
    <m/>
    <x v="0"/>
    <x v="22"/>
    <s v="Grand Vide"/>
    <m/>
    <m/>
    <m/>
    <m/>
    <x v="56"/>
    <n v="7"/>
    <s v="HT01"/>
    <s v="HT01152"/>
    <e v="#N/A"/>
    <n v="0"/>
  </r>
  <r>
    <s v="World Vision International"/>
    <m/>
    <m/>
    <x v="0"/>
    <x v="9"/>
    <n v="11"/>
    <s v="Octobre"/>
    <m/>
    <x v="1"/>
    <x v="1"/>
    <s v="Bâches"/>
    <m/>
    <s v="Nombre"/>
    <n v="300"/>
    <m/>
    <m/>
    <m/>
    <s v=""/>
    <x v="25"/>
    <m/>
    <x v="0"/>
    <x v="22"/>
    <s v="La Source"/>
    <m/>
    <m/>
    <m/>
    <m/>
    <x v="57"/>
    <n v="5"/>
    <s v="HT01"/>
    <s v="HT01152"/>
    <e v="#N/A"/>
    <n v="0"/>
  </r>
  <r>
    <s v="World Vision International"/>
    <s v="Fondation Digicel"/>
    <m/>
    <x v="0"/>
    <x v="9"/>
    <n v="11"/>
    <s v="Octobre"/>
    <m/>
    <x v="1"/>
    <x v="1"/>
    <s v="Bâches"/>
    <m/>
    <s v="Nombre"/>
    <n v="120"/>
    <m/>
    <m/>
    <m/>
    <s v=""/>
    <x v="44"/>
    <m/>
    <x v="2"/>
    <x v="29"/>
    <s v="Ile A Vache"/>
    <m/>
    <m/>
    <m/>
    <m/>
    <x v="58"/>
    <n v="1"/>
    <s v="HT07"/>
    <s v="HT07716"/>
    <e v="#N/A"/>
    <n v="1"/>
  </r>
  <r>
    <s v="World Vision International"/>
    <m/>
    <m/>
    <x v="0"/>
    <x v="9"/>
    <n v="11"/>
    <s v="Octobre"/>
    <m/>
    <x v="1"/>
    <x v="1"/>
    <s v="Bâches"/>
    <m/>
    <s v="Nombre"/>
    <n v="437"/>
    <m/>
    <m/>
    <m/>
    <s v=""/>
    <x v="45"/>
    <m/>
    <x v="2"/>
    <x v="30"/>
    <s v="Baie Dumerle"/>
    <m/>
    <m/>
    <m/>
    <m/>
    <x v="59"/>
    <n v="4"/>
    <s v="HT07"/>
    <s v="HT07732"/>
    <e v="#N/A"/>
    <n v="1"/>
  </r>
  <r>
    <s v="World Vision International"/>
    <s v="Concern Worldwide"/>
    <m/>
    <x v="0"/>
    <x v="9"/>
    <n v="11"/>
    <s v="Octobre"/>
    <m/>
    <x v="0"/>
    <x v="0"/>
    <s v="Bidons"/>
    <m/>
    <s v="Nombre"/>
    <n v="285"/>
    <m/>
    <m/>
    <m/>
    <s v=""/>
    <x v="43"/>
    <s v="Sélection / Priorisation"/>
    <x v="0"/>
    <x v="22"/>
    <s v="Grand Vide"/>
    <m/>
    <m/>
    <m/>
    <m/>
    <x v="56"/>
    <n v="7"/>
    <s v="HT01"/>
    <s v="HT01152"/>
    <e v="#N/A"/>
    <n v="0"/>
  </r>
  <r>
    <s v="World Vision International"/>
    <m/>
    <m/>
    <x v="0"/>
    <x v="9"/>
    <n v="11"/>
    <s v="Octobre"/>
    <m/>
    <x v="0"/>
    <x v="0"/>
    <s v="Bidons"/>
    <m/>
    <s v="Nombre"/>
    <n v="300"/>
    <m/>
    <m/>
    <m/>
    <s v=""/>
    <x v="25"/>
    <s v="Sélection / Priorisation"/>
    <x v="0"/>
    <x v="22"/>
    <s v="La Source"/>
    <m/>
    <m/>
    <m/>
    <m/>
    <x v="57"/>
    <n v="5"/>
    <s v="HT01"/>
    <s v="HT01152"/>
    <e v="#N/A"/>
    <n v="0"/>
  </r>
  <r>
    <s v="World Vision International"/>
    <s v="Concern Worldwide"/>
    <m/>
    <x v="0"/>
    <x v="9"/>
    <n v="11"/>
    <s v="Octobre"/>
    <m/>
    <x v="0"/>
    <x v="0"/>
    <s v="Couvertures"/>
    <m/>
    <s v="Nombre"/>
    <n v="285"/>
    <m/>
    <m/>
    <m/>
    <s v=""/>
    <x v="43"/>
    <s v="Sélection / Priorisation"/>
    <x v="0"/>
    <x v="22"/>
    <s v="Grand Vide"/>
    <m/>
    <m/>
    <m/>
    <m/>
    <x v="56"/>
    <n v="7"/>
    <s v="HT01"/>
    <s v="HT01152"/>
    <e v="#N/A"/>
    <n v="0"/>
  </r>
  <r>
    <s v="World Vision International"/>
    <m/>
    <m/>
    <x v="0"/>
    <x v="9"/>
    <n v="11"/>
    <s v="Octobre"/>
    <m/>
    <x v="0"/>
    <x v="0"/>
    <s v="Couvertures"/>
    <m/>
    <s v="Nombre"/>
    <n v="300"/>
    <m/>
    <m/>
    <m/>
    <s v=""/>
    <x v="25"/>
    <s v="Sélection / Priorisation"/>
    <x v="0"/>
    <x v="22"/>
    <s v="La Source"/>
    <m/>
    <m/>
    <m/>
    <m/>
    <x v="57"/>
    <n v="5"/>
    <s v="HT01"/>
    <s v="HT01152"/>
    <e v="#N/A"/>
    <n v="0"/>
  </r>
  <r>
    <s v="World Vision International"/>
    <m/>
    <m/>
    <x v="0"/>
    <x v="9"/>
    <n v="11"/>
    <s v="Octobre"/>
    <m/>
    <x v="0"/>
    <x v="0"/>
    <s v="Couvertures"/>
    <m/>
    <s v="Nombre"/>
    <n v="437"/>
    <m/>
    <m/>
    <m/>
    <s v=""/>
    <x v="45"/>
    <s v="Sélection / Priorisation"/>
    <x v="2"/>
    <x v="30"/>
    <s v="Baie Dumerle"/>
    <m/>
    <m/>
    <m/>
    <m/>
    <x v="59"/>
    <n v="4"/>
    <s v="HT07"/>
    <s v="HT07732"/>
    <e v="#N/A"/>
    <n v="0"/>
  </r>
  <r>
    <s v="World Vision International"/>
    <s v="Concern Worldwide"/>
    <m/>
    <x v="0"/>
    <x v="9"/>
    <n v="11"/>
    <s v="Octobre"/>
    <m/>
    <x v="0"/>
    <x v="0"/>
    <s v="Kit d'hygiène"/>
    <m/>
    <s v="Nombre"/>
    <n v="285"/>
    <m/>
    <m/>
    <m/>
    <s v=""/>
    <x v="43"/>
    <s v="Sélection / Priorisation"/>
    <x v="0"/>
    <x v="22"/>
    <s v="Grand Vide"/>
    <m/>
    <m/>
    <m/>
    <m/>
    <x v="56"/>
    <n v="7"/>
    <s v="HT01"/>
    <s v="HT01152"/>
    <e v="#N/A"/>
    <n v="0"/>
  </r>
  <r>
    <s v="World Vision International"/>
    <s v="Concern Worldwide"/>
    <m/>
    <x v="0"/>
    <x v="9"/>
    <n v="11"/>
    <s v="Octobre"/>
    <m/>
    <x v="0"/>
    <x v="0"/>
    <s v="Aquatabs"/>
    <m/>
    <s v="Nombre"/>
    <n v="285"/>
    <m/>
    <m/>
    <m/>
    <s v=""/>
    <x v="43"/>
    <s v="Sélection / Priorisation"/>
    <x v="0"/>
    <x v="22"/>
    <s v="Grand Vide"/>
    <m/>
    <m/>
    <m/>
    <m/>
    <x v="56"/>
    <n v="7"/>
    <s v="HT01"/>
    <s v="HT01152"/>
    <e v="#N/A"/>
    <n v="0"/>
  </r>
  <r>
    <s v="World Vision International"/>
    <s v="Concern Worldwide"/>
    <m/>
    <x v="0"/>
    <x v="9"/>
    <n v="11"/>
    <s v="Octobre"/>
    <m/>
    <x v="0"/>
    <x v="0"/>
    <s v="Lampes solaires"/>
    <m/>
    <s v="Nombre"/>
    <n v="285"/>
    <m/>
    <m/>
    <m/>
    <s v=""/>
    <x v="43"/>
    <s v="Sélection / Priorisation"/>
    <x v="0"/>
    <x v="22"/>
    <s v="Grand Vide"/>
    <m/>
    <m/>
    <m/>
    <m/>
    <x v="56"/>
    <n v="7"/>
    <s v="HT01"/>
    <s v="HT01152"/>
    <e v="#N/A"/>
    <n v="0"/>
  </r>
  <r>
    <s v="World Vision International"/>
    <m/>
    <m/>
    <x v="0"/>
    <x v="9"/>
    <n v="11"/>
    <s v="Octobre"/>
    <m/>
    <x v="0"/>
    <x v="0"/>
    <s v="Lampes solaires"/>
    <m/>
    <s v="Nombre"/>
    <n v="300"/>
    <m/>
    <m/>
    <m/>
    <s v=""/>
    <x v="25"/>
    <s v="Sélection / Priorisation"/>
    <x v="0"/>
    <x v="22"/>
    <s v="La Source"/>
    <m/>
    <m/>
    <m/>
    <m/>
    <x v="57"/>
    <n v="5"/>
    <s v="HT01"/>
    <s v="HT01152"/>
    <e v="#N/A"/>
    <n v="0"/>
  </r>
  <r>
    <s v="World Vision International"/>
    <m/>
    <m/>
    <x v="0"/>
    <x v="9"/>
    <n v="11"/>
    <s v="Octobre"/>
    <m/>
    <x v="0"/>
    <x v="0"/>
    <s v="Lampes solaires"/>
    <m/>
    <s v="Nombre"/>
    <n v="437"/>
    <m/>
    <m/>
    <m/>
    <s v=""/>
    <x v="45"/>
    <s v="Sélection / Priorisation"/>
    <x v="2"/>
    <x v="30"/>
    <s v="Baie Dumerle"/>
    <m/>
    <m/>
    <m/>
    <m/>
    <x v="59"/>
    <n v="4"/>
    <s v="HT07"/>
    <s v="HT07732"/>
    <e v="#N/A"/>
    <n v="0"/>
  </r>
  <r>
    <s v="World Vision International"/>
    <s v="Concern Worldwide"/>
    <m/>
    <x v="0"/>
    <x v="9"/>
    <n v="11"/>
    <s v="Octobre"/>
    <m/>
    <x v="0"/>
    <x v="0"/>
    <s v="Moustiquaires"/>
    <m/>
    <s v="Nombre"/>
    <n v="285"/>
    <m/>
    <m/>
    <m/>
    <s v=""/>
    <x v="43"/>
    <s v="Sélection / Priorisation"/>
    <x v="0"/>
    <x v="22"/>
    <s v="Grand Vide"/>
    <m/>
    <m/>
    <m/>
    <m/>
    <x v="56"/>
    <n v="7"/>
    <s v="HT01"/>
    <s v="HT01152"/>
    <e v="#N/A"/>
    <n v="0"/>
  </r>
  <r>
    <s v="World Vision International"/>
    <m/>
    <m/>
    <x v="0"/>
    <x v="9"/>
    <n v="11"/>
    <s v="Octobre"/>
    <m/>
    <x v="0"/>
    <x v="0"/>
    <s v="Moustiquaires"/>
    <m/>
    <s v="Nombre"/>
    <n v="300"/>
    <m/>
    <m/>
    <m/>
    <s v=""/>
    <x v="25"/>
    <s v="Sélection / Priorisation"/>
    <x v="0"/>
    <x v="22"/>
    <s v="La Source"/>
    <m/>
    <m/>
    <m/>
    <m/>
    <x v="57"/>
    <n v="5"/>
    <s v="HT01"/>
    <s v="HT01152"/>
    <e v="#N/A"/>
    <n v="0"/>
  </r>
  <r>
    <s v="World Vision International"/>
    <m/>
    <m/>
    <x v="0"/>
    <x v="9"/>
    <n v="11"/>
    <s v="Octobre"/>
    <m/>
    <x v="0"/>
    <x v="0"/>
    <s v="Moustiquaires"/>
    <m/>
    <s v="Nombre"/>
    <n v="437"/>
    <m/>
    <m/>
    <m/>
    <s v=""/>
    <x v="45"/>
    <s v="Sélection / Priorisation"/>
    <x v="2"/>
    <x v="30"/>
    <s v="Baie Dumerle"/>
    <m/>
    <m/>
    <m/>
    <m/>
    <x v="59"/>
    <n v="4"/>
    <s v="HT07"/>
    <s v="HT07732"/>
    <e v="#N/A"/>
    <n v="0"/>
  </r>
  <r>
    <s v="American RC"/>
    <s v="Haitian RC"/>
    <m/>
    <x v="0"/>
    <x v="10"/>
    <n v="12"/>
    <s v="Octobre"/>
    <m/>
    <x v="0"/>
    <x v="0"/>
    <s v="Couvertures"/>
    <m/>
    <s v="Nombre"/>
    <n v="290"/>
    <m/>
    <m/>
    <m/>
    <s v=""/>
    <x v="32"/>
    <s v="Sélection / Priorisation"/>
    <x v="2"/>
    <x v="7"/>
    <s v="Ecole Nationale Semiramis Telemaque"/>
    <m/>
    <m/>
    <m/>
    <m/>
    <x v="60"/>
    <n v="2"/>
    <s v="HT07"/>
    <s v="HT07711"/>
    <e v="#N/A"/>
    <n v="1"/>
  </r>
  <r>
    <s v="American RC"/>
    <s v="Haitian RC"/>
    <m/>
    <x v="0"/>
    <x v="10"/>
    <n v="12"/>
    <s v="Octobre"/>
    <m/>
    <x v="0"/>
    <x v="0"/>
    <s v="Kit de cuisine"/>
    <m/>
    <s v="Nombre"/>
    <n v="145"/>
    <m/>
    <m/>
    <m/>
    <s v=""/>
    <x v="32"/>
    <s v="Sélection / Priorisation"/>
    <x v="2"/>
    <x v="7"/>
    <s v="Ecole Nationale Semiramis Telemaque"/>
    <m/>
    <m/>
    <m/>
    <m/>
    <x v="60"/>
    <n v="2"/>
    <s v="HT07"/>
    <s v="HT07711"/>
    <e v="#N/A"/>
    <n v="0"/>
  </r>
  <r>
    <s v="American RC"/>
    <s v="Haitian RC"/>
    <m/>
    <x v="0"/>
    <x v="10"/>
    <n v="12"/>
    <s v="Octobre"/>
    <m/>
    <x v="0"/>
    <x v="0"/>
    <s v="Couvertures"/>
    <m/>
    <s v="Nombre"/>
    <n v="64"/>
    <m/>
    <m/>
    <m/>
    <s v=""/>
    <x v="0"/>
    <s v="Sélection / Priorisation"/>
    <x v="6"/>
    <x v="31"/>
    <s v="Jasmin"/>
    <m/>
    <m/>
    <m/>
    <m/>
    <x v="61"/>
    <n v="3"/>
    <s v="HT09"/>
    <s v="HT09932"/>
    <e v="#N/A"/>
    <n v="1"/>
  </r>
  <r>
    <s v="American RC"/>
    <s v="Haitian RC"/>
    <m/>
    <x v="0"/>
    <x v="10"/>
    <n v="12"/>
    <s v="Octobre"/>
    <m/>
    <x v="0"/>
    <x v="0"/>
    <s v="Kit d'hygiène"/>
    <m/>
    <s v="Nombre"/>
    <n v="32"/>
    <m/>
    <m/>
    <m/>
    <s v=""/>
    <x v="0"/>
    <s v="Sélection / Priorisation"/>
    <x v="6"/>
    <x v="31"/>
    <s v="Jasmin"/>
    <m/>
    <m/>
    <m/>
    <m/>
    <x v="61"/>
    <n v="3"/>
    <s v="HT09"/>
    <s v="HT09932"/>
    <e v="#N/A"/>
    <n v="0"/>
  </r>
  <r>
    <s v="American RC"/>
    <s v="Haitian RC"/>
    <m/>
    <x v="0"/>
    <x v="10"/>
    <n v="12"/>
    <s v="Octobre"/>
    <m/>
    <x v="0"/>
    <x v="0"/>
    <s v="Kit de cuisine"/>
    <m/>
    <s v="Nombre"/>
    <n v="32"/>
    <m/>
    <m/>
    <m/>
    <s v=""/>
    <x v="0"/>
    <s v="Sélection / Priorisation"/>
    <x v="6"/>
    <x v="31"/>
    <s v="Jasmin"/>
    <m/>
    <m/>
    <m/>
    <m/>
    <x v="61"/>
    <n v="3"/>
    <s v="HT09"/>
    <s v="HT09932"/>
    <e v="#N/A"/>
    <n v="0"/>
  </r>
  <r>
    <s v="American RC"/>
    <s v="Haitian RC"/>
    <m/>
    <x v="0"/>
    <x v="10"/>
    <n v="12"/>
    <s v="Octobre"/>
    <m/>
    <x v="0"/>
    <x v="0"/>
    <s v="Kit d'hygiène"/>
    <m/>
    <s v="Nombre"/>
    <n v="71"/>
    <m/>
    <m/>
    <m/>
    <s v=""/>
    <x v="46"/>
    <s v="Sélection / Priorisation"/>
    <x v="2"/>
    <x v="32"/>
    <s v="Les Anglais Health Center"/>
    <m/>
    <m/>
    <m/>
    <m/>
    <x v="62"/>
    <n v="1"/>
    <s v="HT07"/>
    <s v="HT07752"/>
    <e v="#N/A"/>
    <n v="1"/>
  </r>
  <r>
    <s v="American RC"/>
    <s v="Haitian RC"/>
    <m/>
    <x v="0"/>
    <x v="10"/>
    <n v="12"/>
    <s v="Octobre"/>
    <m/>
    <x v="0"/>
    <x v="0"/>
    <s v="Couvertures"/>
    <m/>
    <s v="Nombre"/>
    <n v="400"/>
    <m/>
    <m/>
    <m/>
    <s v=""/>
    <x v="33"/>
    <m/>
    <x v="6"/>
    <x v="33"/>
    <s v="Mare Rouge"/>
    <m/>
    <m/>
    <m/>
    <m/>
    <x v="63"/>
    <n v="6"/>
    <s v="HT09"/>
    <s v="HT09931"/>
    <e v="#N/A"/>
    <n v="1"/>
  </r>
  <r>
    <s v="American RC"/>
    <s v="Haitian RC"/>
    <m/>
    <x v="0"/>
    <x v="10"/>
    <n v="12"/>
    <s v="Octobre"/>
    <m/>
    <x v="0"/>
    <x v="0"/>
    <s v="Kit d'hygiène"/>
    <m/>
    <s v="Nombre"/>
    <n v="200"/>
    <m/>
    <m/>
    <m/>
    <s v=""/>
    <x v="33"/>
    <m/>
    <x v="6"/>
    <x v="33"/>
    <s v="Mare Rouge"/>
    <m/>
    <m/>
    <m/>
    <m/>
    <x v="63"/>
    <n v="6"/>
    <s v="HT09"/>
    <s v="HT09931"/>
    <e v="#N/A"/>
    <n v="0"/>
  </r>
  <r>
    <s v="American RC"/>
    <s v="Haitian RC"/>
    <m/>
    <x v="0"/>
    <x v="10"/>
    <n v="12"/>
    <s v="Octobre"/>
    <m/>
    <x v="0"/>
    <x v="0"/>
    <s v="Couvertures"/>
    <m/>
    <s v="Nombre"/>
    <n v="400"/>
    <m/>
    <m/>
    <m/>
    <s v=""/>
    <x v="33"/>
    <s v="Sélection / Priorisation"/>
    <x v="6"/>
    <x v="33"/>
    <s v="Marre Rouge"/>
    <m/>
    <m/>
    <m/>
    <m/>
    <x v="63"/>
    <n v="6"/>
    <s v="HT09"/>
    <s v="HT09931"/>
    <e v="#N/A"/>
    <n v="0"/>
  </r>
  <r>
    <s v="American RC"/>
    <s v="Haitian RC"/>
    <m/>
    <x v="0"/>
    <x v="10"/>
    <n v="12"/>
    <s v="Octobre"/>
    <m/>
    <x v="0"/>
    <x v="0"/>
    <s v="Kit d'hygiène"/>
    <m/>
    <s v="Nombre"/>
    <n v="200"/>
    <m/>
    <m/>
    <m/>
    <s v=""/>
    <x v="33"/>
    <s v="Sélection / Priorisation"/>
    <x v="6"/>
    <x v="33"/>
    <s v="Marre Rouge"/>
    <m/>
    <m/>
    <m/>
    <m/>
    <x v="63"/>
    <n v="6"/>
    <s v="HT09"/>
    <s v="HT09931"/>
    <e v="#N/A"/>
    <n v="0"/>
  </r>
  <r>
    <s v="American RC"/>
    <s v="Haitian RC"/>
    <m/>
    <x v="0"/>
    <x v="10"/>
    <n v="12"/>
    <s v="Octobre"/>
    <m/>
    <x v="0"/>
    <x v="0"/>
    <s v="Kit de cuisine"/>
    <m/>
    <s v="Nombre"/>
    <n v="200"/>
    <m/>
    <m/>
    <m/>
    <s v=""/>
    <x v="33"/>
    <s v="Sélection / Priorisation"/>
    <x v="6"/>
    <x v="33"/>
    <s v="Marre Rouge"/>
    <m/>
    <m/>
    <m/>
    <m/>
    <x v="63"/>
    <n v="6"/>
    <s v="HT09"/>
    <s v="HT09931"/>
    <e v="#N/A"/>
    <n v="0"/>
  </r>
  <r>
    <s v="American RC"/>
    <s v="Haitian RC"/>
    <m/>
    <x v="0"/>
    <x v="10"/>
    <n v="12"/>
    <s v="Octobre"/>
    <m/>
    <x v="0"/>
    <x v="0"/>
    <s v="Couvertures"/>
    <m/>
    <s v="Nombre"/>
    <n v="158"/>
    <m/>
    <m/>
    <m/>
    <s v=""/>
    <x v="47"/>
    <s v="Sélection / Priorisation"/>
    <x v="2"/>
    <x v="7"/>
    <s v="Parc Larco"/>
    <m/>
    <m/>
    <m/>
    <m/>
    <x v="64"/>
    <n v="1"/>
    <s v="HT07"/>
    <s v="HT07711"/>
    <e v="#N/A"/>
    <n v="0"/>
  </r>
  <r>
    <s v="American RC"/>
    <s v="Haitian RC"/>
    <m/>
    <x v="0"/>
    <x v="10"/>
    <n v="12"/>
    <s v="Octobre"/>
    <m/>
    <x v="0"/>
    <x v="0"/>
    <s v="Couvertures"/>
    <m/>
    <s v="Nombre"/>
    <n v="40"/>
    <m/>
    <m/>
    <m/>
    <s v=""/>
    <x v="48"/>
    <s v="Sélection / Priorisation"/>
    <x v="6"/>
    <x v="31"/>
    <s v="Viard"/>
    <m/>
    <m/>
    <m/>
    <m/>
    <x v="65"/>
    <n v="3"/>
    <s v="HT09"/>
    <s v="HT09932"/>
    <e v="#N/A"/>
    <n v="0"/>
  </r>
  <r>
    <s v="American RC"/>
    <s v="Haitian RC"/>
    <m/>
    <x v="0"/>
    <x v="10"/>
    <n v="12"/>
    <s v="Octobre"/>
    <m/>
    <x v="0"/>
    <x v="0"/>
    <s v="Kit d'hygiène"/>
    <m/>
    <s v="Nombre"/>
    <n v="20"/>
    <m/>
    <m/>
    <m/>
    <s v=""/>
    <x v="48"/>
    <s v="Sélection / Priorisation"/>
    <x v="6"/>
    <x v="31"/>
    <s v="Viard"/>
    <m/>
    <m/>
    <m/>
    <m/>
    <x v="65"/>
    <n v="3"/>
    <s v="HT09"/>
    <s v="HT09932"/>
    <e v="#N/A"/>
    <n v="0"/>
  </r>
  <r>
    <s v="American RC"/>
    <s v="Haitian RC"/>
    <m/>
    <x v="0"/>
    <x v="10"/>
    <n v="12"/>
    <s v="Octobre"/>
    <m/>
    <x v="0"/>
    <x v="0"/>
    <s v="Kit de cuisine"/>
    <m/>
    <s v="Nombre"/>
    <n v="20"/>
    <m/>
    <m/>
    <m/>
    <s v=""/>
    <x v="48"/>
    <s v="Sélection / Priorisation"/>
    <x v="6"/>
    <x v="31"/>
    <s v="Viard"/>
    <m/>
    <m/>
    <m/>
    <m/>
    <x v="65"/>
    <n v="3"/>
    <s v="HT09"/>
    <s v="HT09932"/>
    <e v="#N/A"/>
    <n v="0"/>
  </r>
  <r>
    <s v="American RC"/>
    <s v="Haitian RC"/>
    <m/>
    <x v="0"/>
    <x v="10"/>
    <n v="12"/>
    <s v="Octobre"/>
    <m/>
    <x v="0"/>
    <x v="0"/>
    <s v="Couvertures"/>
    <m/>
    <s v="Nombre"/>
    <n v="448"/>
    <m/>
    <m/>
    <m/>
    <s v=""/>
    <x v="49"/>
    <m/>
    <x v="2"/>
    <x v="7"/>
    <m/>
    <m/>
    <m/>
    <m/>
    <m/>
    <x v="66"/>
    <n v="2"/>
    <s v="HT07"/>
    <s v="HT07711"/>
    <e v="#N/A"/>
    <n v="0"/>
  </r>
  <r>
    <s v="American RC"/>
    <s v="Haitian RC"/>
    <m/>
    <x v="0"/>
    <x v="10"/>
    <n v="12"/>
    <s v="Octobre"/>
    <m/>
    <x v="0"/>
    <x v="0"/>
    <s v="Kit de cuisine"/>
    <m/>
    <s v="Nombre"/>
    <n v="200"/>
    <m/>
    <m/>
    <m/>
    <s v=""/>
    <x v="33"/>
    <m/>
    <x v="6"/>
    <x v="33"/>
    <s v="Mare Rouge"/>
    <m/>
    <m/>
    <m/>
    <m/>
    <x v="63"/>
    <n v="6"/>
    <s v="HT09"/>
    <s v="HT09931"/>
    <e v="#N/A"/>
    <n v="0"/>
  </r>
  <r>
    <s v="American RC"/>
    <s v="Haitian RC"/>
    <m/>
    <x v="0"/>
    <x v="10"/>
    <n v="12"/>
    <s v="Octobre"/>
    <m/>
    <x v="0"/>
    <x v="0"/>
    <s v="Kit de cuisine"/>
    <m/>
    <s v="Nombre"/>
    <n v="224"/>
    <m/>
    <m/>
    <m/>
    <s v=""/>
    <x v="49"/>
    <m/>
    <x v="2"/>
    <x v="7"/>
    <m/>
    <m/>
    <m/>
    <m/>
    <m/>
    <x v="66"/>
    <n v="2"/>
    <s v="HT07"/>
    <s v="HT07711"/>
    <e v="#N/A"/>
    <n v="0"/>
  </r>
  <r>
    <s v="CARE"/>
    <m/>
    <m/>
    <x v="0"/>
    <x v="10"/>
    <n v="12"/>
    <s v="Octobre"/>
    <m/>
    <x v="1"/>
    <x v="1"/>
    <s v="Bâches"/>
    <m/>
    <s v="Nombre"/>
    <n v="400"/>
    <m/>
    <m/>
    <m/>
    <s v=""/>
    <x v="33"/>
    <s v="Sélection / Priorisation"/>
    <x v="1"/>
    <x v="5"/>
    <m/>
    <m/>
    <m/>
    <s v="Ménage"/>
    <m/>
    <x v="67"/>
    <n v="2"/>
    <s v="HT08"/>
    <s v="HT08814"/>
    <e v="#N/A"/>
    <n v="0"/>
  </r>
  <r>
    <s v="CARE"/>
    <m/>
    <m/>
    <x v="0"/>
    <x v="10"/>
    <n v="12"/>
    <s v="Octobre"/>
    <m/>
    <x v="1"/>
    <x v="1"/>
    <s v="Bâches"/>
    <m/>
    <s v="Nombre"/>
    <n v="250"/>
    <m/>
    <m/>
    <m/>
    <s v=""/>
    <x v="29"/>
    <s v="Sélection / Priorisation"/>
    <x v="3"/>
    <x v="34"/>
    <m/>
    <m/>
    <m/>
    <s v="Ménage"/>
    <m/>
    <x v="68"/>
    <n v="3"/>
    <s v="HT02"/>
    <s v="HT02212"/>
    <e v="#N/A"/>
    <n v="1"/>
  </r>
  <r>
    <s v="CARE"/>
    <m/>
    <m/>
    <x v="0"/>
    <x v="10"/>
    <n v="12"/>
    <s v="Octobre"/>
    <m/>
    <x v="0"/>
    <x v="0"/>
    <s v="Kit d'hygiène"/>
    <s v="Savons de lessive et de toilettes, Serviettes et papiers hygiéniques, Aquatabs, Dentifrices et brosses à dents et Serviettes de bain"/>
    <s v="Nombre"/>
    <n v="250"/>
    <m/>
    <m/>
    <m/>
    <s v=""/>
    <x v="29"/>
    <m/>
    <x v="3"/>
    <x v="34"/>
    <m/>
    <m/>
    <m/>
    <s v="Ménage"/>
    <m/>
    <x v="68"/>
    <n v="3"/>
    <s v="HT02"/>
    <s v="HT02212"/>
    <e v="#N/A"/>
    <n v="0"/>
  </r>
  <r>
    <s v="CARE"/>
    <m/>
    <m/>
    <x v="0"/>
    <x v="10"/>
    <n v="12"/>
    <s v="Octobre"/>
    <m/>
    <x v="0"/>
    <x v="0"/>
    <s v="Kit d'hygiène"/>
    <s v="Savons de lessive et de toilettes, Serviettes et papiers hygiéniques, Aquatabs, Dentifrices et brosses à dents et Serviettes de bain"/>
    <s v="Nombre"/>
    <n v="200"/>
    <m/>
    <m/>
    <m/>
    <s v=""/>
    <x v="33"/>
    <m/>
    <x v="1"/>
    <x v="5"/>
    <m/>
    <m/>
    <m/>
    <s v="Ménage"/>
    <m/>
    <x v="67"/>
    <n v="2"/>
    <s v="HT08"/>
    <s v="HT08814"/>
    <e v="#N/A"/>
    <n v="0"/>
  </r>
  <r>
    <s v="CARE"/>
    <m/>
    <m/>
    <x v="0"/>
    <x v="10"/>
    <n v="12"/>
    <s v="Octobre"/>
    <m/>
    <x v="0"/>
    <x v="0"/>
    <s v="Aquatabs"/>
    <m/>
    <s v="Nombre"/>
    <n v="750"/>
    <m/>
    <m/>
    <m/>
    <s v=""/>
    <x v="29"/>
    <m/>
    <x v="3"/>
    <x v="34"/>
    <m/>
    <m/>
    <m/>
    <m/>
    <m/>
    <x v="68"/>
    <n v="3"/>
    <s v="HT02"/>
    <s v="HT02212"/>
    <e v="#N/A"/>
    <n v="0"/>
  </r>
  <r>
    <s v="Haitian RC"/>
    <m/>
    <m/>
    <x v="0"/>
    <x v="10"/>
    <n v="12"/>
    <s v="Octobre"/>
    <m/>
    <x v="0"/>
    <x v="0"/>
    <s v="Kit de cuisine"/>
    <m/>
    <s v="Nombre"/>
    <n v="79"/>
    <m/>
    <m/>
    <m/>
    <s v=""/>
    <x v="47"/>
    <s v="Sélection / Priorisation"/>
    <x v="2"/>
    <x v="7"/>
    <s v="Parc Larco"/>
    <m/>
    <m/>
    <m/>
    <m/>
    <x v="69"/>
    <n v="1"/>
    <s v="HT07"/>
    <s v="HT07711"/>
    <e v="#N/A"/>
    <n v="1"/>
  </r>
  <r>
    <s v="Haitian RC"/>
    <m/>
    <m/>
    <x v="0"/>
    <x v="10"/>
    <n v="12"/>
    <s v="Octobre"/>
    <m/>
    <x v="1"/>
    <x v="1"/>
    <s v="Kit Abris"/>
    <m/>
    <s v="Nombre"/>
    <n v="112"/>
    <m/>
    <m/>
    <m/>
    <s v=""/>
    <x v="50"/>
    <s v="Sélection / Priorisation"/>
    <x v="3"/>
    <x v="16"/>
    <m/>
    <m/>
    <m/>
    <m/>
    <m/>
    <x v="70"/>
    <n v="3"/>
    <s v="HT02"/>
    <s v="HT02221"/>
    <e v="#N/A"/>
    <n v="1"/>
  </r>
  <r>
    <s v="Haitian RC"/>
    <m/>
    <m/>
    <x v="0"/>
    <x v="10"/>
    <n v="12"/>
    <s v="Octobre"/>
    <m/>
    <x v="0"/>
    <x v="0"/>
    <s v="Kit de cuisine"/>
    <m/>
    <s v="Nombre"/>
    <n v="112"/>
    <m/>
    <m/>
    <m/>
    <s v=""/>
    <x v="50"/>
    <s v="Sélection / Priorisation"/>
    <x v="3"/>
    <x v="16"/>
    <m/>
    <m/>
    <m/>
    <m/>
    <m/>
    <x v="70"/>
    <n v="3"/>
    <s v="HT02"/>
    <s v="HT02221"/>
    <e v="#N/A"/>
    <n v="0"/>
  </r>
  <r>
    <s v="Haitian RC"/>
    <m/>
    <m/>
    <x v="0"/>
    <x v="10"/>
    <n v="12"/>
    <s v="Octobre"/>
    <m/>
    <x v="0"/>
    <x v="0"/>
    <s v="Kit d'hygiène"/>
    <m/>
    <s v="Nombre"/>
    <n v="112"/>
    <m/>
    <m/>
    <m/>
    <s v=""/>
    <x v="50"/>
    <s v="Sélection / Priorisation"/>
    <x v="3"/>
    <x v="16"/>
    <m/>
    <m/>
    <m/>
    <m/>
    <m/>
    <x v="70"/>
    <n v="3"/>
    <s v="HT02"/>
    <s v="HT02221"/>
    <e v="#N/A"/>
    <n v="0"/>
  </r>
  <r>
    <s v="PADF"/>
    <m/>
    <s v="Private funds"/>
    <x v="0"/>
    <x v="10"/>
    <n v="12"/>
    <s v="Octobre"/>
    <m/>
    <x v="1"/>
    <x v="1"/>
    <s v="Kit de tôles"/>
    <m/>
    <s v="Nombre"/>
    <n v="110"/>
    <m/>
    <m/>
    <m/>
    <s v=""/>
    <x v="37"/>
    <s v="Sélection / Priorisation"/>
    <x v="1"/>
    <x v="14"/>
    <m/>
    <s v="Caracolie,Platon,Mackendall, St-Helene"/>
    <m/>
    <m/>
    <s v="Toles, bois 2x4, lattes,clous pour chaque famille"/>
    <x v="71"/>
    <n v="1"/>
    <s v="HT08"/>
    <e v="#N/A"/>
    <e v="#N/A"/>
    <n v="1"/>
  </r>
  <r>
    <s v="World Vision International"/>
    <m/>
    <m/>
    <x v="0"/>
    <x v="10"/>
    <n v="12"/>
    <s v="Octobre"/>
    <m/>
    <x v="1"/>
    <x v="1"/>
    <s v="Bâches"/>
    <m/>
    <s v="Nombre"/>
    <n v="310"/>
    <m/>
    <m/>
    <m/>
    <s v=""/>
    <x v="51"/>
    <m/>
    <x v="0"/>
    <x v="22"/>
    <s v="Trou Louis"/>
    <m/>
    <m/>
    <m/>
    <m/>
    <x v="72"/>
    <n v="3"/>
    <s v="HT01"/>
    <s v="HT01152"/>
    <e v="#N/A"/>
    <n v="0"/>
  </r>
  <r>
    <s v="World Vision International"/>
    <m/>
    <m/>
    <x v="0"/>
    <x v="10"/>
    <n v="12"/>
    <s v="Octobre"/>
    <m/>
    <x v="0"/>
    <x v="0"/>
    <s v="Bidons"/>
    <m/>
    <s v="Nombre"/>
    <n v="310"/>
    <m/>
    <m/>
    <m/>
    <s v=""/>
    <x v="51"/>
    <s v="Sélection / Priorisation"/>
    <x v="0"/>
    <x v="22"/>
    <s v="Trou Louis"/>
    <m/>
    <m/>
    <m/>
    <m/>
    <x v="72"/>
    <n v="3"/>
    <s v="HT01"/>
    <s v="HT01152"/>
    <e v="#N/A"/>
    <n v="0"/>
  </r>
  <r>
    <s v="World Vision International"/>
    <m/>
    <m/>
    <x v="0"/>
    <x v="10"/>
    <n v="12"/>
    <s v="Octobre"/>
    <m/>
    <x v="0"/>
    <x v="0"/>
    <s v="Couvertures"/>
    <m/>
    <s v="Nombre"/>
    <n v="310"/>
    <m/>
    <m/>
    <m/>
    <s v=""/>
    <x v="51"/>
    <s v="Sélection / Priorisation"/>
    <x v="0"/>
    <x v="22"/>
    <s v="Trou Louis"/>
    <m/>
    <m/>
    <m/>
    <m/>
    <x v="72"/>
    <n v="3"/>
    <s v="HT01"/>
    <s v="HT01152"/>
    <e v="#N/A"/>
    <n v="0"/>
  </r>
  <r>
    <s v="American RC"/>
    <s v="Haitian RC"/>
    <m/>
    <x v="0"/>
    <x v="11"/>
    <n v="13"/>
    <s v="Octobre"/>
    <m/>
    <x v="0"/>
    <x v="0"/>
    <s v="Couvertures"/>
    <m/>
    <s v="Nombre"/>
    <n v="610"/>
    <m/>
    <m/>
    <m/>
    <s v=""/>
    <x v="52"/>
    <s v="Sélection / Priorisation"/>
    <x v="6"/>
    <x v="31"/>
    <s v="Baie de Henne"/>
    <m/>
    <m/>
    <m/>
    <m/>
    <x v="73"/>
    <n v="3"/>
    <s v="HT09"/>
    <s v="HT09932"/>
    <e v="#N/A"/>
    <n v="0"/>
  </r>
  <r>
    <s v="American RC"/>
    <s v="Haitian RC"/>
    <m/>
    <x v="0"/>
    <x v="11"/>
    <n v="13"/>
    <s v="Octobre"/>
    <m/>
    <x v="0"/>
    <x v="0"/>
    <s v="Kit d'hygiène"/>
    <m/>
    <s v="Nombre"/>
    <n v="305"/>
    <m/>
    <m/>
    <m/>
    <s v=""/>
    <x v="52"/>
    <s v="Sélection / Priorisation"/>
    <x v="6"/>
    <x v="31"/>
    <s v="Baie de Henne"/>
    <m/>
    <m/>
    <m/>
    <m/>
    <x v="73"/>
    <n v="3"/>
    <s v="HT09"/>
    <s v="HT09932"/>
    <e v="#N/A"/>
    <n v="0"/>
  </r>
  <r>
    <s v="American RC"/>
    <s v="Haitian RC"/>
    <m/>
    <x v="0"/>
    <x v="11"/>
    <n v="13"/>
    <s v="Octobre"/>
    <m/>
    <x v="0"/>
    <x v="0"/>
    <s v="Kit de cuisine"/>
    <m/>
    <s v="Nombre"/>
    <n v="305"/>
    <m/>
    <m/>
    <m/>
    <s v=""/>
    <x v="52"/>
    <s v="Sélection / Priorisation"/>
    <x v="6"/>
    <x v="31"/>
    <s v="Baie de Henne"/>
    <m/>
    <m/>
    <m/>
    <m/>
    <x v="73"/>
    <n v="3"/>
    <s v="HT09"/>
    <s v="HT09932"/>
    <e v="#N/A"/>
    <n v="0"/>
  </r>
  <r>
    <s v="American RC"/>
    <s v="Haitian RC"/>
    <m/>
    <x v="0"/>
    <x v="11"/>
    <n v="13"/>
    <s v="Octobre"/>
    <m/>
    <x v="0"/>
    <x v="0"/>
    <s v="Couvertures"/>
    <m/>
    <s v="Nombre"/>
    <n v="126"/>
    <m/>
    <m/>
    <m/>
    <s v=""/>
    <x v="53"/>
    <s v="Sélection / Priorisation"/>
    <x v="2"/>
    <x v="7"/>
    <s v="Ecole National Charles Lasegue"/>
    <m/>
    <m/>
    <m/>
    <m/>
    <x v="74"/>
    <n v="2"/>
    <s v="HT07"/>
    <s v="HT07711"/>
    <e v="#N/A"/>
    <n v="0"/>
  </r>
  <r>
    <s v="American RC"/>
    <s v="Haitian RC"/>
    <m/>
    <x v="0"/>
    <x v="11"/>
    <n v="13"/>
    <s v="Octobre"/>
    <m/>
    <x v="0"/>
    <x v="0"/>
    <s v="Kit de cuisine"/>
    <m/>
    <s v="Nombre"/>
    <n v="63"/>
    <m/>
    <m/>
    <m/>
    <s v=""/>
    <x v="53"/>
    <s v="Sélection / Priorisation"/>
    <x v="2"/>
    <x v="7"/>
    <s v="Ecole National Charles Lasegue"/>
    <m/>
    <m/>
    <m/>
    <m/>
    <x v="74"/>
    <n v="2"/>
    <s v="HT07"/>
    <s v="HT07711"/>
    <e v="#N/A"/>
    <n v="0"/>
  </r>
  <r>
    <s v="American RC"/>
    <s v="Haitian RC"/>
    <m/>
    <x v="0"/>
    <x v="11"/>
    <n v="13"/>
    <s v="Octobre"/>
    <m/>
    <x v="0"/>
    <x v="0"/>
    <s v="Couvertures"/>
    <m/>
    <s v="Nombre"/>
    <n v="200"/>
    <m/>
    <m/>
    <m/>
    <s v=""/>
    <x v="12"/>
    <s v="Sélection / Priorisation"/>
    <x v="6"/>
    <x v="35"/>
    <s v="Jean Rabel"/>
    <m/>
    <m/>
    <m/>
    <m/>
    <x v="75"/>
    <n v="3"/>
    <s v="HT09"/>
    <s v="HT09934"/>
    <e v="#N/A"/>
    <n v="1"/>
  </r>
  <r>
    <s v="American RC"/>
    <s v="Haitian RC"/>
    <m/>
    <x v="0"/>
    <x v="11"/>
    <n v="13"/>
    <s v="Octobre"/>
    <m/>
    <x v="0"/>
    <x v="0"/>
    <s v="Kit d'hygiène"/>
    <m/>
    <s v="Nombre"/>
    <n v="100"/>
    <m/>
    <m/>
    <m/>
    <s v=""/>
    <x v="12"/>
    <s v="Sélection / Priorisation"/>
    <x v="6"/>
    <x v="35"/>
    <s v="Jean Rabel"/>
    <m/>
    <m/>
    <m/>
    <m/>
    <x v="75"/>
    <n v="3"/>
    <s v="HT09"/>
    <s v="HT09934"/>
    <e v="#N/A"/>
    <n v="0"/>
  </r>
  <r>
    <s v="American RC"/>
    <s v="Haitian RC"/>
    <m/>
    <x v="0"/>
    <x v="11"/>
    <n v="13"/>
    <s v="Octobre"/>
    <m/>
    <x v="0"/>
    <x v="0"/>
    <s v="Kit de cuisine"/>
    <m/>
    <s v="Nombre"/>
    <n v="100"/>
    <m/>
    <m/>
    <m/>
    <s v=""/>
    <x v="12"/>
    <s v="Sélection / Priorisation"/>
    <x v="6"/>
    <x v="35"/>
    <s v="Jean Rabel"/>
    <m/>
    <m/>
    <m/>
    <m/>
    <x v="75"/>
    <n v="3"/>
    <s v="HT09"/>
    <s v="HT09934"/>
    <e v="#N/A"/>
    <n v="0"/>
  </r>
  <r>
    <s v="American RC"/>
    <s v="Haitian RC"/>
    <m/>
    <x v="0"/>
    <x v="11"/>
    <n v="13"/>
    <s v="Octobre"/>
    <m/>
    <x v="0"/>
    <x v="0"/>
    <s v="Couvertures"/>
    <m/>
    <s v="Nombre"/>
    <n v="323"/>
    <m/>
    <m/>
    <m/>
    <s v=""/>
    <x v="54"/>
    <m/>
    <x v="6"/>
    <x v="31"/>
    <m/>
    <m/>
    <m/>
    <m/>
    <m/>
    <x v="76"/>
    <n v="3"/>
    <s v="HT09"/>
    <s v="HT09932"/>
    <e v="#N/A"/>
    <n v="0"/>
  </r>
  <r>
    <s v="American RC"/>
    <s v="Haitian RC"/>
    <m/>
    <x v="0"/>
    <x v="11"/>
    <n v="13"/>
    <s v="Octobre"/>
    <m/>
    <x v="0"/>
    <x v="0"/>
    <s v="Couvertures"/>
    <m/>
    <s v="Nombre"/>
    <n v="100"/>
    <m/>
    <m/>
    <m/>
    <s v=""/>
    <x v="12"/>
    <m/>
    <x v="6"/>
    <x v="35"/>
    <m/>
    <m/>
    <m/>
    <m/>
    <m/>
    <x v="77"/>
    <n v="3"/>
    <s v="HT09"/>
    <s v="HT09934"/>
    <e v="#N/A"/>
    <n v="0"/>
  </r>
  <r>
    <s v="American RC"/>
    <s v="Haitian RC"/>
    <m/>
    <x v="0"/>
    <x v="11"/>
    <n v="13"/>
    <s v="Octobre"/>
    <m/>
    <x v="0"/>
    <x v="0"/>
    <s v="Couvertures"/>
    <m/>
    <s v="Nombre"/>
    <n v="126"/>
    <m/>
    <m/>
    <m/>
    <s v=""/>
    <x v="53"/>
    <m/>
    <x v="2"/>
    <x v="7"/>
    <m/>
    <m/>
    <m/>
    <m/>
    <m/>
    <x v="78"/>
    <n v="3"/>
    <s v="HT07"/>
    <s v="HT07711"/>
    <e v="#N/A"/>
    <n v="0"/>
  </r>
  <r>
    <s v="American RC"/>
    <s v="Haitian RC"/>
    <m/>
    <x v="0"/>
    <x v="11"/>
    <n v="13"/>
    <s v="Octobre"/>
    <m/>
    <x v="0"/>
    <x v="0"/>
    <s v="Kit d'hygiène"/>
    <m/>
    <s v="Nombre"/>
    <n v="646"/>
    <m/>
    <m/>
    <m/>
    <s v=""/>
    <x v="54"/>
    <m/>
    <x v="6"/>
    <x v="31"/>
    <m/>
    <m/>
    <m/>
    <m/>
    <m/>
    <x v="76"/>
    <n v="3"/>
    <s v="HT09"/>
    <s v="HT09932"/>
    <e v="#N/A"/>
    <n v="0"/>
  </r>
  <r>
    <s v="American RC"/>
    <s v="Haitian RC"/>
    <m/>
    <x v="0"/>
    <x v="11"/>
    <n v="13"/>
    <s v="Octobre"/>
    <m/>
    <x v="0"/>
    <x v="0"/>
    <s v="Kit d'hygiène"/>
    <m/>
    <s v="Nombre"/>
    <n v="200"/>
    <m/>
    <m/>
    <m/>
    <s v=""/>
    <x v="12"/>
    <m/>
    <x v="6"/>
    <x v="35"/>
    <m/>
    <m/>
    <m/>
    <m/>
    <m/>
    <x v="77"/>
    <n v="3"/>
    <s v="HT09"/>
    <s v="HT09934"/>
    <e v="#N/A"/>
    <n v="0"/>
  </r>
  <r>
    <s v="American RC"/>
    <s v="Haitian RC"/>
    <m/>
    <x v="0"/>
    <x v="11"/>
    <n v="13"/>
    <s v="Octobre"/>
    <m/>
    <x v="0"/>
    <x v="0"/>
    <s v="Kit de cuisine"/>
    <m/>
    <s v="Nombre"/>
    <n v="323"/>
    <m/>
    <m/>
    <m/>
    <s v=""/>
    <x v="54"/>
    <m/>
    <x v="6"/>
    <x v="31"/>
    <m/>
    <m/>
    <m/>
    <m/>
    <m/>
    <x v="76"/>
    <n v="3"/>
    <s v="HT09"/>
    <s v="HT09932"/>
    <e v="#N/A"/>
    <n v="0"/>
  </r>
  <r>
    <s v="American RC"/>
    <s v="Haitian RC"/>
    <m/>
    <x v="0"/>
    <x v="11"/>
    <n v="13"/>
    <s v="Octobre"/>
    <m/>
    <x v="0"/>
    <x v="0"/>
    <s v="Kit de cuisine"/>
    <m/>
    <s v="Nombre"/>
    <n v="100"/>
    <m/>
    <m/>
    <m/>
    <s v=""/>
    <x v="12"/>
    <m/>
    <x v="6"/>
    <x v="35"/>
    <m/>
    <m/>
    <m/>
    <m/>
    <m/>
    <x v="77"/>
    <n v="3"/>
    <s v="HT09"/>
    <s v="HT09934"/>
    <e v="#N/A"/>
    <n v="0"/>
  </r>
  <r>
    <s v="American RC"/>
    <s v="Haitian RC"/>
    <m/>
    <x v="0"/>
    <x v="11"/>
    <n v="13"/>
    <s v="Octobre"/>
    <m/>
    <x v="0"/>
    <x v="0"/>
    <s v="Kit de cuisine"/>
    <m/>
    <s v="Nombre"/>
    <n v="63"/>
    <m/>
    <m/>
    <m/>
    <s v=""/>
    <x v="53"/>
    <m/>
    <x v="2"/>
    <x v="7"/>
    <m/>
    <m/>
    <m/>
    <m/>
    <m/>
    <x v="78"/>
    <n v="3"/>
    <s v="HT07"/>
    <s v="HT07711"/>
    <e v="#N/A"/>
    <n v="0"/>
  </r>
  <r>
    <s v="American RC"/>
    <s v="Haitian RC"/>
    <m/>
    <x v="0"/>
    <x v="11"/>
    <n v="13"/>
    <s v="Octobre"/>
    <m/>
    <x v="0"/>
    <x v="0"/>
    <s v="Kit de cuisine"/>
    <m/>
    <s v="Nombre"/>
    <n v="125"/>
    <m/>
    <m/>
    <m/>
    <s v=""/>
    <x v="8"/>
    <m/>
    <x v="2"/>
    <x v="7"/>
    <m/>
    <m/>
    <m/>
    <m/>
    <m/>
    <x v="78"/>
    <n v="3"/>
    <s v="HT07"/>
    <s v="HT07711"/>
    <e v="#N/A"/>
    <n v="0"/>
  </r>
  <r>
    <s v="Catholic Relief Services"/>
    <m/>
    <s v="OFDA"/>
    <x v="0"/>
    <x v="11"/>
    <n v="13"/>
    <s v="Octobre"/>
    <m/>
    <x v="1"/>
    <x v="1"/>
    <s v="Bâches"/>
    <s v="cordes, Jerrican, Kit d'hygiene, couverture, baches"/>
    <s v="Nombre"/>
    <n v="600"/>
    <m/>
    <m/>
    <m/>
    <s v=""/>
    <x v="55"/>
    <m/>
    <x v="1"/>
    <x v="1"/>
    <s v="Centre Ville Jeremie"/>
    <m/>
    <m/>
    <m/>
    <m/>
    <x v="79"/>
    <n v="1"/>
    <s v="HT08"/>
    <s v="HT08811"/>
    <e v="#N/A"/>
    <n v="1"/>
  </r>
  <r>
    <s v="Diakonie Katastrophenhilfe"/>
    <s v="ATEPASE"/>
    <s v="Diakonie Katastrophenhilfe"/>
    <x v="0"/>
    <x v="11"/>
    <n v="13"/>
    <s v="Octobre"/>
    <m/>
    <x v="0"/>
    <x v="0"/>
    <s v="Kit d'hygiène"/>
    <s v="Shampooing, savon, brosses a dents, dentifrice, deodorants, peignes, Aquatabs, papier toilette, serviette hygienique, sceaux, savon pour lessive"/>
    <s v="Nombre"/>
    <n v="57"/>
    <m/>
    <m/>
    <m/>
    <s v=""/>
    <x v="56"/>
    <s v="Sélection / Priorisation"/>
    <x v="3"/>
    <x v="16"/>
    <s v="8ème Oranger"/>
    <m/>
    <s v="Rural"/>
    <s v="Ménage"/>
    <m/>
    <x v="80"/>
    <n v="1"/>
    <s v="HT02"/>
    <s v="HT02221"/>
    <s v="HT02221-08"/>
    <n v="0"/>
  </r>
  <r>
    <s v="Haitian RC"/>
    <m/>
    <m/>
    <x v="0"/>
    <x v="11"/>
    <n v="13"/>
    <s v="Octobre"/>
    <m/>
    <x v="0"/>
    <x v="0"/>
    <s v="Kit de cuisine"/>
    <m/>
    <s v="Nombre"/>
    <n v="125"/>
    <m/>
    <m/>
    <m/>
    <s v=""/>
    <x v="8"/>
    <s v="Sélection / Priorisation"/>
    <x v="2"/>
    <x v="7"/>
    <s v="HRC Office_Les Cayes"/>
    <m/>
    <m/>
    <m/>
    <m/>
    <x v="81"/>
    <n v="1"/>
    <s v="HT07"/>
    <s v="HT07711"/>
    <e v="#N/A"/>
    <n v="0"/>
  </r>
  <r>
    <s v="Samaritan's Purse"/>
    <m/>
    <m/>
    <x v="0"/>
    <x v="11"/>
    <n v="13"/>
    <s v="Octobre"/>
    <m/>
    <x v="1"/>
    <x v="1"/>
    <s v="Bâches"/>
    <m/>
    <s v="Nombre"/>
    <n v="735"/>
    <m/>
    <m/>
    <m/>
    <s v=""/>
    <x v="57"/>
    <m/>
    <x v="2"/>
    <x v="36"/>
    <s v="Beaulieu"/>
    <m/>
    <m/>
    <m/>
    <m/>
    <x v="82"/>
    <n v="3"/>
    <s v="HT07"/>
    <s v="HT07743"/>
    <e v="#N/A"/>
    <n v="1"/>
  </r>
  <r>
    <s v="Samaritan's Purse"/>
    <m/>
    <m/>
    <x v="0"/>
    <x v="11"/>
    <n v="13"/>
    <s v="Octobre"/>
    <m/>
    <x v="0"/>
    <x v="0"/>
    <s v="Couvertures"/>
    <m/>
    <s v="Nombre"/>
    <n v="300"/>
    <m/>
    <m/>
    <m/>
    <s v=""/>
    <x v="57"/>
    <s v="Distribution générale"/>
    <x v="2"/>
    <x v="36"/>
    <s v="Beaulieu"/>
    <m/>
    <m/>
    <m/>
    <m/>
    <x v="82"/>
    <n v="3"/>
    <s v="HT07"/>
    <s v="HT07743"/>
    <e v="#N/A"/>
    <n v="0"/>
  </r>
  <r>
    <s v="Samaritan's Purse"/>
    <m/>
    <m/>
    <x v="0"/>
    <x v="11"/>
    <n v="13"/>
    <s v="Octobre"/>
    <m/>
    <x v="0"/>
    <x v="0"/>
    <s v="Kit d'hygiène"/>
    <m/>
    <s v="Nombre"/>
    <n v="300"/>
    <m/>
    <m/>
    <m/>
    <s v=""/>
    <x v="57"/>
    <s v="Distribution générale"/>
    <x v="2"/>
    <x v="36"/>
    <s v="Beaulieu"/>
    <m/>
    <m/>
    <m/>
    <m/>
    <x v="82"/>
    <n v="3"/>
    <s v="HT07"/>
    <s v="HT07743"/>
    <e v="#N/A"/>
    <n v="0"/>
  </r>
  <r>
    <s v="World Vision International"/>
    <m/>
    <m/>
    <x v="0"/>
    <x v="11"/>
    <n v="13"/>
    <s v="Octobre"/>
    <m/>
    <x v="1"/>
    <x v="1"/>
    <s v="Bâches"/>
    <m/>
    <s v="Nombre"/>
    <n v="297"/>
    <m/>
    <m/>
    <m/>
    <s v=""/>
    <x v="58"/>
    <m/>
    <x v="5"/>
    <x v="37"/>
    <s v="Salagnac"/>
    <m/>
    <m/>
    <m/>
    <m/>
    <x v="83"/>
    <n v="4"/>
    <s v="HT10"/>
    <s v="HT101014"/>
    <e v="#N/A"/>
    <n v="1"/>
  </r>
  <r>
    <s v="World Vision International"/>
    <m/>
    <m/>
    <x v="0"/>
    <x v="11"/>
    <n v="13"/>
    <s v="Octobre"/>
    <m/>
    <x v="1"/>
    <x v="1"/>
    <s v="Bâches"/>
    <m/>
    <s v="Nombre"/>
    <n v="165"/>
    <m/>
    <m/>
    <m/>
    <s v=""/>
    <x v="59"/>
    <m/>
    <x v="0"/>
    <x v="0"/>
    <s v="Grande Source"/>
    <m/>
    <m/>
    <m/>
    <m/>
    <x v="84"/>
    <n v="3"/>
    <s v="HT01"/>
    <s v="HT01151"/>
    <e v="#N/A"/>
    <n v="0"/>
  </r>
  <r>
    <s v="World Vision International"/>
    <m/>
    <m/>
    <x v="0"/>
    <x v="11"/>
    <n v="13"/>
    <s v="Octobre"/>
    <m/>
    <x v="1"/>
    <x v="1"/>
    <s v="Bâches"/>
    <m/>
    <s v="Nombre"/>
    <n v="166"/>
    <m/>
    <m/>
    <m/>
    <s v=""/>
    <x v="60"/>
    <m/>
    <x v="0"/>
    <x v="0"/>
    <s v="Petite Source"/>
    <m/>
    <m/>
    <m/>
    <m/>
    <x v="85"/>
    <n v="3"/>
    <s v="HT01"/>
    <s v="HT01151"/>
    <e v="#N/A"/>
    <n v="0"/>
  </r>
  <r>
    <s v="World Vision International"/>
    <m/>
    <m/>
    <x v="0"/>
    <x v="11"/>
    <n v="13"/>
    <s v="Octobre"/>
    <m/>
    <x v="1"/>
    <x v="1"/>
    <s v="Bâches"/>
    <m/>
    <s v="Nombre"/>
    <n v="250"/>
    <m/>
    <m/>
    <m/>
    <s v=""/>
    <x v="29"/>
    <m/>
    <x v="0"/>
    <x v="15"/>
    <s v="Soucailles"/>
    <m/>
    <m/>
    <m/>
    <m/>
    <x v="86"/>
    <n v="4"/>
    <s v="HT01"/>
    <s v="HT01115"/>
    <e v="#N/A"/>
    <n v="0"/>
  </r>
  <r>
    <s v="World Vision International"/>
    <m/>
    <m/>
    <x v="0"/>
    <x v="11"/>
    <n v="13"/>
    <s v="Octobre"/>
    <m/>
    <x v="0"/>
    <x v="0"/>
    <s v="Bidons"/>
    <m/>
    <s v="Nombre"/>
    <n v="297"/>
    <m/>
    <m/>
    <m/>
    <s v=""/>
    <x v="58"/>
    <s v="Sélection / Priorisation"/>
    <x v="5"/>
    <x v="37"/>
    <s v="Salagnac"/>
    <m/>
    <m/>
    <m/>
    <m/>
    <x v="83"/>
    <n v="4"/>
    <s v="HT10"/>
    <s v="HT101014"/>
    <e v="#N/A"/>
    <n v="0"/>
  </r>
  <r>
    <s v="World Vision International"/>
    <m/>
    <m/>
    <x v="0"/>
    <x v="11"/>
    <n v="13"/>
    <s v="Octobre"/>
    <m/>
    <x v="0"/>
    <x v="0"/>
    <s v="Bidons"/>
    <m/>
    <s v="Nombre"/>
    <n v="165"/>
    <m/>
    <m/>
    <m/>
    <s v=""/>
    <x v="59"/>
    <s v="Sélection / Priorisation"/>
    <x v="0"/>
    <x v="0"/>
    <s v="Grande Source"/>
    <m/>
    <m/>
    <m/>
    <m/>
    <x v="84"/>
    <n v="3"/>
    <s v="HT01"/>
    <s v="HT01151"/>
    <e v="#N/A"/>
    <n v="0"/>
  </r>
  <r>
    <s v="World Vision International"/>
    <m/>
    <m/>
    <x v="0"/>
    <x v="11"/>
    <n v="13"/>
    <s v="Octobre"/>
    <m/>
    <x v="0"/>
    <x v="0"/>
    <s v="Bidons"/>
    <m/>
    <s v="Nombre"/>
    <n v="166"/>
    <m/>
    <m/>
    <m/>
    <s v=""/>
    <x v="60"/>
    <s v="Sélection / Priorisation"/>
    <x v="0"/>
    <x v="0"/>
    <s v="Petite Source"/>
    <m/>
    <m/>
    <m/>
    <m/>
    <x v="85"/>
    <n v="3"/>
    <s v="HT01"/>
    <s v="HT01151"/>
    <e v="#N/A"/>
    <n v="0"/>
  </r>
  <r>
    <s v="World Vision International"/>
    <m/>
    <m/>
    <x v="0"/>
    <x v="11"/>
    <n v="13"/>
    <s v="Octobre"/>
    <m/>
    <x v="0"/>
    <x v="0"/>
    <s v="Bidons"/>
    <m/>
    <s v="Nombre"/>
    <n v="250"/>
    <m/>
    <m/>
    <m/>
    <s v=""/>
    <x v="29"/>
    <s v="Sélection / Priorisation"/>
    <x v="0"/>
    <x v="15"/>
    <s v="Soucailles"/>
    <m/>
    <m/>
    <m/>
    <m/>
    <x v="86"/>
    <n v="4"/>
    <s v="HT01"/>
    <s v="HT01115"/>
    <e v="#N/A"/>
    <n v="0"/>
  </r>
  <r>
    <s v="World Vision International"/>
    <m/>
    <m/>
    <x v="0"/>
    <x v="11"/>
    <n v="13"/>
    <s v="Octobre"/>
    <m/>
    <x v="0"/>
    <x v="0"/>
    <s v="Couvertures"/>
    <m/>
    <s v="Nombre"/>
    <n v="297"/>
    <m/>
    <m/>
    <m/>
    <s v=""/>
    <x v="58"/>
    <s v="Sélection / Priorisation"/>
    <x v="5"/>
    <x v="37"/>
    <s v="Salagnac"/>
    <m/>
    <m/>
    <m/>
    <m/>
    <x v="83"/>
    <n v="4"/>
    <s v="HT10"/>
    <s v="HT101014"/>
    <e v="#N/A"/>
    <n v="0"/>
  </r>
  <r>
    <s v="World Vision International"/>
    <m/>
    <m/>
    <x v="0"/>
    <x v="11"/>
    <n v="13"/>
    <s v="Octobre"/>
    <m/>
    <x v="0"/>
    <x v="0"/>
    <s v="Couvertures"/>
    <m/>
    <s v="Nombre"/>
    <n v="165"/>
    <m/>
    <m/>
    <m/>
    <s v=""/>
    <x v="59"/>
    <s v="Sélection / Priorisation"/>
    <x v="0"/>
    <x v="0"/>
    <s v="Grande Source"/>
    <m/>
    <m/>
    <m/>
    <m/>
    <x v="84"/>
    <n v="3"/>
    <s v="HT01"/>
    <s v="HT01151"/>
    <e v="#N/A"/>
    <n v="0"/>
  </r>
  <r>
    <s v="World Vision International"/>
    <m/>
    <m/>
    <x v="0"/>
    <x v="11"/>
    <n v="13"/>
    <s v="Octobre"/>
    <m/>
    <x v="0"/>
    <x v="0"/>
    <s v="Couvertures"/>
    <m/>
    <s v="Nombre"/>
    <n v="166"/>
    <m/>
    <m/>
    <m/>
    <s v=""/>
    <x v="60"/>
    <s v="Sélection / Priorisation"/>
    <x v="0"/>
    <x v="0"/>
    <s v="Petite Source"/>
    <m/>
    <m/>
    <m/>
    <m/>
    <x v="85"/>
    <n v="3"/>
    <s v="HT01"/>
    <s v="HT01151"/>
    <e v="#N/A"/>
    <n v="0"/>
  </r>
  <r>
    <s v="World Vision International"/>
    <m/>
    <m/>
    <x v="0"/>
    <x v="11"/>
    <n v="13"/>
    <s v="Octobre"/>
    <m/>
    <x v="0"/>
    <x v="0"/>
    <s v="Couvertures"/>
    <m/>
    <s v="Nombre"/>
    <n v="250"/>
    <m/>
    <m/>
    <m/>
    <s v=""/>
    <x v="29"/>
    <s v="Sélection / Priorisation"/>
    <x v="0"/>
    <x v="15"/>
    <s v="Soucailles"/>
    <m/>
    <m/>
    <m/>
    <m/>
    <x v="86"/>
    <n v="4"/>
    <s v="HT01"/>
    <s v="HT01115"/>
    <e v="#N/A"/>
    <n v="0"/>
  </r>
  <r>
    <s v="World Vision International"/>
    <m/>
    <m/>
    <x v="0"/>
    <x v="11"/>
    <n v="13"/>
    <s v="Octobre"/>
    <m/>
    <x v="0"/>
    <x v="0"/>
    <s v="Lampes solaires"/>
    <m/>
    <s v="Nombre"/>
    <n v="297"/>
    <m/>
    <m/>
    <m/>
    <s v=""/>
    <x v="58"/>
    <s v="Sélection / Priorisation"/>
    <x v="5"/>
    <x v="37"/>
    <s v="Salagnac"/>
    <m/>
    <m/>
    <m/>
    <m/>
    <x v="83"/>
    <n v="4"/>
    <s v="HT10"/>
    <s v="HT101014"/>
    <e v="#N/A"/>
    <n v="0"/>
  </r>
  <r>
    <s v="World Vision International"/>
    <m/>
    <m/>
    <x v="0"/>
    <x v="11"/>
    <n v="13"/>
    <s v="Octobre"/>
    <m/>
    <x v="0"/>
    <x v="0"/>
    <s v="Moustiquaires"/>
    <m/>
    <s v="Nombre"/>
    <n v="250"/>
    <m/>
    <m/>
    <m/>
    <s v=""/>
    <x v="29"/>
    <s v="Sélection / Priorisation"/>
    <x v="0"/>
    <x v="15"/>
    <s v="Soucailles"/>
    <m/>
    <m/>
    <m/>
    <m/>
    <x v="86"/>
    <n v="4"/>
    <s v="HT01"/>
    <s v="HT01115"/>
    <e v="#N/A"/>
    <n v="0"/>
  </r>
  <r>
    <s v="American RC"/>
    <s v="Haitian RC"/>
    <m/>
    <x v="0"/>
    <x v="12"/>
    <n v="14"/>
    <s v="Octobre"/>
    <m/>
    <x v="0"/>
    <x v="0"/>
    <s v="Kit d'hygiène"/>
    <m/>
    <s v="Nombre"/>
    <n v="35"/>
    <m/>
    <m/>
    <m/>
    <s v=""/>
    <x v="61"/>
    <s v="Sélection / Priorisation"/>
    <x v="2"/>
    <x v="38"/>
    <s v="Les Coteaux Health Center"/>
    <m/>
    <m/>
    <m/>
    <m/>
    <x v="87"/>
    <n v="1"/>
    <s v="HT07"/>
    <s v="HT07741"/>
    <e v="#N/A"/>
    <n v="1"/>
  </r>
  <r>
    <s v="American RC"/>
    <s v="Haitian RC"/>
    <m/>
    <x v="0"/>
    <x v="12"/>
    <n v="14"/>
    <s v="Octobre"/>
    <m/>
    <x v="0"/>
    <x v="0"/>
    <s v="Kit d'hygiène"/>
    <m/>
    <s v="Nombre"/>
    <n v="35"/>
    <m/>
    <m/>
    <m/>
    <s v=""/>
    <x v="61"/>
    <s v="Sélection / Priorisation"/>
    <x v="2"/>
    <x v="20"/>
    <s v="Port-Salut Health Center"/>
    <m/>
    <m/>
    <m/>
    <m/>
    <x v="88"/>
    <n v="1"/>
    <s v="HT07"/>
    <s v="HT07721"/>
    <e v="#N/A"/>
    <n v="1"/>
  </r>
  <r>
    <s v="CARE"/>
    <m/>
    <m/>
    <x v="0"/>
    <x v="12"/>
    <n v="14"/>
    <s v="Octobre"/>
    <m/>
    <x v="0"/>
    <x v="0"/>
    <s v="Aquatabs"/>
    <m/>
    <s v="Nombre"/>
    <n v="46746"/>
    <m/>
    <m/>
    <m/>
    <s v=""/>
    <x v="62"/>
    <m/>
    <x v="1"/>
    <x v="5"/>
    <m/>
    <m/>
    <m/>
    <s v="Ménage"/>
    <m/>
    <x v="89"/>
    <n v="1"/>
    <s v="HT08"/>
    <s v="HT08814"/>
    <e v="#N/A"/>
    <n v="0"/>
  </r>
  <r>
    <s v="CARE"/>
    <m/>
    <m/>
    <x v="0"/>
    <x v="12"/>
    <n v="14"/>
    <s v="Octobre"/>
    <m/>
    <x v="1"/>
    <x v="1"/>
    <s v="Bâches"/>
    <m/>
    <s v="Nombre"/>
    <n v="250"/>
    <m/>
    <m/>
    <m/>
    <s v=""/>
    <x v="29"/>
    <s v="Sélection / Priorisation"/>
    <x v="3"/>
    <x v="39"/>
    <m/>
    <m/>
    <m/>
    <s v="Ménage"/>
    <m/>
    <x v="90"/>
    <n v="3"/>
    <s v="HT02"/>
    <s v="HT02214"/>
    <e v="#N/A"/>
    <n v="1"/>
  </r>
  <r>
    <s v="CARE"/>
    <m/>
    <m/>
    <x v="0"/>
    <x v="12"/>
    <n v="14"/>
    <s v="Octobre"/>
    <m/>
    <x v="0"/>
    <x v="0"/>
    <s v="Kit d'hygiène"/>
    <s v="Savons de lessive et de toilettes, Serviettes et papiers hygiéniques, Aquatabs, Dentifrices et brosses à dents et Serviettes de bain"/>
    <s v="Nombre"/>
    <n v="250"/>
    <m/>
    <m/>
    <m/>
    <s v=""/>
    <x v="29"/>
    <m/>
    <x v="3"/>
    <x v="39"/>
    <m/>
    <m/>
    <m/>
    <s v="Ménage"/>
    <m/>
    <x v="90"/>
    <n v="3"/>
    <s v="HT02"/>
    <s v="HT02214"/>
    <e v="#N/A"/>
    <n v="0"/>
  </r>
  <r>
    <s v="CARE"/>
    <m/>
    <m/>
    <x v="0"/>
    <x v="12"/>
    <n v="14"/>
    <s v="Octobre"/>
    <m/>
    <x v="0"/>
    <x v="0"/>
    <s v="Aquatabs"/>
    <m/>
    <s v="Nombre"/>
    <n v="750"/>
    <m/>
    <m/>
    <m/>
    <s v=""/>
    <x v="29"/>
    <m/>
    <x v="3"/>
    <x v="39"/>
    <m/>
    <m/>
    <m/>
    <m/>
    <m/>
    <x v="90"/>
    <n v="3"/>
    <s v="HT02"/>
    <s v="HT02214"/>
    <e v="#N/A"/>
    <n v="0"/>
  </r>
  <r>
    <s v="Catholic Relief Services"/>
    <m/>
    <s v="OFDA"/>
    <x v="0"/>
    <x v="12"/>
    <n v="14"/>
    <s v="Octobre"/>
    <m/>
    <x v="1"/>
    <x v="1"/>
    <s v="Bâches"/>
    <m/>
    <s v="Nombre"/>
    <n v="670"/>
    <m/>
    <m/>
    <m/>
    <s v=""/>
    <x v="63"/>
    <m/>
    <x v="1"/>
    <x v="3"/>
    <s v="Desormeau"/>
    <m/>
    <m/>
    <m/>
    <s v="On-going presence in DM"/>
    <x v="91"/>
    <n v="1"/>
    <s v="HT08"/>
    <s v="HT08822"/>
    <e v="#N/A"/>
    <n v="1"/>
  </r>
  <r>
    <s v="Concern Worldwide"/>
    <s v="Joint distribution with World Wision"/>
    <m/>
    <x v="0"/>
    <x v="12"/>
    <n v="14"/>
    <s v="Octobre"/>
    <m/>
    <x v="0"/>
    <x v="0"/>
    <s v="Aquatabs"/>
    <m/>
    <s v="Nombre"/>
    <n v="1500"/>
    <m/>
    <m/>
    <m/>
    <s v=""/>
    <x v="15"/>
    <s v="Sélection / Priorisation"/>
    <x v="0"/>
    <x v="0"/>
    <s v="Palma"/>
    <m/>
    <m/>
    <m/>
    <m/>
    <x v="92"/>
    <n v="2"/>
    <s v="HT01"/>
    <s v="HT01151"/>
    <e v="#N/A"/>
    <n v="0"/>
  </r>
  <r>
    <s v="Concern Worldwide"/>
    <s v="Joint distribution with World Wision"/>
    <m/>
    <x v="0"/>
    <x v="12"/>
    <n v="14"/>
    <s v="Octobre"/>
    <m/>
    <x v="0"/>
    <x v="0"/>
    <s v="Kit d'hygiène"/>
    <m/>
    <s v="Nombre"/>
    <n v="150"/>
    <m/>
    <m/>
    <m/>
    <s v=""/>
    <x v="15"/>
    <s v="Sélection / Priorisation"/>
    <x v="0"/>
    <x v="0"/>
    <s v="Palma"/>
    <m/>
    <m/>
    <m/>
    <m/>
    <x v="92"/>
    <n v="2"/>
    <s v="HT01"/>
    <s v="HT01151"/>
    <e v="#N/A"/>
    <n v="0"/>
  </r>
  <r>
    <s v="Diakonie Katastrophenhilfe"/>
    <s v="KORAL"/>
    <s v="German Foreign Office (AA)"/>
    <x v="0"/>
    <x v="12"/>
    <n v="14"/>
    <s v="Octobre"/>
    <m/>
    <x v="0"/>
    <x v="0"/>
    <s v="Kit d'hygiène"/>
    <s v="Shampooing, savon, brosses a dents, dentifrice, deodorants, peignes, Aquatabs, papier toilette, serviette hygienique, sceaux, savon pour lessive"/>
    <s v="Nombre"/>
    <n v="176"/>
    <m/>
    <m/>
    <m/>
    <s v=""/>
    <x v="64"/>
    <s v="Sélection / Priorisation"/>
    <x v="2"/>
    <x v="40"/>
    <s v="2ème Champlois"/>
    <s v="Saut Mathurine"/>
    <s v="Rural"/>
    <s v="Ménage"/>
    <m/>
    <x v="93"/>
    <n v="2"/>
    <s v="HT07"/>
    <s v="HT07714"/>
    <s v="HT07714-02"/>
    <n v="1"/>
  </r>
  <r>
    <s v="Diakonie Katastrophenhilfe"/>
    <s v="KORAL"/>
    <s v="German Foreign Office (AA)"/>
    <x v="0"/>
    <x v="12"/>
    <n v="14"/>
    <s v="Octobre"/>
    <m/>
    <x v="1"/>
    <x v="1"/>
    <s v="Kit Abris"/>
    <s v="2 baches, 2 laines, cordes"/>
    <s v="Nombre"/>
    <n v="176"/>
    <m/>
    <m/>
    <m/>
    <s v=""/>
    <x v="64"/>
    <s v="Sélection / Priorisation"/>
    <x v="2"/>
    <x v="40"/>
    <s v="2ème Champlois"/>
    <s v="Saut Mathurine"/>
    <s v="Rural"/>
    <s v="Ménage"/>
    <m/>
    <x v="93"/>
    <n v="2"/>
    <s v="HT07"/>
    <s v="HT07714"/>
    <s v="HT07714-02"/>
    <n v="0"/>
  </r>
  <r>
    <s v="Italian RC"/>
    <s v="Haitian RC"/>
    <m/>
    <x v="0"/>
    <x v="12"/>
    <n v="14"/>
    <s v="Octobre"/>
    <m/>
    <x v="0"/>
    <x v="0"/>
    <s v="Aquatabs"/>
    <m/>
    <s v="Nombre"/>
    <n v="7000"/>
    <m/>
    <m/>
    <m/>
    <s v=""/>
    <x v="12"/>
    <s v="Sélection / Priorisation"/>
    <x v="0"/>
    <x v="41"/>
    <m/>
    <m/>
    <m/>
    <m/>
    <m/>
    <x v="94"/>
    <n v="1"/>
    <s v="HT01"/>
    <s v="HT01131"/>
    <e v="#N/A"/>
    <n v="1"/>
  </r>
  <r>
    <s v="Samaritan's Purse"/>
    <m/>
    <m/>
    <x v="0"/>
    <x v="12"/>
    <n v="14"/>
    <s v="Octobre"/>
    <m/>
    <x v="0"/>
    <x v="0"/>
    <s v="Couvertures"/>
    <m/>
    <s v="Nombre"/>
    <n v="340"/>
    <m/>
    <m/>
    <m/>
    <s v=""/>
    <x v="65"/>
    <s v="Distribution générale"/>
    <x v="1"/>
    <x v="1"/>
    <s v="Fond Rouge De Torbec"/>
    <m/>
    <m/>
    <m/>
    <m/>
    <x v="95"/>
    <n v="2"/>
    <s v="HT08"/>
    <s v="HT08811"/>
    <e v="#N/A"/>
    <n v="0"/>
  </r>
  <r>
    <s v="Samaritan's Purse"/>
    <m/>
    <m/>
    <x v="0"/>
    <x v="12"/>
    <n v="14"/>
    <s v="Octobre"/>
    <m/>
    <x v="0"/>
    <x v="0"/>
    <s v="Kit d'hygiène"/>
    <m/>
    <s v="Nombre"/>
    <n v="340"/>
    <m/>
    <m/>
    <m/>
    <s v=""/>
    <x v="65"/>
    <s v="Distribution générale"/>
    <x v="1"/>
    <x v="1"/>
    <s v="Fond Rouge De Torbec"/>
    <m/>
    <m/>
    <m/>
    <m/>
    <x v="95"/>
    <n v="2"/>
    <s v="HT08"/>
    <s v="HT08811"/>
    <e v="#N/A"/>
    <n v="0"/>
  </r>
  <r>
    <s v="World Vision International"/>
    <m/>
    <m/>
    <x v="0"/>
    <x v="12"/>
    <n v="14"/>
    <s v="Octobre"/>
    <m/>
    <x v="1"/>
    <x v="1"/>
    <s v="Bâches"/>
    <m/>
    <s v="Nombre"/>
    <n v="410"/>
    <m/>
    <m/>
    <m/>
    <s v=""/>
    <x v="66"/>
    <m/>
    <x v="5"/>
    <x v="42"/>
    <s v="Tiby"/>
    <m/>
    <m/>
    <m/>
    <m/>
    <x v="96"/>
    <n v="4"/>
    <s v="HT10"/>
    <s v="HT101022"/>
    <e v="#N/A"/>
    <n v="1"/>
  </r>
  <r>
    <s v="World Vision International"/>
    <s v="Concern Worldwide"/>
    <m/>
    <x v="0"/>
    <x v="12"/>
    <n v="14"/>
    <s v="Octobre"/>
    <m/>
    <x v="1"/>
    <x v="1"/>
    <s v="Bâches"/>
    <m/>
    <s v="Nombre"/>
    <n v="150"/>
    <m/>
    <m/>
    <m/>
    <s v=""/>
    <x v="15"/>
    <m/>
    <x v="0"/>
    <x v="0"/>
    <s v="Petite Source"/>
    <m/>
    <m/>
    <m/>
    <m/>
    <x v="97"/>
    <n v="5"/>
    <s v="HT01"/>
    <s v="HT01151"/>
    <e v="#N/A"/>
    <n v="0"/>
  </r>
  <r>
    <s v="World Vision International"/>
    <m/>
    <m/>
    <x v="0"/>
    <x v="12"/>
    <n v="14"/>
    <s v="Octobre"/>
    <m/>
    <x v="0"/>
    <x v="0"/>
    <s v="Bidons"/>
    <m/>
    <s v="Nombre"/>
    <n v="420"/>
    <m/>
    <m/>
    <m/>
    <s v=""/>
    <x v="66"/>
    <s v="Sélection / Priorisation"/>
    <x v="5"/>
    <x v="42"/>
    <s v="Tiby"/>
    <m/>
    <m/>
    <m/>
    <m/>
    <x v="96"/>
    <n v="4"/>
    <s v="HT10"/>
    <s v="HT101022"/>
    <e v="#N/A"/>
    <n v="0"/>
  </r>
  <r>
    <s v="World Vision International"/>
    <s v="Concern Worldwide"/>
    <m/>
    <x v="0"/>
    <x v="12"/>
    <n v="14"/>
    <s v="Octobre"/>
    <m/>
    <x v="0"/>
    <x v="0"/>
    <s v="Bidons"/>
    <m/>
    <s v="Nombre"/>
    <n v="150"/>
    <m/>
    <m/>
    <m/>
    <s v=""/>
    <x v="15"/>
    <s v="Sélection / Priorisation"/>
    <x v="0"/>
    <x v="0"/>
    <s v="Petite Source"/>
    <m/>
    <m/>
    <m/>
    <m/>
    <x v="97"/>
    <n v="5"/>
    <s v="HT01"/>
    <s v="HT01151"/>
    <e v="#N/A"/>
    <n v="0"/>
  </r>
  <r>
    <s v="World Vision International"/>
    <m/>
    <m/>
    <x v="0"/>
    <x v="12"/>
    <n v="14"/>
    <s v="Octobre"/>
    <m/>
    <x v="0"/>
    <x v="0"/>
    <s v="Couvertures"/>
    <m/>
    <s v="Nombre"/>
    <n v="420"/>
    <m/>
    <m/>
    <m/>
    <s v=""/>
    <x v="66"/>
    <s v="Sélection / Priorisation"/>
    <x v="5"/>
    <x v="42"/>
    <s v="Tiby"/>
    <m/>
    <m/>
    <m/>
    <m/>
    <x v="96"/>
    <n v="4"/>
    <s v="HT10"/>
    <s v="HT101022"/>
    <e v="#N/A"/>
    <n v="0"/>
  </r>
  <r>
    <s v="World Vision International"/>
    <s v="Concern Worldwide"/>
    <m/>
    <x v="0"/>
    <x v="12"/>
    <n v="14"/>
    <s v="Octobre"/>
    <m/>
    <x v="0"/>
    <x v="0"/>
    <s v="Couvertures"/>
    <m/>
    <s v="Nombre"/>
    <n v="150"/>
    <m/>
    <m/>
    <m/>
    <s v=""/>
    <x v="15"/>
    <s v="Sélection / Priorisation"/>
    <x v="0"/>
    <x v="0"/>
    <s v="Petite Source"/>
    <m/>
    <m/>
    <m/>
    <m/>
    <x v="97"/>
    <n v="5"/>
    <s v="HT01"/>
    <s v="HT01151"/>
    <e v="#N/A"/>
    <n v="0"/>
  </r>
  <r>
    <s v="World Vision International"/>
    <s v="Concern Worldwide"/>
    <m/>
    <x v="0"/>
    <x v="12"/>
    <n v="14"/>
    <s v="Octobre"/>
    <m/>
    <x v="0"/>
    <x v="0"/>
    <s v="Kit d'hygiène"/>
    <m/>
    <s v="Nombre"/>
    <n v="150"/>
    <m/>
    <m/>
    <m/>
    <s v=""/>
    <x v="15"/>
    <s v="Sélection / Priorisation"/>
    <x v="0"/>
    <x v="0"/>
    <s v="Petite Source"/>
    <m/>
    <m/>
    <m/>
    <m/>
    <x v="97"/>
    <n v="5"/>
    <s v="HT01"/>
    <s v="HT01151"/>
    <e v="#N/A"/>
    <n v="0"/>
  </r>
  <r>
    <s v="World Vision International"/>
    <s v="Concern Worldwide"/>
    <m/>
    <x v="0"/>
    <x v="12"/>
    <n v="14"/>
    <s v="Octobre"/>
    <m/>
    <x v="0"/>
    <x v="0"/>
    <s v="Aquatabs"/>
    <m/>
    <s v="Nombre"/>
    <n v="150"/>
    <m/>
    <m/>
    <m/>
    <s v=""/>
    <x v="15"/>
    <s v="Sélection / Priorisation"/>
    <x v="0"/>
    <x v="0"/>
    <s v="Petite Source"/>
    <m/>
    <m/>
    <m/>
    <m/>
    <x v="97"/>
    <n v="5"/>
    <s v="HT01"/>
    <s v="HT01151"/>
    <e v="#N/A"/>
    <n v="0"/>
  </r>
  <r>
    <s v="World Vision International"/>
    <m/>
    <m/>
    <x v="0"/>
    <x v="12"/>
    <n v="14"/>
    <s v="Octobre"/>
    <m/>
    <x v="0"/>
    <x v="0"/>
    <s v="Lampes solaires"/>
    <m/>
    <s v="Nombre"/>
    <n v="420"/>
    <m/>
    <m/>
    <m/>
    <s v=""/>
    <x v="66"/>
    <s v="Sélection / Priorisation"/>
    <x v="5"/>
    <x v="42"/>
    <s v="Tiby"/>
    <m/>
    <m/>
    <m/>
    <m/>
    <x v="96"/>
    <n v="4"/>
    <s v="HT10"/>
    <s v="HT101022"/>
    <e v="#N/A"/>
    <n v="0"/>
  </r>
  <r>
    <s v="Catholic Relief Services"/>
    <m/>
    <s v="OFDA"/>
    <x v="0"/>
    <x v="13"/>
    <n v="15"/>
    <s v="Octobre"/>
    <m/>
    <x v="1"/>
    <x v="1"/>
    <s v="Bâches"/>
    <m/>
    <s v="Nombre"/>
    <n v="50"/>
    <m/>
    <m/>
    <m/>
    <s v=""/>
    <x v="14"/>
    <m/>
    <x v="1"/>
    <x v="3"/>
    <s v="Petite Riviere"/>
    <m/>
    <m/>
    <m/>
    <m/>
    <x v="98"/>
    <n v="1"/>
    <s v="HT08"/>
    <s v="HT08822"/>
    <e v="#N/A"/>
    <n v="0"/>
  </r>
  <r>
    <s v="Italian RC"/>
    <s v="Haitian RC"/>
    <m/>
    <x v="0"/>
    <x v="13"/>
    <n v="15"/>
    <s v="Octobre"/>
    <m/>
    <x v="0"/>
    <x v="0"/>
    <s v="Aquatabs"/>
    <m/>
    <s v="Nombre"/>
    <n v="3000"/>
    <m/>
    <m/>
    <m/>
    <s v=""/>
    <x v="67"/>
    <s v="Sélection / Priorisation"/>
    <x v="0"/>
    <x v="41"/>
    <m/>
    <m/>
    <m/>
    <m/>
    <m/>
    <x v="99"/>
    <n v="1"/>
    <s v="HT01"/>
    <s v="HT01131"/>
    <e v="#N/A"/>
    <n v="0"/>
  </r>
  <r>
    <s v="Samaritan's Purse"/>
    <m/>
    <m/>
    <x v="0"/>
    <x v="13"/>
    <n v="15"/>
    <s v="Octobre"/>
    <m/>
    <x v="1"/>
    <x v="1"/>
    <s v="Bâches"/>
    <m/>
    <s v="Nombre"/>
    <n v="200"/>
    <m/>
    <m/>
    <m/>
    <s v=""/>
    <x v="33"/>
    <m/>
    <x v="2"/>
    <x v="7"/>
    <s v="Bourdet"/>
    <m/>
    <m/>
    <m/>
    <m/>
    <x v="100"/>
    <n v="1"/>
    <s v="HT07"/>
    <s v="HT07711"/>
    <e v="#N/A"/>
    <n v="1"/>
  </r>
  <r>
    <s v="World Vision International"/>
    <m/>
    <m/>
    <x v="0"/>
    <x v="13"/>
    <n v="15"/>
    <s v="Octobre"/>
    <m/>
    <x v="1"/>
    <x v="1"/>
    <s v="Bâches"/>
    <m/>
    <s v="Nombre"/>
    <n v="100"/>
    <m/>
    <m/>
    <m/>
    <s v=""/>
    <x v="12"/>
    <m/>
    <x v="0"/>
    <x v="0"/>
    <s v="Petite Source"/>
    <m/>
    <m/>
    <m/>
    <m/>
    <x v="101"/>
    <n v="3"/>
    <s v="HT01"/>
    <s v="HT01151"/>
    <e v="#N/A"/>
    <n v="0"/>
  </r>
  <r>
    <s v="World Vision International"/>
    <m/>
    <m/>
    <x v="0"/>
    <x v="13"/>
    <n v="15"/>
    <s v="Octobre"/>
    <m/>
    <x v="0"/>
    <x v="0"/>
    <s v="Bidons"/>
    <m/>
    <s v="Nombre"/>
    <n v="100"/>
    <m/>
    <m/>
    <m/>
    <s v=""/>
    <x v="12"/>
    <s v="Sélection / Priorisation"/>
    <x v="0"/>
    <x v="0"/>
    <s v="Petite Source"/>
    <m/>
    <m/>
    <m/>
    <m/>
    <x v="101"/>
    <n v="3"/>
    <s v="HT01"/>
    <s v="HT01151"/>
    <e v="#N/A"/>
    <n v="0"/>
  </r>
  <r>
    <s v="World Vision International"/>
    <m/>
    <m/>
    <x v="0"/>
    <x v="13"/>
    <n v="15"/>
    <s v="Octobre"/>
    <m/>
    <x v="0"/>
    <x v="0"/>
    <s v="Couvertures"/>
    <m/>
    <s v="Nombre"/>
    <n v="100"/>
    <m/>
    <m/>
    <m/>
    <s v=""/>
    <x v="12"/>
    <s v="Sélection / Priorisation"/>
    <x v="0"/>
    <x v="0"/>
    <s v="Petite Source"/>
    <m/>
    <m/>
    <m/>
    <m/>
    <x v="101"/>
    <n v="3"/>
    <s v="HT01"/>
    <s v="HT01151"/>
    <e v="#N/A"/>
    <n v="0"/>
  </r>
  <r>
    <s v="American RC"/>
    <s v="Haitian RC"/>
    <m/>
    <x v="0"/>
    <x v="14"/>
    <n v="16"/>
    <s v="Octobre"/>
    <m/>
    <x v="0"/>
    <x v="0"/>
    <s v="Kit d'hygiène"/>
    <m/>
    <s v="Nombre"/>
    <n v="70"/>
    <m/>
    <m/>
    <m/>
    <s v=""/>
    <x v="68"/>
    <s v="Sélection / Priorisation"/>
    <x v="2"/>
    <x v="38"/>
    <m/>
    <m/>
    <m/>
    <m/>
    <m/>
    <x v="102"/>
    <n v="1"/>
    <s v="HT07"/>
    <s v="HT07741"/>
    <e v="#N/A"/>
    <n v="0"/>
  </r>
  <r>
    <s v="Concern Worldwide"/>
    <s v="Joint distribution with World Wision"/>
    <m/>
    <x v="0"/>
    <x v="14"/>
    <n v="16"/>
    <s v="Octobre"/>
    <m/>
    <x v="0"/>
    <x v="0"/>
    <s v="Aquatabs"/>
    <m/>
    <s v="Nombre"/>
    <n v="2500"/>
    <m/>
    <m/>
    <m/>
    <s v=""/>
    <x v="29"/>
    <s v="Sélection / Priorisation"/>
    <x v="0"/>
    <x v="0"/>
    <s v="Grand Lagon"/>
    <m/>
    <m/>
    <m/>
    <m/>
    <x v="103"/>
    <n v="3"/>
    <s v="HT01"/>
    <s v="HT01151"/>
    <e v="#N/A"/>
    <n v="0"/>
  </r>
  <r>
    <s v="Concern Worldwide"/>
    <s v="Joint distribution with World Wision"/>
    <m/>
    <x v="0"/>
    <x v="14"/>
    <n v="16"/>
    <s v="Octobre"/>
    <m/>
    <x v="0"/>
    <x v="0"/>
    <s v="Couvertures"/>
    <m/>
    <s v="Nombre"/>
    <n v="250"/>
    <m/>
    <m/>
    <m/>
    <s v=""/>
    <x v="29"/>
    <s v="Sélection / Priorisation"/>
    <x v="0"/>
    <x v="0"/>
    <s v="Grand Lagon"/>
    <m/>
    <m/>
    <m/>
    <m/>
    <x v="103"/>
    <n v="3"/>
    <s v="HT01"/>
    <s v="HT01151"/>
    <e v="#N/A"/>
    <n v="0"/>
  </r>
  <r>
    <s v="Concern Worldwide"/>
    <s v="Joint distribution with World Wision"/>
    <m/>
    <x v="0"/>
    <x v="14"/>
    <n v="16"/>
    <s v="Octobre"/>
    <m/>
    <x v="0"/>
    <x v="0"/>
    <s v="Kit d'hygiène"/>
    <m/>
    <s v="Nombre"/>
    <n v="250"/>
    <m/>
    <m/>
    <m/>
    <s v=""/>
    <x v="29"/>
    <s v="Sélection / Priorisation"/>
    <x v="0"/>
    <x v="0"/>
    <s v="Grand Lagon"/>
    <m/>
    <m/>
    <m/>
    <m/>
    <x v="103"/>
    <n v="3"/>
    <s v="HT01"/>
    <s v="HT01151"/>
    <e v="#N/A"/>
    <n v="0"/>
  </r>
  <r>
    <s v="PADF"/>
    <m/>
    <s v="Private funds"/>
    <x v="0"/>
    <x v="14"/>
    <n v="16"/>
    <s v="Octobre"/>
    <m/>
    <x v="0"/>
    <x v="0"/>
    <s v="Aquatabs"/>
    <m/>
    <s v="Nombre"/>
    <n v="130"/>
    <m/>
    <m/>
    <m/>
    <s v=""/>
    <x v="69"/>
    <s v="Distribution générale"/>
    <x v="2"/>
    <x v="26"/>
    <m/>
    <m/>
    <m/>
    <m/>
    <s v="20 tablets de 33 mg par famille"/>
    <x v="104"/>
    <n v="1"/>
    <s v="HT07"/>
    <s v="HT07715"/>
    <e v="#N/A"/>
    <n v="0"/>
  </r>
  <r>
    <s v="Samaritan's Purse"/>
    <m/>
    <m/>
    <x v="0"/>
    <x v="14"/>
    <n v="16"/>
    <s v="Octobre"/>
    <m/>
    <x v="1"/>
    <x v="1"/>
    <s v="Bâches"/>
    <m/>
    <s v="Nombre"/>
    <n v="250"/>
    <m/>
    <m/>
    <m/>
    <s v=""/>
    <x v="29"/>
    <m/>
    <x v="2"/>
    <x v="36"/>
    <s v="Renaudin"/>
    <m/>
    <m/>
    <m/>
    <m/>
    <x v="105"/>
    <n v="1"/>
    <s v="HT07"/>
    <s v="HT07743"/>
    <e v="#N/A"/>
    <n v="0"/>
  </r>
  <r>
    <s v="Samaritan's Purse"/>
    <m/>
    <m/>
    <x v="0"/>
    <x v="14"/>
    <n v="16"/>
    <s v="Octobre"/>
    <m/>
    <x v="1"/>
    <x v="1"/>
    <s v="Bâches"/>
    <m/>
    <s v="Nombre"/>
    <n v="200"/>
    <m/>
    <m/>
    <m/>
    <s v=""/>
    <x v="37"/>
    <m/>
    <x v="2"/>
    <x v="36"/>
    <s v="1ère Beaulieu"/>
    <m/>
    <m/>
    <m/>
    <m/>
    <x v="106"/>
    <n v="1"/>
    <s v="HT07"/>
    <s v="HT07743"/>
    <s v="HT07743-01"/>
    <n v="0"/>
  </r>
  <r>
    <s v="Samaritan's Purse"/>
    <m/>
    <m/>
    <x v="0"/>
    <x v="14"/>
    <n v="16"/>
    <s v="Octobre"/>
    <m/>
    <x v="1"/>
    <x v="1"/>
    <s v="Bâches"/>
    <m/>
    <s v="Nombre"/>
    <n v="106"/>
    <m/>
    <m/>
    <m/>
    <s v=""/>
    <x v="37"/>
    <m/>
    <x v="1"/>
    <x v="1"/>
    <s v="9e Fonds Rouge Torberck"/>
    <s v="Martino"/>
    <m/>
    <m/>
    <m/>
    <x v="107"/>
    <n v="3"/>
    <s v="HT08"/>
    <s v="HT08811"/>
    <s v="HT08811-09"/>
    <n v="0"/>
  </r>
  <r>
    <s v="Samaritan's Purse"/>
    <m/>
    <m/>
    <x v="0"/>
    <x v="14"/>
    <n v="16"/>
    <s v="Octobre"/>
    <m/>
    <x v="0"/>
    <x v="0"/>
    <s v="Couvertures"/>
    <m/>
    <s v="Nombre"/>
    <n v="106"/>
    <m/>
    <m/>
    <m/>
    <s v=""/>
    <x v="37"/>
    <m/>
    <x v="1"/>
    <x v="1"/>
    <s v="9e Fonds Rouge Torberck"/>
    <s v="Martino"/>
    <m/>
    <m/>
    <m/>
    <x v="107"/>
    <n v="3"/>
    <s v="HT08"/>
    <s v="HT08811"/>
    <s v="HT08811-09"/>
    <n v="0"/>
  </r>
  <r>
    <s v="Samaritan's Purse"/>
    <m/>
    <m/>
    <x v="0"/>
    <x v="14"/>
    <n v="16"/>
    <s v="Octobre"/>
    <m/>
    <x v="0"/>
    <x v="0"/>
    <s v="Kit d'hygiène"/>
    <m/>
    <s v="Nombre"/>
    <n v="106"/>
    <m/>
    <m/>
    <m/>
    <s v=""/>
    <x v="37"/>
    <m/>
    <x v="1"/>
    <x v="1"/>
    <s v="9e Fonds Rouge Torberck"/>
    <s v="Martino"/>
    <m/>
    <m/>
    <m/>
    <x v="107"/>
    <n v="3"/>
    <s v="HT08"/>
    <s v="HT08811"/>
    <s v="HT08811-09"/>
    <n v="0"/>
  </r>
  <r>
    <s v="Samaritan's Purse"/>
    <m/>
    <m/>
    <x v="0"/>
    <x v="14"/>
    <n v="16"/>
    <s v="Octobre"/>
    <m/>
    <x v="1"/>
    <x v="1"/>
    <s v="Bâches"/>
    <m/>
    <s v="Nombre"/>
    <n v="50"/>
    <m/>
    <m/>
    <m/>
    <s v=""/>
    <x v="37"/>
    <m/>
    <x v="1"/>
    <x v="1"/>
    <s v="7e Marfranc"/>
    <s v="El Shaddei"/>
    <m/>
    <m/>
    <m/>
    <x v="108"/>
    <n v="3"/>
    <s v="HT08"/>
    <s v="HT08811"/>
    <s v="HT08811-07"/>
    <n v="0"/>
  </r>
  <r>
    <s v="Samaritan's Purse"/>
    <m/>
    <m/>
    <x v="0"/>
    <x v="14"/>
    <n v="16"/>
    <s v="Octobre"/>
    <m/>
    <x v="0"/>
    <x v="0"/>
    <s v="Couvertures"/>
    <m/>
    <s v="Nombre"/>
    <n v="50"/>
    <m/>
    <m/>
    <m/>
    <s v=""/>
    <x v="37"/>
    <m/>
    <x v="1"/>
    <x v="1"/>
    <s v="7e Marfranc"/>
    <s v="El Shaddei"/>
    <m/>
    <m/>
    <m/>
    <x v="108"/>
    <n v="3"/>
    <s v="HT08"/>
    <s v="HT08811"/>
    <s v="HT08811-07"/>
    <n v="0"/>
  </r>
  <r>
    <s v="Samaritan's Purse"/>
    <m/>
    <m/>
    <x v="0"/>
    <x v="14"/>
    <n v="16"/>
    <s v="Octobre"/>
    <m/>
    <x v="0"/>
    <x v="0"/>
    <s v="Kit d'hygiène"/>
    <m/>
    <s v="Nombre"/>
    <n v="50"/>
    <m/>
    <m/>
    <m/>
    <s v=""/>
    <x v="37"/>
    <m/>
    <x v="1"/>
    <x v="1"/>
    <s v="7e Marfranc"/>
    <s v="El Shaddei"/>
    <m/>
    <m/>
    <m/>
    <x v="108"/>
    <n v="3"/>
    <s v="HT08"/>
    <s v="HT08811"/>
    <s v="HT08811-07"/>
    <n v="0"/>
  </r>
  <r>
    <s v="Samaritan's Purse"/>
    <m/>
    <m/>
    <x v="0"/>
    <x v="14"/>
    <n v="16"/>
    <s v="Octobre"/>
    <m/>
    <x v="1"/>
    <x v="1"/>
    <s v="Bâches"/>
    <m/>
    <s v="Nombre"/>
    <n v="350"/>
    <m/>
    <m/>
    <m/>
    <s v=""/>
    <x v="37"/>
    <m/>
    <x v="2"/>
    <x v="36"/>
    <m/>
    <m/>
    <m/>
    <m/>
    <m/>
    <x v="109"/>
    <n v="1"/>
    <s v="HT07"/>
    <s v="HT07743"/>
    <e v="#N/A"/>
    <n v="0"/>
  </r>
  <r>
    <s v="CARE"/>
    <m/>
    <m/>
    <x v="0"/>
    <x v="15"/>
    <n v="17"/>
    <s v="Octobre"/>
    <m/>
    <x v="1"/>
    <x v="1"/>
    <s v="Bâches"/>
    <m/>
    <s v="Nombre"/>
    <n v="576"/>
    <m/>
    <m/>
    <m/>
    <s v=""/>
    <x v="70"/>
    <s v="Sélection / Priorisation"/>
    <x v="1"/>
    <x v="5"/>
    <m/>
    <m/>
    <m/>
    <s v="Centre collectif / d'évacuation d'urgence"/>
    <m/>
    <x v="110"/>
    <n v="1"/>
    <s v="HT08"/>
    <s v="HT08814"/>
    <e v="#N/A"/>
    <n v="0"/>
  </r>
  <r>
    <s v="Catholic Relief Services"/>
    <m/>
    <s v="OFDA"/>
    <x v="0"/>
    <x v="15"/>
    <n v="17"/>
    <s v="Octobre"/>
    <m/>
    <x v="1"/>
    <x v="1"/>
    <s v="Bâches"/>
    <m/>
    <s v="Nombre"/>
    <n v="50"/>
    <m/>
    <m/>
    <m/>
    <s v=""/>
    <x v="14"/>
    <m/>
    <x v="1"/>
    <x v="3"/>
    <s v="Bariadelle"/>
    <m/>
    <m/>
    <m/>
    <m/>
    <x v="111"/>
    <n v="1"/>
    <s v="HT08"/>
    <s v="HT08822"/>
    <e v="#N/A"/>
    <n v="0"/>
  </r>
  <r>
    <s v="Diakonie Katastrophenhilfe"/>
    <s v="KORAL"/>
    <s v="German Foreign Office (AA)"/>
    <x v="0"/>
    <x v="15"/>
    <n v="17"/>
    <s v="Octobre"/>
    <m/>
    <x v="0"/>
    <x v="0"/>
    <s v="Kit d'hygiène"/>
    <s v="Shampooing, savon, brosses a dents, dentifrice, deodorants, peignes, Aquatabs, papier toilette, serviette hygienique, sceaux, savon pour lessive"/>
    <s v="Nombre"/>
    <n v="125"/>
    <m/>
    <m/>
    <m/>
    <s v=""/>
    <x v="8"/>
    <s v="Sélection / Priorisation"/>
    <x v="2"/>
    <x v="43"/>
    <s v="2ème Bérault"/>
    <m/>
    <s v="Rural"/>
    <s v="Ménage"/>
    <m/>
    <x v="112"/>
    <n v="2"/>
    <s v="HT07"/>
    <s v="HT07712"/>
    <s v="HT07712-02"/>
    <n v="1"/>
  </r>
  <r>
    <s v="Diakonie Katastrophenhilfe"/>
    <s v="KORAL"/>
    <s v="German Foreign Office (AA)"/>
    <x v="0"/>
    <x v="15"/>
    <n v="17"/>
    <s v="Octobre"/>
    <m/>
    <x v="1"/>
    <x v="1"/>
    <s v="Kit Abris"/>
    <s v="2 baches, 2 laines, cordes"/>
    <s v="Nombre"/>
    <n v="125"/>
    <m/>
    <m/>
    <m/>
    <s v=""/>
    <x v="8"/>
    <s v="Sélection / Priorisation"/>
    <x v="2"/>
    <x v="43"/>
    <s v="2ème Bérault"/>
    <m/>
    <s v="Rural"/>
    <s v="Ménage"/>
    <m/>
    <x v="112"/>
    <n v="2"/>
    <s v="HT07"/>
    <s v="HT07712"/>
    <s v="HT07712-02"/>
    <n v="0"/>
  </r>
  <r>
    <s v="Diakonie Katastrophenhilfe"/>
    <s v="KORAL"/>
    <s v="German Foreign Office (AA)"/>
    <x v="0"/>
    <x v="15"/>
    <n v="17"/>
    <s v="Octobre"/>
    <m/>
    <x v="0"/>
    <x v="0"/>
    <s v="Kit d'hygiène"/>
    <s v="Shampooing, savon, brosses a dents, dentifrice, deodorants, peignes, Aquatabs, papier toilette, serviette hygienique, sceaux, savon pour lessive"/>
    <s v="Nombre"/>
    <n v="97"/>
    <m/>
    <m/>
    <m/>
    <s v=""/>
    <x v="71"/>
    <s v="Sélection / Priorisation"/>
    <x v="2"/>
    <x v="43"/>
    <s v="3ème Solon"/>
    <m/>
    <s v="Rural"/>
    <s v="Ménage"/>
    <m/>
    <x v="113"/>
    <n v="2"/>
    <s v="HT07"/>
    <s v="HT07712"/>
    <s v="HT07712-03"/>
    <n v="0"/>
  </r>
  <r>
    <s v="Diakonie Katastrophenhilfe"/>
    <s v="KORAL"/>
    <s v="German Foreign Office (AA)"/>
    <x v="0"/>
    <x v="15"/>
    <n v="17"/>
    <s v="Octobre"/>
    <m/>
    <x v="1"/>
    <x v="1"/>
    <s v="Kit Abris"/>
    <s v="2 baches, 2 laines, cordes"/>
    <s v="Nombre"/>
    <n v="97"/>
    <m/>
    <m/>
    <m/>
    <s v=""/>
    <x v="71"/>
    <s v="Sélection / Priorisation"/>
    <x v="2"/>
    <x v="43"/>
    <s v="3ème Solon"/>
    <m/>
    <s v="Rural"/>
    <s v="Ménage"/>
    <m/>
    <x v="113"/>
    <n v="2"/>
    <s v="HT07"/>
    <s v="HT07712"/>
    <s v="HT07712-03"/>
    <n v="0"/>
  </r>
  <r>
    <s v="Haitian RC"/>
    <m/>
    <m/>
    <x v="0"/>
    <x v="15"/>
    <n v="17"/>
    <s v="Octobre"/>
    <m/>
    <x v="0"/>
    <x v="0"/>
    <s v="Couvertures"/>
    <m/>
    <s v="Nombre"/>
    <n v="50"/>
    <m/>
    <m/>
    <m/>
    <s v=""/>
    <x v="72"/>
    <s v="Sélection / Priorisation"/>
    <x v="1"/>
    <x v="44"/>
    <m/>
    <m/>
    <m/>
    <m/>
    <m/>
    <x v="114"/>
    <n v="4"/>
    <s v="HT08"/>
    <s v="HT08821"/>
    <e v="#N/A"/>
    <n v="1"/>
  </r>
  <r>
    <s v="Haitian RC"/>
    <m/>
    <m/>
    <x v="0"/>
    <x v="15"/>
    <n v="17"/>
    <s v="Octobre"/>
    <m/>
    <x v="1"/>
    <x v="1"/>
    <s v="Kit Abris"/>
    <m/>
    <s v="Nombre"/>
    <n v="25"/>
    <m/>
    <m/>
    <m/>
    <s v=""/>
    <x v="72"/>
    <s v="Sélection / Priorisation"/>
    <x v="1"/>
    <x v="44"/>
    <m/>
    <m/>
    <m/>
    <m/>
    <m/>
    <x v="114"/>
    <n v="4"/>
    <s v="HT08"/>
    <s v="HT08821"/>
    <e v="#N/A"/>
    <n v="0"/>
  </r>
  <r>
    <s v="Haitian RC"/>
    <m/>
    <m/>
    <x v="0"/>
    <x v="15"/>
    <n v="17"/>
    <s v="Octobre"/>
    <m/>
    <x v="0"/>
    <x v="0"/>
    <s v="Kit de cuisine"/>
    <m/>
    <s v="Nombre"/>
    <n v="25"/>
    <m/>
    <m/>
    <m/>
    <s v=""/>
    <x v="72"/>
    <s v="Sélection / Priorisation"/>
    <x v="1"/>
    <x v="44"/>
    <m/>
    <m/>
    <m/>
    <m/>
    <m/>
    <x v="114"/>
    <n v="4"/>
    <s v="HT08"/>
    <s v="HT08821"/>
    <e v="#N/A"/>
    <n v="0"/>
  </r>
  <r>
    <s v="Haitian RC"/>
    <m/>
    <m/>
    <x v="0"/>
    <x v="15"/>
    <n v="17"/>
    <s v="Octobre"/>
    <m/>
    <x v="0"/>
    <x v="0"/>
    <s v="Seaux"/>
    <m/>
    <s v="Nombre"/>
    <n v="50"/>
    <m/>
    <m/>
    <m/>
    <s v=""/>
    <x v="72"/>
    <s v="Sélection / Priorisation"/>
    <x v="1"/>
    <x v="44"/>
    <m/>
    <m/>
    <m/>
    <m/>
    <m/>
    <x v="114"/>
    <n v="4"/>
    <s v="HT08"/>
    <s v="HT08821"/>
    <e v="#N/A"/>
    <n v="0"/>
  </r>
  <r>
    <s v="Haitian RC"/>
    <m/>
    <m/>
    <x v="0"/>
    <x v="15"/>
    <n v="17"/>
    <s v="Octobre"/>
    <m/>
    <x v="1"/>
    <x v="1"/>
    <s v="Bâches"/>
    <m/>
    <s v="Nombre"/>
    <n v="50"/>
    <m/>
    <m/>
    <m/>
    <s v=""/>
    <x v="72"/>
    <m/>
    <x v="1"/>
    <x v="23"/>
    <m/>
    <m/>
    <m/>
    <m/>
    <m/>
    <x v="115"/>
    <n v="5"/>
    <s v="HT08"/>
    <s v="HT08833"/>
    <e v="#N/A"/>
    <n v="1"/>
  </r>
  <r>
    <s v="Haitian RC"/>
    <m/>
    <m/>
    <x v="0"/>
    <x v="15"/>
    <n v="17"/>
    <s v="Octobre"/>
    <m/>
    <x v="0"/>
    <x v="0"/>
    <s v="Couvertures"/>
    <m/>
    <s v="Nombre"/>
    <n v="50"/>
    <m/>
    <m/>
    <m/>
    <s v=""/>
    <x v="72"/>
    <m/>
    <x v="1"/>
    <x v="23"/>
    <m/>
    <m/>
    <m/>
    <m/>
    <m/>
    <x v="115"/>
    <n v="5"/>
    <s v="HT08"/>
    <s v="HT08833"/>
    <e v="#N/A"/>
    <n v="0"/>
  </r>
  <r>
    <s v="Haitian RC"/>
    <m/>
    <m/>
    <x v="0"/>
    <x v="15"/>
    <n v="17"/>
    <s v="Octobre"/>
    <m/>
    <x v="1"/>
    <x v="1"/>
    <s v="Kit Abris"/>
    <m/>
    <s v="Nombre"/>
    <n v="25"/>
    <m/>
    <m/>
    <m/>
    <s v=""/>
    <x v="72"/>
    <s v="Sélection / Priorisation"/>
    <x v="1"/>
    <x v="23"/>
    <m/>
    <m/>
    <m/>
    <m/>
    <m/>
    <x v="115"/>
    <n v="5"/>
    <s v="HT08"/>
    <s v="HT08833"/>
    <e v="#N/A"/>
    <n v="0"/>
  </r>
  <r>
    <s v="Haitian RC"/>
    <m/>
    <m/>
    <x v="0"/>
    <x v="15"/>
    <n v="17"/>
    <s v="Octobre"/>
    <m/>
    <x v="0"/>
    <x v="0"/>
    <s v="Kit de cuisine"/>
    <m/>
    <s v="Nombre"/>
    <n v="25"/>
    <m/>
    <m/>
    <m/>
    <s v=""/>
    <x v="72"/>
    <s v="Sélection / Priorisation"/>
    <x v="1"/>
    <x v="23"/>
    <m/>
    <m/>
    <m/>
    <m/>
    <m/>
    <x v="115"/>
    <n v="5"/>
    <s v="HT08"/>
    <s v="HT08833"/>
    <e v="#N/A"/>
    <n v="0"/>
  </r>
  <r>
    <s v="Haitian RC"/>
    <m/>
    <m/>
    <x v="0"/>
    <x v="15"/>
    <n v="17"/>
    <s v="Octobre"/>
    <m/>
    <x v="0"/>
    <x v="0"/>
    <s v="Seaux"/>
    <m/>
    <s v="Nombre"/>
    <n v="50"/>
    <m/>
    <m/>
    <m/>
    <s v=""/>
    <x v="72"/>
    <m/>
    <x v="1"/>
    <x v="23"/>
    <m/>
    <m/>
    <m/>
    <m/>
    <m/>
    <x v="115"/>
    <n v="5"/>
    <s v="HT08"/>
    <s v="HT08833"/>
    <e v="#N/A"/>
    <n v="0"/>
  </r>
  <r>
    <s v="Haitian RC"/>
    <m/>
    <m/>
    <x v="0"/>
    <x v="15"/>
    <n v="17"/>
    <s v="Octobre"/>
    <m/>
    <x v="0"/>
    <x v="0"/>
    <s v="Couvertures"/>
    <m/>
    <s v="Nombre"/>
    <n v="50"/>
    <m/>
    <m/>
    <m/>
    <s v=""/>
    <x v="72"/>
    <m/>
    <x v="1"/>
    <x v="4"/>
    <m/>
    <m/>
    <m/>
    <m/>
    <m/>
    <x v="116"/>
    <n v="4"/>
    <s v="HT08"/>
    <s v="HT08815"/>
    <e v="#N/A"/>
    <n v="1"/>
  </r>
  <r>
    <s v="Haitian RC"/>
    <m/>
    <m/>
    <x v="0"/>
    <x v="15"/>
    <n v="17"/>
    <s v="Octobre"/>
    <m/>
    <x v="1"/>
    <x v="1"/>
    <s v="Kit Abris"/>
    <m/>
    <s v="Nombre"/>
    <n v="25"/>
    <m/>
    <m/>
    <m/>
    <s v=""/>
    <x v="72"/>
    <s v="Sélection / Priorisation"/>
    <x v="1"/>
    <x v="4"/>
    <m/>
    <m/>
    <m/>
    <m/>
    <m/>
    <x v="116"/>
    <n v="4"/>
    <s v="HT08"/>
    <s v="HT08815"/>
    <e v="#N/A"/>
    <n v="0"/>
  </r>
  <r>
    <s v="Haitian RC"/>
    <m/>
    <m/>
    <x v="0"/>
    <x v="15"/>
    <n v="17"/>
    <s v="Octobre"/>
    <m/>
    <x v="0"/>
    <x v="0"/>
    <s v="Kit de cuisine"/>
    <m/>
    <s v="Nombre"/>
    <n v="25"/>
    <m/>
    <m/>
    <m/>
    <s v=""/>
    <x v="72"/>
    <s v="Sélection / Priorisation"/>
    <x v="1"/>
    <x v="4"/>
    <m/>
    <m/>
    <m/>
    <m/>
    <m/>
    <x v="116"/>
    <n v="4"/>
    <s v="HT08"/>
    <s v="HT08815"/>
    <e v="#N/A"/>
    <n v="0"/>
  </r>
  <r>
    <s v="Haitian RC"/>
    <m/>
    <m/>
    <x v="0"/>
    <x v="15"/>
    <n v="17"/>
    <s v="Octobre"/>
    <m/>
    <x v="0"/>
    <x v="0"/>
    <s v="Seaux"/>
    <m/>
    <s v="Nombre"/>
    <n v="50"/>
    <m/>
    <m/>
    <m/>
    <s v=""/>
    <x v="72"/>
    <m/>
    <x v="1"/>
    <x v="4"/>
    <m/>
    <m/>
    <m/>
    <m/>
    <m/>
    <x v="116"/>
    <n v="4"/>
    <s v="HT08"/>
    <s v="HT08815"/>
    <e v="#N/A"/>
    <n v="0"/>
  </r>
  <r>
    <s v="Haitian RC"/>
    <m/>
    <m/>
    <x v="0"/>
    <x v="15"/>
    <n v="17"/>
    <s v="Octobre"/>
    <m/>
    <x v="0"/>
    <x v="0"/>
    <s v="Couvertures"/>
    <m/>
    <s v="Nombre"/>
    <n v="50"/>
    <m/>
    <m/>
    <m/>
    <s v=""/>
    <x v="72"/>
    <m/>
    <x v="1"/>
    <x v="45"/>
    <m/>
    <m/>
    <m/>
    <m/>
    <m/>
    <x v="117"/>
    <n v="4"/>
    <s v="HT08"/>
    <s v="HT08831"/>
    <e v="#N/A"/>
    <n v="1"/>
  </r>
  <r>
    <s v="Haitian RC"/>
    <m/>
    <m/>
    <x v="0"/>
    <x v="15"/>
    <n v="17"/>
    <s v="Octobre"/>
    <m/>
    <x v="1"/>
    <x v="1"/>
    <s v="Kit Abris"/>
    <m/>
    <s v="Nombre"/>
    <n v="25"/>
    <m/>
    <m/>
    <m/>
    <s v=""/>
    <x v="72"/>
    <s v="Sélection / Priorisation"/>
    <x v="1"/>
    <x v="45"/>
    <m/>
    <m/>
    <m/>
    <m/>
    <m/>
    <x v="117"/>
    <n v="4"/>
    <s v="HT08"/>
    <s v="HT08831"/>
    <e v="#N/A"/>
    <n v="0"/>
  </r>
  <r>
    <s v="Haitian RC"/>
    <m/>
    <m/>
    <x v="0"/>
    <x v="15"/>
    <n v="17"/>
    <s v="Octobre"/>
    <m/>
    <x v="0"/>
    <x v="0"/>
    <s v="Kit de cuisine"/>
    <m/>
    <s v="Nombre"/>
    <n v="25"/>
    <m/>
    <m/>
    <m/>
    <s v=""/>
    <x v="72"/>
    <s v="Sélection / Priorisation"/>
    <x v="1"/>
    <x v="45"/>
    <m/>
    <m/>
    <m/>
    <m/>
    <m/>
    <x v="117"/>
    <n v="4"/>
    <s v="HT08"/>
    <s v="HT08831"/>
    <e v="#N/A"/>
    <n v="0"/>
  </r>
  <r>
    <s v="Haitian RC"/>
    <m/>
    <m/>
    <x v="0"/>
    <x v="15"/>
    <n v="17"/>
    <s v="Octobre"/>
    <m/>
    <x v="0"/>
    <x v="0"/>
    <s v="Seaux"/>
    <m/>
    <s v="Nombre"/>
    <n v="50"/>
    <m/>
    <m/>
    <m/>
    <s v=""/>
    <x v="72"/>
    <s v="Sélection / Priorisation"/>
    <x v="1"/>
    <x v="45"/>
    <m/>
    <m/>
    <m/>
    <m/>
    <m/>
    <x v="117"/>
    <n v="4"/>
    <s v="HT08"/>
    <s v="HT08831"/>
    <e v="#N/A"/>
    <n v="0"/>
  </r>
  <r>
    <s v="Haitian RC"/>
    <m/>
    <m/>
    <x v="0"/>
    <x v="15"/>
    <n v="17"/>
    <s v="Octobre"/>
    <m/>
    <x v="0"/>
    <x v="0"/>
    <s v="Couvertures"/>
    <m/>
    <s v="Nombre"/>
    <n v="50"/>
    <m/>
    <m/>
    <m/>
    <s v=""/>
    <x v="72"/>
    <m/>
    <x v="1"/>
    <x v="3"/>
    <m/>
    <m/>
    <m/>
    <m/>
    <m/>
    <x v="118"/>
    <n v="4"/>
    <s v="HT08"/>
    <s v="HT08822"/>
    <e v="#N/A"/>
    <n v="1"/>
  </r>
  <r>
    <s v="Haitian RC"/>
    <m/>
    <m/>
    <x v="0"/>
    <x v="15"/>
    <n v="17"/>
    <s v="Octobre"/>
    <m/>
    <x v="1"/>
    <x v="1"/>
    <s v="Kit Abris"/>
    <m/>
    <s v="Nombre"/>
    <n v="25"/>
    <m/>
    <m/>
    <m/>
    <s v=""/>
    <x v="72"/>
    <s v="Sélection / Priorisation"/>
    <x v="1"/>
    <x v="3"/>
    <m/>
    <m/>
    <m/>
    <m/>
    <m/>
    <x v="118"/>
    <n v="4"/>
    <s v="HT08"/>
    <s v="HT08822"/>
    <e v="#N/A"/>
    <n v="0"/>
  </r>
  <r>
    <s v="Haitian RC"/>
    <m/>
    <m/>
    <x v="0"/>
    <x v="15"/>
    <n v="17"/>
    <s v="Octobre"/>
    <m/>
    <x v="0"/>
    <x v="0"/>
    <s v="Kit de cuisine"/>
    <m/>
    <s v="Nombre"/>
    <n v="25"/>
    <m/>
    <m/>
    <m/>
    <s v=""/>
    <x v="72"/>
    <s v="Sélection / Priorisation"/>
    <x v="1"/>
    <x v="3"/>
    <m/>
    <m/>
    <m/>
    <m/>
    <m/>
    <x v="118"/>
    <n v="4"/>
    <s v="HT08"/>
    <s v="HT08822"/>
    <e v="#N/A"/>
    <n v="0"/>
  </r>
  <r>
    <s v="Haitian RC"/>
    <m/>
    <m/>
    <x v="0"/>
    <x v="15"/>
    <n v="17"/>
    <s v="Octobre"/>
    <m/>
    <x v="0"/>
    <x v="0"/>
    <s v="Seaux"/>
    <m/>
    <s v="Nombre"/>
    <n v="50"/>
    <m/>
    <m/>
    <m/>
    <s v=""/>
    <x v="72"/>
    <s v="Sélection / Priorisation"/>
    <x v="1"/>
    <x v="3"/>
    <m/>
    <m/>
    <m/>
    <m/>
    <m/>
    <x v="118"/>
    <n v="4"/>
    <s v="HT08"/>
    <s v="HT08822"/>
    <e v="#N/A"/>
    <n v="0"/>
  </r>
  <r>
    <s v="Haitian RC"/>
    <m/>
    <m/>
    <x v="0"/>
    <x v="15"/>
    <n v="17"/>
    <s v="Octobre"/>
    <m/>
    <x v="0"/>
    <x v="0"/>
    <s v="Couvertures"/>
    <m/>
    <s v="Nombre"/>
    <n v="150"/>
    <m/>
    <m/>
    <m/>
    <s v=""/>
    <x v="73"/>
    <s v="Sélection / Priorisation"/>
    <x v="1"/>
    <x v="1"/>
    <m/>
    <m/>
    <m/>
    <m/>
    <m/>
    <x v="119"/>
    <n v="4"/>
    <s v="HT08"/>
    <s v="HT08811"/>
    <e v="#N/A"/>
    <n v="1"/>
  </r>
  <r>
    <s v="Haitian RC"/>
    <m/>
    <m/>
    <x v="0"/>
    <x v="15"/>
    <n v="17"/>
    <s v="Octobre"/>
    <m/>
    <x v="1"/>
    <x v="1"/>
    <s v="Kit Abris"/>
    <m/>
    <s v="Nombre"/>
    <n v="25"/>
    <m/>
    <m/>
    <m/>
    <s v=""/>
    <x v="73"/>
    <s v="Sélection / Priorisation"/>
    <x v="1"/>
    <x v="1"/>
    <m/>
    <m/>
    <m/>
    <m/>
    <m/>
    <x v="119"/>
    <n v="4"/>
    <s v="HT08"/>
    <s v="HT08811"/>
    <e v="#N/A"/>
    <n v="0"/>
  </r>
  <r>
    <s v="Haitian RC"/>
    <m/>
    <m/>
    <x v="0"/>
    <x v="15"/>
    <n v="17"/>
    <s v="Octobre"/>
    <m/>
    <x v="0"/>
    <x v="0"/>
    <s v="Kit de cuisine"/>
    <m/>
    <s v="Nombre"/>
    <n v="75"/>
    <m/>
    <m/>
    <m/>
    <s v=""/>
    <x v="73"/>
    <s v="Sélection / Priorisation"/>
    <x v="1"/>
    <x v="1"/>
    <m/>
    <m/>
    <m/>
    <m/>
    <m/>
    <x v="119"/>
    <n v="4"/>
    <s v="HT08"/>
    <s v="HT08811"/>
    <e v="#N/A"/>
    <n v="0"/>
  </r>
  <r>
    <s v="Haitian RC"/>
    <m/>
    <m/>
    <x v="0"/>
    <x v="15"/>
    <n v="17"/>
    <s v="Octobre"/>
    <m/>
    <x v="0"/>
    <x v="0"/>
    <s v="Seaux"/>
    <m/>
    <s v="Nombre"/>
    <n v="50"/>
    <m/>
    <m/>
    <m/>
    <s v=""/>
    <x v="73"/>
    <s v="Sélection / Priorisation"/>
    <x v="1"/>
    <x v="1"/>
    <m/>
    <m/>
    <m/>
    <m/>
    <m/>
    <x v="119"/>
    <n v="4"/>
    <s v="HT08"/>
    <s v="HT08811"/>
    <e v="#N/A"/>
    <n v="0"/>
  </r>
  <r>
    <s v="Haitian RC"/>
    <m/>
    <m/>
    <x v="0"/>
    <x v="15"/>
    <n v="17"/>
    <s v="Octobre"/>
    <m/>
    <x v="0"/>
    <x v="0"/>
    <s v="Couvertures"/>
    <m/>
    <s v="Nombre"/>
    <n v="50"/>
    <m/>
    <m/>
    <m/>
    <s v=""/>
    <x v="72"/>
    <m/>
    <x v="1"/>
    <x v="46"/>
    <m/>
    <m/>
    <m/>
    <m/>
    <m/>
    <x v="120"/>
    <n v="4"/>
    <s v="HT08"/>
    <s v="HT08823"/>
    <e v="#N/A"/>
    <n v="1"/>
  </r>
  <r>
    <s v="Haitian RC"/>
    <m/>
    <m/>
    <x v="0"/>
    <x v="15"/>
    <n v="17"/>
    <s v="Octobre"/>
    <m/>
    <x v="1"/>
    <x v="1"/>
    <s v="Kit Abris"/>
    <m/>
    <s v="Nombre"/>
    <n v="25"/>
    <m/>
    <m/>
    <m/>
    <s v=""/>
    <x v="72"/>
    <s v="Sélection / Priorisation"/>
    <x v="1"/>
    <x v="46"/>
    <m/>
    <m/>
    <m/>
    <m/>
    <m/>
    <x v="120"/>
    <n v="4"/>
    <s v="HT08"/>
    <s v="HT08823"/>
    <e v="#N/A"/>
    <n v="0"/>
  </r>
  <r>
    <s v="Haitian RC"/>
    <m/>
    <m/>
    <x v="0"/>
    <x v="15"/>
    <n v="17"/>
    <s v="Octobre"/>
    <m/>
    <x v="0"/>
    <x v="0"/>
    <s v="Kit de cuisine"/>
    <m/>
    <s v="Nombre"/>
    <n v="25"/>
    <m/>
    <m/>
    <m/>
    <s v=""/>
    <x v="72"/>
    <s v="Sélection / Priorisation"/>
    <x v="1"/>
    <x v="46"/>
    <m/>
    <m/>
    <m/>
    <m/>
    <m/>
    <x v="120"/>
    <n v="4"/>
    <s v="HT08"/>
    <s v="HT08823"/>
    <e v="#N/A"/>
    <n v="0"/>
  </r>
  <r>
    <s v="Haitian RC"/>
    <m/>
    <m/>
    <x v="0"/>
    <x v="15"/>
    <n v="17"/>
    <s v="Octobre"/>
    <m/>
    <x v="0"/>
    <x v="0"/>
    <s v="Seaux"/>
    <m/>
    <s v="Nombre"/>
    <n v="50"/>
    <m/>
    <m/>
    <m/>
    <s v=""/>
    <x v="72"/>
    <s v="Sélection / Priorisation"/>
    <x v="1"/>
    <x v="46"/>
    <m/>
    <m/>
    <m/>
    <m/>
    <m/>
    <x v="120"/>
    <n v="4"/>
    <s v="HT08"/>
    <s v="HT08823"/>
    <e v="#N/A"/>
    <n v="0"/>
  </r>
  <r>
    <s v="Haitian RC"/>
    <m/>
    <m/>
    <x v="0"/>
    <x v="15"/>
    <n v="17"/>
    <s v="Octobre"/>
    <m/>
    <x v="0"/>
    <x v="0"/>
    <s v="Couvertures"/>
    <m/>
    <s v="Nombre"/>
    <n v="25"/>
    <m/>
    <m/>
    <m/>
    <s v=""/>
    <x v="72"/>
    <s v="Sélection / Priorisation"/>
    <x v="1"/>
    <x v="5"/>
    <m/>
    <m/>
    <m/>
    <m/>
    <m/>
    <x v="121"/>
    <n v="4"/>
    <s v="HT08"/>
    <s v="HT08814"/>
    <e v="#N/A"/>
    <n v="1"/>
  </r>
  <r>
    <s v="Haitian RC"/>
    <m/>
    <m/>
    <x v="0"/>
    <x v="15"/>
    <n v="17"/>
    <s v="Octobre"/>
    <m/>
    <x v="1"/>
    <x v="1"/>
    <s v="Kit Abris"/>
    <m/>
    <s v="Nombre"/>
    <n v="25"/>
    <m/>
    <m/>
    <m/>
    <s v=""/>
    <x v="72"/>
    <s v="Sélection / Priorisation"/>
    <x v="1"/>
    <x v="5"/>
    <m/>
    <m/>
    <m/>
    <m/>
    <m/>
    <x v="121"/>
    <n v="4"/>
    <s v="HT08"/>
    <s v="HT08814"/>
    <e v="#N/A"/>
    <n v="0"/>
  </r>
  <r>
    <s v="Haitian RC"/>
    <m/>
    <m/>
    <x v="0"/>
    <x v="15"/>
    <n v="17"/>
    <s v="Octobre"/>
    <m/>
    <x v="0"/>
    <x v="0"/>
    <s v="Kit de cuisine"/>
    <m/>
    <s v="Nombre"/>
    <n v="25"/>
    <m/>
    <m/>
    <m/>
    <s v=""/>
    <x v="72"/>
    <s v="Sélection / Priorisation"/>
    <x v="1"/>
    <x v="5"/>
    <m/>
    <m/>
    <m/>
    <m/>
    <m/>
    <x v="121"/>
    <n v="4"/>
    <s v="HT08"/>
    <s v="HT08814"/>
    <e v="#N/A"/>
    <n v="0"/>
  </r>
  <r>
    <s v="Haitian RC"/>
    <m/>
    <m/>
    <x v="0"/>
    <x v="15"/>
    <n v="17"/>
    <s v="Octobre"/>
    <m/>
    <x v="0"/>
    <x v="0"/>
    <s v="Seaux"/>
    <m/>
    <s v="Nombre"/>
    <n v="25"/>
    <m/>
    <m/>
    <m/>
    <s v=""/>
    <x v="72"/>
    <m/>
    <x v="1"/>
    <x v="5"/>
    <m/>
    <m/>
    <m/>
    <m/>
    <m/>
    <x v="121"/>
    <n v="4"/>
    <s v="HT08"/>
    <s v="HT08814"/>
    <e v="#N/A"/>
    <n v="0"/>
  </r>
  <r>
    <s v="Haitian RC"/>
    <m/>
    <m/>
    <x v="0"/>
    <x v="15"/>
    <n v="17"/>
    <s v="Octobre"/>
    <m/>
    <x v="0"/>
    <x v="0"/>
    <s v="Couvertures"/>
    <m/>
    <s v="Nombre"/>
    <n v="50"/>
    <m/>
    <m/>
    <m/>
    <s v=""/>
    <x v="72"/>
    <s v="Sélection / Priorisation"/>
    <x v="1"/>
    <x v="47"/>
    <m/>
    <m/>
    <m/>
    <m/>
    <m/>
    <x v="122"/>
    <n v="4"/>
    <s v="HT08"/>
    <s v="HT08834"/>
    <e v="#N/A"/>
    <n v="1"/>
  </r>
  <r>
    <s v="Haitian RC"/>
    <m/>
    <m/>
    <x v="0"/>
    <x v="15"/>
    <n v="17"/>
    <s v="Octobre"/>
    <m/>
    <x v="1"/>
    <x v="1"/>
    <s v="Kit Abris"/>
    <m/>
    <s v="Nombre"/>
    <n v="25"/>
    <m/>
    <m/>
    <m/>
    <s v=""/>
    <x v="72"/>
    <s v="Sélection / Priorisation"/>
    <x v="1"/>
    <x v="47"/>
    <m/>
    <m/>
    <m/>
    <m/>
    <m/>
    <x v="122"/>
    <n v="4"/>
    <s v="HT08"/>
    <s v="HT08834"/>
    <e v="#N/A"/>
    <n v="0"/>
  </r>
  <r>
    <s v="Haitian RC"/>
    <m/>
    <m/>
    <x v="0"/>
    <x v="15"/>
    <n v="17"/>
    <s v="Octobre"/>
    <m/>
    <x v="0"/>
    <x v="0"/>
    <s v="Kit de cuisine"/>
    <m/>
    <s v="Nombre"/>
    <n v="25"/>
    <m/>
    <m/>
    <m/>
    <s v=""/>
    <x v="72"/>
    <s v="Sélection / Priorisation"/>
    <x v="1"/>
    <x v="47"/>
    <m/>
    <m/>
    <m/>
    <m/>
    <m/>
    <x v="122"/>
    <n v="4"/>
    <s v="HT08"/>
    <s v="HT08834"/>
    <e v="#N/A"/>
    <n v="0"/>
  </r>
  <r>
    <s v="Haitian RC"/>
    <m/>
    <m/>
    <x v="0"/>
    <x v="15"/>
    <n v="17"/>
    <s v="Octobre"/>
    <m/>
    <x v="0"/>
    <x v="0"/>
    <s v="Seaux"/>
    <m/>
    <s v="Nombre"/>
    <n v="50"/>
    <m/>
    <m/>
    <m/>
    <s v=""/>
    <x v="72"/>
    <m/>
    <x v="1"/>
    <x v="47"/>
    <m/>
    <m/>
    <m/>
    <m/>
    <m/>
    <x v="122"/>
    <n v="4"/>
    <s v="HT08"/>
    <s v="HT08834"/>
    <e v="#N/A"/>
    <n v="0"/>
  </r>
  <r>
    <s v="Haitian RC"/>
    <m/>
    <m/>
    <x v="0"/>
    <x v="15"/>
    <n v="17"/>
    <s v="Octobre"/>
    <m/>
    <x v="0"/>
    <x v="0"/>
    <s v="Couvertures"/>
    <m/>
    <s v="Nombre"/>
    <n v="50"/>
    <m/>
    <m/>
    <m/>
    <s v=""/>
    <x v="72"/>
    <s v="Sélection / Priorisation"/>
    <x v="1"/>
    <x v="2"/>
    <m/>
    <m/>
    <m/>
    <m/>
    <m/>
    <x v="123"/>
    <n v="4"/>
    <s v="HT08"/>
    <s v="HT08832"/>
    <e v="#N/A"/>
    <n v="1"/>
  </r>
  <r>
    <s v="Haitian RC"/>
    <m/>
    <m/>
    <x v="0"/>
    <x v="15"/>
    <n v="17"/>
    <s v="Octobre"/>
    <m/>
    <x v="1"/>
    <x v="1"/>
    <s v="Kit Abris"/>
    <m/>
    <s v="Nombre"/>
    <n v="25"/>
    <m/>
    <m/>
    <m/>
    <s v=""/>
    <x v="72"/>
    <s v="Sélection / Priorisation"/>
    <x v="1"/>
    <x v="2"/>
    <m/>
    <m/>
    <m/>
    <m/>
    <m/>
    <x v="123"/>
    <n v="4"/>
    <s v="HT08"/>
    <s v="HT08832"/>
    <e v="#N/A"/>
    <n v="0"/>
  </r>
  <r>
    <s v="Haitian RC"/>
    <m/>
    <m/>
    <x v="0"/>
    <x v="15"/>
    <n v="17"/>
    <s v="Octobre"/>
    <m/>
    <x v="0"/>
    <x v="0"/>
    <s v="Kit de cuisine"/>
    <m/>
    <s v="Nombre"/>
    <n v="25"/>
    <m/>
    <m/>
    <m/>
    <s v=""/>
    <x v="72"/>
    <s v="Sélection / Priorisation"/>
    <x v="1"/>
    <x v="2"/>
    <m/>
    <m/>
    <m/>
    <m/>
    <m/>
    <x v="123"/>
    <n v="4"/>
    <s v="HT08"/>
    <s v="HT08832"/>
    <e v="#N/A"/>
    <n v="0"/>
  </r>
  <r>
    <s v="Haitian RC"/>
    <m/>
    <m/>
    <x v="0"/>
    <x v="15"/>
    <n v="17"/>
    <s v="Octobre"/>
    <m/>
    <x v="0"/>
    <x v="0"/>
    <s v="Seaux"/>
    <m/>
    <s v="Nombre"/>
    <n v="50"/>
    <m/>
    <m/>
    <m/>
    <s v=""/>
    <x v="72"/>
    <m/>
    <x v="1"/>
    <x v="2"/>
    <m/>
    <m/>
    <m/>
    <m/>
    <m/>
    <x v="123"/>
    <n v="4"/>
    <s v="HT08"/>
    <s v="HT08832"/>
    <e v="#N/A"/>
    <n v="0"/>
  </r>
  <r>
    <s v="Samaritan's Purse"/>
    <m/>
    <m/>
    <x v="0"/>
    <x v="15"/>
    <n v="17"/>
    <s v="Octobre"/>
    <m/>
    <x v="1"/>
    <x v="1"/>
    <s v="Bâches"/>
    <m/>
    <s v="Nombre"/>
    <n v="700"/>
    <m/>
    <m/>
    <m/>
    <s v=""/>
    <x v="74"/>
    <m/>
    <x v="2"/>
    <x v="38"/>
    <s v="Des Pas"/>
    <m/>
    <m/>
    <m/>
    <m/>
    <x v="124"/>
    <n v="1"/>
    <s v="HT07"/>
    <s v="HT07741"/>
    <e v="#N/A"/>
    <n v="1"/>
  </r>
  <r>
    <s v="Samaritan's Purse"/>
    <m/>
    <m/>
    <x v="0"/>
    <x v="15"/>
    <n v="17"/>
    <s v="Octobre"/>
    <m/>
    <x v="1"/>
    <x v="1"/>
    <s v="Bâches"/>
    <m/>
    <s v="Nombre"/>
    <n v="500"/>
    <m/>
    <m/>
    <m/>
    <s v=""/>
    <x v="37"/>
    <m/>
    <x v="2"/>
    <x v="7"/>
    <m/>
    <s v="Les Cayes Airport"/>
    <m/>
    <m/>
    <m/>
    <x v="125"/>
    <n v="1"/>
    <s v="HT07"/>
    <s v="HT07711"/>
    <e v="#N/A"/>
    <n v="0"/>
  </r>
  <r>
    <s v="Samaritan's Purse"/>
    <m/>
    <m/>
    <x v="0"/>
    <x v="15"/>
    <n v="17"/>
    <s v="Octobre"/>
    <m/>
    <x v="1"/>
    <x v="1"/>
    <s v="Bâches"/>
    <m/>
    <s v="Nombre"/>
    <n v="110"/>
    <m/>
    <m/>
    <m/>
    <s v=""/>
    <x v="37"/>
    <m/>
    <x v="1"/>
    <x v="1"/>
    <s v="9e Fonds Rouge Torberck"/>
    <s v="Claisson"/>
    <m/>
    <m/>
    <m/>
    <x v="126"/>
    <n v="3"/>
    <s v="HT08"/>
    <s v="HT08811"/>
    <s v="HT08811-09"/>
    <n v="0"/>
  </r>
  <r>
    <s v="Samaritan's Purse"/>
    <m/>
    <m/>
    <x v="0"/>
    <x v="15"/>
    <n v="17"/>
    <s v="Octobre"/>
    <m/>
    <x v="0"/>
    <x v="0"/>
    <s v="Couvertures"/>
    <m/>
    <s v="Nombre"/>
    <n v="110"/>
    <m/>
    <m/>
    <m/>
    <s v=""/>
    <x v="37"/>
    <m/>
    <x v="1"/>
    <x v="1"/>
    <s v="9e Fonds Rouge Torberck"/>
    <s v="Claisson"/>
    <m/>
    <m/>
    <m/>
    <x v="126"/>
    <n v="3"/>
    <s v="HT08"/>
    <s v="HT08811"/>
    <s v="HT08811-09"/>
    <n v="0"/>
  </r>
  <r>
    <s v="Samaritan's Purse"/>
    <m/>
    <m/>
    <x v="0"/>
    <x v="15"/>
    <n v="17"/>
    <s v="Octobre"/>
    <m/>
    <x v="0"/>
    <x v="0"/>
    <s v="Kit d'hygiène"/>
    <m/>
    <s v="Nombre"/>
    <n v="110"/>
    <m/>
    <m/>
    <m/>
    <s v=""/>
    <x v="37"/>
    <m/>
    <x v="1"/>
    <x v="1"/>
    <s v="9e Fonds Rouge Torberck"/>
    <s v="Claisson"/>
    <m/>
    <m/>
    <m/>
    <x v="126"/>
    <n v="3"/>
    <s v="HT08"/>
    <s v="HT08811"/>
    <s v="HT08811-09"/>
    <n v="0"/>
  </r>
  <r>
    <s v="Samaritan's Purse"/>
    <m/>
    <m/>
    <x v="0"/>
    <x v="15"/>
    <n v="17"/>
    <s v="Octobre"/>
    <m/>
    <x v="1"/>
    <x v="1"/>
    <s v="Bâches"/>
    <m/>
    <s v="Nombre"/>
    <n v="40"/>
    <m/>
    <m/>
    <m/>
    <s v=""/>
    <x v="37"/>
    <m/>
    <x v="1"/>
    <x v="1"/>
    <s v="7e Marfranc"/>
    <s v="near El Shaddei"/>
    <m/>
    <m/>
    <m/>
    <x v="127"/>
    <n v="3"/>
    <s v="HT08"/>
    <s v="HT08811"/>
    <s v="HT08811-07"/>
    <n v="0"/>
  </r>
  <r>
    <s v="Samaritan's Purse"/>
    <m/>
    <m/>
    <x v="0"/>
    <x v="15"/>
    <n v="17"/>
    <s v="Octobre"/>
    <m/>
    <x v="0"/>
    <x v="0"/>
    <s v="Couvertures"/>
    <m/>
    <s v="Nombre"/>
    <n v="40"/>
    <m/>
    <m/>
    <m/>
    <s v=""/>
    <x v="37"/>
    <m/>
    <x v="1"/>
    <x v="1"/>
    <s v="7e Marfranc"/>
    <s v="near El Shaddei"/>
    <m/>
    <m/>
    <m/>
    <x v="127"/>
    <n v="3"/>
    <s v="HT08"/>
    <s v="HT08811"/>
    <s v="HT08811-07"/>
    <n v="0"/>
  </r>
  <r>
    <s v="Samaritan's Purse"/>
    <m/>
    <m/>
    <x v="0"/>
    <x v="15"/>
    <n v="17"/>
    <s v="Octobre"/>
    <m/>
    <x v="0"/>
    <x v="0"/>
    <s v="Kit d'hygiène"/>
    <m/>
    <s v="Nombre"/>
    <n v="40"/>
    <m/>
    <m/>
    <m/>
    <s v=""/>
    <x v="37"/>
    <m/>
    <x v="1"/>
    <x v="1"/>
    <s v="7e Marfranc"/>
    <s v="near El Shaddei"/>
    <m/>
    <m/>
    <m/>
    <x v="127"/>
    <n v="3"/>
    <s v="HT08"/>
    <s v="HT08811"/>
    <s v="HT08811-07"/>
    <n v="0"/>
  </r>
  <r>
    <s v="World Vision International"/>
    <m/>
    <m/>
    <x v="0"/>
    <x v="15"/>
    <n v="17"/>
    <s v="Octobre"/>
    <m/>
    <x v="1"/>
    <x v="1"/>
    <s v="Bâches"/>
    <m/>
    <s v="Nombre"/>
    <n v="150"/>
    <m/>
    <m/>
    <m/>
    <s v=""/>
    <x v="15"/>
    <m/>
    <x v="0"/>
    <x v="0"/>
    <s v="Grande Source"/>
    <m/>
    <m/>
    <m/>
    <m/>
    <x v="128"/>
    <n v="3"/>
    <s v="HT01"/>
    <s v="HT01151"/>
    <e v="#N/A"/>
    <n v="0"/>
  </r>
  <r>
    <s v="World Vision International"/>
    <m/>
    <m/>
    <x v="0"/>
    <x v="15"/>
    <n v="17"/>
    <s v="Octobre"/>
    <m/>
    <x v="0"/>
    <x v="0"/>
    <s v="Bidons"/>
    <m/>
    <s v="Nombre"/>
    <n v="150"/>
    <m/>
    <m/>
    <m/>
    <s v=""/>
    <x v="15"/>
    <s v="Sélection / Priorisation"/>
    <x v="0"/>
    <x v="0"/>
    <s v="Grande Source"/>
    <m/>
    <m/>
    <m/>
    <m/>
    <x v="128"/>
    <n v="3"/>
    <s v="HT01"/>
    <s v="HT01151"/>
    <e v="#N/A"/>
    <n v="0"/>
  </r>
  <r>
    <s v="World Vision International"/>
    <m/>
    <m/>
    <x v="0"/>
    <x v="15"/>
    <n v="17"/>
    <s v="Octobre"/>
    <m/>
    <x v="0"/>
    <x v="0"/>
    <s v="Couvertures"/>
    <m/>
    <s v="Nombre"/>
    <n v="150"/>
    <m/>
    <m/>
    <m/>
    <s v=""/>
    <x v="15"/>
    <s v="Sélection / Priorisation"/>
    <x v="0"/>
    <x v="0"/>
    <s v="Grande Source"/>
    <m/>
    <m/>
    <m/>
    <m/>
    <x v="128"/>
    <n v="3"/>
    <s v="HT01"/>
    <s v="HT01151"/>
    <e v="#N/A"/>
    <n v="0"/>
  </r>
  <r>
    <s v="World Vision International"/>
    <m/>
    <m/>
    <x v="0"/>
    <x v="15"/>
    <n v="17"/>
    <s v="Octobre"/>
    <m/>
    <x v="2"/>
    <x v="2"/>
    <s v="Formation"/>
    <m/>
    <s v=""/>
    <n v="479"/>
    <m/>
    <m/>
    <m/>
    <s v=""/>
    <x v="75"/>
    <s v="Sélection / Priorisation"/>
    <x v="5"/>
    <x v="21"/>
    <s v="Fonds De Lianes"/>
    <s v="Dupuy"/>
    <m/>
    <m/>
    <m/>
    <x v="129"/>
    <n v="1"/>
    <s v="HT10"/>
    <s v="HT101012"/>
    <e v="#N/A"/>
    <n v="0"/>
  </r>
  <r>
    <s v="American RC"/>
    <s v="Haitian RC"/>
    <m/>
    <x v="0"/>
    <x v="16"/>
    <n v="18"/>
    <s v="Octobre"/>
    <m/>
    <x v="0"/>
    <x v="0"/>
    <s v="Couvertures"/>
    <m/>
    <s v="Nombre"/>
    <n v="236"/>
    <m/>
    <m/>
    <m/>
    <s v=""/>
    <x v="76"/>
    <s v="Sélection / Priorisation"/>
    <x v="2"/>
    <x v="48"/>
    <s v="Crabier, Trichet, Roger"/>
    <m/>
    <m/>
    <m/>
    <m/>
    <x v="130"/>
    <n v="1"/>
    <s v="HT07"/>
    <s v="HT07722"/>
    <e v="#N/A"/>
    <n v="1"/>
  </r>
  <r>
    <s v="American RC"/>
    <s v="Haitian RC"/>
    <m/>
    <x v="0"/>
    <x v="16"/>
    <n v="18"/>
    <s v="Octobre"/>
    <m/>
    <x v="1"/>
    <x v="1"/>
    <s v="Bâches"/>
    <m/>
    <s v="Nombre"/>
    <n v="236"/>
    <m/>
    <m/>
    <m/>
    <s v=""/>
    <x v="76"/>
    <m/>
    <x v="2"/>
    <x v="48"/>
    <m/>
    <m/>
    <m/>
    <m/>
    <m/>
    <x v="131"/>
    <n v="3"/>
    <s v="HT07"/>
    <s v="HT07722"/>
    <e v="#N/A"/>
    <n v="0"/>
  </r>
  <r>
    <s v="American RC"/>
    <s v="Haitian RC"/>
    <m/>
    <x v="0"/>
    <x v="16"/>
    <n v="18"/>
    <s v="Octobre"/>
    <m/>
    <x v="0"/>
    <x v="0"/>
    <s v="Couvertures"/>
    <m/>
    <s v="Nombre"/>
    <n v="118"/>
    <m/>
    <m/>
    <m/>
    <s v=""/>
    <x v="76"/>
    <m/>
    <x v="2"/>
    <x v="48"/>
    <m/>
    <m/>
    <m/>
    <m/>
    <m/>
    <x v="131"/>
    <n v="3"/>
    <s v="HT07"/>
    <s v="HT07722"/>
    <e v="#N/A"/>
    <n v="0"/>
  </r>
  <r>
    <s v="American RC"/>
    <s v="Haitian RC"/>
    <m/>
    <x v="0"/>
    <x v="16"/>
    <n v="18"/>
    <s v="Octobre"/>
    <m/>
    <x v="1"/>
    <x v="1"/>
    <s v="Kit Abris"/>
    <m/>
    <s v="Nombre"/>
    <n v="118"/>
    <m/>
    <m/>
    <m/>
    <s v=""/>
    <x v="76"/>
    <m/>
    <x v="2"/>
    <x v="48"/>
    <m/>
    <m/>
    <m/>
    <m/>
    <m/>
    <x v="131"/>
    <n v="3"/>
    <s v="HT07"/>
    <s v="HT07722"/>
    <e v="#N/A"/>
    <n v="0"/>
  </r>
  <r>
    <s v="CARE"/>
    <m/>
    <m/>
    <x v="0"/>
    <x v="16"/>
    <n v="18"/>
    <s v="Octobre"/>
    <m/>
    <x v="0"/>
    <x v="0"/>
    <s v="Aquatabs"/>
    <m/>
    <s v="Nombre"/>
    <n v="12195"/>
    <m/>
    <m/>
    <m/>
    <s v=""/>
    <x v="77"/>
    <m/>
    <x v="1"/>
    <x v="1"/>
    <m/>
    <m/>
    <m/>
    <s v="Centre collectif / d'évacuation d'urgence"/>
    <m/>
    <x v="132"/>
    <n v="1"/>
    <s v="HT08"/>
    <s v="HT08811"/>
    <e v="#N/A"/>
    <n v="0"/>
  </r>
  <r>
    <s v="Catholic Relief Services"/>
    <m/>
    <s v="OFDA"/>
    <x v="0"/>
    <x v="16"/>
    <n v="18"/>
    <s v="Octobre"/>
    <m/>
    <x v="1"/>
    <x v="1"/>
    <s v="Bâches"/>
    <m/>
    <s v="Nombre"/>
    <n v="50"/>
    <m/>
    <m/>
    <m/>
    <s v=""/>
    <x v="14"/>
    <m/>
    <x v="1"/>
    <x v="3"/>
    <s v="Dallier"/>
    <m/>
    <m/>
    <m/>
    <m/>
    <x v="133"/>
    <n v="1"/>
    <s v="HT08"/>
    <s v="HT08822"/>
    <e v="#N/A"/>
    <n v="0"/>
  </r>
  <r>
    <s v="Samaritan's Purse"/>
    <m/>
    <m/>
    <x v="0"/>
    <x v="16"/>
    <n v="18"/>
    <s v="Octobre"/>
    <m/>
    <x v="1"/>
    <x v="1"/>
    <s v="Bâches"/>
    <m/>
    <s v="Nombre"/>
    <n v="1008"/>
    <m/>
    <m/>
    <m/>
    <s v=""/>
    <x v="78"/>
    <m/>
    <x v="2"/>
    <x v="38"/>
    <s v="Conde"/>
    <m/>
    <m/>
    <m/>
    <m/>
    <x v="134"/>
    <n v="1"/>
    <s v="HT07"/>
    <s v="HT07741"/>
    <e v="#N/A"/>
    <n v="0"/>
  </r>
  <r>
    <s v="Samaritan's Purse"/>
    <m/>
    <m/>
    <x v="0"/>
    <x v="16"/>
    <n v="18"/>
    <s v="Octobre"/>
    <m/>
    <x v="1"/>
    <x v="1"/>
    <s v="Bâches"/>
    <m/>
    <s v="Nombre"/>
    <n v="2310"/>
    <m/>
    <m/>
    <m/>
    <s v=""/>
    <x v="79"/>
    <m/>
    <x v="1"/>
    <x v="49"/>
    <s v="Desormeau (Bonbon)"/>
    <m/>
    <m/>
    <m/>
    <m/>
    <x v="135"/>
    <n v="3"/>
    <s v="HT08"/>
    <s v="HT08813"/>
    <e v="#N/A"/>
    <n v="1"/>
  </r>
  <r>
    <s v="Samaritan's Purse"/>
    <m/>
    <m/>
    <x v="0"/>
    <x v="16"/>
    <n v="18"/>
    <s v="Octobre"/>
    <m/>
    <x v="0"/>
    <x v="0"/>
    <s v="Couvertures"/>
    <m/>
    <s v="Nombre"/>
    <n v="850"/>
    <m/>
    <m/>
    <m/>
    <s v=""/>
    <x v="79"/>
    <s v="Distribution générale"/>
    <x v="1"/>
    <x v="49"/>
    <s v="Desormeau (Bonbon)"/>
    <m/>
    <m/>
    <m/>
    <m/>
    <x v="135"/>
    <n v="3"/>
    <s v="HT08"/>
    <s v="HT08813"/>
    <e v="#N/A"/>
    <n v="0"/>
  </r>
  <r>
    <s v="Samaritan's Purse"/>
    <m/>
    <m/>
    <x v="0"/>
    <x v="16"/>
    <n v="18"/>
    <s v="Octobre"/>
    <m/>
    <x v="0"/>
    <x v="0"/>
    <s v="Kit d'hygiène"/>
    <m/>
    <s v="Nombre"/>
    <n v="850"/>
    <m/>
    <m/>
    <m/>
    <s v=""/>
    <x v="79"/>
    <s v="Distribution générale"/>
    <x v="1"/>
    <x v="49"/>
    <s v="Desormeau (Bonbon)"/>
    <m/>
    <m/>
    <m/>
    <m/>
    <x v="135"/>
    <n v="3"/>
    <s v="HT08"/>
    <s v="HT08813"/>
    <e v="#N/A"/>
    <n v="0"/>
  </r>
  <r>
    <s v="World Vision International"/>
    <m/>
    <m/>
    <x v="0"/>
    <x v="16"/>
    <n v="18"/>
    <s v="Octobre"/>
    <m/>
    <x v="1"/>
    <x v="1"/>
    <s v="Bâches"/>
    <m/>
    <s v="Nombre"/>
    <n v="200"/>
    <m/>
    <m/>
    <m/>
    <s v=""/>
    <x v="33"/>
    <m/>
    <x v="0"/>
    <x v="0"/>
    <s v="Grand Lagon"/>
    <m/>
    <m/>
    <m/>
    <m/>
    <x v="136"/>
    <n v="3"/>
    <s v="HT01"/>
    <s v="HT01151"/>
    <e v="#N/A"/>
    <n v="0"/>
  </r>
  <r>
    <s v="World Vision International"/>
    <m/>
    <m/>
    <x v="0"/>
    <x v="16"/>
    <n v="18"/>
    <s v="Octobre"/>
    <m/>
    <x v="0"/>
    <x v="0"/>
    <s v="Bidons"/>
    <m/>
    <s v="Nombre"/>
    <n v="200"/>
    <m/>
    <m/>
    <m/>
    <s v=""/>
    <x v="33"/>
    <s v="Sélection / Priorisation"/>
    <x v="0"/>
    <x v="0"/>
    <s v="Grand Lagon"/>
    <m/>
    <m/>
    <m/>
    <m/>
    <x v="136"/>
    <n v="3"/>
    <s v="HT01"/>
    <s v="HT01151"/>
    <e v="#N/A"/>
    <n v="0"/>
  </r>
  <r>
    <s v="World Vision International"/>
    <m/>
    <m/>
    <x v="0"/>
    <x v="16"/>
    <n v="18"/>
    <s v="Octobre"/>
    <m/>
    <x v="0"/>
    <x v="0"/>
    <s v="Couvertures"/>
    <m/>
    <s v="Nombre"/>
    <n v="200"/>
    <m/>
    <m/>
    <m/>
    <s v=""/>
    <x v="33"/>
    <s v="Sélection / Priorisation"/>
    <x v="0"/>
    <x v="0"/>
    <s v="Grand Lagon"/>
    <m/>
    <m/>
    <m/>
    <m/>
    <x v="136"/>
    <n v="3"/>
    <s v="HT01"/>
    <s v="HT01151"/>
    <e v="#N/A"/>
    <n v="0"/>
  </r>
  <r>
    <s v="ACTED"/>
    <m/>
    <s v="OFDA"/>
    <x v="0"/>
    <x v="17"/>
    <n v="19"/>
    <s v="Octobre"/>
    <m/>
    <x v="1"/>
    <x v="1"/>
    <s v="Bâches"/>
    <m/>
    <s v="Nombre"/>
    <n v="563"/>
    <m/>
    <m/>
    <m/>
    <s v=""/>
    <x v="80"/>
    <m/>
    <x v="1"/>
    <x v="1"/>
    <s v="8e Fonds Rouge Dahere"/>
    <s v="caracolie"/>
    <s v="Urbain"/>
    <s v="Quartier"/>
    <m/>
    <x v="137"/>
    <n v="2"/>
    <s v="HT08"/>
    <s v="HT08811"/>
    <s v="HT08811-08"/>
    <n v="1"/>
  </r>
  <r>
    <s v="ACTED"/>
    <m/>
    <s v="OFDA"/>
    <x v="0"/>
    <x v="17"/>
    <n v="19"/>
    <s v="Octobre"/>
    <m/>
    <x v="0"/>
    <x v="0"/>
    <s v="Kit d'hygiène"/>
    <m/>
    <s v="Nombre"/>
    <n v="563"/>
    <m/>
    <m/>
    <m/>
    <s v=""/>
    <x v="37"/>
    <m/>
    <x v="1"/>
    <x v="1"/>
    <s v="8e Fonds Rouge Dahere"/>
    <s v="caracolie"/>
    <s v="Urbain"/>
    <s v="Quartier"/>
    <m/>
    <x v="137"/>
    <n v="2"/>
    <s v="HT08"/>
    <s v="HT08811"/>
    <s v="HT08811-08"/>
    <n v="0"/>
  </r>
  <r>
    <s v="American RC"/>
    <s v="Haitian RC"/>
    <m/>
    <x v="0"/>
    <x v="17"/>
    <n v="19"/>
    <s v="Octobre"/>
    <m/>
    <x v="0"/>
    <x v="0"/>
    <s v="Kit de cuisine"/>
    <m/>
    <s v="Nombre"/>
    <n v="10"/>
    <m/>
    <m/>
    <m/>
    <s v=""/>
    <x v="81"/>
    <s v="Sélection / Priorisation"/>
    <x v="6"/>
    <x v="31"/>
    <s v="1st , Hatte de Lice"/>
    <m/>
    <m/>
    <m/>
    <m/>
    <x v="138"/>
    <n v="18"/>
    <s v="HT09"/>
    <s v="HT09932"/>
    <e v="#N/A"/>
    <n v="0"/>
  </r>
  <r>
    <s v="American RC"/>
    <s v="Haitian RC"/>
    <m/>
    <x v="0"/>
    <x v="17"/>
    <n v="19"/>
    <s v="Octobre"/>
    <m/>
    <x v="0"/>
    <x v="0"/>
    <s v="Couvertures"/>
    <m/>
    <s v="Nombre"/>
    <n v="20"/>
    <m/>
    <m/>
    <m/>
    <s v=""/>
    <x v="81"/>
    <s v="Sélection / Priorisation"/>
    <x v="6"/>
    <x v="31"/>
    <s v="1st , Hatte de Lice"/>
    <m/>
    <m/>
    <m/>
    <m/>
    <x v="138"/>
    <n v="18"/>
    <s v="HT09"/>
    <s v="HT09932"/>
    <e v="#N/A"/>
    <n v="0"/>
  </r>
  <r>
    <s v="American RC"/>
    <s v="Haitian RC"/>
    <m/>
    <x v="0"/>
    <x v="17"/>
    <n v="19"/>
    <s v="Octobre"/>
    <m/>
    <x v="0"/>
    <x v="0"/>
    <s v="Kit d'hygiène"/>
    <m/>
    <s v="Nombre"/>
    <n v="10"/>
    <m/>
    <m/>
    <m/>
    <s v=""/>
    <x v="81"/>
    <s v="Sélection / Priorisation"/>
    <x v="6"/>
    <x v="31"/>
    <s v="1st , Hatte de Lice"/>
    <m/>
    <m/>
    <m/>
    <m/>
    <x v="138"/>
    <n v="18"/>
    <s v="HT09"/>
    <s v="HT09932"/>
    <e v="#N/A"/>
    <n v="0"/>
  </r>
  <r>
    <s v="American RC"/>
    <s v="Haitian RC"/>
    <m/>
    <x v="0"/>
    <x v="17"/>
    <n v="19"/>
    <s v="Octobre"/>
    <m/>
    <x v="0"/>
    <x v="0"/>
    <s v="Kit de cuisine"/>
    <m/>
    <s v="Nombre"/>
    <n v="44"/>
    <m/>
    <m/>
    <m/>
    <s v=""/>
    <x v="82"/>
    <s v="Sélection / Priorisation"/>
    <x v="6"/>
    <x v="31"/>
    <s v="1st, Baie de Henne town"/>
    <m/>
    <m/>
    <m/>
    <m/>
    <x v="138"/>
    <n v="18"/>
    <s v="HT09"/>
    <s v="HT09932"/>
    <e v="#N/A"/>
    <n v="0"/>
  </r>
  <r>
    <s v="American RC"/>
    <s v="Haitian RC"/>
    <m/>
    <x v="0"/>
    <x v="17"/>
    <n v="19"/>
    <s v="Octobre"/>
    <m/>
    <x v="0"/>
    <x v="0"/>
    <s v="Couvertures"/>
    <m/>
    <s v="Nombre"/>
    <n v="88"/>
    <m/>
    <m/>
    <m/>
    <s v=""/>
    <x v="82"/>
    <s v="Sélection / Priorisation"/>
    <x v="6"/>
    <x v="31"/>
    <s v="1st, Baie de Henne town"/>
    <m/>
    <m/>
    <m/>
    <m/>
    <x v="138"/>
    <n v="18"/>
    <s v="HT09"/>
    <s v="HT09932"/>
    <e v="#N/A"/>
    <n v="0"/>
  </r>
  <r>
    <s v="American RC"/>
    <s v="Haitian RC"/>
    <m/>
    <x v="0"/>
    <x v="17"/>
    <n v="19"/>
    <s v="Octobre"/>
    <m/>
    <x v="0"/>
    <x v="0"/>
    <s v="Kit d'hygiène"/>
    <m/>
    <s v="Nombre"/>
    <n v="44"/>
    <m/>
    <m/>
    <m/>
    <s v=""/>
    <x v="82"/>
    <s v="Sélection / Priorisation"/>
    <x v="6"/>
    <x v="31"/>
    <s v="1st, Baie de Henne town"/>
    <m/>
    <m/>
    <m/>
    <m/>
    <x v="138"/>
    <n v="18"/>
    <s v="HT09"/>
    <s v="HT09932"/>
    <e v="#N/A"/>
    <n v="0"/>
  </r>
  <r>
    <s v="American RC"/>
    <s v="Haitian RC"/>
    <m/>
    <x v="0"/>
    <x v="17"/>
    <n v="19"/>
    <s v="Octobre"/>
    <m/>
    <x v="0"/>
    <x v="0"/>
    <s v="Kit de cuisine"/>
    <m/>
    <s v="Nombre"/>
    <n v="10"/>
    <m/>
    <m/>
    <m/>
    <s v=""/>
    <x v="81"/>
    <s v="Sélection / Priorisation"/>
    <x v="6"/>
    <x v="31"/>
    <s v="1st, Buis d'homme"/>
    <m/>
    <m/>
    <m/>
    <m/>
    <x v="138"/>
    <n v="18"/>
    <s v="HT09"/>
    <s v="HT09932"/>
    <e v="#N/A"/>
    <n v="0"/>
  </r>
  <r>
    <s v="American RC"/>
    <s v="Haitian RC"/>
    <m/>
    <x v="0"/>
    <x v="17"/>
    <n v="19"/>
    <s v="Octobre"/>
    <m/>
    <x v="0"/>
    <x v="0"/>
    <s v="Couvertures"/>
    <m/>
    <s v="Nombre"/>
    <n v="20"/>
    <m/>
    <m/>
    <m/>
    <s v=""/>
    <x v="81"/>
    <s v="Sélection / Priorisation"/>
    <x v="6"/>
    <x v="31"/>
    <s v="1st, Buis d'homme"/>
    <m/>
    <m/>
    <m/>
    <m/>
    <x v="138"/>
    <n v="18"/>
    <s v="HT09"/>
    <s v="HT09932"/>
    <e v="#N/A"/>
    <n v="0"/>
  </r>
  <r>
    <s v="American RC"/>
    <s v="Haitian RC"/>
    <m/>
    <x v="0"/>
    <x v="17"/>
    <n v="19"/>
    <s v="Octobre"/>
    <m/>
    <x v="0"/>
    <x v="0"/>
    <s v="Kit d'hygiène"/>
    <m/>
    <s v="Nombre"/>
    <n v="10"/>
    <m/>
    <m/>
    <m/>
    <s v=""/>
    <x v="81"/>
    <s v="Sélection / Priorisation"/>
    <x v="6"/>
    <x v="31"/>
    <s v="1st, Buis d'homme"/>
    <m/>
    <m/>
    <m/>
    <m/>
    <x v="138"/>
    <n v="18"/>
    <s v="HT09"/>
    <s v="HT09932"/>
    <e v="#N/A"/>
    <n v="0"/>
  </r>
  <r>
    <s v="American RC"/>
    <s v="Haitian RC"/>
    <m/>
    <x v="0"/>
    <x v="17"/>
    <n v="19"/>
    <s v="Octobre"/>
    <m/>
    <x v="0"/>
    <x v="0"/>
    <s v="Kit de cuisine"/>
    <m/>
    <s v="Nombre"/>
    <n v="100"/>
    <m/>
    <m/>
    <m/>
    <s v=""/>
    <x v="14"/>
    <s v="Sélection / Priorisation"/>
    <x v="6"/>
    <x v="31"/>
    <s v="1st, Citerne Remy"/>
    <m/>
    <m/>
    <m/>
    <m/>
    <x v="138"/>
    <n v="18"/>
    <s v="HT09"/>
    <s v="HT09932"/>
    <e v="#N/A"/>
    <n v="0"/>
  </r>
  <r>
    <s v="American RC"/>
    <s v="Haitian RC"/>
    <m/>
    <x v="0"/>
    <x v="17"/>
    <n v="19"/>
    <s v="Octobre"/>
    <m/>
    <x v="0"/>
    <x v="0"/>
    <s v="Couvertures"/>
    <m/>
    <s v="Nombre"/>
    <n v="100"/>
    <m/>
    <m/>
    <m/>
    <s v=""/>
    <x v="14"/>
    <s v="Sélection / Priorisation"/>
    <x v="6"/>
    <x v="31"/>
    <s v="1st, Citerne Remy"/>
    <m/>
    <m/>
    <m/>
    <m/>
    <x v="138"/>
    <n v="18"/>
    <s v="HT09"/>
    <s v="HT09932"/>
    <e v="#N/A"/>
    <n v="0"/>
  </r>
  <r>
    <s v="American RC"/>
    <s v="Haitian RC"/>
    <m/>
    <x v="0"/>
    <x v="17"/>
    <n v="19"/>
    <s v="Octobre"/>
    <m/>
    <x v="0"/>
    <x v="0"/>
    <s v="Kit d'hygiène"/>
    <m/>
    <s v="Nombre"/>
    <n v="50"/>
    <m/>
    <m/>
    <m/>
    <s v=""/>
    <x v="14"/>
    <s v="Sélection / Priorisation"/>
    <x v="6"/>
    <x v="31"/>
    <s v="1st, Citerne Remy"/>
    <m/>
    <m/>
    <m/>
    <m/>
    <x v="138"/>
    <n v="18"/>
    <s v="HT09"/>
    <s v="HT09932"/>
    <e v="#N/A"/>
    <n v="0"/>
  </r>
  <r>
    <s v="American RC"/>
    <s v="Haitian RC"/>
    <m/>
    <x v="0"/>
    <x v="17"/>
    <n v="19"/>
    <s v="Octobre"/>
    <m/>
    <x v="0"/>
    <x v="0"/>
    <s v="Kit de cuisine"/>
    <m/>
    <s v="Nombre"/>
    <n v="10"/>
    <m/>
    <m/>
    <m/>
    <s v=""/>
    <x v="81"/>
    <s v="Sélection / Priorisation"/>
    <x v="6"/>
    <x v="31"/>
    <s v="1st, Passe Seche"/>
    <m/>
    <m/>
    <m/>
    <m/>
    <x v="138"/>
    <n v="18"/>
    <s v="HT09"/>
    <s v="HT09932"/>
    <e v="#N/A"/>
    <n v="0"/>
  </r>
  <r>
    <s v="American RC"/>
    <s v="Haitian RC"/>
    <m/>
    <x v="0"/>
    <x v="17"/>
    <n v="19"/>
    <s v="Octobre"/>
    <m/>
    <x v="0"/>
    <x v="0"/>
    <s v="Couvertures"/>
    <m/>
    <s v="Nombre"/>
    <n v="20"/>
    <m/>
    <m/>
    <m/>
    <s v=""/>
    <x v="81"/>
    <s v="Sélection / Priorisation"/>
    <x v="6"/>
    <x v="31"/>
    <s v="1st, Passe Seche"/>
    <m/>
    <m/>
    <m/>
    <m/>
    <x v="138"/>
    <n v="18"/>
    <s v="HT09"/>
    <s v="HT09932"/>
    <e v="#N/A"/>
    <n v="0"/>
  </r>
  <r>
    <s v="American RC"/>
    <s v="Haitian RC"/>
    <m/>
    <x v="0"/>
    <x v="17"/>
    <n v="19"/>
    <s v="Octobre"/>
    <m/>
    <x v="0"/>
    <x v="0"/>
    <s v="Kit d'hygiène"/>
    <m/>
    <s v="Nombre"/>
    <n v="10"/>
    <m/>
    <m/>
    <m/>
    <s v=""/>
    <x v="81"/>
    <s v="Sélection / Priorisation"/>
    <x v="6"/>
    <x v="31"/>
    <s v="1st, Passe Seche"/>
    <m/>
    <m/>
    <m/>
    <m/>
    <x v="138"/>
    <n v="18"/>
    <s v="HT09"/>
    <s v="HT09932"/>
    <e v="#N/A"/>
    <n v="0"/>
  </r>
  <r>
    <s v="American RC"/>
    <s v="Haitian RC"/>
    <m/>
    <x v="0"/>
    <x v="17"/>
    <n v="19"/>
    <s v="Octobre"/>
    <m/>
    <x v="0"/>
    <x v="0"/>
    <s v="Kit de cuisine"/>
    <m/>
    <s v="Nombre"/>
    <n v="5"/>
    <m/>
    <m/>
    <m/>
    <s v=""/>
    <x v="83"/>
    <s v="Sélection / Priorisation"/>
    <x v="6"/>
    <x v="31"/>
    <s v="1st, Via"/>
    <m/>
    <m/>
    <m/>
    <m/>
    <x v="138"/>
    <n v="18"/>
    <s v="HT09"/>
    <s v="HT09932"/>
    <e v="#N/A"/>
    <n v="0"/>
  </r>
  <r>
    <s v="American RC"/>
    <s v="Haitian RC"/>
    <m/>
    <x v="0"/>
    <x v="17"/>
    <n v="19"/>
    <s v="Octobre"/>
    <m/>
    <x v="0"/>
    <x v="0"/>
    <s v="Couvertures"/>
    <m/>
    <s v="Nombre"/>
    <n v="10"/>
    <m/>
    <m/>
    <m/>
    <s v=""/>
    <x v="83"/>
    <s v="Sélection / Priorisation"/>
    <x v="6"/>
    <x v="31"/>
    <s v="1st, Via"/>
    <m/>
    <m/>
    <m/>
    <m/>
    <x v="138"/>
    <n v="18"/>
    <s v="HT09"/>
    <s v="HT09932"/>
    <e v="#N/A"/>
    <n v="0"/>
  </r>
  <r>
    <s v="American RC"/>
    <s v="Haitian RC"/>
    <m/>
    <x v="0"/>
    <x v="17"/>
    <n v="19"/>
    <s v="Octobre"/>
    <m/>
    <x v="0"/>
    <x v="0"/>
    <s v="Kit d'hygiène"/>
    <m/>
    <s v="Nombre"/>
    <n v="5"/>
    <m/>
    <m/>
    <m/>
    <s v=""/>
    <x v="83"/>
    <s v="Sélection / Priorisation"/>
    <x v="6"/>
    <x v="31"/>
    <s v="1st, Via"/>
    <m/>
    <m/>
    <m/>
    <m/>
    <x v="138"/>
    <n v="18"/>
    <s v="HT09"/>
    <s v="HT09932"/>
    <e v="#N/A"/>
    <n v="0"/>
  </r>
  <r>
    <s v="American RC"/>
    <s v="Haitian RC"/>
    <m/>
    <x v="0"/>
    <x v="17"/>
    <n v="19"/>
    <s v="Octobre"/>
    <m/>
    <x v="0"/>
    <x v="0"/>
    <s v="Kit de cuisine"/>
    <m/>
    <s v="Nombre"/>
    <n v="15"/>
    <m/>
    <m/>
    <m/>
    <s v=""/>
    <x v="22"/>
    <s v="Sélection / Priorisation"/>
    <x v="6"/>
    <x v="31"/>
    <s v="4th, Pitit Paradis"/>
    <m/>
    <m/>
    <m/>
    <m/>
    <x v="139"/>
    <n v="3"/>
    <s v="HT09"/>
    <s v="HT09932"/>
    <e v="#N/A"/>
    <n v="0"/>
  </r>
  <r>
    <s v="American RC"/>
    <s v="Haitian RC"/>
    <m/>
    <x v="0"/>
    <x v="17"/>
    <n v="19"/>
    <s v="Octobre"/>
    <m/>
    <x v="0"/>
    <x v="0"/>
    <s v="Couvertures"/>
    <m/>
    <s v="Nombre"/>
    <n v="30"/>
    <m/>
    <m/>
    <m/>
    <s v=""/>
    <x v="22"/>
    <s v="Sélection / Priorisation"/>
    <x v="6"/>
    <x v="31"/>
    <s v="4th, Pitit Paradis"/>
    <m/>
    <m/>
    <m/>
    <m/>
    <x v="139"/>
    <n v="3"/>
    <s v="HT09"/>
    <s v="HT09932"/>
    <e v="#N/A"/>
    <n v="0"/>
  </r>
  <r>
    <s v="American RC"/>
    <s v="Haitian RC"/>
    <m/>
    <x v="0"/>
    <x v="17"/>
    <n v="19"/>
    <s v="Octobre"/>
    <m/>
    <x v="0"/>
    <x v="0"/>
    <s v="Kit d'hygiène"/>
    <m/>
    <s v="Nombre"/>
    <n v="15"/>
    <m/>
    <m/>
    <m/>
    <s v=""/>
    <x v="22"/>
    <s v="Sélection / Priorisation"/>
    <x v="6"/>
    <x v="31"/>
    <s v="4th, Pitit Paradis"/>
    <m/>
    <m/>
    <m/>
    <m/>
    <x v="139"/>
    <n v="3"/>
    <s v="HT09"/>
    <s v="HT09932"/>
    <e v="#N/A"/>
    <n v="0"/>
  </r>
  <r>
    <s v="American RC"/>
    <s v="Haitian RC"/>
    <m/>
    <x v="0"/>
    <x v="17"/>
    <n v="19"/>
    <s v="Octobre"/>
    <m/>
    <x v="0"/>
    <x v="0"/>
    <s v="Couvertures"/>
    <m/>
    <s v="Nombre"/>
    <n v="240"/>
    <m/>
    <m/>
    <m/>
    <s v=""/>
    <x v="44"/>
    <s v="Sélection / Priorisation"/>
    <x v="6"/>
    <x v="35"/>
    <s v="Centre Ville"/>
    <m/>
    <m/>
    <m/>
    <m/>
    <x v="140"/>
    <n v="3"/>
    <s v="HT09"/>
    <s v="HT09934"/>
    <e v="#N/A"/>
    <n v="0"/>
  </r>
  <r>
    <s v="American RC"/>
    <s v="Haitian RC"/>
    <m/>
    <x v="0"/>
    <x v="17"/>
    <n v="19"/>
    <s v="Octobre"/>
    <m/>
    <x v="0"/>
    <x v="0"/>
    <s v="Kit de cuisine"/>
    <m/>
    <s v="Nombre"/>
    <n v="120"/>
    <m/>
    <m/>
    <m/>
    <s v=""/>
    <x v="44"/>
    <s v="Sélection / Priorisation"/>
    <x v="6"/>
    <x v="35"/>
    <s v="Centre Ville"/>
    <m/>
    <m/>
    <m/>
    <m/>
    <x v="140"/>
    <n v="3"/>
    <s v="HT09"/>
    <s v="HT09934"/>
    <e v="#N/A"/>
    <n v="0"/>
  </r>
  <r>
    <s v="American RC"/>
    <s v="Haitian RC"/>
    <m/>
    <x v="0"/>
    <x v="17"/>
    <n v="19"/>
    <s v="Octobre"/>
    <m/>
    <x v="0"/>
    <x v="0"/>
    <s v="Kit d'hygiène"/>
    <m/>
    <s v="Nombre"/>
    <n v="120"/>
    <m/>
    <m/>
    <m/>
    <s v=""/>
    <x v="44"/>
    <s v="Sélection / Priorisation"/>
    <x v="6"/>
    <x v="35"/>
    <s v="Centre Ville"/>
    <m/>
    <m/>
    <m/>
    <m/>
    <x v="140"/>
    <n v="3"/>
    <s v="HT09"/>
    <s v="HT09934"/>
    <e v="#N/A"/>
    <n v="0"/>
  </r>
  <r>
    <s v="World Vision International"/>
    <m/>
    <m/>
    <x v="0"/>
    <x v="17"/>
    <n v="19"/>
    <s v="Octobre"/>
    <m/>
    <x v="1"/>
    <x v="1"/>
    <s v="Bâches"/>
    <m/>
    <s v="Nombre"/>
    <n v="150"/>
    <m/>
    <m/>
    <m/>
    <s v=""/>
    <x v="15"/>
    <m/>
    <x v="0"/>
    <x v="22"/>
    <s v="Pointe A Raquette"/>
    <m/>
    <m/>
    <m/>
    <m/>
    <x v="141"/>
    <n v="3"/>
    <s v="HT01"/>
    <s v="HT01152"/>
    <e v="#N/A"/>
    <n v="0"/>
  </r>
  <r>
    <s v="World Vision International"/>
    <m/>
    <m/>
    <x v="0"/>
    <x v="17"/>
    <n v="19"/>
    <s v="Octobre"/>
    <m/>
    <x v="0"/>
    <x v="0"/>
    <s v="Bidons"/>
    <m/>
    <s v="Nombre"/>
    <n v="300"/>
    <m/>
    <m/>
    <m/>
    <s v=""/>
    <x v="25"/>
    <s v="Sélection / Priorisation"/>
    <x v="5"/>
    <x v="42"/>
    <s v="Tiby"/>
    <m/>
    <m/>
    <m/>
    <m/>
    <x v="142"/>
    <n v="2"/>
    <s v="HT10"/>
    <s v="HT101022"/>
    <e v="#N/A"/>
    <n v="0"/>
  </r>
  <r>
    <s v="World Vision International"/>
    <m/>
    <m/>
    <x v="0"/>
    <x v="17"/>
    <n v="19"/>
    <s v="Octobre"/>
    <m/>
    <x v="0"/>
    <x v="0"/>
    <s v="Bidons"/>
    <m/>
    <s v="Nombre"/>
    <n v="150"/>
    <m/>
    <m/>
    <m/>
    <s v=""/>
    <x v="15"/>
    <s v="Sélection / Priorisation"/>
    <x v="0"/>
    <x v="22"/>
    <s v="Pointe A Raquette"/>
    <m/>
    <m/>
    <m/>
    <m/>
    <x v="141"/>
    <n v="3"/>
    <s v="HT01"/>
    <s v="HT01152"/>
    <e v="#N/A"/>
    <n v="0"/>
  </r>
  <r>
    <s v="World Vision International"/>
    <m/>
    <m/>
    <x v="0"/>
    <x v="17"/>
    <n v="19"/>
    <s v="Octobre"/>
    <m/>
    <x v="0"/>
    <x v="0"/>
    <s v="Couvertures"/>
    <m/>
    <s v="Nombre"/>
    <n v="300"/>
    <m/>
    <m/>
    <m/>
    <s v=""/>
    <x v="25"/>
    <s v="Sélection / Priorisation"/>
    <x v="5"/>
    <x v="42"/>
    <s v="Tiby"/>
    <m/>
    <m/>
    <m/>
    <m/>
    <x v="142"/>
    <n v="2"/>
    <s v="HT10"/>
    <s v="HT101022"/>
    <e v="#N/A"/>
    <n v="0"/>
  </r>
  <r>
    <s v="World Vision International"/>
    <m/>
    <m/>
    <x v="0"/>
    <x v="17"/>
    <n v="19"/>
    <s v="Octobre"/>
    <m/>
    <x v="0"/>
    <x v="0"/>
    <s v="Couvertures"/>
    <m/>
    <s v="Nombre"/>
    <n v="150"/>
    <m/>
    <m/>
    <m/>
    <s v=""/>
    <x v="15"/>
    <s v="Sélection / Priorisation"/>
    <x v="0"/>
    <x v="22"/>
    <s v="Pointe A Raquette"/>
    <m/>
    <m/>
    <m/>
    <m/>
    <x v="141"/>
    <n v="3"/>
    <s v="HT01"/>
    <s v="HT01152"/>
    <e v="#N/A"/>
    <n v="0"/>
  </r>
  <r>
    <s v="ACTED"/>
    <m/>
    <s v="OFDA"/>
    <x v="0"/>
    <x v="18"/>
    <n v="20"/>
    <s v="Octobre"/>
    <m/>
    <x v="1"/>
    <x v="1"/>
    <s v="Bâches"/>
    <m/>
    <s v="Nombre"/>
    <n v="942"/>
    <m/>
    <m/>
    <m/>
    <s v=""/>
    <x v="37"/>
    <m/>
    <x v="1"/>
    <x v="1"/>
    <s v="8e Fonds Rouge Dahere"/>
    <s v="caracolie"/>
    <s v="Urbain"/>
    <s v="Quartier"/>
    <m/>
    <x v="143"/>
    <n v="2"/>
    <s v="HT08"/>
    <s v="HT08811"/>
    <s v="HT08811-08"/>
    <n v="0"/>
  </r>
  <r>
    <s v="ACTED"/>
    <m/>
    <s v="OFDA"/>
    <x v="0"/>
    <x v="18"/>
    <n v="20"/>
    <s v="Octobre"/>
    <m/>
    <x v="0"/>
    <x v="0"/>
    <s v="Kit d'hygiène"/>
    <m/>
    <s v="Nombre"/>
    <n v="942"/>
    <m/>
    <m/>
    <m/>
    <s v=""/>
    <x v="37"/>
    <m/>
    <x v="1"/>
    <x v="1"/>
    <s v="8e Fonds Rouge Dahere"/>
    <s v="caracolie"/>
    <s v="Urbain"/>
    <s v="Quartier"/>
    <m/>
    <x v="143"/>
    <n v="2"/>
    <s v="HT08"/>
    <s v="HT08811"/>
    <s v="HT08811-08"/>
    <n v="0"/>
  </r>
  <r>
    <s v="American RC"/>
    <s v="Haitian RC"/>
    <m/>
    <x v="0"/>
    <x v="18"/>
    <n v="20"/>
    <s v="Octobre"/>
    <m/>
    <x v="0"/>
    <x v="0"/>
    <s v="Kit de cuisine"/>
    <m/>
    <s v="Nombre"/>
    <n v="10"/>
    <m/>
    <m/>
    <m/>
    <s v=""/>
    <x v="81"/>
    <s v="Sélection / Priorisation"/>
    <x v="6"/>
    <x v="50"/>
    <s v="1st, Granboulay"/>
    <m/>
    <m/>
    <m/>
    <m/>
    <x v="144"/>
    <n v="3"/>
    <s v="HT09"/>
    <s v="HT09933"/>
    <e v="#N/A"/>
    <n v="1"/>
  </r>
  <r>
    <s v="American RC"/>
    <s v="Haitian RC"/>
    <m/>
    <x v="0"/>
    <x v="18"/>
    <n v="20"/>
    <s v="Octobre"/>
    <m/>
    <x v="0"/>
    <x v="0"/>
    <s v="Couvertures"/>
    <m/>
    <s v="Nombre"/>
    <n v="20"/>
    <m/>
    <m/>
    <m/>
    <s v=""/>
    <x v="81"/>
    <s v="Sélection / Priorisation"/>
    <x v="6"/>
    <x v="50"/>
    <s v="1st, Granboulay"/>
    <m/>
    <m/>
    <m/>
    <m/>
    <x v="144"/>
    <n v="3"/>
    <s v="HT09"/>
    <s v="HT09933"/>
    <e v="#N/A"/>
    <n v="0"/>
  </r>
  <r>
    <s v="American RC"/>
    <s v="Haitian RC"/>
    <m/>
    <x v="0"/>
    <x v="18"/>
    <n v="20"/>
    <s v="Octobre"/>
    <m/>
    <x v="0"/>
    <x v="0"/>
    <s v="Kit d'hygiène"/>
    <m/>
    <s v="Nombre"/>
    <n v="10"/>
    <m/>
    <m/>
    <m/>
    <s v=""/>
    <x v="81"/>
    <s v="Sélection / Priorisation"/>
    <x v="6"/>
    <x v="50"/>
    <s v="1st, Granboulay"/>
    <m/>
    <m/>
    <m/>
    <m/>
    <x v="144"/>
    <n v="3"/>
    <s v="HT09"/>
    <s v="HT09933"/>
    <e v="#N/A"/>
    <n v="0"/>
  </r>
  <r>
    <s v="American RC"/>
    <s v="Haitian RC"/>
    <m/>
    <x v="0"/>
    <x v="18"/>
    <n v="20"/>
    <s v="Octobre"/>
    <m/>
    <x v="0"/>
    <x v="0"/>
    <s v="Kit de cuisine"/>
    <m/>
    <s v="Nombre"/>
    <n v="10"/>
    <m/>
    <m/>
    <m/>
    <s v=""/>
    <x v="81"/>
    <s v="Sélection / Priorisation"/>
    <x v="6"/>
    <x v="50"/>
    <s v="2nd, Maturun"/>
    <m/>
    <m/>
    <m/>
    <m/>
    <x v="145"/>
    <n v="3"/>
    <s v="HT09"/>
    <s v="HT09933"/>
    <e v="#N/A"/>
    <n v="0"/>
  </r>
  <r>
    <s v="American RC"/>
    <s v="Haitian RC"/>
    <m/>
    <x v="0"/>
    <x v="18"/>
    <n v="20"/>
    <s v="Octobre"/>
    <m/>
    <x v="0"/>
    <x v="0"/>
    <s v="Couvertures"/>
    <m/>
    <s v="Nombre"/>
    <n v="20"/>
    <m/>
    <m/>
    <m/>
    <s v=""/>
    <x v="81"/>
    <s v="Sélection / Priorisation"/>
    <x v="6"/>
    <x v="50"/>
    <s v="2nd, Maturun"/>
    <m/>
    <m/>
    <m/>
    <m/>
    <x v="145"/>
    <n v="3"/>
    <s v="HT09"/>
    <s v="HT09933"/>
    <e v="#N/A"/>
    <n v="0"/>
  </r>
  <r>
    <s v="American RC"/>
    <s v="Haitian RC"/>
    <m/>
    <x v="0"/>
    <x v="18"/>
    <n v="20"/>
    <s v="Octobre"/>
    <m/>
    <x v="0"/>
    <x v="0"/>
    <s v="Kit d'hygiène"/>
    <m/>
    <s v="Nombre"/>
    <n v="10"/>
    <m/>
    <m/>
    <m/>
    <s v=""/>
    <x v="81"/>
    <s v="Sélection / Priorisation"/>
    <x v="6"/>
    <x v="50"/>
    <s v="2nd, Maturun"/>
    <m/>
    <m/>
    <m/>
    <m/>
    <x v="145"/>
    <n v="3"/>
    <s v="HT09"/>
    <s v="HT09933"/>
    <e v="#N/A"/>
    <n v="0"/>
  </r>
  <r>
    <s v="American RC"/>
    <s v="Haitian RC"/>
    <m/>
    <x v="0"/>
    <x v="18"/>
    <n v="20"/>
    <s v="Octobre"/>
    <m/>
    <x v="0"/>
    <x v="0"/>
    <s v="Kit de cuisine"/>
    <m/>
    <s v="Nombre"/>
    <n v="10"/>
    <m/>
    <m/>
    <m/>
    <s v=""/>
    <x v="81"/>
    <s v="Sélection / Priorisation"/>
    <x v="6"/>
    <x v="50"/>
    <s v="3rd, Desforge"/>
    <m/>
    <m/>
    <m/>
    <m/>
    <x v="146"/>
    <n v="3"/>
    <s v="HT09"/>
    <s v="HT09933"/>
    <e v="#N/A"/>
    <n v="0"/>
  </r>
  <r>
    <s v="American RC"/>
    <s v="Haitian RC"/>
    <m/>
    <x v="0"/>
    <x v="18"/>
    <n v="20"/>
    <s v="Octobre"/>
    <m/>
    <x v="0"/>
    <x v="0"/>
    <s v="Couvertures"/>
    <m/>
    <s v="Nombre"/>
    <n v="20"/>
    <m/>
    <m/>
    <m/>
    <s v=""/>
    <x v="81"/>
    <s v="Sélection / Priorisation"/>
    <x v="6"/>
    <x v="50"/>
    <s v="3rd, Desforge"/>
    <m/>
    <m/>
    <m/>
    <m/>
    <x v="146"/>
    <n v="3"/>
    <s v="HT09"/>
    <s v="HT09933"/>
    <e v="#N/A"/>
    <n v="0"/>
  </r>
  <r>
    <s v="American RC"/>
    <s v="Haitian RC"/>
    <m/>
    <x v="0"/>
    <x v="18"/>
    <n v="20"/>
    <s v="Octobre"/>
    <m/>
    <x v="0"/>
    <x v="0"/>
    <s v="Kit d'hygiène"/>
    <m/>
    <s v="Nombre"/>
    <n v="10"/>
    <m/>
    <m/>
    <m/>
    <s v=""/>
    <x v="81"/>
    <s v="Sélection / Priorisation"/>
    <x v="6"/>
    <x v="50"/>
    <s v="3rd, Desforge"/>
    <m/>
    <m/>
    <m/>
    <m/>
    <x v="146"/>
    <n v="3"/>
    <s v="HT09"/>
    <s v="HT09933"/>
    <e v="#N/A"/>
    <n v="0"/>
  </r>
  <r>
    <s v="American RC"/>
    <s v="Haitian RC"/>
    <m/>
    <x v="0"/>
    <x v="18"/>
    <n v="20"/>
    <s v="Octobre"/>
    <m/>
    <x v="0"/>
    <x v="0"/>
    <s v="Kit de cuisine"/>
    <m/>
    <s v="Nombre"/>
    <n v="11"/>
    <m/>
    <m/>
    <m/>
    <s v=""/>
    <x v="81"/>
    <s v="Sélection / Priorisation"/>
    <x v="6"/>
    <x v="50"/>
    <s v="behind the church, Derriere Leglise"/>
    <m/>
    <m/>
    <m/>
    <m/>
    <x v="147"/>
    <n v="3"/>
    <s v="HT09"/>
    <s v="HT09933"/>
    <e v="#N/A"/>
    <n v="0"/>
  </r>
  <r>
    <s v="American RC"/>
    <s v="Haitian RC"/>
    <m/>
    <x v="0"/>
    <x v="18"/>
    <n v="20"/>
    <s v="Octobre"/>
    <m/>
    <x v="0"/>
    <x v="0"/>
    <s v="Couvertures"/>
    <m/>
    <s v="Nombre"/>
    <n v="21"/>
    <m/>
    <m/>
    <m/>
    <s v=""/>
    <x v="81"/>
    <s v="Sélection / Priorisation"/>
    <x v="6"/>
    <x v="50"/>
    <s v="behind the church, Derriere Leglise"/>
    <m/>
    <m/>
    <m/>
    <m/>
    <x v="147"/>
    <n v="3"/>
    <s v="HT09"/>
    <s v="HT09933"/>
    <e v="#N/A"/>
    <n v="0"/>
  </r>
  <r>
    <s v="American RC"/>
    <s v="Haitian RC"/>
    <m/>
    <x v="0"/>
    <x v="18"/>
    <n v="20"/>
    <s v="Octobre"/>
    <m/>
    <x v="0"/>
    <x v="0"/>
    <s v="Kit d'hygiène"/>
    <m/>
    <s v="Nombre"/>
    <n v="10"/>
    <m/>
    <m/>
    <m/>
    <s v=""/>
    <x v="81"/>
    <s v="Sélection / Priorisation"/>
    <x v="6"/>
    <x v="50"/>
    <s v="behind the church, Derriere Leglise"/>
    <m/>
    <m/>
    <m/>
    <m/>
    <x v="147"/>
    <n v="3"/>
    <s v="HT09"/>
    <s v="HT09933"/>
    <e v="#N/A"/>
    <n v="0"/>
  </r>
  <r>
    <s v="American RC"/>
    <s v="Haitian RC"/>
    <m/>
    <x v="0"/>
    <x v="18"/>
    <n v="20"/>
    <s v="Octobre"/>
    <m/>
    <x v="0"/>
    <x v="0"/>
    <s v="Couvertures"/>
    <m/>
    <s v="Nombre"/>
    <n v="474"/>
    <m/>
    <m/>
    <m/>
    <s v=""/>
    <x v="84"/>
    <s v="Sélection / Priorisation"/>
    <x v="2"/>
    <x v="48"/>
    <s v="Boyer, K-Darline, K-Boyer, K- Sainvil"/>
    <m/>
    <m/>
    <m/>
    <m/>
    <x v="148"/>
    <n v="2"/>
    <s v="HT07"/>
    <s v="HT07722"/>
    <e v="#N/A"/>
    <n v="0"/>
  </r>
  <r>
    <s v="American RC"/>
    <s v="Haitian RC"/>
    <m/>
    <x v="0"/>
    <x v="18"/>
    <n v="20"/>
    <s v="Octobre"/>
    <m/>
    <x v="1"/>
    <x v="1"/>
    <s v="Kit Abris"/>
    <m/>
    <s v="Nombre"/>
    <n v="237"/>
    <m/>
    <m/>
    <m/>
    <s v=""/>
    <x v="84"/>
    <s v="Sélection / Priorisation"/>
    <x v="2"/>
    <x v="48"/>
    <s v="Boyer, K-Darline, K-Boyer, K- Sainvil"/>
    <m/>
    <m/>
    <m/>
    <m/>
    <x v="148"/>
    <n v="2"/>
    <s v="HT07"/>
    <s v="HT07722"/>
    <e v="#N/A"/>
    <n v="0"/>
  </r>
  <r>
    <s v="American RC"/>
    <s v="Haitian RC"/>
    <m/>
    <x v="0"/>
    <x v="18"/>
    <n v="20"/>
    <s v="Octobre"/>
    <m/>
    <x v="0"/>
    <x v="0"/>
    <s v="Kit de cuisine"/>
    <m/>
    <s v="Nombre"/>
    <n v="6"/>
    <m/>
    <m/>
    <m/>
    <s v=""/>
    <x v="3"/>
    <s v="Sélection / Priorisation"/>
    <x v="6"/>
    <x v="33"/>
    <s v="HRC Local Committee"/>
    <m/>
    <m/>
    <m/>
    <m/>
    <x v="149"/>
    <n v="3"/>
    <s v="HT09"/>
    <s v="HT09931"/>
    <e v="#N/A"/>
    <n v="0"/>
  </r>
  <r>
    <s v="American RC"/>
    <s v="Haitian RC"/>
    <m/>
    <x v="0"/>
    <x v="18"/>
    <n v="20"/>
    <s v="Octobre"/>
    <m/>
    <x v="0"/>
    <x v="0"/>
    <s v="Couvertures"/>
    <m/>
    <s v="Nombre"/>
    <n v="6"/>
    <m/>
    <m/>
    <m/>
    <s v=""/>
    <x v="3"/>
    <s v="Sélection / Priorisation"/>
    <x v="6"/>
    <x v="33"/>
    <s v="HRC Local Committee"/>
    <m/>
    <m/>
    <m/>
    <m/>
    <x v="149"/>
    <n v="3"/>
    <s v="HT09"/>
    <s v="HT09931"/>
    <e v="#N/A"/>
    <n v="0"/>
  </r>
  <r>
    <s v="American RC"/>
    <s v="Haitian RC"/>
    <m/>
    <x v="0"/>
    <x v="18"/>
    <n v="20"/>
    <s v="Octobre"/>
    <m/>
    <x v="0"/>
    <x v="0"/>
    <s v="Kit d'hygiène"/>
    <m/>
    <s v="Nombre"/>
    <n v="6"/>
    <m/>
    <m/>
    <m/>
    <s v=""/>
    <x v="3"/>
    <s v="Sélection / Priorisation"/>
    <x v="6"/>
    <x v="33"/>
    <s v="HRC Local Committee"/>
    <m/>
    <m/>
    <m/>
    <m/>
    <x v="149"/>
    <n v="3"/>
    <s v="HT09"/>
    <s v="HT09931"/>
    <e v="#N/A"/>
    <n v="0"/>
  </r>
  <r>
    <s v="American RC"/>
    <s v="Haitian RC"/>
    <m/>
    <x v="0"/>
    <x v="18"/>
    <n v="20"/>
    <s v="Octobre"/>
    <m/>
    <x v="0"/>
    <x v="0"/>
    <s v="Kit de cuisine"/>
    <m/>
    <s v="Nombre"/>
    <n v="1"/>
    <m/>
    <m/>
    <m/>
    <s v=""/>
    <x v="85"/>
    <s v="Sélection / Priorisation"/>
    <x v="6"/>
    <x v="50"/>
    <s v="mayor's office"/>
    <m/>
    <m/>
    <m/>
    <m/>
    <x v="150"/>
    <n v="3"/>
    <s v="HT09"/>
    <s v="HT09933"/>
    <e v="#N/A"/>
    <n v="0"/>
  </r>
  <r>
    <s v="American RC"/>
    <s v="Haitian RC"/>
    <m/>
    <x v="0"/>
    <x v="18"/>
    <n v="20"/>
    <s v="Octobre"/>
    <m/>
    <x v="0"/>
    <x v="0"/>
    <s v="Couvertures"/>
    <m/>
    <s v="Nombre"/>
    <n v="2"/>
    <m/>
    <m/>
    <m/>
    <s v=""/>
    <x v="85"/>
    <s v="Sélection / Priorisation"/>
    <x v="6"/>
    <x v="50"/>
    <s v="mayor's office"/>
    <m/>
    <m/>
    <m/>
    <m/>
    <x v="150"/>
    <n v="3"/>
    <s v="HT09"/>
    <s v="HT09933"/>
    <e v="#N/A"/>
    <n v="0"/>
  </r>
  <r>
    <s v="American RC"/>
    <s v="Haitian RC"/>
    <m/>
    <x v="0"/>
    <x v="18"/>
    <n v="20"/>
    <s v="Octobre"/>
    <m/>
    <x v="0"/>
    <x v="0"/>
    <s v="Kit d'hygiène"/>
    <m/>
    <s v="Nombre"/>
    <n v="1"/>
    <m/>
    <m/>
    <m/>
    <s v=""/>
    <x v="85"/>
    <s v="Sélection / Priorisation"/>
    <x v="6"/>
    <x v="50"/>
    <s v="mayor's office"/>
    <m/>
    <m/>
    <m/>
    <m/>
    <x v="150"/>
    <n v="3"/>
    <s v="HT09"/>
    <s v="HT09933"/>
    <e v="#N/A"/>
    <n v="0"/>
  </r>
  <r>
    <s v="American RC"/>
    <s v="Haitian RC"/>
    <m/>
    <x v="0"/>
    <x v="18"/>
    <n v="20"/>
    <s v="Octobre"/>
    <m/>
    <x v="0"/>
    <x v="0"/>
    <s v="Kit de cuisine"/>
    <m/>
    <s v="Nombre"/>
    <n v="63"/>
    <m/>
    <m/>
    <m/>
    <s v=""/>
    <x v="53"/>
    <s v="Sélection / Priorisation"/>
    <x v="6"/>
    <x v="33"/>
    <s v="Presquile"/>
    <m/>
    <m/>
    <m/>
    <m/>
    <x v="151"/>
    <n v="3"/>
    <s v="HT09"/>
    <s v="HT09931"/>
    <e v="#N/A"/>
    <n v="0"/>
  </r>
  <r>
    <s v="American RC"/>
    <s v="Haitian RC"/>
    <m/>
    <x v="0"/>
    <x v="18"/>
    <n v="20"/>
    <s v="Octobre"/>
    <m/>
    <x v="0"/>
    <x v="0"/>
    <s v="Couvertures"/>
    <m/>
    <s v="Nombre"/>
    <n v="126"/>
    <m/>
    <m/>
    <m/>
    <s v=""/>
    <x v="53"/>
    <s v="Sélection / Priorisation"/>
    <x v="6"/>
    <x v="33"/>
    <s v="Presquile"/>
    <m/>
    <m/>
    <m/>
    <m/>
    <x v="151"/>
    <n v="3"/>
    <s v="HT09"/>
    <s v="HT09931"/>
    <e v="#N/A"/>
    <n v="0"/>
  </r>
  <r>
    <s v="American RC"/>
    <s v="Haitian RC"/>
    <m/>
    <x v="0"/>
    <x v="18"/>
    <n v="20"/>
    <s v="Octobre"/>
    <m/>
    <x v="0"/>
    <x v="0"/>
    <s v="Kit d'hygiène"/>
    <m/>
    <s v="Nombre"/>
    <n v="63"/>
    <m/>
    <m/>
    <m/>
    <s v=""/>
    <x v="53"/>
    <s v="Sélection / Priorisation"/>
    <x v="6"/>
    <x v="33"/>
    <s v="Presquile"/>
    <m/>
    <m/>
    <m/>
    <m/>
    <x v="151"/>
    <n v="3"/>
    <s v="HT09"/>
    <s v="HT09931"/>
    <e v="#N/A"/>
    <n v="0"/>
  </r>
  <r>
    <s v="American RC"/>
    <s v="Haitian RC"/>
    <m/>
    <x v="0"/>
    <x v="18"/>
    <n v="20"/>
    <s v="Octobre"/>
    <m/>
    <x v="0"/>
    <x v="0"/>
    <s v="Couvertures"/>
    <m/>
    <s v="Nombre"/>
    <n v="230"/>
    <m/>
    <m/>
    <m/>
    <s v=""/>
    <x v="86"/>
    <s v="Sélection / Priorisation"/>
    <x v="6"/>
    <x v="35"/>
    <s v="Village Vincent"/>
    <m/>
    <m/>
    <m/>
    <m/>
    <x v="152"/>
    <n v="3"/>
    <s v="HT09"/>
    <s v="HT09934"/>
    <e v="#N/A"/>
    <n v="0"/>
  </r>
  <r>
    <s v="American RC"/>
    <s v="Haitian RC"/>
    <m/>
    <x v="0"/>
    <x v="18"/>
    <n v="20"/>
    <s v="Octobre"/>
    <m/>
    <x v="0"/>
    <x v="0"/>
    <s v="Kit de cuisine"/>
    <m/>
    <s v="Nombre"/>
    <n v="115"/>
    <m/>
    <m/>
    <m/>
    <s v=""/>
    <x v="86"/>
    <s v="Sélection / Priorisation"/>
    <x v="6"/>
    <x v="35"/>
    <s v="Village Vincent"/>
    <m/>
    <m/>
    <m/>
    <m/>
    <x v="152"/>
    <n v="3"/>
    <s v="HT09"/>
    <s v="HT09934"/>
    <e v="#N/A"/>
    <n v="0"/>
  </r>
  <r>
    <s v="American RC"/>
    <s v="Haitian RC"/>
    <m/>
    <x v="0"/>
    <x v="18"/>
    <n v="20"/>
    <s v="Octobre"/>
    <m/>
    <x v="0"/>
    <x v="0"/>
    <s v="Kit d'hygiène"/>
    <m/>
    <s v="Nombre"/>
    <n v="115"/>
    <m/>
    <m/>
    <m/>
    <s v=""/>
    <x v="86"/>
    <s v="Sélection / Priorisation"/>
    <x v="6"/>
    <x v="35"/>
    <s v="Village Vincent"/>
    <m/>
    <m/>
    <m/>
    <m/>
    <x v="152"/>
    <n v="3"/>
    <s v="HT09"/>
    <s v="HT09934"/>
    <e v="#N/A"/>
    <n v="0"/>
  </r>
  <r>
    <s v="American RC"/>
    <s v="Haitian RC"/>
    <m/>
    <x v="0"/>
    <x v="18"/>
    <n v="20"/>
    <s v="Octobre"/>
    <m/>
    <x v="1"/>
    <x v="1"/>
    <s v="Bâches"/>
    <m/>
    <s v="Nombre"/>
    <n v="478"/>
    <m/>
    <m/>
    <m/>
    <s v=""/>
    <x v="87"/>
    <m/>
    <x v="2"/>
    <x v="48"/>
    <m/>
    <m/>
    <m/>
    <m/>
    <m/>
    <x v="153"/>
    <n v="2"/>
    <s v="HT07"/>
    <s v="HT07722"/>
    <e v="#N/A"/>
    <n v="0"/>
  </r>
  <r>
    <s v="American RC"/>
    <s v="Haitian RC"/>
    <m/>
    <x v="0"/>
    <x v="18"/>
    <n v="20"/>
    <s v="Octobre"/>
    <m/>
    <x v="0"/>
    <x v="0"/>
    <s v="Couvertures"/>
    <m/>
    <s v="Nombre"/>
    <n v="239"/>
    <m/>
    <m/>
    <m/>
    <s v=""/>
    <x v="87"/>
    <m/>
    <x v="2"/>
    <x v="48"/>
    <m/>
    <m/>
    <m/>
    <m/>
    <m/>
    <x v="153"/>
    <n v="2"/>
    <s v="HT07"/>
    <s v="HT07722"/>
    <e v="#N/A"/>
    <n v="0"/>
  </r>
  <r>
    <s v="CARE"/>
    <m/>
    <m/>
    <x v="0"/>
    <x v="18"/>
    <n v="20"/>
    <s v="Octobre"/>
    <m/>
    <x v="0"/>
    <x v="0"/>
    <s v="Aquatabs"/>
    <m/>
    <s v="Nombre"/>
    <n v="6400"/>
    <m/>
    <m/>
    <m/>
    <s v=""/>
    <x v="88"/>
    <m/>
    <x v="1"/>
    <x v="4"/>
    <m/>
    <m/>
    <m/>
    <s v="Ménage"/>
    <m/>
    <x v="154"/>
    <n v="1"/>
    <s v="HT08"/>
    <s v="HT08815"/>
    <e v="#N/A"/>
    <n v="0"/>
  </r>
  <r>
    <s v="CARE"/>
    <m/>
    <m/>
    <x v="0"/>
    <x v="18"/>
    <n v="20"/>
    <s v="Octobre"/>
    <m/>
    <x v="0"/>
    <x v="0"/>
    <s v="Aquatabs"/>
    <m/>
    <s v="Nombre"/>
    <n v="5060"/>
    <m/>
    <m/>
    <m/>
    <s v=""/>
    <x v="20"/>
    <m/>
    <x v="3"/>
    <x v="13"/>
    <m/>
    <m/>
    <m/>
    <s v="Ménage"/>
    <m/>
    <x v="155"/>
    <n v="1"/>
    <s v="HT02"/>
    <s v="HT02233"/>
    <e v="#N/A"/>
    <n v="0"/>
  </r>
  <r>
    <s v="Diakonie Katastrophenhilfe"/>
    <s v="KORAL"/>
    <s v="German Foreign Office (AA)"/>
    <x v="0"/>
    <x v="18"/>
    <n v="20"/>
    <s v="Octobre"/>
    <m/>
    <x v="0"/>
    <x v="0"/>
    <s v="Kit d'hygiène"/>
    <s v="Shampooing, savon, brosses a dents, dentifrice, deodorants, peignes, Aquatabs, papier toilette, serviette hygienique, sceaux, savon pour lessive"/>
    <s v="Nombre"/>
    <n v="95"/>
    <m/>
    <m/>
    <m/>
    <s v=""/>
    <x v="89"/>
    <s v="Sélection / Priorisation"/>
    <x v="2"/>
    <x v="19"/>
    <s v="1ère Fond Palmiste"/>
    <m/>
    <s v="Rural"/>
    <s v="Ménage"/>
    <m/>
    <x v="156"/>
    <n v="2"/>
    <s v="HT07"/>
    <s v="HT07713"/>
    <s v="HT07713-01"/>
    <n v="0"/>
  </r>
  <r>
    <s v="Diakonie Katastrophenhilfe"/>
    <s v="KORAL"/>
    <s v="German Foreign Office (AA)"/>
    <x v="0"/>
    <x v="18"/>
    <n v="20"/>
    <s v="Octobre"/>
    <m/>
    <x v="1"/>
    <x v="1"/>
    <s v="Kit Abris"/>
    <s v="2 baches, 2 laines, cordes"/>
    <s v="Nombre"/>
    <n v="95"/>
    <m/>
    <m/>
    <m/>
    <s v=""/>
    <x v="89"/>
    <s v="Sélection / Priorisation"/>
    <x v="2"/>
    <x v="19"/>
    <s v="1ère Fond Palmiste"/>
    <m/>
    <s v="Rural"/>
    <s v="Ménage"/>
    <m/>
    <x v="156"/>
    <n v="2"/>
    <s v="HT07"/>
    <s v="HT07713"/>
    <s v="HT07713-01"/>
    <n v="0"/>
  </r>
  <r>
    <s v="Diakonie Katastrophenhilfe"/>
    <s v="KORAL"/>
    <s v="German Foreign Office (AA)"/>
    <x v="0"/>
    <x v="18"/>
    <n v="20"/>
    <s v="Octobre"/>
    <m/>
    <x v="0"/>
    <x v="0"/>
    <s v="Kit d'hygiène"/>
    <s v="Shampooing, savon, brosses a dents, dentifrice, deodorants, peignes, Aquatabs, papier toilette, serviette hygienique, sceaux, savon pour lessive"/>
    <s v="Nombre"/>
    <n v="85"/>
    <m/>
    <m/>
    <m/>
    <s v=""/>
    <x v="26"/>
    <s v="Sélection / Priorisation"/>
    <x v="2"/>
    <x v="24"/>
    <m/>
    <s v="Ile Grosse Caye"/>
    <s v="Rural"/>
    <s v="Ménage"/>
    <m/>
    <x v="157"/>
    <n v="2"/>
    <s v="HT07"/>
    <s v="HT07731"/>
    <e v="#N/A"/>
    <n v="0"/>
  </r>
  <r>
    <s v="Diakonie Katastrophenhilfe"/>
    <s v="KORAL"/>
    <s v="German Foreign Office (AA)"/>
    <x v="0"/>
    <x v="18"/>
    <n v="20"/>
    <s v="Octobre"/>
    <m/>
    <x v="1"/>
    <x v="1"/>
    <s v="Kit Abris"/>
    <s v="2 baches, 2 laines, cordes"/>
    <s v="Nombre"/>
    <n v="85"/>
    <m/>
    <m/>
    <m/>
    <s v=""/>
    <x v="26"/>
    <s v="Sélection / Priorisation"/>
    <x v="2"/>
    <x v="24"/>
    <m/>
    <s v="Ile Grosse Caye"/>
    <s v="Rural"/>
    <s v="Ménage"/>
    <m/>
    <x v="157"/>
    <n v="2"/>
    <s v="HT07"/>
    <s v="HT07731"/>
    <e v="#N/A"/>
    <n v="0"/>
  </r>
  <r>
    <s v="IFRC"/>
    <s v="Haitian RC"/>
    <m/>
    <x v="0"/>
    <x v="18"/>
    <n v="20"/>
    <s v="Octobre"/>
    <m/>
    <x v="1"/>
    <x v="1"/>
    <s v="Bâches"/>
    <m/>
    <s v="Nombre"/>
    <n v="598"/>
    <m/>
    <m/>
    <m/>
    <s v=""/>
    <x v="90"/>
    <s v="Sélection / Priorisation"/>
    <x v="1"/>
    <x v="44"/>
    <m/>
    <m/>
    <m/>
    <m/>
    <m/>
    <x v="158"/>
    <n v="12"/>
    <s v="HT08"/>
    <s v="HT08821"/>
    <e v="#N/A"/>
    <n v="1"/>
  </r>
  <r>
    <s v="IFRC"/>
    <s v="Haitian RC"/>
    <m/>
    <x v="0"/>
    <x v="18"/>
    <n v="20"/>
    <s v="Octobre"/>
    <m/>
    <x v="1"/>
    <x v="1"/>
    <s v="Bâches"/>
    <m/>
    <s v="Nombre"/>
    <n v="600"/>
    <m/>
    <m/>
    <m/>
    <s v=""/>
    <x v="25"/>
    <m/>
    <x v="1"/>
    <x v="44"/>
    <m/>
    <m/>
    <m/>
    <m/>
    <m/>
    <x v="158"/>
    <n v="12"/>
    <s v="HT08"/>
    <s v="HT08821"/>
    <e v="#N/A"/>
    <n v="0"/>
  </r>
  <r>
    <s v="IFRC"/>
    <s v="Haitian RC"/>
    <m/>
    <x v="0"/>
    <x v="18"/>
    <n v="20"/>
    <s v="Octobre"/>
    <m/>
    <x v="0"/>
    <x v="0"/>
    <s v="Bidons"/>
    <m/>
    <s v="Nombre"/>
    <n v="598"/>
    <m/>
    <m/>
    <m/>
    <s v=""/>
    <x v="90"/>
    <s v="Sélection / Priorisation"/>
    <x v="1"/>
    <x v="44"/>
    <m/>
    <m/>
    <m/>
    <m/>
    <m/>
    <x v="158"/>
    <n v="12"/>
    <s v="HT08"/>
    <s v="HT08821"/>
    <e v="#N/A"/>
    <n v="0"/>
  </r>
  <r>
    <s v="IFRC"/>
    <s v="Haitian RC"/>
    <m/>
    <x v="0"/>
    <x v="18"/>
    <n v="20"/>
    <s v="Octobre"/>
    <m/>
    <x v="0"/>
    <x v="0"/>
    <s v="Couvertures"/>
    <m/>
    <s v="Nombre"/>
    <n v="598"/>
    <m/>
    <m/>
    <m/>
    <s v=""/>
    <x v="90"/>
    <s v="Sélection / Priorisation"/>
    <x v="1"/>
    <x v="44"/>
    <m/>
    <m/>
    <m/>
    <m/>
    <m/>
    <x v="158"/>
    <n v="12"/>
    <s v="HT08"/>
    <s v="HT08821"/>
    <e v="#N/A"/>
    <n v="0"/>
  </r>
  <r>
    <s v="IFRC"/>
    <s v="Haitian RC"/>
    <m/>
    <x v="0"/>
    <x v="18"/>
    <n v="20"/>
    <s v="Octobre"/>
    <m/>
    <x v="0"/>
    <x v="0"/>
    <s v="Couvertures"/>
    <m/>
    <s v="Nombre"/>
    <n v="600"/>
    <m/>
    <m/>
    <m/>
    <s v=""/>
    <x v="25"/>
    <m/>
    <x v="1"/>
    <x v="44"/>
    <m/>
    <m/>
    <m/>
    <m/>
    <m/>
    <x v="158"/>
    <n v="12"/>
    <s v="HT08"/>
    <s v="HT08821"/>
    <e v="#N/A"/>
    <n v="0"/>
  </r>
  <r>
    <s v="IFRC"/>
    <s v="Haitian RC"/>
    <m/>
    <x v="0"/>
    <x v="18"/>
    <n v="20"/>
    <s v="Octobre"/>
    <m/>
    <x v="1"/>
    <x v="1"/>
    <s v="Kit Abris"/>
    <m/>
    <s v="Nombre"/>
    <n v="300"/>
    <m/>
    <m/>
    <m/>
    <s v=""/>
    <x v="25"/>
    <m/>
    <x v="1"/>
    <x v="44"/>
    <m/>
    <m/>
    <m/>
    <m/>
    <m/>
    <x v="158"/>
    <n v="12"/>
    <s v="HT08"/>
    <s v="HT08821"/>
    <e v="#N/A"/>
    <n v="0"/>
  </r>
  <r>
    <s v="IFRC"/>
    <s v="Haitian RC"/>
    <m/>
    <x v="0"/>
    <x v="18"/>
    <n v="20"/>
    <s v="Octobre"/>
    <m/>
    <x v="0"/>
    <x v="0"/>
    <s v="Kit de cuisine"/>
    <m/>
    <s v="Nombre"/>
    <n v="299"/>
    <m/>
    <m/>
    <m/>
    <s v=""/>
    <x v="90"/>
    <s v="Sélection / Priorisation"/>
    <x v="1"/>
    <x v="44"/>
    <m/>
    <m/>
    <m/>
    <m/>
    <m/>
    <x v="158"/>
    <n v="12"/>
    <s v="HT08"/>
    <s v="HT08821"/>
    <e v="#N/A"/>
    <n v="0"/>
  </r>
  <r>
    <s v="IFRC"/>
    <s v="Haitian RC"/>
    <m/>
    <x v="0"/>
    <x v="18"/>
    <n v="20"/>
    <s v="Octobre"/>
    <m/>
    <x v="0"/>
    <x v="0"/>
    <s v="Kit d'hygiène"/>
    <m/>
    <s v="Nombre"/>
    <n v="299"/>
    <m/>
    <m/>
    <m/>
    <s v=""/>
    <x v="90"/>
    <s v="Sélection / Priorisation"/>
    <x v="1"/>
    <x v="44"/>
    <m/>
    <m/>
    <m/>
    <m/>
    <m/>
    <x v="158"/>
    <n v="12"/>
    <s v="HT08"/>
    <s v="HT08821"/>
    <e v="#N/A"/>
    <n v="0"/>
  </r>
  <r>
    <s v="IFRC"/>
    <s v="Haitian RC"/>
    <m/>
    <x v="0"/>
    <x v="18"/>
    <n v="20"/>
    <s v="Octobre"/>
    <m/>
    <x v="0"/>
    <x v="0"/>
    <s v="Kit d'hygiène"/>
    <m/>
    <s v="Nombre"/>
    <n v="300"/>
    <m/>
    <m/>
    <m/>
    <s v=""/>
    <x v="25"/>
    <m/>
    <x v="1"/>
    <x v="44"/>
    <m/>
    <m/>
    <m/>
    <m/>
    <m/>
    <x v="158"/>
    <n v="12"/>
    <s v="HT08"/>
    <s v="HT08821"/>
    <e v="#N/A"/>
    <n v="0"/>
  </r>
  <r>
    <s v="IFRC"/>
    <s v="Haitian RC"/>
    <m/>
    <x v="0"/>
    <x v="18"/>
    <n v="20"/>
    <s v="Octobre"/>
    <m/>
    <x v="0"/>
    <x v="0"/>
    <s v="Moustiquaires"/>
    <m/>
    <s v="Nombre"/>
    <n v="598"/>
    <m/>
    <m/>
    <m/>
    <s v=""/>
    <x v="90"/>
    <s v="Sélection / Priorisation"/>
    <x v="1"/>
    <x v="44"/>
    <m/>
    <m/>
    <m/>
    <m/>
    <m/>
    <x v="158"/>
    <n v="12"/>
    <s v="HT08"/>
    <s v="HT08821"/>
    <e v="#N/A"/>
    <n v="0"/>
  </r>
  <r>
    <s v="IFRC"/>
    <s v="Haitian RC"/>
    <m/>
    <x v="0"/>
    <x v="18"/>
    <n v="20"/>
    <s v="Octobre"/>
    <m/>
    <x v="0"/>
    <x v="0"/>
    <s v="Moustiquaires"/>
    <m/>
    <s v="Nombre"/>
    <n v="600"/>
    <m/>
    <m/>
    <m/>
    <s v=""/>
    <x v="25"/>
    <m/>
    <x v="1"/>
    <x v="44"/>
    <m/>
    <m/>
    <m/>
    <m/>
    <m/>
    <x v="158"/>
    <n v="12"/>
    <s v="HT08"/>
    <s v="HT08821"/>
    <e v="#N/A"/>
    <n v="0"/>
  </r>
  <r>
    <s v="IFRC"/>
    <s v="Haitian RC"/>
    <m/>
    <x v="0"/>
    <x v="18"/>
    <n v="20"/>
    <s v="Octobre"/>
    <m/>
    <x v="0"/>
    <x v="0"/>
    <s v="Seaux"/>
    <m/>
    <s v="Nombre"/>
    <n v="299"/>
    <m/>
    <m/>
    <m/>
    <s v=""/>
    <x v="90"/>
    <s v="Sélection / Priorisation"/>
    <x v="1"/>
    <x v="44"/>
    <m/>
    <m/>
    <m/>
    <m/>
    <m/>
    <x v="158"/>
    <n v="12"/>
    <s v="HT08"/>
    <s v="HT08821"/>
    <e v="#N/A"/>
    <n v="0"/>
  </r>
  <r>
    <s v="Samaritan's Purse"/>
    <m/>
    <m/>
    <x v="0"/>
    <x v="18"/>
    <n v="20"/>
    <s v="Octobre"/>
    <m/>
    <x v="1"/>
    <x v="1"/>
    <s v="Bâches"/>
    <m/>
    <s v="Nombre"/>
    <n v="1403"/>
    <m/>
    <m/>
    <m/>
    <s v=""/>
    <x v="91"/>
    <m/>
    <x v="2"/>
    <x v="38"/>
    <s v="Quantin"/>
    <m/>
    <m/>
    <m/>
    <m/>
    <x v="159"/>
    <n v="1"/>
    <s v="HT07"/>
    <s v="HT07741"/>
    <e v="#N/A"/>
    <n v="0"/>
  </r>
  <r>
    <s v="Samaritan's Purse"/>
    <m/>
    <m/>
    <x v="0"/>
    <x v="18"/>
    <n v="20"/>
    <s v="Octobre"/>
    <m/>
    <x v="0"/>
    <x v="0"/>
    <s v="Kit d'hygiène"/>
    <m/>
    <s v="Nombre"/>
    <n v="80"/>
    <m/>
    <m/>
    <m/>
    <s v=""/>
    <x v="37"/>
    <m/>
    <x v="2"/>
    <x v="38"/>
    <s v="6ème Quentin"/>
    <m/>
    <m/>
    <m/>
    <m/>
    <x v="160"/>
    <n v="1"/>
    <s v="HT07"/>
    <s v="HT07741"/>
    <s v="HT07741-03"/>
    <n v="0"/>
  </r>
  <r>
    <s v="ACTED"/>
    <m/>
    <s v="OFDA"/>
    <x v="0"/>
    <x v="19"/>
    <n v="21"/>
    <s v="Octobre"/>
    <m/>
    <x v="1"/>
    <x v="1"/>
    <s v="Bâches"/>
    <m/>
    <s v="Nombre"/>
    <n v="996"/>
    <m/>
    <m/>
    <m/>
    <s v=""/>
    <x v="80"/>
    <m/>
    <x v="1"/>
    <x v="1"/>
    <s v="8e Fonds Rouge Dahere"/>
    <s v="caracolie"/>
    <s v="Urbain"/>
    <s v="Quartier"/>
    <m/>
    <x v="161"/>
    <n v="2"/>
    <s v="HT08"/>
    <s v="HT08811"/>
    <s v="HT08811-08"/>
    <n v="0"/>
  </r>
  <r>
    <s v="ACTED"/>
    <m/>
    <s v="OFDA"/>
    <x v="0"/>
    <x v="19"/>
    <n v="21"/>
    <s v="Octobre"/>
    <m/>
    <x v="0"/>
    <x v="0"/>
    <s v="Kit d'hygiène"/>
    <m/>
    <s v="Nombre"/>
    <n v="996"/>
    <m/>
    <m/>
    <m/>
    <s v=""/>
    <x v="80"/>
    <m/>
    <x v="1"/>
    <x v="1"/>
    <s v="8e Fonds Rouge Dahere"/>
    <s v="caracolie"/>
    <s v="Urbain"/>
    <s v="Quartier"/>
    <m/>
    <x v="161"/>
    <n v="2"/>
    <s v="HT08"/>
    <s v="HT08811"/>
    <s v="HT08811-08"/>
    <n v="0"/>
  </r>
  <r>
    <s v="American RC"/>
    <s v="Haitian RC"/>
    <m/>
    <x v="0"/>
    <x v="19"/>
    <n v="21"/>
    <s v="Octobre"/>
    <m/>
    <x v="0"/>
    <x v="0"/>
    <s v="Bidons"/>
    <m/>
    <s v="Nombre"/>
    <n v="120"/>
    <m/>
    <m/>
    <m/>
    <s v=""/>
    <x v="44"/>
    <m/>
    <x v="6"/>
    <x v="35"/>
    <m/>
    <m/>
    <m/>
    <m/>
    <m/>
    <x v="162"/>
    <n v="4"/>
    <s v="HT09"/>
    <s v="HT09934"/>
    <e v="#N/A"/>
    <n v="0"/>
  </r>
  <r>
    <s v="American RC"/>
    <s v="Haitian RC"/>
    <m/>
    <x v="0"/>
    <x v="19"/>
    <n v="21"/>
    <s v="Octobre"/>
    <m/>
    <x v="0"/>
    <x v="0"/>
    <s v="Couvertures"/>
    <m/>
    <s v="Nombre"/>
    <n v="240"/>
    <m/>
    <m/>
    <m/>
    <s v=""/>
    <x v="44"/>
    <m/>
    <x v="6"/>
    <x v="35"/>
    <m/>
    <m/>
    <m/>
    <m/>
    <m/>
    <x v="162"/>
    <n v="4"/>
    <s v="HT09"/>
    <s v="HT09934"/>
    <e v="#N/A"/>
    <n v="0"/>
  </r>
  <r>
    <s v="American RC"/>
    <s v="Haitian RC"/>
    <m/>
    <x v="0"/>
    <x v="19"/>
    <n v="21"/>
    <s v="Octobre"/>
    <m/>
    <x v="0"/>
    <x v="0"/>
    <s v="Kit d'hygiène"/>
    <m/>
    <s v="Nombre"/>
    <n v="120"/>
    <m/>
    <m/>
    <m/>
    <s v=""/>
    <x v="44"/>
    <m/>
    <x v="6"/>
    <x v="35"/>
    <m/>
    <m/>
    <m/>
    <m/>
    <m/>
    <x v="162"/>
    <n v="4"/>
    <s v="HT09"/>
    <s v="HT09934"/>
    <e v="#N/A"/>
    <n v="0"/>
  </r>
  <r>
    <s v="American RC"/>
    <s v="Haitian RC"/>
    <m/>
    <x v="0"/>
    <x v="19"/>
    <n v="21"/>
    <s v="Octobre"/>
    <m/>
    <x v="0"/>
    <x v="0"/>
    <s v="Kit de cuisine"/>
    <m/>
    <s v="Nombre"/>
    <n v="120"/>
    <m/>
    <m/>
    <m/>
    <s v=""/>
    <x v="44"/>
    <m/>
    <x v="6"/>
    <x v="35"/>
    <m/>
    <m/>
    <m/>
    <m/>
    <m/>
    <x v="162"/>
    <n v="4"/>
    <s v="HT09"/>
    <s v="HT09934"/>
    <e v="#N/A"/>
    <n v="0"/>
  </r>
  <r>
    <s v="IFRC"/>
    <s v="Haitian RC"/>
    <m/>
    <x v="0"/>
    <x v="19"/>
    <n v="21"/>
    <s v="Octobre"/>
    <m/>
    <x v="1"/>
    <x v="1"/>
    <s v="Bâches"/>
    <m/>
    <s v="Nombre"/>
    <n v="598"/>
    <m/>
    <m/>
    <m/>
    <s v=""/>
    <x v="90"/>
    <m/>
    <x v="1"/>
    <x v="44"/>
    <m/>
    <m/>
    <m/>
    <m/>
    <m/>
    <x v="163"/>
    <n v="14"/>
    <s v="HT08"/>
    <s v="HT08821"/>
    <e v="#N/A"/>
    <n v="0"/>
  </r>
  <r>
    <s v="IFRC"/>
    <s v="Haitian RC"/>
    <m/>
    <x v="0"/>
    <x v="19"/>
    <n v="21"/>
    <s v="Octobre"/>
    <m/>
    <x v="1"/>
    <x v="1"/>
    <s v="Bâches"/>
    <m/>
    <s v="Nombre"/>
    <n v="15"/>
    <m/>
    <m/>
    <m/>
    <s v=""/>
    <x v="22"/>
    <m/>
    <x v="1"/>
    <x v="44"/>
    <m/>
    <m/>
    <m/>
    <m/>
    <m/>
    <x v="163"/>
    <n v="14"/>
    <s v="HT08"/>
    <s v="HT08821"/>
    <e v="#N/A"/>
    <n v="0"/>
  </r>
  <r>
    <s v="IFRC"/>
    <s v="Haitian RC"/>
    <m/>
    <x v="0"/>
    <x v="19"/>
    <n v="21"/>
    <s v="Octobre"/>
    <m/>
    <x v="1"/>
    <x v="1"/>
    <s v="Bâches"/>
    <m/>
    <s v="Nombre"/>
    <n v="600"/>
    <m/>
    <m/>
    <m/>
    <s v=""/>
    <x v="25"/>
    <m/>
    <x v="1"/>
    <x v="44"/>
    <m/>
    <m/>
    <m/>
    <m/>
    <m/>
    <x v="163"/>
    <n v="14"/>
    <s v="HT08"/>
    <s v="HT08821"/>
    <e v="#N/A"/>
    <n v="0"/>
  </r>
  <r>
    <s v="IFRC"/>
    <s v="Haitian RC"/>
    <m/>
    <x v="0"/>
    <x v="19"/>
    <n v="21"/>
    <s v="Octobre"/>
    <m/>
    <x v="0"/>
    <x v="0"/>
    <s v="Bidons"/>
    <m/>
    <s v="Nombre"/>
    <n v="598"/>
    <m/>
    <m/>
    <m/>
    <s v=""/>
    <x v="90"/>
    <s v="Sélection / Priorisation"/>
    <x v="1"/>
    <x v="44"/>
    <m/>
    <m/>
    <m/>
    <m/>
    <m/>
    <x v="163"/>
    <n v="14"/>
    <s v="HT08"/>
    <s v="HT08821"/>
    <e v="#N/A"/>
    <n v="0"/>
  </r>
  <r>
    <s v="IFRC"/>
    <s v="Haitian RC"/>
    <m/>
    <x v="0"/>
    <x v="19"/>
    <n v="21"/>
    <s v="Octobre"/>
    <m/>
    <x v="0"/>
    <x v="0"/>
    <s v="Couvertures"/>
    <m/>
    <s v="Nombre"/>
    <n v="598"/>
    <m/>
    <m/>
    <m/>
    <s v=""/>
    <x v="90"/>
    <s v="Sélection / Priorisation"/>
    <x v="1"/>
    <x v="44"/>
    <m/>
    <m/>
    <m/>
    <m/>
    <m/>
    <x v="163"/>
    <n v="14"/>
    <s v="HT08"/>
    <s v="HT08821"/>
    <e v="#N/A"/>
    <n v="0"/>
  </r>
  <r>
    <s v="IFRC"/>
    <s v="Haitian RC"/>
    <m/>
    <x v="0"/>
    <x v="19"/>
    <n v="21"/>
    <s v="Octobre"/>
    <m/>
    <x v="0"/>
    <x v="0"/>
    <s v="Couvertures"/>
    <m/>
    <s v="Nombre"/>
    <n v="600"/>
    <m/>
    <m/>
    <m/>
    <s v=""/>
    <x v="25"/>
    <m/>
    <x v="1"/>
    <x v="44"/>
    <m/>
    <m/>
    <m/>
    <m/>
    <m/>
    <x v="163"/>
    <n v="14"/>
    <s v="HT08"/>
    <s v="HT08821"/>
    <e v="#N/A"/>
    <n v="0"/>
  </r>
  <r>
    <s v="IFRC"/>
    <s v="Haitian RC"/>
    <m/>
    <x v="0"/>
    <x v="19"/>
    <n v="21"/>
    <s v="Octobre"/>
    <m/>
    <x v="1"/>
    <x v="1"/>
    <s v="Kit Abris"/>
    <m/>
    <s v="Nombre"/>
    <n v="299"/>
    <m/>
    <m/>
    <m/>
    <s v=""/>
    <x v="90"/>
    <s v="Sélection / Priorisation"/>
    <x v="1"/>
    <x v="44"/>
    <m/>
    <m/>
    <m/>
    <m/>
    <m/>
    <x v="163"/>
    <n v="14"/>
    <s v="HT08"/>
    <s v="HT08821"/>
    <e v="#N/A"/>
    <n v="0"/>
  </r>
  <r>
    <s v="IFRC"/>
    <s v="Haitian RC"/>
    <m/>
    <x v="0"/>
    <x v="19"/>
    <n v="21"/>
    <s v="Octobre"/>
    <m/>
    <x v="1"/>
    <x v="1"/>
    <s v="Kit Abris"/>
    <m/>
    <s v="Nombre"/>
    <n v="15"/>
    <m/>
    <m/>
    <m/>
    <s v=""/>
    <x v="22"/>
    <s v="Sélection / Priorisation"/>
    <x v="1"/>
    <x v="44"/>
    <m/>
    <m/>
    <m/>
    <m/>
    <m/>
    <x v="163"/>
    <n v="14"/>
    <s v="HT08"/>
    <s v="HT08821"/>
    <e v="#N/A"/>
    <n v="0"/>
  </r>
  <r>
    <s v="IFRC"/>
    <s v="Haitian RC"/>
    <m/>
    <x v="0"/>
    <x v="19"/>
    <n v="21"/>
    <s v="Octobre"/>
    <m/>
    <x v="0"/>
    <x v="0"/>
    <s v="Kit de cuisine"/>
    <m/>
    <s v="Nombre"/>
    <n v="299"/>
    <m/>
    <m/>
    <m/>
    <s v=""/>
    <x v="90"/>
    <s v="Sélection / Priorisation"/>
    <x v="1"/>
    <x v="44"/>
    <m/>
    <m/>
    <m/>
    <m/>
    <m/>
    <x v="163"/>
    <n v="14"/>
    <s v="HT08"/>
    <s v="HT08821"/>
    <e v="#N/A"/>
    <n v="0"/>
  </r>
  <r>
    <s v="IFRC"/>
    <s v="Haitian RC"/>
    <m/>
    <x v="0"/>
    <x v="19"/>
    <n v="21"/>
    <s v="Octobre"/>
    <m/>
    <x v="0"/>
    <x v="0"/>
    <s v="Kit d'hygiène"/>
    <m/>
    <s v="Nombre"/>
    <n v="286"/>
    <m/>
    <m/>
    <m/>
    <s v=""/>
    <x v="90"/>
    <s v="Sélection / Priorisation"/>
    <x v="1"/>
    <x v="44"/>
    <m/>
    <m/>
    <m/>
    <m/>
    <m/>
    <x v="163"/>
    <n v="14"/>
    <s v="HT08"/>
    <s v="HT08821"/>
    <e v="#N/A"/>
    <n v="0"/>
  </r>
  <r>
    <s v="IFRC"/>
    <s v="Haitian RC"/>
    <m/>
    <x v="0"/>
    <x v="19"/>
    <n v="21"/>
    <s v="Octobre"/>
    <m/>
    <x v="0"/>
    <x v="0"/>
    <s v="Kit d'hygiène"/>
    <m/>
    <s v="Nombre"/>
    <n v="300"/>
    <m/>
    <m/>
    <m/>
    <s v=""/>
    <x v="25"/>
    <m/>
    <x v="1"/>
    <x v="44"/>
    <m/>
    <m/>
    <m/>
    <m/>
    <m/>
    <x v="163"/>
    <n v="14"/>
    <s v="HT08"/>
    <s v="HT08821"/>
    <e v="#N/A"/>
    <n v="0"/>
  </r>
  <r>
    <s v="IFRC"/>
    <s v="Haitian RC"/>
    <m/>
    <x v="0"/>
    <x v="19"/>
    <n v="21"/>
    <s v="Octobre"/>
    <m/>
    <x v="0"/>
    <x v="0"/>
    <s v="Moustiquaires"/>
    <m/>
    <s v="Nombre"/>
    <n v="572"/>
    <m/>
    <m/>
    <m/>
    <s v=""/>
    <x v="90"/>
    <s v="Sélection / Priorisation"/>
    <x v="1"/>
    <x v="44"/>
    <m/>
    <m/>
    <m/>
    <m/>
    <m/>
    <x v="163"/>
    <n v="14"/>
    <s v="HT08"/>
    <s v="HT08821"/>
    <e v="#N/A"/>
    <n v="0"/>
  </r>
  <r>
    <s v="IFRC"/>
    <s v="Haitian RC"/>
    <m/>
    <x v="0"/>
    <x v="19"/>
    <n v="21"/>
    <s v="Octobre"/>
    <m/>
    <x v="0"/>
    <x v="0"/>
    <s v="Moustiquaires"/>
    <m/>
    <s v="Nombre"/>
    <n v="600"/>
    <m/>
    <m/>
    <m/>
    <s v=""/>
    <x v="25"/>
    <m/>
    <x v="1"/>
    <x v="44"/>
    <m/>
    <m/>
    <m/>
    <m/>
    <m/>
    <x v="163"/>
    <n v="14"/>
    <s v="HT08"/>
    <s v="HT08821"/>
    <e v="#N/A"/>
    <n v="0"/>
  </r>
  <r>
    <s v="IFRC"/>
    <s v="Haitian RC"/>
    <m/>
    <x v="0"/>
    <x v="19"/>
    <n v="21"/>
    <s v="Octobre"/>
    <m/>
    <x v="0"/>
    <x v="0"/>
    <s v="Seaux"/>
    <m/>
    <s v="Nombre"/>
    <n v="299"/>
    <m/>
    <m/>
    <m/>
    <s v=""/>
    <x v="90"/>
    <s v="Sélection / Priorisation"/>
    <x v="1"/>
    <x v="44"/>
    <m/>
    <m/>
    <m/>
    <m/>
    <m/>
    <x v="163"/>
    <n v="14"/>
    <s v="HT08"/>
    <s v="HT08821"/>
    <e v="#N/A"/>
    <n v="0"/>
  </r>
  <r>
    <s v="Samaritan's Purse"/>
    <m/>
    <m/>
    <x v="0"/>
    <x v="19"/>
    <n v="21"/>
    <s v="Octobre"/>
    <m/>
    <x v="1"/>
    <x v="1"/>
    <s v="Bâches"/>
    <m/>
    <s v="Nombre"/>
    <n v="65"/>
    <m/>
    <m/>
    <m/>
    <s v=""/>
    <x v="37"/>
    <m/>
    <x v="1"/>
    <x v="1"/>
    <s v="9e Fonds Rouge Torberck"/>
    <s v="Detri"/>
    <m/>
    <m/>
    <m/>
    <x v="164"/>
    <n v="1"/>
    <s v="HT08"/>
    <s v="HT08811"/>
    <s v="HT08811-09"/>
    <n v="0"/>
  </r>
  <r>
    <s v="Samaritan's Purse"/>
    <m/>
    <m/>
    <x v="0"/>
    <x v="19"/>
    <n v="21"/>
    <s v="Octobre"/>
    <m/>
    <x v="1"/>
    <x v="1"/>
    <s v="Bâches"/>
    <m/>
    <s v="Nombre"/>
    <n v="160"/>
    <m/>
    <m/>
    <m/>
    <s v=""/>
    <x v="37"/>
    <m/>
    <x v="1"/>
    <x v="1"/>
    <s v="7e Marfranc"/>
    <s v="Ravine Sabel"/>
    <m/>
    <m/>
    <m/>
    <x v="165"/>
    <n v="2"/>
    <s v="HT08"/>
    <s v="HT08811"/>
    <s v="HT08811-07"/>
    <n v="0"/>
  </r>
  <r>
    <s v="Samaritan's Purse"/>
    <m/>
    <m/>
    <x v="0"/>
    <x v="19"/>
    <n v="21"/>
    <s v="Octobre"/>
    <m/>
    <x v="1"/>
    <x v="1"/>
    <s v="Bâches"/>
    <m/>
    <s v="Nombre"/>
    <n v="75"/>
    <m/>
    <m/>
    <m/>
    <s v=""/>
    <x v="37"/>
    <m/>
    <x v="1"/>
    <x v="1"/>
    <s v="7e Marfranc"/>
    <s v="Corfu Carton"/>
    <m/>
    <m/>
    <m/>
    <x v="165"/>
    <n v="2"/>
    <s v="HT08"/>
    <s v="HT08811"/>
    <s v="HT08811-07"/>
    <n v="0"/>
  </r>
  <r>
    <s v="Samaritan's Purse"/>
    <m/>
    <m/>
    <x v="0"/>
    <x v="19"/>
    <n v="21"/>
    <s v="Octobre"/>
    <m/>
    <x v="1"/>
    <x v="1"/>
    <s v="Bâches"/>
    <m/>
    <s v="Nombre"/>
    <n v="137"/>
    <m/>
    <m/>
    <m/>
    <s v=""/>
    <x v="37"/>
    <m/>
    <x v="1"/>
    <x v="1"/>
    <m/>
    <s v="Aviation Community"/>
    <m/>
    <m/>
    <m/>
    <x v="166"/>
    <n v="1"/>
    <s v="HT08"/>
    <s v="HT08811"/>
    <e v="#N/A"/>
    <n v="0"/>
  </r>
  <r>
    <s v="World Vision International"/>
    <m/>
    <m/>
    <x v="0"/>
    <x v="19"/>
    <n v="21"/>
    <s v="Octobre"/>
    <m/>
    <x v="1"/>
    <x v="1"/>
    <s v="Bâches"/>
    <m/>
    <s v="Nombre"/>
    <n v="150"/>
    <m/>
    <m/>
    <m/>
    <s v=""/>
    <x v="15"/>
    <m/>
    <x v="0"/>
    <x v="22"/>
    <s v="Pointe A Raquette"/>
    <m/>
    <m/>
    <m/>
    <m/>
    <x v="167"/>
    <n v="3"/>
    <s v="HT01"/>
    <s v="HT01152"/>
    <e v="#N/A"/>
    <n v="0"/>
  </r>
  <r>
    <s v="World Vision International"/>
    <m/>
    <m/>
    <x v="0"/>
    <x v="19"/>
    <n v="21"/>
    <s v="Octobre"/>
    <m/>
    <x v="0"/>
    <x v="0"/>
    <s v="Bidons"/>
    <m/>
    <s v="Nombre"/>
    <n v="150"/>
    <m/>
    <m/>
    <m/>
    <s v=""/>
    <x v="15"/>
    <s v="Sélection / Priorisation"/>
    <x v="0"/>
    <x v="22"/>
    <s v="Pointe A Raquette"/>
    <m/>
    <m/>
    <m/>
    <m/>
    <x v="167"/>
    <n v="3"/>
    <s v="HT01"/>
    <s v="HT01152"/>
    <e v="#N/A"/>
    <n v="0"/>
  </r>
  <r>
    <s v="World Vision International"/>
    <m/>
    <m/>
    <x v="0"/>
    <x v="19"/>
    <n v="21"/>
    <s v="Octobre"/>
    <m/>
    <x v="0"/>
    <x v="0"/>
    <s v="Couvertures"/>
    <m/>
    <s v="Nombre"/>
    <n v="150"/>
    <m/>
    <m/>
    <m/>
    <s v=""/>
    <x v="15"/>
    <s v="Sélection / Priorisation"/>
    <x v="0"/>
    <x v="22"/>
    <s v="Pointe A Raquette"/>
    <m/>
    <m/>
    <m/>
    <m/>
    <x v="167"/>
    <n v="3"/>
    <s v="HT01"/>
    <s v="HT01152"/>
    <e v="#N/A"/>
    <n v="0"/>
  </r>
  <r>
    <s v="World Vision International"/>
    <m/>
    <m/>
    <x v="0"/>
    <x v="19"/>
    <n v="21"/>
    <s v="Octobre"/>
    <m/>
    <x v="2"/>
    <x v="2"/>
    <s v="Formation"/>
    <m/>
    <s v=""/>
    <n v="79"/>
    <m/>
    <m/>
    <m/>
    <s v=""/>
    <x v="47"/>
    <s v="Sélection / Priorisation"/>
    <x v="5"/>
    <x v="21"/>
    <s v="Fonds De Lianes"/>
    <s v="Quetant"/>
    <m/>
    <m/>
    <m/>
    <x v="168"/>
    <n v="1"/>
    <s v="HT10"/>
    <s v="HT101012"/>
    <e v="#N/A"/>
    <n v="0"/>
  </r>
  <r>
    <s v="ACTED"/>
    <m/>
    <s v="OFDA"/>
    <x v="0"/>
    <x v="20"/>
    <n v="22"/>
    <s v="Octobre"/>
    <m/>
    <x v="1"/>
    <x v="1"/>
    <s v="Bâches"/>
    <m/>
    <s v="Nombre"/>
    <n v="1162"/>
    <m/>
    <m/>
    <m/>
    <s v=""/>
    <x v="80"/>
    <m/>
    <x v="1"/>
    <x v="1"/>
    <s v="8e Fonds Rouge Dahere"/>
    <s v="caracolie"/>
    <s v="Urbain"/>
    <s v="Quartier"/>
    <m/>
    <x v="169"/>
    <n v="2"/>
    <s v="HT08"/>
    <s v="HT08811"/>
    <s v="HT08811-08"/>
    <n v="0"/>
  </r>
  <r>
    <s v="ACTED"/>
    <m/>
    <s v="OFDA"/>
    <x v="0"/>
    <x v="20"/>
    <n v="22"/>
    <s v="Octobre"/>
    <m/>
    <x v="0"/>
    <x v="0"/>
    <s v="Kit d'hygiène"/>
    <m/>
    <s v="Nombre"/>
    <n v="1162"/>
    <m/>
    <m/>
    <m/>
    <s v=""/>
    <x v="80"/>
    <m/>
    <x v="1"/>
    <x v="1"/>
    <s v="8e Fonds Rouge Dahere"/>
    <s v="caracolie"/>
    <s v="Urbain"/>
    <s v="Quartier"/>
    <m/>
    <x v="169"/>
    <n v="2"/>
    <s v="HT08"/>
    <s v="HT08811"/>
    <s v="HT08811-08"/>
    <n v="0"/>
  </r>
  <r>
    <s v="American RC"/>
    <s v="Haitian RC"/>
    <m/>
    <x v="0"/>
    <x v="20"/>
    <n v="22"/>
    <s v="Octobre"/>
    <m/>
    <x v="0"/>
    <x v="0"/>
    <s v="Kit d'hygiène"/>
    <m/>
    <s v="Nombre"/>
    <n v="84"/>
    <m/>
    <m/>
    <m/>
    <s v=""/>
    <x v="27"/>
    <s v="Sélection / Priorisation"/>
    <x v="2"/>
    <x v="36"/>
    <s v="Sous-Fort"/>
    <m/>
    <m/>
    <m/>
    <m/>
    <x v="170"/>
    <n v="1"/>
    <s v="HT07"/>
    <s v="HT07743"/>
    <e v="#N/A"/>
    <n v="1"/>
  </r>
  <r>
    <s v="CARE"/>
    <m/>
    <m/>
    <x v="0"/>
    <x v="20"/>
    <n v="22"/>
    <s v="Octobre"/>
    <m/>
    <x v="1"/>
    <x v="1"/>
    <s v="Bâches"/>
    <m/>
    <s v="Nombre"/>
    <n v="435"/>
    <m/>
    <m/>
    <m/>
    <s v=""/>
    <x v="92"/>
    <s v="Sélection / Priorisation"/>
    <x v="1"/>
    <x v="5"/>
    <m/>
    <m/>
    <m/>
    <s v="Centre collectif / d'évacuation d'urgence"/>
    <m/>
    <x v="171"/>
    <n v="1"/>
    <s v="HT08"/>
    <s v="HT08814"/>
    <e v="#N/A"/>
    <n v="0"/>
  </r>
  <r>
    <s v="Samaritan's Purse"/>
    <m/>
    <m/>
    <x v="0"/>
    <x v="20"/>
    <n v="22"/>
    <s v="Octobre"/>
    <m/>
    <x v="1"/>
    <x v="1"/>
    <s v="Bâches"/>
    <m/>
    <s v="Nombre"/>
    <n v="50"/>
    <m/>
    <m/>
    <m/>
    <s v=""/>
    <x v="37"/>
    <m/>
    <x v="2"/>
    <x v="20"/>
    <m/>
    <s v="Kachoukette"/>
    <m/>
    <m/>
    <m/>
    <x v="172"/>
    <n v="1"/>
    <s v="HT07"/>
    <s v="HT07721"/>
    <e v="#N/A"/>
    <n v="0"/>
  </r>
  <r>
    <s v="Samaritan's Purse"/>
    <m/>
    <m/>
    <x v="0"/>
    <x v="20"/>
    <n v="22"/>
    <s v="Octobre"/>
    <m/>
    <x v="1"/>
    <x v="1"/>
    <s v="Bâches"/>
    <m/>
    <s v="Nombre"/>
    <n v="1075"/>
    <m/>
    <m/>
    <m/>
    <s v=""/>
    <x v="93"/>
    <m/>
    <x v="2"/>
    <x v="27"/>
    <s v="Paricot"/>
    <m/>
    <m/>
    <m/>
    <m/>
    <x v="173"/>
    <n v="1"/>
    <s v="HT07"/>
    <s v="HT07742"/>
    <e v="#N/A"/>
    <n v="1"/>
  </r>
  <r>
    <s v="World Vision International"/>
    <m/>
    <m/>
    <x v="0"/>
    <x v="20"/>
    <n v="22"/>
    <s v="Octobre"/>
    <m/>
    <x v="1"/>
    <x v="1"/>
    <s v="Bâches"/>
    <m/>
    <s v="Nombre"/>
    <n v="206"/>
    <m/>
    <m/>
    <m/>
    <s v=""/>
    <x v="94"/>
    <m/>
    <x v="0"/>
    <x v="15"/>
    <s v="Nouvelle Tourraine"/>
    <m/>
    <m/>
    <m/>
    <m/>
    <x v="174"/>
    <n v="5"/>
    <s v="HT01"/>
    <s v="HT01115"/>
    <e v="#N/A"/>
    <n v="0"/>
  </r>
  <r>
    <s v="World Vision International"/>
    <m/>
    <m/>
    <x v="0"/>
    <x v="20"/>
    <n v="22"/>
    <s v="Octobre"/>
    <m/>
    <x v="0"/>
    <x v="0"/>
    <s v="Bidons"/>
    <m/>
    <s v="Nombre"/>
    <n v="412"/>
    <m/>
    <m/>
    <m/>
    <s v=""/>
    <x v="94"/>
    <s v="Sélection / Priorisation"/>
    <x v="0"/>
    <x v="15"/>
    <s v="Nouvelle Tourraine"/>
    <m/>
    <m/>
    <m/>
    <m/>
    <x v="174"/>
    <n v="5"/>
    <s v="HT01"/>
    <s v="HT01115"/>
    <e v="#N/A"/>
    <n v="0"/>
  </r>
  <r>
    <s v="World Vision International"/>
    <m/>
    <m/>
    <x v="0"/>
    <x v="20"/>
    <n v="22"/>
    <s v="Octobre"/>
    <m/>
    <x v="0"/>
    <x v="0"/>
    <s v="Couvertures"/>
    <m/>
    <s v="Nombre"/>
    <n v="412"/>
    <m/>
    <m/>
    <m/>
    <s v=""/>
    <x v="94"/>
    <s v="Sélection / Priorisation"/>
    <x v="0"/>
    <x v="15"/>
    <s v="Nouvelle Tourraine"/>
    <m/>
    <m/>
    <m/>
    <m/>
    <x v="174"/>
    <n v="5"/>
    <s v="HT01"/>
    <s v="HT01115"/>
    <e v="#N/A"/>
    <n v="0"/>
  </r>
  <r>
    <s v="World Vision International"/>
    <m/>
    <m/>
    <x v="0"/>
    <x v="20"/>
    <n v="22"/>
    <s v="Octobre"/>
    <m/>
    <x v="0"/>
    <x v="0"/>
    <s v="Kit d'hygiène"/>
    <m/>
    <s v="Nombre"/>
    <n v="206"/>
    <m/>
    <m/>
    <m/>
    <s v=""/>
    <x v="94"/>
    <s v="Sélection / Priorisation"/>
    <x v="0"/>
    <x v="15"/>
    <s v="Nouvelle Tourraine"/>
    <m/>
    <m/>
    <m/>
    <m/>
    <x v="174"/>
    <n v="5"/>
    <s v="HT01"/>
    <s v="HT01115"/>
    <e v="#N/A"/>
    <n v="0"/>
  </r>
  <r>
    <s v="World Vision International"/>
    <m/>
    <m/>
    <x v="0"/>
    <x v="20"/>
    <n v="22"/>
    <s v="Octobre"/>
    <m/>
    <x v="0"/>
    <x v="0"/>
    <s v="Moustiquaires"/>
    <m/>
    <s v="Nombre"/>
    <n v="206"/>
    <m/>
    <m/>
    <m/>
    <s v=""/>
    <x v="94"/>
    <s v="Sélection / Priorisation"/>
    <x v="0"/>
    <x v="15"/>
    <s v="Nouvelle Tourraine"/>
    <m/>
    <m/>
    <m/>
    <m/>
    <x v="174"/>
    <n v="5"/>
    <s v="HT01"/>
    <s v="HT01115"/>
    <e v="#N/A"/>
    <n v="0"/>
  </r>
  <r>
    <s v="ACTED"/>
    <m/>
    <s v="OFDA"/>
    <x v="0"/>
    <x v="21"/>
    <n v="23"/>
    <s v="Octobre"/>
    <m/>
    <x v="1"/>
    <x v="1"/>
    <s v="Bâches"/>
    <m/>
    <s v="Nombre"/>
    <n v="918"/>
    <m/>
    <m/>
    <m/>
    <s v=""/>
    <x v="80"/>
    <m/>
    <x v="1"/>
    <x v="1"/>
    <s v="8e Fonds Rouge Dahere"/>
    <s v="Sainte-Hélène"/>
    <s v="Urbain"/>
    <s v="Quartier"/>
    <m/>
    <x v="175"/>
    <n v="2"/>
    <s v="HT08"/>
    <s v="HT08811"/>
    <s v="HT08811-08"/>
    <n v="0"/>
  </r>
  <r>
    <s v="ACTED"/>
    <m/>
    <s v="OFDA"/>
    <x v="0"/>
    <x v="21"/>
    <n v="23"/>
    <s v="Octobre"/>
    <m/>
    <x v="0"/>
    <x v="0"/>
    <s v="Kit d'hygiène"/>
    <m/>
    <s v="Nombre"/>
    <n v="918"/>
    <m/>
    <m/>
    <m/>
    <s v=""/>
    <x v="80"/>
    <m/>
    <x v="1"/>
    <x v="1"/>
    <s v="8e Fonds Rouge Dahere"/>
    <s v="Sainte-Hélène"/>
    <s v="Urbain"/>
    <s v="Quartier"/>
    <m/>
    <x v="175"/>
    <n v="2"/>
    <s v="HT08"/>
    <s v="HT08811"/>
    <s v="HT08811-08"/>
    <n v="0"/>
  </r>
  <r>
    <s v="American RC"/>
    <s v="Haitian RC"/>
    <m/>
    <x v="0"/>
    <x v="21"/>
    <n v="23"/>
    <s v="Octobre"/>
    <m/>
    <x v="0"/>
    <x v="0"/>
    <s v="Bidons"/>
    <m/>
    <s v="Nombre"/>
    <n v="184"/>
    <m/>
    <m/>
    <m/>
    <s v=""/>
    <x v="95"/>
    <s v="Sélection / Priorisation"/>
    <x v="2"/>
    <x v="51"/>
    <s v="Eglise Saint Augustin de Corail"/>
    <m/>
    <m/>
    <m/>
    <m/>
    <x v="176"/>
    <n v="2"/>
    <s v="HT07"/>
    <s v="HT07723"/>
    <e v="#N/A"/>
    <n v="1"/>
  </r>
  <r>
    <s v="American RC"/>
    <s v="Haitian RC"/>
    <m/>
    <x v="0"/>
    <x v="21"/>
    <n v="23"/>
    <s v="Octobre"/>
    <m/>
    <x v="0"/>
    <x v="0"/>
    <s v="Kit de cuisine"/>
    <m/>
    <s v="Nombre"/>
    <n v="630"/>
    <m/>
    <m/>
    <m/>
    <s v=""/>
    <x v="96"/>
    <s v="Sélection / Priorisation"/>
    <x v="2"/>
    <x v="48"/>
    <s v="National School of Abakou"/>
    <m/>
    <m/>
    <m/>
    <m/>
    <x v="177"/>
    <n v="4"/>
    <s v="HT07"/>
    <s v="HT07722"/>
    <e v="#N/A"/>
    <n v="0"/>
  </r>
  <r>
    <s v="American RC"/>
    <s v="Haitian RC"/>
    <m/>
    <x v="0"/>
    <x v="21"/>
    <n v="23"/>
    <s v="Octobre"/>
    <m/>
    <x v="0"/>
    <x v="0"/>
    <s v="Bidons"/>
    <m/>
    <s v="Nombre"/>
    <n v="89"/>
    <m/>
    <m/>
    <m/>
    <s v=""/>
    <x v="96"/>
    <s v="Sélection / Priorisation"/>
    <x v="2"/>
    <x v="48"/>
    <s v="National School of Abakou"/>
    <m/>
    <m/>
    <m/>
    <m/>
    <x v="177"/>
    <n v="4"/>
    <s v="HT07"/>
    <s v="HT07722"/>
    <e v="#N/A"/>
    <n v="0"/>
  </r>
  <r>
    <s v="American RC"/>
    <s v="Haitian RC"/>
    <m/>
    <x v="0"/>
    <x v="21"/>
    <n v="23"/>
    <s v="Octobre"/>
    <m/>
    <x v="1"/>
    <x v="1"/>
    <s v="Kit Abris"/>
    <m/>
    <s v="Nombre"/>
    <n v="2"/>
    <m/>
    <m/>
    <m/>
    <s v=""/>
    <x v="96"/>
    <s v="Sélection / Priorisation"/>
    <x v="2"/>
    <x v="48"/>
    <s v="National School of Abakou"/>
    <m/>
    <m/>
    <m/>
    <m/>
    <x v="177"/>
    <n v="4"/>
    <s v="HT07"/>
    <s v="HT07722"/>
    <e v="#N/A"/>
    <n v="0"/>
  </r>
  <r>
    <s v="American RC"/>
    <s v="Haitian RC"/>
    <m/>
    <x v="0"/>
    <x v="21"/>
    <n v="23"/>
    <s v="Octobre"/>
    <m/>
    <x v="0"/>
    <x v="0"/>
    <s v="Kit d'hygiène"/>
    <m/>
    <s v="Nombre"/>
    <n v="200"/>
    <m/>
    <m/>
    <m/>
    <s v=""/>
    <x v="96"/>
    <s v="Sélection / Priorisation"/>
    <x v="2"/>
    <x v="48"/>
    <s v="National School of Abakou"/>
    <m/>
    <m/>
    <m/>
    <m/>
    <x v="177"/>
    <n v="4"/>
    <s v="HT07"/>
    <s v="HT07722"/>
    <e v="#N/A"/>
    <n v="0"/>
  </r>
  <r>
    <s v="American RC"/>
    <s v="Haitian RC"/>
    <m/>
    <x v="0"/>
    <x v="21"/>
    <n v="23"/>
    <s v="Octobre"/>
    <m/>
    <x v="1"/>
    <x v="1"/>
    <s v="Bâches"/>
    <m/>
    <s v="Nombre"/>
    <n v="618"/>
    <m/>
    <m/>
    <m/>
    <s v=""/>
    <x v="95"/>
    <m/>
    <x v="2"/>
    <x v="51"/>
    <m/>
    <m/>
    <m/>
    <m/>
    <m/>
    <x v="178"/>
    <n v="3"/>
    <s v="HT07"/>
    <s v="HT07723"/>
    <e v="#N/A"/>
    <n v="0"/>
  </r>
  <r>
    <s v="American RC"/>
    <s v="Haitian RC"/>
    <m/>
    <x v="0"/>
    <x v="21"/>
    <n v="23"/>
    <s v="Octobre"/>
    <m/>
    <x v="1"/>
    <x v="1"/>
    <s v="Bâches"/>
    <m/>
    <s v="Nombre"/>
    <n v="4"/>
    <m/>
    <m/>
    <m/>
    <s v=""/>
    <x v="96"/>
    <m/>
    <x v="2"/>
    <x v="48"/>
    <m/>
    <m/>
    <m/>
    <m/>
    <m/>
    <x v="179"/>
    <n v="4"/>
    <s v="HT07"/>
    <s v="HT07722"/>
    <e v="#N/A"/>
    <n v="0"/>
  </r>
  <r>
    <s v="American RC"/>
    <s v="Haitian RC"/>
    <m/>
    <x v="0"/>
    <x v="21"/>
    <n v="23"/>
    <s v="Octobre"/>
    <m/>
    <x v="0"/>
    <x v="0"/>
    <s v="Bidons"/>
    <m/>
    <s v="Nombre"/>
    <n v="184"/>
    <m/>
    <m/>
    <m/>
    <s v=""/>
    <x v="95"/>
    <m/>
    <x v="2"/>
    <x v="51"/>
    <m/>
    <m/>
    <m/>
    <m/>
    <m/>
    <x v="178"/>
    <n v="3"/>
    <s v="HT07"/>
    <s v="HT07723"/>
    <e v="#N/A"/>
    <n v="0"/>
  </r>
  <r>
    <s v="American RC"/>
    <s v="Haitian RC"/>
    <m/>
    <x v="0"/>
    <x v="21"/>
    <n v="23"/>
    <s v="Octobre"/>
    <m/>
    <x v="0"/>
    <x v="0"/>
    <s v="Bidons"/>
    <m/>
    <s v="Nombre"/>
    <n v="89"/>
    <m/>
    <m/>
    <m/>
    <s v=""/>
    <x v="96"/>
    <m/>
    <x v="2"/>
    <x v="48"/>
    <m/>
    <m/>
    <m/>
    <m/>
    <m/>
    <x v="179"/>
    <n v="4"/>
    <s v="HT07"/>
    <s v="HT07722"/>
    <e v="#N/A"/>
    <n v="0"/>
  </r>
  <r>
    <s v="American RC"/>
    <s v="Haitian RC"/>
    <m/>
    <x v="0"/>
    <x v="21"/>
    <n v="23"/>
    <s v="Octobre"/>
    <m/>
    <x v="1"/>
    <x v="1"/>
    <s v="Kit Abris"/>
    <m/>
    <s v="Nombre"/>
    <n v="309"/>
    <m/>
    <m/>
    <m/>
    <s v=""/>
    <x v="95"/>
    <m/>
    <x v="2"/>
    <x v="51"/>
    <m/>
    <m/>
    <m/>
    <m/>
    <m/>
    <x v="178"/>
    <n v="3"/>
    <s v="HT07"/>
    <s v="HT07723"/>
    <e v="#N/A"/>
    <n v="0"/>
  </r>
  <r>
    <s v="American RC"/>
    <s v="Haitian RC"/>
    <m/>
    <x v="0"/>
    <x v="21"/>
    <n v="23"/>
    <s v="Octobre"/>
    <m/>
    <x v="0"/>
    <x v="0"/>
    <s v="Kit d'hygiène"/>
    <m/>
    <s v="Nombre"/>
    <n v="200"/>
    <m/>
    <m/>
    <m/>
    <s v=""/>
    <x v="96"/>
    <m/>
    <x v="2"/>
    <x v="48"/>
    <m/>
    <m/>
    <m/>
    <m/>
    <m/>
    <x v="179"/>
    <n v="4"/>
    <s v="HT07"/>
    <s v="HT07722"/>
    <e v="#N/A"/>
    <n v="0"/>
  </r>
  <r>
    <s v="American RC"/>
    <s v="Haitian RC"/>
    <m/>
    <x v="2"/>
    <x v="21"/>
    <n v="23"/>
    <s v="Octobre"/>
    <m/>
    <x v="1"/>
    <x v="1"/>
    <s v="Kit Abris"/>
    <m/>
    <s v="Nombre"/>
    <n v="309"/>
    <m/>
    <m/>
    <m/>
    <s v=""/>
    <x v="37"/>
    <m/>
    <x v="2"/>
    <x v="51"/>
    <s v="Eglise Saint Augustin de Corail"/>
    <m/>
    <m/>
    <m/>
    <m/>
    <x v="176"/>
    <n v="2"/>
    <s v="HT07"/>
    <s v="HT07723"/>
    <e v="#N/A"/>
    <n v="0"/>
  </r>
  <r>
    <s v="American RC"/>
    <s v="Haitian RC"/>
    <m/>
    <x v="0"/>
    <x v="21"/>
    <n v="23"/>
    <s v="Octobre"/>
    <m/>
    <x v="0"/>
    <x v="0"/>
    <s v="Kit de cuisine"/>
    <m/>
    <s v="Nombre"/>
    <n v="630"/>
    <m/>
    <m/>
    <m/>
    <s v=""/>
    <x v="96"/>
    <m/>
    <x v="2"/>
    <x v="48"/>
    <m/>
    <m/>
    <m/>
    <m/>
    <m/>
    <x v="179"/>
    <n v="4"/>
    <s v="HT07"/>
    <s v="HT07722"/>
    <e v="#N/A"/>
    <n v="0"/>
  </r>
  <r>
    <s v="CARE"/>
    <m/>
    <m/>
    <x v="0"/>
    <x v="21"/>
    <n v="23"/>
    <s v="Octobre"/>
    <m/>
    <x v="1"/>
    <x v="1"/>
    <s v="Bâches"/>
    <m/>
    <s v="Nombre"/>
    <n v="515"/>
    <m/>
    <m/>
    <m/>
    <s v=""/>
    <x v="97"/>
    <s v="Sélection / Priorisation"/>
    <x v="1"/>
    <x v="5"/>
    <m/>
    <m/>
    <m/>
    <s v="Centre collectif / d'évacuation d'urgence"/>
    <m/>
    <x v="180"/>
    <n v="1"/>
    <s v="HT08"/>
    <s v="HT08814"/>
    <e v="#N/A"/>
    <n v="0"/>
  </r>
  <r>
    <s v="Diakonie Katastrophenhilfe"/>
    <s v="KORAL"/>
    <s v="German Foreign Office (AA)"/>
    <x v="0"/>
    <x v="21"/>
    <n v="23"/>
    <s v="Octobre"/>
    <m/>
    <x v="0"/>
    <x v="0"/>
    <s v="Kit d'hygiène"/>
    <s v="Shampooing, savon, brosses a dents, dentifrice, deodorants, peignes, Aquatabs, papier toilette, serviette hygienique, sceaux, savon pour lessive"/>
    <s v="Nombre"/>
    <n v="50"/>
    <m/>
    <m/>
    <m/>
    <s v=""/>
    <x v="14"/>
    <s v="Sélection / Priorisation"/>
    <x v="2"/>
    <x v="40"/>
    <s v="3ème Tibi Davezac"/>
    <s v="Ray"/>
    <s v="Rural"/>
    <s v="Ménage"/>
    <m/>
    <x v="181"/>
    <n v="2"/>
    <s v="HT07"/>
    <s v="HT07714"/>
    <s v="HT07714-03"/>
    <n v="0"/>
  </r>
  <r>
    <s v="Diakonie Katastrophenhilfe"/>
    <s v="KORAL"/>
    <s v="German Foreign Office (AA)"/>
    <x v="0"/>
    <x v="21"/>
    <n v="23"/>
    <s v="Octobre"/>
    <m/>
    <x v="1"/>
    <x v="1"/>
    <s v="Kit Abris"/>
    <s v="2 baches, 2 laines, cordes"/>
    <s v="Nombre"/>
    <n v="50"/>
    <m/>
    <m/>
    <m/>
    <s v=""/>
    <x v="14"/>
    <s v="Sélection / Priorisation"/>
    <x v="2"/>
    <x v="40"/>
    <s v="3ème Tibi Davezac"/>
    <s v="Ray"/>
    <s v="Rural"/>
    <s v="Ménage"/>
    <m/>
    <x v="181"/>
    <n v="2"/>
    <s v="HT07"/>
    <s v="HT07714"/>
    <s v="HT07714-03"/>
    <n v="0"/>
  </r>
  <r>
    <s v="IFRC"/>
    <s v="Haitian RC"/>
    <m/>
    <x v="0"/>
    <x v="21"/>
    <n v="23"/>
    <s v="Octobre"/>
    <m/>
    <x v="1"/>
    <x v="1"/>
    <s v="Bâches"/>
    <m/>
    <s v="Nombre"/>
    <n v="616"/>
    <m/>
    <m/>
    <m/>
    <s v=""/>
    <x v="98"/>
    <m/>
    <x v="2"/>
    <x v="51"/>
    <m/>
    <m/>
    <m/>
    <m/>
    <m/>
    <x v="182"/>
    <n v="3"/>
    <s v="HT07"/>
    <s v="HT07723"/>
    <e v="#N/A"/>
    <n v="1"/>
  </r>
  <r>
    <s v="IFRC"/>
    <s v="Haitian RC"/>
    <m/>
    <x v="0"/>
    <x v="21"/>
    <n v="23"/>
    <s v="Octobre"/>
    <m/>
    <x v="0"/>
    <x v="0"/>
    <s v="Bidons"/>
    <m/>
    <s v="Nombre"/>
    <n v="592"/>
    <m/>
    <m/>
    <m/>
    <s v=""/>
    <x v="99"/>
    <m/>
    <x v="2"/>
    <x v="48"/>
    <m/>
    <m/>
    <m/>
    <m/>
    <m/>
    <x v="183"/>
    <n v="3"/>
    <s v="HT07"/>
    <s v="HT07722"/>
    <e v="#N/A"/>
    <n v="1"/>
  </r>
  <r>
    <s v="IFRC"/>
    <s v="Haitian RC"/>
    <m/>
    <x v="0"/>
    <x v="21"/>
    <n v="23"/>
    <s v="Octobre"/>
    <m/>
    <x v="0"/>
    <x v="0"/>
    <s v="Couvertures"/>
    <m/>
    <s v="Nombre"/>
    <n v="308"/>
    <m/>
    <m/>
    <m/>
    <s v=""/>
    <x v="98"/>
    <m/>
    <x v="2"/>
    <x v="51"/>
    <m/>
    <m/>
    <m/>
    <m/>
    <m/>
    <x v="182"/>
    <n v="3"/>
    <s v="HT07"/>
    <s v="HT07723"/>
    <e v="#N/A"/>
    <n v="0"/>
  </r>
  <r>
    <s v="IFRC"/>
    <s v="Haitian RC"/>
    <m/>
    <x v="0"/>
    <x v="21"/>
    <n v="23"/>
    <s v="Octobre"/>
    <m/>
    <x v="1"/>
    <x v="1"/>
    <s v="Kit Abris"/>
    <m/>
    <s v="Nombre"/>
    <n v="309"/>
    <m/>
    <m/>
    <m/>
    <s v=""/>
    <x v="95"/>
    <m/>
    <x v="2"/>
    <x v="51"/>
    <m/>
    <m/>
    <m/>
    <m/>
    <m/>
    <x v="182"/>
    <n v="3"/>
    <s v="HT07"/>
    <s v="HT07723"/>
    <e v="#N/A"/>
    <n v="0"/>
  </r>
  <r>
    <s v="IFRC"/>
    <s v="Haitian RC"/>
    <m/>
    <x v="0"/>
    <x v="21"/>
    <n v="23"/>
    <s v="Octobre"/>
    <m/>
    <x v="0"/>
    <x v="0"/>
    <s v="Kit de cuisine"/>
    <m/>
    <s v="Nombre"/>
    <n v="592"/>
    <m/>
    <m/>
    <m/>
    <s v=""/>
    <x v="99"/>
    <m/>
    <x v="2"/>
    <x v="48"/>
    <m/>
    <m/>
    <m/>
    <m/>
    <m/>
    <x v="183"/>
    <n v="3"/>
    <s v="HT07"/>
    <s v="HT07722"/>
    <e v="#N/A"/>
    <n v="0"/>
  </r>
  <r>
    <s v="IFRC"/>
    <s v="Haitian RC"/>
    <m/>
    <x v="0"/>
    <x v="21"/>
    <n v="23"/>
    <s v="Octobre"/>
    <m/>
    <x v="0"/>
    <x v="0"/>
    <s v="Kit d'hygiène"/>
    <m/>
    <s v="Nombre"/>
    <n v="592"/>
    <m/>
    <m/>
    <m/>
    <s v=""/>
    <x v="99"/>
    <m/>
    <x v="2"/>
    <x v="48"/>
    <m/>
    <m/>
    <m/>
    <m/>
    <m/>
    <x v="183"/>
    <n v="3"/>
    <s v="HT07"/>
    <s v="HT07722"/>
    <e v="#N/A"/>
    <n v="0"/>
  </r>
  <r>
    <s v="Samaritan's Purse"/>
    <m/>
    <m/>
    <x v="0"/>
    <x v="21"/>
    <n v="23"/>
    <s v="Octobre"/>
    <m/>
    <x v="1"/>
    <x v="1"/>
    <s v="Bâches"/>
    <m/>
    <s v="Nombre"/>
    <n v="200"/>
    <m/>
    <m/>
    <m/>
    <s v=""/>
    <x v="37"/>
    <m/>
    <x v="2"/>
    <x v="43"/>
    <m/>
    <s v="Houck"/>
    <m/>
    <m/>
    <m/>
    <x v="184"/>
    <n v="1"/>
    <s v="HT07"/>
    <s v="HT07712"/>
    <e v="#N/A"/>
    <n v="1"/>
  </r>
  <r>
    <s v="ACTED"/>
    <m/>
    <s v="OFDA"/>
    <x v="0"/>
    <x v="22"/>
    <n v="24"/>
    <s v="Octobre"/>
    <m/>
    <x v="1"/>
    <x v="1"/>
    <s v="Bâches"/>
    <m/>
    <s v="Nombre"/>
    <n v="1115"/>
    <m/>
    <m/>
    <m/>
    <s v=""/>
    <x v="80"/>
    <m/>
    <x v="1"/>
    <x v="1"/>
    <s v="8e Fonds Rouge Dahere"/>
    <s v="Sainte-Hélène"/>
    <s v="Urbain"/>
    <s v="Quartier"/>
    <m/>
    <x v="185"/>
    <n v="2"/>
    <s v="HT08"/>
    <s v="HT08811"/>
    <s v="HT08811-08"/>
    <n v="0"/>
  </r>
  <r>
    <s v="ACTED"/>
    <m/>
    <s v="OFDA"/>
    <x v="0"/>
    <x v="22"/>
    <n v="24"/>
    <s v="Octobre"/>
    <m/>
    <x v="0"/>
    <x v="0"/>
    <s v="Kit d'hygiène"/>
    <m/>
    <s v="Nombre"/>
    <n v="1115"/>
    <m/>
    <m/>
    <m/>
    <s v=""/>
    <x v="80"/>
    <m/>
    <x v="1"/>
    <x v="1"/>
    <s v="8e Fonds Rouge Dahere"/>
    <s v="Sainte-Hélène"/>
    <s v="Urbain"/>
    <s v="Quartier"/>
    <m/>
    <x v="185"/>
    <n v="2"/>
    <s v="HT08"/>
    <s v="HT08811"/>
    <s v="HT08811-08"/>
    <n v="0"/>
  </r>
  <r>
    <s v="American RC"/>
    <s v="Haitian RC"/>
    <m/>
    <x v="0"/>
    <x v="22"/>
    <n v="24"/>
    <s v="Octobre"/>
    <m/>
    <x v="0"/>
    <x v="0"/>
    <s v="Kit d'hygiène"/>
    <m/>
    <s v="Nombre"/>
    <n v="80"/>
    <m/>
    <m/>
    <m/>
    <s v=""/>
    <x v="11"/>
    <s v="Sélection / Priorisation"/>
    <x v="2"/>
    <x v="36"/>
    <m/>
    <m/>
    <m/>
    <m/>
    <m/>
    <x v="186"/>
    <n v="1"/>
    <s v="HT07"/>
    <s v="HT07743"/>
    <e v="#N/A"/>
    <n v="0"/>
  </r>
  <r>
    <s v="CARE"/>
    <m/>
    <m/>
    <x v="0"/>
    <x v="22"/>
    <n v="24"/>
    <s v="Octobre"/>
    <m/>
    <x v="1"/>
    <x v="1"/>
    <s v="Bâches"/>
    <m/>
    <s v="Nombre"/>
    <n v="966"/>
    <m/>
    <m/>
    <m/>
    <s v=""/>
    <x v="100"/>
    <s v="Sélection / Priorisation"/>
    <x v="1"/>
    <x v="5"/>
    <m/>
    <m/>
    <m/>
    <s v="Centre collectif / d'évacuation d'urgence"/>
    <m/>
    <x v="187"/>
    <n v="1"/>
    <s v="HT08"/>
    <s v="HT08814"/>
    <e v="#N/A"/>
    <n v="0"/>
  </r>
  <r>
    <s v="Concern Worldwide"/>
    <s v="Joint distribution with World Wision"/>
    <m/>
    <x v="0"/>
    <x v="22"/>
    <n v="24"/>
    <s v="Octobre"/>
    <m/>
    <x v="0"/>
    <x v="0"/>
    <s v="Aquatabs"/>
    <m/>
    <s v="Nombre"/>
    <n v="1000"/>
    <m/>
    <m/>
    <m/>
    <s v=""/>
    <x v="12"/>
    <s v="Sélection / Priorisation"/>
    <x v="0"/>
    <x v="22"/>
    <s v="Trou Louis"/>
    <m/>
    <m/>
    <m/>
    <m/>
    <x v="188"/>
    <n v="4"/>
    <s v="HT01"/>
    <s v="HT01152"/>
    <e v="#N/A"/>
    <n v="0"/>
  </r>
  <r>
    <s v="Concern Worldwide"/>
    <s v="Joint distribution with World Wision"/>
    <m/>
    <x v="0"/>
    <x v="22"/>
    <n v="24"/>
    <s v="Octobre"/>
    <m/>
    <x v="1"/>
    <x v="1"/>
    <s v="Bâches"/>
    <m/>
    <s v="Nombre"/>
    <n v="100"/>
    <m/>
    <m/>
    <m/>
    <s v=""/>
    <x v="12"/>
    <m/>
    <x v="0"/>
    <x v="22"/>
    <s v="Trou Louis"/>
    <m/>
    <m/>
    <m/>
    <m/>
    <x v="188"/>
    <n v="4"/>
    <s v="HT01"/>
    <s v="HT01152"/>
    <e v="#N/A"/>
    <n v="0"/>
  </r>
  <r>
    <s v="Concern Worldwide"/>
    <s v="Joint distribution with World Wision"/>
    <m/>
    <x v="0"/>
    <x v="22"/>
    <n v="24"/>
    <s v="Octobre"/>
    <m/>
    <x v="0"/>
    <x v="0"/>
    <s v="Couvertures"/>
    <m/>
    <s v="Nombre"/>
    <n v="100"/>
    <m/>
    <m/>
    <m/>
    <s v=""/>
    <x v="12"/>
    <s v="Sélection / Priorisation"/>
    <x v="0"/>
    <x v="22"/>
    <s v="Trou Louis"/>
    <m/>
    <m/>
    <m/>
    <m/>
    <x v="188"/>
    <n v="4"/>
    <s v="HT01"/>
    <s v="HT01152"/>
    <e v="#N/A"/>
    <n v="0"/>
  </r>
  <r>
    <s v="Concern Worldwide"/>
    <s v="Joint distribution with World Wision"/>
    <m/>
    <x v="0"/>
    <x v="22"/>
    <n v="24"/>
    <s v="Octobre"/>
    <m/>
    <x v="0"/>
    <x v="0"/>
    <s v="Kit d'hygiène"/>
    <m/>
    <s v="Nombre"/>
    <n v="100"/>
    <m/>
    <m/>
    <m/>
    <s v=""/>
    <x v="12"/>
    <s v="Sélection / Priorisation"/>
    <x v="0"/>
    <x v="22"/>
    <s v="Trou Louis"/>
    <m/>
    <m/>
    <m/>
    <m/>
    <x v="188"/>
    <n v="4"/>
    <s v="HT01"/>
    <s v="HT01152"/>
    <e v="#N/A"/>
    <n v="0"/>
  </r>
  <r>
    <s v="Samaritan's Purse"/>
    <m/>
    <m/>
    <x v="0"/>
    <x v="22"/>
    <n v="24"/>
    <s v="Octobre"/>
    <m/>
    <x v="1"/>
    <x v="1"/>
    <s v="Bâches"/>
    <m/>
    <s v="Nombre"/>
    <n v="840"/>
    <m/>
    <m/>
    <m/>
    <s v=""/>
    <x v="37"/>
    <m/>
    <x v="2"/>
    <x v="36"/>
    <m/>
    <m/>
    <m/>
    <m/>
    <m/>
    <x v="189"/>
    <n v="1"/>
    <s v="HT07"/>
    <s v="HT07743"/>
    <e v="#N/A"/>
    <n v="0"/>
  </r>
  <r>
    <s v="World Vision International"/>
    <s v="Fondation Digicel"/>
    <m/>
    <x v="0"/>
    <x v="22"/>
    <n v="24"/>
    <s v="Octobre"/>
    <m/>
    <x v="1"/>
    <x v="1"/>
    <s v="Bâches"/>
    <m/>
    <s v="Nombre"/>
    <n v="250"/>
    <m/>
    <m/>
    <m/>
    <s v=""/>
    <x v="101"/>
    <m/>
    <x v="1"/>
    <x v="1"/>
    <s v="Marfranc / Grande Ri"/>
    <m/>
    <m/>
    <m/>
    <s v="With Fondation Digicel"/>
    <x v="190"/>
    <n v="3"/>
    <s v="HT08"/>
    <s v="HT08811"/>
    <e v="#N/A"/>
    <n v="1"/>
  </r>
  <r>
    <s v="World Vision International"/>
    <s v="Fondation Digicel"/>
    <m/>
    <x v="0"/>
    <x v="22"/>
    <n v="24"/>
    <s v="Octobre"/>
    <m/>
    <x v="0"/>
    <x v="0"/>
    <s v="Bidons"/>
    <m/>
    <s v="Nombre"/>
    <n v="270"/>
    <m/>
    <m/>
    <m/>
    <s v=""/>
    <x v="101"/>
    <s v="Sélection / Priorisation"/>
    <x v="1"/>
    <x v="1"/>
    <s v="Marfranc / Grande Ri"/>
    <m/>
    <m/>
    <m/>
    <s v="With Fondation Digicel"/>
    <x v="190"/>
    <n v="3"/>
    <s v="HT08"/>
    <s v="HT08811"/>
    <e v="#N/A"/>
    <n v="0"/>
  </r>
  <r>
    <s v="World Vision International"/>
    <m/>
    <m/>
    <x v="0"/>
    <x v="22"/>
    <n v="24"/>
    <s v="Octobre"/>
    <m/>
    <x v="0"/>
    <x v="0"/>
    <s v="Bidons"/>
    <m/>
    <s v="Nombre"/>
    <n v="90"/>
    <m/>
    <m/>
    <m/>
    <s v=""/>
    <x v="102"/>
    <s v="Sélection / Priorisation"/>
    <x v="0"/>
    <x v="22"/>
    <s v="Trou Louis"/>
    <m/>
    <m/>
    <m/>
    <m/>
    <x v="191"/>
    <n v="1"/>
    <s v="HT01"/>
    <s v="HT01152"/>
    <e v="#N/A"/>
    <n v="0"/>
  </r>
  <r>
    <s v="World Vision International"/>
    <s v="Fondation Digicel"/>
    <m/>
    <x v="0"/>
    <x v="22"/>
    <n v="24"/>
    <s v="Octobre"/>
    <m/>
    <x v="0"/>
    <x v="0"/>
    <s v="Couvertures"/>
    <m/>
    <s v="Nombre"/>
    <n v="270"/>
    <m/>
    <m/>
    <m/>
    <s v=""/>
    <x v="101"/>
    <s v="Sélection / Priorisation"/>
    <x v="1"/>
    <x v="1"/>
    <s v="Marfranc / Grande Ri"/>
    <m/>
    <m/>
    <m/>
    <s v="With Fondation Digicel"/>
    <x v="190"/>
    <n v="3"/>
    <s v="HT08"/>
    <s v="HT08811"/>
    <e v="#N/A"/>
    <n v="0"/>
  </r>
  <r>
    <s v="American RC"/>
    <s v="Haitian RC"/>
    <m/>
    <x v="0"/>
    <x v="23"/>
    <n v="25"/>
    <s v="Octobre"/>
    <m/>
    <x v="0"/>
    <x v="0"/>
    <s v="Kit d'hygiène"/>
    <m/>
    <s v="Nombre"/>
    <n v="42"/>
    <m/>
    <m/>
    <m/>
    <s v=""/>
    <x v="103"/>
    <s v="Sélection / Priorisation"/>
    <x v="2"/>
    <x v="52"/>
    <s v="CTC at Chardonnière"/>
    <m/>
    <m/>
    <m/>
    <m/>
    <x v="192"/>
    <n v="1"/>
    <s v="HT07"/>
    <s v="HT07751"/>
    <e v="#N/A"/>
    <n v="1"/>
  </r>
  <r>
    <s v="Concern Worldwide"/>
    <m/>
    <m/>
    <x v="0"/>
    <x v="23"/>
    <n v="25"/>
    <s v="Octobre"/>
    <m/>
    <x v="0"/>
    <x v="0"/>
    <s v="Aquatabs"/>
    <m/>
    <s v="Nombre"/>
    <n v="800"/>
    <m/>
    <m/>
    <m/>
    <s v=""/>
    <x v="11"/>
    <s v="Sélection / Priorisation"/>
    <x v="0"/>
    <x v="0"/>
    <s v="Grande Source"/>
    <m/>
    <m/>
    <m/>
    <m/>
    <x v="193"/>
    <n v="4"/>
    <s v="HT01"/>
    <s v="HT01151"/>
    <e v="#N/A"/>
    <n v="0"/>
  </r>
  <r>
    <s v="Concern Worldwide"/>
    <m/>
    <m/>
    <x v="0"/>
    <x v="23"/>
    <n v="25"/>
    <s v="Octobre"/>
    <m/>
    <x v="1"/>
    <x v="1"/>
    <s v="Bâches"/>
    <m/>
    <s v="Nombre"/>
    <n v="80"/>
    <m/>
    <m/>
    <m/>
    <s v=""/>
    <x v="11"/>
    <m/>
    <x v="0"/>
    <x v="0"/>
    <s v="Grande Source"/>
    <m/>
    <m/>
    <m/>
    <m/>
    <x v="193"/>
    <n v="4"/>
    <s v="HT01"/>
    <s v="HT01151"/>
    <e v="#N/A"/>
    <n v="0"/>
  </r>
  <r>
    <s v="Concern Worldwide"/>
    <m/>
    <m/>
    <x v="0"/>
    <x v="23"/>
    <n v="25"/>
    <s v="Octobre"/>
    <m/>
    <x v="0"/>
    <x v="0"/>
    <s v="Couvertures"/>
    <m/>
    <s v="Nombre"/>
    <n v="80"/>
    <m/>
    <m/>
    <m/>
    <s v=""/>
    <x v="11"/>
    <s v="Sélection / Priorisation"/>
    <x v="0"/>
    <x v="0"/>
    <s v="Grande Source"/>
    <m/>
    <m/>
    <m/>
    <m/>
    <x v="193"/>
    <n v="4"/>
    <s v="HT01"/>
    <s v="HT01151"/>
    <e v="#N/A"/>
    <n v="0"/>
  </r>
  <r>
    <s v="Concern Worldwide"/>
    <m/>
    <m/>
    <x v="0"/>
    <x v="23"/>
    <n v="25"/>
    <s v="Octobre"/>
    <m/>
    <x v="0"/>
    <x v="0"/>
    <s v="Kit d'hygiène"/>
    <m/>
    <s v="Nombre"/>
    <n v="80"/>
    <m/>
    <m/>
    <m/>
    <s v=""/>
    <x v="11"/>
    <s v="Sélection / Priorisation"/>
    <x v="0"/>
    <x v="0"/>
    <s v="Grande Source"/>
    <m/>
    <m/>
    <m/>
    <m/>
    <x v="193"/>
    <n v="4"/>
    <s v="HT01"/>
    <s v="HT01151"/>
    <e v="#N/A"/>
    <n v="0"/>
  </r>
  <r>
    <s v="Diakonie Katastrophenhilfe"/>
    <s v="KORAL"/>
    <s v="German Foreign Office (AA)"/>
    <x v="0"/>
    <x v="23"/>
    <n v="25"/>
    <s v="Octobre"/>
    <m/>
    <x v="0"/>
    <x v="0"/>
    <s v="Kit d'hygiène"/>
    <s v="Shampooing, savon, brosses a dents, dentifrice, deodorants, peignes, Aquatabs, papier toilette, serviette hygienique, sceaux, savon pour lessive"/>
    <s v="Nombre"/>
    <n v="40"/>
    <m/>
    <m/>
    <m/>
    <s v=""/>
    <x v="21"/>
    <s v="Sélection / Priorisation"/>
    <x v="2"/>
    <x v="30"/>
    <s v="4ème Zanglais"/>
    <s v="Morisseau &amp; St. Georges"/>
    <s v="Rural"/>
    <s v="Ménage"/>
    <m/>
    <x v="194"/>
    <n v="4"/>
    <s v="HT07"/>
    <s v="HT07732"/>
    <s v="HT07732-04"/>
    <n v="1"/>
  </r>
  <r>
    <s v="Diakonie Katastrophenhilfe"/>
    <s v="KORAL"/>
    <s v="German Foreign Office (AA)"/>
    <x v="0"/>
    <x v="23"/>
    <n v="25"/>
    <s v="Octobre"/>
    <m/>
    <x v="1"/>
    <x v="1"/>
    <s v="Kit Abris"/>
    <s v="2 baches, 2 laines, cordes"/>
    <s v="Nombre"/>
    <n v="40"/>
    <m/>
    <m/>
    <m/>
    <s v=""/>
    <x v="21"/>
    <s v="Sélection / Priorisation"/>
    <x v="2"/>
    <x v="30"/>
    <s v="4ème Zanglais"/>
    <s v="Morisseau &amp; St. Georges"/>
    <s v="Rural"/>
    <s v="Ménage"/>
    <m/>
    <x v="194"/>
    <n v="4"/>
    <s v="HT07"/>
    <s v="HT07732"/>
    <s v="HT07732-04"/>
    <n v="0"/>
  </r>
  <r>
    <s v="Diakonie Katastrophenhilfe"/>
    <s v="KORAL"/>
    <s v="German Foreign Office (AA)"/>
    <x v="0"/>
    <x v="23"/>
    <n v="25"/>
    <s v="Octobre"/>
    <m/>
    <x v="0"/>
    <x v="0"/>
    <s v="Kit d'hygiène"/>
    <s v="Shampooing, savon, brosses a dents, dentifrice, deodorants, peignes, Aquatabs, papier toilette, serviette hygienique, sceaux, savon pour lessive"/>
    <s v="Nombre"/>
    <n v="70"/>
    <m/>
    <m/>
    <m/>
    <s v=""/>
    <x v="68"/>
    <s v="Sélection / Priorisation"/>
    <x v="2"/>
    <x v="30"/>
    <s v="4ème Zanglais"/>
    <s v="Boiron"/>
    <s v="Rural"/>
    <s v="Ménage"/>
    <m/>
    <x v="194"/>
    <n v="4"/>
    <s v="HT07"/>
    <s v="HT07732"/>
    <s v="HT07732-04"/>
    <n v="0"/>
  </r>
  <r>
    <s v="Diakonie Katastrophenhilfe"/>
    <s v="KORAL"/>
    <s v="German Foreign Office (AA)"/>
    <x v="0"/>
    <x v="23"/>
    <n v="25"/>
    <s v="Octobre"/>
    <m/>
    <x v="1"/>
    <x v="1"/>
    <s v="Kit Abris"/>
    <s v="2 baches, 2 laines, cordes"/>
    <s v="Nombre"/>
    <n v="70"/>
    <m/>
    <m/>
    <m/>
    <s v=""/>
    <x v="68"/>
    <s v="Sélection / Priorisation"/>
    <x v="2"/>
    <x v="30"/>
    <s v="4ème Zanglais"/>
    <s v="Boiron"/>
    <s v="Rural"/>
    <s v="Ménage"/>
    <m/>
    <x v="194"/>
    <n v="4"/>
    <s v="HT07"/>
    <s v="HT07732"/>
    <s v="HT07732-04"/>
    <n v="0"/>
  </r>
  <r>
    <s v="French RC"/>
    <s v="Haitian RC"/>
    <m/>
    <x v="0"/>
    <x v="23"/>
    <n v="25"/>
    <s v="Octobre"/>
    <m/>
    <x v="1"/>
    <x v="1"/>
    <s v="Bâches"/>
    <m/>
    <s v="Nombre"/>
    <n v="51"/>
    <m/>
    <m/>
    <m/>
    <s v=""/>
    <x v="33"/>
    <m/>
    <x v="0"/>
    <x v="22"/>
    <s v="Pointe A Raquette"/>
    <m/>
    <m/>
    <m/>
    <m/>
    <x v="195"/>
    <n v="4"/>
    <s v="HT01"/>
    <s v="HT01152"/>
    <e v="#N/A"/>
    <n v="1"/>
  </r>
  <r>
    <s v="French RC"/>
    <s v="Haitian RC"/>
    <m/>
    <x v="0"/>
    <x v="23"/>
    <n v="25"/>
    <s v="Octobre"/>
    <m/>
    <x v="0"/>
    <x v="0"/>
    <s v="Kit de cuisine"/>
    <m/>
    <s v="Nombre"/>
    <n v="200"/>
    <m/>
    <m/>
    <m/>
    <s v=""/>
    <x v="33"/>
    <m/>
    <x v="0"/>
    <x v="22"/>
    <s v="Pointe A Raquette"/>
    <m/>
    <m/>
    <m/>
    <m/>
    <x v="195"/>
    <n v="4"/>
    <s v="HT01"/>
    <s v="HT01152"/>
    <e v="#N/A"/>
    <n v="0"/>
  </r>
  <r>
    <s v="French RC"/>
    <s v="Haitian RC"/>
    <m/>
    <x v="0"/>
    <x v="23"/>
    <n v="25"/>
    <s v="Octobre"/>
    <m/>
    <x v="0"/>
    <x v="0"/>
    <s v="Kit d'hygiène"/>
    <m/>
    <s v="Nombre"/>
    <n v="200"/>
    <m/>
    <m/>
    <m/>
    <s v=""/>
    <x v="33"/>
    <s v="Sélection / Priorisation"/>
    <x v="0"/>
    <x v="22"/>
    <s v="Pointe A Raquette"/>
    <m/>
    <m/>
    <m/>
    <m/>
    <x v="195"/>
    <n v="4"/>
    <s v="HT01"/>
    <s v="HT01152"/>
    <e v="#N/A"/>
    <n v="0"/>
  </r>
  <r>
    <s v="French RC"/>
    <s v="Haitian RC"/>
    <m/>
    <x v="0"/>
    <x v="23"/>
    <n v="25"/>
    <s v="Octobre"/>
    <m/>
    <x v="0"/>
    <x v="0"/>
    <s v="Moustiquaires"/>
    <m/>
    <s v="Nombre"/>
    <n v="200"/>
    <m/>
    <m/>
    <m/>
    <s v=""/>
    <x v="33"/>
    <s v="Sélection / Priorisation"/>
    <x v="0"/>
    <x v="22"/>
    <s v="Pointe A Raquette"/>
    <m/>
    <m/>
    <m/>
    <m/>
    <x v="195"/>
    <n v="4"/>
    <s v="HT01"/>
    <s v="HT01152"/>
    <e v="#N/A"/>
    <n v="0"/>
  </r>
  <r>
    <s v="Haitian RC"/>
    <m/>
    <m/>
    <x v="0"/>
    <x v="23"/>
    <n v="25"/>
    <s v="Octobre"/>
    <m/>
    <x v="0"/>
    <x v="0"/>
    <s v="Kit de cuisine"/>
    <m/>
    <s v="Nombre"/>
    <n v="200"/>
    <m/>
    <m/>
    <m/>
    <s v=""/>
    <x v="33"/>
    <s v="Sélection / Priorisation"/>
    <x v="0"/>
    <x v="22"/>
    <s v="point a raquette"/>
    <m/>
    <m/>
    <m/>
    <m/>
    <x v="196"/>
    <n v="1"/>
    <s v="HT01"/>
    <s v="HT01152"/>
    <e v="#N/A"/>
    <n v="1"/>
  </r>
  <r>
    <s v="World Vision International"/>
    <s v="Fondation Digicel"/>
    <m/>
    <x v="0"/>
    <x v="23"/>
    <n v="25"/>
    <s v="Octobre"/>
    <m/>
    <x v="1"/>
    <x v="1"/>
    <s v="Bâches"/>
    <m/>
    <s v="Nombre"/>
    <n v="250"/>
    <m/>
    <m/>
    <m/>
    <s v=""/>
    <x v="101"/>
    <m/>
    <x v="1"/>
    <x v="3"/>
    <s v="Bariadelle"/>
    <m/>
    <m/>
    <m/>
    <s v="With Fondation Digicel"/>
    <x v="197"/>
    <n v="3"/>
    <s v="HT08"/>
    <s v="HT08822"/>
    <e v="#N/A"/>
    <n v="1"/>
  </r>
  <r>
    <s v="World Vision International"/>
    <m/>
    <m/>
    <x v="0"/>
    <x v="23"/>
    <n v="25"/>
    <s v="Octobre"/>
    <m/>
    <x v="1"/>
    <x v="1"/>
    <s v="Bâches"/>
    <m/>
    <s v="Nombre"/>
    <n v="250"/>
    <m/>
    <m/>
    <m/>
    <s v=""/>
    <x v="29"/>
    <m/>
    <x v="5"/>
    <x v="21"/>
    <s v="Fonds De Lianes"/>
    <m/>
    <m/>
    <m/>
    <m/>
    <x v="198"/>
    <n v="4"/>
    <s v="HT10"/>
    <s v="HT101012"/>
    <e v="#N/A"/>
    <n v="0"/>
  </r>
  <r>
    <s v="World Vision International"/>
    <s v="Fondation Digicel"/>
    <m/>
    <x v="0"/>
    <x v="23"/>
    <n v="25"/>
    <s v="Octobre"/>
    <m/>
    <x v="0"/>
    <x v="0"/>
    <s v="Bidons"/>
    <m/>
    <s v="Nombre"/>
    <n v="270"/>
    <m/>
    <m/>
    <m/>
    <s v=""/>
    <x v="101"/>
    <s v="Sélection / Priorisation"/>
    <x v="1"/>
    <x v="3"/>
    <s v="Bariadelle"/>
    <m/>
    <m/>
    <m/>
    <s v="With Fondation Digicel"/>
    <x v="197"/>
    <n v="3"/>
    <s v="HT08"/>
    <s v="HT08822"/>
    <e v="#N/A"/>
    <n v="0"/>
  </r>
  <r>
    <s v="World Vision International"/>
    <s v="Fondation Digicel"/>
    <m/>
    <x v="0"/>
    <x v="23"/>
    <n v="25"/>
    <s v="Octobre"/>
    <m/>
    <x v="0"/>
    <x v="0"/>
    <s v="Couvertures"/>
    <m/>
    <s v="Nombre"/>
    <n v="270"/>
    <m/>
    <m/>
    <m/>
    <s v=""/>
    <x v="101"/>
    <s v="Sélection / Priorisation"/>
    <x v="1"/>
    <x v="3"/>
    <s v="Bariadelle"/>
    <m/>
    <m/>
    <m/>
    <s v="With Fondation Digicel"/>
    <x v="197"/>
    <n v="3"/>
    <s v="HT08"/>
    <s v="HT08822"/>
    <e v="#N/A"/>
    <n v="0"/>
  </r>
  <r>
    <s v="World Vision International"/>
    <m/>
    <m/>
    <x v="0"/>
    <x v="23"/>
    <n v="25"/>
    <s v="Octobre"/>
    <m/>
    <x v="0"/>
    <x v="0"/>
    <s v="Couvertures"/>
    <m/>
    <s v="Nombre"/>
    <n v="500"/>
    <m/>
    <m/>
    <m/>
    <s v=""/>
    <x v="29"/>
    <s v="Sélection / Priorisation"/>
    <x v="5"/>
    <x v="21"/>
    <s v="Fonds De Lianes"/>
    <m/>
    <m/>
    <m/>
    <m/>
    <x v="198"/>
    <n v="4"/>
    <s v="HT10"/>
    <s v="HT101012"/>
    <e v="#N/A"/>
    <n v="0"/>
  </r>
  <r>
    <s v="World Vision International"/>
    <m/>
    <m/>
    <x v="0"/>
    <x v="23"/>
    <n v="25"/>
    <s v="Octobre"/>
    <m/>
    <x v="0"/>
    <x v="0"/>
    <s v="Kit d'hygiène"/>
    <m/>
    <s v="Nombre"/>
    <n v="250"/>
    <m/>
    <m/>
    <m/>
    <s v=""/>
    <x v="29"/>
    <s v="Sélection / Priorisation"/>
    <x v="5"/>
    <x v="21"/>
    <s v="Fonds De Lianes"/>
    <m/>
    <m/>
    <m/>
    <m/>
    <x v="198"/>
    <n v="4"/>
    <s v="HT10"/>
    <s v="HT101012"/>
    <e v="#N/A"/>
    <n v="0"/>
  </r>
  <r>
    <s v="World Vision International"/>
    <m/>
    <m/>
    <x v="0"/>
    <x v="23"/>
    <n v="25"/>
    <s v="Octobre"/>
    <m/>
    <x v="0"/>
    <x v="0"/>
    <s v="Moustiquaires"/>
    <m/>
    <s v="Nombre"/>
    <n v="500"/>
    <m/>
    <m/>
    <m/>
    <s v=""/>
    <x v="29"/>
    <s v="Sélection / Priorisation"/>
    <x v="5"/>
    <x v="21"/>
    <s v="Fonds De Lianes"/>
    <m/>
    <m/>
    <m/>
    <m/>
    <x v="198"/>
    <n v="4"/>
    <s v="HT10"/>
    <s v="HT101012"/>
    <e v="#N/A"/>
    <n v="0"/>
  </r>
  <r>
    <s v="ACTED"/>
    <m/>
    <s v="OFDA"/>
    <x v="0"/>
    <x v="24"/>
    <n v="26"/>
    <s v="Octobre"/>
    <m/>
    <x v="1"/>
    <x v="1"/>
    <s v="Bâches"/>
    <m/>
    <s v="Nombre"/>
    <n v="1119"/>
    <m/>
    <m/>
    <m/>
    <s v=""/>
    <x v="80"/>
    <m/>
    <x v="1"/>
    <x v="1"/>
    <s v="9e Fonds Rouge Torberck"/>
    <s v="Centre ville"/>
    <s v="Urbain"/>
    <s v="Quartier"/>
    <m/>
    <x v="199"/>
    <n v="2"/>
    <s v="HT08"/>
    <s v="HT08811"/>
    <s v="HT08811-09"/>
    <n v="0"/>
  </r>
  <r>
    <s v="ACTED"/>
    <m/>
    <s v="OFDA"/>
    <x v="0"/>
    <x v="24"/>
    <n v="26"/>
    <s v="Octobre"/>
    <m/>
    <x v="0"/>
    <x v="0"/>
    <s v="Kit d'hygiène"/>
    <m/>
    <s v="Nombre"/>
    <n v="1119"/>
    <m/>
    <m/>
    <m/>
    <s v=""/>
    <x v="80"/>
    <m/>
    <x v="1"/>
    <x v="1"/>
    <s v="9e Fonds Rouge Torberck"/>
    <s v="Centre ville"/>
    <s v="Urbain"/>
    <s v="Quartier"/>
    <m/>
    <x v="199"/>
    <n v="2"/>
    <s v="HT08"/>
    <s v="HT08811"/>
    <s v="HT08811-09"/>
    <n v="0"/>
  </r>
  <r>
    <s v="American RC"/>
    <s v="Haitian RC"/>
    <m/>
    <x v="0"/>
    <x v="24"/>
    <n v="26"/>
    <s v="Octobre"/>
    <m/>
    <x v="0"/>
    <x v="0"/>
    <s v="Kit de cuisine"/>
    <m/>
    <s v="Nombre"/>
    <n v="180"/>
    <m/>
    <m/>
    <m/>
    <s v=""/>
    <x v="1"/>
    <s v="Sélection / Priorisation"/>
    <x v="2"/>
    <x v="51"/>
    <s v="Corail, Morne Welsh, Blaise, Koukout"/>
    <m/>
    <m/>
    <m/>
    <m/>
    <x v="200"/>
    <n v="8"/>
    <s v="HT07"/>
    <s v="HT07723"/>
    <e v="#N/A"/>
    <n v="0"/>
  </r>
  <r>
    <s v="American RC"/>
    <s v="Haitian RC"/>
    <m/>
    <x v="0"/>
    <x v="24"/>
    <n v="26"/>
    <s v="Octobre"/>
    <m/>
    <x v="0"/>
    <x v="0"/>
    <s v="Aquatabs"/>
    <m/>
    <s v="Nombre"/>
    <n v="3600"/>
    <m/>
    <m/>
    <m/>
    <s v=""/>
    <x v="1"/>
    <s v="Sélection / Priorisation"/>
    <x v="2"/>
    <x v="51"/>
    <s v="Corail, Morne Welsh, Blaise, Koukout"/>
    <m/>
    <m/>
    <m/>
    <m/>
    <x v="200"/>
    <n v="8"/>
    <s v="HT07"/>
    <s v="HT07723"/>
    <e v="#N/A"/>
    <n v="0"/>
  </r>
  <r>
    <s v="American RC"/>
    <s v="Haitian RC"/>
    <m/>
    <x v="0"/>
    <x v="24"/>
    <n v="26"/>
    <s v="Octobre"/>
    <m/>
    <x v="1"/>
    <x v="1"/>
    <s v="Bâches"/>
    <m/>
    <s v="Nombre"/>
    <n v="360"/>
    <m/>
    <m/>
    <m/>
    <s v=""/>
    <x v="1"/>
    <m/>
    <x v="2"/>
    <x v="51"/>
    <s v="Corail, Morne Welsh, Blaise, Koukout"/>
    <m/>
    <m/>
    <m/>
    <m/>
    <x v="200"/>
    <n v="8"/>
    <s v="HT07"/>
    <s v="HT07723"/>
    <e v="#N/A"/>
    <n v="0"/>
  </r>
  <r>
    <s v="American RC"/>
    <s v="Haitian RC"/>
    <m/>
    <x v="0"/>
    <x v="24"/>
    <n v="26"/>
    <s v="Octobre"/>
    <m/>
    <x v="0"/>
    <x v="0"/>
    <s v="Bidons"/>
    <m/>
    <s v="Nombre"/>
    <n v="360"/>
    <m/>
    <m/>
    <m/>
    <s v=""/>
    <x v="1"/>
    <s v="Sélection / Priorisation"/>
    <x v="2"/>
    <x v="51"/>
    <s v="Corail, Morne Welsh, Blaise, Koukout"/>
    <m/>
    <m/>
    <m/>
    <m/>
    <x v="200"/>
    <n v="8"/>
    <s v="HT07"/>
    <s v="HT07723"/>
    <e v="#N/A"/>
    <n v="0"/>
  </r>
  <r>
    <s v="American RC"/>
    <s v="Haitian RC"/>
    <m/>
    <x v="0"/>
    <x v="24"/>
    <n v="26"/>
    <s v="Octobre"/>
    <m/>
    <x v="1"/>
    <x v="1"/>
    <s v="Kit Abris"/>
    <m/>
    <s v="Nombre"/>
    <n v="180"/>
    <m/>
    <m/>
    <m/>
    <s v=""/>
    <x v="1"/>
    <s v="Sélection / Priorisation"/>
    <x v="2"/>
    <x v="51"/>
    <s v="Corail, Morne Welsh, Blaise, Koukout"/>
    <m/>
    <m/>
    <m/>
    <m/>
    <x v="200"/>
    <n v="8"/>
    <s v="HT07"/>
    <s v="HT07723"/>
    <e v="#N/A"/>
    <n v="0"/>
  </r>
  <r>
    <s v="American RC"/>
    <s v="Haitian RC"/>
    <m/>
    <x v="0"/>
    <x v="24"/>
    <n v="26"/>
    <s v="Octobre"/>
    <m/>
    <x v="0"/>
    <x v="0"/>
    <s v="Kit d'hygiène"/>
    <m/>
    <s v="Nombre"/>
    <n v="180"/>
    <m/>
    <m/>
    <m/>
    <s v=""/>
    <x v="1"/>
    <s v="Sélection / Priorisation"/>
    <x v="2"/>
    <x v="51"/>
    <s v="Corail, Morne Welsh, Blaise, Koukout"/>
    <m/>
    <m/>
    <m/>
    <m/>
    <x v="200"/>
    <n v="8"/>
    <s v="HT07"/>
    <s v="HT07723"/>
    <e v="#N/A"/>
    <n v="0"/>
  </r>
  <r>
    <s v="American RC"/>
    <s v="Haitian RC"/>
    <m/>
    <x v="0"/>
    <x v="24"/>
    <n v="26"/>
    <s v="Octobre"/>
    <m/>
    <x v="0"/>
    <x v="0"/>
    <s v="Moustiquaires"/>
    <m/>
    <s v="Nombre"/>
    <n v="360"/>
    <m/>
    <m/>
    <m/>
    <s v=""/>
    <x v="1"/>
    <s v="Sélection / Priorisation"/>
    <x v="2"/>
    <x v="51"/>
    <s v="Corail, Morne Welsh, Blaise, Koukout"/>
    <m/>
    <m/>
    <m/>
    <m/>
    <x v="200"/>
    <n v="8"/>
    <s v="HT07"/>
    <s v="HT07723"/>
    <e v="#N/A"/>
    <n v="0"/>
  </r>
  <r>
    <s v="American RC"/>
    <s v="Haitian RC"/>
    <m/>
    <x v="0"/>
    <x v="24"/>
    <n v="26"/>
    <s v="Octobre"/>
    <m/>
    <x v="0"/>
    <x v="0"/>
    <s v="Seaux"/>
    <m/>
    <s v="Nombre"/>
    <n v="180"/>
    <m/>
    <m/>
    <m/>
    <s v=""/>
    <x v="1"/>
    <s v="Sélection / Priorisation"/>
    <x v="2"/>
    <x v="51"/>
    <s v="Corail, Morne Welsh, Blaise, Koukout"/>
    <m/>
    <m/>
    <m/>
    <m/>
    <x v="200"/>
    <n v="8"/>
    <s v="HT07"/>
    <s v="HT07723"/>
    <e v="#N/A"/>
    <n v="0"/>
  </r>
  <r>
    <s v="American RC"/>
    <s v="Haitian RC"/>
    <m/>
    <x v="0"/>
    <x v="24"/>
    <n v="26"/>
    <s v="Octobre"/>
    <m/>
    <x v="1"/>
    <x v="1"/>
    <s v="Kit Abris"/>
    <s v="Family kit - includes 2 tarps, 1 shelter kit, and other kits (I believe hygiene, kitchen, blankets)"/>
    <s v="Nombre"/>
    <n v="180"/>
    <m/>
    <m/>
    <m/>
    <s v=""/>
    <x v="1"/>
    <m/>
    <x v="2"/>
    <x v="51"/>
    <m/>
    <m/>
    <m/>
    <m/>
    <m/>
    <x v="201"/>
    <n v="1"/>
    <s v="HT07"/>
    <s v="HT07723"/>
    <e v="#N/A"/>
    <n v="0"/>
  </r>
  <r>
    <s v="CARE"/>
    <m/>
    <m/>
    <x v="0"/>
    <x v="24"/>
    <n v="26"/>
    <s v="Octobre"/>
    <m/>
    <x v="1"/>
    <x v="1"/>
    <s v="Bâches"/>
    <m/>
    <s v="Nombre"/>
    <n v="1076"/>
    <m/>
    <m/>
    <m/>
    <s v=""/>
    <x v="104"/>
    <s v="Sélection / Priorisation"/>
    <x v="1"/>
    <x v="5"/>
    <m/>
    <m/>
    <m/>
    <s v="Centre collectif / d'évacuation d'urgence"/>
    <m/>
    <x v="202"/>
    <n v="1"/>
    <s v="HT08"/>
    <s v="HT08814"/>
    <e v="#N/A"/>
    <n v="0"/>
  </r>
  <r>
    <s v="Concern Worldwide"/>
    <m/>
    <m/>
    <x v="0"/>
    <x v="24"/>
    <n v="26"/>
    <s v="Octobre"/>
    <m/>
    <x v="0"/>
    <x v="0"/>
    <s v="Aquatabs"/>
    <m/>
    <s v="Nombre"/>
    <n v="1610"/>
    <m/>
    <m/>
    <m/>
    <s v=""/>
    <x v="105"/>
    <s v="Sélection / Priorisation"/>
    <x v="0"/>
    <x v="0"/>
    <s v="Petite Source"/>
    <m/>
    <m/>
    <m/>
    <m/>
    <x v="203"/>
    <n v="4"/>
    <s v="HT01"/>
    <s v="HT01151"/>
    <e v="#N/A"/>
    <n v="0"/>
  </r>
  <r>
    <s v="Concern Worldwide"/>
    <m/>
    <m/>
    <x v="0"/>
    <x v="24"/>
    <n v="26"/>
    <s v="Octobre"/>
    <m/>
    <x v="1"/>
    <x v="1"/>
    <s v="Bâches"/>
    <m/>
    <s v="Nombre"/>
    <n v="161"/>
    <m/>
    <m/>
    <m/>
    <s v=""/>
    <x v="105"/>
    <m/>
    <x v="0"/>
    <x v="0"/>
    <s v="Petite Source"/>
    <m/>
    <m/>
    <m/>
    <m/>
    <x v="203"/>
    <n v="4"/>
    <s v="HT01"/>
    <s v="HT01151"/>
    <e v="#N/A"/>
    <n v="0"/>
  </r>
  <r>
    <s v="Concern Worldwide"/>
    <m/>
    <m/>
    <x v="0"/>
    <x v="24"/>
    <n v="26"/>
    <s v="Octobre"/>
    <m/>
    <x v="0"/>
    <x v="0"/>
    <s v="Couvertures"/>
    <m/>
    <s v="Nombre"/>
    <n v="161"/>
    <m/>
    <m/>
    <m/>
    <s v=""/>
    <x v="105"/>
    <s v="Sélection / Priorisation"/>
    <x v="0"/>
    <x v="0"/>
    <s v="Petite Source"/>
    <m/>
    <m/>
    <m/>
    <m/>
    <x v="203"/>
    <n v="4"/>
    <s v="HT01"/>
    <s v="HT01151"/>
    <e v="#N/A"/>
    <n v="0"/>
  </r>
  <r>
    <s v="Concern Worldwide"/>
    <m/>
    <m/>
    <x v="0"/>
    <x v="24"/>
    <n v="26"/>
    <s v="Octobre"/>
    <m/>
    <x v="0"/>
    <x v="0"/>
    <s v="Kit d'hygiène"/>
    <m/>
    <s v="Nombre"/>
    <n v="161"/>
    <m/>
    <m/>
    <m/>
    <s v=""/>
    <x v="105"/>
    <s v="Sélection / Priorisation"/>
    <x v="0"/>
    <x v="0"/>
    <s v="Petite Source"/>
    <m/>
    <m/>
    <m/>
    <m/>
    <x v="203"/>
    <n v="4"/>
    <s v="HT01"/>
    <s v="HT01151"/>
    <e v="#N/A"/>
    <n v="0"/>
  </r>
  <r>
    <s v="French RC"/>
    <s v="Haitian RC"/>
    <m/>
    <x v="0"/>
    <x v="24"/>
    <n v="26"/>
    <s v="Octobre"/>
    <m/>
    <x v="1"/>
    <x v="1"/>
    <s v="Bâches"/>
    <m/>
    <s v="Nombre"/>
    <n v="110"/>
    <m/>
    <m/>
    <m/>
    <s v=""/>
    <x v="106"/>
    <s v="Sélection / Priorisation"/>
    <x v="0"/>
    <x v="53"/>
    <s v="Plaisance and bois pain"/>
    <m/>
    <m/>
    <m/>
    <m/>
    <x v="204"/>
    <n v="5"/>
    <s v="HT01"/>
    <s v="HT03371"/>
    <e v="#N/A"/>
    <n v="1"/>
  </r>
  <r>
    <s v="French RC"/>
    <s v="Haitian RC"/>
    <m/>
    <x v="0"/>
    <x v="24"/>
    <n v="26"/>
    <s v="Octobre"/>
    <m/>
    <x v="1"/>
    <x v="1"/>
    <s v="Kit Abris"/>
    <m/>
    <s v="Nombre"/>
    <n v="110"/>
    <m/>
    <m/>
    <m/>
    <s v=""/>
    <x v="106"/>
    <s v="Sélection / Priorisation"/>
    <x v="0"/>
    <x v="53"/>
    <s v="Plaisance and bois pain"/>
    <m/>
    <m/>
    <m/>
    <m/>
    <x v="204"/>
    <n v="5"/>
    <s v="HT01"/>
    <s v="HT03371"/>
    <e v="#N/A"/>
    <n v="0"/>
  </r>
  <r>
    <s v="French RC"/>
    <s v="Haitian RC"/>
    <m/>
    <x v="0"/>
    <x v="24"/>
    <n v="26"/>
    <s v="Octobre"/>
    <m/>
    <x v="0"/>
    <x v="0"/>
    <s v="Kit de cuisine"/>
    <m/>
    <s v="Nombre"/>
    <n v="195"/>
    <m/>
    <m/>
    <m/>
    <s v=""/>
    <x v="106"/>
    <s v="Sélection / Priorisation"/>
    <x v="0"/>
    <x v="53"/>
    <s v="Plaisance and bois pain"/>
    <m/>
    <m/>
    <m/>
    <m/>
    <x v="204"/>
    <n v="5"/>
    <s v="HT01"/>
    <s v="HT03371"/>
    <e v="#N/A"/>
    <n v="0"/>
  </r>
  <r>
    <s v="French RC"/>
    <s v="Haitian RC"/>
    <m/>
    <x v="0"/>
    <x v="24"/>
    <n v="26"/>
    <s v="Octobre"/>
    <m/>
    <x v="0"/>
    <x v="0"/>
    <s v="Kit d'hygiène"/>
    <m/>
    <s v="Nombre"/>
    <n v="195"/>
    <m/>
    <m/>
    <m/>
    <s v=""/>
    <x v="106"/>
    <s v="Sélection / Priorisation"/>
    <x v="0"/>
    <x v="53"/>
    <s v="Plaisance and bois pain"/>
    <m/>
    <m/>
    <m/>
    <m/>
    <x v="204"/>
    <n v="5"/>
    <s v="HT01"/>
    <s v="HT03371"/>
    <e v="#N/A"/>
    <n v="0"/>
  </r>
  <r>
    <s v="French RC"/>
    <s v="Haitian RC"/>
    <m/>
    <x v="0"/>
    <x v="24"/>
    <n v="26"/>
    <s v="Octobre"/>
    <m/>
    <x v="0"/>
    <x v="0"/>
    <s v="Moustiquaires"/>
    <m/>
    <s v="Nombre"/>
    <n v="195"/>
    <m/>
    <m/>
    <m/>
    <s v=""/>
    <x v="106"/>
    <s v="Sélection / Priorisation"/>
    <x v="0"/>
    <x v="53"/>
    <s v="Plaisance and bois pain"/>
    <m/>
    <m/>
    <m/>
    <m/>
    <x v="204"/>
    <n v="5"/>
    <s v="HT01"/>
    <s v="HT03371"/>
    <e v="#N/A"/>
    <n v="0"/>
  </r>
  <r>
    <s v="Haitian RC"/>
    <m/>
    <m/>
    <x v="0"/>
    <x v="24"/>
    <n v="26"/>
    <s v="Octobre"/>
    <m/>
    <x v="0"/>
    <x v="0"/>
    <s v="Kit de cuisine"/>
    <m/>
    <s v="Nombre"/>
    <n v="195"/>
    <m/>
    <m/>
    <m/>
    <s v=""/>
    <x v="106"/>
    <s v="Sélection / Priorisation"/>
    <x v="0"/>
    <x v="53"/>
    <s v="Plaisance and bois pain"/>
    <m/>
    <m/>
    <m/>
    <m/>
    <x v="205"/>
    <n v="1"/>
    <s v="HT01"/>
    <s v="HT03371"/>
    <e v="#N/A"/>
    <n v="1"/>
  </r>
  <r>
    <s v="IFRC"/>
    <s v="Haitian RC"/>
    <m/>
    <x v="0"/>
    <x v="24"/>
    <n v="26"/>
    <s v="Octobre"/>
    <m/>
    <x v="1"/>
    <x v="1"/>
    <s v="Bâches"/>
    <m/>
    <s v="Nombre"/>
    <n v="572"/>
    <m/>
    <m/>
    <m/>
    <s v=""/>
    <x v="25"/>
    <m/>
    <x v="1"/>
    <x v="44"/>
    <s v="Anse d'Hainault"/>
    <m/>
    <m/>
    <m/>
    <m/>
    <x v="206"/>
    <n v="7"/>
    <s v="HT08"/>
    <s v="HT08821"/>
    <e v="#N/A"/>
    <n v="0"/>
  </r>
  <r>
    <s v="IFRC"/>
    <s v="Haitian RC"/>
    <m/>
    <x v="0"/>
    <x v="24"/>
    <n v="26"/>
    <s v="Octobre"/>
    <m/>
    <x v="0"/>
    <x v="0"/>
    <s v="Bidons"/>
    <m/>
    <s v="Nombre"/>
    <n v="600"/>
    <m/>
    <m/>
    <m/>
    <s v=""/>
    <x v="25"/>
    <s v="Sélection / Priorisation"/>
    <x v="1"/>
    <x v="44"/>
    <s v="Anse d'Hainault"/>
    <m/>
    <m/>
    <m/>
    <m/>
    <x v="206"/>
    <n v="7"/>
    <s v="HT08"/>
    <s v="HT08821"/>
    <e v="#N/A"/>
    <n v="0"/>
  </r>
  <r>
    <s v="IFRC"/>
    <s v="Haitian RC"/>
    <m/>
    <x v="0"/>
    <x v="24"/>
    <n v="26"/>
    <s v="Octobre"/>
    <m/>
    <x v="1"/>
    <x v="1"/>
    <s v="Kit Abris"/>
    <m/>
    <s v="Nombre"/>
    <n v="300"/>
    <m/>
    <m/>
    <m/>
    <s v=""/>
    <x v="25"/>
    <s v="Sélection / Priorisation"/>
    <x v="1"/>
    <x v="44"/>
    <s v="Anse d'Hainault"/>
    <m/>
    <m/>
    <m/>
    <m/>
    <x v="206"/>
    <n v="7"/>
    <s v="HT08"/>
    <s v="HT08821"/>
    <e v="#N/A"/>
    <n v="0"/>
  </r>
  <r>
    <s v="IFRC"/>
    <s v="Haitian RC"/>
    <m/>
    <x v="0"/>
    <x v="24"/>
    <n v="26"/>
    <s v="Octobre"/>
    <m/>
    <x v="0"/>
    <x v="0"/>
    <s v="Kit de cuisine"/>
    <m/>
    <s v="Nombre"/>
    <n v="300"/>
    <m/>
    <m/>
    <m/>
    <s v=""/>
    <x v="25"/>
    <m/>
    <x v="1"/>
    <x v="44"/>
    <s v="Anse d'Hainault"/>
    <m/>
    <m/>
    <m/>
    <m/>
    <x v="206"/>
    <n v="7"/>
    <s v="HT08"/>
    <s v="HT08821"/>
    <e v="#N/A"/>
    <n v="0"/>
  </r>
  <r>
    <s v="IFRC"/>
    <s v="Haitian RC"/>
    <m/>
    <x v="0"/>
    <x v="24"/>
    <n v="26"/>
    <s v="Octobre"/>
    <m/>
    <x v="0"/>
    <x v="0"/>
    <s v="Kit d'hygiène"/>
    <m/>
    <s v="Nombre"/>
    <n v="272"/>
    <m/>
    <m/>
    <m/>
    <s v=""/>
    <x v="25"/>
    <s v="Sélection / Priorisation"/>
    <x v="1"/>
    <x v="44"/>
    <s v="Anse d'Hainault"/>
    <m/>
    <m/>
    <m/>
    <m/>
    <x v="206"/>
    <n v="7"/>
    <s v="HT08"/>
    <s v="HT08821"/>
    <e v="#N/A"/>
    <n v="0"/>
  </r>
  <r>
    <s v="IFRC"/>
    <s v="Haitian RC"/>
    <m/>
    <x v="0"/>
    <x v="24"/>
    <n v="26"/>
    <s v="Octobre"/>
    <m/>
    <x v="0"/>
    <x v="0"/>
    <s v="Moustiquaires"/>
    <m/>
    <s v="Nombre"/>
    <n v="544"/>
    <m/>
    <m/>
    <m/>
    <s v=""/>
    <x v="25"/>
    <s v="Sélection / Priorisation"/>
    <x v="1"/>
    <x v="44"/>
    <s v="Anse d'Hainault"/>
    <m/>
    <m/>
    <m/>
    <m/>
    <x v="206"/>
    <n v="7"/>
    <s v="HT08"/>
    <s v="HT08821"/>
    <e v="#N/A"/>
    <n v="0"/>
  </r>
  <r>
    <s v="IFRC"/>
    <s v="Haitian RC"/>
    <m/>
    <x v="0"/>
    <x v="24"/>
    <n v="26"/>
    <s v="Octobre"/>
    <m/>
    <x v="0"/>
    <x v="0"/>
    <s v="Seaux"/>
    <m/>
    <s v="Nombre"/>
    <n v="300"/>
    <m/>
    <m/>
    <m/>
    <s v=""/>
    <x v="25"/>
    <s v="Sélection / Priorisation"/>
    <x v="1"/>
    <x v="44"/>
    <s v="Anse d'Hainault"/>
    <m/>
    <m/>
    <m/>
    <m/>
    <x v="206"/>
    <n v="7"/>
    <s v="HT08"/>
    <s v="HT08821"/>
    <e v="#N/A"/>
    <n v="0"/>
  </r>
  <r>
    <s v="Samaritan's Purse"/>
    <m/>
    <m/>
    <x v="0"/>
    <x v="24"/>
    <n v="26"/>
    <s v="Octobre"/>
    <m/>
    <x v="1"/>
    <x v="1"/>
    <s v="Bâches"/>
    <m/>
    <s v="Nombre"/>
    <n v="630"/>
    <m/>
    <m/>
    <m/>
    <s v=""/>
    <x v="107"/>
    <m/>
    <x v="2"/>
    <x v="52"/>
    <s v="Chantal"/>
    <m/>
    <m/>
    <m/>
    <m/>
    <x v="207"/>
    <n v="1"/>
    <s v="HT07"/>
    <s v="HT07751"/>
    <e v="#N/A"/>
    <n v="1"/>
  </r>
  <r>
    <s v="World Vision International"/>
    <s v="Fondation Digicel"/>
    <m/>
    <x v="0"/>
    <x v="24"/>
    <n v="26"/>
    <s v="Octobre"/>
    <m/>
    <x v="1"/>
    <x v="1"/>
    <s v="Bâches"/>
    <m/>
    <s v="Nombre"/>
    <n v="250"/>
    <m/>
    <m/>
    <m/>
    <s v=""/>
    <x v="101"/>
    <m/>
    <x v="1"/>
    <x v="44"/>
    <s v="Grandoit"/>
    <m/>
    <m/>
    <m/>
    <s v="With Fondation Digicel"/>
    <x v="208"/>
    <n v="3"/>
    <s v="HT08"/>
    <s v="HT08821"/>
    <e v="#N/A"/>
    <n v="1"/>
  </r>
  <r>
    <s v="World Vision International"/>
    <m/>
    <m/>
    <x v="0"/>
    <x v="24"/>
    <n v="26"/>
    <s v="Octobre"/>
    <m/>
    <x v="1"/>
    <x v="1"/>
    <s v="Bâches"/>
    <m/>
    <s v="Nombre"/>
    <n v="300"/>
    <m/>
    <m/>
    <m/>
    <s v=""/>
    <x v="25"/>
    <m/>
    <x v="5"/>
    <x v="37"/>
    <s v="Salagnac"/>
    <m/>
    <m/>
    <m/>
    <m/>
    <x v="209"/>
    <n v="5"/>
    <s v="HT10"/>
    <s v="HT101014"/>
    <e v="#N/A"/>
    <n v="0"/>
  </r>
  <r>
    <s v="World Vision International"/>
    <s v="Fondation Digicel"/>
    <m/>
    <x v="0"/>
    <x v="24"/>
    <n v="26"/>
    <s v="Octobre"/>
    <m/>
    <x v="0"/>
    <x v="0"/>
    <s v="Bidons"/>
    <m/>
    <s v="Nombre"/>
    <n v="270"/>
    <m/>
    <m/>
    <m/>
    <s v=""/>
    <x v="101"/>
    <s v="Sélection / Priorisation"/>
    <x v="1"/>
    <x v="44"/>
    <s v="Grandoit"/>
    <m/>
    <m/>
    <m/>
    <s v="With Fondation Digicel"/>
    <x v="208"/>
    <n v="3"/>
    <s v="HT08"/>
    <s v="HT08821"/>
    <e v="#N/A"/>
    <n v="0"/>
  </r>
  <r>
    <s v="World Vision International"/>
    <s v="Fondation Digicel"/>
    <m/>
    <x v="0"/>
    <x v="24"/>
    <n v="26"/>
    <s v="Octobre"/>
    <m/>
    <x v="0"/>
    <x v="0"/>
    <s v="Couvertures"/>
    <m/>
    <s v="Nombre"/>
    <n v="270"/>
    <m/>
    <m/>
    <m/>
    <s v=""/>
    <x v="101"/>
    <s v="Sélection / Priorisation"/>
    <x v="1"/>
    <x v="44"/>
    <s v="Grandoit"/>
    <m/>
    <m/>
    <m/>
    <s v="With Fondation Digicel"/>
    <x v="208"/>
    <n v="3"/>
    <s v="HT08"/>
    <s v="HT08821"/>
    <e v="#N/A"/>
    <n v="0"/>
  </r>
  <r>
    <s v="World Vision International"/>
    <m/>
    <m/>
    <x v="0"/>
    <x v="24"/>
    <n v="26"/>
    <s v="Octobre"/>
    <m/>
    <x v="0"/>
    <x v="0"/>
    <s v="Couvertures"/>
    <m/>
    <s v="Nombre"/>
    <n v="600"/>
    <m/>
    <m/>
    <m/>
    <s v=""/>
    <x v="25"/>
    <s v="Sélection / Priorisation"/>
    <x v="5"/>
    <x v="37"/>
    <s v="Salagnac"/>
    <m/>
    <m/>
    <m/>
    <m/>
    <x v="209"/>
    <n v="5"/>
    <s v="HT10"/>
    <s v="HT101014"/>
    <e v="#N/A"/>
    <n v="0"/>
  </r>
  <r>
    <s v="World Vision International"/>
    <m/>
    <m/>
    <x v="0"/>
    <x v="24"/>
    <n v="26"/>
    <s v="Octobre"/>
    <m/>
    <x v="0"/>
    <x v="0"/>
    <s v="Kit d'hygiène"/>
    <m/>
    <s v="Nombre"/>
    <n v="300"/>
    <m/>
    <m/>
    <m/>
    <s v=""/>
    <x v="25"/>
    <s v="Sélection / Priorisation"/>
    <x v="5"/>
    <x v="37"/>
    <s v="Salagnac"/>
    <m/>
    <m/>
    <m/>
    <m/>
    <x v="209"/>
    <n v="5"/>
    <s v="HT10"/>
    <s v="HT101014"/>
    <e v="#N/A"/>
    <n v="0"/>
  </r>
  <r>
    <s v="World Vision International"/>
    <m/>
    <m/>
    <x v="0"/>
    <x v="24"/>
    <n v="26"/>
    <s v="Octobre"/>
    <m/>
    <x v="0"/>
    <x v="0"/>
    <s v="Moustiquaires"/>
    <m/>
    <s v="Nombre"/>
    <n v="600"/>
    <m/>
    <m/>
    <m/>
    <s v=""/>
    <x v="25"/>
    <s v="Sélection / Priorisation"/>
    <x v="5"/>
    <x v="37"/>
    <s v="Salagnac"/>
    <m/>
    <m/>
    <m/>
    <m/>
    <x v="209"/>
    <n v="5"/>
    <s v="HT10"/>
    <s v="HT101014"/>
    <e v="#N/A"/>
    <n v="0"/>
  </r>
  <r>
    <s v="World Vision International"/>
    <m/>
    <m/>
    <x v="0"/>
    <x v="24"/>
    <n v="26"/>
    <s v="Octobre"/>
    <m/>
    <x v="0"/>
    <x v="0"/>
    <s v="Seaux"/>
    <m/>
    <s v="Nombre"/>
    <n v="300"/>
    <m/>
    <m/>
    <m/>
    <s v=""/>
    <x v="25"/>
    <s v="Sélection / Priorisation"/>
    <x v="5"/>
    <x v="37"/>
    <s v="Salagnac"/>
    <m/>
    <m/>
    <m/>
    <m/>
    <x v="209"/>
    <n v="5"/>
    <s v="HT10"/>
    <s v="HT101014"/>
    <e v="#N/A"/>
    <n v="0"/>
  </r>
  <r>
    <s v="American RC"/>
    <s v="Haitian RC"/>
    <m/>
    <x v="0"/>
    <x v="25"/>
    <n v="27"/>
    <s v="Octobre"/>
    <m/>
    <x v="0"/>
    <x v="0"/>
    <s v="Kit d'hygiène"/>
    <m/>
    <s v="Nombre"/>
    <n v="130"/>
    <m/>
    <m/>
    <m/>
    <s v=""/>
    <x v="108"/>
    <s v="Sélection / Priorisation"/>
    <x v="2"/>
    <x v="54"/>
    <s v="Nan Sable"/>
    <m/>
    <m/>
    <m/>
    <m/>
    <x v="210"/>
    <n v="1"/>
    <s v="HT07"/>
    <s v="HT07753"/>
    <e v="#N/A"/>
    <n v="1"/>
  </r>
  <r>
    <s v="CARE"/>
    <m/>
    <m/>
    <x v="0"/>
    <x v="25"/>
    <n v="27"/>
    <s v="Octobre"/>
    <m/>
    <x v="0"/>
    <x v="0"/>
    <s v="Aquatabs"/>
    <m/>
    <s v="Nombre"/>
    <n v="28800"/>
    <m/>
    <m/>
    <m/>
    <s v=""/>
    <x v="109"/>
    <m/>
    <x v="1"/>
    <x v="4"/>
    <m/>
    <m/>
    <m/>
    <m/>
    <m/>
    <x v="211"/>
    <n v="1"/>
    <s v="HT08"/>
    <s v="HT08815"/>
    <e v="#N/A"/>
    <n v="0"/>
  </r>
  <r>
    <s v="Diakonie Katastrophenhilfe"/>
    <s v="KORAL"/>
    <s v="German Foreign Office (AA)"/>
    <x v="0"/>
    <x v="25"/>
    <n v="27"/>
    <s v="Octobre"/>
    <m/>
    <x v="0"/>
    <x v="0"/>
    <s v="Kit d'hygiène"/>
    <s v="Shampooing, savon, brosses a dents, dentifrice, deodorants, peignes, Aquatabs, papier toilette, serviette hygienique, sceaux, savon pour lessive"/>
    <s v="Nombre"/>
    <n v="50"/>
    <m/>
    <m/>
    <m/>
    <s v=""/>
    <x v="14"/>
    <s v="Sélection / Priorisation"/>
    <x v="2"/>
    <x v="30"/>
    <s v="4ème Zanglais"/>
    <s v="Zanglais"/>
    <s v="Rural"/>
    <s v="Ménage"/>
    <m/>
    <x v="212"/>
    <n v="2"/>
    <s v="HT07"/>
    <s v="HT07732"/>
    <s v="HT07732-04"/>
    <n v="0"/>
  </r>
  <r>
    <s v="Diakonie Katastrophenhilfe"/>
    <s v="KORAL"/>
    <s v="German Foreign Office (AA)"/>
    <x v="0"/>
    <x v="25"/>
    <n v="27"/>
    <s v="Octobre"/>
    <m/>
    <x v="1"/>
    <x v="1"/>
    <s v="Kit Abris"/>
    <s v="2 baches, 2 laines, cordes"/>
    <s v="Nombre"/>
    <n v="50"/>
    <m/>
    <m/>
    <m/>
    <s v=""/>
    <x v="14"/>
    <s v="Sélection / Priorisation"/>
    <x v="2"/>
    <x v="30"/>
    <s v="4ème Zanglais"/>
    <s v="Zanglais"/>
    <s v="Rural"/>
    <s v="Ménage"/>
    <m/>
    <x v="212"/>
    <n v="2"/>
    <s v="HT07"/>
    <s v="HT07732"/>
    <s v="HT07732-04"/>
    <n v="0"/>
  </r>
  <r>
    <s v="French RC"/>
    <s v="Haitian RC"/>
    <m/>
    <x v="0"/>
    <x v="25"/>
    <n v="27"/>
    <s v="Octobre"/>
    <m/>
    <x v="1"/>
    <x v="1"/>
    <s v="Bâches"/>
    <m/>
    <s v="Nombre"/>
    <n v="57"/>
    <m/>
    <m/>
    <m/>
    <s v=""/>
    <x v="110"/>
    <s v="Sélection / Priorisation"/>
    <x v="0"/>
    <x v="22"/>
    <s v="Latorre"/>
    <m/>
    <m/>
    <m/>
    <m/>
    <x v="213"/>
    <n v="5"/>
    <s v="HT01"/>
    <s v="HT01152"/>
    <e v="#N/A"/>
    <n v="0"/>
  </r>
  <r>
    <s v="French RC"/>
    <s v="Haitian RC"/>
    <m/>
    <x v="0"/>
    <x v="25"/>
    <n v="27"/>
    <s v="Octobre"/>
    <m/>
    <x v="1"/>
    <x v="1"/>
    <s v="Kit Abris"/>
    <m/>
    <s v="Nombre"/>
    <n v="57"/>
    <m/>
    <m/>
    <m/>
    <s v=""/>
    <x v="110"/>
    <s v="Sélection / Priorisation"/>
    <x v="0"/>
    <x v="22"/>
    <s v="Latorre"/>
    <m/>
    <m/>
    <m/>
    <m/>
    <x v="213"/>
    <n v="5"/>
    <s v="HT01"/>
    <s v="HT01152"/>
    <e v="#N/A"/>
    <n v="0"/>
  </r>
  <r>
    <s v="French RC"/>
    <s v="Haitian RC"/>
    <m/>
    <x v="0"/>
    <x v="25"/>
    <n v="27"/>
    <s v="Octobre"/>
    <m/>
    <x v="0"/>
    <x v="0"/>
    <s v="Kit de cuisine"/>
    <m/>
    <s v="Nombre"/>
    <n v="123"/>
    <m/>
    <m/>
    <m/>
    <s v=""/>
    <x v="110"/>
    <s v="Sélection / Priorisation"/>
    <x v="0"/>
    <x v="22"/>
    <s v="Latorre"/>
    <m/>
    <m/>
    <m/>
    <m/>
    <x v="213"/>
    <n v="5"/>
    <s v="HT01"/>
    <s v="HT01152"/>
    <e v="#N/A"/>
    <n v="0"/>
  </r>
  <r>
    <s v="French RC"/>
    <s v="Haitian RC"/>
    <m/>
    <x v="0"/>
    <x v="25"/>
    <n v="27"/>
    <s v="Octobre"/>
    <m/>
    <x v="0"/>
    <x v="0"/>
    <s v="Kit d'hygiène"/>
    <m/>
    <s v="Nombre"/>
    <n v="123"/>
    <m/>
    <m/>
    <m/>
    <s v=""/>
    <x v="110"/>
    <s v="Sélection / Priorisation"/>
    <x v="0"/>
    <x v="22"/>
    <s v="Latorre"/>
    <m/>
    <m/>
    <m/>
    <m/>
    <x v="213"/>
    <n v="5"/>
    <s v="HT01"/>
    <s v="HT01152"/>
    <e v="#N/A"/>
    <n v="0"/>
  </r>
  <r>
    <s v="French RC"/>
    <s v="Haitian RC"/>
    <m/>
    <x v="0"/>
    <x v="25"/>
    <n v="27"/>
    <s v="Octobre"/>
    <m/>
    <x v="0"/>
    <x v="0"/>
    <s v="Moustiquaires"/>
    <m/>
    <s v="Nombre"/>
    <n v="123"/>
    <m/>
    <m/>
    <m/>
    <s v=""/>
    <x v="110"/>
    <s v="Sélection / Priorisation"/>
    <x v="0"/>
    <x v="22"/>
    <s v="Latorre"/>
    <m/>
    <m/>
    <m/>
    <m/>
    <x v="213"/>
    <n v="5"/>
    <s v="HT01"/>
    <s v="HT01152"/>
    <e v="#N/A"/>
    <n v="0"/>
  </r>
  <r>
    <s v="Haitian RC"/>
    <s v="Haitian RC"/>
    <m/>
    <x v="0"/>
    <x v="25"/>
    <n v="27"/>
    <s v="Octobre"/>
    <m/>
    <x v="0"/>
    <x v="0"/>
    <s v="Kit de cuisine"/>
    <m/>
    <s v="Nombre"/>
    <n v="123"/>
    <m/>
    <m/>
    <m/>
    <s v=""/>
    <x v="110"/>
    <s v="Sélection / Priorisation"/>
    <x v="0"/>
    <x v="22"/>
    <s v="Latorre"/>
    <m/>
    <m/>
    <m/>
    <m/>
    <x v="214"/>
    <n v="1"/>
    <s v="HT01"/>
    <s v="HT01152"/>
    <e v="#N/A"/>
    <n v="0"/>
  </r>
  <r>
    <s v="Peace Winds Japan"/>
    <m/>
    <s v="People of Japan"/>
    <x v="1"/>
    <x v="25"/>
    <n v="27"/>
    <s v="Octobre"/>
    <m/>
    <x v="1"/>
    <x v="1"/>
    <s v="Bâches"/>
    <m/>
    <s v="Nombre"/>
    <n v="500"/>
    <m/>
    <m/>
    <m/>
    <s v=""/>
    <x v="111"/>
    <m/>
    <x v="2"/>
    <x v="43"/>
    <s v="Boury"/>
    <m/>
    <m/>
    <m/>
    <s v="distribute 3000hh with hand soaps, laundry soaps."/>
    <x v="215"/>
    <n v="3"/>
    <s v="HT07"/>
    <s v="HT07712"/>
    <e v="#N/A"/>
    <n v="1"/>
  </r>
  <r>
    <s v="Peace Winds Japan"/>
    <m/>
    <s v="People of Japan"/>
    <x v="1"/>
    <x v="25"/>
    <n v="27"/>
    <s v="Octobre"/>
    <m/>
    <x v="0"/>
    <x v="0"/>
    <s v="Couvertures"/>
    <m/>
    <s v="Nombre"/>
    <n v="500"/>
    <m/>
    <m/>
    <m/>
    <s v=""/>
    <x v="111"/>
    <s v="Sélection / Priorisation"/>
    <x v="2"/>
    <x v="43"/>
    <s v="Boury"/>
    <m/>
    <m/>
    <m/>
    <s v="distribute 3000hh with hand soaps, laundry soaps."/>
    <x v="215"/>
    <n v="3"/>
    <s v="HT07"/>
    <s v="HT07712"/>
    <e v="#N/A"/>
    <n v="0"/>
  </r>
  <r>
    <s v="Peace Winds Japan"/>
    <m/>
    <s v="People of Japan"/>
    <x v="1"/>
    <x v="25"/>
    <n v="27"/>
    <s v="Octobre"/>
    <m/>
    <x v="1"/>
    <x v="1"/>
    <s v="Kit Abris"/>
    <s v="tarpauline, rope (30m), blanket"/>
    <s v="Nombre"/>
    <n v="500"/>
    <m/>
    <m/>
    <m/>
    <s v=""/>
    <x v="111"/>
    <s v="Sélection / Priorisation"/>
    <x v="2"/>
    <x v="43"/>
    <s v="Boury"/>
    <m/>
    <m/>
    <m/>
    <s v="distribute 3000hh with hand soaps, laundry soaps."/>
    <x v="215"/>
    <n v="3"/>
    <s v="HT07"/>
    <s v="HT07712"/>
    <e v="#N/A"/>
    <n v="0"/>
  </r>
  <r>
    <s v="Samaritan's Purse"/>
    <m/>
    <m/>
    <x v="0"/>
    <x v="25"/>
    <n v="27"/>
    <s v="Octobre"/>
    <m/>
    <x v="1"/>
    <x v="1"/>
    <s v="Bâches"/>
    <m/>
    <s v="Nombre"/>
    <n v="1572"/>
    <m/>
    <m/>
    <m/>
    <s v=""/>
    <x v="112"/>
    <m/>
    <x v="2"/>
    <x v="7"/>
    <s v="Chardonnières"/>
    <m/>
    <m/>
    <m/>
    <m/>
    <x v="216"/>
    <n v="2"/>
    <s v="HT07"/>
    <s v="HT07711"/>
    <e v="#N/A"/>
    <n v="0"/>
  </r>
  <r>
    <s v="Samaritan's Purse"/>
    <m/>
    <m/>
    <x v="0"/>
    <x v="25"/>
    <n v="27"/>
    <s v="Octobre"/>
    <m/>
    <x v="0"/>
    <x v="0"/>
    <s v="Couvertures"/>
    <m/>
    <s v="Nombre"/>
    <n v="400"/>
    <m/>
    <m/>
    <m/>
    <s v=""/>
    <x v="112"/>
    <s v="Distribution générale"/>
    <x v="2"/>
    <x v="7"/>
    <s v="Chardonnières"/>
    <m/>
    <m/>
    <m/>
    <m/>
    <x v="216"/>
    <n v="2"/>
    <s v="HT07"/>
    <s v="HT07711"/>
    <e v="#N/A"/>
    <n v="0"/>
  </r>
  <r>
    <s v="CARE"/>
    <m/>
    <m/>
    <x v="0"/>
    <x v="26"/>
    <n v="28"/>
    <s v="Octobre"/>
    <m/>
    <x v="0"/>
    <x v="0"/>
    <s v="Kit d'hygiène"/>
    <s v="Savons de lessive et de toilettes, Serviettes et papiers hygiéniques, Aquatabs, Dentifrices et brosses à dents et Serviettes de bain"/>
    <s v="Nombre"/>
    <n v="300"/>
    <m/>
    <m/>
    <m/>
    <s v=""/>
    <x v="113"/>
    <m/>
    <x v="3"/>
    <x v="16"/>
    <m/>
    <m/>
    <m/>
    <s v="Ménage"/>
    <m/>
    <x v="217"/>
    <n v="2"/>
    <s v="HT02"/>
    <s v="HT02221"/>
    <e v="#N/A"/>
    <n v="1"/>
  </r>
  <r>
    <s v="CARE"/>
    <m/>
    <m/>
    <x v="0"/>
    <x v="26"/>
    <n v="28"/>
    <s v="Octobre"/>
    <m/>
    <x v="0"/>
    <x v="0"/>
    <s v="Aquatabs"/>
    <m/>
    <s v="Nombre"/>
    <n v="900"/>
    <m/>
    <m/>
    <m/>
    <s v=""/>
    <x v="25"/>
    <m/>
    <x v="3"/>
    <x v="16"/>
    <m/>
    <m/>
    <m/>
    <s v="Ménage"/>
    <m/>
    <x v="217"/>
    <n v="2"/>
    <s v="HT02"/>
    <s v="HT02221"/>
    <e v="#N/A"/>
    <n v="0"/>
  </r>
  <r>
    <s v="Concern Worldwide"/>
    <m/>
    <m/>
    <x v="0"/>
    <x v="26"/>
    <n v="28"/>
    <s v="Octobre"/>
    <m/>
    <x v="0"/>
    <x v="0"/>
    <s v="Aquatabs"/>
    <m/>
    <s v="Nombre"/>
    <n v="1120"/>
    <m/>
    <m/>
    <m/>
    <s v=""/>
    <x v="50"/>
    <s v="Sélection / Priorisation"/>
    <x v="0"/>
    <x v="22"/>
    <s v="Grand Vide"/>
    <m/>
    <m/>
    <m/>
    <m/>
    <x v="218"/>
    <n v="4"/>
    <s v="HT01"/>
    <s v="HT01152"/>
    <e v="#N/A"/>
    <n v="0"/>
  </r>
  <r>
    <s v="Concern Worldwide"/>
    <m/>
    <m/>
    <x v="0"/>
    <x v="26"/>
    <n v="28"/>
    <s v="Octobre"/>
    <m/>
    <x v="1"/>
    <x v="1"/>
    <s v="Bâches"/>
    <m/>
    <s v="Nombre"/>
    <n v="112"/>
    <m/>
    <m/>
    <m/>
    <s v=""/>
    <x v="50"/>
    <m/>
    <x v="0"/>
    <x v="22"/>
    <s v="Grand Vide"/>
    <m/>
    <m/>
    <m/>
    <m/>
    <x v="218"/>
    <n v="4"/>
    <s v="HT01"/>
    <s v="HT01152"/>
    <e v="#N/A"/>
    <n v="0"/>
  </r>
  <r>
    <s v="Concern Worldwide"/>
    <m/>
    <m/>
    <x v="0"/>
    <x v="26"/>
    <n v="28"/>
    <s v="Octobre"/>
    <m/>
    <x v="0"/>
    <x v="0"/>
    <s v="Couvertures"/>
    <m/>
    <s v="Nombre"/>
    <n v="112"/>
    <m/>
    <m/>
    <m/>
    <s v=""/>
    <x v="50"/>
    <s v="Sélection / Priorisation"/>
    <x v="0"/>
    <x v="22"/>
    <s v="Grand Vide"/>
    <m/>
    <m/>
    <m/>
    <m/>
    <x v="218"/>
    <n v="4"/>
    <s v="HT01"/>
    <s v="HT01152"/>
    <e v="#N/A"/>
    <n v="0"/>
  </r>
  <r>
    <s v="Concern Worldwide"/>
    <m/>
    <m/>
    <x v="0"/>
    <x v="26"/>
    <n v="28"/>
    <s v="Octobre"/>
    <m/>
    <x v="0"/>
    <x v="0"/>
    <s v="Kit d'hygiène"/>
    <m/>
    <s v="Nombre"/>
    <n v="112"/>
    <m/>
    <m/>
    <m/>
    <s v=""/>
    <x v="50"/>
    <s v="Sélection / Priorisation"/>
    <x v="0"/>
    <x v="22"/>
    <s v="Grand Vide"/>
    <m/>
    <m/>
    <m/>
    <m/>
    <x v="218"/>
    <n v="4"/>
    <s v="HT01"/>
    <s v="HT01152"/>
    <e v="#N/A"/>
    <n v="0"/>
  </r>
  <r>
    <s v="Diakonie Katastrophenhilfe"/>
    <s v="KORAL"/>
    <s v="German Foreign Office (AA)"/>
    <x v="0"/>
    <x v="26"/>
    <n v="28"/>
    <s v="Octobre"/>
    <m/>
    <x v="0"/>
    <x v="0"/>
    <s v="Kit d'hygiène"/>
    <s v="Shampooing, savon, brosses a dents, dentifrice, deodorants, peignes, Aquatabs, papier toilette, serviette hygienique, sceaux, savon pour lessive"/>
    <s v="Nombre"/>
    <n v="18"/>
    <m/>
    <m/>
    <m/>
    <s v=""/>
    <x v="18"/>
    <s v="Sélection / Priorisation"/>
    <x v="2"/>
    <x v="19"/>
    <s v="3ème Carrefour Canon"/>
    <s v="Caiman"/>
    <s v="Rural"/>
    <s v="Ménage"/>
    <m/>
    <x v="219"/>
    <n v="2"/>
    <s v="HT07"/>
    <s v="HT07713"/>
    <s v="HT07713-03"/>
    <n v="0"/>
  </r>
  <r>
    <s v="Diakonie Katastrophenhilfe"/>
    <s v="KORAL"/>
    <s v="German Foreign Office (AA)"/>
    <x v="0"/>
    <x v="26"/>
    <n v="28"/>
    <s v="Octobre"/>
    <m/>
    <x v="1"/>
    <x v="1"/>
    <s v="Kit Abris"/>
    <s v="2 baches, 2 laines, cordes"/>
    <s v="Nombre"/>
    <n v="18"/>
    <m/>
    <m/>
    <m/>
    <s v=""/>
    <x v="18"/>
    <s v="Sélection / Priorisation"/>
    <x v="2"/>
    <x v="19"/>
    <s v="3ème Carrefour Canon"/>
    <s v="Caiman"/>
    <s v="Rural"/>
    <s v="Ménage"/>
    <m/>
    <x v="219"/>
    <n v="2"/>
    <s v="HT07"/>
    <s v="HT07713"/>
    <s v="HT07713-03"/>
    <n v="0"/>
  </r>
  <r>
    <s v="German RC"/>
    <s v="Haitian RC"/>
    <m/>
    <x v="0"/>
    <x v="26"/>
    <n v="28"/>
    <s v="Octobre"/>
    <m/>
    <x v="0"/>
    <x v="0"/>
    <s v="Agricultural Cleaning Kits"/>
    <m/>
    <s v="Nombre"/>
    <n v="42"/>
    <m/>
    <m/>
    <m/>
    <s v=""/>
    <x v="34"/>
    <m/>
    <x v="5"/>
    <x v="55"/>
    <s v="4me La Plaine"/>
    <m/>
    <m/>
    <m/>
    <m/>
    <x v="220"/>
    <n v="1"/>
    <s v="HT10"/>
    <s v="HT101031"/>
    <e v="#N/A"/>
    <n v="1"/>
  </r>
  <r>
    <s v="Samaritan's Purse"/>
    <m/>
    <s v="IOM/USAID"/>
    <x v="0"/>
    <x v="26"/>
    <n v="28"/>
    <s v="Octobre"/>
    <m/>
    <x v="1"/>
    <x v="1"/>
    <s v="Bâches"/>
    <m/>
    <s v="Nombre"/>
    <n v="49"/>
    <m/>
    <m/>
    <m/>
    <s v=""/>
    <x v="114"/>
    <m/>
    <x v="1"/>
    <x v="1"/>
    <s v="Jeremie"/>
    <m/>
    <m/>
    <m/>
    <m/>
    <x v="221"/>
    <n v="3"/>
    <s v="HT08"/>
    <s v="HT08811"/>
    <e v="#N/A"/>
    <n v="0"/>
  </r>
  <r>
    <s v="Samaritan's Purse"/>
    <m/>
    <m/>
    <x v="0"/>
    <x v="26"/>
    <n v="28"/>
    <s v="Octobre"/>
    <m/>
    <x v="1"/>
    <x v="1"/>
    <s v="Bâches"/>
    <m/>
    <s v="Nombre"/>
    <n v="2550"/>
    <m/>
    <m/>
    <m/>
    <s v=""/>
    <x v="115"/>
    <m/>
    <x v="2"/>
    <x v="52"/>
    <s v="Chardonnières"/>
    <m/>
    <m/>
    <m/>
    <m/>
    <x v="222"/>
    <n v="1"/>
    <s v="HT07"/>
    <s v="HT07751"/>
    <e v="#N/A"/>
    <n v="0"/>
  </r>
  <r>
    <s v="Samaritan's Purse"/>
    <m/>
    <m/>
    <x v="0"/>
    <x v="26"/>
    <n v="28"/>
    <s v="Octobre"/>
    <m/>
    <x v="0"/>
    <x v="0"/>
    <s v="Couvertures"/>
    <m/>
    <s v="Nombre"/>
    <n v="200"/>
    <m/>
    <m/>
    <m/>
    <s v=""/>
    <x v="114"/>
    <s v="Distribution générale"/>
    <x v="1"/>
    <x v="1"/>
    <s v="Jeremie"/>
    <m/>
    <m/>
    <m/>
    <m/>
    <x v="221"/>
    <n v="3"/>
    <s v="HT08"/>
    <s v="HT08811"/>
    <e v="#N/A"/>
    <n v="0"/>
  </r>
  <r>
    <s v="Samaritan's Purse"/>
    <m/>
    <m/>
    <x v="0"/>
    <x v="26"/>
    <n v="28"/>
    <s v="Octobre"/>
    <m/>
    <x v="0"/>
    <x v="0"/>
    <s v="Kit d'hygiène"/>
    <m/>
    <s v="Nombre"/>
    <n v="49"/>
    <m/>
    <m/>
    <m/>
    <s v=""/>
    <x v="114"/>
    <s v="Distribution générale"/>
    <x v="1"/>
    <x v="1"/>
    <s v="Jeremie"/>
    <m/>
    <m/>
    <m/>
    <m/>
    <x v="221"/>
    <n v="3"/>
    <s v="HT08"/>
    <s v="HT08811"/>
    <e v="#N/A"/>
    <n v="0"/>
  </r>
  <r>
    <s v="World Vision International"/>
    <s v="Fondation Digicel"/>
    <m/>
    <x v="0"/>
    <x v="26"/>
    <n v="28"/>
    <s v="Octobre"/>
    <m/>
    <x v="1"/>
    <x v="1"/>
    <s v="Bâches"/>
    <m/>
    <s v="Nombre"/>
    <n v="250"/>
    <m/>
    <m/>
    <m/>
    <s v=""/>
    <x v="101"/>
    <m/>
    <x v="1"/>
    <x v="23"/>
    <s v="Beaumont"/>
    <m/>
    <m/>
    <m/>
    <s v="With Fondation Digicel"/>
    <x v="223"/>
    <n v="3"/>
    <s v="HT08"/>
    <s v="HT08833"/>
    <e v="#N/A"/>
    <n v="1"/>
  </r>
  <r>
    <s v="World Vision International"/>
    <s v="Fondation Digicel"/>
    <m/>
    <x v="0"/>
    <x v="26"/>
    <n v="28"/>
    <s v="Octobre"/>
    <m/>
    <x v="0"/>
    <x v="0"/>
    <s v="Bidons"/>
    <m/>
    <s v="Nombre"/>
    <n v="270"/>
    <m/>
    <m/>
    <m/>
    <s v=""/>
    <x v="101"/>
    <s v="Sélection / Priorisation"/>
    <x v="1"/>
    <x v="23"/>
    <s v="Beaumont"/>
    <m/>
    <m/>
    <m/>
    <s v="With Fondation Digicel"/>
    <x v="223"/>
    <n v="3"/>
    <s v="HT08"/>
    <s v="HT08833"/>
    <e v="#N/A"/>
    <n v="0"/>
  </r>
  <r>
    <s v="World Vision International"/>
    <s v="Fondation Digicel"/>
    <m/>
    <x v="0"/>
    <x v="26"/>
    <n v="28"/>
    <s v="Octobre"/>
    <m/>
    <x v="0"/>
    <x v="0"/>
    <s v="Couvertures"/>
    <m/>
    <s v="Nombre"/>
    <n v="270"/>
    <m/>
    <m/>
    <m/>
    <s v=""/>
    <x v="101"/>
    <s v="Sélection / Priorisation"/>
    <x v="1"/>
    <x v="23"/>
    <s v="Beaumont"/>
    <m/>
    <m/>
    <m/>
    <s v="With Fondation Digicel"/>
    <x v="223"/>
    <n v="3"/>
    <s v="HT08"/>
    <s v="HT08833"/>
    <e v="#N/A"/>
    <n v="0"/>
  </r>
  <r>
    <s v="World Vision International"/>
    <m/>
    <m/>
    <x v="0"/>
    <x v="26"/>
    <n v="28"/>
    <s v="Octobre"/>
    <m/>
    <x v="2"/>
    <x v="2"/>
    <s v="Formation"/>
    <m/>
    <s v=""/>
    <n v="467"/>
    <m/>
    <m/>
    <m/>
    <s v=""/>
    <x v="116"/>
    <s v="Sélection / Priorisation"/>
    <x v="5"/>
    <x v="18"/>
    <s v="Chalon"/>
    <s v="Dufour"/>
    <m/>
    <m/>
    <m/>
    <x v="224"/>
    <n v="1"/>
    <s v="HT10"/>
    <s v="HT101011"/>
    <e v="#N/A"/>
    <n v="0"/>
  </r>
  <r>
    <s v="American RC"/>
    <s v="Haitian RC"/>
    <m/>
    <x v="0"/>
    <x v="27"/>
    <n v="29"/>
    <s v="Octobre"/>
    <m/>
    <x v="0"/>
    <x v="0"/>
    <s v="Kit de cuisine"/>
    <m/>
    <s v="Nombre"/>
    <n v="168"/>
    <m/>
    <m/>
    <m/>
    <s v=""/>
    <x v="117"/>
    <s v="Sélection / Priorisation"/>
    <x v="6"/>
    <x v="33"/>
    <s v="1st, Centre ville"/>
    <m/>
    <m/>
    <m/>
    <m/>
    <x v="225"/>
    <n v="4"/>
    <s v="HT09"/>
    <s v="HT09931"/>
    <e v="#N/A"/>
    <n v="0"/>
  </r>
  <r>
    <s v="American RC"/>
    <s v="Haitian RC"/>
    <m/>
    <x v="0"/>
    <x v="27"/>
    <n v="29"/>
    <s v="Octobre"/>
    <m/>
    <x v="0"/>
    <x v="0"/>
    <s v="Bidons"/>
    <m/>
    <s v="Nombre"/>
    <n v="1"/>
    <m/>
    <m/>
    <m/>
    <s v=""/>
    <x v="117"/>
    <s v="Sélection / Priorisation"/>
    <x v="6"/>
    <x v="33"/>
    <s v="1st, Centre ville"/>
    <m/>
    <m/>
    <m/>
    <m/>
    <x v="225"/>
    <n v="4"/>
    <s v="HT09"/>
    <s v="HT09931"/>
    <e v="#N/A"/>
    <n v="0"/>
  </r>
  <r>
    <s v="American RC"/>
    <s v="Haitian RC"/>
    <m/>
    <x v="0"/>
    <x v="27"/>
    <n v="29"/>
    <s v="Octobre"/>
    <m/>
    <x v="0"/>
    <x v="0"/>
    <s v="Couvertures"/>
    <m/>
    <s v="Nombre"/>
    <n v="336"/>
    <m/>
    <m/>
    <m/>
    <s v=""/>
    <x v="117"/>
    <s v="Sélection / Priorisation"/>
    <x v="6"/>
    <x v="33"/>
    <s v="1st, Centre ville"/>
    <m/>
    <m/>
    <m/>
    <m/>
    <x v="225"/>
    <n v="4"/>
    <s v="HT09"/>
    <s v="HT09931"/>
    <e v="#N/A"/>
    <n v="0"/>
  </r>
  <r>
    <s v="American RC"/>
    <s v="Haitian RC"/>
    <m/>
    <x v="0"/>
    <x v="27"/>
    <n v="29"/>
    <s v="Octobre"/>
    <m/>
    <x v="0"/>
    <x v="0"/>
    <s v="Kit d'hygiène"/>
    <m/>
    <s v="Nombre"/>
    <n v="168"/>
    <m/>
    <m/>
    <m/>
    <s v=""/>
    <x v="117"/>
    <s v="Sélection / Priorisation"/>
    <x v="6"/>
    <x v="33"/>
    <s v="1st, Centre ville"/>
    <m/>
    <m/>
    <m/>
    <m/>
    <x v="225"/>
    <n v="4"/>
    <s v="HT09"/>
    <s v="HT09931"/>
    <e v="#N/A"/>
    <n v="0"/>
  </r>
  <r>
    <s v="CARE"/>
    <m/>
    <m/>
    <x v="0"/>
    <x v="27"/>
    <n v="29"/>
    <s v="Octobre"/>
    <m/>
    <x v="0"/>
    <x v="0"/>
    <s v="Kit d'hygiène"/>
    <s v="Savons de lessive et de toilettes, Serviettes et papiers hygiéniques, Aquatabs, Dentifrices et brosses à dents et Serviettes de bain"/>
    <s v="Nombre"/>
    <n v="350"/>
    <m/>
    <m/>
    <m/>
    <s v=""/>
    <x v="113"/>
    <m/>
    <x v="3"/>
    <x v="56"/>
    <m/>
    <m/>
    <m/>
    <s v="Ménage"/>
    <m/>
    <x v="226"/>
    <n v="2"/>
    <s v="HT02"/>
    <s v="HT02211"/>
    <e v="#N/A"/>
    <n v="1"/>
  </r>
  <r>
    <s v="CARE"/>
    <m/>
    <m/>
    <x v="0"/>
    <x v="27"/>
    <n v="29"/>
    <s v="Octobre"/>
    <m/>
    <x v="0"/>
    <x v="0"/>
    <s v="Kit d'hygiène"/>
    <s v="Savons de lessive et de toilettes, Serviettes et papiers hygiéniques, Aquatabs, Dentifrices et brosses à dents et Serviettes de bain"/>
    <s v="Nombre"/>
    <n v="200"/>
    <m/>
    <m/>
    <m/>
    <s v=""/>
    <x v="33"/>
    <m/>
    <x v="3"/>
    <x v="12"/>
    <m/>
    <m/>
    <m/>
    <s v="Ménage"/>
    <m/>
    <x v="227"/>
    <n v="2"/>
    <s v="HT02"/>
    <s v="HT02234"/>
    <e v="#N/A"/>
    <n v="1"/>
  </r>
  <r>
    <s v="CARE"/>
    <m/>
    <m/>
    <x v="0"/>
    <x v="27"/>
    <n v="29"/>
    <s v="Octobre"/>
    <m/>
    <x v="0"/>
    <x v="0"/>
    <s v="Kit d'hygiène"/>
    <s v="Savons de lessive et de toilettes, Serviettes et papiers hygiéniques, Aquatabs, Dentifrices et brosses à dents et Serviettes de bain"/>
    <s v="Nombre"/>
    <n v="174"/>
    <m/>
    <m/>
    <m/>
    <s v=""/>
    <x v="118"/>
    <m/>
    <x v="3"/>
    <x v="28"/>
    <m/>
    <m/>
    <m/>
    <s v="Ménage"/>
    <m/>
    <x v="228"/>
    <n v="2"/>
    <s v="HT02"/>
    <s v="HT02232"/>
    <e v="#N/A"/>
    <n v="1"/>
  </r>
  <r>
    <s v="CARE"/>
    <m/>
    <m/>
    <x v="0"/>
    <x v="27"/>
    <n v="29"/>
    <s v="Octobre"/>
    <m/>
    <x v="0"/>
    <x v="0"/>
    <s v="Aquatabs"/>
    <m/>
    <s v="Nombre"/>
    <n v="3828"/>
    <m/>
    <m/>
    <m/>
    <s v=""/>
    <x v="118"/>
    <m/>
    <x v="3"/>
    <x v="28"/>
    <m/>
    <m/>
    <m/>
    <s v="Ménage"/>
    <m/>
    <x v="228"/>
    <n v="2"/>
    <s v="HT02"/>
    <s v="HT02232"/>
    <e v="#N/A"/>
    <n v="0"/>
  </r>
  <r>
    <s v="CARE"/>
    <m/>
    <m/>
    <x v="0"/>
    <x v="27"/>
    <n v="29"/>
    <s v="Octobre"/>
    <m/>
    <x v="0"/>
    <x v="0"/>
    <s v="Aquatabs"/>
    <m/>
    <s v="Nombre"/>
    <n v="4400"/>
    <m/>
    <m/>
    <m/>
    <s v=""/>
    <x v="33"/>
    <m/>
    <x v="3"/>
    <x v="12"/>
    <m/>
    <m/>
    <m/>
    <s v="Ménage"/>
    <m/>
    <x v="227"/>
    <n v="2"/>
    <s v="HT02"/>
    <s v="HT02234"/>
    <e v="#N/A"/>
    <n v="0"/>
  </r>
  <r>
    <s v="CARE"/>
    <m/>
    <m/>
    <x v="0"/>
    <x v="27"/>
    <n v="29"/>
    <s v="Octobre"/>
    <m/>
    <x v="0"/>
    <x v="0"/>
    <s v="Aquatabs"/>
    <m/>
    <s v="Nombre"/>
    <n v="1050"/>
    <m/>
    <m/>
    <m/>
    <s v=""/>
    <x v="113"/>
    <m/>
    <x v="3"/>
    <x v="56"/>
    <m/>
    <m/>
    <m/>
    <s v="Ménage"/>
    <m/>
    <x v="226"/>
    <n v="2"/>
    <s v="HT02"/>
    <s v="HT02211"/>
    <e v="#N/A"/>
    <n v="0"/>
  </r>
  <r>
    <s v="CARE"/>
    <m/>
    <m/>
    <x v="0"/>
    <x v="27"/>
    <n v="29"/>
    <s v="Octobre"/>
    <m/>
    <x v="1"/>
    <x v="1"/>
    <s v="Bâches"/>
    <m/>
    <s v="Nombre"/>
    <n v="354"/>
    <m/>
    <m/>
    <m/>
    <s v=""/>
    <x v="119"/>
    <s v="Sélection / Priorisation"/>
    <x v="1"/>
    <x v="5"/>
    <m/>
    <m/>
    <m/>
    <s v="Centre collectif / d'évacuation d'urgence"/>
    <m/>
    <x v="229"/>
    <n v="1"/>
    <s v="HT08"/>
    <s v="HT08814"/>
    <e v="#N/A"/>
    <n v="0"/>
  </r>
  <r>
    <s v="Haitian RC"/>
    <m/>
    <m/>
    <x v="0"/>
    <x v="27"/>
    <n v="29"/>
    <s v="Octobre"/>
    <m/>
    <x v="0"/>
    <x v="0"/>
    <s v="Kit de cuisine"/>
    <m/>
    <s v="Nombre"/>
    <n v="146"/>
    <m/>
    <m/>
    <m/>
    <s v=""/>
    <x v="120"/>
    <s v="Sélection / Priorisation"/>
    <x v="0"/>
    <x v="22"/>
    <s v="POINTE DES LATANIERS"/>
    <m/>
    <m/>
    <m/>
    <m/>
    <x v="230"/>
    <n v="1"/>
    <s v="HT01"/>
    <s v="HT01152"/>
    <e v="#N/A"/>
    <n v="0"/>
  </r>
  <r>
    <s v="Samaritan's Purse"/>
    <m/>
    <m/>
    <x v="0"/>
    <x v="27"/>
    <n v="29"/>
    <s v="Octobre"/>
    <m/>
    <x v="1"/>
    <x v="1"/>
    <s v="Bâches"/>
    <m/>
    <s v="Nombre"/>
    <n v="155"/>
    <m/>
    <m/>
    <m/>
    <s v=""/>
    <x v="121"/>
    <m/>
    <x v="2"/>
    <x v="7"/>
    <s v="Melonniene"/>
    <m/>
    <m/>
    <m/>
    <m/>
    <x v="231"/>
    <n v="1"/>
    <s v="HT07"/>
    <s v="HT07711"/>
    <e v="#N/A"/>
    <n v="0"/>
  </r>
  <r>
    <s v="Samaritan's Purse"/>
    <m/>
    <m/>
    <x v="0"/>
    <x v="27"/>
    <n v="29"/>
    <s v="Octobre"/>
    <m/>
    <x v="1"/>
    <x v="1"/>
    <s v="Bâches"/>
    <m/>
    <s v="Nombre"/>
    <n v="120"/>
    <m/>
    <m/>
    <m/>
    <s v=""/>
    <x v="44"/>
    <m/>
    <x v="2"/>
    <x v="7"/>
    <s v="Ducis"/>
    <m/>
    <m/>
    <m/>
    <m/>
    <x v="232"/>
    <n v="1"/>
    <s v="HT07"/>
    <s v="HT07711"/>
    <e v="#N/A"/>
    <n v="0"/>
  </r>
  <r>
    <s v="Samaritan's Purse"/>
    <m/>
    <m/>
    <x v="0"/>
    <x v="27"/>
    <n v="29"/>
    <s v="Octobre"/>
    <m/>
    <x v="1"/>
    <x v="1"/>
    <s v="Bâches"/>
    <m/>
    <s v="Nombre"/>
    <n v="180"/>
    <m/>
    <m/>
    <m/>
    <s v=""/>
    <x v="1"/>
    <m/>
    <x v="2"/>
    <x v="7"/>
    <s v="2ème Fonfrède"/>
    <m/>
    <m/>
    <m/>
    <m/>
    <x v="233"/>
    <n v="1"/>
    <s v="HT07"/>
    <s v="HT07711"/>
    <s v="HT07711-02"/>
    <n v="0"/>
  </r>
  <r>
    <s v="Save the Children International"/>
    <m/>
    <s v="OFDA"/>
    <x v="0"/>
    <x v="27"/>
    <n v="29"/>
    <s v="Octobre"/>
    <m/>
    <x v="1"/>
    <x v="1"/>
    <s v="Kit Abris"/>
    <s v="bache 4*6, 1 corde"/>
    <s v="Nombre"/>
    <n v="200"/>
    <n v="1000"/>
    <m/>
    <m/>
    <n v="1000"/>
    <x v="33"/>
    <s v="Distribution générale"/>
    <x v="1"/>
    <x v="23"/>
    <s v="Beaumont"/>
    <s v="Dumois"/>
    <s v="Rural"/>
    <s v="Ménage"/>
    <s v="Chaque bache avec 20 metres de corde et guide technique"/>
    <x v="234"/>
    <n v="1"/>
    <s v="HT08"/>
    <s v="HT08833"/>
    <e v="#N/A"/>
    <n v="1"/>
  </r>
  <r>
    <s v="World Vision International"/>
    <m/>
    <m/>
    <x v="0"/>
    <x v="27"/>
    <n v="29"/>
    <s v="Octobre"/>
    <m/>
    <x v="1"/>
    <x v="1"/>
    <s v="Bâches"/>
    <m/>
    <s v="Nombre"/>
    <n v="150"/>
    <m/>
    <m/>
    <m/>
    <s v=""/>
    <x v="15"/>
    <m/>
    <x v="5"/>
    <x v="18"/>
    <s v="Chalon"/>
    <m/>
    <m/>
    <m/>
    <m/>
    <x v="235"/>
    <n v="4"/>
    <s v="HT10"/>
    <s v="HT101011"/>
    <e v="#N/A"/>
    <n v="0"/>
  </r>
  <r>
    <s v="World Vision International"/>
    <m/>
    <m/>
    <x v="0"/>
    <x v="27"/>
    <n v="29"/>
    <s v="Octobre"/>
    <m/>
    <x v="0"/>
    <x v="0"/>
    <s v="Couvertures"/>
    <m/>
    <s v="Nombre"/>
    <n v="300"/>
    <m/>
    <m/>
    <m/>
    <s v=""/>
    <x v="15"/>
    <s v="Sélection / Priorisation"/>
    <x v="5"/>
    <x v="18"/>
    <s v="Chalon"/>
    <m/>
    <m/>
    <m/>
    <m/>
    <x v="235"/>
    <n v="4"/>
    <s v="HT10"/>
    <s v="HT101011"/>
    <e v="#N/A"/>
    <n v="0"/>
  </r>
  <r>
    <s v="World Vision International"/>
    <m/>
    <m/>
    <x v="0"/>
    <x v="27"/>
    <n v="29"/>
    <s v="Octobre"/>
    <m/>
    <x v="0"/>
    <x v="0"/>
    <s v="Kit d'hygiène"/>
    <m/>
    <s v="Nombre"/>
    <n v="150"/>
    <m/>
    <m/>
    <m/>
    <s v=""/>
    <x v="15"/>
    <s v="Sélection / Priorisation"/>
    <x v="5"/>
    <x v="18"/>
    <s v="Chalon"/>
    <m/>
    <m/>
    <m/>
    <m/>
    <x v="235"/>
    <n v="4"/>
    <s v="HT10"/>
    <s v="HT101011"/>
    <e v="#N/A"/>
    <n v="0"/>
  </r>
  <r>
    <s v="World Vision International"/>
    <m/>
    <m/>
    <x v="0"/>
    <x v="27"/>
    <n v="29"/>
    <s v="Octobre"/>
    <m/>
    <x v="0"/>
    <x v="0"/>
    <s v="Moustiquaires"/>
    <m/>
    <s v="Nombre"/>
    <n v="300"/>
    <m/>
    <m/>
    <m/>
    <s v=""/>
    <x v="15"/>
    <s v="Sélection / Priorisation"/>
    <x v="5"/>
    <x v="18"/>
    <s v="Chalon"/>
    <m/>
    <m/>
    <m/>
    <m/>
    <x v="235"/>
    <n v="4"/>
    <s v="HT10"/>
    <s v="HT101011"/>
    <e v="#N/A"/>
    <n v="0"/>
  </r>
  <r>
    <s v="AAR"/>
    <m/>
    <s v="Japan Platform"/>
    <x v="0"/>
    <x v="28"/>
    <n v="30"/>
    <s v="Octobre"/>
    <m/>
    <x v="0"/>
    <x v="0"/>
    <s v="Aquatabs"/>
    <m/>
    <s v="Nombre"/>
    <n v="180"/>
    <m/>
    <m/>
    <m/>
    <s v=""/>
    <x v="1"/>
    <s v="Sélection / Priorisation"/>
    <x v="1"/>
    <x v="1"/>
    <m/>
    <m/>
    <m/>
    <m/>
    <m/>
    <x v="236"/>
    <n v="6"/>
    <s v="HT08"/>
    <s v="HT08811"/>
    <e v="#N/A"/>
    <n v="1"/>
  </r>
  <r>
    <s v="AAR"/>
    <m/>
    <s v="Japan Platform"/>
    <x v="0"/>
    <x v="28"/>
    <n v="30"/>
    <s v="Octobre"/>
    <m/>
    <x v="1"/>
    <x v="1"/>
    <s v="Bâches"/>
    <m/>
    <s v="Nombre"/>
    <n v="180"/>
    <m/>
    <m/>
    <m/>
    <s v=""/>
    <x v="1"/>
    <s v="Sélection / Priorisation"/>
    <x v="1"/>
    <x v="1"/>
    <m/>
    <m/>
    <m/>
    <m/>
    <m/>
    <x v="236"/>
    <n v="6"/>
    <s v="HT08"/>
    <s v="HT08811"/>
    <e v="#N/A"/>
    <n v="0"/>
  </r>
  <r>
    <s v="AAR"/>
    <m/>
    <s v="Japan Platform"/>
    <x v="0"/>
    <x v="28"/>
    <n v="30"/>
    <s v="Octobre"/>
    <m/>
    <x v="0"/>
    <x v="0"/>
    <s v="Bidons"/>
    <m/>
    <s v="Nombre"/>
    <n v="180"/>
    <m/>
    <m/>
    <m/>
    <s v=""/>
    <x v="1"/>
    <s v="Sélection / Priorisation"/>
    <x v="1"/>
    <x v="1"/>
    <m/>
    <m/>
    <m/>
    <m/>
    <m/>
    <x v="236"/>
    <n v="6"/>
    <s v="HT08"/>
    <s v="HT08811"/>
    <e v="#N/A"/>
    <n v="0"/>
  </r>
  <r>
    <s v="AAR"/>
    <m/>
    <s v="Japan Platform"/>
    <x v="0"/>
    <x v="28"/>
    <n v="30"/>
    <s v="Octobre"/>
    <m/>
    <x v="1"/>
    <x v="1"/>
    <s v="Bois"/>
    <m/>
    <s v="Nombre"/>
    <m/>
    <m/>
    <m/>
    <m/>
    <s v=""/>
    <x v="1"/>
    <s v="Sélection / Priorisation"/>
    <x v="1"/>
    <x v="1"/>
    <m/>
    <m/>
    <m/>
    <m/>
    <m/>
    <x v="236"/>
    <n v="6"/>
    <s v="HT08"/>
    <s v="HT08811"/>
    <e v="#N/A"/>
    <n v="0"/>
  </r>
  <r>
    <s v="AAR"/>
    <m/>
    <s v="Japan Platform"/>
    <x v="0"/>
    <x v="28"/>
    <n v="30"/>
    <s v="Octobre"/>
    <m/>
    <x v="0"/>
    <x v="0"/>
    <s v="Kit d'hygiène"/>
    <m/>
    <s v="Nombre"/>
    <n v="180"/>
    <m/>
    <m/>
    <m/>
    <s v=""/>
    <x v="1"/>
    <s v="Sélection / Priorisation"/>
    <x v="1"/>
    <x v="1"/>
    <m/>
    <m/>
    <m/>
    <m/>
    <m/>
    <x v="236"/>
    <n v="6"/>
    <s v="HT08"/>
    <s v="HT08811"/>
    <e v="#N/A"/>
    <n v="0"/>
  </r>
  <r>
    <s v="AAR"/>
    <m/>
    <s v="Japan Platform"/>
    <x v="0"/>
    <x v="28"/>
    <n v="30"/>
    <s v="Octobre"/>
    <m/>
    <x v="0"/>
    <x v="0"/>
    <s v="Moustiquaires"/>
    <m/>
    <s v="Nombre"/>
    <n v="180"/>
    <m/>
    <m/>
    <m/>
    <s v=""/>
    <x v="1"/>
    <s v="Sélection / Priorisation"/>
    <x v="1"/>
    <x v="1"/>
    <m/>
    <m/>
    <m/>
    <m/>
    <m/>
    <x v="236"/>
    <n v="6"/>
    <s v="HT08"/>
    <s v="HT08811"/>
    <e v="#N/A"/>
    <n v="0"/>
  </r>
  <r>
    <s v="American RC"/>
    <s v="Haitian RC"/>
    <m/>
    <x v="0"/>
    <x v="28"/>
    <n v="30"/>
    <s v="Octobre"/>
    <m/>
    <x v="0"/>
    <x v="0"/>
    <s v="Kit de cuisine"/>
    <m/>
    <s v="Nombre"/>
    <n v="200"/>
    <m/>
    <m/>
    <m/>
    <s v=""/>
    <x v="33"/>
    <s v="Sélection / Priorisation"/>
    <x v="6"/>
    <x v="50"/>
    <m/>
    <m/>
    <m/>
    <m/>
    <m/>
    <x v="237"/>
    <n v="8"/>
    <s v="HT09"/>
    <s v="HT09933"/>
    <e v="#N/A"/>
    <n v="0"/>
  </r>
  <r>
    <s v="American RC"/>
    <s v="Haitian RC"/>
    <m/>
    <x v="0"/>
    <x v="28"/>
    <n v="30"/>
    <s v="Octobre"/>
    <m/>
    <x v="0"/>
    <x v="0"/>
    <s v="Aquatabs"/>
    <m/>
    <s v="Nombre"/>
    <n v="4000"/>
    <m/>
    <m/>
    <m/>
    <s v=""/>
    <x v="33"/>
    <s v="Sélection / Priorisation"/>
    <x v="6"/>
    <x v="50"/>
    <m/>
    <m/>
    <m/>
    <m/>
    <m/>
    <x v="237"/>
    <n v="8"/>
    <s v="HT09"/>
    <s v="HT09933"/>
    <e v="#N/A"/>
    <n v="0"/>
  </r>
  <r>
    <s v="American RC"/>
    <s v="Haitian RC"/>
    <m/>
    <x v="0"/>
    <x v="28"/>
    <n v="30"/>
    <s v="Octobre"/>
    <m/>
    <x v="1"/>
    <x v="1"/>
    <s v="Bâches"/>
    <m/>
    <s v="Nombre"/>
    <n v="400"/>
    <m/>
    <m/>
    <m/>
    <s v=""/>
    <x v="33"/>
    <m/>
    <x v="6"/>
    <x v="50"/>
    <m/>
    <m/>
    <m/>
    <m/>
    <m/>
    <x v="237"/>
    <n v="8"/>
    <s v="HT09"/>
    <s v="HT09933"/>
    <e v="#N/A"/>
    <n v="0"/>
  </r>
  <r>
    <s v="American RC"/>
    <s v="Haitian RC"/>
    <m/>
    <x v="0"/>
    <x v="28"/>
    <n v="30"/>
    <s v="Octobre"/>
    <m/>
    <x v="0"/>
    <x v="0"/>
    <s v="Bidons"/>
    <m/>
    <s v="Nombre"/>
    <n v="400"/>
    <m/>
    <m/>
    <m/>
    <s v=""/>
    <x v="33"/>
    <s v="Sélection / Priorisation"/>
    <x v="6"/>
    <x v="50"/>
    <m/>
    <m/>
    <m/>
    <m/>
    <m/>
    <x v="237"/>
    <n v="8"/>
    <s v="HT09"/>
    <s v="HT09933"/>
    <e v="#N/A"/>
    <n v="0"/>
  </r>
  <r>
    <s v="American RC"/>
    <s v="Haitian RC"/>
    <m/>
    <x v="0"/>
    <x v="28"/>
    <n v="30"/>
    <s v="Octobre"/>
    <m/>
    <x v="1"/>
    <x v="1"/>
    <s v="Kit Abris"/>
    <m/>
    <s v="Nombre"/>
    <n v="200"/>
    <m/>
    <m/>
    <m/>
    <s v=""/>
    <x v="33"/>
    <s v="Sélection / Priorisation"/>
    <x v="6"/>
    <x v="50"/>
    <m/>
    <m/>
    <m/>
    <m/>
    <m/>
    <x v="237"/>
    <n v="8"/>
    <s v="HT09"/>
    <s v="HT09933"/>
    <e v="#N/A"/>
    <n v="0"/>
  </r>
  <r>
    <s v="American RC"/>
    <s v="Haitian RC"/>
    <m/>
    <x v="0"/>
    <x v="28"/>
    <n v="30"/>
    <s v="Octobre"/>
    <m/>
    <x v="0"/>
    <x v="0"/>
    <s v="Kit d'hygiène"/>
    <m/>
    <s v="Nombre"/>
    <n v="200"/>
    <m/>
    <m/>
    <m/>
    <s v=""/>
    <x v="33"/>
    <s v="Sélection / Priorisation"/>
    <x v="6"/>
    <x v="50"/>
    <m/>
    <m/>
    <m/>
    <m/>
    <m/>
    <x v="237"/>
    <n v="8"/>
    <s v="HT09"/>
    <s v="HT09933"/>
    <e v="#N/A"/>
    <n v="0"/>
  </r>
  <r>
    <s v="American RC"/>
    <s v="Haitian RC"/>
    <m/>
    <x v="0"/>
    <x v="28"/>
    <n v="30"/>
    <s v="Octobre"/>
    <m/>
    <x v="0"/>
    <x v="0"/>
    <s v="Moustiquaires"/>
    <m/>
    <s v="Nombre"/>
    <n v="400"/>
    <m/>
    <m/>
    <m/>
    <s v=""/>
    <x v="33"/>
    <s v="Sélection / Priorisation"/>
    <x v="6"/>
    <x v="50"/>
    <m/>
    <m/>
    <m/>
    <m/>
    <m/>
    <x v="237"/>
    <n v="8"/>
    <s v="HT09"/>
    <s v="HT09933"/>
    <e v="#N/A"/>
    <n v="0"/>
  </r>
  <r>
    <s v="American RC"/>
    <s v="Haitian RC"/>
    <m/>
    <x v="0"/>
    <x v="28"/>
    <n v="30"/>
    <s v="Octobre"/>
    <m/>
    <x v="1"/>
    <x v="1"/>
    <s v="Kit Abris"/>
    <m/>
    <s v="Nombre"/>
    <n v="115"/>
    <m/>
    <m/>
    <m/>
    <s v=""/>
    <x v="86"/>
    <s v="Sélection / Priorisation"/>
    <x v="6"/>
    <x v="33"/>
    <m/>
    <m/>
    <m/>
    <m/>
    <m/>
    <x v="238"/>
    <n v="2"/>
    <s v="HT09"/>
    <s v="HT09931"/>
    <e v="#N/A"/>
    <n v="0"/>
  </r>
  <r>
    <s v="American RC"/>
    <s v="Haitian RC"/>
    <m/>
    <x v="0"/>
    <x v="28"/>
    <n v="30"/>
    <s v="Octobre"/>
    <m/>
    <x v="0"/>
    <x v="0"/>
    <s v="Seaux"/>
    <m/>
    <s v="Nombre"/>
    <n v="200"/>
    <m/>
    <m/>
    <m/>
    <s v=""/>
    <x v="33"/>
    <s v="Sélection / Priorisation"/>
    <x v="6"/>
    <x v="50"/>
    <m/>
    <m/>
    <m/>
    <m/>
    <m/>
    <x v="237"/>
    <n v="8"/>
    <s v="HT09"/>
    <s v="HT09933"/>
    <e v="#N/A"/>
    <n v="0"/>
  </r>
  <r>
    <s v="American RC"/>
    <s v="Haitian RC"/>
    <m/>
    <x v="0"/>
    <x v="28"/>
    <n v="30"/>
    <s v="Octobre"/>
    <m/>
    <x v="0"/>
    <x v="0"/>
    <s v="Kit de cuisine"/>
    <m/>
    <s v="Nombre"/>
    <n v="115"/>
    <m/>
    <m/>
    <m/>
    <s v=""/>
    <x v="86"/>
    <s v="Sélection / Priorisation"/>
    <x v="6"/>
    <x v="33"/>
    <m/>
    <m/>
    <m/>
    <m/>
    <m/>
    <x v="238"/>
    <n v="2"/>
    <s v="HT09"/>
    <s v="HT09931"/>
    <e v="#N/A"/>
    <n v="0"/>
  </r>
  <r>
    <s v="Haitian RC"/>
    <m/>
    <m/>
    <x v="0"/>
    <x v="28"/>
    <n v="30"/>
    <s v="Octobre"/>
    <m/>
    <x v="0"/>
    <x v="0"/>
    <s v="Kit de cuisine"/>
    <m/>
    <s v="Nombre"/>
    <n v="231"/>
    <m/>
    <m/>
    <m/>
    <s v=""/>
    <x v="122"/>
    <s v="Sélection / Priorisation"/>
    <x v="0"/>
    <x v="22"/>
    <s v="GROS MANGLE"/>
    <m/>
    <m/>
    <m/>
    <m/>
    <x v="239"/>
    <n v="1"/>
    <s v="HT01"/>
    <s v="HT01152"/>
    <e v="#N/A"/>
    <n v="0"/>
  </r>
  <r>
    <s v="Haitian RC"/>
    <m/>
    <m/>
    <x v="0"/>
    <x v="28"/>
    <n v="30"/>
    <s v="Octobre"/>
    <m/>
    <x v="0"/>
    <x v="0"/>
    <s v="Kit de cuisine"/>
    <m/>
    <s v="Nombre"/>
    <n v="110"/>
    <m/>
    <m/>
    <m/>
    <s v=""/>
    <x v="7"/>
    <s v="Sélection / Priorisation"/>
    <x v="0"/>
    <x v="22"/>
    <s v="la source"/>
    <m/>
    <m/>
    <m/>
    <m/>
    <x v="240"/>
    <n v="1"/>
    <s v="HT01"/>
    <s v="HT01152"/>
    <e v="#N/A"/>
    <n v="0"/>
  </r>
  <r>
    <s v="MEDAIR"/>
    <m/>
    <s v="OFDA"/>
    <x v="0"/>
    <x v="28"/>
    <n v="30"/>
    <s v="Octobre"/>
    <m/>
    <x v="1"/>
    <x v="1"/>
    <s v="Bâches"/>
    <m/>
    <s v="Nombre"/>
    <n v="511"/>
    <m/>
    <m/>
    <m/>
    <s v=""/>
    <x v="123"/>
    <m/>
    <x v="2"/>
    <x v="54"/>
    <s v="Blactote"/>
    <m/>
    <m/>
    <m/>
    <s v="Distribution of rope with tarp. The reason numbers are off, we run out of hygiene kits and mousqito nets."/>
    <x v="241"/>
    <n v="7"/>
    <s v="HT07"/>
    <s v="HT07753"/>
    <e v="#N/A"/>
    <n v="1"/>
  </r>
  <r>
    <s v="MEDAIR"/>
    <m/>
    <s v="OFDA"/>
    <x v="0"/>
    <x v="28"/>
    <n v="30"/>
    <s v="Octobre"/>
    <m/>
    <x v="0"/>
    <x v="0"/>
    <s v="Moustiquaires"/>
    <m/>
    <s v="Nombre"/>
    <n v="511"/>
    <m/>
    <m/>
    <m/>
    <s v=""/>
    <x v="123"/>
    <s v="Distribution générale"/>
    <x v="2"/>
    <x v="54"/>
    <s v="Blactote"/>
    <m/>
    <m/>
    <m/>
    <s v="Distribution of rope with tarp. The reason numbers are off, we run out of hygiene kits and mousqito nets."/>
    <x v="241"/>
    <n v="7"/>
    <s v="HT07"/>
    <s v="HT07753"/>
    <e v="#N/A"/>
    <n v="0"/>
  </r>
  <r>
    <s v="MEDAIR"/>
    <m/>
    <s v="OFDA"/>
    <x v="0"/>
    <x v="28"/>
    <n v="30"/>
    <s v="Octobre"/>
    <m/>
    <x v="0"/>
    <x v="0"/>
    <s v="Aquatabs"/>
    <m/>
    <s v="Nombre"/>
    <n v="511"/>
    <m/>
    <m/>
    <m/>
    <s v=""/>
    <x v="123"/>
    <s v="Distribution générale"/>
    <x v="2"/>
    <x v="54"/>
    <s v="Blactote"/>
    <m/>
    <m/>
    <m/>
    <s v="Distribution of rope with tarp. The reason numbers are off, we run out of hygiene kits and mousqito nets."/>
    <x v="241"/>
    <n v="7"/>
    <s v="HT07"/>
    <s v="HT07753"/>
    <e v="#N/A"/>
    <n v="0"/>
  </r>
  <r>
    <s v="MEDAIR"/>
    <m/>
    <s v="OFDA"/>
    <x v="0"/>
    <x v="28"/>
    <n v="30"/>
    <s v="Octobre"/>
    <m/>
    <x v="0"/>
    <x v="0"/>
    <s v="Kit d'hygiène"/>
    <m/>
    <s v="Nombre"/>
    <n v="511"/>
    <m/>
    <m/>
    <m/>
    <s v=""/>
    <x v="123"/>
    <s v="Distribution générale"/>
    <x v="2"/>
    <x v="54"/>
    <s v="Blactote"/>
    <m/>
    <m/>
    <m/>
    <s v="Distribution of rope with tarp. The reason numbers are off, we run out of hygiene kits and mousqito nets."/>
    <x v="241"/>
    <n v="7"/>
    <s v="HT07"/>
    <s v="HT07753"/>
    <e v="#N/A"/>
    <n v="0"/>
  </r>
  <r>
    <s v="MEDAIR"/>
    <m/>
    <s v="OFDA"/>
    <x v="0"/>
    <x v="28"/>
    <n v="30"/>
    <s v="Octobre"/>
    <m/>
    <x v="2"/>
    <x v="2"/>
    <s v="Formation"/>
    <m/>
    <s v=""/>
    <n v="511"/>
    <m/>
    <m/>
    <m/>
    <s v=""/>
    <x v="123"/>
    <s v="Sélection / Priorisation"/>
    <x v="2"/>
    <x v="54"/>
    <s v="Blactote"/>
    <m/>
    <m/>
    <m/>
    <s v="Distribution of rope with tarp. The reason numbers are off, we run out of hygiene kits and mousqito nets."/>
    <x v="241"/>
    <n v="7"/>
    <s v="HT07"/>
    <s v="HT07753"/>
    <e v="#N/A"/>
    <n v="0"/>
  </r>
  <r>
    <s v="MEDAIR"/>
    <m/>
    <s v="OFDA"/>
    <x v="0"/>
    <x v="28"/>
    <n v="30"/>
    <s v="Octobre"/>
    <m/>
    <x v="1"/>
    <x v="1"/>
    <s v="Autre, à préciser dans &quot;Commentaires&quot;"/>
    <m/>
    <s v="N/A"/>
    <n v="511"/>
    <m/>
    <m/>
    <m/>
    <s v=""/>
    <x v="123"/>
    <s v="Distribution générale"/>
    <x v="2"/>
    <x v="54"/>
    <s v="Blactote"/>
    <m/>
    <m/>
    <m/>
    <s v="Baches, Moustiquaires, Aquatabs, Kit hygienique"/>
    <x v="241"/>
    <n v="7"/>
    <s v="HT07"/>
    <s v="HT07753"/>
    <e v="#N/A"/>
    <n v="0"/>
  </r>
  <r>
    <s v="MEDAIR"/>
    <m/>
    <s v="OFDA"/>
    <x v="0"/>
    <x v="28"/>
    <n v="30"/>
    <s v="Octobre"/>
    <m/>
    <x v="1"/>
    <x v="1"/>
    <s v="Autre, à préciser dans &quot;Commentaires&quot;"/>
    <m/>
    <s v="N/A"/>
    <n v="511"/>
    <m/>
    <m/>
    <m/>
    <s v=""/>
    <x v="123"/>
    <s v="Distribution générale"/>
    <x v="2"/>
    <x v="54"/>
    <s v="Blactote"/>
    <m/>
    <m/>
    <m/>
    <s v="Baches, Moustiquaires, Aquatabs, Kit hygienique"/>
    <x v="241"/>
    <n v="7"/>
    <s v="HT07"/>
    <s v="HT07753"/>
    <e v="#N/A"/>
    <n v="0"/>
  </r>
  <r>
    <s v="Samaritan's Purse"/>
    <m/>
    <m/>
    <x v="0"/>
    <x v="28"/>
    <n v="30"/>
    <s v="Octobre"/>
    <m/>
    <x v="1"/>
    <x v="1"/>
    <s v="Bâches"/>
    <m/>
    <s v="Nombre"/>
    <n v="119"/>
    <m/>
    <m/>
    <m/>
    <s v=""/>
    <x v="124"/>
    <m/>
    <x v="2"/>
    <x v="20"/>
    <s v="5ème Dumont"/>
    <s v="Scipion"/>
    <m/>
    <m/>
    <m/>
    <x v="242"/>
    <n v="1"/>
    <s v="HT07"/>
    <s v="HT07721"/>
    <s v="HT07721-02"/>
    <n v="0"/>
  </r>
  <r>
    <s v="Samaritan's Purse"/>
    <m/>
    <m/>
    <x v="0"/>
    <x v="28"/>
    <n v="30"/>
    <s v="Octobre"/>
    <m/>
    <x v="1"/>
    <x v="1"/>
    <s v="Bâches"/>
    <m/>
    <s v="Nombre"/>
    <n v="220"/>
    <m/>
    <m/>
    <m/>
    <s v=""/>
    <x v="125"/>
    <m/>
    <x v="2"/>
    <x v="20"/>
    <s v="Saint Helene"/>
    <m/>
    <m/>
    <m/>
    <m/>
    <x v="243"/>
    <n v="2"/>
    <s v="HT07"/>
    <s v="HT07721"/>
    <e v="#N/A"/>
    <n v="0"/>
  </r>
  <r>
    <s v="Samaritan's Purse"/>
    <m/>
    <m/>
    <x v="0"/>
    <x v="28"/>
    <n v="30"/>
    <s v="Octobre"/>
    <m/>
    <x v="1"/>
    <x v="1"/>
    <s v="Bâches"/>
    <m/>
    <s v="Nombre"/>
    <n v="100"/>
    <m/>
    <m/>
    <m/>
    <s v=""/>
    <x v="12"/>
    <m/>
    <x v="2"/>
    <x v="20"/>
    <s v="Barbois"/>
    <m/>
    <m/>
    <m/>
    <m/>
    <x v="244"/>
    <n v="1"/>
    <s v="HT07"/>
    <s v="HT07721"/>
    <e v="#N/A"/>
    <n v="0"/>
  </r>
  <r>
    <s v="Samaritan's Purse"/>
    <m/>
    <m/>
    <x v="0"/>
    <x v="28"/>
    <n v="30"/>
    <s v="Octobre"/>
    <m/>
    <x v="1"/>
    <x v="1"/>
    <s v="Bâches"/>
    <m/>
    <s v="Nombre"/>
    <n v="1400"/>
    <m/>
    <m/>
    <m/>
    <s v=""/>
    <x v="126"/>
    <m/>
    <x v="1"/>
    <x v="1"/>
    <s v="Ans Du Clerq"/>
    <m/>
    <m/>
    <m/>
    <m/>
    <x v="245"/>
    <n v="1"/>
    <s v="HT08"/>
    <s v="HT08811"/>
    <e v="#N/A"/>
    <n v="0"/>
  </r>
  <r>
    <s v="Samaritan's Purse"/>
    <m/>
    <m/>
    <x v="0"/>
    <x v="28"/>
    <n v="30"/>
    <s v="Octobre"/>
    <m/>
    <x v="0"/>
    <x v="0"/>
    <s v="Kit d'hygiène"/>
    <m/>
    <s v="Nombre"/>
    <n v="100"/>
    <m/>
    <m/>
    <m/>
    <s v=""/>
    <x v="124"/>
    <s v="Distribution générale"/>
    <x v="2"/>
    <x v="20"/>
    <s v="Scipion"/>
    <m/>
    <m/>
    <m/>
    <m/>
    <x v="246"/>
    <n v="1"/>
    <s v="HT07"/>
    <s v="HT07721"/>
    <e v="#N/A"/>
    <n v="0"/>
  </r>
  <r>
    <s v="Samaritan's Purse"/>
    <m/>
    <m/>
    <x v="0"/>
    <x v="28"/>
    <n v="30"/>
    <s v="Octobre"/>
    <m/>
    <x v="0"/>
    <x v="0"/>
    <s v="Kit d'hygiène"/>
    <m/>
    <s v="Nombre"/>
    <n v="100"/>
    <m/>
    <m/>
    <m/>
    <s v=""/>
    <x v="125"/>
    <s v="Distribution générale"/>
    <x v="2"/>
    <x v="20"/>
    <s v="Saint Helene"/>
    <m/>
    <m/>
    <m/>
    <m/>
    <x v="243"/>
    <n v="2"/>
    <s v="HT07"/>
    <s v="HT07721"/>
    <e v="#N/A"/>
    <n v="0"/>
  </r>
  <r>
    <s v="World Vision International"/>
    <m/>
    <m/>
    <x v="0"/>
    <x v="28"/>
    <n v="30"/>
    <s v="Octobre"/>
    <m/>
    <x v="0"/>
    <x v="0"/>
    <s v="Aquatabs"/>
    <m/>
    <s v="Nombre"/>
    <n v="6180"/>
    <m/>
    <m/>
    <m/>
    <s v=""/>
    <x v="127"/>
    <s v="Sélection / Priorisation"/>
    <x v="0"/>
    <x v="22"/>
    <s v="Trou Louis"/>
    <m/>
    <m/>
    <m/>
    <m/>
    <x v="247"/>
    <n v="3"/>
    <s v="HT01"/>
    <s v="HT01152"/>
    <e v="#N/A"/>
    <n v="0"/>
  </r>
  <r>
    <s v="World Vision International"/>
    <m/>
    <m/>
    <x v="0"/>
    <x v="28"/>
    <n v="30"/>
    <s v="Octobre"/>
    <m/>
    <x v="2"/>
    <x v="2"/>
    <s v="Formation"/>
    <m/>
    <s v=""/>
    <n v="135"/>
    <m/>
    <m/>
    <m/>
    <s v=""/>
    <x v="128"/>
    <s v="Sélection / Priorisation"/>
    <x v="0"/>
    <x v="15"/>
    <s v="Nouvelle Tourraine"/>
    <m/>
    <m/>
    <m/>
    <m/>
    <x v="248"/>
    <n v="1"/>
    <s v="HT01"/>
    <s v="HT01115"/>
    <e v="#N/A"/>
    <n v="0"/>
  </r>
  <r>
    <s v="World Vision International"/>
    <m/>
    <m/>
    <x v="0"/>
    <x v="28"/>
    <n v="30"/>
    <s v="Octobre"/>
    <m/>
    <x v="1"/>
    <x v="3"/>
    <s v="Non conditionel "/>
    <m/>
    <s v="Valeur en USD"/>
    <n v="50"/>
    <m/>
    <m/>
    <m/>
    <s v=""/>
    <x v="129"/>
    <m/>
    <x v="0"/>
    <x v="0"/>
    <s v="Grand Lagon"/>
    <m/>
    <m/>
    <m/>
    <s v="EFSP"/>
    <x v="249"/>
    <n v="4"/>
    <s v="HT01"/>
    <s v="HT01151"/>
    <e v="#N/A"/>
    <n v="0"/>
  </r>
  <r>
    <s v="World Vision International"/>
    <s v="CARE"/>
    <m/>
    <x v="0"/>
    <x v="28"/>
    <n v="30"/>
    <s v="Octobre"/>
    <m/>
    <x v="1"/>
    <x v="3"/>
    <s v="Conditionel "/>
    <m/>
    <s v="Valeur en USD"/>
    <n v="25"/>
    <m/>
    <m/>
    <m/>
    <s v=""/>
    <x v="130"/>
    <m/>
    <x v="0"/>
    <x v="0"/>
    <s v="Grand Lagon"/>
    <m/>
    <m/>
    <m/>
    <m/>
    <x v="249"/>
    <n v="4"/>
    <s v="HT01"/>
    <s v="HT01151"/>
    <e v="#N/A"/>
    <n v="0"/>
  </r>
  <r>
    <s v="World Vision International"/>
    <m/>
    <m/>
    <x v="0"/>
    <x v="28"/>
    <n v="30"/>
    <s v="Octobre"/>
    <m/>
    <x v="1"/>
    <x v="3"/>
    <s v="Non conditionel "/>
    <m/>
    <s v="Valeur en USD"/>
    <n v="50"/>
    <m/>
    <m/>
    <m/>
    <s v=""/>
    <x v="131"/>
    <m/>
    <x v="0"/>
    <x v="0"/>
    <s v="Grande source"/>
    <m/>
    <m/>
    <m/>
    <s v="EFSP"/>
    <x v="249"/>
    <n v="4"/>
    <s v="HT01"/>
    <s v="HT01151"/>
    <e v="#N/A"/>
    <n v="0"/>
  </r>
  <r>
    <s v="World Vision International"/>
    <s v="CARE"/>
    <m/>
    <x v="0"/>
    <x v="28"/>
    <n v="30"/>
    <s v="Octobre"/>
    <m/>
    <x v="1"/>
    <x v="3"/>
    <s v="Conditionel "/>
    <m/>
    <s v="Valeur en USD"/>
    <n v="25"/>
    <m/>
    <m/>
    <m/>
    <s v=""/>
    <x v="59"/>
    <m/>
    <x v="0"/>
    <x v="0"/>
    <s v="Grande Source"/>
    <m/>
    <m/>
    <m/>
    <m/>
    <x v="249"/>
    <n v="4"/>
    <s v="HT01"/>
    <s v="HT01151"/>
    <e v="#N/A"/>
    <n v="0"/>
  </r>
  <r>
    <s v="World Vision International"/>
    <m/>
    <m/>
    <x v="0"/>
    <x v="28"/>
    <n v="30"/>
    <s v="Octobre"/>
    <m/>
    <x v="1"/>
    <x v="3"/>
    <s v="Non conditionel "/>
    <m/>
    <s v="Valeur en USD"/>
    <n v="50"/>
    <m/>
    <m/>
    <m/>
    <s v=""/>
    <x v="132"/>
    <m/>
    <x v="0"/>
    <x v="0"/>
    <s v="Palma"/>
    <m/>
    <m/>
    <m/>
    <s v="EFSP"/>
    <x v="250"/>
    <n v="2"/>
    <s v="HT01"/>
    <s v="HT01151"/>
    <e v="#N/A"/>
    <n v="0"/>
  </r>
  <r>
    <s v="World Vision International"/>
    <s v="CARE"/>
    <m/>
    <x v="0"/>
    <x v="28"/>
    <n v="30"/>
    <s v="Octobre"/>
    <m/>
    <x v="1"/>
    <x v="3"/>
    <s v="Conditionel "/>
    <m/>
    <s v="Valeur en USD"/>
    <n v="25"/>
    <m/>
    <m/>
    <m/>
    <s v=""/>
    <x v="111"/>
    <m/>
    <x v="0"/>
    <x v="0"/>
    <s v="Palma"/>
    <m/>
    <m/>
    <m/>
    <m/>
    <x v="250"/>
    <n v="2"/>
    <s v="HT01"/>
    <s v="HT01151"/>
    <e v="#N/A"/>
    <n v="0"/>
  </r>
  <r>
    <s v="World Vision International"/>
    <m/>
    <m/>
    <x v="0"/>
    <x v="28"/>
    <n v="30"/>
    <s v="Octobre"/>
    <m/>
    <x v="1"/>
    <x v="3"/>
    <s v="Non conditionel "/>
    <m/>
    <s v="Valeur en USD"/>
    <n v="50"/>
    <m/>
    <m/>
    <m/>
    <s v=""/>
    <x v="7"/>
    <m/>
    <x v="0"/>
    <x v="0"/>
    <s v="Petite Anse"/>
    <m/>
    <m/>
    <m/>
    <s v="EFSP"/>
    <x v="251"/>
    <n v="4"/>
    <s v="HT01"/>
    <s v="HT01151"/>
    <e v="#N/A"/>
    <n v="0"/>
  </r>
  <r>
    <s v="World Vision International"/>
    <s v="CARE"/>
    <m/>
    <x v="0"/>
    <x v="28"/>
    <n v="30"/>
    <s v="Octobre"/>
    <m/>
    <x v="1"/>
    <x v="3"/>
    <s v="Conditionel "/>
    <m/>
    <s v="Valeur en USD"/>
    <n v="25"/>
    <m/>
    <m/>
    <m/>
    <s v=""/>
    <x v="133"/>
    <m/>
    <x v="0"/>
    <x v="0"/>
    <s v="Petite Anse"/>
    <m/>
    <m/>
    <m/>
    <m/>
    <x v="251"/>
    <n v="4"/>
    <s v="HT01"/>
    <s v="HT01151"/>
    <e v="#N/A"/>
    <n v="0"/>
  </r>
  <r>
    <s v="World Vision International"/>
    <m/>
    <m/>
    <x v="0"/>
    <x v="28"/>
    <n v="30"/>
    <s v="Octobre"/>
    <m/>
    <x v="1"/>
    <x v="3"/>
    <s v="Non conditionel "/>
    <m/>
    <s v="Valeur en USD"/>
    <n v="50"/>
    <m/>
    <m/>
    <m/>
    <s v=""/>
    <x v="134"/>
    <m/>
    <x v="0"/>
    <x v="0"/>
    <s v="Petite Source"/>
    <m/>
    <m/>
    <m/>
    <s v="EFSP"/>
    <x v="251"/>
    <n v="4"/>
    <s v="HT01"/>
    <s v="HT01151"/>
    <e v="#N/A"/>
    <n v="0"/>
  </r>
  <r>
    <s v="World Vision International"/>
    <s v="CARE"/>
    <m/>
    <x v="0"/>
    <x v="28"/>
    <n v="30"/>
    <s v="Octobre"/>
    <m/>
    <x v="1"/>
    <x v="3"/>
    <s v="Conditionel "/>
    <m/>
    <s v="Valeur en USD"/>
    <n v="25"/>
    <m/>
    <m/>
    <m/>
    <s v=""/>
    <x v="135"/>
    <m/>
    <x v="0"/>
    <x v="0"/>
    <s v="Petite Source"/>
    <m/>
    <m/>
    <m/>
    <m/>
    <x v="251"/>
    <n v="4"/>
    <s v="HT01"/>
    <s v="HT01151"/>
    <e v="#N/A"/>
    <n v="0"/>
  </r>
  <r>
    <s v="World Vision International"/>
    <m/>
    <m/>
    <x v="0"/>
    <x v="28"/>
    <n v="30"/>
    <s v="Octobre"/>
    <m/>
    <x v="1"/>
    <x v="3"/>
    <s v="Non conditionel "/>
    <m/>
    <s v="Valeur en USD"/>
    <n v="50"/>
    <m/>
    <m/>
    <m/>
    <s v=""/>
    <x v="64"/>
    <m/>
    <x v="0"/>
    <x v="0"/>
    <s v="Picmy"/>
    <m/>
    <m/>
    <m/>
    <s v="EFSP"/>
    <x v="252"/>
    <n v="2"/>
    <s v="HT01"/>
    <s v="HT01151"/>
    <e v="#N/A"/>
    <n v="0"/>
  </r>
  <r>
    <s v="World Vision International"/>
    <s v="CARE"/>
    <m/>
    <x v="0"/>
    <x v="28"/>
    <n v="30"/>
    <s v="Octobre"/>
    <m/>
    <x v="1"/>
    <x v="3"/>
    <s v="Conditionel "/>
    <m/>
    <s v="Valeur en USD"/>
    <n v="25"/>
    <m/>
    <m/>
    <m/>
    <s v=""/>
    <x v="82"/>
    <m/>
    <x v="0"/>
    <x v="0"/>
    <s v="Picmy"/>
    <m/>
    <m/>
    <m/>
    <m/>
    <x v="252"/>
    <n v="2"/>
    <s v="HT01"/>
    <s v="HT01151"/>
    <e v="#N/A"/>
    <n v="0"/>
  </r>
  <r>
    <s v="World Vision International"/>
    <m/>
    <m/>
    <x v="0"/>
    <x v="28"/>
    <n v="30"/>
    <s v="Octobre"/>
    <m/>
    <x v="1"/>
    <x v="3"/>
    <s v="Non conditionel "/>
    <m/>
    <s v="Valeur en USD"/>
    <n v="50"/>
    <m/>
    <m/>
    <m/>
    <s v=""/>
    <x v="136"/>
    <m/>
    <x v="0"/>
    <x v="22"/>
    <s v="Grand Vide"/>
    <m/>
    <m/>
    <m/>
    <s v="EFSP"/>
    <x v="253"/>
    <n v="4"/>
    <s v="HT01"/>
    <s v="HT01152"/>
    <e v="#N/A"/>
    <n v="0"/>
  </r>
  <r>
    <s v="World Vision International"/>
    <s v="CARE"/>
    <m/>
    <x v="0"/>
    <x v="28"/>
    <n v="30"/>
    <s v="Octobre"/>
    <m/>
    <x v="1"/>
    <x v="3"/>
    <s v="Conditionel "/>
    <m/>
    <s v="Valeur en USD"/>
    <n v="25"/>
    <m/>
    <m/>
    <m/>
    <s v=""/>
    <x v="50"/>
    <m/>
    <x v="0"/>
    <x v="22"/>
    <s v="Grand Vide"/>
    <m/>
    <m/>
    <m/>
    <m/>
    <x v="253"/>
    <n v="4"/>
    <s v="HT01"/>
    <s v="HT01152"/>
    <e v="#N/A"/>
    <n v="0"/>
  </r>
  <r>
    <s v="World Vision International"/>
    <s v="CARE"/>
    <m/>
    <x v="0"/>
    <x v="28"/>
    <n v="30"/>
    <s v="Octobre"/>
    <m/>
    <x v="1"/>
    <x v="3"/>
    <s v="Non conditionel "/>
    <m/>
    <s v="Valeur en USD"/>
    <n v="50"/>
    <m/>
    <m/>
    <m/>
    <s v=""/>
    <x v="137"/>
    <m/>
    <x v="0"/>
    <x v="22"/>
    <s v="Gros Mangle"/>
    <m/>
    <m/>
    <m/>
    <s v="EFSP"/>
    <x v="253"/>
    <n v="4"/>
    <s v="HT01"/>
    <s v="HT01152"/>
    <e v="#N/A"/>
    <n v="0"/>
  </r>
  <r>
    <s v="World Vision International"/>
    <s v="CARE"/>
    <m/>
    <x v="0"/>
    <x v="28"/>
    <n v="30"/>
    <s v="Octobre"/>
    <m/>
    <x v="1"/>
    <x v="3"/>
    <s v="Conditionel "/>
    <m/>
    <s v="Valeur en USD"/>
    <n v="25"/>
    <m/>
    <m/>
    <m/>
    <s v=""/>
    <x v="138"/>
    <m/>
    <x v="0"/>
    <x v="22"/>
    <s v="Gros Mangle"/>
    <m/>
    <m/>
    <m/>
    <m/>
    <x v="253"/>
    <n v="4"/>
    <s v="HT01"/>
    <s v="HT01152"/>
    <e v="#N/A"/>
    <n v="0"/>
  </r>
  <r>
    <s v="World Vision International"/>
    <m/>
    <m/>
    <x v="0"/>
    <x v="28"/>
    <n v="30"/>
    <s v="Octobre"/>
    <m/>
    <x v="1"/>
    <x v="3"/>
    <s v="Non conditionel "/>
    <m/>
    <s v="Valeur en USD"/>
    <n v="50"/>
    <m/>
    <m/>
    <m/>
    <s v=""/>
    <x v="139"/>
    <m/>
    <x v="0"/>
    <x v="22"/>
    <s v="La Source"/>
    <m/>
    <m/>
    <m/>
    <s v="EFSP"/>
    <x v="254"/>
    <n v="2"/>
    <s v="HT01"/>
    <s v="HT01152"/>
    <e v="#N/A"/>
    <n v="0"/>
  </r>
  <r>
    <s v="World Vision International"/>
    <s v="CARE"/>
    <m/>
    <x v="0"/>
    <x v="28"/>
    <n v="30"/>
    <s v="Octobre"/>
    <m/>
    <x v="1"/>
    <x v="3"/>
    <s v="Conditionel "/>
    <m/>
    <s v="Valeur en USD"/>
    <n v="25"/>
    <m/>
    <m/>
    <m/>
    <s v=""/>
    <x v="140"/>
    <m/>
    <x v="0"/>
    <x v="22"/>
    <s v="La Source"/>
    <m/>
    <m/>
    <m/>
    <m/>
    <x v="254"/>
    <n v="2"/>
    <s v="HT01"/>
    <s v="HT01152"/>
    <e v="#N/A"/>
    <n v="0"/>
  </r>
  <r>
    <s v="World Vision International"/>
    <m/>
    <m/>
    <x v="0"/>
    <x v="28"/>
    <n v="30"/>
    <s v="Octobre"/>
    <m/>
    <x v="1"/>
    <x v="3"/>
    <s v="Non conditionel "/>
    <m/>
    <s v="Valeur en USD"/>
    <n v="50"/>
    <m/>
    <m/>
    <m/>
    <s v=""/>
    <x v="141"/>
    <m/>
    <x v="0"/>
    <x v="22"/>
    <s v="Pointe A Raquette"/>
    <m/>
    <m/>
    <m/>
    <s v="EFSP"/>
    <x v="255"/>
    <n v="2"/>
    <s v="HT01"/>
    <s v="HT01152"/>
    <e v="#N/A"/>
    <n v="0"/>
  </r>
  <r>
    <s v="World Vision International"/>
    <s v="CARE"/>
    <m/>
    <x v="0"/>
    <x v="28"/>
    <n v="30"/>
    <s v="Octobre"/>
    <m/>
    <x v="1"/>
    <x v="3"/>
    <s v="Conditionel "/>
    <m/>
    <s v="Valeur en USD"/>
    <n v="25"/>
    <m/>
    <m/>
    <m/>
    <s v=""/>
    <x v="142"/>
    <m/>
    <x v="0"/>
    <x v="22"/>
    <s v="Pointe a Raquette"/>
    <m/>
    <m/>
    <m/>
    <m/>
    <x v="255"/>
    <n v="2"/>
    <s v="HT01"/>
    <s v="HT01152"/>
    <e v="#N/A"/>
    <n v="0"/>
  </r>
  <r>
    <s v="World Vision International"/>
    <m/>
    <m/>
    <x v="0"/>
    <x v="28"/>
    <n v="30"/>
    <s v="Octobre"/>
    <m/>
    <x v="1"/>
    <x v="3"/>
    <s v="Non conditionel "/>
    <m/>
    <s v="Valeur en USD"/>
    <n v="50"/>
    <m/>
    <m/>
    <m/>
    <s v=""/>
    <x v="143"/>
    <m/>
    <x v="0"/>
    <x v="22"/>
    <s v="Trou Louis"/>
    <m/>
    <m/>
    <m/>
    <s v="EFSP"/>
    <x v="247"/>
    <n v="3"/>
    <s v="HT01"/>
    <s v="HT01152"/>
    <e v="#N/A"/>
    <n v="0"/>
  </r>
  <r>
    <s v="World Vision International"/>
    <s v="CARE"/>
    <m/>
    <x v="0"/>
    <x v="28"/>
    <n v="30"/>
    <s v="Octobre"/>
    <m/>
    <x v="1"/>
    <x v="3"/>
    <s v="Conditionel "/>
    <m/>
    <s v="Valeur en USD"/>
    <n v="25"/>
    <m/>
    <m/>
    <m/>
    <s v=""/>
    <x v="1"/>
    <m/>
    <x v="0"/>
    <x v="22"/>
    <s v="Trou Louis"/>
    <m/>
    <m/>
    <m/>
    <m/>
    <x v="247"/>
    <n v="3"/>
    <s v="HT01"/>
    <s v="HT01152"/>
    <e v="#N/A"/>
    <n v="0"/>
  </r>
  <r>
    <s v="ACTED"/>
    <m/>
    <s v="OFDA"/>
    <x v="0"/>
    <x v="29"/>
    <n v="31"/>
    <s v="Octobre"/>
    <m/>
    <x v="1"/>
    <x v="1"/>
    <s v="Bâches"/>
    <m/>
    <s v="Nombre"/>
    <n v="759"/>
    <m/>
    <m/>
    <m/>
    <s v=""/>
    <x v="80"/>
    <m/>
    <x v="1"/>
    <x v="1"/>
    <s v="4e Basse Guinaudée"/>
    <s v="Chateau"/>
    <s v="Urbain"/>
    <s v="Quartier"/>
    <m/>
    <x v="256"/>
    <n v="2"/>
    <s v="HT08"/>
    <s v="HT08811"/>
    <s v="HT08811-04"/>
    <n v="0"/>
  </r>
  <r>
    <s v="ACTED"/>
    <m/>
    <s v="OFDA"/>
    <x v="0"/>
    <x v="29"/>
    <n v="31"/>
    <s v="Octobre"/>
    <m/>
    <x v="0"/>
    <x v="0"/>
    <s v="Kit d'hygiène"/>
    <m/>
    <s v="Nombre"/>
    <n v="759"/>
    <m/>
    <m/>
    <m/>
    <s v=""/>
    <x v="80"/>
    <m/>
    <x v="1"/>
    <x v="1"/>
    <s v="4e Basse Guinaudée"/>
    <s v="Chateau"/>
    <s v="Urbain"/>
    <s v="Quartier"/>
    <m/>
    <x v="256"/>
    <n v="2"/>
    <s v="HT08"/>
    <s v="HT08811"/>
    <s v="HT08811-04"/>
    <n v="0"/>
  </r>
  <r>
    <s v="French RC"/>
    <s v="Haitian RC"/>
    <m/>
    <x v="0"/>
    <x v="29"/>
    <n v="31"/>
    <s v="Octobre"/>
    <m/>
    <x v="1"/>
    <x v="1"/>
    <s v="Bâches"/>
    <m/>
    <s v="Nombre"/>
    <n v="71"/>
    <m/>
    <m/>
    <m/>
    <s v=""/>
    <x v="101"/>
    <s v="Sélection / Priorisation"/>
    <x v="0"/>
    <x v="22"/>
    <s v="TI PALMISTE"/>
    <m/>
    <m/>
    <m/>
    <m/>
    <x v="257"/>
    <n v="5"/>
    <s v="HT01"/>
    <s v="HT01152"/>
    <e v="#N/A"/>
    <n v="0"/>
  </r>
  <r>
    <s v="French RC"/>
    <s v="Haitian RC"/>
    <m/>
    <x v="0"/>
    <x v="29"/>
    <n v="31"/>
    <s v="Octobre"/>
    <m/>
    <x v="1"/>
    <x v="1"/>
    <s v="Kit Abris"/>
    <m/>
    <s v="Nombre"/>
    <n v="71"/>
    <m/>
    <m/>
    <m/>
    <s v=""/>
    <x v="101"/>
    <s v="Sélection / Priorisation"/>
    <x v="0"/>
    <x v="22"/>
    <s v="TI PALMISTE"/>
    <m/>
    <m/>
    <m/>
    <m/>
    <x v="257"/>
    <n v="5"/>
    <s v="HT01"/>
    <s v="HT01152"/>
    <e v="#N/A"/>
    <n v="0"/>
  </r>
  <r>
    <s v="French RC"/>
    <s v="Haitian RC"/>
    <m/>
    <x v="0"/>
    <x v="29"/>
    <n v="31"/>
    <s v="Octobre"/>
    <m/>
    <x v="0"/>
    <x v="0"/>
    <s v="Kit de cuisine"/>
    <m/>
    <s v="Nombre"/>
    <n v="288"/>
    <m/>
    <m/>
    <m/>
    <s v=""/>
    <x v="101"/>
    <s v="Sélection / Priorisation"/>
    <x v="0"/>
    <x v="22"/>
    <s v="TI PALMISTE"/>
    <m/>
    <m/>
    <m/>
    <m/>
    <x v="257"/>
    <n v="5"/>
    <s v="HT01"/>
    <s v="HT01152"/>
    <e v="#N/A"/>
    <n v="0"/>
  </r>
  <r>
    <s v="French RC"/>
    <s v="Haitian RC"/>
    <m/>
    <x v="0"/>
    <x v="29"/>
    <n v="31"/>
    <s v="Octobre"/>
    <m/>
    <x v="0"/>
    <x v="0"/>
    <s v="Kit d'hygiène"/>
    <m/>
    <s v="Nombre"/>
    <n v="288"/>
    <m/>
    <m/>
    <m/>
    <s v=""/>
    <x v="101"/>
    <s v="Sélection / Priorisation"/>
    <x v="0"/>
    <x v="22"/>
    <s v="TI PALMISTE"/>
    <m/>
    <m/>
    <m/>
    <m/>
    <x v="257"/>
    <n v="5"/>
    <s v="HT01"/>
    <s v="HT01152"/>
    <e v="#N/A"/>
    <n v="0"/>
  </r>
  <r>
    <s v="French RC"/>
    <s v="Haitian RC"/>
    <m/>
    <x v="0"/>
    <x v="29"/>
    <n v="31"/>
    <s v="Octobre"/>
    <m/>
    <x v="0"/>
    <x v="0"/>
    <s v="Moustiquaires"/>
    <m/>
    <s v="Nombre"/>
    <n v="288"/>
    <m/>
    <m/>
    <m/>
    <s v=""/>
    <x v="101"/>
    <s v="Sélection / Priorisation"/>
    <x v="0"/>
    <x v="22"/>
    <s v="TI PALMISTE"/>
    <m/>
    <m/>
    <m/>
    <m/>
    <x v="257"/>
    <n v="5"/>
    <s v="HT01"/>
    <s v="HT01152"/>
    <e v="#N/A"/>
    <n v="0"/>
  </r>
  <r>
    <s v="German RC"/>
    <s v="Haitian RC"/>
    <m/>
    <x v="0"/>
    <x v="29"/>
    <n v="31"/>
    <s v="Octobre"/>
    <m/>
    <x v="0"/>
    <x v="0"/>
    <s v="Agricultural Cleaning Kits"/>
    <m/>
    <s v="Nombre"/>
    <n v="5"/>
    <m/>
    <m/>
    <m/>
    <s v=""/>
    <x v="144"/>
    <m/>
    <x v="5"/>
    <x v="55"/>
    <s v="La plaine (remainder of previous distributions)"/>
    <m/>
    <m/>
    <m/>
    <m/>
    <x v="258"/>
    <n v="1"/>
    <s v="HT10"/>
    <s v="HT101031"/>
    <e v="#N/A"/>
    <n v="0"/>
  </r>
  <r>
    <s v="Haitian RC"/>
    <m/>
    <m/>
    <x v="0"/>
    <x v="29"/>
    <n v="31"/>
    <s v="Octobre"/>
    <m/>
    <x v="0"/>
    <x v="0"/>
    <s v="Kit de cuisine"/>
    <m/>
    <s v="Nombre"/>
    <n v="288"/>
    <m/>
    <m/>
    <m/>
    <s v=""/>
    <x v="101"/>
    <s v="Sélection / Priorisation"/>
    <x v="0"/>
    <x v="22"/>
    <s v="TI PALMISTE"/>
    <m/>
    <m/>
    <m/>
    <m/>
    <x v="259"/>
    <n v="1"/>
    <s v="HT01"/>
    <s v="HT01152"/>
    <e v="#N/A"/>
    <n v="0"/>
  </r>
  <r>
    <s v="IFRC"/>
    <s v="Haitian RC"/>
    <m/>
    <x v="0"/>
    <x v="29"/>
    <n v="31"/>
    <s v="Octobre"/>
    <m/>
    <x v="1"/>
    <x v="1"/>
    <s v="Bâches"/>
    <m/>
    <s v="Nombre"/>
    <n v="992"/>
    <m/>
    <m/>
    <m/>
    <s v=""/>
    <x v="145"/>
    <s v="Sélection / Priorisation"/>
    <x v="1"/>
    <x v="46"/>
    <s v="All"/>
    <m/>
    <m/>
    <m/>
    <m/>
    <x v="260"/>
    <n v="7"/>
    <s v="HT08"/>
    <s v="HT08823"/>
    <e v="#N/A"/>
    <n v="1"/>
  </r>
  <r>
    <s v="IFRC"/>
    <s v="Haitian RC"/>
    <m/>
    <x v="0"/>
    <x v="29"/>
    <n v="31"/>
    <s v="Octobre"/>
    <m/>
    <x v="0"/>
    <x v="0"/>
    <s v="Bidons"/>
    <m/>
    <s v="Nombre"/>
    <n v="992"/>
    <m/>
    <m/>
    <m/>
    <s v=""/>
    <x v="145"/>
    <s v="Sélection / Priorisation"/>
    <x v="1"/>
    <x v="46"/>
    <s v="All"/>
    <m/>
    <m/>
    <m/>
    <m/>
    <x v="260"/>
    <n v="7"/>
    <s v="HT08"/>
    <s v="HT08823"/>
    <e v="#N/A"/>
    <n v="0"/>
  </r>
  <r>
    <s v="IFRC"/>
    <s v="Haitian RC"/>
    <m/>
    <x v="0"/>
    <x v="29"/>
    <n v="31"/>
    <s v="Octobre"/>
    <m/>
    <x v="1"/>
    <x v="1"/>
    <s v="Kit Abris"/>
    <m/>
    <s v="Nombre"/>
    <n v="496"/>
    <m/>
    <m/>
    <m/>
    <s v=""/>
    <x v="145"/>
    <s v="Sélection / Priorisation"/>
    <x v="1"/>
    <x v="46"/>
    <s v="All"/>
    <m/>
    <m/>
    <m/>
    <m/>
    <x v="260"/>
    <n v="7"/>
    <s v="HT08"/>
    <s v="HT08823"/>
    <e v="#N/A"/>
    <n v="0"/>
  </r>
  <r>
    <s v="IFRC"/>
    <s v="Haitian RC"/>
    <m/>
    <x v="0"/>
    <x v="29"/>
    <n v="31"/>
    <s v="Octobre"/>
    <m/>
    <x v="0"/>
    <x v="0"/>
    <s v="Kit de cuisine"/>
    <m/>
    <s v="Nombre"/>
    <n v="496"/>
    <m/>
    <m/>
    <m/>
    <s v=""/>
    <x v="145"/>
    <s v="Sélection / Priorisation"/>
    <x v="1"/>
    <x v="46"/>
    <s v="All"/>
    <m/>
    <m/>
    <m/>
    <m/>
    <x v="260"/>
    <n v="7"/>
    <s v="HT08"/>
    <s v="HT08823"/>
    <e v="#N/A"/>
    <n v="0"/>
  </r>
  <r>
    <s v="IFRC"/>
    <s v="Haitian RC"/>
    <m/>
    <x v="0"/>
    <x v="29"/>
    <n v="31"/>
    <s v="Octobre"/>
    <m/>
    <x v="0"/>
    <x v="0"/>
    <s v="Kit d'hygiène"/>
    <m/>
    <s v="Nombre"/>
    <n v="496"/>
    <m/>
    <m/>
    <m/>
    <s v=""/>
    <x v="145"/>
    <s v="Sélection / Priorisation"/>
    <x v="1"/>
    <x v="46"/>
    <s v="All"/>
    <m/>
    <m/>
    <m/>
    <m/>
    <x v="260"/>
    <n v="7"/>
    <s v="HT08"/>
    <s v="HT08823"/>
    <e v="#N/A"/>
    <n v="0"/>
  </r>
  <r>
    <s v="IFRC"/>
    <s v="Haitian RC"/>
    <m/>
    <x v="0"/>
    <x v="29"/>
    <n v="31"/>
    <s v="Octobre"/>
    <m/>
    <x v="0"/>
    <x v="0"/>
    <s v="Moustiquaires"/>
    <m/>
    <s v="Nombre"/>
    <n v="992"/>
    <m/>
    <m/>
    <m/>
    <s v=""/>
    <x v="145"/>
    <s v="Sélection / Priorisation"/>
    <x v="1"/>
    <x v="46"/>
    <s v="All"/>
    <m/>
    <m/>
    <m/>
    <m/>
    <x v="260"/>
    <n v="7"/>
    <s v="HT08"/>
    <s v="HT08823"/>
    <e v="#N/A"/>
    <n v="0"/>
  </r>
  <r>
    <s v="IFRC"/>
    <s v="Haitian RC"/>
    <m/>
    <x v="0"/>
    <x v="29"/>
    <n v="31"/>
    <s v="Octobre"/>
    <m/>
    <x v="0"/>
    <x v="0"/>
    <s v="Seaux"/>
    <m/>
    <s v="Nombre"/>
    <n v="496"/>
    <m/>
    <m/>
    <m/>
    <s v=""/>
    <x v="145"/>
    <s v="Sélection / Priorisation"/>
    <x v="1"/>
    <x v="46"/>
    <s v="All"/>
    <m/>
    <m/>
    <m/>
    <m/>
    <x v="260"/>
    <n v="7"/>
    <s v="HT08"/>
    <s v="HT08823"/>
    <e v="#N/A"/>
    <n v="0"/>
  </r>
  <r>
    <s v="MEDAIR"/>
    <m/>
    <s v="OFDA"/>
    <x v="0"/>
    <x v="29"/>
    <n v="31"/>
    <s v="Octobre"/>
    <m/>
    <x v="1"/>
    <x v="1"/>
    <s v="Bâches"/>
    <m/>
    <s v="Nombre"/>
    <n v="694"/>
    <m/>
    <m/>
    <m/>
    <s v=""/>
    <x v="146"/>
    <m/>
    <x v="2"/>
    <x v="54"/>
    <s v="Dalmette"/>
    <m/>
    <m/>
    <m/>
    <s v="Distribution of rope with tarp. The reason numbers are off, we run out of hygiene kits and mousqito nets."/>
    <x v="261"/>
    <n v="8"/>
    <s v="HT07"/>
    <s v="HT07753"/>
    <e v="#N/A"/>
    <n v="0"/>
  </r>
  <r>
    <s v="MEDAIR"/>
    <m/>
    <s v="OFDA"/>
    <x v="0"/>
    <x v="29"/>
    <n v="31"/>
    <s v="Octobre"/>
    <m/>
    <x v="0"/>
    <x v="0"/>
    <s v="Seaux"/>
    <m/>
    <s v="Nombre"/>
    <n v="667"/>
    <m/>
    <m/>
    <m/>
    <s v=""/>
    <x v="146"/>
    <s v="Distribution générale"/>
    <x v="2"/>
    <x v="54"/>
    <s v="Dalmette"/>
    <m/>
    <m/>
    <m/>
    <s v="Distribution of rope with tarp. The reason numbers are off, we run out of hygiene kits and mousqito nets."/>
    <x v="261"/>
    <n v="8"/>
    <s v="HT07"/>
    <s v="HT07753"/>
    <e v="#N/A"/>
    <n v="0"/>
  </r>
  <r>
    <s v="MEDAIR"/>
    <m/>
    <s v="OFDA"/>
    <x v="0"/>
    <x v="29"/>
    <n v="31"/>
    <s v="Octobre"/>
    <m/>
    <x v="0"/>
    <x v="0"/>
    <s v="Moustiquaires"/>
    <m/>
    <s v="Nombre"/>
    <n v="667"/>
    <m/>
    <m/>
    <m/>
    <s v=""/>
    <x v="146"/>
    <s v="Distribution générale"/>
    <x v="2"/>
    <x v="54"/>
    <s v="Dalmette"/>
    <m/>
    <m/>
    <m/>
    <s v="Distribution of rope with tarp. The reason numbers are off, we run out of hygiene kits and mousqito nets."/>
    <x v="261"/>
    <n v="8"/>
    <s v="HT07"/>
    <s v="HT07753"/>
    <e v="#N/A"/>
    <n v="0"/>
  </r>
  <r>
    <s v="MEDAIR"/>
    <m/>
    <s v="OFDA"/>
    <x v="0"/>
    <x v="29"/>
    <n v="31"/>
    <s v="Octobre"/>
    <m/>
    <x v="0"/>
    <x v="0"/>
    <s v="Aquatabs"/>
    <m/>
    <s v="Nombre"/>
    <n v="694"/>
    <m/>
    <m/>
    <m/>
    <s v=""/>
    <x v="146"/>
    <s v="Distribution générale"/>
    <x v="2"/>
    <x v="54"/>
    <s v="Dalmette"/>
    <m/>
    <m/>
    <m/>
    <s v="Distribution of rope with tarp. The reason numbers are off, we run out of hygiene kits and mousqito nets."/>
    <x v="261"/>
    <n v="8"/>
    <s v="HT07"/>
    <s v="HT07753"/>
    <e v="#N/A"/>
    <n v="0"/>
  </r>
  <r>
    <s v="MEDAIR"/>
    <m/>
    <s v="OFDA"/>
    <x v="0"/>
    <x v="29"/>
    <n v="31"/>
    <s v="Octobre"/>
    <m/>
    <x v="0"/>
    <x v="0"/>
    <s v="Kit d'hygiène"/>
    <m/>
    <s v="Nombre"/>
    <n v="667"/>
    <m/>
    <m/>
    <m/>
    <s v=""/>
    <x v="146"/>
    <s v="Distribution générale"/>
    <x v="2"/>
    <x v="54"/>
    <s v="Dalmette"/>
    <m/>
    <m/>
    <m/>
    <s v="Distribution of rope with tarp. The reason numbers are off, we run out of hygiene kits and mousqito nets."/>
    <x v="261"/>
    <n v="8"/>
    <s v="HT07"/>
    <s v="HT07753"/>
    <e v="#N/A"/>
    <n v="0"/>
  </r>
  <r>
    <s v="MEDAIR"/>
    <m/>
    <s v="OFDA"/>
    <x v="0"/>
    <x v="29"/>
    <n v="31"/>
    <s v="Octobre"/>
    <m/>
    <x v="2"/>
    <x v="2"/>
    <s v="Formation"/>
    <m/>
    <s v=""/>
    <n v="694"/>
    <m/>
    <m/>
    <m/>
    <s v=""/>
    <x v="146"/>
    <s v="Sélection / Priorisation"/>
    <x v="2"/>
    <x v="54"/>
    <s v="Dalmette"/>
    <m/>
    <m/>
    <m/>
    <s v="Distribution of rope with tarp. The reason numbers are off, we run out of hygiene kits and mousqito nets."/>
    <x v="261"/>
    <n v="8"/>
    <s v="HT07"/>
    <s v="HT07753"/>
    <e v="#N/A"/>
    <n v="0"/>
  </r>
  <r>
    <s v="MEDAIR"/>
    <m/>
    <s v="OFDA"/>
    <x v="0"/>
    <x v="29"/>
    <n v="31"/>
    <s v="Octobre"/>
    <m/>
    <x v="1"/>
    <x v="1"/>
    <s v="Autre, à préciser dans &quot;Commentaires&quot;"/>
    <m/>
    <s v="N/A"/>
    <n v="694"/>
    <m/>
    <m/>
    <m/>
    <s v=""/>
    <x v="146"/>
    <s v="Distribution générale"/>
    <x v="2"/>
    <x v="54"/>
    <s v="Dalmette"/>
    <m/>
    <m/>
    <m/>
    <s v="Baches, Moustiquaires, Aquatabs, Kit hygienique, seaux"/>
    <x v="261"/>
    <n v="8"/>
    <s v="HT07"/>
    <s v="HT07753"/>
    <e v="#N/A"/>
    <n v="0"/>
  </r>
  <r>
    <s v="MEDAIR"/>
    <m/>
    <s v="OFDA"/>
    <x v="0"/>
    <x v="29"/>
    <n v="31"/>
    <s v="Octobre"/>
    <m/>
    <x v="1"/>
    <x v="1"/>
    <s v="Autre, à préciser dans &quot;Commentaires&quot;"/>
    <m/>
    <s v="N/A"/>
    <n v="694"/>
    <m/>
    <m/>
    <m/>
    <s v=""/>
    <x v="146"/>
    <s v="Distribution générale"/>
    <x v="2"/>
    <x v="54"/>
    <s v="Dalmette"/>
    <m/>
    <m/>
    <m/>
    <s v="Baches, Moustiquaires, Aquatabs, Kit hygienique, seaux"/>
    <x v="261"/>
    <n v="8"/>
    <s v="HT07"/>
    <s v="HT07753"/>
    <e v="#N/A"/>
    <n v="0"/>
  </r>
  <r>
    <s v="Samaritan's Purse"/>
    <m/>
    <m/>
    <x v="0"/>
    <x v="29"/>
    <n v="31"/>
    <s v="Octobre"/>
    <m/>
    <x v="1"/>
    <x v="1"/>
    <s v="Bâches"/>
    <m/>
    <s v="Nombre"/>
    <n v="180"/>
    <m/>
    <m/>
    <m/>
    <s v=""/>
    <x v="1"/>
    <m/>
    <x v="2"/>
    <x v="7"/>
    <s v="Chantal"/>
    <m/>
    <m/>
    <m/>
    <m/>
    <x v="262"/>
    <n v="1"/>
    <s v="HT07"/>
    <s v="HT07711"/>
    <e v="#N/A"/>
    <n v="0"/>
  </r>
  <r>
    <s v="Samaritan's Purse"/>
    <m/>
    <m/>
    <x v="0"/>
    <x v="29"/>
    <n v="31"/>
    <s v="Octobre"/>
    <m/>
    <x v="0"/>
    <x v="0"/>
    <s v="Kit d'hygiène"/>
    <m/>
    <s v="Nombre"/>
    <n v="150"/>
    <m/>
    <m/>
    <m/>
    <s v=""/>
    <x v="15"/>
    <s v="Distribution générale"/>
    <x v="2"/>
    <x v="7"/>
    <s v="Cayes"/>
    <m/>
    <m/>
    <m/>
    <m/>
    <x v="263"/>
    <n v="1"/>
    <s v="HT07"/>
    <s v="HT07711"/>
    <e v="#N/A"/>
    <n v="0"/>
  </r>
  <r>
    <s v="Samaritan's Purse"/>
    <m/>
    <m/>
    <x v="0"/>
    <x v="29"/>
    <n v="31"/>
    <s v="Octobre"/>
    <m/>
    <x v="1"/>
    <x v="1"/>
    <s v="Bâches"/>
    <m/>
    <s v="Nombre"/>
    <n v="110"/>
    <m/>
    <m/>
    <m/>
    <s v=""/>
    <x v="37"/>
    <m/>
    <x v="2"/>
    <x v="7"/>
    <s v="1ère Bourdet"/>
    <s v="Colte"/>
    <m/>
    <m/>
    <m/>
    <x v="264"/>
    <n v="2"/>
    <s v="HT07"/>
    <s v="HT07711"/>
    <s v="HT07711-01"/>
    <n v="0"/>
  </r>
  <r>
    <s v="Samaritan's Purse"/>
    <m/>
    <m/>
    <x v="0"/>
    <x v="29"/>
    <n v="31"/>
    <s v="Octobre"/>
    <m/>
    <x v="0"/>
    <x v="0"/>
    <s v="Kit d'hygiène"/>
    <m/>
    <s v="Nombre"/>
    <n v="110"/>
    <m/>
    <m/>
    <m/>
    <s v=""/>
    <x v="37"/>
    <m/>
    <x v="2"/>
    <x v="7"/>
    <s v="1ère Bourdet"/>
    <s v="Colte"/>
    <m/>
    <m/>
    <m/>
    <x v="264"/>
    <n v="2"/>
    <s v="HT07"/>
    <s v="HT07711"/>
    <s v="HT07711-01"/>
    <n v="0"/>
  </r>
  <r>
    <s v="Save the Children International"/>
    <m/>
    <s v="OFDA"/>
    <x v="0"/>
    <x v="29"/>
    <n v="31"/>
    <s v="Octobre"/>
    <m/>
    <x v="1"/>
    <x v="1"/>
    <s v="Kit Abris"/>
    <s v="bache 4*6, 1 corde"/>
    <s v="Nombre"/>
    <n v="300"/>
    <n v="1500"/>
    <m/>
    <m/>
    <n v="1500"/>
    <x v="25"/>
    <s v="Distribution générale"/>
    <x v="1"/>
    <x v="23"/>
    <s v="Beaumont"/>
    <s v="Au centre"/>
    <s v="Rural"/>
    <s v="Ménage"/>
    <s v="Chaque bache avec 20 metres de corde et guide technique"/>
    <x v="265"/>
    <n v="1"/>
    <s v="HT08"/>
    <s v="HT08833"/>
    <e v="#N/A"/>
    <n v="0"/>
  </r>
  <r>
    <s v="Concern Worldwide"/>
    <s v="Joint distribution with ACTED"/>
    <m/>
    <x v="0"/>
    <x v="30"/>
    <n v="1"/>
    <s v="Novembre"/>
    <m/>
    <x v="0"/>
    <x v="0"/>
    <s v="Aquatabs"/>
    <m/>
    <s v="Nombre"/>
    <n v="100000"/>
    <m/>
    <m/>
    <m/>
    <s v=""/>
    <x v="111"/>
    <s v="Sélection / Priorisation"/>
    <x v="1"/>
    <x v="44"/>
    <m/>
    <m/>
    <m/>
    <m/>
    <m/>
    <x v="266"/>
    <n v="6"/>
    <s v="HT08"/>
    <s v="HT08821"/>
    <e v="#N/A"/>
    <n v="1"/>
  </r>
  <r>
    <s v="Concern Worldwide"/>
    <s v="Joint distribution with ACTED"/>
    <m/>
    <x v="0"/>
    <x v="30"/>
    <n v="1"/>
    <s v="Novembre"/>
    <m/>
    <x v="1"/>
    <x v="1"/>
    <s v="Bâches"/>
    <m/>
    <s v="Nombre"/>
    <n v="500"/>
    <m/>
    <m/>
    <m/>
    <s v=""/>
    <x v="111"/>
    <m/>
    <x v="1"/>
    <x v="44"/>
    <m/>
    <m/>
    <m/>
    <m/>
    <m/>
    <x v="266"/>
    <n v="6"/>
    <s v="HT08"/>
    <s v="HT08821"/>
    <e v="#N/A"/>
    <n v="0"/>
  </r>
  <r>
    <s v="Concern Worldwide"/>
    <s v="Joint distribution with ACTED"/>
    <m/>
    <x v="0"/>
    <x v="30"/>
    <n v="1"/>
    <s v="Novembre"/>
    <m/>
    <x v="0"/>
    <x v="0"/>
    <s v="Couvertures"/>
    <m/>
    <s v="Nombre"/>
    <n v="1000"/>
    <m/>
    <m/>
    <m/>
    <s v=""/>
    <x v="111"/>
    <s v="Sélection / Priorisation"/>
    <x v="1"/>
    <x v="44"/>
    <m/>
    <m/>
    <m/>
    <m/>
    <m/>
    <x v="266"/>
    <n v="6"/>
    <s v="HT08"/>
    <s v="HT08821"/>
    <e v="#N/A"/>
    <n v="0"/>
  </r>
  <r>
    <s v="Concern Worldwide"/>
    <s v="Joint distribution with ACTED"/>
    <m/>
    <x v="0"/>
    <x v="30"/>
    <n v="1"/>
    <s v="Novembre"/>
    <m/>
    <x v="1"/>
    <x v="1"/>
    <s v="Kit Abris"/>
    <s v="1 bache 4x6, 1 corde"/>
    <s v="Nombre"/>
    <n v="500"/>
    <m/>
    <m/>
    <m/>
    <s v=""/>
    <x v="111"/>
    <s v="Sélection / Priorisation"/>
    <x v="1"/>
    <x v="44"/>
    <m/>
    <m/>
    <m/>
    <m/>
    <m/>
    <x v="266"/>
    <n v="6"/>
    <s v="HT08"/>
    <s v="HT08821"/>
    <e v="#N/A"/>
    <n v="0"/>
  </r>
  <r>
    <s v="Concern Worldwide"/>
    <s v="Joint distribution with ACTED"/>
    <m/>
    <x v="0"/>
    <x v="30"/>
    <n v="1"/>
    <s v="Novembre"/>
    <m/>
    <x v="0"/>
    <x v="0"/>
    <s v="Kit d'hygiène"/>
    <m/>
    <s v="Nombre"/>
    <n v="500"/>
    <m/>
    <m/>
    <m/>
    <s v=""/>
    <x v="111"/>
    <s v="Sélection / Priorisation"/>
    <x v="1"/>
    <x v="44"/>
    <m/>
    <m/>
    <m/>
    <m/>
    <m/>
    <x v="266"/>
    <n v="6"/>
    <s v="HT08"/>
    <s v="HT08821"/>
    <e v="#N/A"/>
    <n v="0"/>
  </r>
  <r>
    <s v="Concern Worldwide"/>
    <s v="Joint distribution with ACTED"/>
    <m/>
    <x v="0"/>
    <x v="30"/>
    <n v="1"/>
    <s v="Novembre"/>
    <m/>
    <x v="0"/>
    <x v="0"/>
    <s v="Moustiquaires"/>
    <m/>
    <s v="Nombre"/>
    <n v="1000"/>
    <m/>
    <m/>
    <m/>
    <s v=""/>
    <x v="111"/>
    <s v="Sélection / Priorisation"/>
    <x v="1"/>
    <x v="44"/>
    <m/>
    <m/>
    <m/>
    <m/>
    <m/>
    <x v="266"/>
    <n v="6"/>
    <s v="HT08"/>
    <s v="HT08821"/>
    <e v="#N/A"/>
    <n v="0"/>
  </r>
  <r>
    <s v="French RC"/>
    <s v="Haitian RC"/>
    <m/>
    <x v="0"/>
    <x v="30"/>
    <n v="1"/>
    <s v="Novembre"/>
    <m/>
    <x v="1"/>
    <x v="1"/>
    <s v="Bâches"/>
    <m/>
    <s v="Nombre"/>
    <n v="70"/>
    <m/>
    <m/>
    <m/>
    <s v=""/>
    <x v="147"/>
    <s v="Sélection / Priorisation"/>
    <x v="0"/>
    <x v="22"/>
    <s v="Trou Louis"/>
    <m/>
    <m/>
    <m/>
    <m/>
    <x v="267"/>
    <n v="3"/>
    <s v="HT01"/>
    <s v="HT01152"/>
    <e v="#N/A"/>
    <n v="0"/>
  </r>
  <r>
    <s v="French RC"/>
    <s v="Haitian RC"/>
    <m/>
    <x v="0"/>
    <x v="30"/>
    <n v="1"/>
    <s v="Novembre"/>
    <m/>
    <x v="1"/>
    <x v="1"/>
    <s v="Kit Abris"/>
    <m/>
    <s v="Nombre"/>
    <n v="121"/>
    <m/>
    <m/>
    <m/>
    <s v=""/>
    <x v="147"/>
    <s v="Sélection / Priorisation"/>
    <x v="0"/>
    <x v="22"/>
    <s v="Trou Louis"/>
    <m/>
    <m/>
    <m/>
    <m/>
    <x v="267"/>
    <n v="3"/>
    <s v="HT01"/>
    <s v="HT01152"/>
    <e v="#N/A"/>
    <n v="0"/>
  </r>
  <r>
    <s v="French RC"/>
    <s v="Haitian RC"/>
    <m/>
    <x v="0"/>
    <x v="30"/>
    <n v="1"/>
    <s v="Novembre"/>
    <m/>
    <x v="0"/>
    <x v="0"/>
    <s v="Kit d'hygiène"/>
    <m/>
    <s v="Nombre"/>
    <n v="121"/>
    <m/>
    <m/>
    <m/>
    <s v=""/>
    <x v="147"/>
    <s v="Sélection / Priorisation"/>
    <x v="0"/>
    <x v="22"/>
    <s v="Trou Louis"/>
    <m/>
    <m/>
    <m/>
    <m/>
    <x v="267"/>
    <n v="3"/>
    <s v="HT01"/>
    <s v="HT01152"/>
    <e v="#N/A"/>
    <n v="0"/>
  </r>
  <r>
    <s v="German RC"/>
    <s v="Haitian RC"/>
    <m/>
    <x v="0"/>
    <x v="30"/>
    <n v="1"/>
    <s v="Novembre"/>
    <m/>
    <x v="0"/>
    <x v="0"/>
    <s v="Agricultural Cleaning Kits"/>
    <m/>
    <s v="Nombre"/>
    <n v="40"/>
    <m/>
    <m/>
    <m/>
    <s v=""/>
    <x v="148"/>
    <m/>
    <x v="5"/>
    <x v="57"/>
    <s v="Ti- Francois (16 kits) + Vassale -  localite Dupuy(26 kits)"/>
    <m/>
    <m/>
    <m/>
    <m/>
    <x v="268"/>
    <n v="1"/>
    <s v="HT10"/>
    <s v="HT101025"/>
    <e v="#N/A"/>
    <n v="1"/>
  </r>
  <r>
    <s v="Save the Children International"/>
    <m/>
    <s v="OFDA"/>
    <x v="0"/>
    <x v="30"/>
    <n v="1"/>
    <s v="Novembre"/>
    <m/>
    <x v="1"/>
    <x v="1"/>
    <s v="Kit Abris"/>
    <s v="bache 4*6, 1 corde"/>
    <s v="Nombre"/>
    <n v="300"/>
    <n v="1500"/>
    <m/>
    <m/>
    <n v="1500"/>
    <x v="25"/>
    <s v="Distribution générale"/>
    <x v="1"/>
    <x v="23"/>
    <s v="Beaumont"/>
    <s v="Cassanette"/>
    <s v="Peri urbain"/>
    <s v="Ménage"/>
    <s v="Chaque bache avec 20 metres de corde et guide technique"/>
    <x v="269"/>
    <n v="1"/>
    <s v="HT08"/>
    <s v="HT08833"/>
    <e v="#N/A"/>
    <n v="0"/>
  </r>
  <r>
    <s v="ACTED"/>
    <m/>
    <s v="CONCERN"/>
    <x v="0"/>
    <x v="31"/>
    <n v="2"/>
    <s v="Novembre"/>
    <m/>
    <x v="1"/>
    <x v="1"/>
    <s v="Kit Abris"/>
    <m/>
    <s v="Nombre"/>
    <n v="500"/>
    <m/>
    <m/>
    <m/>
    <s v=""/>
    <x v="80"/>
    <m/>
    <x v="1"/>
    <x v="44"/>
    <s v="1e Grandoit"/>
    <s v="centre ville zone 1"/>
    <s v="Urbain"/>
    <s v="Quartier"/>
    <m/>
    <x v="270"/>
    <n v="5"/>
    <s v="HT08"/>
    <s v="HT08821"/>
    <s v="HT08821-01"/>
    <n v="1"/>
  </r>
  <r>
    <s v="ACTED"/>
    <m/>
    <s v="CONCERN"/>
    <x v="0"/>
    <x v="31"/>
    <n v="2"/>
    <s v="Novembre"/>
    <m/>
    <x v="0"/>
    <x v="0"/>
    <s v="Kit d'hygiène"/>
    <m/>
    <s v="Nombre"/>
    <n v="500"/>
    <m/>
    <m/>
    <m/>
    <s v=""/>
    <x v="80"/>
    <m/>
    <x v="1"/>
    <x v="44"/>
    <s v="1e Grandoit"/>
    <s v="centre ville zone 1"/>
    <s v="Urbain"/>
    <s v="Quartier"/>
    <m/>
    <x v="270"/>
    <n v="5"/>
    <s v="HT08"/>
    <s v="HT08821"/>
    <s v="HT08821-01"/>
    <n v="0"/>
  </r>
  <r>
    <s v="ACTED"/>
    <m/>
    <s v="CONCERN"/>
    <x v="0"/>
    <x v="31"/>
    <n v="2"/>
    <s v="Novembre"/>
    <m/>
    <x v="0"/>
    <x v="0"/>
    <s v="Moustiquaires"/>
    <m/>
    <s v="Nombre"/>
    <n v="500"/>
    <m/>
    <m/>
    <m/>
    <s v=""/>
    <x v="80"/>
    <m/>
    <x v="1"/>
    <x v="44"/>
    <s v="1e Grandoit"/>
    <s v="centre ville zone 1"/>
    <s v="Urbain"/>
    <s v="Quartier"/>
    <m/>
    <x v="270"/>
    <n v="5"/>
    <s v="HT08"/>
    <s v="HT08821"/>
    <s v="HT08821-01"/>
    <n v="0"/>
  </r>
  <r>
    <s v="ACTED"/>
    <m/>
    <s v="CONCERN"/>
    <x v="0"/>
    <x v="31"/>
    <n v="2"/>
    <s v="Novembre"/>
    <m/>
    <x v="0"/>
    <x v="0"/>
    <s v="Couvertures"/>
    <m/>
    <s v="Nombre"/>
    <n v="500"/>
    <m/>
    <m/>
    <m/>
    <s v=""/>
    <x v="80"/>
    <m/>
    <x v="1"/>
    <x v="44"/>
    <s v="1e Grandoit"/>
    <s v="centre ville zone 1"/>
    <s v="Urbain"/>
    <s v="Quartier"/>
    <m/>
    <x v="270"/>
    <n v="5"/>
    <s v="HT08"/>
    <s v="HT08821"/>
    <s v="HT08821-01"/>
    <n v="0"/>
  </r>
  <r>
    <s v="ACTED"/>
    <m/>
    <s v="CONCERN"/>
    <x v="0"/>
    <x v="31"/>
    <n v="2"/>
    <s v="Novembre"/>
    <m/>
    <x v="0"/>
    <x v="0"/>
    <s v="Autre, à préciser dans &quot;Commentaires&quot;"/>
    <m/>
    <s v="N/A"/>
    <n v="500"/>
    <m/>
    <m/>
    <m/>
    <s v=""/>
    <x v="80"/>
    <m/>
    <x v="1"/>
    <x v="44"/>
    <s v="1e Grandoit"/>
    <s v="centre ville zone 1"/>
    <s v="Urbain"/>
    <s v="Quartier"/>
    <s v="bassins"/>
    <x v="270"/>
    <n v="5"/>
    <s v="HT08"/>
    <s v="HT08821"/>
    <s v="HT08821-01"/>
    <n v="0"/>
  </r>
  <r>
    <s v="French RC"/>
    <s v="Haitian RC"/>
    <m/>
    <x v="0"/>
    <x v="31"/>
    <n v="2"/>
    <s v="Novembre"/>
    <m/>
    <x v="1"/>
    <x v="1"/>
    <s v="Bâches"/>
    <m/>
    <s v="Nombre"/>
    <n v="70"/>
    <m/>
    <m/>
    <m/>
    <s v=""/>
    <x v="149"/>
    <s v="Sélection / Priorisation"/>
    <x v="0"/>
    <x v="22"/>
    <s v="Source Philippe"/>
    <m/>
    <m/>
    <m/>
    <m/>
    <x v="271"/>
    <n v="4"/>
    <s v="HT01"/>
    <s v="HT01152"/>
    <e v="#N/A"/>
    <n v="0"/>
  </r>
  <r>
    <s v="French RC"/>
    <s v="Haitian RC"/>
    <m/>
    <x v="0"/>
    <x v="31"/>
    <n v="2"/>
    <s v="Novembre"/>
    <m/>
    <x v="0"/>
    <x v="0"/>
    <s v="Kit de cuisine"/>
    <m/>
    <s v="Nombre"/>
    <n v="180"/>
    <m/>
    <m/>
    <m/>
    <s v=""/>
    <x v="149"/>
    <s v="Sélection / Priorisation"/>
    <x v="0"/>
    <x v="22"/>
    <s v="Source Philippe"/>
    <m/>
    <m/>
    <m/>
    <m/>
    <x v="271"/>
    <n v="4"/>
    <s v="HT01"/>
    <s v="HT01152"/>
    <e v="#N/A"/>
    <n v="0"/>
  </r>
  <r>
    <s v="French RC"/>
    <s v="Haitian RC"/>
    <m/>
    <x v="0"/>
    <x v="31"/>
    <n v="2"/>
    <s v="Novembre"/>
    <m/>
    <x v="0"/>
    <x v="0"/>
    <s v="Kit d'hygiène"/>
    <m/>
    <s v="Nombre"/>
    <n v="241"/>
    <m/>
    <m/>
    <m/>
    <s v=""/>
    <x v="149"/>
    <s v="Sélection / Priorisation"/>
    <x v="0"/>
    <x v="22"/>
    <s v="Source Philippe"/>
    <m/>
    <m/>
    <m/>
    <m/>
    <x v="271"/>
    <n v="4"/>
    <s v="HT01"/>
    <s v="HT01152"/>
    <e v="#N/A"/>
    <n v="0"/>
  </r>
  <r>
    <s v="French RC"/>
    <s v="Haitian RC"/>
    <m/>
    <x v="0"/>
    <x v="31"/>
    <n v="2"/>
    <s v="Novembre"/>
    <m/>
    <x v="0"/>
    <x v="0"/>
    <s v="Moustiquaires"/>
    <m/>
    <s v="Nombre"/>
    <n v="90"/>
    <m/>
    <m/>
    <m/>
    <s v=""/>
    <x v="149"/>
    <s v="Sélection / Priorisation"/>
    <x v="0"/>
    <x v="22"/>
    <s v="Source Philippe"/>
    <m/>
    <m/>
    <m/>
    <m/>
    <x v="271"/>
    <n v="4"/>
    <s v="HT01"/>
    <s v="HT01152"/>
    <e v="#N/A"/>
    <n v="0"/>
  </r>
  <r>
    <s v="Haitian RC"/>
    <m/>
    <m/>
    <x v="0"/>
    <x v="31"/>
    <n v="2"/>
    <s v="Novembre"/>
    <m/>
    <x v="0"/>
    <x v="0"/>
    <s v="Kit de cuisine"/>
    <m/>
    <s v="Nombre"/>
    <n v="180"/>
    <m/>
    <m/>
    <m/>
    <s v=""/>
    <x v="149"/>
    <s v="Sélection / Priorisation"/>
    <x v="0"/>
    <x v="22"/>
    <s v="Source Philippe"/>
    <m/>
    <m/>
    <m/>
    <m/>
    <x v="272"/>
    <n v="1"/>
    <s v="HT01"/>
    <s v="HT01152"/>
    <e v="#N/A"/>
    <n v="0"/>
  </r>
  <r>
    <s v="Samaritan's Purse"/>
    <m/>
    <m/>
    <x v="0"/>
    <x v="31"/>
    <n v="2"/>
    <s v="Novembre"/>
    <m/>
    <x v="1"/>
    <x v="1"/>
    <s v="Bâches"/>
    <m/>
    <s v="Nombre"/>
    <n v="100"/>
    <m/>
    <m/>
    <m/>
    <s v=""/>
    <x v="25"/>
    <m/>
    <x v="2"/>
    <x v="26"/>
    <s v="11ème Melon"/>
    <m/>
    <m/>
    <m/>
    <m/>
    <x v="273"/>
    <n v="2"/>
    <s v="HT07"/>
    <s v="HT07715"/>
    <s v="HT07715-03"/>
    <n v="1"/>
  </r>
  <r>
    <s v="Samaritan's Purse"/>
    <m/>
    <m/>
    <x v="0"/>
    <x v="31"/>
    <n v="2"/>
    <s v="Novembre"/>
    <m/>
    <x v="0"/>
    <x v="0"/>
    <s v="Kit d'hygiène"/>
    <m/>
    <s v="Nombre"/>
    <n v="300"/>
    <m/>
    <m/>
    <m/>
    <s v=""/>
    <x v="25"/>
    <s v="Distribution générale"/>
    <x v="2"/>
    <x v="26"/>
    <s v="11ème Melon"/>
    <m/>
    <m/>
    <m/>
    <m/>
    <x v="273"/>
    <n v="2"/>
    <s v="HT07"/>
    <s v="HT07715"/>
    <s v="HT07715-03"/>
    <n v="0"/>
  </r>
  <r>
    <s v="Samaritan's Purse"/>
    <m/>
    <m/>
    <x v="0"/>
    <x v="31"/>
    <n v="2"/>
    <s v="Novembre"/>
    <m/>
    <x v="0"/>
    <x v="0"/>
    <s v="Kit d'hygiène"/>
    <m/>
    <s v="Nombre"/>
    <n v="300"/>
    <m/>
    <m/>
    <m/>
    <s v=""/>
    <x v="25"/>
    <s v="Distribution générale"/>
    <x v="2"/>
    <x v="52"/>
    <s v="Anglais"/>
    <m/>
    <m/>
    <m/>
    <m/>
    <x v="274"/>
    <n v="1"/>
    <s v="HT07"/>
    <s v="HT07751"/>
    <e v="#N/A"/>
    <n v="0"/>
  </r>
  <r>
    <s v="Save the Children International"/>
    <m/>
    <s v="OFDA"/>
    <x v="0"/>
    <x v="31"/>
    <n v="2"/>
    <s v="Novembre"/>
    <m/>
    <x v="1"/>
    <x v="1"/>
    <s v="Kit Abris"/>
    <s v="bache 4*6, 1 corde"/>
    <s v="Nombre"/>
    <n v="450"/>
    <n v="2250"/>
    <m/>
    <m/>
    <n v="2250"/>
    <x v="150"/>
    <s v="Distribution générale"/>
    <x v="1"/>
    <x v="23"/>
    <s v="Mouline"/>
    <s v="Garnier"/>
    <s v="Rural"/>
    <s v="Ménage"/>
    <s v="Chaque bache avec 20 metres de corde et guide technique"/>
    <x v="275"/>
    <n v="1"/>
    <s v="HT08"/>
    <s v="HT08833"/>
    <e v="#N/A"/>
    <n v="0"/>
  </r>
  <r>
    <s v="World Vision International"/>
    <m/>
    <m/>
    <x v="0"/>
    <x v="31"/>
    <n v="2"/>
    <s v="Novembre"/>
    <m/>
    <x v="1"/>
    <x v="1"/>
    <s v="Bâches"/>
    <m/>
    <s v="Nombre"/>
    <n v="50"/>
    <m/>
    <m/>
    <m/>
    <s v=""/>
    <x v="37"/>
    <m/>
    <x v="5"/>
    <x v="18"/>
    <s v="Chalon"/>
    <m/>
    <m/>
    <m/>
    <s v="COUD"/>
    <x v="276"/>
    <n v="1"/>
    <s v="HT10"/>
    <s v="HT101011"/>
    <e v="#N/A"/>
    <n v="0"/>
  </r>
  <r>
    <s v="ACTED"/>
    <m/>
    <s v="OFDA"/>
    <x v="0"/>
    <x v="32"/>
    <n v="3"/>
    <s v="Novembre"/>
    <m/>
    <x v="1"/>
    <x v="1"/>
    <s v="Bâches"/>
    <m/>
    <s v="Nombre"/>
    <n v="182"/>
    <m/>
    <m/>
    <m/>
    <s v=""/>
    <x v="37"/>
    <m/>
    <x v="1"/>
    <x v="1"/>
    <s v="9e Fonds Rouge Torberck"/>
    <s v="source dommage"/>
    <s v="Urbain"/>
    <s v="Centre collectif / d'évacuation d'urgence"/>
    <m/>
    <x v="277"/>
    <n v="3"/>
    <s v="HT08"/>
    <s v="HT08811"/>
    <s v="HT08811-09"/>
    <n v="0"/>
  </r>
  <r>
    <s v="ACTED"/>
    <m/>
    <s v="OFDA"/>
    <x v="0"/>
    <x v="32"/>
    <n v="3"/>
    <s v="Novembre"/>
    <m/>
    <x v="0"/>
    <x v="0"/>
    <s v="Kit de cuisine"/>
    <m/>
    <s v="Nombre"/>
    <n v="182"/>
    <m/>
    <m/>
    <m/>
    <s v=""/>
    <x v="37"/>
    <m/>
    <x v="1"/>
    <x v="1"/>
    <s v="9e Fonds Rouge Torberck"/>
    <s v="source dommage"/>
    <s v="Urbain"/>
    <s v="Centre collectif / d'évacuation d'urgence"/>
    <m/>
    <x v="277"/>
    <n v="3"/>
    <s v="HT08"/>
    <s v="HT08811"/>
    <s v="HT08811-09"/>
    <n v="0"/>
  </r>
  <r>
    <s v="ACTED"/>
    <m/>
    <s v="OFDA"/>
    <x v="0"/>
    <x v="32"/>
    <n v="3"/>
    <s v="Novembre"/>
    <m/>
    <x v="0"/>
    <x v="0"/>
    <s v="Kit d'hygiène"/>
    <m/>
    <s v="Nombre"/>
    <n v="182"/>
    <m/>
    <m/>
    <m/>
    <s v=""/>
    <x v="37"/>
    <m/>
    <x v="1"/>
    <x v="1"/>
    <s v="9e Fonds Rouge Torberck"/>
    <s v="source dommage"/>
    <s v="Urbain"/>
    <s v="Centre collectif / d'évacuation d'urgence"/>
    <m/>
    <x v="277"/>
    <n v="3"/>
    <s v="HT08"/>
    <s v="HT08811"/>
    <s v="HT08811-09"/>
    <n v="0"/>
  </r>
  <r>
    <s v="ADRA"/>
    <m/>
    <m/>
    <x v="0"/>
    <x v="32"/>
    <n v="3"/>
    <s v="Novembre"/>
    <m/>
    <x v="1"/>
    <x v="1"/>
    <s v="Bâches"/>
    <m/>
    <s v="Nombre"/>
    <n v="80"/>
    <m/>
    <m/>
    <m/>
    <s v=""/>
    <x v="21"/>
    <m/>
    <x v="2"/>
    <x v="36"/>
    <s v="Beaulieu"/>
    <m/>
    <m/>
    <m/>
    <s v="nous avons donné 40 unit rainfresh pour traiter l'eau a 40 familles"/>
    <x v="278"/>
    <n v="2"/>
    <s v="HT07"/>
    <s v="HT07743"/>
    <e v="#N/A"/>
    <n v="1"/>
  </r>
  <r>
    <s v="ADRA"/>
    <m/>
    <m/>
    <x v="0"/>
    <x v="32"/>
    <n v="3"/>
    <s v="Novembre"/>
    <m/>
    <x v="1"/>
    <x v="1"/>
    <s v="Bâches"/>
    <m/>
    <s v="Nombre"/>
    <n v="80"/>
    <m/>
    <m/>
    <m/>
    <s v=""/>
    <x v="21"/>
    <m/>
    <x v="2"/>
    <x v="36"/>
    <s v="Boclos"/>
    <m/>
    <m/>
    <m/>
    <s v="nous avons donné 40 unit rainfresh pour traiter l'eau a 40 familles"/>
    <x v="279"/>
    <n v="2"/>
    <s v="HT07"/>
    <s v="HT07743"/>
    <e v="#N/A"/>
    <n v="0"/>
  </r>
  <r>
    <s v="ADRA"/>
    <m/>
    <m/>
    <x v="0"/>
    <x v="32"/>
    <n v="3"/>
    <s v="Novembre"/>
    <m/>
    <x v="1"/>
    <x v="1"/>
    <s v="Bâches"/>
    <m/>
    <s v="Nombre"/>
    <n v="90"/>
    <m/>
    <m/>
    <m/>
    <s v=""/>
    <x v="151"/>
    <m/>
    <x v="2"/>
    <x v="36"/>
    <s v="Renaudin"/>
    <m/>
    <m/>
    <m/>
    <s v="nous avons donné 45 unit rainfresh pour traiter l'eau a 45 familles"/>
    <x v="280"/>
    <n v="2"/>
    <s v="HT07"/>
    <s v="HT07743"/>
    <e v="#N/A"/>
    <n v="0"/>
  </r>
  <r>
    <s v="ADRA"/>
    <m/>
    <m/>
    <x v="0"/>
    <x v="32"/>
    <n v="3"/>
    <s v="Novembre"/>
    <m/>
    <x v="1"/>
    <x v="1"/>
    <s v="Kit Abris"/>
    <s v="Perle, machette, scie,rous,fil de fer,marteau,clous divers."/>
    <s v="Nombre"/>
    <n v="40"/>
    <m/>
    <m/>
    <m/>
    <s v=""/>
    <x v="21"/>
    <s v="Sélection / Priorisation"/>
    <x v="2"/>
    <x v="36"/>
    <s v="Beaulieu"/>
    <m/>
    <m/>
    <m/>
    <s v="nous avons donné 40 unit rainfresh pour traiter l'eau a 40 familles"/>
    <x v="278"/>
    <n v="2"/>
    <s v="HT07"/>
    <s v="HT07743"/>
    <e v="#N/A"/>
    <n v="0"/>
  </r>
  <r>
    <s v="ADRA"/>
    <m/>
    <m/>
    <x v="0"/>
    <x v="32"/>
    <n v="3"/>
    <s v="Novembre"/>
    <m/>
    <x v="1"/>
    <x v="1"/>
    <s v="Kit Abris"/>
    <s v="Perle, machette, scie,rous,fil de fer,marteau,clous divers."/>
    <s v="Nombre"/>
    <n v="40"/>
    <m/>
    <m/>
    <m/>
    <s v=""/>
    <x v="21"/>
    <s v="Sélection / Priorisation"/>
    <x v="2"/>
    <x v="36"/>
    <s v="Boclos"/>
    <m/>
    <m/>
    <m/>
    <s v="nous avons donné 40 unit rainfresh pour traiter l'eau a 40 familles"/>
    <x v="279"/>
    <n v="2"/>
    <s v="HT07"/>
    <s v="HT07743"/>
    <e v="#N/A"/>
    <n v="0"/>
  </r>
  <r>
    <s v="ADRA"/>
    <m/>
    <m/>
    <x v="0"/>
    <x v="32"/>
    <n v="3"/>
    <s v="Novembre"/>
    <m/>
    <x v="1"/>
    <x v="1"/>
    <s v="Kit Abris"/>
    <s v="Perle, machette, scie,rous,fil de fer,marteau,clous divers."/>
    <s v="Nombre"/>
    <n v="45"/>
    <m/>
    <m/>
    <m/>
    <s v=""/>
    <x v="151"/>
    <s v="Sélection / Priorisation"/>
    <x v="2"/>
    <x v="36"/>
    <s v="Renaudin"/>
    <m/>
    <m/>
    <m/>
    <s v="nous avons donné 45 unit rainfresh pour traiter l'eau a 45 familles"/>
    <x v="280"/>
    <n v="2"/>
    <s v="HT07"/>
    <s v="HT07743"/>
    <e v="#N/A"/>
    <n v="0"/>
  </r>
  <r>
    <s v="CARE"/>
    <m/>
    <m/>
    <x v="0"/>
    <x v="32"/>
    <n v="3"/>
    <s v="Novembre"/>
    <m/>
    <x v="1"/>
    <x v="1"/>
    <s v="Bâches"/>
    <m/>
    <s v="Nombre"/>
    <n v="176"/>
    <m/>
    <m/>
    <m/>
    <s v=""/>
    <x v="64"/>
    <s v="Sélection / Priorisation"/>
    <x v="1"/>
    <x v="5"/>
    <m/>
    <m/>
    <m/>
    <s v="Centre collectif / d'évacuation d'urgence"/>
    <m/>
    <x v="281"/>
    <n v="2"/>
    <s v="HT08"/>
    <s v="HT08814"/>
    <e v="#N/A"/>
    <n v="0"/>
  </r>
  <r>
    <s v="CARE"/>
    <m/>
    <m/>
    <x v="0"/>
    <x v="32"/>
    <n v="3"/>
    <s v="Novembre"/>
    <m/>
    <x v="0"/>
    <x v="0"/>
    <s v="Aquatabs"/>
    <m/>
    <s v="Nombre"/>
    <n v="8000"/>
    <m/>
    <m/>
    <m/>
    <s v=""/>
    <x v="152"/>
    <m/>
    <x v="1"/>
    <x v="5"/>
    <m/>
    <m/>
    <m/>
    <s v="Ménage"/>
    <m/>
    <x v="281"/>
    <n v="2"/>
    <s v="HT08"/>
    <s v="HT08814"/>
    <e v="#N/A"/>
    <n v="0"/>
  </r>
  <r>
    <s v="French RC"/>
    <s v="Haitian RC"/>
    <m/>
    <x v="0"/>
    <x v="32"/>
    <n v="3"/>
    <s v="Novembre"/>
    <m/>
    <x v="1"/>
    <x v="1"/>
    <s v="Bâches"/>
    <m/>
    <s v="Nombre"/>
    <n v="11"/>
    <m/>
    <m/>
    <m/>
    <s v=""/>
    <x v="153"/>
    <s v="Sélection / Priorisation"/>
    <x v="0"/>
    <x v="22"/>
    <s v="Morne Ramier"/>
    <m/>
    <m/>
    <m/>
    <m/>
    <x v="282"/>
    <n v="4"/>
    <s v="HT01"/>
    <s v="HT01152"/>
    <e v="#N/A"/>
    <n v="0"/>
  </r>
  <r>
    <s v="French RC"/>
    <s v="Haitian RC"/>
    <m/>
    <x v="0"/>
    <x v="32"/>
    <n v="3"/>
    <s v="Novembre"/>
    <m/>
    <x v="0"/>
    <x v="0"/>
    <s v="Kit de cuisine"/>
    <m/>
    <s v="Nombre"/>
    <n v="65"/>
    <m/>
    <m/>
    <m/>
    <s v=""/>
    <x v="153"/>
    <s v="Sélection / Priorisation"/>
    <x v="0"/>
    <x v="22"/>
    <s v="Morne Ramier"/>
    <m/>
    <m/>
    <m/>
    <m/>
    <x v="282"/>
    <n v="4"/>
    <s v="HT01"/>
    <s v="HT01152"/>
    <e v="#N/A"/>
    <n v="0"/>
  </r>
  <r>
    <s v="French RC"/>
    <s v="Haitian RC"/>
    <m/>
    <x v="0"/>
    <x v="32"/>
    <n v="3"/>
    <s v="Novembre"/>
    <m/>
    <x v="0"/>
    <x v="0"/>
    <s v="Kit d'hygiène"/>
    <m/>
    <s v="Nombre"/>
    <n v="178"/>
    <m/>
    <m/>
    <m/>
    <s v=""/>
    <x v="153"/>
    <s v="Sélection / Priorisation"/>
    <x v="0"/>
    <x v="22"/>
    <s v="Morne Ramier"/>
    <m/>
    <m/>
    <m/>
    <m/>
    <x v="282"/>
    <n v="4"/>
    <s v="HT01"/>
    <s v="HT01152"/>
    <e v="#N/A"/>
    <n v="0"/>
  </r>
  <r>
    <s v="French RC"/>
    <s v="Haitian RC"/>
    <m/>
    <x v="0"/>
    <x v="32"/>
    <n v="3"/>
    <s v="Novembre"/>
    <m/>
    <x v="0"/>
    <x v="0"/>
    <s v="Moustiquaires"/>
    <m/>
    <s v="Nombre"/>
    <n v="8"/>
    <m/>
    <m/>
    <m/>
    <s v=""/>
    <x v="153"/>
    <s v="Sélection / Priorisation"/>
    <x v="0"/>
    <x v="22"/>
    <s v="Morne Ramier"/>
    <m/>
    <m/>
    <m/>
    <m/>
    <x v="282"/>
    <n v="4"/>
    <s v="HT01"/>
    <s v="HT01152"/>
    <e v="#N/A"/>
    <n v="0"/>
  </r>
  <r>
    <s v="Haitian RC"/>
    <m/>
    <m/>
    <x v="0"/>
    <x v="32"/>
    <n v="3"/>
    <s v="Novembre"/>
    <m/>
    <x v="0"/>
    <x v="0"/>
    <s v="Kit de cuisine"/>
    <m/>
    <s v="Nombre"/>
    <n v="65"/>
    <m/>
    <m/>
    <m/>
    <s v=""/>
    <x v="153"/>
    <s v="Sélection / Priorisation"/>
    <x v="0"/>
    <x v="22"/>
    <s v="Morne Ramier"/>
    <m/>
    <m/>
    <m/>
    <m/>
    <x v="283"/>
    <n v="1"/>
    <s v="HT01"/>
    <s v="HT01152"/>
    <e v="#N/A"/>
    <n v="0"/>
  </r>
  <r>
    <s v="Samaritan's Purse"/>
    <m/>
    <m/>
    <x v="0"/>
    <x v="32"/>
    <n v="3"/>
    <s v="Novembre"/>
    <m/>
    <x v="1"/>
    <x v="1"/>
    <s v="Bâches"/>
    <m/>
    <s v="Nombre"/>
    <n v="140"/>
    <m/>
    <m/>
    <m/>
    <s v=""/>
    <x v="154"/>
    <m/>
    <x v="2"/>
    <x v="7"/>
    <s v="Cayes"/>
    <m/>
    <m/>
    <m/>
    <m/>
    <x v="284"/>
    <n v="1"/>
    <s v="HT07"/>
    <s v="HT07711"/>
    <e v="#N/A"/>
    <n v="0"/>
  </r>
  <r>
    <s v="Samaritan's Purse"/>
    <m/>
    <m/>
    <x v="0"/>
    <x v="32"/>
    <n v="3"/>
    <s v="Novembre"/>
    <m/>
    <x v="1"/>
    <x v="1"/>
    <s v="Bâches"/>
    <m/>
    <s v="Nombre"/>
    <n v="817"/>
    <m/>
    <m/>
    <m/>
    <s v=""/>
    <x v="37"/>
    <m/>
    <x v="1"/>
    <x v="49"/>
    <m/>
    <m/>
    <m/>
    <m/>
    <m/>
    <x v="285"/>
    <n v="1"/>
    <s v="HT08"/>
    <s v="HT08813"/>
    <e v="#N/A"/>
    <n v="0"/>
  </r>
  <r>
    <s v="World Vision International"/>
    <m/>
    <m/>
    <x v="0"/>
    <x v="32"/>
    <n v="3"/>
    <s v="Novembre"/>
    <m/>
    <x v="1"/>
    <x v="1"/>
    <s v="Bâches"/>
    <m/>
    <s v="Nombre"/>
    <n v="300"/>
    <m/>
    <m/>
    <m/>
    <s v=""/>
    <x v="25"/>
    <m/>
    <x v="5"/>
    <x v="42"/>
    <s v="Raymond"/>
    <m/>
    <m/>
    <m/>
    <m/>
    <x v="286"/>
    <n v="4"/>
    <s v="HT10"/>
    <s v="HT101022"/>
    <e v="#N/A"/>
    <n v="0"/>
  </r>
  <r>
    <s v="World Vision International"/>
    <m/>
    <m/>
    <x v="0"/>
    <x v="32"/>
    <n v="3"/>
    <s v="Novembre"/>
    <m/>
    <x v="0"/>
    <x v="0"/>
    <s v="Couvertures"/>
    <m/>
    <s v="Nombre"/>
    <n v="600"/>
    <m/>
    <m/>
    <m/>
    <s v=""/>
    <x v="25"/>
    <s v="Sélection / Priorisation"/>
    <x v="5"/>
    <x v="42"/>
    <s v="Raymond"/>
    <m/>
    <m/>
    <m/>
    <m/>
    <x v="286"/>
    <n v="4"/>
    <s v="HT10"/>
    <s v="HT101022"/>
    <e v="#N/A"/>
    <n v="0"/>
  </r>
  <r>
    <s v="World Vision International"/>
    <m/>
    <m/>
    <x v="0"/>
    <x v="32"/>
    <n v="3"/>
    <s v="Novembre"/>
    <m/>
    <x v="0"/>
    <x v="0"/>
    <s v="Kit d'hygiène"/>
    <m/>
    <s v="Nombre"/>
    <n v="300"/>
    <m/>
    <m/>
    <m/>
    <s v=""/>
    <x v="25"/>
    <s v="Sélection / Priorisation"/>
    <x v="5"/>
    <x v="42"/>
    <s v="Raymond"/>
    <m/>
    <m/>
    <m/>
    <m/>
    <x v="286"/>
    <n v="4"/>
    <s v="HT10"/>
    <s v="HT101022"/>
    <e v="#N/A"/>
    <n v="0"/>
  </r>
  <r>
    <s v="World Vision International"/>
    <m/>
    <m/>
    <x v="0"/>
    <x v="32"/>
    <n v="3"/>
    <s v="Novembre"/>
    <m/>
    <x v="0"/>
    <x v="0"/>
    <s v="Moustiquaires"/>
    <m/>
    <s v="Nombre"/>
    <n v="600"/>
    <m/>
    <m/>
    <m/>
    <s v=""/>
    <x v="25"/>
    <s v="Sélection / Priorisation"/>
    <x v="5"/>
    <x v="42"/>
    <s v="Raymond"/>
    <m/>
    <m/>
    <m/>
    <m/>
    <x v="286"/>
    <n v="4"/>
    <s v="HT10"/>
    <s v="HT101022"/>
    <e v="#N/A"/>
    <n v="0"/>
  </r>
  <r>
    <s v="ACTED"/>
    <m/>
    <s v="OFDA"/>
    <x v="0"/>
    <x v="33"/>
    <n v="4"/>
    <s v="Novembre"/>
    <m/>
    <x v="1"/>
    <x v="1"/>
    <s v="Bâches"/>
    <m/>
    <s v="Nombre"/>
    <n v="221"/>
    <m/>
    <m/>
    <m/>
    <s v=""/>
    <x v="37"/>
    <m/>
    <x v="1"/>
    <x v="1"/>
    <s v="9e Fonds Rouge Torberck"/>
    <s v="platon"/>
    <s v="Urbain"/>
    <s v="Centre collectif / d'évacuation d'urgence"/>
    <m/>
    <x v="287"/>
    <n v="3"/>
    <s v="HT08"/>
    <s v="HT08811"/>
    <s v="HT08811-09"/>
    <n v="0"/>
  </r>
  <r>
    <s v="ACTED"/>
    <m/>
    <s v="OFDA"/>
    <x v="0"/>
    <x v="33"/>
    <n v="4"/>
    <s v="Novembre"/>
    <m/>
    <x v="0"/>
    <x v="0"/>
    <s v="Kit de cuisine"/>
    <m/>
    <s v="Nombre"/>
    <n v="221"/>
    <m/>
    <m/>
    <m/>
    <s v=""/>
    <x v="37"/>
    <m/>
    <x v="1"/>
    <x v="1"/>
    <s v="9e Fonds Rouge Torberck"/>
    <s v="platon"/>
    <s v="Urbain"/>
    <s v="Centre collectif / d'évacuation d'urgence"/>
    <m/>
    <x v="287"/>
    <n v="3"/>
    <s v="HT08"/>
    <s v="HT08811"/>
    <s v="HT08811-09"/>
    <n v="0"/>
  </r>
  <r>
    <s v="ACTED"/>
    <m/>
    <s v="OFDA"/>
    <x v="0"/>
    <x v="33"/>
    <n v="4"/>
    <s v="Novembre"/>
    <m/>
    <x v="0"/>
    <x v="0"/>
    <s v="Kit d'hygiène"/>
    <m/>
    <s v="Nombre"/>
    <n v="221"/>
    <m/>
    <m/>
    <m/>
    <s v=""/>
    <x v="37"/>
    <m/>
    <x v="1"/>
    <x v="1"/>
    <s v="9e Fonds Rouge Torberck"/>
    <s v="platon"/>
    <s v="Urbain"/>
    <s v="Centre collectif / d'évacuation d'urgence"/>
    <m/>
    <x v="287"/>
    <n v="3"/>
    <s v="HT08"/>
    <s v="HT08811"/>
    <s v="HT08811-09"/>
    <n v="0"/>
  </r>
  <r>
    <s v="ADRA"/>
    <m/>
    <m/>
    <x v="0"/>
    <x v="33"/>
    <n v="4"/>
    <s v="Novembre"/>
    <m/>
    <x v="1"/>
    <x v="1"/>
    <s v="Bâches"/>
    <m/>
    <s v="Nombre"/>
    <n v="42"/>
    <m/>
    <m/>
    <m/>
    <s v=""/>
    <x v="155"/>
    <m/>
    <x v="2"/>
    <x v="7"/>
    <s v="Laurent"/>
    <m/>
    <m/>
    <m/>
    <m/>
    <x v="288"/>
    <n v="2"/>
    <s v="HT07"/>
    <s v="HT07711"/>
    <e v="#N/A"/>
    <n v="1"/>
  </r>
  <r>
    <s v="ADRA"/>
    <m/>
    <m/>
    <x v="0"/>
    <x v="33"/>
    <n v="4"/>
    <s v="Novembre"/>
    <m/>
    <x v="1"/>
    <x v="1"/>
    <s v="Kit Abris"/>
    <s v="Perle, machette, scie,rous,fil de fer,marteau,clous divers."/>
    <s v="Nombre"/>
    <n v="21"/>
    <m/>
    <m/>
    <m/>
    <s v=""/>
    <x v="155"/>
    <s v="Sélection / Priorisation"/>
    <x v="2"/>
    <x v="7"/>
    <s v="Laurent"/>
    <m/>
    <m/>
    <m/>
    <m/>
    <x v="288"/>
    <n v="2"/>
    <s v="HT07"/>
    <s v="HT07711"/>
    <e v="#N/A"/>
    <n v="0"/>
  </r>
  <r>
    <s v="American RC"/>
    <s v="Haitian RC"/>
    <m/>
    <x v="0"/>
    <x v="33"/>
    <n v="4"/>
    <s v="Novembre"/>
    <m/>
    <x v="1"/>
    <x v="1"/>
    <s v="Bâches"/>
    <m/>
    <s v="Nombre"/>
    <n v="557"/>
    <m/>
    <m/>
    <m/>
    <s v=""/>
    <x v="156"/>
    <m/>
    <x v="2"/>
    <x v="43"/>
    <m/>
    <m/>
    <m/>
    <m/>
    <m/>
    <x v="289"/>
    <n v="7"/>
    <s v="HT07"/>
    <s v="HT07712"/>
    <e v="#N/A"/>
    <n v="1"/>
  </r>
  <r>
    <s v="American RC"/>
    <s v="Haitian RC"/>
    <m/>
    <x v="0"/>
    <x v="33"/>
    <n v="4"/>
    <s v="Novembre"/>
    <m/>
    <x v="0"/>
    <x v="0"/>
    <s v="Bidons"/>
    <m/>
    <s v="Nombre"/>
    <n v="400"/>
    <m/>
    <m/>
    <m/>
    <s v=""/>
    <x v="156"/>
    <s v="Sélection / Priorisation"/>
    <x v="2"/>
    <x v="43"/>
    <m/>
    <m/>
    <m/>
    <m/>
    <m/>
    <x v="289"/>
    <n v="7"/>
    <s v="HT07"/>
    <s v="HT07712"/>
    <e v="#N/A"/>
    <n v="0"/>
  </r>
  <r>
    <s v="American RC"/>
    <s v="Haitian RC"/>
    <m/>
    <x v="0"/>
    <x v="33"/>
    <n v="4"/>
    <s v="Novembre"/>
    <m/>
    <x v="1"/>
    <x v="1"/>
    <s v="Kit Abris"/>
    <m/>
    <s v="Nombre"/>
    <n v="90"/>
    <m/>
    <m/>
    <m/>
    <s v=""/>
    <x v="156"/>
    <s v="Sélection / Priorisation"/>
    <x v="2"/>
    <x v="43"/>
    <m/>
    <m/>
    <m/>
    <m/>
    <m/>
    <x v="289"/>
    <n v="7"/>
    <s v="HT07"/>
    <s v="HT07712"/>
    <e v="#N/A"/>
    <n v="0"/>
  </r>
  <r>
    <s v="American RC"/>
    <s v="Haitian RC"/>
    <m/>
    <x v="0"/>
    <x v="33"/>
    <n v="4"/>
    <s v="Novembre"/>
    <m/>
    <x v="0"/>
    <x v="0"/>
    <s v="Kit d'hygiène"/>
    <m/>
    <s v="Nombre"/>
    <n v="205"/>
    <m/>
    <m/>
    <m/>
    <s v=""/>
    <x v="156"/>
    <s v="Sélection / Priorisation"/>
    <x v="2"/>
    <x v="43"/>
    <m/>
    <m/>
    <m/>
    <m/>
    <m/>
    <x v="289"/>
    <n v="7"/>
    <s v="HT07"/>
    <s v="HT07712"/>
    <e v="#N/A"/>
    <n v="0"/>
  </r>
  <r>
    <s v="American RC"/>
    <s v="Haitian RC"/>
    <m/>
    <x v="0"/>
    <x v="33"/>
    <n v="4"/>
    <s v="Novembre"/>
    <m/>
    <x v="0"/>
    <x v="0"/>
    <s v="Moustiquaires"/>
    <m/>
    <s v="Nombre"/>
    <n v="410"/>
    <m/>
    <m/>
    <m/>
    <s v=""/>
    <x v="156"/>
    <s v="Sélection / Priorisation"/>
    <x v="2"/>
    <x v="43"/>
    <m/>
    <m/>
    <m/>
    <m/>
    <m/>
    <x v="289"/>
    <n v="7"/>
    <s v="HT07"/>
    <s v="HT07712"/>
    <e v="#N/A"/>
    <n v="0"/>
  </r>
  <r>
    <s v="American RC"/>
    <s v="Haitian RC"/>
    <m/>
    <x v="0"/>
    <x v="33"/>
    <n v="4"/>
    <s v="Novembre"/>
    <m/>
    <x v="0"/>
    <x v="0"/>
    <s v="Seaux"/>
    <m/>
    <s v="Nombre"/>
    <n v="200"/>
    <m/>
    <m/>
    <m/>
    <s v=""/>
    <x v="156"/>
    <s v="Sélection / Priorisation"/>
    <x v="2"/>
    <x v="43"/>
    <m/>
    <m/>
    <m/>
    <m/>
    <m/>
    <x v="289"/>
    <n v="7"/>
    <s v="HT07"/>
    <s v="HT07712"/>
    <e v="#N/A"/>
    <n v="0"/>
  </r>
  <r>
    <s v="American RC"/>
    <s v="Haitian RC"/>
    <m/>
    <x v="0"/>
    <x v="33"/>
    <n v="4"/>
    <s v="Novembre"/>
    <m/>
    <x v="0"/>
    <x v="0"/>
    <s v="Kit de cuisine"/>
    <m/>
    <s v="Nombre"/>
    <n v="200"/>
    <m/>
    <m/>
    <m/>
    <s v=""/>
    <x v="156"/>
    <s v="Sélection / Priorisation"/>
    <x v="2"/>
    <x v="43"/>
    <m/>
    <m/>
    <m/>
    <m/>
    <m/>
    <x v="289"/>
    <n v="7"/>
    <s v="HT07"/>
    <s v="HT07712"/>
    <e v="#N/A"/>
    <n v="0"/>
  </r>
  <r>
    <s v="Concern Worldwide"/>
    <m/>
    <m/>
    <x v="0"/>
    <x v="33"/>
    <n v="4"/>
    <s v="Novembre"/>
    <m/>
    <x v="0"/>
    <x v="0"/>
    <s v="Aquatabs"/>
    <m/>
    <s v="Nombre"/>
    <n v="24700"/>
    <m/>
    <m/>
    <m/>
    <s v=""/>
    <x v="157"/>
    <s v="Sélection / Priorisation"/>
    <x v="0"/>
    <x v="22"/>
    <s v="Grand Vide"/>
    <m/>
    <m/>
    <m/>
    <m/>
    <x v="290"/>
    <n v="4"/>
    <s v="HT01"/>
    <s v="HT01152"/>
    <e v="#N/A"/>
    <n v="0"/>
  </r>
  <r>
    <s v="Concern Worldwide"/>
    <m/>
    <m/>
    <x v="0"/>
    <x v="33"/>
    <n v="4"/>
    <s v="Novembre"/>
    <m/>
    <x v="1"/>
    <x v="1"/>
    <s v="Bâches"/>
    <m/>
    <s v="Nombre"/>
    <n v="494"/>
    <m/>
    <m/>
    <m/>
    <s v=""/>
    <x v="157"/>
    <m/>
    <x v="0"/>
    <x v="22"/>
    <s v="Grand Vide"/>
    <m/>
    <m/>
    <m/>
    <m/>
    <x v="290"/>
    <n v="4"/>
    <s v="HT01"/>
    <s v="HT01152"/>
    <e v="#N/A"/>
    <n v="0"/>
  </r>
  <r>
    <s v="Concern Worldwide"/>
    <m/>
    <m/>
    <x v="0"/>
    <x v="33"/>
    <n v="4"/>
    <s v="Novembre"/>
    <m/>
    <x v="0"/>
    <x v="0"/>
    <s v="Couvertures"/>
    <m/>
    <s v="Nombre"/>
    <n v="494"/>
    <m/>
    <m/>
    <m/>
    <s v=""/>
    <x v="157"/>
    <s v="Sélection / Priorisation"/>
    <x v="0"/>
    <x v="22"/>
    <s v="Grand Vide"/>
    <m/>
    <m/>
    <m/>
    <m/>
    <x v="290"/>
    <n v="4"/>
    <s v="HT01"/>
    <s v="HT01152"/>
    <e v="#N/A"/>
    <n v="0"/>
  </r>
  <r>
    <s v="Concern Worldwide"/>
    <m/>
    <m/>
    <x v="0"/>
    <x v="33"/>
    <n v="4"/>
    <s v="Novembre"/>
    <m/>
    <x v="0"/>
    <x v="0"/>
    <s v="Kit d'hygiène"/>
    <m/>
    <s v="Nombre"/>
    <n v="494"/>
    <m/>
    <m/>
    <m/>
    <s v=""/>
    <x v="157"/>
    <s v="Sélection / Priorisation"/>
    <x v="0"/>
    <x v="22"/>
    <s v="Grand Vide"/>
    <m/>
    <m/>
    <m/>
    <m/>
    <x v="290"/>
    <n v="4"/>
    <s v="HT01"/>
    <s v="HT01152"/>
    <e v="#N/A"/>
    <n v="0"/>
  </r>
  <r>
    <s v="Diakonie Katastrophenhilfe"/>
    <s v="FNGA"/>
    <s v="Diakonie Katastrophenhilfe"/>
    <x v="0"/>
    <x v="33"/>
    <n v="4"/>
    <s v="Novembre"/>
    <m/>
    <x v="1"/>
    <x v="1"/>
    <s v="Kit Abris"/>
    <s v="1 bache, 2 laines, cordes"/>
    <s v="Nombre"/>
    <n v="100"/>
    <m/>
    <m/>
    <m/>
    <s v=""/>
    <x v="12"/>
    <s v="Sélection / Priorisation"/>
    <x v="1"/>
    <x v="1"/>
    <s v="2ème Haute Voldrogue"/>
    <s v="Leon"/>
    <s v="Rural"/>
    <s v="Ménage"/>
    <m/>
    <x v="291"/>
    <n v="1"/>
    <s v="HT08"/>
    <s v="HT08811"/>
    <s v="HT08811-02"/>
    <n v="1"/>
  </r>
  <r>
    <s v="German RC"/>
    <s v="Haitian RC"/>
    <m/>
    <x v="0"/>
    <x v="33"/>
    <n v="4"/>
    <s v="Novembre"/>
    <m/>
    <x v="0"/>
    <x v="0"/>
    <s v="Agricultural Cleaning Kits"/>
    <m/>
    <s v="Nombre"/>
    <n v="40"/>
    <m/>
    <m/>
    <m/>
    <s v=""/>
    <x v="148"/>
    <m/>
    <x v="5"/>
    <x v="42"/>
    <s v="Raymond"/>
    <m/>
    <m/>
    <m/>
    <m/>
    <x v="292"/>
    <n v="1"/>
    <s v="HT10"/>
    <s v="HT101022"/>
    <e v="#N/A"/>
    <n v="1"/>
  </r>
  <r>
    <s v="IFRC"/>
    <s v="Haitian RC"/>
    <m/>
    <x v="0"/>
    <x v="33"/>
    <n v="4"/>
    <s v="Novembre"/>
    <m/>
    <x v="1"/>
    <x v="1"/>
    <s v="Bâches"/>
    <m/>
    <s v="Nombre"/>
    <n v="823"/>
    <m/>
    <m/>
    <m/>
    <s v=""/>
    <x v="158"/>
    <m/>
    <x v="1"/>
    <x v="2"/>
    <s v="All"/>
    <m/>
    <m/>
    <m/>
    <m/>
    <x v="293"/>
    <n v="1"/>
    <s v="HT08"/>
    <s v="HT08832"/>
    <e v="#N/A"/>
    <n v="1"/>
  </r>
  <r>
    <s v="Lutheran World Federation"/>
    <s v="FNGA"/>
    <s v="Lutheran World Relief"/>
    <x v="0"/>
    <x v="33"/>
    <n v="4"/>
    <s v="Novembre"/>
    <m/>
    <x v="0"/>
    <x v="0"/>
    <s v="Kit d'hygiène"/>
    <s v="Shampooing, savon, brosses a dents, dentifrice, deodorants, peignes, Aquatabs, papier toilette, serviette hygienique, sceaux, savon pour lessive"/>
    <s v="Nombre"/>
    <n v="100"/>
    <m/>
    <m/>
    <m/>
    <s v=""/>
    <x v="12"/>
    <s v="Sélection / Priorisation"/>
    <x v="1"/>
    <x v="1"/>
    <s v="2ème Haute Voldrogue"/>
    <s v="Leon"/>
    <s v="Rural"/>
    <s v="Ménage"/>
    <m/>
    <x v="294"/>
    <n v="1"/>
    <s v="HT08"/>
    <s v="HT08811"/>
    <s v="HT08811-02"/>
    <n v="1"/>
  </r>
  <r>
    <s v="Samaritan's Purse"/>
    <m/>
    <m/>
    <x v="0"/>
    <x v="33"/>
    <n v="4"/>
    <s v="Novembre"/>
    <m/>
    <x v="1"/>
    <x v="1"/>
    <s v="Bâches"/>
    <m/>
    <s v="Nombre"/>
    <n v="1980"/>
    <m/>
    <m/>
    <m/>
    <s v=""/>
    <x v="159"/>
    <m/>
    <x v="2"/>
    <x v="32"/>
    <s v="Verone"/>
    <m/>
    <m/>
    <m/>
    <m/>
    <x v="295"/>
    <n v="1"/>
    <s v="HT07"/>
    <s v="HT07752"/>
    <e v="#N/A"/>
    <n v="1"/>
  </r>
  <r>
    <s v="Save the Children International"/>
    <m/>
    <s v="OFDA"/>
    <x v="0"/>
    <x v="33"/>
    <n v="4"/>
    <s v="Novembre"/>
    <m/>
    <x v="1"/>
    <x v="1"/>
    <s v="Kit Abris"/>
    <s v="bache 4*6, 1 corde"/>
    <s v="Nombre"/>
    <n v="300"/>
    <n v="1500"/>
    <m/>
    <m/>
    <n v="1500"/>
    <x v="25"/>
    <s v="Distribution générale"/>
    <x v="1"/>
    <x v="23"/>
    <s v="Mouline"/>
    <s v="Mouline"/>
    <s v="Rural"/>
    <s v="Ménage"/>
    <s v="Chaque bache avec 20 metres de corde et guide technique"/>
    <x v="296"/>
    <n v="1"/>
    <s v="HT08"/>
    <s v="HT08833"/>
    <e v="#N/A"/>
    <n v="0"/>
  </r>
  <r>
    <s v="World Vision International"/>
    <m/>
    <m/>
    <x v="0"/>
    <x v="33"/>
    <n v="4"/>
    <s v="Novembre"/>
    <m/>
    <x v="1"/>
    <x v="1"/>
    <s v="Bâches"/>
    <m/>
    <s v="Nombre"/>
    <n v="300"/>
    <m/>
    <m/>
    <m/>
    <s v=""/>
    <x v="25"/>
    <m/>
    <x v="5"/>
    <x v="37"/>
    <s v="Bouzi"/>
    <m/>
    <m/>
    <m/>
    <m/>
    <x v="297"/>
    <n v="4"/>
    <s v="HT10"/>
    <s v="HT101014"/>
    <e v="#N/A"/>
    <n v="0"/>
  </r>
  <r>
    <s v="World Vision International"/>
    <m/>
    <m/>
    <x v="0"/>
    <x v="33"/>
    <n v="4"/>
    <s v="Novembre"/>
    <m/>
    <x v="0"/>
    <x v="0"/>
    <s v="Couvertures"/>
    <m/>
    <s v="Nombre"/>
    <n v="600"/>
    <m/>
    <m/>
    <m/>
    <s v=""/>
    <x v="25"/>
    <s v="Sélection / Priorisation"/>
    <x v="5"/>
    <x v="37"/>
    <s v="Bouzi"/>
    <m/>
    <m/>
    <m/>
    <m/>
    <x v="297"/>
    <n v="4"/>
    <s v="HT10"/>
    <s v="HT101014"/>
    <e v="#N/A"/>
    <n v="0"/>
  </r>
  <r>
    <s v="World Vision International"/>
    <m/>
    <m/>
    <x v="0"/>
    <x v="33"/>
    <n v="4"/>
    <s v="Novembre"/>
    <m/>
    <x v="0"/>
    <x v="0"/>
    <s v="Kit d'hygiène"/>
    <m/>
    <s v="Nombre"/>
    <n v="300"/>
    <m/>
    <m/>
    <m/>
    <s v=""/>
    <x v="25"/>
    <s v="Sélection / Priorisation"/>
    <x v="5"/>
    <x v="37"/>
    <s v="Bouzi"/>
    <m/>
    <m/>
    <m/>
    <m/>
    <x v="297"/>
    <n v="4"/>
    <s v="HT10"/>
    <s v="HT101014"/>
    <e v="#N/A"/>
    <n v="0"/>
  </r>
  <r>
    <s v="World Vision International"/>
    <m/>
    <m/>
    <x v="0"/>
    <x v="33"/>
    <n v="4"/>
    <s v="Novembre"/>
    <m/>
    <x v="0"/>
    <x v="0"/>
    <s v="Moustiquaires"/>
    <m/>
    <s v="Nombre"/>
    <n v="600"/>
    <m/>
    <m/>
    <m/>
    <s v=""/>
    <x v="25"/>
    <s v="Sélection / Priorisation"/>
    <x v="5"/>
    <x v="37"/>
    <s v="Bouzi"/>
    <m/>
    <m/>
    <m/>
    <m/>
    <x v="297"/>
    <n v="4"/>
    <s v="HT10"/>
    <s v="HT101014"/>
    <e v="#N/A"/>
    <n v="0"/>
  </r>
  <r>
    <s v="AAR"/>
    <m/>
    <s v="Japan Platform"/>
    <x v="0"/>
    <x v="34"/>
    <n v="5"/>
    <s v="Novembre"/>
    <m/>
    <x v="0"/>
    <x v="0"/>
    <s v="Aquatabs"/>
    <m/>
    <s v="Nombre"/>
    <n v="300"/>
    <m/>
    <m/>
    <m/>
    <s v=""/>
    <x v="15"/>
    <s v="Sélection / Priorisation"/>
    <x v="2"/>
    <x v="7"/>
    <m/>
    <m/>
    <m/>
    <m/>
    <m/>
    <x v="298"/>
    <n v="6"/>
    <s v="HT07"/>
    <s v="HT07711"/>
    <e v="#N/A"/>
    <n v="1"/>
  </r>
  <r>
    <s v="AAR"/>
    <m/>
    <s v="Japan Platform"/>
    <x v="0"/>
    <x v="34"/>
    <n v="5"/>
    <s v="Novembre"/>
    <m/>
    <x v="1"/>
    <x v="1"/>
    <s v="Bâches"/>
    <m/>
    <s v="Nombre"/>
    <n v="150"/>
    <m/>
    <m/>
    <m/>
    <s v=""/>
    <x v="15"/>
    <s v="Sélection / Priorisation"/>
    <x v="2"/>
    <x v="7"/>
    <m/>
    <m/>
    <m/>
    <m/>
    <m/>
    <x v="298"/>
    <n v="6"/>
    <s v="HT07"/>
    <s v="HT07711"/>
    <e v="#N/A"/>
    <n v="0"/>
  </r>
  <r>
    <s v="AAR"/>
    <m/>
    <s v="Japan Platform"/>
    <x v="0"/>
    <x v="34"/>
    <n v="5"/>
    <s v="Novembre"/>
    <m/>
    <x v="0"/>
    <x v="0"/>
    <s v="Bidons"/>
    <m/>
    <s v="Nombre"/>
    <n v="150"/>
    <m/>
    <m/>
    <m/>
    <s v=""/>
    <x v="15"/>
    <s v="Sélection / Priorisation"/>
    <x v="2"/>
    <x v="7"/>
    <m/>
    <m/>
    <m/>
    <m/>
    <m/>
    <x v="298"/>
    <n v="6"/>
    <s v="HT07"/>
    <s v="HT07711"/>
    <e v="#N/A"/>
    <n v="0"/>
  </r>
  <r>
    <s v="AAR"/>
    <m/>
    <s v="Japan Platform"/>
    <x v="0"/>
    <x v="34"/>
    <n v="5"/>
    <s v="Novembre"/>
    <m/>
    <x v="0"/>
    <x v="0"/>
    <s v="Kit d'hygiène"/>
    <m/>
    <s v="Nombre"/>
    <n v="150"/>
    <m/>
    <m/>
    <m/>
    <s v=""/>
    <x v="15"/>
    <s v="Sélection / Priorisation"/>
    <x v="2"/>
    <x v="7"/>
    <m/>
    <m/>
    <m/>
    <m/>
    <m/>
    <x v="298"/>
    <n v="6"/>
    <s v="HT07"/>
    <s v="HT07711"/>
    <e v="#N/A"/>
    <n v="0"/>
  </r>
  <r>
    <s v="AAR"/>
    <m/>
    <s v="Japan Platform"/>
    <x v="0"/>
    <x v="34"/>
    <n v="5"/>
    <s v="Novembre"/>
    <m/>
    <x v="0"/>
    <x v="0"/>
    <s v="Moustiquaires"/>
    <m/>
    <s v="Nombre"/>
    <n v="150"/>
    <m/>
    <m/>
    <m/>
    <s v=""/>
    <x v="15"/>
    <s v="Sélection / Priorisation"/>
    <x v="2"/>
    <x v="7"/>
    <m/>
    <m/>
    <m/>
    <m/>
    <m/>
    <x v="298"/>
    <n v="6"/>
    <s v="HT07"/>
    <s v="HT07711"/>
    <e v="#N/A"/>
    <n v="0"/>
  </r>
  <r>
    <s v="AAR"/>
    <m/>
    <s v="Japan Platform"/>
    <x v="0"/>
    <x v="34"/>
    <n v="5"/>
    <s v="Novembre"/>
    <m/>
    <x v="1"/>
    <x v="4"/>
    <s v="Non conditionel"/>
    <m/>
    <s v="Valeur en HTG"/>
    <m/>
    <m/>
    <m/>
    <m/>
    <s v=""/>
    <x v="15"/>
    <s v="Sélection / Priorisation"/>
    <x v="2"/>
    <x v="7"/>
    <m/>
    <m/>
    <m/>
    <m/>
    <m/>
    <x v="298"/>
    <n v="6"/>
    <s v="HT07"/>
    <s v="HT07711"/>
    <e v="#N/A"/>
    <n v="0"/>
  </r>
  <r>
    <s v="American RC"/>
    <s v="Haitian RC"/>
    <m/>
    <x v="0"/>
    <x v="34"/>
    <n v="5"/>
    <s v="Novembre"/>
    <m/>
    <x v="1"/>
    <x v="1"/>
    <s v="Bâches"/>
    <m/>
    <s v="Nombre"/>
    <n v="204"/>
    <m/>
    <m/>
    <m/>
    <s v=""/>
    <x v="160"/>
    <m/>
    <x v="2"/>
    <x v="19"/>
    <m/>
    <m/>
    <m/>
    <m/>
    <m/>
    <x v="299"/>
    <n v="4"/>
    <s v="HT07"/>
    <s v="HT07713"/>
    <e v="#N/A"/>
    <n v="1"/>
  </r>
  <r>
    <s v="American RC"/>
    <s v="Haitian RC"/>
    <m/>
    <x v="0"/>
    <x v="34"/>
    <n v="5"/>
    <s v="Novembre"/>
    <m/>
    <x v="0"/>
    <x v="0"/>
    <s v="Bidons"/>
    <m/>
    <s v="Nombre"/>
    <n v="408"/>
    <m/>
    <m/>
    <m/>
    <s v=""/>
    <x v="160"/>
    <s v="Sélection / Priorisation"/>
    <x v="2"/>
    <x v="19"/>
    <m/>
    <m/>
    <m/>
    <m/>
    <m/>
    <x v="299"/>
    <n v="4"/>
    <s v="HT07"/>
    <s v="HT07713"/>
    <e v="#N/A"/>
    <n v="0"/>
  </r>
  <r>
    <s v="American RC"/>
    <s v="Haitian RC"/>
    <m/>
    <x v="0"/>
    <x v="34"/>
    <n v="5"/>
    <s v="Novembre"/>
    <m/>
    <x v="1"/>
    <x v="1"/>
    <s v="Kit Abris"/>
    <m/>
    <s v="Nombre"/>
    <n v="204"/>
    <m/>
    <m/>
    <m/>
    <s v=""/>
    <x v="160"/>
    <s v="Sélection / Priorisation"/>
    <x v="2"/>
    <x v="19"/>
    <m/>
    <m/>
    <m/>
    <m/>
    <m/>
    <x v="299"/>
    <n v="4"/>
    <s v="HT07"/>
    <s v="HT07713"/>
    <e v="#N/A"/>
    <n v="0"/>
  </r>
  <r>
    <s v="American RC"/>
    <s v="Haitian RC"/>
    <m/>
    <x v="0"/>
    <x v="34"/>
    <n v="5"/>
    <s v="Novembre"/>
    <m/>
    <x v="0"/>
    <x v="0"/>
    <s v="Kit de cuisine"/>
    <m/>
    <s v="Nombre"/>
    <n v="204"/>
    <m/>
    <m/>
    <m/>
    <s v=""/>
    <x v="160"/>
    <s v="Sélection / Priorisation"/>
    <x v="2"/>
    <x v="19"/>
    <m/>
    <m/>
    <m/>
    <m/>
    <m/>
    <x v="299"/>
    <n v="4"/>
    <s v="HT07"/>
    <s v="HT07713"/>
    <e v="#N/A"/>
    <n v="0"/>
  </r>
  <r>
    <s v="Lutheran World Federation"/>
    <s v="FNGA"/>
    <s v="Lutheran World Relief"/>
    <x v="0"/>
    <x v="34"/>
    <n v="5"/>
    <s v="Novembre"/>
    <m/>
    <x v="1"/>
    <x v="1"/>
    <s v="Kit Abris"/>
    <s v="1 bache, 2 laines, cordes"/>
    <s v="Nombre"/>
    <n v="100"/>
    <m/>
    <m/>
    <m/>
    <s v=""/>
    <x v="12"/>
    <s v="Sélection / Priorisation"/>
    <x v="1"/>
    <x v="1"/>
    <s v="2ème Haute Voldrogue"/>
    <s v="Flavier"/>
    <s v="Rural"/>
    <s v="Ménage"/>
    <m/>
    <x v="300"/>
    <n v="2"/>
    <s v="HT08"/>
    <s v="HT08811"/>
    <s v="HT08811-02"/>
    <n v="0"/>
  </r>
  <r>
    <s v="Lutheran World Federation"/>
    <s v="FNGA"/>
    <s v="Lutheran World Relief"/>
    <x v="0"/>
    <x v="34"/>
    <n v="5"/>
    <s v="Novembre"/>
    <m/>
    <x v="0"/>
    <x v="0"/>
    <s v="Kit d'hygiène"/>
    <s v="Shampooing, savon, brosses a dents, dentifrice, deodorants, peignes, Aquatabs, papier toilette, serviette hygienique, sceaux, savon pour lessive"/>
    <s v="Nombre"/>
    <n v="100"/>
    <m/>
    <m/>
    <m/>
    <s v=""/>
    <x v="12"/>
    <s v="Sélection / Priorisation"/>
    <x v="1"/>
    <x v="1"/>
    <s v="2ème Haute Voldrogue"/>
    <s v="Flavier"/>
    <s v="Rural"/>
    <s v="Ménage"/>
    <m/>
    <x v="300"/>
    <n v="2"/>
    <s v="HT08"/>
    <s v="HT08811"/>
    <s v="HT08811-02"/>
    <n v="0"/>
  </r>
  <r>
    <s v="Samaritan's Purse"/>
    <m/>
    <m/>
    <x v="0"/>
    <x v="34"/>
    <n v="5"/>
    <s v="Novembre"/>
    <m/>
    <x v="1"/>
    <x v="1"/>
    <s v="Bâches"/>
    <m/>
    <s v="Nombre"/>
    <n v="176"/>
    <m/>
    <m/>
    <m/>
    <s v=""/>
    <x v="64"/>
    <m/>
    <x v="2"/>
    <x v="43"/>
    <s v="Bourdet"/>
    <m/>
    <m/>
    <m/>
    <m/>
    <x v="301"/>
    <n v="1"/>
    <s v="HT07"/>
    <s v="HT07712"/>
    <e v="#N/A"/>
    <n v="0"/>
  </r>
  <r>
    <s v="Samaritan's Purse"/>
    <m/>
    <m/>
    <x v="0"/>
    <x v="34"/>
    <n v="5"/>
    <s v="Novembre"/>
    <m/>
    <x v="1"/>
    <x v="1"/>
    <s v="Bâches"/>
    <m/>
    <s v="Nombre"/>
    <n v="100"/>
    <m/>
    <m/>
    <m/>
    <s v=""/>
    <x v="12"/>
    <m/>
    <x v="2"/>
    <x v="40"/>
    <s v="Levy Mersan"/>
    <m/>
    <m/>
    <m/>
    <m/>
    <x v="302"/>
    <n v="1"/>
    <s v="HT07"/>
    <s v="HT07714"/>
    <e v="#N/A"/>
    <n v="1"/>
  </r>
  <r>
    <s v="Save the Children International"/>
    <m/>
    <s v="OFDA"/>
    <x v="0"/>
    <x v="34"/>
    <n v="5"/>
    <s v="Novembre"/>
    <m/>
    <x v="1"/>
    <x v="1"/>
    <s v="Kit Abris"/>
    <s v="bache 4*6, 1 corde"/>
    <s v="Nombre"/>
    <n v="150"/>
    <n v="750"/>
    <m/>
    <m/>
    <n v="750"/>
    <x v="15"/>
    <s v="Distribution générale"/>
    <x v="1"/>
    <x v="23"/>
    <s v="Beaumont"/>
    <s v="Fond Deron"/>
    <s v="Rural"/>
    <s v="Quartier"/>
    <s v="Chaque bache avec 20 metres de corde et guide technique"/>
    <x v="303"/>
    <n v="1"/>
    <s v="HT08"/>
    <s v="HT08833"/>
    <e v="#N/A"/>
    <n v="0"/>
  </r>
  <r>
    <s v="SDC"/>
    <m/>
    <m/>
    <x v="2"/>
    <x v="34"/>
    <n v="5"/>
    <s v="Novembre"/>
    <m/>
    <x v="1"/>
    <x v="1"/>
    <s v="Kit Abris"/>
    <m/>
    <s v="Nombre"/>
    <n v="640"/>
    <m/>
    <m/>
    <m/>
    <s v=""/>
    <x v="37"/>
    <m/>
    <x v="2"/>
    <x v="38"/>
    <m/>
    <m/>
    <m/>
    <m/>
    <m/>
    <x v="304"/>
    <n v="1"/>
    <s v="HT07"/>
    <s v="HT07741"/>
    <e v="#N/A"/>
    <n v="1"/>
  </r>
  <r>
    <s v="SDC"/>
    <m/>
    <m/>
    <x v="2"/>
    <x v="34"/>
    <n v="5"/>
    <s v="Novembre"/>
    <m/>
    <x v="1"/>
    <x v="1"/>
    <s v="Kit Abris"/>
    <m/>
    <s v="Nombre"/>
    <n v="640"/>
    <m/>
    <m/>
    <m/>
    <s v=""/>
    <x v="37"/>
    <m/>
    <x v="2"/>
    <x v="32"/>
    <m/>
    <m/>
    <m/>
    <m/>
    <m/>
    <x v="305"/>
    <n v="1"/>
    <s v="HT07"/>
    <s v="HT07752"/>
    <e v="#N/A"/>
    <n v="1"/>
  </r>
  <r>
    <s v="SDC"/>
    <m/>
    <m/>
    <x v="2"/>
    <x v="34"/>
    <n v="5"/>
    <s v="Novembre"/>
    <m/>
    <x v="1"/>
    <x v="1"/>
    <s v="Kit Abris"/>
    <m/>
    <s v="Nombre"/>
    <n v="650"/>
    <m/>
    <m/>
    <m/>
    <s v=""/>
    <x v="37"/>
    <m/>
    <x v="2"/>
    <x v="36"/>
    <m/>
    <m/>
    <m/>
    <m/>
    <m/>
    <x v="306"/>
    <n v="1"/>
    <s v="HT07"/>
    <s v="HT07743"/>
    <e v="#N/A"/>
    <n v="1"/>
  </r>
  <r>
    <s v="World Vision International"/>
    <m/>
    <m/>
    <x v="0"/>
    <x v="34"/>
    <n v="5"/>
    <s v="Novembre"/>
    <m/>
    <x v="1"/>
    <x v="1"/>
    <s v="Bâches"/>
    <m/>
    <s v="Nombre"/>
    <n v="150"/>
    <m/>
    <m/>
    <m/>
    <s v=""/>
    <x v="15"/>
    <m/>
    <x v="5"/>
    <x v="21"/>
    <s v="Bezin"/>
    <m/>
    <m/>
    <m/>
    <m/>
    <x v="307"/>
    <n v="4"/>
    <s v="HT10"/>
    <s v="HT101012"/>
    <e v="#N/A"/>
    <n v="0"/>
  </r>
  <r>
    <s v="World Vision International"/>
    <m/>
    <m/>
    <x v="0"/>
    <x v="34"/>
    <n v="5"/>
    <s v="Novembre"/>
    <m/>
    <x v="0"/>
    <x v="0"/>
    <s v="Couvertures"/>
    <m/>
    <s v="Nombre"/>
    <n v="300"/>
    <m/>
    <m/>
    <m/>
    <s v=""/>
    <x v="15"/>
    <s v="Sélection / Priorisation"/>
    <x v="5"/>
    <x v="21"/>
    <s v="Bezin"/>
    <m/>
    <m/>
    <m/>
    <m/>
    <x v="307"/>
    <n v="4"/>
    <s v="HT10"/>
    <s v="HT101012"/>
    <e v="#N/A"/>
    <n v="0"/>
  </r>
  <r>
    <s v="World Vision International"/>
    <m/>
    <m/>
    <x v="0"/>
    <x v="34"/>
    <n v="5"/>
    <s v="Novembre"/>
    <m/>
    <x v="0"/>
    <x v="0"/>
    <s v="Kit d'hygiène"/>
    <m/>
    <s v="Nombre"/>
    <n v="150"/>
    <m/>
    <m/>
    <m/>
    <s v=""/>
    <x v="15"/>
    <s v="Sélection / Priorisation"/>
    <x v="5"/>
    <x v="21"/>
    <s v="Bezin"/>
    <m/>
    <m/>
    <m/>
    <m/>
    <x v="307"/>
    <n v="4"/>
    <s v="HT10"/>
    <s v="HT101012"/>
    <e v="#N/A"/>
    <n v="0"/>
  </r>
  <r>
    <s v="World Vision International"/>
    <m/>
    <m/>
    <x v="0"/>
    <x v="34"/>
    <n v="5"/>
    <s v="Novembre"/>
    <m/>
    <x v="0"/>
    <x v="0"/>
    <s v="Moustiquaires"/>
    <m/>
    <s v="Nombre"/>
    <n v="300"/>
    <m/>
    <m/>
    <m/>
    <s v=""/>
    <x v="15"/>
    <s v="Sélection / Priorisation"/>
    <x v="5"/>
    <x v="21"/>
    <s v="Bezin"/>
    <m/>
    <m/>
    <m/>
    <m/>
    <x v="307"/>
    <n v="4"/>
    <s v="HT10"/>
    <s v="HT101012"/>
    <e v="#N/A"/>
    <n v="0"/>
  </r>
  <r>
    <s v="ACTED"/>
    <m/>
    <s v="OFDA"/>
    <x v="0"/>
    <x v="35"/>
    <n v="6"/>
    <s v="Novembre"/>
    <m/>
    <x v="1"/>
    <x v="1"/>
    <s v="Bâches"/>
    <m/>
    <s v="Nombre"/>
    <n v="88"/>
    <m/>
    <m/>
    <m/>
    <s v=""/>
    <x v="37"/>
    <m/>
    <x v="1"/>
    <x v="1"/>
    <s v="9e Fonds Rouge Torberck"/>
    <s v="source dommage"/>
    <s v="Urbain"/>
    <s v="Centre collectif / d'évacuation d'urgence"/>
    <m/>
    <x v="308"/>
    <n v="3"/>
    <s v="HT08"/>
    <s v="HT08811"/>
    <s v="HT08811-09"/>
    <n v="0"/>
  </r>
  <r>
    <s v="ACTED"/>
    <m/>
    <s v="OFDA"/>
    <x v="0"/>
    <x v="35"/>
    <n v="6"/>
    <s v="Novembre"/>
    <m/>
    <x v="0"/>
    <x v="0"/>
    <s v="Kit de cuisine"/>
    <m/>
    <s v="Nombre"/>
    <n v="88"/>
    <m/>
    <m/>
    <m/>
    <s v=""/>
    <x v="37"/>
    <m/>
    <x v="1"/>
    <x v="1"/>
    <s v="9e Fonds Rouge Torberck"/>
    <s v="source dommage"/>
    <s v="Urbain"/>
    <s v="Centre collectif / d'évacuation d'urgence"/>
    <m/>
    <x v="308"/>
    <n v="3"/>
    <s v="HT08"/>
    <s v="HT08811"/>
    <s v="HT08811-09"/>
    <n v="0"/>
  </r>
  <r>
    <s v="ACTED"/>
    <m/>
    <s v="OFDA"/>
    <x v="0"/>
    <x v="35"/>
    <n v="6"/>
    <s v="Novembre"/>
    <m/>
    <x v="0"/>
    <x v="0"/>
    <s v="Kit d'hygiène"/>
    <m/>
    <s v="Nombre"/>
    <n v="88"/>
    <m/>
    <m/>
    <m/>
    <s v=""/>
    <x v="37"/>
    <m/>
    <x v="1"/>
    <x v="1"/>
    <s v="9e Fonds Rouge Torberck"/>
    <s v="source dommage"/>
    <s v="Urbain"/>
    <s v="Centre collectif / d'évacuation d'urgence"/>
    <m/>
    <x v="308"/>
    <n v="3"/>
    <s v="HT08"/>
    <s v="HT08811"/>
    <s v="HT08811-09"/>
    <n v="0"/>
  </r>
  <r>
    <s v="Samaritan's Purse"/>
    <m/>
    <m/>
    <x v="0"/>
    <x v="35"/>
    <n v="6"/>
    <s v="Novembre"/>
    <m/>
    <x v="1"/>
    <x v="1"/>
    <s v="Bâches"/>
    <m/>
    <s v="Nombre"/>
    <n v="48"/>
    <m/>
    <m/>
    <m/>
    <s v=""/>
    <x v="161"/>
    <m/>
    <x v="2"/>
    <x v="58"/>
    <s v="Boileau"/>
    <m/>
    <m/>
    <m/>
    <m/>
    <x v="309"/>
    <n v="1"/>
    <s v="HT07"/>
    <s v="HT07733"/>
    <e v="#N/A"/>
    <n v="1"/>
  </r>
  <r>
    <s v="American RC"/>
    <s v="Haitian RC"/>
    <m/>
    <x v="0"/>
    <x v="36"/>
    <n v="7"/>
    <s v="Novembre"/>
    <m/>
    <x v="0"/>
    <x v="0"/>
    <s v="Kit de cuisine"/>
    <m/>
    <s v="Nombre"/>
    <n v="60"/>
    <m/>
    <m/>
    <m/>
    <s v=""/>
    <x v="5"/>
    <s v="Sélection / Priorisation"/>
    <x v="6"/>
    <x v="59"/>
    <m/>
    <m/>
    <m/>
    <m/>
    <m/>
    <x v="310"/>
    <n v="3"/>
    <s v="HT09"/>
    <s v="HT09912"/>
    <e v="#N/A"/>
    <n v="1"/>
  </r>
  <r>
    <s v="American RC"/>
    <s v="Haitian RC"/>
    <m/>
    <x v="0"/>
    <x v="36"/>
    <n v="7"/>
    <s v="Novembre"/>
    <m/>
    <x v="0"/>
    <x v="0"/>
    <s v="Bidons"/>
    <m/>
    <s v="Nombre"/>
    <n v="150"/>
    <m/>
    <m/>
    <m/>
    <s v=""/>
    <x v="5"/>
    <s v="Sélection / Priorisation"/>
    <x v="6"/>
    <x v="59"/>
    <m/>
    <m/>
    <m/>
    <m/>
    <m/>
    <x v="310"/>
    <n v="3"/>
    <s v="HT09"/>
    <s v="HT09912"/>
    <e v="#N/A"/>
    <n v="0"/>
  </r>
  <r>
    <s v="American RC"/>
    <s v="Haitian RC"/>
    <m/>
    <x v="0"/>
    <x v="36"/>
    <n v="7"/>
    <s v="Novembre"/>
    <m/>
    <x v="1"/>
    <x v="1"/>
    <s v="Bâches"/>
    <m/>
    <s v="Nombre"/>
    <n v="445"/>
    <m/>
    <m/>
    <m/>
    <s v=""/>
    <x v="162"/>
    <m/>
    <x v="2"/>
    <x v="43"/>
    <m/>
    <m/>
    <m/>
    <m/>
    <m/>
    <x v="311"/>
    <n v="3"/>
    <s v="HT07"/>
    <s v="HT07712"/>
    <e v="#N/A"/>
    <n v="0"/>
  </r>
  <r>
    <s v="American RC"/>
    <s v="Haitian RC"/>
    <m/>
    <x v="0"/>
    <x v="36"/>
    <n v="7"/>
    <s v="Novembre"/>
    <m/>
    <x v="1"/>
    <x v="1"/>
    <s v="Kit Abris"/>
    <m/>
    <s v="Nombre"/>
    <n v="30"/>
    <m/>
    <m/>
    <m/>
    <s v=""/>
    <x v="5"/>
    <s v="Sélection / Priorisation"/>
    <x v="6"/>
    <x v="59"/>
    <m/>
    <m/>
    <m/>
    <m/>
    <m/>
    <x v="310"/>
    <n v="3"/>
    <s v="HT09"/>
    <s v="HT09912"/>
    <e v="#N/A"/>
    <n v="0"/>
  </r>
  <r>
    <s v="American RC"/>
    <s v="Haitian RC"/>
    <m/>
    <x v="0"/>
    <x v="36"/>
    <n v="7"/>
    <s v="Novembre"/>
    <m/>
    <x v="0"/>
    <x v="0"/>
    <s v="Bidons"/>
    <m/>
    <s v="Nombre"/>
    <n v="890"/>
    <m/>
    <m/>
    <m/>
    <s v=""/>
    <x v="162"/>
    <s v="Sélection / Priorisation"/>
    <x v="2"/>
    <x v="43"/>
    <m/>
    <m/>
    <m/>
    <m/>
    <m/>
    <x v="311"/>
    <n v="3"/>
    <s v="HT07"/>
    <s v="HT07712"/>
    <e v="#N/A"/>
    <n v="0"/>
  </r>
  <r>
    <s v="American RC"/>
    <s v="Haitian RC"/>
    <m/>
    <x v="0"/>
    <x v="36"/>
    <n v="7"/>
    <s v="Novembre"/>
    <m/>
    <x v="0"/>
    <x v="0"/>
    <s v="Kit de cuisine"/>
    <m/>
    <s v="Nombre"/>
    <n v="445"/>
    <m/>
    <m/>
    <m/>
    <s v=""/>
    <x v="162"/>
    <s v="Sélection / Priorisation"/>
    <x v="2"/>
    <x v="43"/>
    <m/>
    <m/>
    <m/>
    <m/>
    <m/>
    <x v="311"/>
    <n v="3"/>
    <s v="HT07"/>
    <s v="HT07712"/>
    <e v="#N/A"/>
    <n v="0"/>
  </r>
  <r>
    <s v="German RC"/>
    <s v="Haitian RC"/>
    <m/>
    <x v="0"/>
    <x v="36"/>
    <n v="7"/>
    <s v="Novembre"/>
    <m/>
    <x v="0"/>
    <x v="0"/>
    <s v="Agricultural Cleaning Kits"/>
    <m/>
    <s v="Nombre"/>
    <n v="26"/>
    <m/>
    <m/>
    <m/>
    <s v=""/>
    <x v="30"/>
    <m/>
    <x v="5"/>
    <x v="42"/>
    <s v="Tiby"/>
    <m/>
    <m/>
    <m/>
    <m/>
    <x v="312"/>
    <n v="1"/>
    <s v="HT10"/>
    <s v="HT101022"/>
    <e v="#N/A"/>
    <n v="0"/>
  </r>
  <r>
    <s v="Lutheran World Federation"/>
    <s v="FNGA"/>
    <s v="Lutheran World Relief"/>
    <x v="0"/>
    <x v="36"/>
    <n v="7"/>
    <s v="Novembre"/>
    <m/>
    <x v="1"/>
    <x v="1"/>
    <s v="Kit Abris"/>
    <s v="1 bache, 2 laines, cordes"/>
    <s v="Nombre"/>
    <n v="100"/>
    <m/>
    <m/>
    <m/>
    <s v=""/>
    <x v="12"/>
    <s v="Sélection / Priorisation"/>
    <x v="1"/>
    <x v="1"/>
    <s v="2ème Haute Voldrogue"/>
    <s v="Duriz"/>
    <s v="Rural"/>
    <s v="Ménage"/>
    <m/>
    <x v="313"/>
    <n v="2"/>
    <s v="HT08"/>
    <s v="HT08811"/>
    <s v="HT08811-02"/>
    <n v="0"/>
  </r>
  <r>
    <s v="Lutheran World Federation"/>
    <s v="FNGA"/>
    <s v="Lutheran World Relief"/>
    <x v="0"/>
    <x v="36"/>
    <n v="7"/>
    <s v="Novembre"/>
    <m/>
    <x v="0"/>
    <x v="0"/>
    <s v="Kit d'hygiène"/>
    <s v="Shampooing, savon, brosses a dents, dentifrice, deodorants, peignes, Aquatabs, papier toilette, serviette hygienique, sceaux, savon pour lessive"/>
    <s v="Nombre"/>
    <n v="100"/>
    <m/>
    <m/>
    <m/>
    <s v=""/>
    <x v="12"/>
    <s v="Sélection / Priorisation"/>
    <x v="1"/>
    <x v="1"/>
    <s v="2ème Haute Voldrogue"/>
    <s v="Duriz"/>
    <s v="Rural"/>
    <s v="Ménage"/>
    <m/>
    <x v="313"/>
    <n v="2"/>
    <s v="HT08"/>
    <s v="HT08811"/>
    <s v="HT08811-02"/>
    <n v="0"/>
  </r>
  <r>
    <s v="SDC"/>
    <m/>
    <m/>
    <x v="2"/>
    <x v="36"/>
    <n v="7"/>
    <s v="Novembre"/>
    <m/>
    <x v="1"/>
    <x v="1"/>
    <s v="Kit Abris"/>
    <m/>
    <s v="Nombre"/>
    <n v="640"/>
    <m/>
    <m/>
    <m/>
    <s v=""/>
    <x v="37"/>
    <m/>
    <x v="2"/>
    <x v="52"/>
    <m/>
    <m/>
    <m/>
    <m/>
    <m/>
    <x v="314"/>
    <n v="1"/>
    <s v="HT07"/>
    <s v="HT07751"/>
    <e v="#N/A"/>
    <n v="1"/>
  </r>
  <r>
    <s v="SDC"/>
    <m/>
    <m/>
    <x v="2"/>
    <x v="36"/>
    <n v="7"/>
    <s v="Novembre"/>
    <m/>
    <x v="1"/>
    <x v="1"/>
    <s v="Kit Abris"/>
    <m/>
    <s v="Nombre"/>
    <n v="800"/>
    <m/>
    <m/>
    <m/>
    <s v=""/>
    <x v="37"/>
    <m/>
    <x v="2"/>
    <x v="52"/>
    <s v="Dejoie"/>
    <m/>
    <m/>
    <m/>
    <m/>
    <x v="315"/>
    <n v="1"/>
    <s v="HT07"/>
    <s v="HT07751"/>
    <e v="#N/A"/>
    <n v="0"/>
  </r>
  <r>
    <s v="SDC"/>
    <m/>
    <m/>
    <x v="2"/>
    <x v="36"/>
    <n v="7"/>
    <s v="Novembre"/>
    <m/>
    <x v="1"/>
    <x v="1"/>
    <s v="Kit Abris"/>
    <m/>
    <s v="Nombre"/>
    <n v="800"/>
    <m/>
    <m/>
    <m/>
    <s v=""/>
    <x v="37"/>
    <m/>
    <x v="2"/>
    <x v="52"/>
    <s v="Rendel"/>
    <m/>
    <m/>
    <m/>
    <m/>
    <x v="316"/>
    <n v="1"/>
    <s v="HT07"/>
    <s v="HT07751"/>
    <e v="#N/A"/>
    <n v="0"/>
  </r>
  <r>
    <s v="SDC"/>
    <m/>
    <m/>
    <x v="2"/>
    <x v="36"/>
    <n v="7"/>
    <s v="Novembre"/>
    <m/>
    <x v="1"/>
    <x v="1"/>
    <s v="Kit Abris"/>
    <m/>
    <s v="Nombre"/>
    <n v="400"/>
    <m/>
    <m/>
    <m/>
    <s v=""/>
    <x v="37"/>
    <m/>
    <x v="2"/>
    <x v="27"/>
    <s v="Balais"/>
    <m/>
    <m/>
    <m/>
    <m/>
    <x v="317"/>
    <n v="1"/>
    <s v="HT07"/>
    <s v="HT07742"/>
    <e v="#N/A"/>
    <n v="0"/>
  </r>
  <r>
    <s v="SDC"/>
    <m/>
    <m/>
    <x v="2"/>
    <x v="36"/>
    <n v="7"/>
    <s v="Novembre"/>
    <m/>
    <x v="1"/>
    <x v="1"/>
    <s v="Kit Abris"/>
    <m/>
    <s v="Nombre"/>
    <n v="400"/>
    <m/>
    <m/>
    <m/>
    <s v=""/>
    <x v="37"/>
    <m/>
    <x v="2"/>
    <x v="27"/>
    <s v="Paricot"/>
    <m/>
    <m/>
    <m/>
    <m/>
    <x v="318"/>
    <n v="1"/>
    <s v="HT07"/>
    <s v="HT07742"/>
    <e v="#N/A"/>
    <n v="0"/>
  </r>
  <r>
    <s v="ADRA"/>
    <m/>
    <m/>
    <x v="0"/>
    <x v="37"/>
    <n v="8"/>
    <s v="Novembre"/>
    <m/>
    <x v="1"/>
    <x v="1"/>
    <s v="Bâches"/>
    <m/>
    <s v="Nombre"/>
    <n v="116"/>
    <m/>
    <m/>
    <m/>
    <s v=""/>
    <x v="163"/>
    <m/>
    <x v="2"/>
    <x v="26"/>
    <s v="Dory"/>
    <m/>
    <m/>
    <m/>
    <s v="Nous avons donné 58 unt rainfresh pour traiter l'eau a 58 familles"/>
    <x v="319"/>
    <n v="2"/>
    <s v="HT07"/>
    <s v="HT07715"/>
    <e v="#N/A"/>
    <n v="1"/>
  </r>
  <r>
    <s v="ADRA"/>
    <m/>
    <m/>
    <x v="2"/>
    <x v="37"/>
    <n v="8"/>
    <s v="Novembre"/>
    <m/>
    <x v="1"/>
    <x v="1"/>
    <s v="Bâches"/>
    <m/>
    <s v="Nombre"/>
    <n v="118"/>
    <m/>
    <m/>
    <m/>
    <s v=""/>
    <x v="164"/>
    <m/>
    <x v="2"/>
    <x v="26"/>
    <s v="Mairie de Maniche"/>
    <m/>
    <m/>
    <m/>
    <s v="Nous avons donné 59 unit rainfresh pour traiter l'eau a 59 familles"/>
    <x v="320"/>
    <n v="2"/>
    <s v="HT07"/>
    <s v="HT07715"/>
    <e v="#N/A"/>
    <n v="0"/>
  </r>
  <r>
    <s v="ADRA"/>
    <m/>
    <m/>
    <x v="0"/>
    <x v="37"/>
    <n v="8"/>
    <s v="Novembre"/>
    <m/>
    <x v="1"/>
    <x v="1"/>
    <s v="Kit Abris"/>
    <s v="Perle, machette, scie,rous,fil de fer,marteau,clous divers."/>
    <s v="Nombre"/>
    <n v="58"/>
    <m/>
    <m/>
    <m/>
    <s v=""/>
    <x v="163"/>
    <s v="Sélection / Priorisation"/>
    <x v="2"/>
    <x v="26"/>
    <s v="Dory"/>
    <m/>
    <m/>
    <m/>
    <s v="Nous avons donné 58 unt rainfresh pour traiter l'eau a 58 familles"/>
    <x v="319"/>
    <n v="2"/>
    <s v="HT07"/>
    <s v="HT07715"/>
    <e v="#N/A"/>
    <n v="0"/>
  </r>
  <r>
    <s v="ADRA"/>
    <m/>
    <m/>
    <x v="2"/>
    <x v="37"/>
    <n v="8"/>
    <s v="Novembre"/>
    <m/>
    <x v="1"/>
    <x v="1"/>
    <s v="Kit Abris"/>
    <s v="Perle, machette, scie,rous,fil de fer,marteau,clous divers."/>
    <s v="Nombre"/>
    <n v="59"/>
    <m/>
    <m/>
    <m/>
    <s v=""/>
    <x v="164"/>
    <s v="Sélection / Priorisation"/>
    <x v="2"/>
    <x v="26"/>
    <s v="Mairie de Maniche"/>
    <m/>
    <m/>
    <m/>
    <s v="Nous avons donné 59 unit rainfresh pour traiter l'eau a 59 familles"/>
    <x v="320"/>
    <n v="2"/>
    <s v="HT07"/>
    <s v="HT07715"/>
    <e v="#N/A"/>
    <n v="0"/>
  </r>
  <r>
    <s v="American RC"/>
    <s v="Haitian RC"/>
    <m/>
    <x v="0"/>
    <x v="37"/>
    <n v="8"/>
    <s v="Novembre"/>
    <m/>
    <x v="0"/>
    <x v="0"/>
    <s v="Kit de cuisine"/>
    <m/>
    <s v="Nombre"/>
    <n v="250"/>
    <m/>
    <m/>
    <m/>
    <s v=""/>
    <x v="29"/>
    <s v="Sélection / Priorisation"/>
    <x v="2"/>
    <x v="19"/>
    <m/>
    <m/>
    <m/>
    <m/>
    <m/>
    <x v="321"/>
    <n v="4"/>
    <s v="HT07"/>
    <s v="HT07713"/>
    <e v="#N/A"/>
    <n v="0"/>
  </r>
  <r>
    <s v="American RC"/>
    <s v="Haitian RC"/>
    <m/>
    <x v="0"/>
    <x v="37"/>
    <n v="8"/>
    <s v="Novembre"/>
    <m/>
    <x v="1"/>
    <x v="1"/>
    <s v="Bâches"/>
    <m/>
    <s v="Nombre"/>
    <n v="250"/>
    <m/>
    <m/>
    <m/>
    <s v=""/>
    <x v="29"/>
    <m/>
    <x v="2"/>
    <x v="19"/>
    <m/>
    <m/>
    <m/>
    <m/>
    <m/>
    <x v="321"/>
    <n v="4"/>
    <s v="HT07"/>
    <s v="HT07713"/>
    <e v="#N/A"/>
    <n v="0"/>
  </r>
  <r>
    <s v="American RC"/>
    <s v="Haitian RC"/>
    <m/>
    <x v="0"/>
    <x v="37"/>
    <n v="8"/>
    <s v="Novembre"/>
    <m/>
    <x v="0"/>
    <x v="0"/>
    <s v="Bidons"/>
    <m/>
    <s v="Nombre"/>
    <n v="500"/>
    <m/>
    <m/>
    <m/>
    <s v=""/>
    <x v="29"/>
    <s v="Sélection / Priorisation"/>
    <x v="2"/>
    <x v="19"/>
    <m/>
    <m/>
    <m/>
    <m/>
    <m/>
    <x v="321"/>
    <n v="4"/>
    <s v="HT07"/>
    <s v="HT07713"/>
    <e v="#N/A"/>
    <n v="0"/>
  </r>
  <r>
    <s v="American RC"/>
    <s v="Haitian RC"/>
    <m/>
    <x v="0"/>
    <x v="37"/>
    <n v="8"/>
    <s v="Novembre"/>
    <m/>
    <x v="1"/>
    <x v="1"/>
    <s v="Kit Abris"/>
    <m/>
    <s v="Nombre"/>
    <n v="250"/>
    <m/>
    <m/>
    <m/>
    <s v=""/>
    <x v="29"/>
    <s v="Sélection / Priorisation"/>
    <x v="2"/>
    <x v="19"/>
    <m/>
    <m/>
    <m/>
    <m/>
    <m/>
    <x v="321"/>
    <n v="4"/>
    <s v="HT07"/>
    <s v="HT07713"/>
    <e v="#N/A"/>
    <n v="0"/>
  </r>
  <r>
    <s v="Lutheran World Federation"/>
    <s v="RODEP"/>
    <s v="Lutheran World Relief"/>
    <x v="0"/>
    <x v="37"/>
    <n v="8"/>
    <s v="Octobre"/>
    <m/>
    <x v="0"/>
    <x v="0"/>
    <s v="Kit d'hygiène"/>
    <s v="Shampooing, savon, dentifrice, brosse a dents, serviettes de douches, chlore en grain; kits bebe"/>
    <s v="Nombre"/>
    <n v="30"/>
    <m/>
    <m/>
    <m/>
    <s v=""/>
    <x v="144"/>
    <s v="Sélection / Priorisation"/>
    <x v="0"/>
    <x v="60"/>
    <s v="1ère Tête à Boeuf"/>
    <s v="Icondo"/>
    <s v="Rural"/>
    <s v="Ménage"/>
    <m/>
    <x v="322"/>
    <n v="1"/>
    <s v="HT01"/>
    <s v="HT01123"/>
    <s v="HT01123-01"/>
    <n v="1"/>
  </r>
  <r>
    <s v="Lutheran World Federation"/>
    <s v="FNGA"/>
    <s v="Lutheran World Relief"/>
    <x v="0"/>
    <x v="37"/>
    <n v="8"/>
    <s v="Novembre"/>
    <m/>
    <x v="1"/>
    <x v="1"/>
    <s v="Kit Abris"/>
    <s v="1 bache, 2 laines, cordes"/>
    <s v="Nombre"/>
    <n v="200"/>
    <m/>
    <m/>
    <m/>
    <s v=""/>
    <x v="33"/>
    <s v="Sélection / Priorisation"/>
    <x v="1"/>
    <x v="1"/>
    <s v="2ème Haute Voldrogue"/>
    <s v="Despagne"/>
    <s v="Rural"/>
    <s v="Ménage"/>
    <m/>
    <x v="323"/>
    <n v="2"/>
    <s v="HT08"/>
    <s v="HT08811"/>
    <s v="HT08811-02"/>
    <n v="0"/>
  </r>
  <r>
    <s v="Lutheran World Federation"/>
    <s v="FNGA"/>
    <s v="Lutheran World Relief"/>
    <x v="0"/>
    <x v="37"/>
    <n v="8"/>
    <s v="Novembre"/>
    <m/>
    <x v="0"/>
    <x v="0"/>
    <s v="Kit d'hygiène"/>
    <s v="Shampooing, savon, brosses a dents, dentifrice, deodorants, peignes, Aquatabs, papier toilette, serviette hygienique, sceaux, savon pour lessive"/>
    <s v="Nombre"/>
    <n v="200"/>
    <m/>
    <m/>
    <m/>
    <s v=""/>
    <x v="33"/>
    <s v="Sélection / Priorisation"/>
    <x v="1"/>
    <x v="1"/>
    <s v="2ème Haute Voldrogue"/>
    <s v="Despagne"/>
    <s v="Rural"/>
    <s v="Ménage"/>
    <m/>
    <x v="323"/>
    <n v="2"/>
    <s v="HT08"/>
    <s v="HT08811"/>
    <s v="HT08811-02"/>
    <n v="0"/>
  </r>
  <r>
    <s v="World Vision International"/>
    <m/>
    <m/>
    <x v="0"/>
    <x v="37"/>
    <n v="8"/>
    <s v="Novembre"/>
    <m/>
    <x v="1"/>
    <x v="1"/>
    <s v="Bâches"/>
    <m/>
    <s v="Nombre"/>
    <n v="290"/>
    <m/>
    <m/>
    <m/>
    <s v=""/>
    <x v="165"/>
    <m/>
    <x v="5"/>
    <x v="18"/>
    <s v="Saint Michel"/>
    <m/>
    <m/>
    <m/>
    <m/>
    <x v="324"/>
    <n v="4"/>
    <s v="HT10"/>
    <s v="HT101011"/>
    <e v="#N/A"/>
    <n v="0"/>
  </r>
  <r>
    <s v="World Vision International"/>
    <m/>
    <m/>
    <x v="0"/>
    <x v="37"/>
    <n v="8"/>
    <s v="Novembre"/>
    <m/>
    <x v="0"/>
    <x v="0"/>
    <s v="Couvertures"/>
    <m/>
    <s v="Nombre"/>
    <n v="580"/>
    <m/>
    <m/>
    <m/>
    <s v=""/>
    <x v="165"/>
    <s v="Sélection / Priorisation"/>
    <x v="5"/>
    <x v="18"/>
    <s v="Saint Michel"/>
    <m/>
    <m/>
    <m/>
    <m/>
    <x v="324"/>
    <n v="4"/>
    <s v="HT10"/>
    <s v="HT101011"/>
    <e v="#N/A"/>
    <n v="0"/>
  </r>
  <r>
    <s v="World Vision International"/>
    <m/>
    <m/>
    <x v="0"/>
    <x v="37"/>
    <n v="8"/>
    <s v="Novembre"/>
    <m/>
    <x v="0"/>
    <x v="0"/>
    <s v="Kit d'hygiène"/>
    <m/>
    <s v="Nombre"/>
    <n v="290"/>
    <m/>
    <m/>
    <m/>
    <s v=""/>
    <x v="165"/>
    <s v="Sélection / Priorisation"/>
    <x v="5"/>
    <x v="18"/>
    <s v="Saint Michel"/>
    <m/>
    <m/>
    <m/>
    <m/>
    <x v="324"/>
    <n v="4"/>
    <s v="HT10"/>
    <s v="HT101011"/>
    <e v="#N/A"/>
    <n v="0"/>
  </r>
  <r>
    <s v="World Vision International"/>
    <m/>
    <m/>
    <x v="0"/>
    <x v="37"/>
    <n v="8"/>
    <s v="Novembre"/>
    <m/>
    <x v="0"/>
    <x v="0"/>
    <s v="Moustiquaires"/>
    <m/>
    <s v="Nombre"/>
    <n v="580"/>
    <m/>
    <m/>
    <m/>
    <s v=""/>
    <x v="165"/>
    <s v="Sélection / Priorisation"/>
    <x v="5"/>
    <x v="18"/>
    <s v="Saint Michel"/>
    <m/>
    <m/>
    <m/>
    <m/>
    <x v="324"/>
    <n v="4"/>
    <s v="HT10"/>
    <s v="HT101011"/>
    <e v="#N/A"/>
    <n v="0"/>
  </r>
  <r>
    <s v="AAR"/>
    <m/>
    <s v="Japan Platform"/>
    <x v="0"/>
    <x v="38"/>
    <n v="9"/>
    <s v="Novembre"/>
    <m/>
    <x v="0"/>
    <x v="0"/>
    <s v="Aquatabs"/>
    <m/>
    <s v="Nombre"/>
    <n v="300"/>
    <m/>
    <m/>
    <m/>
    <s v=""/>
    <x v="15"/>
    <s v="Sélection / Priorisation"/>
    <x v="1"/>
    <x v="1"/>
    <m/>
    <m/>
    <m/>
    <m/>
    <m/>
    <x v="325"/>
    <n v="6"/>
    <s v="HT08"/>
    <s v="HT08811"/>
    <e v="#N/A"/>
    <n v="0"/>
  </r>
  <r>
    <s v="AAR"/>
    <m/>
    <s v="Japan Platform"/>
    <x v="0"/>
    <x v="38"/>
    <n v="9"/>
    <s v="Novembre"/>
    <m/>
    <x v="1"/>
    <x v="1"/>
    <s v="Bâches"/>
    <m/>
    <s v="Nombre"/>
    <n v="150"/>
    <m/>
    <m/>
    <m/>
    <s v=""/>
    <x v="15"/>
    <s v="Sélection / Priorisation"/>
    <x v="1"/>
    <x v="1"/>
    <m/>
    <m/>
    <m/>
    <m/>
    <m/>
    <x v="325"/>
    <n v="6"/>
    <s v="HT08"/>
    <s v="HT08811"/>
    <e v="#N/A"/>
    <n v="0"/>
  </r>
  <r>
    <s v="AAR"/>
    <m/>
    <s v="Japan Platform"/>
    <x v="0"/>
    <x v="38"/>
    <n v="9"/>
    <s v="Novembre"/>
    <m/>
    <x v="0"/>
    <x v="0"/>
    <s v="Bidons"/>
    <m/>
    <s v="Nombre"/>
    <n v="150"/>
    <m/>
    <m/>
    <m/>
    <s v=""/>
    <x v="15"/>
    <s v="Sélection / Priorisation"/>
    <x v="1"/>
    <x v="1"/>
    <m/>
    <m/>
    <m/>
    <m/>
    <m/>
    <x v="325"/>
    <n v="6"/>
    <s v="HT08"/>
    <s v="HT08811"/>
    <e v="#N/A"/>
    <n v="0"/>
  </r>
  <r>
    <s v="AAR"/>
    <m/>
    <s v="Japan Platform"/>
    <x v="0"/>
    <x v="38"/>
    <n v="9"/>
    <s v="Novembre"/>
    <m/>
    <x v="0"/>
    <x v="0"/>
    <s v="Kit d'hygiène"/>
    <m/>
    <s v="Nombre"/>
    <n v="150"/>
    <m/>
    <m/>
    <m/>
    <s v=""/>
    <x v="15"/>
    <s v="Sélection / Priorisation"/>
    <x v="1"/>
    <x v="1"/>
    <m/>
    <m/>
    <m/>
    <m/>
    <m/>
    <x v="325"/>
    <n v="6"/>
    <s v="HT08"/>
    <s v="HT08811"/>
    <e v="#N/A"/>
    <n v="0"/>
  </r>
  <r>
    <s v="AAR"/>
    <m/>
    <s v="Japan Platform"/>
    <x v="0"/>
    <x v="38"/>
    <n v="9"/>
    <s v="Novembre"/>
    <m/>
    <x v="0"/>
    <x v="0"/>
    <s v="Moustiquaires"/>
    <m/>
    <s v="Nombre"/>
    <n v="150"/>
    <m/>
    <m/>
    <m/>
    <s v=""/>
    <x v="15"/>
    <s v="Sélection / Priorisation"/>
    <x v="1"/>
    <x v="1"/>
    <m/>
    <m/>
    <m/>
    <m/>
    <m/>
    <x v="325"/>
    <n v="6"/>
    <s v="HT08"/>
    <s v="HT08811"/>
    <e v="#N/A"/>
    <n v="0"/>
  </r>
  <r>
    <s v="AAR"/>
    <m/>
    <s v="Japan Platform"/>
    <x v="0"/>
    <x v="38"/>
    <n v="9"/>
    <s v="Novembre"/>
    <m/>
    <x v="1"/>
    <x v="4"/>
    <s v="Non conditionel"/>
    <m/>
    <s v="Valeur en HTG"/>
    <m/>
    <m/>
    <m/>
    <m/>
    <s v=""/>
    <x v="15"/>
    <s v="Sélection / Priorisation"/>
    <x v="1"/>
    <x v="1"/>
    <m/>
    <m/>
    <m/>
    <m/>
    <m/>
    <x v="325"/>
    <n v="6"/>
    <s v="HT08"/>
    <s v="HT08811"/>
    <e v="#N/A"/>
    <n v="0"/>
  </r>
  <r>
    <s v="Diakonie Katastrophenhilfe"/>
    <s v="FNGA"/>
    <s v="Diakonie Katastrophenhilfe"/>
    <x v="0"/>
    <x v="38"/>
    <n v="9"/>
    <s v="Novembre"/>
    <m/>
    <x v="1"/>
    <x v="1"/>
    <s v="Kit Abris"/>
    <s v="1 bache, 2 laines, cordes"/>
    <s v="Nombre"/>
    <n v="200"/>
    <m/>
    <m/>
    <m/>
    <s v=""/>
    <x v="33"/>
    <s v="Sélection / Priorisation"/>
    <x v="1"/>
    <x v="1"/>
    <s v="2ème Haute Voldrogue"/>
    <s v="Bonel"/>
    <s v="Rural"/>
    <s v="Ménage"/>
    <m/>
    <x v="326"/>
    <n v="1"/>
    <s v="HT08"/>
    <s v="HT08811"/>
    <s v="HT08811-02"/>
    <n v="0"/>
  </r>
  <r>
    <s v="Lutheran World Federation"/>
    <s v="FNGA"/>
    <s v="Lutheran World Relief"/>
    <x v="0"/>
    <x v="38"/>
    <n v="9"/>
    <s v="Novembre"/>
    <m/>
    <x v="0"/>
    <x v="0"/>
    <s v="Kit d'hygiène"/>
    <s v="Shampooing, savon, brosses a dents, dentifrice, deodorants, peignes, Aquatabs, papier toilette, serviette hygienique, sceaux, savon pour lessive"/>
    <s v="Nombre"/>
    <n v="200"/>
    <m/>
    <m/>
    <m/>
    <s v=""/>
    <x v="33"/>
    <s v="Sélection / Priorisation"/>
    <x v="1"/>
    <x v="1"/>
    <s v="2ème Haute Voldrogue"/>
    <s v="Bonel"/>
    <s v="Rural"/>
    <s v="Ménage"/>
    <m/>
    <x v="327"/>
    <n v="1"/>
    <s v="HT08"/>
    <s v="HT08811"/>
    <s v="HT08811-02"/>
    <n v="0"/>
  </r>
  <r>
    <s v="American RC"/>
    <s v="Haitian RC"/>
    <m/>
    <x v="0"/>
    <x v="39"/>
    <n v="10"/>
    <s v="Novembre"/>
    <m/>
    <x v="0"/>
    <x v="0"/>
    <s v="Kit de cuisine"/>
    <m/>
    <s v="Nombre"/>
    <n v="99"/>
    <m/>
    <m/>
    <m/>
    <s v=""/>
    <x v="135"/>
    <s v="Sélection / Priorisation"/>
    <x v="6"/>
    <x v="35"/>
    <m/>
    <m/>
    <m/>
    <m/>
    <m/>
    <x v="328"/>
    <n v="3"/>
    <s v="HT09"/>
    <s v="HT09934"/>
    <e v="#N/A"/>
    <n v="0"/>
  </r>
  <r>
    <s v="American RC"/>
    <s v="Haitian RC"/>
    <m/>
    <x v="0"/>
    <x v="39"/>
    <n v="10"/>
    <s v="Novembre"/>
    <m/>
    <x v="0"/>
    <x v="0"/>
    <s v="Kit de cuisine"/>
    <m/>
    <s v="Nombre"/>
    <n v="60"/>
    <m/>
    <m/>
    <m/>
    <s v=""/>
    <x v="166"/>
    <s v="Sélection / Priorisation"/>
    <x v="6"/>
    <x v="33"/>
    <m/>
    <m/>
    <m/>
    <m/>
    <m/>
    <x v="329"/>
    <n v="6"/>
    <s v="HT09"/>
    <s v="HT09931"/>
    <e v="#N/A"/>
    <n v="0"/>
  </r>
  <r>
    <s v="American RC"/>
    <s v="Haitian RC"/>
    <m/>
    <x v="0"/>
    <x v="39"/>
    <n v="10"/>
    <s v="Novembre"/>
    <m/>
    <x v="0"/>
    <x v="0"/>
    <s v="Kit de cuisine"/>
    <m/>
    <s v="Nombre"/>
    <n v="25"/>
    <m/>
    <m/>
    <m/>
    <s v=""/>
    <x v="72"/>
    <s v="Sélection / Priorisation"/>
    <x v="6"/>
    <x v="33"/>
    <m/>
    <m/>
    <m/>
    <m/>
    <m/>
    <x v="329"/>
    <n v="6"/>
    <s v="HT09"/>
    <s v="HT09931"/>
    <e v="#N/A"/>
    <n v="0"/>
  </r>
  <r>
    <s v="American RC"/>
    <s v="Haitian RC"/>
    <m/>
    <x v="0"/>
    <x v="39"/>
    <n v="10"/>
    <s v="Novembre"/>
    <m/>
    <x v="0"/>
    <x v="0"/>
    <s v="Bidons"/>
    <m/>
    <s v="Nombre"/>
    <n v="60"/>
    <m/>
    <m/>
    <m/>
    <s v=""/>
    <x v="166"/>
    <s v="Sélection / Priorisation"/>
    <x v="6"/>
    <x v="33"/>
    <m/>
    <m/>
    <m/>
    <m/>
    <m/>
    <x v="329"/>
    <n v="6"/>
    <s v="HT09"/>
    <s v="HT09931"/>
    <e v="#N/A"/>
    <n v="0"/>
  </r>
  <r>
    <s v="American RC"/>
    <s v="Haitian RC"/>
    <m/>
    <x v="0"/>
    <x v="39"/>
    <n v="10"/>
    <s v="Novembre"/>
    <m/>
    <x v="1"/>
    <x v="1"/>
    <s v="Bâches"/>
    <m/>
    <s v="Nombre"/>
    <n v="245"/>
    <m/>
    <m/>
    <m/>
    <s v=""/>
    <x v="167"/>
    <m/>
    <x v="2"/>
    <x v="43"/>
    <m/>
    <m/>
    <m/>
    <m/>
    <m/>
    <x v="330"/>
    <n v="3"/>
    <s v="HT07"/>
    <s v="HT07712"/>
    <e v="#N/A"/>
    <n v="0"/>
  </r>
  <r>
    <s v="American RC"/>
    <s v="Haitian RC"/>
    <m/>
    <x v="0"/>
    <x v="39"/>
    <n v="10"/>
    <s v="Novembre"/>
    <m/>
    <x v="0"/>
    <x v="0"/>
    <s v="Bidons"/>
    <m/>
    <s v="Nombre"/>
    <n v="116"/>
    <m/>
    <m/>
    <m/>
    <s v=""/>
    <x v="135"/>
    <s v="Sélection / Priorisation"/>
    <x v="6"/>
    <x v="35"/>
    <m/>
    <m/>
    <m/>
    <m/>
    <m/>
    <x v="328"/>
    <n v="3"/>
    <s v="HT09"/>
    <s v="HT09934"/>
    <e v="#N/A"/>
    <n v="0"/>
  </r>
  <r>
    <s v="American RC"/>
    <s v="Haitian RC"/>
    <m/>
    <x v="0"/>
    <x v="39"/>
    <n v="10"/>
    <s v="Novembre"/>
    <m/>
    <x v="0"/>
    <x v="0"/>
    <s v="Bidons"/>
    <m/>
    <s v="Nombre"/>
    <n v="25"/>
    <m/>
    <m/>
    <m/>
    <s v=""/>
    <x v="72"/>
    <s v="Sélection / Priorisation"/>
    <x v="6"/>
    <x v="33"/>
    <m/>
    <m/>
    <m/>
    <m/>
    <m/>
    <x v="329"/>
    <n v="6"/>
    <s v="HT09"/>
    <s v="HT09931"/>
    <e v="#N/A"/>
    <n v="0"/>
  </r>
  <r>
    <s v="American RC"/>
    <s v="Haitian RC"/>
    <m/>
    <x v="0"/>
    <x v="39"/>
    <n v="10"/>
    <s v="Novembre"/>
    <m/>
    <x v="1"/>
    <x v="1"/>
    <s v="Kit Abris"/>
    <m/>
    <s v="Nombre"/>
    <n v="29"/>
    <m/>
    <m/>
    <m/>
    <s v=""/>
    <x v="166"/>
    <s v="Sélection / Priorisation"/>
    <x v="6"/>
    <x v="33"/>
    <m/>
    <m/>
    <m/>
    <m/>
    <m/>
    <x v="329"/>
    <n v="6"/>
    <s v="HT09"/>
    <s v="HT09931"/>
    <e v="#N/A"/>
    <n v="0"/>
  </r>
  <r>
    <s v="American RC"/>
    <s v="Haitian RC"/>
    <m/>
    <x v="0"/>
    <x v="39"/>
    <n v="10"/>
    <s v="Novembre"/>
    <m/>
    <x v="0"/>
    <x v="0"/>
    <s v="Bidons"/>
    <m/>
    <s v="Nombre"/>
    <n v="490"/>
    <m/>
    <m/>
    <m/>
    <s v=""/>
    <x v="167"/>
    <s v="Sélection / Priorisation"/>
    <x v="2"/>
    <x v="43"/>
    <m/>
    <m/>
    <m/>
    <m/>
    <m/>
    <x v="330"/>
    <n v="3"/>
    <s v="HT07"/>
    <s v="HT07712"/>
    <e v="#N/A"/>
    <n v="0"/>
  </r>
  <r>
    <s v="American RC"/>
    <s v="Haitian RC"/>
    <m/>
    <x v="0"/>
    <x v="39"/>
    <n v="10"/>
    <s v="Novembre"/>
    <m/>
    <x v="1"/>
    <x v="1"/>
    <s v="Kit Abris"/>
    <m/>
    <s v="Nombre"/>
    <n v="17"/>
    <m/>
    <m/>
    <m/>
    <s v=""/>
    <x v="135"/>
    <s v="Sélection / Priorisation"/>
    <x v="6"/>
    <x v="35"/>
    <m/>
    <m/>
    <m/>
    <m/>
    <m/>
    <x v="328"/>
    <n v="3"/>
    <s v="HT09"/>
    <s v="HT09934"/>
    <e v="#N/A"/>
    <n v="0"/>
  </r>
  <r>
    <s v="American RC"/>
    <s v="Haitian RC"/>
    <m/>
    <x v="0"/>
    <x v="39"/>
    <n v="10"/>
    <s v="Novembre"/>
    <m/>
    <x v="1"/>
    <x v="1"/>
    <s v="Kit Abris"/>
    <m/>
    <s v="Nombre"/>
    <n v="25"/>
    <m/>
    <m/>
    <m/>
    <s v=""/>
    <x v="72"/>
    <s v="Sélection / Priorisation"/>
    <x v="6"/>
    <x v="33"/>
    <m/>
    <m/>
    <m/>
    <m/>
    <m/>
    <x v="329"/>
    <n v="6"/>
    <s v="HT09"/>
    <s v="HT09931"/>
    <e v="#N/A"/>
    <n v="0"/>
  </r>
  <r>
    <s v="American RC"/>
    <s v="Haitian RC"/>
    <m/>
    <x v="0"/>
    <x v="39"/>
    <n v="10"/>
    <s v="Novembre"/>
    <m/>
    <x v="0"/>
    <x v="0"/>
    <s v="Kit de cuisine"/>
    <m/>
    <s v="Nombre"/>
    <n v="245"/>
    <m/>
    <m/>
    <m/>
    <s v=""/>
    <x v="167"/>
    <s v="Sélection / Priorisation"/>
    <x v="2"/>
    <x v="43"/>
    <m/>
    <m/>
    <m/>
    <m/>
    <m/>
    <x v="330"/>
    <n v="3"/>
    <s v="HT07"/>
    <s v="HT07712"/>
    <e v="#N/A"/>
    <n v="0"/>
  </r>
  <r>
    <s v="German RC"/>
    <s v="Haitian RC"/>
    <m/>
    <x v="0"/>
    <x v="39"/>
    <n v="10"/>
    <s v="Novembre"/>
    <m/>
    <x v="0"/>
    <x v="0"/>
    <s v="Agricultural Cleaning Kits"/>
    <m/>
    <s v="Nombre"/>
    <n v="60"/>
    <m/>
    <m/>
    <m/>
    <s v=""/>
    <x v="5"/>
    <m/>
    <x v="5"/>
    <x v="57"/>
    <s v="Anse aux Pins (9) + Ti Francois (18) + Vassal/Dupuy  (33)"/>
    <m/>
    <m/>
    <m/>
    <m/>
    <x v="331"/>
    <n v="1"/>
    <s v="HT10"/>
    <s v="HT101025"/>
    <e v="#N/A"/>
    <n v="0"/>
  </r>
  <r>
    <s v="Lutheran World Federation"/>
    <s v="RODEP"/>
    <s v="Lutheran World Relief"/>
    <x v="0"/>
    <x v="39"/>
    <n v="11"/>
    <s v="Novembre"/>
    <m/>
    <x v="0"/>
    <x v="0"/>
    <s v="Kit d'hygiène"/>
    <s v="Shampooing, savon, dentifrice, brosse a dents, serviettes de douches, chlore en grain; kits bebe"/>
    <s v="Nombre"/>
    <n v="30"/>
    <m/>
    <m/>
    <m/>
    <s v=""/>
    <x v="144"/>
    <s v="Sélection / Priorisation"/>
    <x v="0"/>
    <x v="60"/>
    <s v="7ème Gérard"/>
    <s v="Fauche"/>
    <s v="Rural"/>
    <s v="Ménage"/>
    <m/>
    <x v="332"/>
    <n v="1"/>
    <s v="HT01"/>
    <s v="HT01123"/>
    <s v="HT01123-07"/>
    <n v="0"/>
  </r>
  <r>
    <s v="Lutheran World Federation"/>
    <s v="RODEP"/>
    <s v="Lutheran World Relief"/>
    <x v="0"/>
    <x v="39"/>
    <n v="11"/>
    <s v="Novembre"/>
    <m/>
    <x v="0"/>
    <x v="0"/>
    <s v="Kit d'hygiène"/>
    <s v="Shampooing, savon, dentifrice, brosse a dents, serviettes de douches, chlore en grain; kits bebe"/>
    <s v="Nombre"/>
    <n v="600"/>
    <m/>
    <m/>
    <m/>
    <s v=""/>
    <x v="168"/>
    <s v="Sélection / Priorisation"/>
    <x v="0"/>
    <x v="61"/>
    <s v="9ème des Palmes"/>
    <m/>
    <s v="Rural"/>
    <s v="Ménage"/>
    <m/>
    <x v="333"/>
    <n v="1"/>
    <s v="HT01"/>
    <s v="HT01122"/>
    <s v="HT01122-09"/>
    <n v="1"/>
  </r>
  <r>
    <s v="Lutheran World Federation"/>
    <s v="RODEP"/>
    <s v="Lutheran World Relief"/>
    <x v="0"/>
    <x v="39"/>
    <n v="11"/>
    <s v="Novembre"/>
    <m/>
    <x v="0"/>
    <x v="0"/>
    <s v="Kit d'hygiène"/>
    <s v="Shampooing, savon, dentifrice, brosse a dents, serviettes de douches, chlore en grain; kits bebe"/>
    <s v="Nombre"/>
    <n v="400"/>
    <m/>
    <m/>
    <m/>
    <s v=""/>
    <x v="23"/>
    <s v="Sélection / Priorisation"/>
    <x v="0"/>
    <x v="61"/>
    <s v="10ème des Palmes"/>
    <m/>
    <s v="Rural"/>
    <s v="Ménage"/>
    <m/>
    <x v="334"/>
    <n v="1"/>
    <s v="HT01"/>
    <s v="HT01122"/>
    <s v="HT01122-10"/>
    <n v="0"/>
  </r>
  <r>
    <s v="Lutheran World Federation"/>
    <s v="RODEP"/>
    <s v="Lutheran World Relief"/>
    <x v="0"/>
    <x v="39"/>
    <n v="11"/>
    <s v="Novembre"/>
    <m/>
    <x v="0"/>
    <x v="0"/>
    <s v="Kit d'hygiène"/>
    <s v="Shampooing, savon, dentifrice, brosse a dents, serviettes de douches, chlore en grain; kits bebe"/>
    <s v="Nombre"/>
    <n v="250"/>
    <m/>
    <m/>
    <m/>
    <s v=""/>
    <x v="29"/>
    <s v="Sélection / Priorisation"/>
    <x v="0"/>
    <x v="61"/>
    <s v="12ème des Fouques"/>
    <m/>
    <s v="Rural"/>
    <s v="Ménage"/>
    <m/>
    <x v="335"/>
    <n v="1"/>
    <s v="HT01"/>
    <s v="HT01122"/>
    <s v="HT01122-12"/>
    <n v="0"/>
  </r>
  <r>
    <s v="PADF"/>
    <m/>
    <s v="Private funds"/>
    <x v="0"/>
    <x v="39"/>
    <n v="11"/>
    <s v="Novembre"/>
    <m/>
    <x v="0"/>
    <x v="0"/>
    <s v="Aquatabs"/>
    <m/>
    <s v="Nombre"/>
    <n v="410"/>
    <m/>
    <m/>
    <m/>
    <s v=""/>
    <x v="169"/>
    <s v="Distribution générale"/>
    <x v="2"/>
    <x v="19"/>
    <m/>
    <m/>
    <m/>
    <m/>
    <s v="20 tablets de 33 mg par famille"/>
    <x v="336"/>
    <n v="1"/>
    <s v="HT07"/>
    <s v="HT07713"/>
    <e v="#N/A"/>
    <n v="0"/>
  </r>
  <r>
    <s v="World Vision International"/>
    <m/>
    <m/>
    <x v="0"/>
    <x v="39"/>
    <n v="11"/>
    <s v="Novembre"/>
    <m/>
    <x v="1"/>
    <x v="1"/>
    <s v="Bâches"/>
    <m/>
    <s v="Nombre"/>
    <n v="300"/>
    <m/>
    <m/>
    <m/>
    <s v=""/>
    <x v="25"/>
    <m/>
    <x v="5"/>
    <x v="21"/>
    <s v="Chaulette"/>
    <m/>
    <m/>
    <m/>
    <m/>
    <x v="337"/>
    <n v="8"/>
    <s v="HT10"/>
    <s v="HT101012"/>
    <e v="#N/A"/>
    <n v="0"/>
  </r>
  <r>
    <s v="World Vision International"/>
    <m/>
    <m/>
    <x v="0"/>
    <x v="39"/>
    <n v="11"/>
    <s v="Novembre"/>
    <m/>
    <x v="1"/>
    <x v="1"/>
    <s v="Bâches"/>
    <m/>
    <s v="Nombre"/>
    <n v="150"/>
    <m/>
    <m/>
    <m/>
    <s v=""/>
    <x v="15"/>
    <m/>
    <x v="5"/>
    <x v="21"/>
    <s v="Chaulette"/>
    <m/>
    <m/>
    <m/>
    <m/>
    <x v="337"/>
    <n v="8"/>
    <s v="HT10"/>
    <s v="HT101012"/>
    <e v="#N/A"/>
    <n v="0"/>
  </r>
  <r>
    <s v="World Vision International"/>
    <m/>
    <m/>
    <x v="0"/>
    <x v="39"/>
    <n v="11"/>
    <s v="Novembre"/>
    <m/>
    <x v="0"/>
    <x v="0"/>
    <s v="Couvertures"/>
    <m/>
    <s v="Nombre"/>
    <n v="600"/>
    <m/>
    <m/>
    <m/>
    <s v=""/>
    <x v="25"/>
    <s v="Sélection / Priorisation"/>
    <x v="5"/>
    <x v="21"/>
    <s v="Chaulette"/>
    <m/>
    <m/>
    <m/>
    <m/>
    <x v="337"/>
    <n v="8"/>
    <s v="HT10"/>
    <s v="HT101012"/>
    <e v="#N/A"/>
    <n v="0"/>
  </r>
  <r>
    <s v="World Vision International"/>
    <m/>
    <m/>
    <x v="0"/>
    <x v="39"/>
    <n v="11"/>
    <s v="Novembre"/>
    <m/>
    <x v="0"/>
    <x v="0"/>
    <s v="Couvertures"/>
    <m/>
    <s v="Nombre"/>
    <n v="300"/>
    <m/>
    <m/>
    <m/>
    <s v=""/>
    <x v="15"/>
    <s v="Sélection / Priorisation"/>
    <x v="5"/>
    <x v="21"/>
    <s v="Chaulette"/>
    <m/>
    <m/>
    <m/>
    <m/>
    <x v="337"/>
    <n v="8"/>
    <s v="HT10"/>
    <s v="HT101012"/>
    <e v="#N/A"/>
    <n v="0"/>
  </r>
  <r>
    <s v="World Vision International"/>
    <m/>
    <m/>
    <x v="0"/>
    <x v="39"/>
    <n v="11"/>
    <s v="Novembre"/>
    <m/>
    <x v="0"/>
    <x v="0"/>
    <s v="Kit d'hygiène"/>
    <m/>
    <s v="Nombre"/>
    <n v="300"/>
    <m/>
    <m/>
    <m/>
    <s v=""/>
    <x v="25"/>
    <s v="Sélection / Priorisation"/>
    <x v="5"/>
    <x v="21"/>
    <s v="Chaulette"/>
    <m/>
    <m/>
    <m/>
    <m/>
    <x v="337"/>
    <n v="8"/>
    <s v="HT10"/>
    <s v="HT101012"/>
    <e v="#N/A"/>
    <n v="0"/>
  </r>
  <r>
    <s v="World Vision International"/>
    <m/>
    <m/>
    <x v="0"/>
    <x v="39"/>
    <n v="11"/>
    <s v="Novembre"/>
    <m/>
    <x v="0"/>
    <x v="0"/>
    <s v="Kit d'hygiène"/>
    <m/>
    <s v="Nombre"/>
    <n v="150"/>
    <m/>
    <m/>
    <m/>
    <s v=""/>
    <x v="15"/>
    <s v="Sélection / Priorisation"/>
    <x v="5"/>
    <x v="21"/>
    <s v="Chaulette"/>
    <m/>
    <m/>
    <m/>
    <m/>
    <x v="337"/>
    <n v="8"/>
    <s v="HT10"/>
    <s v="HT101012"/>
    <e v="#N/A"/>
    <n v="0"/>
  </r>
  <r>
    <s v="World Vision International"/>
    <m/>
    <m/>
    <x v="0"/>
    <x v="39"/>
    <n v="11"/>
    <s v="Novembre"/>
    <m/>
    <x v="0"/>
    <x v="0"/>
    <s v="Moustiquaires"/>
    <m/>
    <s v="Nombre"/>
    <n v="600"/>
    <m/>
    <m/>
    <m/>
    <s v=""/>
    <x v="25"/>
    <s v="Sélection / Priorisation"/>
    <x v="5"/>
    <x v="21"/>
    <s v="Chaulette"/>
    <m/>
    <m/>
    <m/>
    <m/>
    <x v="337"/>
    <n v="8"/>
    <s v="HT10"/>
    <s v="HT101012"/>
    <e v="#N/A"/>
    <n v="0"/>
  </r>
  <r>
    <s v="World Vision International"/>
    <m/>
    <m/>
    <x v="0"/>
    <x v="39"/>
    <n v="11"/>
    <s v="Novembre"/>
    <m/>
    <x v="0"/>
    <x v="0"/>
    <s v="Moustiquaires"/>
    <m/>
    <s v="Nombre"/>
    <n v="300"/>
    <m/>
    <m/>
    <m/>
    <s v=""/>
    <x v="15"/>
    <s v="Sélection / Priorisation"/>
    <x v="5"/>
    <x v="21"/>
    <s v="Chaulette"/>
    <m/>
    <m/>
    <m/>
    <m/>
    <x v="337"/>
    <n v="8"/>
    <s v="HT10"/>
    <s v="HT101012"/>
    <e v="#N/A"/>
    <n v="0"/>
  </r>
  <r>
    <s v="ACTED"/>
    <m/>
    <s v="OFDA"/>
    <x v="0"/>
    <x v="40"/>
    <n v="11"/>
    <s v="Novembre"/>
    <m/>
    <x v="1"/>
    <x v="1"/>
    <s v="Bâches"/>
    <m/>
    <s v="Nombre"/>
    <n v="1305"/>
    <m/>
    <m/>
    <m/>
    <s v=""/>
    <x v="80"/>
    <m/>
    <x v="1"/>
    <x v="1"/>
    <s v="9e Fonds Rouge Torberck"/>
    <s v="Gragamoria"/>
    <s v="Urbain"/>
    <s v="Quartier"/>
    <m/>
    <x v="338"/>
    <n v="1"/>
    <s v="HT08"/>
    <s v="HT08811"/>
    <s v="HT08811-09"/>
    <n v="0"/>
  </r>
  <r>
    <s v="American RC"/>
    <s v="Haitian RC"/>
    <m/>
    <x v="0"/>
    <x v="40"/>
    <n v="11"/>
    <s v="Novembre"/>
    <m/>
    <x v="0"/>
    <x v="0"/>
    <s v="Kit de cuisine"/>
    <m/>
    <s v="Nombre"/>
    <n v="23"/>
    <m/>
    <m/>
    <m/>
    <s v=""/>
    <x v="53"/>
    <s v="Sélection / Priorisation"/>
    <x v="6"/>
    <x v="31"/>
    <m/>
    <m/>
    <m/>
    <m/>
    <m/>
    <x v="339"/>
    <n v="6"/>
    <s v="HT09"/>
    <s v="HT09932"/>
    <e v="#N/A"/>
    <n v="0"/>
  </r>
  <r>
    <s v="American RC"/>
    <s v="Haitian RC"/>
    <m/>
    <x v="0"/>
    <x v="40"/>
    <n v="11"/>
    <s v="Novembre"/>
    <m/>
    <x v="0"/>
    <x v="0"/>
    <s v="Kit de cuisine"/>
    <m/>
    <s v="Nombre"/>
    <n v="330"/>
    <m/>
    <m/>
    <m/>
    <s v=""/>
    <x v="170"/>
    <s v="Sélection / Priorisation"/>
    <x v="6"/>
    <x v="31"/>
    <m/>
    <m/>
    <m/>
    <m/>
    <m/>
    <x v="339"/>
    <n v="6"/>
    <s v="HT09"/>
    <s v="HT09932"/>
    <e v="#N/A"/>
    <n v="0"/>
  </r>
  <r>
    <s v="American RC"/>
    <s v="Haitian RC"/>
    <m/>
    <x v="0"/>
    <x v="40"/>
    <n v="11"/>
    <s v="Novembre"/>
    <m/>
    <x v="0"/>
    <x v="0"/>
    <s v="Kit de cuisine"/>
    <m/>
    <s v="Nombre"/>
    <n v="32"/>
    <m/>
    <m/>
    <m/>
    <s v=""/>
    <x v="14"/>
    <s v="Sélection / Priorisation"/>
    <x v="6"/>
    <x v="50"/>
    <m/>
    <m/>
    <m/>
    <m/>
    <m/>
    <x v="340"/>
    <n v="10"/>
    <s v="HT09"/>
    <s v="HT09933"/>
    <e v="#N/A"/>
    <n v="0"/>
  </r>
  <r>
    <s v="American RC"/>
    <s v="Haitian RC"/>
    <m/>
    <x v="0"/>
    <x v="40"/>
    <n v="11"/>
    <s v="Novembre"/>
    <m/>
    <x v="0"/>
    <x v="0"/>
    <s v="Kit de cuisine"/>
    <m/>
    <s v="Nombre"/>
    <n v="73"/>
    <m/>
    <m/>
    <m/>
    <s v=""/>
    <x v="7"/>
    <s v="Sélection / Priorisation"/>
    <x v="6"/>
    <x v="50"/>
    <m/>
    <m/>
    <m/>
    <m/>
    <m/>
    <x v="340"/>
    <n v="10"/>
    <s v="HT09"/>
    <s v="HT09933"/>
    <e v="#N/A"/>
    <n v="0"/>
  </r>
  <r>
    <s v="American RC"/>
    <s v="Haitian RC"/>
    <m/>
    <x v="0"/>
    <x v="40"/>
    <n v="11"/>
    <s v="Novembre"/>
    <m/>
    <x v="0"/>
    <x v="0"/>
    <s v="Kit de cuisine"/>
    <m/>
    <s v="Nombre"/>
    <n v="46"/>
    <m/>
    <m/>
    <m/>
    <s v=""/>
    <x v="171"/>
    <s v="Sélection / Priorisation"/>
    <x v="6"/>
    <x v="50"/>
    <m/>
    <m/>
    <m/>
    <m/>
    <m/>
    <x v="340"/>
    <n v="10"/>
    <s v="HT09"/>
    <s v="HT09933"/>
    <e v="#N/A"/>
    <n v="0"/>
  </r>
  <r>
    <s v="American RC"/>
    <s v="Haitian RC"/>
    <m/>
    <x v="0"/>
    <x v="40"/>
    <n v="11"/>
    <s v="Novembre"/>
    <m/>
    <x v="0"/>
    <x v="0"/>
    <s v="Kit de cuisine"/>
    <m/>
    <s v="Nombre"/>
    <n v="169"/>
    <m/>
    <m/>
    <m/>
    <s v=""/>
    <x v="172"/>
    <s v="Sélection / Priorisation"/>
    <x v="6"/>
    <x v="33"/>
    <m/>
    <m/>
    <m/>
    <m/>
    <m/>
    <x v="341"/>
    <n v="3"/>
    <s v="HT09"/>
    <s v="HT09931"/>
    <e v="#N/A"/>
    <n v="0"/>
  </r>
  <r>
    <s v="American RC"/>
    <s v="Haitian RC"/>
    <m/>
    <x v="0"/>
    <x v="40"/>
    <n v="11"/>
    <s v="Novembre"/>
    <m/>
    <x v="0"/>
    <x v="0"/>
    <s v="Bidons"/>
    <m/>
    <s v="Nombre"/>
    <n v="126"/>
    <m/>
    <m/>
    <m/>
    <s v=""/>
    <x v="53"/>
    <s v="Sélection / Priorisation"/>
    <x v="6"/>
    <x v="31"/>
    <m/>
    <m/>
    <m/>
    <m/>
    <m/>
    <x v="339"/>
    <n v="6"/>
    <s v="HT09"/>
    <s v="HT09932"/>
    <e v="#N/A"/>
    <n v="0"/>
  </r>
  <r>
    <s v="American RC"/>
    <s v="Haitian RC"/>
    <m/>
    <x v="0"/>
    <x v="40"/>
    <n v="11"/>
    <s v="Novembre"/>
    <m/>
    <x v="0"/>
    <x v="0"/>
    <s v="Bidons"/>
    <m/>
    <s v="Nombre"/>
    <n v="590"/>
    <m/>
    <m/>
    <m/>
    <s v=""/>
    <x v="170"/>
    <s v="Sélection / Priorisation"/>
    <x v="6"/>
    <x v="31"/>
    <m/>
    <m/>
    <m/>
    <m/>
    <m/>
    <x v="339"/>
    <n v="6"/>
    <s v="HT09"/>
    <s v="HT09932"/>
    <e v="#N/A"/>
    <n v="0"/>
  </r>
  <r>
    <s v="American RC"/>
    <s v="Haitian RC"/>
    <m/>
    <x v="0"/>
    <x v="40"/>
    <n v="11"/>
    <s v="Novembre"/>
    <m/>
    <x v="0"/>
    <x v="0"/>
    <s v="Bidons"/>
    <m/>
    <s v="Nombre"/>
    <n v="50"/>
    <m/>
    <m/>
    <m/>
    <s v=""/>
    <x v="14"/>
    <s v="Sélection / Priorisation"/>
    <x v="6"/>
    <x v="50"/>
    <m/>
    <m/>
    <m/>
    <m/>
    <m/>
    <x v="340"/>
    <n v="10"/>
    <s v="HT09"/>
    <s v="HT09933"/>
    <e v="#N/A"/>
    <n v="0"/>
  </r>
  <r>
    <s v="American RC"/>
    <s v="Haitian RC"/>
    <m/>
    <x v="0"/>
    <x v="40"/>
    <n v="11"/>
    <s v="Novembre"/>
    <m/>
    <x v="0"/>
    <x v="0"/>
    <s v="Bidons"/>
    <m/>
    <s v="Nombre"/>
    <n v="110"/>
    <m/>
    <m/>
    <m/>
    <s v=""/>
    <x v="7"/>
    <s v="Sélection / Priorisation"/>
    <x v="6"/>
    <x v="50"/>
    <m/>
    <m/>
    <m/>
    <m/>
    <m/>
    <x v="340"/>
    <n v="10"/>
    <s v="HT09"/>
    <s v="HT09933"/>
    <e v="#N/A"/>
    <n v="0"/>
  </r>
  <r>
    <s v="American RC"/>
    <s v="Haitian RC"/>
    <m/>
    <x v="0"/>
    <x v="40"/>
    <n v="11"/>
    <s v="Novembre"/>
    <m/>
    <x v="0"/>
    <x v="0"/>
    <s v="Bidons"/>
    <m/>
    <s v="Nombre"/>
    <n v="68"/>
    <m/>
    <m/>
    <m/>
    <s v=""/>
    <x v="171"/>
    <s v="Sélection / Priorisation"/>
    <x v="6"/>
    <x v="50"/>
    <m/>
    <m/>
    <m/>
    <m/>
    <m/>
    <x v="340"/>
    <n v="10"/>
    <s v="HT09"/>
    <s v="HT09933"/>
    <e v="#N/A"/>
    <n v="0"/>
  </r>
  <r>
    <s v="American RC"/>
    <s v="Haitian RC"/>
    <m/>
    <x v="0"/>
    <x v="40"/>
    <n v="11"/>
    <s v="Novembre"/>
    <m/>
    <x v="0"/>
    <x v="0"/>
    <s v="Bidons"/>
    <m/>
    <s v="Nombre"/>
    <n v="150"/>
    <m/>
    <m/>
    <m/>
    <s v=""/>
    <x v="172"/>
    <s v="Sélection / Priorisation"/>
    <x v="6"/>
    <x v="33"/>
    <m/>
    <m/>
    <m/>
    <m/>
    <m/>
    <x v="341"/>
    <n v="3"/>
    <s v="HT09"/>
    <s v="HT09931"/>
    <e v="#N/A"/>
    <n v="0"/>
  </r>
  <r>
    <s v="American RC"/>
    <s v="Haitian RC"/>
    <m/>
    <x v="0"/>
    <x v="40"/>
    <n v="11"/>
    <s v="Novembre"/>
    <m/>
    <x v="1"/>
    <x v="1"/>
    <s v="Kit Abris"/>
    <m/>
    <s v="Nombre"/>
    <n v="60"/>
    <m/>
    <m/>
    <m/>
    <s v=""/>
    <x v="53"/>
    <s v="Sélection / Priorisation"/>
    <x v="6"/>
    <x v="31"/>
    <m/>
    <m/>
    <m/>
    <m/>
    <m/>
    <x v="339"/>
    <n v="6"/>
    <s v="HT09"/>
    <s v="HT09932"/>
    <e v="#N/A"/>
    <n v="0"/>
  </r>
  <r>
    <s v="American RC"/>
    <s v="Haitian RC"/>
    <m/>
    <x v="0"/>
    <x v="40"/>
    <n v="11"/>
    <s v="Novembre"/>
    <m/>
    <x v="1"/>
    <x v="1"/>
    <s v="Kit Abris"/>
    <m/>
    <s v="Nombre"/>
    <n v="115"/>
    <m/>
    <m/>
    <m/>
    <s v=""/>
    <x v="170"/>
    <s v="Sélection / Priorisation"/>
    <x v="6"/>
    <x v="31"/>
    <m/>
    <m/>
    <m/>
    <m/>
    <m/>
    <x v="339"/>
    <n v="6"/>
    <s v="HT09"/>
    <s v="HT09932"/>
    <e v="#N/A"/>
    <n v="0"/>
  </r>
  <r>
    <s v="American RC"/>
    <s v="Haitian RC"/>
    <m/>
    <x v="0"/>
    <x v="40"/>
    <n v="11"/>
    <s v="Novembre"/>
    <m/>
    <x v="1"/>
    <x v="1"/>
    <s v="Kit Abris"/>
    <m/>
    <s v="Nombre"/>
    <n v="5"/>
    <m/>
    <m/>
    <m/>
    <s v=""/>
    <x v="171"/>
    <s v="Sélection / Priorisation"/>
    <x v="6"/>
    <x v="50"/>
    <m/>
    <m/>
    <m/>
    <m/>
    <m/>
    <x v="340"/>
    <n v="10"/>
    <s v="HT09"/>
    <s v="HT09933"/>
    <e v="#N/A"/>
    <n v="0"/>
  </r>
  <r>
    <s v="American RC"/>
    <s v="Haitian RC"/>
    <m/>
    <x v="0"/>
    <x v="40"/>
    <n v="11"/>
    <s v="Novembre"/>
    <m/>
    <x v="1"/>
    <x v="1"/>
    <s v="Kit Abris"/>
    <m/>
    <s v="Nombre"/>
    <n v="18"/>
    <m/>
    <m/>
    <m/>
    <s v=""/>
    <x v="14"/>
    <s v="Sélection / Priorisation"/>
    <x v="6"/>
    <x v="50"/>
    <m/>
    <m/>
    <m/>
    <m/>
    <m/>
    <x v="340"/>
    <n v="10"/>
    <s v="HT09"/>
    <s v="HT09933"/>
    <e v="#N/A"/>
    <n v="0"/>
  </r>
  <r>
    <s v="American RC"/>
    <s v="Haitian RC"/>
    <m/>
    <x v="0"/>
    <x v="40"/>
    <n v="11"/>
    <s v="Novembre"/>
    <m/>
    <x v="1"/>
    <x v="1"/>
    <s v="Kit Abris"/>
    <m/>
    <s v="Nombre"/>
    <n v="37"/>
    <m/>
    <m/>
    <m/>
    <s v=""/>
    <x v="7"/>
    <s v="Sélection / Priorisation"/>
    <x v="6"/>
    <x v="50"/>
    <m/>
    <m/>
    <m/>
    <m/>
    <m/>
    <x v="340"/>
    <n v="10"/>
    <s v="HT09"/>
    <s v="HT09933"/>
    <e v="#N/A"/>
    <n v="0"/>
  </r>
  <r>
    <s v="American RC"/>
    <s v="Haitian RC"/>
    <m/>
    <x v="0"/>
    <x v="40"/>
    <n v="11"/>
    <s v="Novembre"/>
    <m/>
    <x v="1"/>
    <x v="1"/>
    <s v="Kit Abris"/>
    <m/>
    <s v="Nombre"/>
    <n v="17"/>
    <m/>
    <m/>
    <m/>
    <s v=""/>
    <x v="171"/>
    <s v="Sélection / Priorisation"/>
    <x v="6"/>
    <x v="50"/>
    <m/>
    <m/>
    <m/>
    <m/>
    <m/>
    <x v="340"/>
    <n v="10"/>
    <s v="HT09"/>
    <s v="HT09933"/>
    <e v="#N/A"/>
    <n v="0"/>
  </r>
  <r>
    <s v="American RC"/>
    <s v="Haitian RC"/>
    <m/>
    <x v="0"/>
    <x v="40"/>
    <n v="11"/>
    <s v="Novembre"/>
    <m/>
    <x v="1"/>
    <x v="1"/>
    <s v="Kit Abris"/>
    <m/>
    <s v="Nombre"/>
    <n v="63"/>
    <m/>
    <m/>
    <m/>
    <s v=""/>
    <x v="172"/>
    <s v="Sélection / Priorisation"/>
    <x v="6"/>
    <x v="33"/>
    <m/>
    <m/>
    <m/>
    <m/>
    <m/>
    <x v="341"/>
    <n v="3"/>
    <s v="HT09"/>
    <s v="HT09931"/>
    <e v="#N/A"/>
    <n v="0"/>
  </r>
  <r>
    <s v="Concern Worldwide"/>
    <m/>
    <m/>
    <x v="0"/>
    <x v="40"/>
    <n v="11"/>
    <s v="Novembre"/>
    <m/>
    <x v="1"/>
    <x v="4"/>
    <s v="Non conditionel"/>
    <m/>
    <s v="Valeur en HTG"/>
    <n v="350"/>
    <m/>
    <m/>
    <m/>
    <s v=""/>
    <x v="21"/>
    <m/>
    <x v="0"/>
    <x v="22"/>
    <m/>
    <m/>
    <m/>
    <m/>
    <m/>
    <x v="342"/>
    <n v="2"/>
    <s v="HT01"/>
    <s v="HT01152"/>
    <e v="#N/A"/>
    <n v="0"/>
  </r>
  <r>
    <s v="Concern Worldwide"/>
    <m/>
    <m/>
    <x v="0"/>
    <x v="40"/>
    <n v="11"/>
    <s v="Novembre"/>
    <m/>
    <x v="1"/>
    <x v="4"/>
    <s v="Non conditionel"/>
    <m/>
    <s v="Valeur en HTG"/>
    <n v="350"/>
    <m/>
    <m/>
    <m/>
    <s v=""/>
    <x v="11"/>
    <m/>
    <x v="0"/>
    <x v="22"/>
    <m/>
    <m/>
    <m/>
    <m/>
    <m/>
    <x v="342"/>
    <n v="2"/>
    <s v="HT01"/>
    <s v="HT01152"/>
    <e v="#N/A"/>
    <n v="0"/>
  </r>
  <r>
    <s v="Diakonie Katastrophenhilfe"/>
    <s v="ATEPASE"/>
    <s v="Diakonie Katastrophenhilfe"/>
    <x v="0"/>
    <x v="40"/>
    <n v="11"/>
    <s v="Novembre"/>
    <m/>
    <x v="0"/>
    <x v="0"/>
    <s v="Kit d'hygiène"/>
    <s v="Shampooing, savon, brosses a dents, dentifrice, deodorants, peignes, Aquatabs, papier toilette, serviette hygienique, sceaux, savon pour lessive"/>
    <s v="Nombre"/>
    <n v="40"/>
    <m/>
    <m/>
    <m/>
    <s v=""/>
    <x v="21"/>
    <s v="Sélection / Priorisation"/>
    <x v="3"/>
    <x v="16"/>
    <s v="6ème Bas de Lacroix"/>
    <m/>
    <s v="Rural"/>
    <s v="Ménage"/>
    <m/>
    <x v="343"/>
    <n v="1"/>
    <s v="HT02"/>
    <s v="HT02221"/>
    <s v="HT02221-06"/>
    <n v="0"/>
  </r>
  <r>
    <s v="Diakonie Katastrophenhilfe"/>
    <s v="ATEPASE"/>
    <s v="Diakonie Katastrophenhilfe"/>
    <x v="0"/>
    <x v="40"/>
    <n v="11"/>
    <s v="Novembre"/>
    <m/>
    <x v="0"/>
    <x v="0"/>
    <s v="Kit d'hygiène"/>
    <s v="Shampooing, savon, brosses a dents, dentifrice, deodorants, peignes, Aquatabs, papier toilette, serviette hygienique, sceaux, savon pour lessive"/>
    <s v="Nombre"/>
    <n v="113"/>
    <m/>
    <m/>
    <m/>
    <s v=""/>
    <x v="6"/>
    <s v="Sélection / Priorisation"/>
    <x v="3"/>
    <x v="16"/>
    <s v="5ème Bas de Grandou"/>
    <m/>
    <s v="Rural"/>
    <s v="Ménage"/>
    <m/>
    <x v="344"/>
    <n v="1"/>
    <s v="HT02"/>
    <s v="HT02221"/>
    <s v="HT02221-05"/>
    <n v="0"/>
  </r>
  <r>
    <s v="Diakonie Katastrophenhilfe"/>
    <s v="ATEPASE"/>
    <s v="Diakonie Katastrophenhilfe"/>
    <x v="0"/>
    <x v="40"/>
    <n v="11"/>
    <s v="Novembre"/>
    <m/>
    <x v="0"/>
    <x v="0"/>
    <s v="Kit d'hygiène"/>
    <s v="Shampooing, savon, brosses a dents, dentifrice, deodorants, peignes, Aquatabs, papier toilette, serviette hygienique, sceaux, savon pour lessive"/>
    <s v="Nombre"/>
    <n v="63"/>
    <m/>
    <m/>
    <m/>
    <s v=""/>
    <x v="53"/>
    <s v="Sélection / Priorisation"/>
    <x v="3"/>
    <x v="16"/>
    <s v="7ème Bras Gauche"/>
    <m/>
    <s v="Rural"/>
    <s v="Ménage"/>
    <m/>
    <x v="345"/>
    <n v="1"/>
    <s v="HT02"/>
    <s v="HT02221"/>
    <s v="HT02221-07"/>
    <n v="0"/>
  </r>
  <r>
    <s v="German RC"/>
    <s v="Haitian RC"/>
    <m/>
    <x v="0"/>
    <x v="40"/>
    <n v="11"/>
    <s v="Novembre"/>
    <m/>
    <x v="0"/>
    <x v="0"/>
    <s v="Agricultural Cleaning Kits"/>
    <m/>
    <s v="Nombre"/>
    <n v="53"/>
    <m/>
    <m/>
    <m/>
    <s v=""/>
    <x v="173"/>
    <m/>
    <x v="5"/>
    <x v="55"/>
    <s v="Riviere Salee (9)+Ford Tortue (3)+Tete d'eau (4)+Guerin (2)+La plaine (35)"/>
    <m/>
    <m/>
    <m/>
    <m/>
    <x v="346"/>
    <n v="1"/>
    <s v="HT10"/>
    <s v="HT101031"/>
    <e v="#N/A"/>
    <n v="0"/>
  </r>
  <r>
    <s v="PADF"/>
    <m/>
    <s v="Private funds"/>
    <x v="0"/>
    <x v="40"/>
    <n v="11"/>
    <s v="Novembre"/>
    <m/>
    <x v="0"/>
    <x v="0"/>
    <s v="Kit d'hygiène"/>
    <m/>
    <s v="Nombre"/>
    <n v="700"/>
    <m/>
    <m/>
    <m/>
    <s v=""/>
    <x v="174"/>
    <s v="Distribution générale"/>
    <x v="1"/>
    <x v="2"/>
    <m/>
    <m/>
    <m/>
    <m/>
    <m/>
    <x v="347"/>
    <n v="1"/>
    <s v="HT08"/>
    <s v="HT08832"/>
    <e v="#N/A"/>
    <n v="1"/>
  </r>
  <r>
    <s v="American RC"/>
    <s v="Haitian RC"/>
    <m/>
    <x v="0"/>
    <x v="41"/>
    <n v="12"/>
    <s v="Novembre"/>
    <m/>
    <x v="0"/>
    <x v="0"/>
    <s v="Kit de cuisine"/>
    <m/>
    <s v="Nombre"/>
    <n v="25"/>
    <m/>
    <m/>
    <m/>
    <s v=""/>
    <x v="72"/>
    <s v="Sélection / Priorisation"/>
    <x v="6"/>
    <x v="62"/>
    <m/>
    <m/>
    <m/>
    <m/>
    <m/>
    <x v="348"/>
    <n v="2"/>
    <s v="HT09"/>
    <s v="HT09913"/>
    <e v="#N/A"/>
    <n v="1"/>
  </r>
  <r>
    <s v="American RC"/>
    <s v="Haitian RC"/>
    <m/>
    <x v="0"/>
    <x v="41"/>
    <n v="12"/>
    <s v="Novembre"/>
    <m/>
    <x v="0"/>
    <x v="0"/>
    <s v="Kit de cuisine"/>
    <m/>
    <s v="Nombre"/>
    <n v="25"/>
    <m/>
    <m/>
    <m/>
    <s v=""/>
    <x v="72"/>
    <s v="Sélection / Priorisation"/>
    <x v="6"/>
    <x v="63"/>
    <m/>
    <m/>
    <m/>
    <m/>
    <m/>
    <x v="349"/>
    <n v="2"/>
    <s v="HT09"/>
    <s v="HT09914"/>
    <e v="#N/A"/>
    <n v="1"/>
  </r>
  <r>
    <s v="American RC"/>
    <s v="Haitian RC"/>
    <m/>
    <x v="0"/>
    <x v="41"/>
    <n v="12"/>
    <s v="Novembre"/>
    <m/>
    <x v="1"/>
    <x v="1"/>
    <s v="Kit Abris"/>
    <m/>
    <s v="Nombre"/>
    <n v="25"/>
    <m/>
    <m/>
    <m/>
    <s v=""/>
    <x v="72"/>
    <s v="Sélection / Priorisation"/>
    <x v="6"/>
    <x v="62"/>
    <m/>
    <m/>
    <m/>
    <m/>
    <m/>
    <x v="348"/>
    <n v="2"/>
    <s v="HT09"/>
    <s v="HT09913"/>
    <e v="#N/A"/>
    <n v="0"/>
  </r>
  <r>
    <s v="American RC"/>
    <s v="Haitian RC"/>
    <m/>
    <x v="0"/>
    <x v="41"/>
    <n v="12"/>
    <s v="Novembre"/>
    <m/>
    <x v="1"/>
    <x v="1"/>
    <s v="Kit Abris"/>
    <m/>
    <s v="Nombre"/>
    <n v="25"/>
    <m/>
    <m/>
    <m/>
    <s v=""/>
    <x v="72"/>
    <s v="Sélection / Priorisation"/>
    <x v="6"/>
    <x v="63"/>
    <m/>
    <m/>
    <m/>
    <m/>
    <m/>
    <x v="349"/>
    <n v="2"/>
    <s v="HT09"/>
    <s v="HT09914"/>
    <e v="#N/A"/>
    <n v="0"/>
  </r>
  <r>
    <s v="German RC"/>
    <s v="Haitian RC"/>
    <m/>
    <x v="0"/>
    <x v="41"/>
    <n v="12"/>
    <s v="Novembre"/>
    <m/>
    <x v="0"/>
    <x v="0"/>
    <s v="Agricultural Cleaning Kits"/>
    <m/>
    <s v="Nombre"/>
    <n v="34"/>
    <m/>
    <m/>
    <m/>
    <s v=""/>
    <x v="160"/>
    <m/>
    <x v="5"/>
    <x v="42"/>
    <s v="Ti-Morne (15) + Lievre (19)"/>
    <m/>
    <m/>
    <m/>
    <m/>
    <x v="350"/>
    <n v="1"/>
    <s v="HT10"/>
    <s v="HT101022"/>
    <e v="#N/A"/>
    <n v="0"/>
  </r>
  <r>
    <s v="IFRC"/>
    <s v="Haitian RC"/>
    <m/>
    <x v="0"/>
    <x v="41"/>
    <n v="12"/>
    <s v="Novembre"/>
    <m/>
    <x v="1"/>
    <x v="1"/>
    <s v="Bâches"/>
    <m/>
    <s v="Nombre"/>
    <n v="1198"/>
    <m/>
    <m/>
    <m/>
    <s v=""/>
    <x v="175"/>
    <m/>
    <x v="1"/>
    <x v="23"/>
    <s v="Centre"/>
    <m/>
    <m/>
    <m/>
    <m/>
    <x v="351"/>
    <n v="6"/>
    <s v="HT08"/>
    <s v="HT08833"/>
    <e v="#N/A"/>
    <n v="1"/>
  </r>
  <r>
    <s v="IFRC"/>
    <s v="Haitian RC"/>
    <m/>
    <x v="0"/>
    <x v="41"/>
    <n v="12"/>
    <s v="Novembre"/>
    <m/>
    <x v="0"/>
    <x v="0"/>
    <s v="Bidons"/>
    <m/>
    <s v="Nombre"/>
    <n v="1198"/>
    <m/>
    <m/>
    <m/>
    <s v=""/>
    <x v="175"/>
    <s v="Sélection / Priorisation"/>
    <x v="1"/>
    <x v="23"/>
    <s v="Centre"/>
    <m/>
    <m/>
    <m/>
    <m/>
    <x v="351"/>
    <n v="6"/>
    <s v="HT08"/>
    <s v="HT08833"/>
    <e v="#N/A"/>
    <n v="0"/>
  </r>
  <r>
    <s v="IFRC"/>
    <s v="Haitian RC"/>
    <m/>
    <x v="0"/>
    <x v="41"/>
    <n v="12"/>
    <s v="Novembre"/>
    <m/>
    <x v="1"/>
    <x v="1"/>
    <s v="Kit Abris"/>
    <m/>
    <s v="Nombre"/>
    <n v="599"/>
    <m/>
    <m/>
    <m/>
    <s v=""/>
    <x v="175"/>
    <s v="Sélection / Priorisation"/>
    <x v="1"/>
    <x v="23"/>
    <s v="Centre"/>
    <m/>
    <m/>
    <m/>
    <m/>
    <x v="351"/>
    <n v="6"/>
    <s v="HT08"/>
    <s v="HT08833"/>
    <e v="#N/A"/>
    <n v="0"/>
  </r>
  <r>
    <s v="IFRC"/>
    <s v="Haitian RC"/>
    <m/>
    <x v="0"/>
    <x v="41"/>
    <n v="12"/>
    <s v="Novembre"/>
    <m/>
    <x v="0"/>
    <x v="0"/>
    <s v="Kit de cuisine"/>
    <m/>
    <s v="Nombre"/>
    <n v="599"/>
    <m/>
    <m/>
    <m/>
    <s v=""/>
    <x v="175"/>
    <s v="Sélection / Priorisation"/>
    <x v="1"/>
    <x v="23"/>
    <s v="Centre"/>
    <m/>
    <m/>
    <m/>
    <m/>
    <x v="351"/>
    <n v="6"/>
    <s v="HT08"/>
    <s v="HT08833"/>
    <e v="#N/A"/>
    <n v="0"/>
  </r>
  <r>
    <s v="IFRC"/>
    <s v="Haitian RC"/>
    <m/>
    <x v="0"/>
    <x v="41"/>
    <n v="12"/>
    <s v="Novembre"/>
    <m/>
    <x v="0"/>
    <x v="0"/>
    <s v="Moustiquaires"/>
    <m/>
    <s v="Nombre"/>
    <n v="1198"/>
    <m/>
    <m/>
    <m/>
    <s v=""/>
    <x v="175"/>
    <s v="Sélection / Priorisation"/>
    <x v="1"/>
    <x v="23"/>
    <s v="Centre"/>
    <m/>
    <m/>
    <m/>
    <m/>
    <x v="351"/>
    <n v="6"/>
    <s v="HT08"/>
    <s v="HT08833"/>
    <e v="#N/A"/>
    <n v="0"/>
  </r>
  <r>
    <s v="IFRC"/>
    <s v="Haitian RC"/>
    <m/>
    <x v="0"/>
    <x v="41"/>
    <n v="12"/>
    <s v="Novembre"/>
    <m/>
    <x v="0"/>
    <x v="0"/>
    <s v="Seaux"/>
    <m/>
    <s v="Nombre"/>
    <n v="599"/>
    <m/>
    <m/>
    <m/>
    <s v=""/>
    <x v="175"/>
    <s v="Sélection / Priorisation"/>
    <x v="1"/>
    <x v="23"/>
    <s v="Centre"/>
    <m/>
    <m/>
    <m/>
    <m/>
    <x v="351"/>
    <n v="6"/>
    <s v="HT08"/>
    <s v="HT08833"/>
    <e v="#N/A"/>
    <n v="0"/>
  </r>
  <r>
    <s v="MEDAIR"/>
    <m/>
    <s v="OFDA"/>
    <x v="0"/>
    <x v="41"/>
    <n v="12"/>
    <s v="Novembre"/>
    <m/>
    <x v="1"/>
    <x v="1"/>
    <s v="Bâches"/>
    <m/>
    <s v="Nombre"/>
    <n v="250"/>
    <m/>
    <m/>
    <m/>
    <s v=""/>
    <x v="142"/>
    <s v="Distribution générale"/>
    <x v="2"/>
    <x v="54"/>
    <s v="Loby"/>
    <m/>
    <m/>
    <m/>
    <s v="Shelter box: 198, 52 distributed in shools. Remaining were targetted to the most vulnerable in Lager."/>
    <x v="352"/>
    <n v="6"/>
    <s v="HT07"/>
    <s v="HT07753"/>
    <e v="#N/A"/>
    <n v="0"/>
  </r>
  <r>
    <s v="MEDAIR"/>
    <m/>
    <s v="OFDA"/>
    <x v="0"/>
    <x v="41"/>
    <n v="12"/>
    <s v="Novembre"/>
    <m/>
    <x v="0"/>
    <x v="0"/>
    <s v="Aquatabs"/>
    <m/>
    <s v="Nombre"/>
    <n v="52"/>
    <m/>
    <m/>
    <m/>
    <s v=""/>
    <x v="142"/>
    <s v="Sélection / Priorisation"/>
    <x v="2"/>
    <x v="54"/>
    <s v="Loby"/>
    <m/>
    <m/>
    <m/>
    <s v="Shelter box: 198, 52 distributed in shools. Remaining were targetted to the most vulnerable in Lager."/>
    <x v="352"/>
    <n v="6"/>
    <s v="HT07"/>
    <s v="HT07753"/>
    <e v="#N/A"/>
    <n v="0"/>
  </r>
  <r>
    <s v="MEDAIR"/>
    <m/>
    <s v="OFDA"/>
    <x v="0"/>
    <x v="41"/>
    <n v="12"/>
    <s v="Novembre"/>
    <m/>
    <x v="1"/>
    <x v="1"/>
    <s v="Kit Abris"/>
    <m/>
    <s v="Nombre"/>
    <n v="198"/>
    <m/>
    <m/>
    <m/>
    <s v=""/>
    <x v="142"/>
    <s v="Sélection / Priorisation"/>
    <x v="2"/>
    <x v="54"/>
    <s v="Loby"/>
    <m/>
    <m/>
    <m/>
    <s v="Shelter box: 198, 52 distributed in shools. Remaining were targetted to the most vulnerable in Lager."/>
    <x v="352"/>
    <n v="6"/>
    <s v="HT07"/>
    <s v="HT07753"/>
    <e v="#N/A"/>
    <n v="0"/>
  </r>
  <r>
    <s v="MEDAIR"/>
    <m/>
    <s v="OFDA"/>
    <x v="0"/>
    <x v="41"/>
    <n v="12"/>
    <s v="Novembre"/>
    <m/>
    <x v="2"/>
    <x v="2"/>
    <s v="Formation"/>
    <m/>
    <s v=""/>
    <n v="198"/>
    <m/>
    <m/>
    <m/>
    <s v=""/>
    <x v="142"/>
    <s v="Sélection / Priorisation"/>
    <x v="2"/>
    <x v="54"/>
    <s v="Loby"/>
    <m/>
    <m/>
    <m/>
    <s v="Shelter box: 198, 52 distributed in shools. Remaining were targetted to the most vulnerable in Lager."/>
    <x v="352"/>
    <n v="6"/>
    <s v="HT07"/>
    <s v="HT07753"/>
    <e v="#N/A"/>
    <n v="0"/>
  </r>
  <r>
    <s v="MEDAIR"/>
    <m/>
    <s v="OFDA"/>
    <x v="0"/>
    <x v="41"/>
    <n v="12"/>
    <s v="Novembre"/>
    <m/>
    <x v="1"/>
    <x v="1"/>
    <s v="Autre, à préciser dans &quot;Commentaires&quot;"/>
    <m/>
    <s v="N/A"/>
    <n v="250"/>
    <m/>
    <m/>
    <m/>
    <s v=""/>
    <x v="142"/>
    <s v="Distribution générale"/>
    <x v="2"/>
    <x v="54"/>
    <s v="Loby"/>
    <m/>
    <m/>
    <m/>
    <s v="Baches: 250, Shelter box: 198, Aquatabs: 52. 52 sont distribué dans les écoles et le reste sont distribué aux plus vulnerables dans Lager. Les chiffres sont differents parce que les bénéficiaires sont venu des autres endroits pour récuperer leurs articles manquants. "/>
    <x v="352"/>
    <n v="6"/>
    <s v="HT07"/>
    <s v="HT07753"/>
    <e v="#N/A"/>
    <n v="0"/>
  </r>
  <r>
    <s v="MEDAIR"/>
    <m/>
    <s v="OFDA"/>
    <x v="0"/>
    <x v="41"/>
    <n v="12"/>
    <s v="Novembre"/>
    <m/>
    <x v="1"/>
    <x v="1"/>
    <s v="Autre, à préciser dans &quot;Commentaires&quot;"/>
    <m/>
    <s v="N/A"/>
    <n v="250"/>
    <m/>
    <m/>
    <m/>
    <s v=""/>
    <x v="142"/>
    <s v="Distribution générale"/>
    <x v="2"/>
    <x v="54"/>
    <s v="Loby"/>
    <m/>
    <m/>
    <m/>
    <s v="Baches: 250, Shelter box: 198, Aquatabs: 52. 52 sont distribué dans les écoles et le reste sont distribué aux plus vulnerables dans Lager. Les chiffres sont differents parce que les bénéficiaires sont venu des autres endroits pour récuperer leurs articles manquants. "/>
    <x v="352"/>
    <n v="6"/>
    <s v="HT07"/>
    <s v="HT07753"/>
    <e v="#N/A"/>
    <n v="0"/>
  </r>
  <r>
    <s v="American RC"/>
    <s v="Haitian RC"/>
    <m/>
    <x v="0"/>
    <x v="42"/>
    <n v="13"/>
    <s v="Novembre"/>
    <m/>
    <x v="1"/>
    <x v="1"/>
    <s v="Bâches"/>
    <m/>
    <s v="Nombre"/>
    <n v="111"/>
    <m/>
    <m/>
    <m/>
    <s v=""/>
    <x v="176"/>
    <m/>
    <x v="5"/>
    <x v="18"/>
    <m/>
    <m/>
    <m/>
    <m/>
    <m/>
    <x v="353"/>
    <n v="2"/>
    <s v="HT10"/>
    <s v="HT101011"/>
    <e v="#N/A"/>
    <n v="1"/>
  </r>
  <r>
    <s v="American RC"/>
    <s v="Haitian RC"/>
    <m/>
    <x v="0"/>
    <x v="42"/>
    <n v="13"/>
    <s v="Novembre"/>
    <m/>
    <x v="1"/>
    <x v="1"/>
    <s v="Bâches"/>
    <m/>
    <s v="Nombre"/>
    <n v="7"/>
    <m/>
    <m/>
    <m/>
    <s v=""/>
    <x v="177"/>
    <m/>
    <x v="2"/>
    <x v="43"/>
    <m/>
    <m/>
    <m/>
    <m/>
    <m/>
    <x v="354"/>
    <n v="3"/>
    <s v="HT07"/>
    <s v="HT07712"/>
    <e v="#N/A"/>
    <n v="0"/>
  </r>
  <r>
    <s v="American RC"/>
    <s v="Haitian RC"/>
    <m/>
    <x v="0"/>
    <x v="42"/>
    <n v="13"/>
    <s v="Novembre"/>
    <m/>
    <x v="0"/>
    <x v="0"/>
    <s v="Bidons"/>
    <m/>
    <s v="Nombre"/>
    <n v="14"/>
    <m/>
    <m/>
    <m/>
    <s v=""/>
    <x v="177"/>
    <s v="Sélection / Priorisation"/>
    <x v="2"/>
    <x v="43"/>
    <m/>
    <m/>
    <m/>
    <m/>
    <m/>
    <x v="354"/>
    <n v="3"/>
    <s v="HT07"/>
    <s v="HT07712"/>
    <e v="#N/A"/>
    <n v="0"/>
  </r>
  <r>
    <s v="American RC"/>
    <s v="Haitian RC"/>
    <m/>
    <x v="0"/>
    <x v="42"/>
    <n v="13"/>
    <s v="Novembre"/>
    <m/>
    <x v="1"/>
    <x v="1"/>
    <s v="Kit Abris"/>
    <m/>
    <s v="Nombre"/>
    <n v="111"/>
    <m/>
    <m/>
    <m/>
    <s v=""/>
    <x v="176"/>
    <s v="Sélection / Priorisation"/>
    <x v="5"/>
    <x v="18"/>
    <m/>
    <m/>
    <m/>
    <m/>
    <m/>
    <x v="353"/>
    <n v="2"/>
    <s v="HT10"/>
    <s v="HT101011"/>
    <e v="#N/A"/>
    <n v="0"/>
  </r>
  <r>
    <s v="American RC"/>
    <s v="Haitian RC"/>
    <m/>
    <x v="0"/>
    <x v="42"/>
    <n v="13"/>
    <s v="Novembre"/>
    <m/>
    <x v="0"/>
    <x v="0"/>
    <s v="Kit de cuisine"/>
    <m/>
    <s v="Nombre"/>
    <n v="7"/>
    <m/>
    <m/>
    <m/>
    <s v=""/>
    <x v="177"/>
    <s v="Sélection / Priorisation"/>
    <x v="2"/>
    <x v="43"/>
    <m/>
    <m/>
    <m/>
    <m/>
    <m/>
    <x v="354"/>
    <n v="3"/>
    <s v="HT07"/>
    <s v="HT07712"/>
    <e v="#N/A"/>
    <n v="0"/>
  </r>
  <r>
    <s v="CARE"/>
    <m/>
    <m/>
    <x v="0"/>
    <x v="42"/>
    <n v="13"/>
    <s v="Novembre"/>
    <m/>
    <x v="1"/>
    <x v="1"/>
    <s v="Bâches"/>
    <m/>
    <s v="Nombre"/>
    <n v="38"/>
    <m/>
    <m/>
    <m/>
    <s v=""/>
    <x v="178"/>
    <s v="Distribution générale"/>
    <x v="1"/>
    <x v="5"/>
    <m/>
    <m/>
    <m/>
    <s v="Centre collectif / d'évacuation d'urgence"/>
    <m/>
    <x v="355"/>
    <n v="1"/>
    <s v="HT08"/>
    <s v="HT08814"/>
    <e v="#N/A"/>
    <n v="0"/>
  </r>
  <r>
    <s v="Samaritan's Purse"/>
    <m/>
    <m/>
    <x v="0"/>
    <x v="42"/>
    <n v="13"/>
    <s v="Novembre"/>
    <m/>
    <x v="1"/>
    <x v="1"/>
    <s v="Bâches"/>
    <m/>
    <s v="Nombre"/>
    <n v="2900"/>
    <m/>
    <m/>
    <m/>
    <s v=""/>
    <x v="37"/>
    <m/>
    <x v="1"/>
    <x v="6"/>
    <s v="2e Balisiers"/>
    <m/>
    <m/>
    <m/>
    <m/>
    <x v="356"/>
    <n v="1"/>
    <s v="HT08"/>
    <s v="HT08812"/>
    <s v="HT08812-02"/>
    <n v="1"/>
  </r>
  <r>
    <s v="ADRA"/>
    <m/>
    <m/>
    <x v="0"/>
    <x v="43"/>
    <n v="14"/>
    <s v="Novembre"/>
    <m/>
    <x v="1"/>
    <x v="1"/>
    <s v="Bâches"/>
    <m/>
    <s v="Nombre"/>
    <n v="114"/>
    <m/>
    <m/>
    <m/>
    <s v=""/>
    <x v="86"/>
    <m/>
    <x v="2"/>
    <x v="51"/>
    <s v="1er"/>
    <m/>
    <m/>
    <m/>
    <s v="Nous avons donné 115 unit rainfresh pour traiter l'eau a 115 familles"/>
    <x v="357"/>
    <n v="2"/>
    <s v="HT07"/>
    <s v="HT07723"/>
    <e v="#N/A"/>
    <n v="1"/>
  </r>
  <r>
    <s v="ADRA"/>
    <m/>
    <m/>
    <x v="0"/>
    <x v="43"/>
    <n v="14"/>
    <s v="Novembre"/>
    <m/>
    <x v="1"/>
    <x v="1"/>
    <s v="Kit Abris"/>
    <s v="Perle, machette, scie,rous,fil de fer,marteau,clous divers."/>
    <s v="Nombre"/>
    <n v="114"/>
    <m/>
    <m/>
    <m/>
    <s v=""/>
    <x v="86"/>
    <s v="Sélection / Priorisation"/>
    <x v="2"/>
    <x v="51"/>
    <s v="1er"/>
    <m/>
    <m/>
    <m/>
    <s v="Nous avons donné 115 unit rainfresh pour traiter l'eau a 115 familles"/>
    <x v="357"/>
    <n v="2"/>
    <s v="HT07"/>
    <s v="HT07723"/>
    <e v="#N/A"/>
    <n v="0"/>
  </r>
  <r>
    <s v="American RC"/>
    <s v="Haitian RC"/>
    <m/>
    <x v="0"/>
    <x v="43"/>
    <n v="14"/>
    <s v="Novembre"/>
    <m/>
    <x v="1"/>
    <x v="1"/>
    <s v="Bâches"/>
    <m/>
    <s v="Nombre"/>
    <n v="225"/>
    <m/>
    <m/>
    <m/>
    <s v=""/>
    <x v="179"/>
    <m/>
    <x v="2"/>
    <x v="43"/>
    <m/>
    <m/>
    <m/>
    <m/>
    <m/>
    <x v="358"/>
    <n v="3"/>
    <s v="HT07"/>
    <s v="HT07712"/>
    <e v="#N/A"/>
    <n v="0"/>
  </r>
  <r>
    <s v="American RC"/>
    <s v="Haitian RC"/>
    <m/>
    <x v="0"/>
    <x v="43"/>
    <n v="14"/>
    <s v="Novembre"/>
    <m/>
    <x v="0"/>
    <x v="0"/>
    <s v="Bidons"/>
    <m/>
    <s v="Nombre"/>
    <n v="450"/>
    <m/>
    <m/>
    <m/>
    <s v=""/>
    <x v="179"/>
    <s v="Sélection / Priorisation"/>
    <x v="2"/>
    <x v="43"/>
    <m/>
    <m/>
    <m/>
    <m/>
    <m/>
    <x v="358"/>
    <n v="3"/>
    <s v="HT07"/>
    <s v="HT07712"/>
    <e v="#N/A"/>
    <n v="0"/>
  </r>
  <r>
    <s v="American RC"/>
    <s v="Haitian RC"/>
    <m/>
    <x v="0"/>
    <x v="43"/>
    <n v="14"/>
    <s v="Novembre"/>
    <m/>
    <x v="0"/>
    <x v="0"/>
    <s v="Kit de cuisine"/>
    <m/>
    <s v="Nombre"/>
    <n v="225"/>
    <m/>
    <m/>
    <m/>
    <s v=""/>
    <x v="179"/>
    <s v="Sélection / Priorisation"/>
    <x v="2"/>
    <x v="43"/>
    <m/>
    <m/>
    <m/>
    <m/>
    <m/>
    <x v="358"/>
    <n v="3"/>
    <s v="HT07"/>
    <s v="HT07712"/>
    <e v="#N/A"/>
    <n v="0"/>
  </r>
  <r>
    <s v="CARE"/>
    <m/>
    <m/>
    <x v="0"/>
    <x v="43"/>
    <n v="14"/>
    <s v="Novembre"/>
    <m/>
    <x v="1"/>
    <x v="1"/>
    <s v="Bâches"/>
    <m/>
    <s v="Nombre"/>
    <n v="477"/>
    <m/>
    <m/>
    <m/>
    <s v=""/>
    <x v="180"/>
    <s v="Sélection / Priorisation"/>
    <x v="3"/>
    <x v="64"/>
    <m/>
    <m/>
    <m/>
    <s v="Ménage"/>
    <m/>
    <x v="359"/>
    <n v="2"/>
    <s v="HT02"/>
    <s v="HT02231"/>
    <e v="#N/A"/>
    <n v="1"/>
  </r>
  <r>
    <s v="CARE"/>
    <m/>
    <m/>
    <x v="0"/>
    <x v="43"/>
    <n v="14"/>
    <s v="Novembre"/>
    <m/>
    <x v="0"/>
    <x v="0"/>
    <s v="Aquatabs"/>
    <m/>
    <s v="Nombre"/>
    <n v="3339"/>
    <m/>
    <m/>
    <m/>
    <s v=""/>
    <x v="180"/>
    <s v="Sélection / Priorisation"/>
    <x v="3"/>
    <x v="64"/>
    <m/>
    <m/>
    <m/>
    <s v="Ménage"/>
    <m/>
    <x v="359"/>
    <n v="2"/>
    <s v="HT02"/>
    <s v="HT02231"/>
    <e v="#N/A"/>
    <n v="0"/>
  </r>
  <r>
    <s v="Concern Worldwide"/>
    <s v="Joint distribution with ACTED"/>
    <m/>
    <x v="0"/>
    <x v="43"/>
    <n v="14"/>
    <s v="Novembre"/>
    <m/>
    <x v="1"/>
    <x v="1"/>
    <s v="Bâches"/>
    <m/>
    <s v="Nombre"/>
    <n v="500"/>
    <m/>
    <m/>
    <m/>
    <s v=""/>
    <x v="111"/>
    <m/>
    <x v="1"/>
    <x v="44"/>
    <m/>
    <m/>
    <m/>
    <m/>
    <m/>
    <x v="360"/>
    <n v="5"/>
    <s v="HT08"/>
    <s v="HT08821"/>
    <e v="#N/A"/>
    <n v="0"/>
  </r>
  <r>
    <s v="Concern Worldwide"/>
    <s v="Joint distribution with ACTED"/>
    <m/>
    <x v="0"/>
    <x v="43"/>
    <n v="14"/>
    <s v="Novembre"/>
    <m/>
    <x v="0"/>
    <x v="0"/>
    <s v="Couvertures"/>
    <m/>
    <s v="Nombre"/>
    <n v="1000"/>
    <m/>
    <m/>
    <m/>
    <s v=""/>
    <x v="111"/>
    <s v="Sélection / Priorisation"/>
    <x v="1"/>
    <x v="44"/>
    <m/>
    <m/>
    <m/>
    <m/>
    <m/>
    <x v="360"/>
    <n v="5"/>
    <s v="HT08"/>
    <s v="HT08821"/>
    <e v="#N/A"/>
    <n v="0"/>
  </r>
  <r>
    <s v="Concern Worldwide"/>
    <s v="Joint distribution with ACTED"/>
    <m/>
    <x v="0"/>
    <x v="43"/>
    <n v="14"/>
    <s v="Novembre"/>
    <m/>
    <x v="1"/>
    <x v="1"/>
    <s v="Kit Abris"/>
    <s v="1 bache 4x6, 1 corde"/>
    <s v="Nombre"/>
    <n v="500"/>
    <m/>
    <m/>
    <m/>
    <s v=""/>
    <x v="111"/>
    <s v="Sélection / Priorisation"/>
    <x v="1"/>
    <x v="44"/>
    <m/>
    <m/>
    <m/>
    <m/>
    <m/>
    <x v="360"/>
    <n v="5"/>
    <s v="HT08"/>
    <s v="HT08821"/>
    <e v="#N/A"/>
    <n v="0"/>
  </r>
  <r>
    <s v="Concern Worldwide"/>
    <s v="Joint distribution with ACTED"/>
    <m/>
    <x v="0"/>
    <x v="43"/>
    <n v="14"/>
    <s v="Novembre"/>
    <m/>
    <x v="0"/>
    <x v="0"/>
    <s v="Kit d'hygiène"/>
    <m/>
    <s v="Nombre"/>
    <n v="500"/>
    <m/>
    <m/>
    <m/>
    <s v=""/>
    <x v="111"/>
    <s v="Sélection / Priorisation"/>
    <x v="1"/>
    <x v="44"/>
    <m/>
    <m/>
    <m/>
    <m/>
    <m/>
    <x v="360"/>
    <n v="5"/>
    <s v="HT08"/>
    <s v="HT08821"/>
    <e v="#N/A"/>
    <n v="0"/>
  </r>
  <r>
    <s v="Concern Worldwide"/>
    <s v="Joint distribution with ACTED"/>
    <m/>
    <x v="0"/>
    <x v="43"/>
    <n v="14"/>
    <s v="Novembre"/>
    <m/>
    <x v="0"/>
    <x v="0"/>
    <s v="Moustiquaires"/>
    <m/>
    <s v="Nombre"/>
    <n v="1000"/>
    <m/>
    <m/>
    <m/>
    <s v=""/>
    <x v="111"/>
    <s v="Sélection / Priorisation"/>
    <x v="1"/>
    <x v="44"/>
    <m/>
    <m/>
    <m/>
    <m/>
    <m/>
    <x v="360"/>
    <n v="5"/>
    <s v="HT08"/>
    <s v="HT08821"/>
    <e v="#N/A"/>
    <n v="0"/>
  </r>
  <r>
    <s v="IFRC"/>
    <s v="Haitian RC"/>
    <m/>
    <x v="0"/>
    <x v="43"/>
    <n v="14"/>
    <s v="Novembre"/>
    <m/>
    <x v="1"/>
    <x v="1"/>
    <s v="Bâches"/>
    <m/>
    <s v="Nombre"/>
    <n v="997"/>
    <m/>
    <m/>
    <m/>
    <s v=""/>
    <x v="181"/>
    <m/>
    <x v="1"/>
    <x v="1"/>
    <s v="Previle"/>
    <m/>
    <m/>
    <m/>
    <m/>
    <x v="361"/>
    <n v="1"/>
    <s v="HT08"/>
    <s v="HT08811"/>
    <e v="#N/A"/>
    <n v="1"/>
  </r>
  <r>
    <s v="Save the Children International"/>
    <m/>
    <s v="OFDA"/>
    <x v="0"/>
    <x v="43"/>
    <n v="14"/>
    <s v="Novembre"/>
    <m/>
    <x v="1"/>
    <x v="1"/>
    <s v="Kit Abris"/>
    <s v="bache 4*6, 1 corde"/>
    <s v="Nombre"/>
    <n v="550"/>
    <n v="2750"/>
    <m/>
    <m/>
    <n v="2750"/>
    <x v="182"/>
    <s v="Distribution générale"/>
    <x v="2"/>
    <x v="43"/>
    <s v="Berreault"/>
    <s v="Ferme Le Blanc"/>
    <s v="Rural"/>
    <s v="Ménage"/>
    <s v="Chaque bache avec 20 metres de corde et guide technique"/>
    <x v="362"/>
    <n v="1"/>
    <s v="HT07"/>
    <s v="HT07712"/>
    <e v="#N/A"/>
    <n v="1"/>
  </r>
  <r>
    <s v="World Vision International"/>
    <m/>
    <m/>
    <x v="0"/>
    <x v="43"/>
    <n v="14"/>
    <s v="Novembre"/>
    <m/>
    <x v="0"/>
    <x v="0"/>
    <s v="Bidons"/>
    <m/>
    <s v="Nombre"/>
    <n v="300"/>
    <m/>
    <m/>
    <m/>
    <s v=""/>
    <x v="25"/>
    <s v="Sélection / Priorisation"/>
    <x v="0"/>
    <x v="0"/>
    <s v="Petite Source"/>
    <m/>
    <m/>
    <m/>
    <m/>
    <x v="363"/>
    <n v="5"/>
    <s v="HT01"/>
    <s v="HT01151"/>
    <e v="#N/A"/>
    <n v="0"/>
  </r>
  <r>
    <s v="World Vision International"/>
    <m/>
    <m/>
    <x v="0"/>
    <x v="43"/>
    <n v="14"/>
    <s v="Novembre"/>
    <m/>
    <x v="0"/>
    <x v="0"/>
    <s v="Couvertures"/>
    <m/>
    <s v="Nombre"/>
    <n v="300"/>
    <m/>
    <m/>
    <m/>
    <s v=""/>
    <x v="25"/>
    <s v="Sélection / Priorisation"/>
    <x v="0"/>
    <x v="0"/>
    <s v="Petite Source"/>
    <m/>
    <m/>
    <m/>
    <m/>
    <x v="363"/>
    <n v="5"/>
    <s v="HT01"/>
    <s v="HT01151"/>
    <e v="#N/A"/>
    <n v="0"/>
  </r>
  <r>
    <s v="World Vision International"/>
    <m/>
    <m/>
    <x v="0"/>
    <x v="43"/>
    <n v="14"/>
    <s v="Novembre"/>
    <m/>
    <x v="0"/>
    <x v="0"/>
    <s v="Kit d'hygiène"/>
    <m/>
    <s v="Nombre"/>
    <n v="300"/>
    <m/>
    <m/>
    <m/>
    <s v=""/>
    <x v="25"/>
    <s v="Sélection / Priorisation"/>
    <x v="0"/>
    <x v="0"/>
    <s v="Petite Source"/>
    <m/>
    <m/>
    <m/>
    <m/>
    <x v="363"/>
    <n v="5"/>
    <s v="HT01"/>
    <s v="HT01151"/>
    <e v="#N/A"/>
    <n v="0"/>
  </r>
  <r>
    <s v="World Vision International"/>
    <m/>
    <m/>
    <x v="0"/>
    <x v="43"/>
    <n v="14"/>
    <s v="Novembre"/>
    <m/>
    <x v="0"/>
    <x v="0"/>
    <s v="Lampes solaires"/>
    <m/>
    <s v="Nombre"/>
    <n v="300"/>
    <m/>
    <m/>
    <m/>
    <s v=""/>
    <x v="25"/>
    <s v="Sélection / Priorisation"/>
    <x v="0"/>
    <x v="0"/>
    <s v="Petite Source"/>
    <m/>
    <m/>
    <m/>
    <m/>
    <x v="363"/>
    <n v="5"/>
    <s v="HT01"/>
    <s v="HT01151"/>
    <e v="#N/A"/>
    <n v="0"/>
  </r>
  <r>
    <s v="World Vision International"/>
    <m/>
    <m/>
    <x v="0"/>
    <x v="43"/>
    <n v="14"/>
    <s v="Novembre"/>
    <m/>
    <x v="0"/>
    <x v="0"/>
    <s v="Moustiquaires"/>
    <m/>
    <s v="Nombre"/>
    <n v="300"/>
    <m/>
    <m/>
    <m/>
    <s v=""/>
    <x v="25"/>
    <s v="Sélection / Priorisation"/>
    <x v="0"/>
    <x v="0"/>
    <s v="Petite Source"/>
    <m/>
    <m/>
    <m/>
    <m/>
    <x v="363"/>
    <n v="5"/>
    <s v="HT01"/>
    <s v="HT01151"/>
    <e v="#N/A"/>
    <n v="0"/>
  </r>
  <r>
    <s v="American RC"/>
    <s v="Haitian RC"/>
    <m/>
    <x v="0"/>
    <x v="44"/>
    <n v="15"/>
    <s v="Novembre"/>
    <m/>
    <x v="1"/>
    <x v="1"/>
    <s v="Bâches"/>
    <m/>
    <s v="Nombre"/>
    <n v="340"/>
    <m/>
    <m/>
    <m/>
    <s v=""/>
    <x v="183"/>
    <m/>
    <x v="2"/>
    <x v="19"/>
    <m/>
    <m/>
    <m/>
    <m/>
    <m/>
    <x v="364"/>
    <n v="4"/>
    <s v="HT07"/>
    <s v="HT07713"/>
    <e v="#N/A"/>
    <n v="0"/>
  </r>
  <r>
    <s v="American RC"/>
    <s v="Haitian RC"/>
    <m/>
    <x v="0"/>
    <x v="44"/>
    <n v="15"/>
    <s v="Novembre"/>
    <m/>
    <x v="0"/>
    <x v="0"/>
    <s v="Bidons"/>
    <m/>
    <s v="Nombre"/>
    <n v="680"/>
    <m/>
    <m/>
    <m/>
    <s v=""/>
    <x v="183"/>
    <s v="Sélection / Priorisation"/>
    <x v="2"/>
    <x v="19"/>
    <m/>
    <m/>
    <m/>
    <m/>
    <m/>
    <x v="364"/>
    <n v="4"/>
    <s v="HT07"/>
    <s v="HT07713"/>
    <e v="#N/A"/>
    <n v="0"/>
  </r>
  <r>
    <s v="American RC"/>
    <s v="Haitian RC"/>
    <m/>
    <x v="0"/>
    <x v="44"/>
    <n v="15"/>
    <s v="Novembre"/>
    <m/>
    <x v="1"/>
    <x v="1"/>
    <s v="Kit Abris"/>
    <m/>
    <s v="Nombre"/>
    <n v="340"/>
    <m/>
    <m/>
    <m/>
    <s v=""/>
    <x v="183"/>
    <s v="Sélection / Priorisation"/>
    <x v="2"/>
    <x v="19"/>
    <m/>
    <m/>
    <m/>
    <m/>
    <m/>
    <x v="364"/>
    <n v="4"/>
    <s v="HT07"/>
    <s v="HT07713"/>
    <e v="#N/A"/>
    <n v="0"/>
  </r>
  <r>
    <s v="American RC"/>
    <s v="Haitian RC"/>
    <m/>
    <x v="0"/>
    <x v="44"/>
    <n v="15"/>
    <s v="Novembre"/>
    <m/>
    <x v="0"/>
    <x v="0"/>
    <s v="Kit de cuisine"/>
    <m/>
    <s v="Nombre"/>
    <n v="340"/>
    <m/>
    <m/>
    <m/>
    <s v=""/>
    <x v="183"/>
    <s v="Sélection / Priorisation"/>
    <x v="2"/>
    <x v="19"/>
    <m/>
    <m/>
    <m/>
    <m/>
    <m/>
    <x v="364"/>
    <n v="4"/>
    <s v="HT07"/>
    <s v="HT07713"/>
    <e v="#N/A"/>
    <n v="0"/>
  </r>
  <r>
    <s v="Concern Worldwide"/>
    <m/>
    <m/>
    <x v="0"/>
    <x v="44"/>
    <n v="15"/>
    <s v="Novembre"/>
    <m/>
    <x v="1"/>
    <x v="4"/>
    <s v="Non conditionel"/>
    <m/>
    <s v="Valeur en HTG"/>
    <n v="350"/>
    <m/>
    <m/>
    <m/>
    <s v=""/>
    <x v="44"/>
    <m/>
    <x v="0"/>
    <x v="0"/>
    <s v="Palma"/>
    <m/>
    <m/>
    <m/>
    <m/>
    <x v="365"/>
    <n v="1"/>
    <s v="HT01"/>
    <s v="HT01151"/>
    <e v="#N/A"/>
    <n v="0"/>
  </r>
  <r>
    <s v="Samaritan's Purse"/>
    <m/>
    <m/>
    <x v="0"/>
    <x v="44"/>
    <n v="15"/>
    <s v="Novembre"/>
    <m/>
    <x v="1"/>
    <x v="1"/>
    <s v="Bâches"/>
    <m/>
    <s v="Nombre"/>
    <n v="100"/>
    <m/>
    <m/>
    <m/>
    <s v=""/>
    <x v="37"/>
    <m/>
    <x v="1"/>
    <x v="6"/>
    <s v="2e Balisiers"/>
    <m/>
    <m/>
    <m/>
    <m/>
    <x v="366"/>
    <n v="1"/>
    <s v="HT08"/>
    <s v="HT08812"/>
    <s v="HT08812-02"/>
    <n v="0"/>
  </r>
  <r>
    <s v="Samaritan's Purse"/>
    <m/>
    <m/>
    <x v="0"/>
    <x v="44"/>
    <n v="15"/>
    <s v="Novembre"/>
    <m/>
    <x v="1"/>
    <x v="1"/>
    <s v="Bâches"/>
    <m/>
    <s v="Nombre"/>
    <n v="500"/>
    <m/>
    <m/>
    <m/>
    <s v=""/>
    <x v="37"/>
    <m/>
    <x v="1"/>
    <x v="6"/>
    <s v="3e Danglise"/>
    <m/>
    <m/>
    <m/>
    <m/>
    <x v="367"/>
    <n v="1"/>
    <s v="HT08"/>
    <s v="HT08812"/>
    <s v="HT08812-03"/>
    <n v="0"/>
  </r>
  <r>
    <s v="Samaritan's Purse"/>
    <m/>
    <m/>
    <x v="0"/>
    <x v="44"/>
    <n v="15"/>
    <s v="Novembre"/>
    <m/>
    <x v="1"/>
    <x v="1"/>
    <s v="Bâches"/>
    <m/>
    <s v="Nombre"/>
    <n v="550"/>
    <m/>
    <m/>
    <m/>
    <s v=""/>
    <x v="37"/>
    <m/>
    <x v="1"/>
    <x v="6"/>
    <s v="4e La Seringue"/>
    <m/>
    <m/>
    <m/>
    <m/>
    <x v="368"/>
    <n v="1"/>
    <s v="HT08"/>
    <s v="HT08812"/>
    <s v="HT08812-04"/>
    <n v="0"/>
  </r>
  <r>
    <s v="Samaritan's Purse"/>
    <m/>
    <m/>
    <x v="0"/>
    <x v="44"/>
    <n v="15"/>
    <s v="Novembre"/>
    <m/>
    <x v="1"/>
    <x v="1"/>
    <s v="Bâches"/>
    <m/>
    <s v="Nombre"/>
    <n v="150"/>
    <m/>
    <m/>
    <m/>
    <s v=""/>
    <x v="37"/>
    <m/>
    <x v="1"/>
    <x v="6"/>
    <m/>
    <s v="David Willett"/>
    <m/>
    <m/>
    <m/>
    <x v="369"/>
    <n v="1"/>
    <s v="HT08"/>
    <s v="HT08812"/>
    <e v="#N/A"/>
    <n v="0"/>
  </r>
  <r>
    <s v="World Vision International"/>
    <m/>
    <m/>
    <x v="0"/>
    <x v="44"/>
    <n v="15"/>
    <s v="Novembre"/>
    <m/>
    <x v="1"/>
    <x v="1"/>
    <s v="Bâches"/>
    <m/>
    <s v="Nombre"/>
    <n v="300"/>
    <m/>
    <m/>
    <m/>
    <s v=""/>
    <x v="25"/>
    <m/>
    <x v="5"/>
    <x v="42"/>
    <s v="Lieve"/>
    <m/>
    <m/>
    <m/>
    <m/>
    <x v="370"/>
    <n v="4"/>
    <s v="HT10"/>
    <s v="HT101022"/>
    <e v="#N/A"/>
    <n v="0"/>
  </r>
  <r>
    <s v="World Vision International"/>
    <m/>
    <m/>
    <x v="0"/>
    <x v="44"/>
    <n v="15"/>
    <s v="Novembre"/>
    <m/>
    <x v="0"/>
    <x v="0"/>
    <s v="Couvertures"/>
    <m/>
    <s v="Nombre"/>
    <n v="600"/>
    <m/>
    <m/>
    <m/>
    <s v=""/>
    <x v="25"/>
    <s v="Sélection / Priorisation"/>
    <x v="5"/>
    <x v="42"/>
    <s v="Lieve"/>
    <m/>
    <m/>
    <m/>
    <m/>
    <x v="370"/>
    <n v="4"/>
    <s v="HT10"/>
    <s v="HT101022"/>
    <e v="#N/A"/>
    <n v="0"/>
  </r>
  <r>
    <s v="World Vision International"/>
    <m/>
    <m/>
    <x v="0"/>
    <x v="44"/>
    <n v="15"/>
    <s v="Novembre"/>
    <m/>
    <x v="0"/>
    <x v="0"/>
    <s v="Kit d'hygiène"/>
    <m/>
    <s v="Nombre"/>
    <n v="300"/>
    <m/>
    <m/>
    <m/>
    <s v=""/>
    <x v="25"/>
    <s v="Sélection / Priorisation"/>
    <x v="5"/>
    <x v="42"/>
    <s v="Lieve"/>
    <m/>
    <m/>
    <m/>
    <m/>
    <x v="370"/>
    <n v="4"/>
    <s v="HT10"/>
    <s v="HT101022"/>
    <e v="#N/A"/>
    <n v="0"/>
  </r>
  <r>
    <s v="World Vision International"/>
    <m/>
    <m/>
    <x v="0"/>
    <x v="44"/>
    <n v="15"/>
    <s v="Novembre"/>
    <m/>
    <x v="0"/>
    <x v="0"/>
    <s v="Kit d'hygiène"/>
    <m/>
    <s v="Nombre"/>
    <n v="100"/>
    <m/>
    <m/>
    <m/>
    <s v=""/>
    <x v="12"/>
    <s v="Sélection / Priorisation"/>
    <x v="0"/>
    <x v="22"/>
    <s v="Grande Vide"/>
    <m/>
    <m/>
    <m/>
    <m/>
    <x v="371"/>
    <n v="1"/>
    <s v="HT01"/>
    <s v="HT01152"/>
    <e v="#N/A"/>
    <n v="0"/>
  </r>
  <r>
    <s v="World Vision International"/>
    <m/>
    <m/>
    <x v="0"/>
    <x v="44"/>
    <n v="15"/>
    <s v="Novembre"/>
    <m/>
    <x v="0"/>
    <x v="0"/>
    <s v="Moustiquaires"/>
    <m/>
    <s v="Nombre"/>
    <n v="600"/>
    <m/>
    <m/>
    <m/>
    <s v=""/>
    <x v="25"/>
    <s v="Sélection / Priorisation"/>
    <x v="5"/>
    <x v="42"/>
    <s v="Lieve"/>
    <m/>
    <m/>
    <m/>
    <m/>
    <x v="370"/>
    <n v="4"/>
    <s v="HT10"/>
    <s v="HT101022"/>
    <e v="#N/A"/>
    <n v="0"/>
  </r>
  <r>
    <s v="AAR"/>
    <m/>
    <s v="Japan Platform"/>
    <x v="0"/>
    <x v="45"/>
    <n v="16"/>
    <s v="Novembre"/>
    <m/>
    <x v="0"/>
    <x v="0"/>
    <s v="Aquatabs"/>
    <m/>
    <s v="Nombre"/>
    <n v="600"/>
    <m/>
    <m/>
    <m/>
    <s v=""/>
    <x v="25"/>
    <s v="Sélection / Priorisation"/>
    <x v="1"/>
    <x v="1"/>
    <m/>
    <m/>
    <m/>
    <m/>
    <m/>
    <x v="372"/>
    <n v="6"/>
    <s v="HT08"/>
    <s v="HT08811"/>
    <e v="#N/A"/>
    <n v="0"/>
  </r>
  <r>
    <s v="AAR"/>
    <m/>
    <s v="Japan Platform"/>
    <x v="0"/>
    <x v="45"/>
    <n v="16"/>
    <s v="Novembre"/>
    <m/>
    <x v="1"/>
    <x v="1"/>
    <s v="Bâches"/>
    <m/>
    <s v="Nombre"/>
    <n v="300"/>
    <m/>
    <m/>
    <m/>
    <s v=""/>
    <x v="25"/>
    <s v="Sélection / Priorisation"/>
    <x v="1"/>
    <x v="1"/>
    <m/>
    <m/>
    <m/>
    <m/>
    <m/>
    <x v="372"/>
    <n v="6"/>
    <s v="HT08"/>
    <s v="HT08811"/>
    <e v="#N/A"/>
    <n v="0"/>
  </r>
  <r>
    <s v="AAR"/>
    <m/>
    <s v="Japan Platform"/>
    <x v="0"/>
    <x v="45"/>
    <n v="16"/>
    <s v="Novembre"/>
    <m/>
    <x v="0"/>
    <x v="0"/>
    <s v="Bidons"/>
    <m/>
    <s v="Nombre"/>
    <n v="300"/>
    <m/>
    <m/>
    <m/>
    <s v=""/>
    <x v="25"/>
    <s v="Sélection / Priorisation"/>
    <x v="1"/>
    <x v="1"/>
    <m/>
    <m/>
    <m/>
    <m/>
    <m/>
    <x v="372"/>
    <n v="6"/>
    <s v="HT08"/>
    <s v="HT08811"/>
    <e v="#N/A"/>
    <n v="0"/>
  </r>
  <r>
    <s v="AAR"/>
    <m/>
    <s v="Japan Platform"/>
    <x v="0"/>
    <x v="45"/>
    <n v="16"/>
    <s v="Novembre"/>
    <m/>
    <x v="0"/>
    <x v="0"/>
    <s v="Kit d'hygiène"/>
    <m/>
    <s v="Nombre"/>
    <n v="300"/>
    <m/>
    <m/>
    <m/>
    <s v=""/>
    <x v="25"/>
    <s v="Sélection / Priorisation"/>
    <x v="1"/>
    <x v="1"/>
    <m/>
    <m/>
    <m/>
    <m/>
    <m/>
    <x v="372"/>
    <n v="6"/>
    <s v="HT08"/>
    <s v="HT08811"/>
    <e v="#N/A"/>
    <n v="0"/>
  </r>
  <r>
    <s v="AAR"/>
    <m/>
    <s v="Japan Platform"/>
    <x v="0"/>
    <x v="45"/>
    <n v="16"/>
    <s v="Novembre"/>
    <m/>
    <x v="0"/>
    <x v="0"/>
    <s v="Moustiquaires"/>
    <m/>
    <s v="Nombre"/>
    <n v="300"/>
    <m/>
    <m/>
    <m/>
    <s v=""/>
    <x v="25"/>
    <s v="Sélection / Priorisation"/>
    <x v="1"/>
    <x v="1"/>
    <m/>
    <m/>
    <m/>
    <m/>
    <m/>
    <x v="372"/>
    <n v="6"/>
    <s v="HT08"/>
    <s v="HT08811"/>
    <e v="#N/A"/>
    <n v="0"/>
  </r>
  <r>
    <s v="AAR"/>
    <m/>
    <s v="Japan Platform"/>
    <x v="0"/>
    <x v="45"/>
    <n v="16"/>
    <s v="Novembre"/>
    <m/>
    <x v="1"/>
    <x v="4"/>
    <s v="Non conditionel"/>
    <m/>
    <s v="Valeur en HTG"/>
    <m/>
    <m/>
    <m/>
    <m/>
    <s v=""/>
    <x v="25"/>
    <s v="Sélection / Priorisation"/>
    <x v="1"/>
    <x v="1"/>
    <m/>
    <m/>
    <m/>
    <m/>
    <m/>
    <x v="372"/>
    <n v="6"/>
    <s v="HT08"/>
    <s v="HT08811"/>
    <e v="#N/A"/>
    <n v="0"/>
  </r>
  <r>
    <s v="ADRA"/>
    <m/>
    <m/>
    <x v="1"/>
    <x v="45"/>
    <n v="16"/>
    <s v="Novembre"/>
    <m/>
    <x v="1"/>
    <x v="1"/>
    <s v="Bâches"/>
    <m/>
    <s v="Nombre"/>
    <n v="114"/>
    <m/>
    <m/>
    <m/>
    <s v=""/>
    <x v="110"/>
    <m/>
    <x v="2"/>
    <x v="43"/>
    <s v="2eme"/>
    <m/>
    <m/>
    <m/>
    <s v="Retarder a cause de l'insecurite. Mais nous sommes prets."/>
    <x v="373"/>
    <n v="2"/>
    <s v="HT07"/>
    <s v="HT07712"/>
    <e v="#N/A"/>
    <n v="1"/>
  </r>
  <r>
    <s v="ADRA"/>
    <m/>
    <m/>
    <x v="1"/>
    <x v="45"/>
    <n v="16"/>
    <s v="Novembre"/>
    <m/>
    <x v="1"/>
    <x v="1"/>
    <s v="Kit Abris"/>
    <s v="Perle, machette, scie,rous,fil de fer,marteau,clous divers."/>
    <s v="Nombre"/>
    <n v="114"/>
    <m/>
    <m/>
    <m/>
    <s v=""/>
    <x v="110"/>
    <s v="Sélection / Priorisation"/>
    <x v="2"/>
    <x v="43"/>
    <s v="2eme"/>
    <m/>
    <m/>
    <m/>
    <s v="Retarder a cause de l'insecurite. Mais nous sommes prets."/>
    <x v="373"/>
    <n v="2"/>
    <s v="HT07"/>
    <s v="HT07712"/>
    <e v="#N/A"/>
    <n v="0"/>
  </r>
  <r>
    <s v="American RC"/>
    <s v="Haitian RC"/>
    <m/>
    <x v="0"/>
    <x v="45"/>
    <n v="16"/>
    <s v="Novembre"/>
    <m/>
    <x v="1"/>
    <x v="1"/>
    <s v="Bâches"/>
    <m/>
    <s v="Nombre"/>
    <n v="33"/>
    <m/>
    <m/>
    <m/>
    <s v=""/>
    <x v="184"/>
    <m/>
    <x v="0"/>
    <x v="41"/>
    <m/>
    <m/>
    <m/>
    <m/>
    <m/>
    <x v="374"/>
    <n v="2"/>
    <s v="HT01"/>
    <s v="HT01131"/>
    <e v="#N/A"/>
    <n v="1"/>
  </r>
  <r>
    <s v="American RC"/>
    <s v="Haitian RC"/>
    <m/>
    <x v="0"/>
    <x v="45"/>
    <n v="16"/>
    <s v="Novembre"/>
    <m/>
    <x v="1"/>
    <x v="1"/>
    <s v="Kit Abris"/>
    <m/>
    <s v="Nombre"/>
    <n v="33"/>
    <m/>
    <m/>
    <m/>
    <s v=""/>
    <x v="184"/>
    <s v="Sélection / Priorisation"/>
    <x v="0"/>
    <x v="41"/>
    <m/>
    <m/>
    <m/>
    <m/>
    <m/>
    <x v="374"/>
    <n v="2"/>
    <s v="HT01"/>
    <s v="HT01131"/>
    <e v="#N/A"/>
    <n v="0"/>
  </r>
  <r>
    <s v="Catholic Relief Services"/>
    <m/>
    <s v="OFDA"/>
    <x v="0"/>
    <x v="45"/>
    <n v="16"/>
    <s v="Novembre"/>
    <m/>
    <x v="1"/>
    <x v="1"/>
    <s v="Bâches"/>
    <s v="Cordes, baches, fil a legature et clous"/>
    <s v="Nombre"/>
    <n v="980"/>
    <m/>
    <m/>
    <m/>
    <s v=""/>
    <x v="185"/>
    <m/>
    <x v="1"/>
    <x v="5"/>
    <s v="2eme Boucan"/>
    <m/>
    <m/>
    <m/>
    <m/>
    <x v="375"/>
    <n v="1"/>
    <s v="HT08"/>
    <s v="HT08814"/>
    <e v="#N/A"/>
    <n v="1"/>
  </r>
  <r>
    <s v="IFRC"/>
    <s v="Haitian RC"/>
    <m/>
    <x v="0"/>
    <x v="45"/>
    <n v="16"/>
    <s v="Novembre"/>
    <m/>
    <x v="1"/>
    <x v="1"/>
    <s v="Bâches"/>
    <m/>
    <s v="Nombre"/>
    <n v="1196"/>
    <m/>
    <m/>
    <m/>
    <s v=""/>
    <x v="186"/>
    <m/>
    <x v="1"/>
    <x v="47"/>
    <s v="Bernagousse"/>
    <m/>
    <m/>
    <m/>
    <m/>
    <x v="376"/>
    <n v="6"/>
    <s v="HT08"/>
    <s v="HT08834"/>
    <e v="#N/A"/>
    <n v="1"/>
  </r>
  <r>
    <s v="IFRC"/>
    <s v="Haitian RC"/>
    <m/>
    <x v="0"/>
    <x v="45"/>
    <n v="16"/>
    <s v="Novembre"/>
    <m/>
    <x v="0"/>
    <x v="0"/>
    <s v="Bidons"/>
    <m/>
    <s v="Nombre"/>
    <n v="1196"/>
    <m/>
    <m/>
    <m/>
    <s v=""/>
    <x v="186"/>
    <s v="Sélection / Priorisation"/>
    <x v="1"/>
    <x v="47"/>
    <s v="Bernagousse"/>
    <m/>
    <m/>
    <m/>
    <m/>
    <x v="376"/>
    <n v="6"/>
    <s v="HT08"/>
    <s v="HT08834"/>
    <e v="#N/A"/>
    <n v="0"/>
  </r>
  <r>
    <s v="IFRC"/>
    <s v="Haitian RC"/>
    <m/>
    <x v="0"/>
    <x v="45"/>
    <n v="16"/>
    <s v="Novembre"/>
    <m/>
    <x v="1"/>
    <x v="1"/>
    <s v="Kit Abris"/>
    <m/>
    <s v="Nombre"/>
    <n v="598"/>
    <m/>
    <m/>
    <m/>
    <s v=""/>
    <x v="186"/>
    <s v="Sélection / Priorisation"/>
    <x v="1"/>
    <x v="47"/>
    <s v="Bernagousse"/>
    <m/>
    <m/>
    <m/>
    <m/>
    <x v="376"/>
    <n v="6"/>
    <s v="HT08"/>
    <s v="HT08834"/>
    <e v="#N/A"/>
    <n v="0"/>
  </r>
  <r>
    <s v="IFRC"/>
    <s v="Haitian RC"/>
    <m/>
    <x v="0"/>
    <x v="45"/>
    <n v="16"/>
    <s v="Novembre"/>
    <m/>
    <x v="0"/>
    <x v="0"/>
    <s v="Kit de cuisine"/>
    <m/>
    <s v="Nombre"/>
    <n v="598"/>
    <m/>
    <m/>
    <m/>
    <s v=""/>
    <x v="186"/>
    <s v="Sélection / Priorisation"/>
    <x v="1"/>
    <x v="47"/>
    <s v="Bernagousse"/>
    <m/>
    <m/>
    <m/>
    <m/>
    <x v="376"/>
    <n v="6"/>
    <s v="HT08"/>
    <s v="HT08834"/>
    <e v="#N/A"/>
    <n v="0"/>
  </r>
  <r>
    <s v="IFRC"/>
    <s v="Haitian RC"/>
    <m/>
    <x v="0"/>
    <x v="45"/>
    <n v="16"/>
    <s v="Novembre"/>
    <m/>
    <x v="0"/>
    <x v="0"/>
    <s v="Moustiquaires"/>
    <m/>
    <s v="Nombre"/>
    <n v="1196"/>
    <m/>
    <m/>
    <m/>
    <s v=""/>
    <x v="186"/>
    <s v="Sélection / Priorisation"/>
    <x v="1"/>
    <x v="47"/>
    <s v="Bernagousse"/>
    <m/>
    <m/>
    <m/>
    <m/>
    <x v="376"/>
    <n v="6"/>
    <s v="HT08"/>
    <s v="HT08834"/>
    <e v="#N/A"/>
    <n v="0"/>
  </r>
  <r>
    <s v="IFRC"/>
    <s v="Haitian RC"/>
    <m/>
    <x v="0"/>
    <x v="45"/>
    <n v="16"/>
    <s v="Novembre"/>
    <m/>
    <x v="0"/>
    <x v="0"/>
    <s v="Seaux"/>
    <m/>
    <s v="Nombre"/>
    <n v="598"/>
    <m/>
    <m/>
    <m/>
    <s v=""/>
    <x v="186"/>
    <s v="Sélection / Priorisation"/>
    <x v="1"/>
    <x v="47"/>
    <s v="Bernagousse"/>
    <m/>
    <m/>
    <m/>
    <m/>
    <x v="376"/>
    <n v="6"/>
    <s v="HT08"/>
    <s v="HT08834"/>
    <e v="#N/A"/>
    <n v="0"/>
  </r>
  <r>
    <s v="MEDAIR"/>
    <m/>
    <s v="OFDA"/>
    <x v="0"/>
    <x v="45"/>
    <n v="16"/>
    <s v="Novembre"/>
    <m/>
    <x v="1"/>
    <x v="1"/>
    <s v="Bâches"/>
    <m/>
    <s v="Nombre"/>
    <n v="334"/>
    <m/>
    <m/>
    <m/>
    <s v=""/>
    <x v="187"/>
    <s v="Distribution générale"/>
    <x v="2"/>
    <x v="54"/>
    <s v="Dalmette"/>
    <m/>
    <m/>
    <m/>
    <s v="Sawyer filters including bucket distributed instead of aquatabs. The reason that numbers are off, people came from different communities to recuperate missing items."/>
    <x v="377"/>
    <n v="8"/>
    <s v="HT07"/>
    <s v="HT07753"/>
    <e v="#N/A"/>
    <n v="0"/>
  </r>
  <r>
    <s v="MEDAIR"/>
    <m/>
    <s v="OFDA"/>
    <x v="0"/>
    <x v="45"/>
    <n v="16"/>
    <s v="Novembre"/>
    <m/>
    <x v="0"/>
    <x v="0"/>
    <s v="Seaux"/>
    <m/>
    <s v="Nombre"/>
    <n v="367"/>
    <m/>
    <m/>
    <m/>
    <s v=""/>
    <x v="187"/>
    <s v="Distribution générale"/>
    <x v="2"/>
    <x v="54"/>
    <s v="Dalmette"/>
    <m/>
    <m/>
    <m/>
    <s v="Sawyer filters including bucket distributed instead of aquatabs. The reason that numbers are off, people came from different communities to recuperate missing items."/>
    <x v="377"/>
    <n v="8"/>
    <s v="HT07"/>
    <s v="HT07753"/>
    <e v="#N/A"/>
    <n v="0"/>
  </r>
  <r>
    <s v="MEDAIR"/>
    <m/>
    <s v="OFDA"/>
    <x v="0"/>
    <x v="45"/>
    <n v="16"/>
    <s v="Novembre"/>
    <m/>
    <x v="0"/>
    <x v="0"/>
    <s v="Moustiquaires"/>
    <m/>
    <s v="Nombre"/>
    <n v="367"/>
    <m/>
    <m/>
    <m/>
    <s v=""/>
    <x v="187"/>
    <s v="Distribution générale"/>
    <x v="2"/>
    <x v="54"/>
    <s v="Dalmette"/>
    <m/>
    <m/>
    <m/>
    <s v="Sawyer filters including bucket distributed instead of aquatabs. The reason that numbers are off, people came from different communities to recuperate missing items."/>
    <x v="377"/>
    <n v="8"/>
    <s v="HT07"/>
    <s v="HT07753"/>
    <e v="#N/A"/>
    <n v="0"/>
  </r>
  <r>
    <s v="MEDAIR"/>
    <m/>
    <s v="OFDA"/>
    <x v="0"/>
    <x v="45"/>
    <n v="16"/>
    <s v="Novembre"/>
    <m/>
    <x v="0"/>
    <x v="0"/>
    <s v="Kit d'hygiène"/>
    <m/>
    <s v="Nombre"/>
    <n v="367"/>
    <m/>
    <m/>
    <m/>
    <s v=""/>
    <x v="187"/>
    <s v="Distribution générale"/>
    <x v="2"/>
    <x v="54"/>
    <s v="Dalmette"/>
    <m/>
    <m/>
    <m/>
    <s v="Sawyer filters including bucket distributed instead of aquatabs. The reason that numbers are off, people came from different communities to recuperate missing items."/>
    <x v="377"/>
    <n v="8"/>
    <s v="HT07"/>
    <s v="HT07753"/>
    <e v="#N/A"/>
    <n v="0"/>
  </r>
  <r>
    <s v="MEDAIR"/>
    <m/>
    <s v="OFDA"/>
    <x v="0"/>
    <x v="45"/>
    <n v="16"/>
    <s v="Novembre"/>
    <m/>
    <x v="1"/>
    <x v="1"/>
    <s v="Kit Abris"/>
    <s v="Needs to be confirmed"/>
    <s v="Nombre"/>
    <n v="302"/>
    <m/>
    <m/>
    <m/>
    <s v=""/>
    <x v="187"/>
    <s v="Distribution générale"/>
    <x v="2"/>
    <x v="54"/>
    <s v="Dalmette"/>
    <m/>
    <m/>
    <m/>
    <s v="Sawyer filters including bucket distributed instead of aquatabs. The reason that numbers are off, people came from different communities to recuperate missing items."/>
    <x v="377"/>
    <n v="8"/>
    <s v="HT07"/>
    <s v="HT07753"/>
    <e v="#N/A"/>
    <n v="0"/>
  </r>
  <r>
    <s v="MEDAIR"/>
    <m/>
    <s v="OFDA"/>
    <x v="0"/>
    <x v="45"/>
    <n v="16"/>
    <s v="Novembre"/>
    <m/>
    <x v="2"/>
    <x v="2"/>
    <s v="Formation"/>
    <m/>
    <s v=""/>
    <n v="302"/>
    <m/>
    <m/>
    <m/>
    <s v=""/>
    <x v="188"/>
    <s v="Sélection / Priorisation"/>
    <x v="2"/>
    <x v="54"/>
    <s v="Dalmette"/>
    <m/>
    <m/>
    <m/>
    <s v="Sawyer filters including bucket distributed instead of aquatabs. The reason that numbers are off, people came from different communities to recuperate missing items."/>
    <x v="377"/>
    <n v="8"/>
    <s v="HT07"/>
    <s v="HT07753"/>
    <e v="#N/A"/>
    <n v="0"/>
  </r>
  <r>
    <s v="MEDAIR"/>
    <m/>
    <s v="OFDA"/>
    <x v="0"/>
    <x v="45"/>
    <n v="16"/>
    <s v="Novembre"/>
    <m/>
    <x v="1"/>
    <x v="1"/>
    <s v="Autre, à préciser dans &quot;Commentaires&quot;"/>
    <m/>
    <s v="N/A"/>
    <n v="367"/>
    <m/>
    <m/>
    <m/>
    <s v=""/>
    <x v="187"/>
    <s v="Distribution générale"/>
    <x v="2"/>
    <x v="54"/>
    <s v="Dalmette"/>
    <m/>
    <m/>
    <m/>
    <s v="Baches: 334, Sawyer filter et seaux: 367, Moustiquaires: 367, Kit hygienique: 367, Kit abri: 302. Sawyer filters inclusive seaux sont distribué à la place de aquatabs. Les chiffres sont differents parce que les bénéficiaires sont venu des autres endroits pour récuperer leurs articles manquants. "/>
    <x v="377"/>
    <n v="8"/>
    <s v="HT07"/>
    <s v="HT07753"/>
    <e v="#N/A"/>
    <n v="0"/>
  </r>
  <r>
    <s v="MEDAIR"/>
    <m/>
    <s v="OFDA"/>
    <x v="0"/>
    <x v="45"/>
    <n v="16"/>
    <s v="Novembre"/>
    <m/>
    <x v="1"/>
    <x v="1"/>
    <s v="Autre, à préciser dans &quot;Commentaires&quot;"/>
    <m/>
    <s v="N/A"/>
    <n v="367"/>
    <m/>
    <m/>
    <m/>
    <s v=""/>
    <x v="187"/>
    <s v="Distribution générale"/>
    <x v="2"/>
    <x v="54"/>
    <s v="Dalmette"/>
    <m/>
    <m/>
    <m/>
    <s v="Baches: 334, Sawyer filter et seaux: 367, Moustiquaires: 367, Kit hygienique: 367, Kit abri: 302. Sawyer filters inclusive seaux sont distribué à la place de aquatabs. Les chiffres sont differents parce que les bénéficiaires sont venu des autres endroits pour récuperer leurs articles manquants. "/>
    <x v="377"/>
    <n v="8"/>
    <s v="HT07"/>
    <s v="HT07753"/>
    <e v="#N/A"/>
    <n v="0"/>
  </r>
  <r>
    <s v="World Vision International"/>
    <m/>
    <m/>
    <x v="0"/>
    <x v="45"/>
    <n v="16"/>
    <s v="Novembre"/>
    <m/>
    <x v="1"/>
    <x v="1"/>
    <s v="Bâches"/>
    <m/>
    <s v="Nombre"/>
    <n v="283"/>
    <m/>
    <m/>
    <m/>
    <s v=""/>
    <x v="189"/>
    <m/>
    <x v="7"/>
    <x v="65"/>
    <s v="Basse Plaine"/>
    <m/>
    <m/>
    <m/>
    <m/>
    <x v="378"/>
    <n v="3"/>
    <s v="HT03"/>
    <s v="HT03313"/>
    <e v="#N/A"/>
    <n v="1"/>
  </r>
  <r>
    <s v="World Vision International"/>
    <m/>
    <m/>
    <x v="0"/>
    <x v="45"/>
    <n v="16"/>
    <s v="Novembre"/>
    <m/>
    <x v="0"/>
    <x v="0"/>
    <s v="Bidons"/>
    <m/>
    <s v="Nombre"/>
    <n v="350"/>
    <m/>
    <m/>
    <m/>
    <s v=""/>
    <x v="113"/>
    <s v="Sélection / Priorisation"/>
    <x v="0"/>
    <x v="22"/>
    <s v="La Source"/>
    <m/>
    <m/>
    <m/>
    <m/>
    <x v="379"/>
    <n v="5"/>
    <s v="HT01"/>
    <s v="HT01152"/>
    <e v="#N/A"/>
    <n v="0"/>
  </r>
  <r>
    <s v="World Vision International"/>
    <m/>
    <m/>
    <x v="0"/>
    <x v="45"/>
    <n v="16"/>
    <s v="Novembre"/>
    <m/>
    <x v="0"/>
    <x v="0"/>
    <s v="Couvertures"/>
    <m/>
    <s v="Nombre"/>
    <n v="566"/>
    <m/>
    <m/>
    <m/>
    <s v=""/>
    <x v="189"/>
    <s v="Sélection / Priorisation"/>
    <x v="7"/>
    <x v="65"/>
    <s v="Basse Plaine"/>
    <m/>
    <m/>
    <m/>
    <m/>
    <x v="378"/>
    <n v="3"/>
    <s v="HT03"/>
    <s v="HT03313"/>
    <e v="#N/A"/>
    <n v="0"/>
  </r>
  <r>
    <s v="World Vision International"/>
    <m/>
    <m/>
    <x v="0"/>
    <x v="45"/>
    <n v="16"/>
    <s v="Novembre"/>
    <m/>
    <x v="0"/>
    <x v="0"/>
    <s v="Couvertures"/>
    <m/>
    <s v="Nombre"/>
    <n v="350"/>
    <m/>
    <m/>
    <m/>
    <s v=""/>
    <x v="113"/>
    <s v="Sélection / Priorisation"/>
    <x v="0"/>
    <x v="22"/>
    <s v="La Source"/>
    <m/>
    <m/>
    <m/>
    <m/>
    <x v="379"/>
    <n v="5"/>
    <s v="HT01"/>
    <s v="HT01152"/>
    <e v="#N/A"/>
    <n v="0"/>
  </r>
  <r>
    <s v="World Vision International"/>
    <m/>
    <m/>
    <x v="0"/>
    <x v="45"/>
    <n v="16"/>
    <s v="Novembre"/>
    <m/>
    <x v="2"/>
    <x v="2"/>
    <s v="Formation"/>
    <m/>
    <s v=""/>
    <n v="200"/>
    <m/>
    <m/>
    <m/>
    <s v=""/>
    <x v="33"/>
    <s v="Sélection / Priorisation"/>
    <x v="5"/>
    <x v="21"/>
    <s v="Bezin"/>
    <m/>
    <m/>
    <m/>
    <m/>
    <x v="380"/>
    <n v="2"/>
    <s v="HT10"/>
    <s v="HT101012"/>
    <e v="#N/A"/>
    <n v="0"/>
  </r>
  <r>
    <s v="World Vision International"/>
    <m/>
    <m/>
    <x v="0"/>
    <x v="45"/>
    <n v="16"/>
    <s v="Novembre"/>
    <m/>
    <x v="0"/>
    <x v="0"/>
    <s v="Kit d'hygiène"/>
    <m/>
    <s v="Nombre"/>
    <n v="283"/>
    <m/>
    <m/>
    <m/>
    <s v=""/>
    <x v="189"/>
    <s v="Sélection / Priorisation"/>
    <x v="7"/>
    <x v="65"/>
    <s v="Basse Plaine"/>
    <m/>
    <m/>
    <m/>
    <m/>
    <x v="378"/>
    <n v="3"/>
    <s v="HT03"/>
    <s v="HT03313"/>
    <e v="#N/A"/>
    <n v="0"/>
  </r>
  <r>
    <s v="World Vision International"/>
    <m/>
    <m/>
    <x v="0"/>
    <x v="45"/>
    <n v="16"/>
    <s v="Novembre"/>
    <m/>
    <x v="0"/>
    <x v="0"/>
    <s v="Kit d'hygiène"/>
    <m/>
    <s v="Nombre"/>
    <n v="350"/>
    <m/>
    <m/>
    <m/>
    <s v=""/>
    <x v="113"/>
    <s v="Sélection / Priorisation"/>
    <x v="0"/>
    <x v="22"/>
    <s v="La Source"/>
    <m/>
    <m/>
    <m/>
    <m/>
    <x v="379"/>
    <n v="5"/>
    <s v="HT01"/>
    <s v="HT01152"/>
    <e v="#N/A"/>
    <n v="0"/>
  </r>
  <r>
    <s v="World Vision International"/>
    <m/>
    <m/>
    <x v="0"/>
    <x v="45"/>
    <n v="16"/>
    <s v="Novembre"/>
    <m/>
    <x v="0"/>
    <x v="0"/>
    <s v="Lampes solaires"/>
    <m/>
    <s v="Nombre"/>
    <n v="350"/>
    <m/>
    <m/>
    <m/>
    <s v=""/>
    <x v="113"/>
    <s v="Sélection / Priorisation"/>
    <x v="0"/>
    <x v="22"/>
    <s v="La Source"/>
    <m/>
    <m/>
    <m/>
    <m/>
    <x v="379"/>
    <n v="5"/>
    <s v="HT01"/>
    <s v="HT01152"/>
    <e v="#N/A"/>
    <n v="0"/>
  </r>
  <r>
    <s v="World Vision International"/>
    <m/>
    <m/>
    <x v="0"/>
    <x v="45"/>
    <n v="16"/>
    <s v="Novembre"/>
    <m/>
    <x v="0"/>
    <x v="0"/>
    <s v="Moustiquaires"/>
    <m/>
    <s v="Nombre"/>
    <n v="350"/>
    <m/>
    <m/>
    <m/>
    <s v=""/>
    <x v="113"/>
    <s v="Sélection / Priorisation"/>
    <x v="0"/>
    <x v="22"/>
    <s v="La Source"/>
    <m/>
    <m/>
    <m/>
    <m/>
    <x v="379"/>
    <n v="5"/>
    <s v="HT01"/>
    <s v="HT01152"/>
    <e v="#N/A"/>
    <n v="0"/>
  </r>
  <r>
    <s v="World Vision International"/>
    <m/>
    <m/>
    <x v="0"/>
    <x v="45"/>
    <n v="16"/>
    <s v="Novembre"/>
    <m/>
    <x v="0"/>
    <x v="0"/>
    <s v="Seaux"/>
    <m/>
    <s v="Nombre"/>
    <n v="200"/>
    <m/>
    <m/>
    <m/>
    <s v=""/>
    <x v="33"/>
    <s v="Sélection / Priorisation"/>
    <x v="5"/>
    <x v="21"/>
    <s v="Bezin"/>
    <m/>
    <m/>
    <m/>
    <m/>
    <x v="380"/>
    <n v="2"/>
    <s v="HT10"/>
    <s v="HT101012"/>
    <e v="#N/A"/>
    <n v="0"/>
  </r>
  <r>
    <s v="World Vision International"/>
    <m/>
    <m/>
    <x v="0"/>
    <x v="45"/>
    <n v="16"/>
    <s v="Novembre"/>
    <m/>
    <x v="2"/>
    <x v="2"/>
    <s v="Formation"/>
    <m/>
    <s v=""/>
    <n v="416"/>
    <m/>
    <m/>
    <m/>
    <s v=""/>
    <x v="190"/>
    <s v="Sélection / Priorisation"/>
    <x v="0"/>
    <x v="22"/>
    <s v="Pointe A Raquette"/>
    <s v="Lotore"/>
    <m/>
    <m/>
    <m/>
    <x v="381"/>
    <n v="1"/>
    <s v="HT01"/>
    <s v="HT01152"/>
    <e v="#N/A"/>
    <n v="0"/>
  </r>
  <r>
    <s v="American RC"/>
    <s v="Haitian RC"/>
    <m/>
    <x v="0"/>
    <x v="46"/>
    <n v="17"/>
    <s v="Novembre"/>
    <m/>
    <x v="0"/>
    <x v="0"/>
    <s v="Kit d'hygiène"/>
    <m/>
    <s v="Nombre"/>
    <n v="50"/>
    <m/>
    <m/>
    <m/>
    <s v=""/>
    <x v="14"/>
    <s v="Sélection / Priorisation"/>
    <x v="2"/>
    <x v="7"/>
    <m/>
    <m/>
    <m/>
    <m/>
    <m/>
    <x v="382"/>
    <n v="1"/>
    <s v="HT07"/>
    <s v="HT07711"/>
    <e v="#N/A"/>
    <n v="0"/>
  </r>
  <r>
    <s v="German RC"/>
    <s v="Haitian RC"/>
    <m/>
    <x v="0"/>
    <x v="46"/>
    <n v="17"/>
    <s v="Novembre"/>
    <m/>
    <x v="0"/>
    <x v="0"/>
    <s v="Kit d'hygiène"/>
    <m/>
    <s v="Nombre"/>
    <n v="31"/>
    <m/>
    <m/>
    <m/>
    <s v=""/>
    <x v="191"/>
    <s v="Sélection / Priorisation"/>
    <x v="5"/>
    <x v="42"/>
    <s v="Centre Ville"/>
    <m/>
    <m/>
    <m/>
    <m/>
    <x v="383"/>
    <n v="1"/>
    <s v="HT10"/>
    <s v="HT101022"/>
    <e v="#N/A"/>
    <n v="0"/>
  </r>
  <r>
    <s v="World Vision International"/>
    <m/>
    <m/>
    <x v="0"/>
    <x v="46"/>
    <n v="17"/>
    <s v="Novembre"/>
    <m/>
    <x v="0"/>
    <x v="0"/>
    <s v="Bidons"/>
    <m/>
    <s v="Nombre"/>
    <n v="150"/>
    <m/>
    <m/>
    <m/>
    <s v=""/>
    <x v="15"/>
    <s v="Sélection / Priorisation"/>
    <x v="0"/>
    <x v="0"/>
    <s v="Grande Source"/>
    <m/>
    <m/>
    <m/>
    <m/>
    <x v="384"/>
    <n v="5"/>
    <s v="HT01"/>
    <s v="HT01151"/>
    <e v="#N/A"/>
    <n v="0"/>
  </r>
  <r>
    <s v="World Vision International"/>
    <m/>
    <m/>
    <x v="0"/>
    <x v="46"/>
    <n v="17"/>
    <s v="Novembre"/>
    <m/>
    <x v="0"/>
    <x v="0"/>
    <s v="Couvertures"/>
    <m/>
    <s v="Nombre"/>
    <n v="150"/>
    <m/>
    <m/>
    <m/>
    <s v=""/>
    <x v="15"/>
    <s v="Sélection / Priorisation"/>
    <x v="0"/>
    <x v="0"/>
    <s v="Grande Source"/>
    <m/>
    <m/>
    <m/>
    <m/>
    <x v="384"/>
    <n v="5"/>
    <s v="HT01"/>
    <s v="HT01151"/>
    <e v="#N/A"/>
    <n v="0"/>
  </r>
  <r>
    <s v="World Vision International"/>
    <m/>
    <m/>
    <x v="0"/>
    <x v="46"/>
    <n v="17"/>
    <s v="Novembre"/>
    <m/>
    <x v="0"/>
    <x v="0"/>
    <s v="Kit d'hygiène"/>
    <m/>
    <s v="Nombre"/>
    <n v="150"/>
    <m/>
    <m/>
    <m/>
    <s v=""/>
    <x v="15"/>
    <s v="Sélection / Priorisation"/>
    <x v="0"/>
    <x v="0"/>
    <s v="Grande Source"/>
    <m/>
    <m/>
    <m/>
    <m/>
    <x v="384"/>
    <n v="5"/>
    <s v="HT01"/>
    <s v="HT01151"/>
    <e v="#N/A"/>
    <n v="0"/>
  </r>
  <r>
    <s v="World Vision International"/>
    <m/>
    <m/>
    <x v="0"/>
    <x v="46"/>
    <n v="17"/>
    <s v="Novembre"/>
    <m/>
    <x v="0"/>
    <x v="0"/>
    <s v="Lampes solaires"/>
    <m/>
    <s v="Nombre"/>
    <n v="150"/>
    <m/>
    <m/>
    <m/>
    <s v=""/>
    <x v="15"/>
    <s v="Sélection / Priorisation"/>
    <x v="0"/>
    <x v="0"/>
    <s v="Grande Source"/>
    <m/>
    <m/>
    <m/>
    <m/>
    <x v="384"/>
    <n v="5"/>
    <s v="HT01"/>
    <s v="HT01151"/>
    <e v="#N/A"/>
    <n v="0"/>
  </r>
  <r>
    <s v="World Vision International"/>
    <m/>
    <m/>
    <x v="0"/>
    <x v="46"/>
    <n v="17"/>
    <s v="Novembre"/>
    <m/>
    <x v="0"/>
    <x v="0"/>
    <s v="Moustiquaires"/>
    <m/>
    <s v="Nombre"/>
    <n v="150"/>
    <m/>
    <m/>
    <m/>
    <s v=""/>
    <x v="15"/>
    <s v="Sélection / Priorisation"/>
    <x v="0"/>
    <x v="0"/>
    <s v="Grande Source"/>
    <m/>
    <m/>
    <m/>
    <m/>
    <x v="384"/>
    <n v="5"/>
    <s v="HT01"/>
    <s v="HT01151"/>
    <e v="#N/A"/>
    <n v="0"/>
  </r>
  <r>
    <s v="IFRC"/>
    <s v="Haitian RC"/>
    <m/>
    <x v="0"/>
    <x v="47"/>
    <n v="19"/>
    <s v="Novembre"/>
    <m/>
    <x v="0"/>
    <x v="0"/>
    <s v="Aquatabs"/>
    <m/>
    <s v="Nombre"/>
    <n v="3060"/>
    <m/>
    <m/>
    <m/>
    <s v=""/>
    <x v="160"/>
    <s v="Sélection / Priorisation"/>
    <x v="8"/>
    <x v="66"/>
    <m/>
    <m/>
    <m/>
    <m/>
    <m/>
    <x v="385"/>
    <n v="7"/>
    <s v="HT05"/>
    <s v="HT05523"/>
    <e v="#N/A"/>
    <n v="1"/>
  </r>
  <r>
    <s v="IFRC"/>
    <s v="Haitian RC"/>
    <m/>
    <x v="0"/>
    <x v="47"/>
    <n v="19"/>
    <s v="Novembre"/>
    <m/>
    <x v="1"/>
    <x v="1"/>
    <s v="Bâches"/>
    <m/>
    <s v="Nombre"/>
    <n v="204"/>
    <m/>
    <m/>
    <m/>
    <s v=""/>
    <x v="160"/>
    <s v="Sélection / Priorisation"/>
    <x v="8"/>
    <x v="66"/>
    <m/>
    <m/>
    <m/>
    <m/>
    <m/>
    <x v="385"/>
    <n v="7"/>
    <s v="HT05"/>
    <s v="HT05523"/>
    <e v="#N/A"/>
    <n v="0"/>
  </r>
  <r>
    <s v="IFRC"/>
    <s v="Haitian RC"/>
    <m/>
    <x v="0"/>
    <x v="47"/>
    <n v="19"/>
    <s v="Novembre"/>
    <m/>
    <x v="0"/>
    <x v="0"/>
    <s v="Bidons"/>
    <m/>
    <s v="Nombre"/>
    <n v="204"/>
    <m/>
    <m/>
    <m/>
    <s v=""/>
    <x v="160"/>
    <s v="Sélection / Priorisation"/>
    <x v="8"/>
    <x v="66"/>
    <m/>
    <m/>
    <m/>
    <m/>
    <m/>
    <x v="385"/>
    <n v="7"/>
    <s v="HT05"/>
    <s v="HT05523"/>
    <e v="#N/A"/>
    <n v="0"/>
  </r>
  <r>
    <s v="IFRC"/>
    <s v="Haitian RC"/>
    <m/>
    <x v="0"/>
    <x v="47"/>
    <n v="19"/>
    <s v="Novembre"/>
    <m/>
    <x v="0"/>
    <x v="0"/>
    <s v="Couvertures"/>
    <m/>
    <s v="Nombre"/>
    <n v="408"/>
    <m/>
    <m/>
    <m/>
    <s v=""/>
    <x v="160"/>
    <s v="Sélection / Priorisation"/>
    <x v="8"/>
    <x v="66"/>
    <m/>
    <m/>
    <m/>
    <m/>
    <m/>
    <x v="385"/>
    <n v="7"/>
    <s v="HT05"/>
    <s v="HT05523"/>
    <e v="#N/A"/>
    <n v="0"/>
  </r>
  <r>
    <s v="IFRC"/>
    <s v="Haitian RC"/>
    <m/>
    <x v="0"/>
    <x v="47"/>
    <n v="19"/>
    <s v="Novembre"/>
    <m/>
    <x v="1"/>
    <x v="1"/>
    <s v="Kit Abris"/>
    <m/>
    <s v="Nombre"/>
    <n v="204"/>
    <m/>
    <m/>
    <m/>
    <s v=""/>
    <x v="160"/>
    <s v="Sélection / Priorisation"/>
    <x v="8"/>
    <x v="66"/>
    <m/>
    <m/>
    <m/>
    <m/>
    <m/>
    <x v="385"/>
    <n v="7"/>
    <s v="HT05"/>
    <s v="HT05523"/>
    <e v="#N/A"/>
    <n v="0"/>
  </r>
  <r>
    <s v="IFRC"/>
    <s v="Haitian RC"/>
    <m/>
    <x v="0"/>
    <x v="47"/>
    <n v="19"/>
    <s v="Novembre"/>
    <m/>
    <x v="0"/>
    <x v="0"/>
    <s v="Kit de cuisine"/>
    <m/>
    <s v="Nombre"/>
    <n v="204"/>
    <m/>
    <m/>
    <m/>
    <s v=""/>
    <x v="160"/>
    <s v="Sélection / Priorisation"/>
    <x v="8"/>
    <x v="66"/>
    <m/>
    <m/>
    <m/>
    <m/>
    <m/>
    <x v="385"/>
    <n v="7"/>
    <s v="HT05"/>
    <s v="HT05523"/>
    <e v="#N/A"/>
    <n v="0"/>
  </r>
  <r>
    <s v="IFRC"/>
    <s v="Haitian RC"/>
    <m/>
    <x v="0"/>
    <x v="47"/>
    <n v="19"/>
    <s v="Novembre"/>
    <m/>
    <x v="0"/>
    <x v="0"/>
    <s v="Kit d'hygiène"/>
    <m/>
    <s v="Nombre"/>
    <n v="204"/>
    <m/>
    <m/>
    <m/>
    <s v=""/>
    <x v="160"/>
    <s v="Sélection / Priorisation"/>
    <x v="8"/>
    <x v="66"/>
    <m/>
    <m/>
    <m/>
    <m/>
    <m/>
    <x v="385"/>
    <n v="7"/>
    <s v="HT05"/>
    <s v="HT05523"/>
    <e v="#N/A"/>
    <n v="0"/>
  </r>
  <r>
    <s v="AAR"/>
    <m/>
    <s v="Japan Platform"/>
    <x v="0"/>
    <x v="48"/>
    <n v="21"/>
    <s v="Novembre"/>
    <m/>
    <x v="0"/>
    <x v="0"/>
    <s v="Aquatabs"/>
    <m/>
    <s v="Nombre"/>
    <n v="400"/>
    <m/>
    <m/>
    <m/>
    <s v=""/>
    <x v="33"/>
    <s v="Sélection / Priorisation"/>
    <x v="2"/>
    <x v="7"/>
    <m/>
    <m/>
    <m/>
    <m/>
    <m/>
    <x v="386"/>
    <n v="6"/>
    <s v="HT07"/>
    <s v="HT07711"/>
    <e v="#N/A"/>
    <n v="0"/>
  </r>
  <r>
    <s v="AAR"/>
    <m/>
    <s v="Japan Platform"/>
    <x v="0"/>
    <x v="48"/>
    <n v="21"/>
    <s v="Novembre"/>
    <m/>
    <x v="1"/>
    <x v="1"/>
    <s v="Bâches"/>
    <m/>
    <s v="Nombre"/>
    <n v="200"/>
    <m/>
    <m/>
    <m/>
    <s v=""/>
    <x v="33"/>
    <s v="Sélection / Priorisation"/>
    <x v="2"/>
    <x v="7"/>
    <m/>
    <m/>
    <m/>
    <m/>
    <m/>
    <x v="386"/>
    <n v="6"/>
    <s v="HT07"/>
    <s v="HT07711"/>
    <e v="#N/A"/>
    <n v="0"/>
  </r>
  <r>
    <s v="AAR"/>
    <m/>
    <s v="Japan Platform"/>
    <x v="0"/>
    <x v="48"/>
    <n v="21"/>
    <s v="Novembre"/>
    <m/>
    <x v="0"/>
    <x v="0"/>
    <s v="Bidons"/>
    <m/>
    <s v="Nombre"/>
    <n v="200"/>
    <m/>
    <m/>
    <m/>
    <s v=""/>
    <x v="33"/>
    <s v="Sélection / Priorisation"/>
    <x v="2"/>
    <x v="7"/>
    <m/>
    <m/>
    <m/>
    <m/>
    <m/>
    <x v="386"/>
    <n v="6"/>
    <s v="HT07"/>
    <s v="HT07711"/>
    <e v="#N/A"/>
    <n v="0"/>
  </r>
  <r>
    <s v="AAR"/>
    <m/>
    <s v="Japan Platform"/>
    <x v="0"/>
    <x v="48"/>
    <n v="21"/>
    <s v="Novembre"/>
    <m/>
    <x v="0"/>
    <x v="0"/>
    <s v="Kit d'hygiène"/>
    <m/>
    <s v="Nombre"/>
    <n v="200"/>
    <m/>
    <m/>
    <m/>
    <s v=""/>
    <x v="33"/>
    <s v="Sélection / Priorisation"/>
    <x v="2"/>
    <x v="7"/>
    <m/>
    <m/>
    <m/>
    <m/>
    <m/>
    <x v="386"/>
    <n v="6"/>
    <s v="HT07"/>
    <s v="HT07711"/>
    <e v="#N/A"/>
    <n v="0"/>
  </r>
  <r>
    <s v="AAR"/>
    <m/>
    <s v="Japan Platform"/>
    <x v="0"/>
    <x v="48"/>
    <n v="21"/>
    <s v="Novembre"/>
    <m/>
    <x v="0"/>
    <x v="0"/>
    <s v="Moustiquaires"/>
    <m/>
    <s v="Nombre"/>
    <n v="200"/>
    <m/>
    <m/>
    <m/>
    <s v=""/>
    <x v="33"/>
    <s v="Sélection / Priorisation"/>
    <x v="2"/>
    <x v="7"/>
    <m/>
    <m/>
    <m/>
    <m/>
    <m/>
    <x v="386"/>
    <n v="6"/>
    <s v="HT07"/>
    <s v="HT07711"/>
    <e v="#N/A"/>
    <n v="0"/>
  </r>
  <r>
    <s v="AAR"/>
    <m/>
    <s v="Japan Platform"/>
    <x v="0"/>
    <x v="48"/>
    <n v="21"/>
    <s v="Novembre"/>
    <m/>
    <x v="1"/>
    <x v="4"/>
    <s v="Non conditionel"/>
    <m/>
    <s v="Valeur en HTG"/>
    <m/>
    <m/>
    <m/>
    <m/>
    <s v=""/>
    <x v="33"/>
    <s v="Sélection / Priorisation"/>
    <x v="2"/>
    <x v="7"/>
    <m/>
    <m/>
    <m/>
    <m/>
    <m/>
    <x v="386"/>
    <n v="6"/>
    <s v="HT07"/>
    <s v="HT07711"/>
    <e v="#N/A"/>
    <n v="0"/>
  </r>
  <r>
    <s v="German RC"/>
    <s v="Haitian RC"/>
    <m/>
    <x v="0"/>
    <x v="49"/>
    <n v="22"/>
    <s v="Novembre"/>
    <m/>
    <x v="0"/>
    <x v="0"/>
    <s v="Kit d'hygiène"/>
    <m/>
    <s v="Nombre"/>
    <n v="96"/>
    <m/>
    <m/>
    <m/>
    <s v=""/>
    <x v="192"/>
    <m/>
    <x v="5"/>
    <x v="42"/>
    <s v="Raymond"/>
    <m/>
    <m/>
    <m/>
    <m/>
    <x v="387"/>
    <n v="1"/>
    <s v="HT10"/>
    <s v="HT101022"/>
    <e v="#N/A"/>
    <n v="0"/>
  </r>
  <r>
    <s v="German RC"/>
    <s v="Haitian RC"/>
    <m/>
    <x v="0"/>
    <x v="50"/>
    <n v="23"/>
    <s v="Novembre"/>
    <m/>
    <x v="0"/>
    <x v="0"/>
    <s v="Kit d'hygiène"/>
    <m/>
    <s v="Nombre"/>
    <n v="122"/>
    <m/>
    <m/>
    <m/>
    <s v=""/>
    <x v="193"/>
    <m/>
    <x v="5"/>
    <x v="42"/>
    <s v="Tiby"/>
    <m/>
    <m/>
    <m/>
    <m/>
    <x v="388"/>
    <n v="1"/>
    <s v="HT10"/>
    <s v="HT101022"/>
    <e v="#N/A"/>
    <n v="0"/>
  </r>
  <r>
    <s v="ShelterBox"/>
    <s v="410 Bridge"/>
    <m/>
    <x v="3"/>
    <x v="50"/>
    <n v="23"/>
    <s v="Novembre"/>
    <m/>
    <x v="0"/>
    <x v="0"/>
    <s v="Moustiquaires"/>
    <s v="2 per HH"/>
    <s v="Nombre"/>
    <n v="402"/>
    <m/>
    <m/>
    <m/>
    <s v=""/>
    <x v="12"/>
    <s v="Sélection / Priorisation"/>
    <x v="2"/>
    <x v="43"/>
    <s v="Bourdet"/>
    <s v="La Croix"/>
    <s v="Peri urbain"/>
    <s v="Ménage"/>
    <s v="Distributed in conjunction with Shelterkits and other NFI"/>
    <x v="389"/>
    <n v="5"/>
    <s v="HT07"/>
    <s v="HT07712"/>
    <e v="#N/A"/>
    <n v="1"/>
  </r>
  <r>
    <s v="ShelterBox"/>
    <s v="410 Bridge"/>
    <m/>
    <x v="3"/>
    <x v="50"/>
    <n v="23"/>
    <s v="Novembre"/>
    <m/>
    <x v="0"/>
    <x v="0"/>
    <s v="Lampes solaires"/>
    <s v="2 per HH"/>
    <s v="Nombre"/>
    <n v="402"/>
    <m/>
    <m/>
    <m/>
    <s v=""/>
    <x v="12"/>
    <s v="Sélection / Priorisation"/>
    <x v="2"/>
    <x v="43"/>
    <s v="Bourdet"/>
    <s v="La Croix"/>
    <s v="Peri urbain"/>
    <s v="Ménage"/>
    <s v="Distributed in conjunction with Shelterkits and other NFI"/>
    <x v="389"/>
    <n v="5"/>
    <s v="HT07"/>
    <s v="HT07712"/>
    <e v="#N/A"/>
    <n v="0"/>
  </r>
  <r>
    <s v="ShelterBox"/>
    <s v="410 Bridge"/>
    <m/>
    <x v="3"/>
    <x v="50"/>
    <n v="23"/>
    <s v="Novembre"/>
    <m/>
    <x v="0"/>
    <x v="0"/>
    <s v="Bidons"/>
    <s v="1 per HH"/>
    <s v="Nombre"/>
    <n v="201"/>
    <m/>
    <m/>
    <m/>
    <s v=""/>
    <x v="12"/>
    <s v="Sélection / Priorisation"/>
    <x v="2"/>
    <x v="43"/>
    <s v="Bourdet"/>
    <s v="La Croix"/>
    <s v="Peri urbain"/>
    <s v="Ménage"/>
    <s v="Distributed in conjunction with Shelterkits and other NFI"/>
    <x v="389"/>
    <n v="5"/>
    <s v="HT07"/>
    <s v="HT07712"/>
    <e v="#N/A"/>
    <n v="0"/>
  </r>
  <r>
    <s v="ShelterBox"/>
    <s v="410 Bridge"/>
    <m/>
    <x v="3"/>
    <x v="50"/>
    <n v="23"/>
    <s v="Novembre"/>
    <m/>
    <x v="0"/>
    <x v="0"/>
    <s v="Aquatabs"/>
    <s v="1 per HH"/>
    <s v="Nombre"/>
    <n v="201"/>
    <m/>
    <m/>
    <m/>
    <s v=""/>
    <x v="12"/>
    <s v="Sélection / Priorisation"/>
    <x v="2"/>
    <x v="43"/>
    <s v="Bourdet"/>
    <s v="La Croix"/>
    <s v="Peri urbain"/>
    <s v="Ménage"/>
    <s v="Thirst Aid Stations, not Aquatabs. Distributed in conjunction with Shelterkits and other NFI"/>
    <x v="389"/>
    <n v="5"/>
    <s v="HT07"/>
    <s v="HT07712"/>
    <e v="#N/A"/>
    <n v="0"/>
  </r>
  <r>
    <s v="ShelterBox"/>
    <s v="410 Bridge"/>
    <m/>
    <x v="3"/>
    <x v="50"/>
    <n v="23"/>
    <s v="Novembre"/>
    <m/>
    <x v="1"/>
    <x v="1"/>
    <s v="Kit Abris"/>
    <s v="1 per HH"/>
    <s v="Nombre"/>
    <n v="100"/>
    <m/>
    <m/>
    <m/>
    <s v=""/>
    <x v="12"/>
    <s v="Sélection / Priorisation"/>
    <x v="2"/>
    <x v="43"/>
    <s v="Bourdet"/>
    <s v="La Croix"/>
    <s v="Peri urbain"/>
    <s v="Ménage"/>
    <s v="Distributed in conjunction with NFI kits of solar lights, water filter, water container and mosquito nets"/>
    <x v="389"/>
    <n v="5"/>
    <s v="HT07"/>
    <s v="HT07712"/>
    <e v="#N/A"/>
    <n v="0"/>
  </r>
  <r>
    <s v="American RC"/>
    <s v="Haitian RC"/>
    <m/>
    <x v="2"/>
    <x v="51"/>
    <n v="24"/>
    <s v="Novembre"/>
    <m/>
    <x v="1"/>
    <x v="1"/>
    <s v="Bâches"/>
    <m/>
    <s v="Nombre"/>
    <n v="219"/>
    <m/>
    <m/>
    <m/>
    <s v=""/>
    <x v="194"/>
    <m/>
    <x v="5"/>
    <x v="37"/>
    <m/>
    <m/>
    <m/>
    <m/>
    <m/>
    <x v="390"/>
    <n v="2"/>
    <s v="HT10"/>
    <s v="HT101014"/>
    <e v="#N/A"/>
    <n v="1"/>
  </r>
  <r>
    <s v="American RC"/>
    <s v="Haitian RC"/>
    <m/>
    <x v="2"/>
    <x v="51"/>
    <n v="24"/>
    <s v="Novembre"/>
    <m/>
    <x v="1"/>
    <x v="1"/>
    <s v="Kit Abris"/>
    <m/>
    <s v="Nombre"/>
    <n v="219"/>
    <m/>
    <m/>
    <m/>
    <s v=""/>
    <x v="194"/>
    <m/>
    <x v="5"/>
    <x v="37"/>
    <m/>
    <m/>
    <m/>
    <m/>
    <m/>
    <x v="390"/>
    <n v="2"/>
    <s v="HT10"/>
    <s v="HT101014"/>
    <e v="#N/A"/>
    <n v="0"/>
  </r>
  <r>
    <s v="IFRC"/>
    <s v="Haitian RC"/>
    <m/>
    <x v="0"/>
    <x v="51"/>
    <n v="24"/>
    <s v="Novembre"/>
    <m/>
    <x v="1"/>
    <x v="1"/>
    <s v="Bâches"/>
    <m/>
    <s v="Nombre"/>
    <n v="391"/>
    <m/>
    <m/>
    <m/>
    <s v=""/>
    <x v="195"/>
    <s v="Sélection / Priorisation"/>
    <x v="1"/>
    <x v="2"/>
    <m/>
    <m/>
    <m/>
    <m/>
    <m/>
    <x v="391"/>
    <n v="5"/>
    <s v="HT08"/>
    <s v="HT08832"/>
    <e v="#N/A"/>
    <n v="0"/>
  </r>
  <r>
    <s v="IFRC"/>
    <s v="Haitian RC"/>
    <m/>
    <x v="0"/>
    <x v="51"/>
    <n v="24"/>
    <s v="Novembre"/>
    <m/>
    <x v="0"/>
    <x v="0"/>
    <s v="Bidons"/>
    <m/>
    <s v="Nombre"/>
    <n v="782"/>
    <m/>
    <m/>
    <m/>
    <s v=""/>
    <x v="195"/>
    <s v="Sélection / Priorisation"/>
    <x v="1"/>
    <x v="2"/>
    <m/>
    <m/>
    <m/>
    <m/>
    <m/>
    <x v="391"/>
    <n v="5"/>
    <s v="HT08"/>
    <s v="HT08832"/>
    <e v="#N/A"/>
    <n v="0"/>
  </r>
  <r>
    <s v="IFRC"/>
    <s v="Haitian RC"/>
    <m/>
    <x v="0"/>
    <x v="51"/>
    <n v="24"/>
    <s v="Novembre"/>
    <m/>
    <x v="0"/>
    <x v="0"/>
    <s v="Kit de cuisine"/>
    <m/>
    <s v="Nombre"/>
    <n v="391"/>
    <m/>
    <m/>
    <m/>
    <s v=""/>
    <x v="195"/>
    <s v="Sélection / Priorisation"/>
    <x v="1"/>
    <x v="2"/>
    <m/>
    <m/>
    <m/>
    <m/>
    <m/>
    <x v="391"/>
    <n v="5"/>
    <s v="HT08"/>
    <s v="HT08832"/>
    <e v="#N/A"/>
    <n v="0"/>
  </r>
  <r>
    <s v="IFRC"/>
    <s v="Haitian RC"/>
    <m/>
    <x v="0"/>
    <x v="51"/>
    <n v="24"/>
    <s v="Novembre"/>
    <m/>
    <x v="0"/>
    <x v="0"/>
    <s v="Moustiquaires"/>
    <m/>
    <s v="Nombre"/>
    <n v="782"/>
    <m/>
    <m/>
    <m/>
    <s v=""/>
    <x v="195"/>
    <s v="Sélection / Priorisation"/>
    <x v="1"/>
    <x v="2"/>
    <m/>
    <m/>
    <m/>
    <m/>
    <m/>
    <x v="391"/>
    <n v="5"/>
    <s v="HT08"/>
    <s v="HT08832"/>
    <e v="#N/A"/>
    <n v="0"/>
  </r>
  <r>
    <s v="IFRC"/>
    <s v="Haitian RC"/>
    <m/>
    <x v="0"/>
    <x v="51"/>
    <n v="24"/>
    <s v="Novembre"/>
    <m/>
    <x v="0"/>
    <x v="0"/>
    <s v="Seaux"/>
    <m/>
    <s v="Nombre"/>
    <n v="391"/>
    <m/>
    <m/>
    <m/>
    <s v=""/>
    <x v="195"/>
    <s v="Sélection / Priorisation"/>
    <x v="1"/>
    <x v="2"/>
    <m/>
    <m/>
    <m/>
    <m/>
    <m/>
    <x v="391"/>
    <n v="5"/>
    <s v="HT08"/>
    <s v="HT08832"/>
    <e v="#N/A"/>
    <n v="0"/>
  </r>
  <r>
    <s v="IFRC/Qatar Red Crescent"/>
    <s v="Haitian RC"/>
    <m/>
    <x v="0"/>
    <x v="51"/>
    <n v="24"/>
    <s v="Novembre"/>
    <m/>
    <x v="1"/>
    <x v="1"/>
    <s v="Bâches"/>
    <m/>
    <s v="Nombre"/>
    <n v="558"/>
    <m/>
    <m/>
    <m/>
    <s v=""/>
    <x v="196"/>
    <m/>
    <x v="1"/>
    <x v="1"/>
    <m/>
    <s v="Prévilé"/>
    <m/>
    <m/>
    <m/>
    <x v="392"/>
    <n v="6"/>
    <s v="HT08"/>
    <s v="HT08811"/>
    <e v="#N/A"/>
    <n v="1"/>
  </r>
  <r>
    <s v="IFRC/Qatar Red Crescent"/>
    <s v="Haitian RC"/>
    <m/>
    <x v="0"/>
    <x v="51"/>
    <n v="24"/>
    <s v="Novembre"/>
    <m/>
    <x v="0"/>
    <x v="0"/>
    <s v="Bidons"/>
    <m/>
    <s v="Nombre"/>
    <n v="1116"/>
    <m/>
    <m/>
    <m/>
    <s v=""/>
    <x v="196"/>
    <m/>
    <x v="1"/>
    <x v="1"/>
    <m/>
    <s v="Prévilé"/>
    <m/>
    <m/>
    <m/>
    <x v="392"/>
    <n v="6"/>
    <s v="HT08"/>
    <s v="HT08811"/>
    <e v="#N/A"/>
    <n v="0"/>
  </r>
  <r>
    <s v="IFRC/Qatar Red Crescent"/>
    <s v="Haitian RC"/>
    <m/>
    <x v="0"/>
    <x v="51"/>
    <n v="24"/>
    <s v="Novembre"/>
    <m/>
    <x v="0"/>
    <x v="0"/>
    <s v="Kit de cuisine"/>
    <m/>
    <s v="Nombre"/>
    <n v="558"/>
    <m/>
    <m/>
    <m/>
    <s v=""/>
    <x v="196"/>
    <m/>
    <x v="1"/>
    <x v="1"/>
    <m/>
    <s v="Prévilé"/>
    <m/>
    <m/>
    <m/>
    <x v="392"/>
    <n v="6"/>
    <s v="HT08"/>
    <s v="HT08811"/>
    <e v="#N/A"/>
    <n v="0"/>
  </r>
  <r>
    <s v="IFRC/Qatar Red Crescent"/>
    <s v="Haitian RC"/>
    <m/>
    <x v="0"/>
    <x v="51"/>
    <n v="24"/>
    <s v="Novembre"/>
    <m/>
    <x v="0"/>
    <x v="0"/>
    <s v="Kit d'hygiène"/>
    <m/>
    <s v="Nombre"/>
    <n v="558"/>
    <m/>
    <m/>
    <m/>
    <s v=""/>
    <x v="196"/>
    <m/>
    <x v="1"/>
    <x v="1"/>
    <m/>
    <s v="Prévilé"/>
    <m/>
    <m/>
    <m/>
    <x v="392"/>
    <n v="6"/>
    <s v="HT08"/>
    <s v="HT08811"/>
    <e v="#N/A"/>
    <n v="0"/>
  </r>
  <r>
    <s v="IFRC/Qatar Red Crescent"/>
    <s v="Haitian RC"/>
    <m/>
    <x v="0"/>
    <x v="51"/>
    <n v="24"/>
    <s v="Novembre"/>
    <m/>
    <x v="0"/>
    <x v="0"/>
    <s v="Moustiquaires"/>
    <m/>
    <s v="Nombre"/>
    <n v="1116"/>
    <m/>
    <m/>
    <m/>
    <s v=""/>
    <x v="196"/>
    <m/>
    <x v="1"/>
    <x v="1"/>
    <m/>
    <s v="Prévilé"/>
    <m/>
    <m/>
    <m/>
    <x v="392"/>
    <n v="6"/>
    <s v="HT08"/>
    <s v="HT08811"/>
    <e v="#N/A"/>
    <n v="0"/>
  </r>
  <r>
    <s v="IFRC/Qatar Red Crescent"/>
    <s v="Haitian RC"/>
    <m/>
    <x v="0"/>
    <x v="51"/>
    <n v="24"/>
    <s v="Novembre"/>
    <m/>
    <x v="0"/>
    <x v="0"/>
    <s v="Seaux"/>
    <m/>
    <s v="Nombre"/>
    <n v="558"/>
    <m/>
    <m/>
    <m/>
    <s v=""/>
    <x v="196"/>
    <m/>
    <x v="1"/>
    <x v="1"/>
    <m/>
    <s v="Prévilé"/>
    <m/>
    <m/>
    <m/>
    <x v="392"/>
    <n v="6"/>
    <s v="HT08"/>
    <s v="HT08811"/>
    <e v="#N/A"/>
    <n v="0"/>
  </r>
  <r>
    <s v="Save the Children International"/>
    <m/>
    <s v="OFDA"/>
    <x v="0"/>
    <x v="51"/>
    <n v="24"/>
    <s v="Novembre"/>
    <m/>
    <x v="1"/>
    <x v="1"/>
    <s v="Kit Abris"/>
    <s v="bache 4*6, 1 corde"/>
    <s v="Nombre"/>
    <n v="210"/>
    <n v="1050"/>
    <m/>
    <m/>
    <n v="1050"/>
    <x v="197"/>
    <s v="Distribution générale"/>
    <x v="2"/>
    <x v="43"/>
    <s v="Berreault"/>
    <s v="Pean"/>
    <s v="Rural"/>
    <s v="Ménage"/>
    <s v="Chaque bache avec 20 metres de corde et guide technique"/>
    <x v="393"/>
    <n v="2"/>
    <s v="HT07"/>
    <s v="HT07712"/>
    <e v="#N/A"/>
    <n v="0"/>
  </r>
  <r>
    <s v="Save the Children International"/>
    <m/>
    <s v="OFDA"/>
    <x v="0"/>
    <x v="51"/>
    <n v="24"/>
    <s v="Novembre"/>
    <m/>
    <x v="1"/>
    <x v="1"/>
    <s v="Kit Abris"/>
    <s v="bache 4*6, 1 corde"/>
    <s v="Nombre"/>
    <n v="250"/>
    <n v="1250"/>
    <m/>
    <m/>
    <n v="1250"/>
    <x v="29"/>
    <s v="Distribution générale"/>
    <x v="2"/>
    <x v="43"/>
    <s v="Berreault"/>
    <s v="Proux"/>
    <s v="Rural"/>
    <s v="Ménage"/>
    <s v="Chaque bache avec 20 metres de corde et guide technique"/>
    <x v="393"/>
    <n v="2"/>
    <s v="HT07"/>
    <s v="HT07712"/>
    <e v="#N/A"/>
    <n v="0"/>
  </r>
  <r>
    <s v="World Vision International"/>
    <m/>
    <s v="Private funds"/>
    <x v="0"/>
    <x v="51"/>
    <n v="24"/>
    <s v="Novembre"/>
    <m/>
    <x v="0"/>
    <x v="0"/>
    <s v="Seaux"/>
    <m/>
    <s v="Nombre"/>
    <n v="320"/>
    <m/>
    <m/>
    <m/>
    <s v=""/>
    <x v="39"/>
    <s v="Sélection / Priorisation"/>
    <x v="0"/>
    <x v="22"/>
    <s v="Pointe A Raquette"/>
    <m/>
    <m/>
    <m/>
    <s v="320 water filter"/>
    <x v="394"/>
    <n v="7"/>
    <s v="HT01"/>
    <s v="HT01152"/>
    <e v="#N/A"/>
    <n v="0"/>
  </r>
  <r>
    <s v="World Vision International"/>
    <m/>
    <m/>
    <x v="0"/>
    <x v="51"/>
    <n v="24"/>
    <s v="Novembre"/>
    <m/>
    <x v="0"/>
    <x v="0"/>
    <s v="Bidons"/>
    <m/>
    <s v="Nombre"/>
    <n v="320"/>
    <m/>
    <m/>
    <m/>
    <s v=""/>
    <x v="39"/>
    <s v="Sélection / Priorisation"/>
    <x v="0"/>
    <x v="22"/>
    <s v="Pointe A Raquette"/>
    <m/>
    <m/>
    <m/>
    <m/>
    <x v="394"/>
    <n v="7"/>
    <s v="HT01"/>
    <s v="HT01152"/>
    <e v="#N/A"/>
    <n v="0"/>
  </r>
  <r>
    <s v="World Vision International"/>
    <m/>
    <m/>
    <x v="0"/>
    <x v="51"/>
    <n v="24"/>
    <s v="Novembre"/>
    <m/>
    <x v="0"/>
    <x v="0"/>
    <s v="Couvertures"/>
    <m/>
    <s v="Nombre"/>
    <n v="320"/>
    <m/>
    <m/>
    <m/>
    <s v=""/>
    <x v="39"/>
    <s v="Sélection / Priorisation"/>
    <x v="0"/>
    <x v="22"/>
    <s v="Pointe A Raquette"/>
    <m/>
    <m/>
    <m/>
    <m/>
    <x v="394"/>
    <n v="7"/>
    <s v="HT01"/>
    <s v="HT01152"/>
    <e v="#N/A"/>
    <n v="0"/>
  </r>
  <r>
    <s v="World Vision International"/>
    <m/>
    <m/>
    <x v="0"/>
    <x v="51"/>
    <n v="24"/>
    <s v="Novembre"/>
    <m/>
    <x v="0"/>
    <x v="0"/>
    <s v="Kit d'hygiène"/>
    <m/>
    <s v="Nombre"/>
    <n v="320"/>
    <m/>
    <m/>
    <m/>
    <s v=""/>
    <x v="39"/>
    <s v="Sélection / Priorisation"/>
    <x v="0"/>
    <x v="22"/>
    <s v="Pointe A Raquette"/>
    <m/>
    <m/>
    <m/>
    <m/>
    <x v="394"/>
    <n v="7"/>
    <s v="HT01"/>
    <s v="HT01152"/>
    <e v="#N/A"/>
    <n v="0"/>
  </r>
  <r>
    <s v="World Vision International"/>
    <m/>
    <m/>
    <x v="0"/>
    <x v="51"/>
    <n v="24"/>
    <s v="Novembre"/>
    <m/>
    <x v="0"/>
    <x v="0"/>
    <s v="Lampes solaires"/>
    <m/>
    <s v="Nombre"/>
    <n v="320"/>
    <m/>
    <m/>
    <m/>
    <s v=""/>
    <x v="39"/>
    <s v="Sélection / Priorisation"/>
    <x v="0"/>
    <x v="22"/>
    <s v="Pointe A Raquette"/>
    <m/>
    <m/>
    <m/>
    <m/>
    <x v="394"/>
    <n v="7"/>
    <s v="HT01"/>
    <s v="HT01152"/>
    <e v="#N/A"/>
    <n v="0"/>
  </r>
  <r>
    <s v="World Vision International"/>
    <m/>
    <m/>
    <x v="0"/>
    <x v="51"/>
    <n v="24"/>
    <s v="Novembre"/>
    <m/>
    <x v="0"/>
    <x v="0"/>
    <s v="Moustiquaires"/>
    <m/>
    <s v="Nombre"/>
    <n v="320"/>
    <m/>
    <m/>
    <m/>
    <s v=""/>
    <x v="39"/>
    <s v="Sélection / Priorisation"/>
    <x v="0"/>
    <x v="22"/>
    <s v="Pointe A Raquette"/>
    <m/>
    <m/>
    <m/>
    <m/>
    <x v="394"/>
    <n v="7"/>
    <s v="HT01"/>
    <s v="HT01152"/>
    <e v="#N/A"/>
    <n v="0"/>
  </r>
  <r>
    <s v="World Vision International"/>
    <m/>
    <m/>
    <x v="0"/>
    <x v="51"/>
    <n v="24"/>
    <s v="Novembre"/>
    <m/>
    <x v="2"/>
    <x v="2"/>
    <s v="Formation"/>
    <m/>
    <s v=""/>
    <n v="320"/>
    <m/>
    <m/>
    <m/>
    <s v=""/>
    <x v="39"/>
    <s v="Sélection / Priorisation"/>
    <x v="0"/>
    <x v="22"/>
    <s v="Pointe A Raquette"/>
    <m/>
    <m/>
    <m/>
    <m/>
    <x v="394"/>
    <n v="7"/>
    <s v="HT01"/>
    <s v="HT01152"/>
    <e v="#N/A"/>
    <n v="0"/>
  </r>
  <r>
    <s v="World Vision International"/>
    <m/>
    <m/>
    <x v="0"/>
    <x v="51"/>
    <n v="24"/>
    <s v="Novembre"/>
    <m/>
    <x v="2"/>
    <x v="2"/>
    <s v="Formation"/>
    <m/>
    <s v=""/>
    <n v="361"/>
    <m/>
    <m/>
    <m/>
    <s v=""/>
    <x v="198"/>
    <s v="Sélection / Priorisation"/>
    <x v="0"/>
    <x v="0"/>
    <s v="Palma"/>
    <s v="Chien Content"/>
    <m/>
    <m/>
    <m/>
    <x v="395"/>
    <n v="1"/>
    <s v="HT01"/>
    <s v="HT01151"/>
    <e v="#N/A"/>
    <n v="0"/>
  </r>
  <r>
    <s v="American RC"/>
    <s v="Haitian RC"/>
    <m/>
    <x v="0"/>
    <x v="52"/>
    <n v="25"/>
    <s v="Novembre"/>
    <m/>
    <x v="1"/>
    <x v="1"/>
    <s v="Bâches"/>
    <m/>
    <s v="Nombre"/>
    <n v="299"/>
    <n v="80"/>
    <m/>
    <m/>
    <n v="80"/>
    <x v="90"/>
    <s v="Sélection / Priorisation"/>
    <x v="2"/>
    <x v="51"/>
    <m/>
    <m/>
    <m/>
    <m/>
    <m/>
    <x v="396"/>
    <n v="8"/>
    <s v="HT07"/>
    <s v="HT07723"/>
    <e v="#N/A"/>
    <n v="0"/>
  </r>
  <r>
    <s v="American RC"/>
    <s v="Haitian RC"/>
    <m/>
    <x v="0"/>
    <x v="52"/>
    <n v="25"/>
    <s v="Novembre"/>
    <m/>
    <x v="0"/>
    <x v="0"/>
    <s v="Bidons"/>
    <m/>
    <s v="Nombre"/>
    <n v="598"/>
    <m/>
    <m/>
    <m/>
    <s v=""/>
    <x v="90"/>
    <m/>
    <x v="2"/>
    <x v="51"/>
    <m/>
    <m/>
    <m/>
    <m/>
    <m/>
    <x v="396"/>
    <n v="8"/>
    <s v="HT07"/>
    <s v="HT07723"/>
    <e v="#N/A"/>
    <n v="0"/>
  </r>
  <r>
    <s v="American RC"/>
    <s v="Haitian RC"/>
    <m/>
    <x v="0"/>
    <x v="52"/>
    <n v="25"/>
    <s v="Novembre"/>
    <m/>
    <x v="1"/>
    <x v="1"/>
    <s v="Kit Abris"/>
    <m/>
    <s v="Nombre"/>
    <n v="299"/>
    <m/>
    <m/>
    <m/>
    <s v=""/>
    <x v="90"/>
    <m/>
    <x v="2"/>
    <x v="51"/>
    <m/>
    <m/>
    <m/>
    <m/>
    <m/>
    <x v="396"/>
    <n v="8"/>
    <s v="HT07"/>
    <s v="HT07723"/>
    <e v="#N/A"/>
    <n v="0"/>
  </r>
  <r>
    <s v="American RC"/>
    <s v="Haitian RC"/>
    <m/>
    <x v="0"/>
    <x v="52"/>
    <n v="25"/>
    <s v="Novembre"/>
    <m/>
    <x v="0"/>
    <x v="0"/>
    <s v="Kit de cuisine"/>
    <m/>
    <s v="Nombre"/>
    <n v="299"/>
    <m/>
    <m/>
    <m/>
    <s v=""/>
    <x v="90"/>
    <m/>
    <x v="2"/>
    <x v="51"/>
    <m/>
    <m/>
    <m/>
    <m/>
    <m/>
    <x v="396"/>
    <n v="8"/>
    <s v="HT07"/>
    <s v="HT07723"/>
    <e v="#N/A"/>
    <n v="0"/>
  </r>
  <r>
    <s v="American RC"/>
    <s v="Haitian RC"/>
    <m/>
    <x v="0"/>
    <x v="52"/>
    <n v="25"/>
    <s v="Novembre"/>
    <m/>
    <x v="0"/>
    <x v="0"/>
    <s v="Kit d'hygiène"/>
    <m/>
    <s v="Nombre"/>
    <n v="84"/>
    <n v="299"/>
    <m/>
    <m/>
    <n v="299"/>
    <x v="27"/>
    <m/>
    <x v="2"/>
    <x v="32"/>
    <m/>
    <m/>
    <m/>
    <m/>
    <m/>
    <x v="397"/>
    <n v="2"/>
    <s v="HT07"/>
    <s v="HT07752"/>
    <e v="#N/A"/>
    <n v="0"/>
  </r>
  <r>
    <s v="American RC"/>
    <s v="Haitian RC"/>
    <m/>
    <x v="0"/>
    <x v="52"/>
    <n v="25"/>
    <s v="Novembre"/>
    <m/>
    <x v="0"/>
    <x v="0"/>
    <s v="Kit d'hygiène"/>
    <m/>
    <s v="Nombre"/>
    <n v="50"/>
    <n v="84"/>
    <m/>
    <m/>
    <n v="84"/>
    <x v="14"/>
    <m/>
    <x v="2"/>
    <x v="7"/>
    <m/>
    <m/>
    <m/>
    <m/>
    <m/>
    <x v="397"/>
    <n v="2"/>
    <s v="HT07"/>
    <s v="HT07711"/>
    <e v="#N/A"/>
    <n v="0"/>
  </r>
  <r>
    <s v="American RC"/>
    <s v="Haitian RC"/>
    <m/>
    <x v="2"/>
    <x v="52"/>
    <n v="25"/>
    <s v="Novembre"/>
    <m/>
    <x v="1"/>
    <x v="1"/>
    <s v="Bâches"/>
    <m/>
    <s v="Nombre"/>
    <n v="4"/>
    <m/>
    <m/>
    <m/>
    <s v=""/>
    <x v="199"/>
    <m/>
    <x v="2"/>
    <x v="51"/>
    <m/>
    <m/>
    <m/>
    <m/>
    <m/>
    <x v="396"/>
    <n v="8"/>
    <s v="HT07"/>
    <s v="HT07723"/>
    <e v="#N/A"/>
    <n v="0"/>
  </r>
  <r>
    <s v="American RC"/>
    <s v="Haitian RC"/>
    <m/>
    <x v="2"/>
    <x v="52"/>
    <n v="25"/>
    <s v="Novembre"/>
    <m/>
    <x v="1"/>
    <x v="1"/>
    <s v="Bâches"/>
    <m/>
    <s v="Nombre"/>
    <n v="352"/>
    <m/>
    <m/>
    <m/>
    <s v=""/>
    <x v="200"/>
    <m/>
    <x v="5"/>
    <x v="17"/>
    <m/>
    <m/>
    <m/>
    <m/>
    <m/>
    <x v="398"/>
    <n v="2"/>
    <s v="HT10"/>
    <s v="HT101013"/>
    <e v="#N/A"/>
    <n v="1"/>
  </r>
  <r>
    <s v="American RC"/>
    <s v="Haitian RC"/>
    <m/>
    <x v="2"/>
    <x v="52"/>
    <n v="25"/>
    <s v="Novembre"/>
    <m/>
    <x v="1"/>
    <x v="1"/>
    <s v="Bâches"/>
    <m/>
    <s v="Nombre"/>
    <n v="415"/>
    <m/>
    <m/>
    <m/>
    <s v=""/>
    <x v="201"/>
    <m/>
    <x v="2"/>
    <x v="48"/>
    <m/>
    <m/>
    <m/>
    <m/>
    <m/>
    <x v="399"/>
    <n v="4"/>
    <s v="HT07"/>
    <s v="HT07722"/>
    <e v="#N/A"/>
    <n v="0"/>
  </r>
  <r>
    <s v="American RC"/>
    <s v="Haitian RC"/>
    <m/>
    <x v="2"/>
    <x v="52"/>
    <n v="25"/>
    <s v="Novembre"/>
    <m/>
    <x v="0"/>
    <x v="0"/>
    <s v="Bidons"/>
    <m/>
    <s v="Nombre"/>
    <n v="8"/>
    <m/>
    <m/>
    <m/>
    <s v=""/>
    <x v="199"/>
    <m/>
    <x v="2"/>
    <x v="51"/>
    <m/>
    <m/>
    <m/>
    <m/>
    <m/>
    <x v="396"/>
    <n v="8"/>
    <s v="HT07"/>
    <s v="HT07723"/>
    <e v="#N/A"/>
    <n v="0"/>
  </r>
  <r>
    <s v="American RC"/>
    <s v="Haitian RC"/>
    <m/>
    <x v="2"/>
    <x v="52"/>
    <n v="25"/>
    <s v="Novembre"/>
    <m/>
    <x v="0"/>
    <x v="0"/>
    <s v="Bidons"/>
    <m/>
    <s v="Nombre"/>
    <n v="830"/>
    <m/>
    <m/>
    <m/>
    <s v=""/>
    <x v="201"/>
    <m/>
    <x v="2"/>
    <x v="48"/>
    <m/>
    <m/>
    <m/>
    <m/>
    <m/>
    <x v="399"/>
    <n v="4"/>
    <s v="HT07"/>
    <s v="HT07722"/>
    <e v="#N/A"/>
    <n v="0"/>
  </r>
  <r>
    <s v="American RC"/>
    <s v="Haitian RC"/>
    <m/>
    <x v="2"/>
    <x v="52"/>
    <n v="25"/>
    <s v="Novembre"/>
    <m/>
    <x v="0"/>
    <x v="0"/>
    <s v="Kit de cuisine"/>
    <m/>
    <s v="Nombre"/>
    <n v="4"/>
    <m/>
    <m/>
    <m/>
    <s v=""/>
    <x v="199"/>
    <m/>
    <x v="2"/>
    <x v="51"/>
    <m/>
    <m/>
    <m/>
    <m/>
    <m/>
    <x v="396"/>
    <n v="8"/>
    <s v="HT07"/>
    <s v="HT07723"/>
    <e v="#N/A"/>
    <n v="0"/>
  </r>
  <r>
    <s v="American RC"/>
    <s v="Haitian RC"/>
    <m/>
    <x v="2"/>
    <x v="52"/>
    <n v="25"/>
    <s v="Novembre"/>
    <m/>
    <x v="1"/>
    <x v="1"/>
    <s v="Kit Abris"/>
    <m/>
    <s v="Nombre"/>
    <n v="4"/>
    <m/>
    <m/>
    <m/>
    <s v=""/>
    <x v="199"/>
    <m/>
    <x v="2"/>
    <x v="51"/>
    <m/>
    <m/>
    <m/>
    <m/>
    <m/>
    <x v="396"/>
    <n v="8"/>
    <s v="HT07"/>
    <s v="HT07723"/>
    <e v="#N/A"/>
    <n v="0"/>
  </r>
  <r>
    <s v="American RC"/>
    <s v="Haitian RC"/>
    <m/>
    <x v="2"/>
    <x v="52"/>
    <n v="25"/>
    <s v="Novembre"/>
    <m/>
    <x v="0"/>
    <x v="0"/>
    <s v="Kit de cuisine"/>
    <m/>
    <s v="Nombre"/>
    <n v="415"/>
    <m/>
    <m/>
    <m/>
    <s v=""/>
    <x v="201"/>
    <m/>
    <x v="2"/>
    <x v="48"/>
    <m/>
    <m/>
    <m/>
    <m/>
    <m/>
    <x v="399"/>
    <n v="4"/>
    <s v="HT07"/>
    <s v="HT07722"/>
    <e v="#N/A"/>
    <n v="0"/>
  </r>
  <r>
    <s v="American RC"/>
    <s v="Haitian RC"/>
    <m/>
    <x v="2"/>
    <x v="52"/>
    <n v="25"/>
    <s v="Novembre"/>
    <m/>
    <x v="1"/>
    <x v="1"/>
    <s v="Kit Abris"/>
    <m/>
    <s v="Nombre"/>
    <n v="415"/>
    <m/>
    <m/>
    <m/>
    <s v=""/>
    <x v="201"/>
    <m/>
    <x v="2"/>
    <x v="48"/>
    <m/>
    <m/>
    <m/>
    <m/>
    <m/>
    <x v="399"/>
    <n v="4"/>
    <s v="HT07"/>
    <s v="HT07722"/>
    <e v="#N/A"/>
    <n v="0"/>
  </r>
  <r>
    <s v="American RC"/>
    <s v="Haitian RC"/>
    <m/>
    <x v="2"/>
    <x v="52"/>
    <n v="25"/>
    <s v="Novembre"/>
    <m/>
    <x v="1"/>
    <x v="1"/>
    <s v="Kit Abris"/>
    <m/>
    <s v="Nombre"/>
    <n v="352"/>
    <m/>
    <m/>
    <m/>
    <s v=""/>
    <x v="200"/>
    <m/>
    <x v="5"/>
    <x v="17"/>
    <m/>
    <m/>
    <m/>
    <m/>
    <m/>
    <x v="398"/>
    <n v="2"/>
    <s v="HT10"/>
    <s v="HT101013"/>
    <e v="#N/A"/>
    <n v="0"/>
  </r>
  <r>
    <s v="ShelterBox"/>
    <s v="410 Bridge"/>
    <m/>
    <x v="0"/>
    <x v="52"/>
    <n v="25"/>
    <s v="Novembre"/>
    <m/>
    <x v="0"/>
    <x v="0"/>
    <s v="Moustiquaires"/>
    <s v="2 per HH"/>
    <s v="Nombre"/>
    <n v="200"/>
    <m/>
    <m/>
    <m/>
    <s v=""/>
    <x v="12"/>
    <s v="Sélection / Priorisation"/>
    <x v="2"/>
    <x v="26"/>
    <s v="Maniche"/>
    <s v="Maniche"/>
    <s v="Peri urbain"/>
    <s v="Ménage"/>
    <s v="Distributed in conjunction with Shelterkits and other NFI"/>
    <x v="400"/>
    <n v="5"/>
    <s v="HT07"/>
    <s v="HT07715"/>
    <e v="#N/A"/>
    <n v="1"/>
  </r>
  <r>
    <s v="ShelterBox"/>
    <s v="410 Bridge"/>
    <m/>
    <x v="0"/>
    <x v="52"/>
    <n v="25"/>
    <s v="Novembre"/>
    <m/>
    <x v="0"/>
    <x v="0"/>
    <s v="Lampes solaires"/>
    <s v="2 per HH"/>
    <s v="Nombre"/>
    <n v="200"/>
    <m/>
    <m/>
    <m/>
    <s v=""/>
    <x v="12"/>
    <s v="Sélection / Priorisation"/>
    <x v="2"/>
    <x v="26"/>
    <s v="Maniche"/>
    <s v="Maniche"/>
    <s v="Peri urbain"/>
    <s v="Ménage"/>
    <s v="Distributed in conjunction with Shelterkits and other NFI"/>
    <x v="400"/>
    <n v="5"/>
    <s v="HT07"/>
    <s v="HT07715"/>
    <e v="#N/A"/>
    <n v="0"/>
  </r>
  <r>
    <s v="ShelterBox"/>
    <s v="410 Bridge"/>
    <m/>
    <x v="0"/>
    <x v="52"/>
    <n v="25"/>
    <s v="Novembre"/>
    <m/>
    <x v="0"/>
    <x v="0"/>
    <s v="Bidons"/>
    <s v="1 per HH"/>
    <s v="Nombre"/>
    <n v="100"/>
    <m/>
    <m/>
    <m/>
    <s v=""/>
    <x v="12"/>
    <s v="Sélection / Priorisation"/>
    <x v="2"/>
    <x v="26"/>
    <s v="Maniche"/>
    <s v="Maniche"/>
    <s v="Peri urbain"/>
    <s v="Ménage"/>
    <s v="Distributed in conjunction with Shelterkits and other NFI"/>
    <x v="400"/>
    <n v="5"/>
    <s v="HT07"/>
    <s v="HT07715"/>
    <e v="#N/A"/>
    <n v="0"/>
  </r>
  <r>
    <s v="ShelterBox"/>
    <s v="410 Bridge"/>
    <m/>
    <x v="0"/>
    <x v="52"/>
    <n v="25"/>
    <s v="Novembre"/>
    <m/>
    <x v="0"/>
    <x v="0"/>
    <s v="Aquatabs"/>
    <s v="1 per HH"/>
    <s v="Nombre"/>
    <n v="100"/>
    <m/>
    <m/>
    <m/>
    <s v=""/>
    <x v="12"/>
    <s v="Sélection / Priorisation"/>
    <x v="2"/>
    <x v="26"/>
    <s v="Maniche"/>
    <s v="Maniche"/>
    <s v="Peri urbain"/>
    <s v="Ménage"/>
    <s v="Thirst Aid Stations, not Aquatabs. Distributed in conjunction with Shelterkits and other NFI"/>
    <x v="400"/>
    <n v="5"/>
    <s v="HT07"/>
    <s v="HT07715"/>
    <e v="#N/A"/>
    <n v="0"/>
  </r>
  <r>
    <s v="ShelterBox"/>
    <s v="410 Bridge"/>
    <m/>
    <x v="0"/>
    <x v="52"/>
    <n v="25"/>
    <s v="Novembre"/>
    <m/>
    <x v="1"/>
    <x v="1"/>
    <s v="Kit Abris"/>
    <s v="1 per HH"/>
    <s v="Nombre"/>
    <n v="100"/>
    <m/>
    <m/>
    <m/>
    <s v=""/>
    <x v="12"/>
    <s v="Sélection / Priorisation"/>
    <x v="2"/>
    <x v="26"/>
    <s v="Maniche"/>
    <s v="Maniche"/>
    <s v="Peri urbain"/>
    <s v="Ménage"/>
    <s v="Distributed in conjunction with NFI kits of solar lights, water filter, water container and mosquito nets"/>
    <x v="400"/>
    <n v="5"/>
    <s v="HT07"/>
    <s v="HT07715"/>
    <e v="#N/A"/>
    <n v="0"/>
  </r>
  <r>
    <s v="World Concern"/>
    <m/>
    <s v="Tearfund"/>
    <x v="0"/>
    <x v="52"/>
    <n v="25"/>
    <s v="Novembre"/>
    <m/>
    <x v="1"/>
    <x v="4"/>
    <s v="Non conditionel"/>
    <s v="Cash"/>
    <s v="Valeur en HTG"/>
    <n v="61"/>
    <m/>
    <m/>
    <m/>
    <s v=""/>
    <x v="202"/>
    <s v="Sélection / Priorisation"/>
    <x v="3"/>
    <x v="12"/>
    <s v="Bois D'Orme"/>
    <m/>
    <s v="Rural"/>
    <s v="Ménage"/>
    <m/>
    <x v="401"/>
    <n v="1"/>
    <s v="HT02"/>
    <s v="HT02234"/>
    <e v="#N/A"/>
    <n v="0"/>
  </r>
  <r>
    <s v="World Concern"/>
    <m/>
    <s v="Tearfund"/>
    <x v="0"/>
    <x v="52"/>
    <n v="25"/>
    <s v="Novembre"/>
    <m/>
    <x v="1"/>
    <x v="4"/>
    <s v="Non conditionel"/>
    <s v="Cash"/>
    <s v="Valeur en HTG"/>
    <n v="84"/>
    <m/>
    <m/>
    <m/>
    <s v=""/>
    <x v="27"/>
    <s v="Sélection / Priorisation"/>
    <x v="3"/>
    <x v="13"/>
    <s v="Thiotte"/>
    <m/>
    <s v="Urbain"/>
    <s v="Ménage"/>
    <m/>
    <x v="402"/>
    <n v="1"/>
    <s v="HT02"/>
    <s v="HT02233"/>
    <e v="#N/A"/>
    <n v="0"/>
  </r>
  <r>
    <s v="World Vision International"/>
    <m/>
    <s v="Private funds"/>
    <x v="0"/>
    <x v="52"/>
    <n v="25"/>
    <s v="Novembre"/>
    <m/>
    <x v="0"/>
    <x v="0"/>
    <s v="Couvertures"/>
    <m/>
    <s v="Nombre"/>
    <n v="300"/>
    <m/>
    <m/>
    <m/>
    <s v=""/>
    <x v="25"/>
    <s v="Sélection / Priorisation"/>
    <x v="0"/>
    <x v="22"/>
    <s v="Pointe A Raquette"/>
    <m/>
    <m/>
    <m/>
    <m/>
    <x v="403"/>
    <n v="6"/>
    <s v="HT01"/>
    <s v="HT01152"/>
    <e v="#N/A"/>
    <n v="0"/>
  </r>
  <r>
    <s v="World Vision International"/>
    <m/>
    <s v="Private funds"/>
    <x v="0"/>
    <x v="52"/>
    <n v="25"/>
    <s v="Novembre"/>
    <m/>
    <x v="0"/>
    <x v="0"/>
    <s v="Couvertures"/>
    <m/>
    <s v="Nombre"/>
    <n v="300"/>
    <m/>
    <m/>
    <m/>
    <s v=""/>
    <x v="25"/>
    <s v="Sélection / Priorisation"/>
    <x v="0"/>
    <x v="0"/>
    <s v="Petite Source"/>
    <m/>
    <m/>
    <m/>
    <m/>
    <x v="404"/>
    <n v="5"/>
    <s v="HT01"/>
    <s v="HT01151"/>
    <e v="#N/A"/>
    <n v="0"/>
  </r>
  <r>
    <s v="World Vision International"/>
    <m/>
    <s v="Private funds"/>
    <x v="0"/>
    <x v="52"/>
    <n v="25"/>
    <s v="Novembre"/>
    <m/>
    <x v="0"/>
    <x v="0"/>
    <s v="Bidons"/>
    <m/>
    <s v="Nombre"/>
    <n v="300"/>
    <m/>
    <m/>
    <m/>
    <s v=""/>
    <x v="25"/>
    <s v="Sélection / Priorisation"/>
    <x v="0"/>
    <x v="22"/>
    <s v="Pointe A Raquette"/>
    <m/>
    <m/>
    <m/>
    <m/>
    <x v="403"/>
    <n v="6"/>
    <s v="HT01"/>
    <s v="HT01152"/>
    <e v="#N/A"/>
    <n v="0"/>
  </r>
  <r>
    <s v="World Vision International"/>
    <m/>
    <s v="Private funds"/>
    <x v="0"/>
    <x v="52"/>
    <n v="25"/>
    <s v="Novembre"/>
    <m/>
    <x v="0"/>
    <x v="0"/>
    <s v="Bidons"/>
    <m/>
    <s v="Nombre"/>
    <n v="300"/>
    <m/>
    <m/>
    <m/>
    <s v=""/>
    <x v="25"/>
    <s v="Sélection / Priorisation"/>
    <x v="0"/>
    <x v="0"/>
    <s v="Petite Source"/>
    <m/>
    <m/>
    <m/>
    <m/>
    <x v="404"/>
    <n v="5"/>
    <s v="HT01"/>
    <s v="HT01151"/>
    <e v="#N/A"/>
    <n v="0"/>
  </r>
  <r>
    <s v="World Vision International"/>
    <m/>
    <s v="Private funds"/>
    <x v="0"/>
    <x v="52"/>
    <n v="25"/>
    <s v="Novembre"/>
    <m/>
    <x v="0"/>
    <x v="0"/>
    <s v="Moustiquaires"/>
    <m/>
    <s v="Nombre"/>
    <n v="300"/>
    <m/>
    <m/>
    <m/>
    <s v=""/>
    <x v="25"/>
    <s v="Sélection / Priorisation"/>
    <x v="0"/>
    <x v="22"/>
    <s v="Pointe A Raquette"/>
    <m/>
    <m/>
    <m/>
    <m/>
    <x v="403"/>
    <n v="6"/>
    <s v="HT01"/>
    <s v="HT01152"/>
    <e v="#N/A"/>
    <n v="0"/>
  </r>
  <r>
    <s v="World Vision International"/>
    <m/>
    <s v="Private funds"/>
    <x v="0"/>
    <x v="52"/>
    <n v="25"/>
    <s v="Novembre"/>
    <m/>
    <x v="0"/>
    <x v="0"/>
    <s v="Moustiquaires"/>
    <m/>
    <s v="Nombre"/>
    <n v="300"/>
    <m/>
    <m/>
    <m/>
    <s v=""/>
    <x v="25"/>
    <s v="Sélection / Priorisation"/>
    <x v="0"/>
    <x v="0"/>
    <s v="Petite Source"/>
    <m/>
    <m/>
    <m/>
    <m/>
    <x v="404"/>
    <n v="5"/>
    <s v="HT01"/>
    <s v="HT01151"/>
    <e v="#N/A"/>
    <n v="0"/>
  </r>
  <r>
    <s v="World Vision International"/>
    <m/>
    <s v="Private funds"/>
    <x v="0"/>
    <x v="52"/>
    <n v="25"/>
    <s v="Novembre"/>
    <m/>
    <x v="0"/>
    <x v="0"/>
    <s v="Lampes solaires"/>
    <m/>
    <s v="Nombre"/>
    <n v="300"/>
    <m/>
    <m/>
    <m/>
    <s v=""/>
    <x v="25"/>
    <s v="Sélection / Priorisation"/>
    <x v="0"/>
    <x v="0"/>
    <s v="Petite Source"/>
    <m/>
    <m/>
    <m/>
    <m/>
    <x v="404"/>
    <n v="5"/>
    <s v="HT01"/>
    <s v="HT01151"/>
    <e v="#N/A"/>
    <n v="0"/>
  </r>
  <r>
    <s v="World Vision International"/>
    <m/>
    <s v="Private funds"/>
    <x v="0"/>
    <x v="52"/>
    <n v="25"/>
    <s v="Novembre"/>
    <m/>
    <x v="0"/>
    <x v="0"/>
    <s v="Kit d'hygiène"/>
    <m/>
    <s v="Nombre"/>
    <n v="300"/>
    <m/>
    <m/>
    <m/>
    <s v=""/>
    <x v="25"/>
    <s v="Sélection / Priorisation"/>
    <x v="0"/>
    <x v="22"/>
    <s v="Pointe A Raquette"/>
    <m/>
    <m/>
    <m/>
    <m/>
    <x v="403"/>
    <n v="6"/>
    <s v="HT01"/>
    <s v="HT01152"/>
    <e v="#N/A"/>
    <n v="0"/>
  </r>
  <r>
    <s v="World Vision International"/>
    <m/>
    <s v="Private funds"/>
    <x v="0"/>
    <x v="52"/>
    <n v="25"/>
    <s v="Novembre"/>
    <m/>
    <x v="0"/>
    <x v="0"/>
    <s v="Kit d'hygiène"/>
    <m/>
    <s v="Nombre"/>
    <n v="300"/>
    <m/>
    <m/>
    <m/>
    <s v=""/>
    <x v="25"/>
    <s v="Sélection / Priorisation"/>
    <x v="0"/>
    <x v="0"/>
    <s v="Petite Source"/>
    <m/>
    <m/>
    <m/>
    <m/>
    <x v="404"/>
    <n v="5"/>
    <s v="HT01"/>
    <s v="HT01151"/>
    <e v="#N/A"/>
    <n v="0"/>
  </r>
  <r>
    <s v="World Vision International"/>
    <m/>
    <s v="Private funds"/>
    <x v="0"/>
    <x v="52"/>
    <n v="25"/>
    <s v="Novembre"/>
    <m/>
    <x v="0"/>
    <x v="0"/>
    <s v="Seaux"/>
    <m/>
    <s v="Nombre"/>
    <n v="300"/>
    <m/>
    <m/>
    <m/>
    <s v=""/>
    <x v="25"/>
    <s v="Sélection / Priorisation"/>
    <x v="0"/>
    <x v="22"/>
    <s v="Pointe A Raquette"/>
    <m/>
    <m/>
    <m/>
    <s v="300 water filter"/>
    <x v="403"/>
    <n v="6"/>
    <s v="HT01"/>
    <s v="HT01152"/>
    <e v="#N/A"/>
    <n v="0"/>
  </r>
  <r>
    <s v="World Vision International"/>
    <m/>
    <m/>
    <x v="0"/>
    <x v="52"/>
    <n v="25"/>
    <s v="Novembre"/>
    <m/>
    <x v="2"/>
    <x v="2"/>
    <s v="Formation"/>
    <m/>
    <s v=""/>
    <n v="449"/>
    <m/>
    <m/>
    <m/>
    <s v=""/>
    <x v="203"/>
    <s v="Sélection / Priorisation"/>
    <x v="0"/>
    <x v="0"/>
    <s v="Grand Lagon"/>
    <s v="Trou Louis Jeune"/>
    <m/>
    <m/>
    <m/>
    <x v="405"/>
    <n v="1"/>
    <s v="HT01"/>
    <s v="HT01151"/>
    <e v="#N/A"/>
    <n v="0"/>
  </r>
  <r>
    <s v="World Vision International"/>
    <m/>
    <m/>
    <x v="0"/>
    <x v="52"/>
    <n v="25"/>
    <s v="Novembre"/>
    <m/>
    <x v="2"/>
    <x v="2"/>
    <s v="Formation"/>
    <m/>
    <s v=""/>
    <n v="300"/>
    <m/>
    <m/>
    <m/>
    <s v=""/>
    <x v="25"/>
    <s v="Sélection / Priorisation"/>
    <x v="0"/>
    <x v="22"/>
    <s v="Pointe A Raquette"/>
    <s v="Plaisance"/>
    <m/>
    <m/>
    <m/>
    <x v="403"/>
    <n v="6"/>
    <s v="HT01"/>
    <s v="HT01152"/>
    <e v="#N/A"/>
    <n v="0"/>
  </r>
  <r>
    <s v="Save the Children International"/>
    <m/>
    <s v="OFDA"/>
    <x v="0"/>
    <x v="53"/>
    <n v="26"/>
    <s v="Novembre"/>
    <m/>
    <x v="1"/>
    <x v="1"/>
    <s v="Kit Abris"/>
    <s v="bache 4*6, 1 corde"/>
    <s v="Nombre"/>
    <n v="644"/>
    <n v="3220"/>
    <m/>
    <m/>
    <n v="3220"/>
    <x v="204"/>
    <s v="Distribution générale"/>
    <x v="2"/>
    <x v="40"/>
    <s v="Tibi Daveza"/>
    <s v="Tiby-Rhe"/>
    <s v="Rural"/>
    <s v="Ménage"/>
    <s v="Chaque bache avec 20 metres de corde et guide technique"/>
    <x v="406"/>
    <n v="1"/>
    <s v="HT07"/>
    <s v="HT07714"/>
    <e v="#N/A"/>
    <n v="1"/>
  </r>
  <r>
    <s v="World Concern"/>
    <m/>
    <s v="Tearfund"/>
    <x v="0"/>
    <x v="53"/>
    <n v="26"/>
    <s v="Novembre"/>
    <m/>
    <x v="1"/>
    <x v="4"/>
    <s v="Non conditionel"/>
    <s v="Cash"/>
    <s v="Valeur en HTG"/>
    <n v="77"/>
    <m/>
    <m/>
    <m/>
    <s v=""/>
    <x v="67"/>
    <s v="Sélection / Priorisation"/>
    <x v="3"/>
    <x v="64"/>
    <s v="Mapou"/>
    <m/>
    <s v="Rural"/>
    <s v="Ménage"/>
    <m/>
    <x v="407"/>
    <n v="1"/>
    <s v="HT02"/>
    <s v="HT02231"/>
    <e v="#N/A"/>
    <n v="1"/>
  </r>
  <r>
    <s v="World Vision International"/>
    <m/>
    <s v="Private funds"/>
    <x v="0"/>
    <x v="53"/>
    <n v="26"/>
    <s v="Novembre"/>
    <m/>
    <x v="0"/>
    <x v="0"/>
    <s v="Couvertures"/>
    <m/>
    <s v="Nombre"/>
    <n v="300"/>
    <m/>
    <m/>
    <m/>
    <s v=""/>
    <x v="25"/>
    <s v="Sélection / Priorisation"/>
    <x v="0"/>
    <x v="0"/>
    <s v="Picmy"/>
    <m/>
    <m/>
    <m/>
    <m/>
    <x v="408"/>
    <n v="6"/>
    <s v="HT01"/>
    <s v="HT01151"/>
    <e v="#N/A"/>
    <n v="0"/>
  </r>
  <r>
    <s v="World Vision International"/>
    <m/>
    <s v="Private funds"/>
    <x v="0"/>
    <x v="53"/>
    <n v="26"/>
    <s v="Novembre"/>
    <m/>
    <x v="0"/>
    <x v="0"/>
    <s v="Moustiquaires"/>
    <m/>
    <s v="Nombre"/>
    <n v="300"/>
    <m/>
    <m/>
    <m/>
    <s v=""/>
    <x v="25"/>
    <s v="Sélection / Priorisation"/>
    <x v="0"/>
    <x v="0"/>
    <s v="Picmy"/>
    <m/>
    <m/>
    <m/>
    <m/>
    <x v="408"/>
    <n v="6"/>
    <s v="HT01"/>
    <s v="HT01151"/>
    <e v="#N/A"/>
    <n v="0"/>
  </r>
  <r>
    <s v="World Vision International"/>
    <m/>
    <s v="Private funds"/>
    <x v="0"/>
    <x v="53"/>
    <n v="26"/>
    <s v="Novembre"/>
    <m/>
    <x v="0"/>
    <x v="0"/>
    <s v="Lampes solaires"/>
    <m/>
    <s v="Nombre"/>
    <n v="300"/>
    <m/>
    <m/>
    <m/>
    <s v=""/>
    <x v="25"/>
    <s v="Sélection / Priorisation"/>
    <x v="0"/>
    <x v="0"/>
    <s v="Picmy"/>
    <m/>
    <m/>
    <m/>
    <m/>
    <x v="408"/>
    <n v="6"/>
    <s v="HT01"/>
    <s v="HT01151"/>
    <e v="#N/A"/>
    <n v="0"/>
  </r>
  <r>
    <s v="World Vision International"/>
    <m/>
    <s v="Private funds"/>
    <x v="0"/>
    <x v="53"/>
    <n v="26"/>
    <s v="Novembre"/>
    <m/>
    <x v="0"/>
    <x v="0"/>
    <s v="Kit d'hygiène"/>
    <m/>
    <s v="Nombre"/>
    <n v="300"/>
    <m/>
    <m/>
    <m/>
    <s v=""/>
    <x v="25"/>
    <s v="Sélection / Priorisation"/>
    <x v="0"/>
    <x v="0"/>
    <s v="Picmy"/>
    <m/>
    <m/>
    <m/>
    <m/>
    <x v="408"/>
    <n v="6"/>
    <s v="HT01"/>
    <s v="HT01151"/>
    <e v="#N/A"/>
    <n v="0"/>
  </r>
  <r>
    <s v="World Vision International"/>
    <m/>
    <s v="Private funds"/>
    <x v="0"/>
    <x v="53"/>
    <n v="26"/>
    <s v="Novembre"/>
    <m/>
    <x v="0"/>
    <x v="0"/>
    <s v="Seaux"/>
    <m/>
    <s v="Nombre"/>
    <n v="300"/>
    <m/>
    <m/>
    <m/>
    <s v=""/>
    <x v="25"/>
    <s v="Sélection / Priorisation"/>
    <x v="0"/>
    <x v="0"/>
    <s v="Picmy"/>
    <m/>
    <m/>
    <m/>
    <s v="300 water filter"/>
    <x v="408"/>
    <n v="6"/>
    <s v="HT01"/>
    <s v="HT01151"/>
    <e v="#N/A"/>
    <n v="0"/>
  </r>
  <r>
    <s v="World Vision International"/>
    <m/>
    <m/>
    <x v="0"/>
    <x v="53"/>
    <n v="26"/>
    <s v="Novembre"/>
    <m/>
    <x v="2"/>
    <x v="2"/>
    <s v="Formation"/>
    <m/>
    <s v=""/>
    <n v="300"/>
    <m/>
    <m/>
    <m/>
    <s v=""/>
    <x v="25"/>
    <s v="Sélection / Priorisation"/>
    <x v="0"/>
    <x v="0"/>
    <s v="Picmy"/>
    <m/>
    <m/>
    <m/>
    <m/>
    <x v="408"/>
    <n v="6"/>
    <s v="HT01"/>
    <s v="HT01151"/>
    <e v="#N/A"/>
    <n v="0"/>
  </r>
  <r>
    <s v="Catholic Relief Services"/>
    <m/>
    <s v="OFDA"/>
    <x v="0"/>
    <x v="54"/>
    <n v="28"/>
    <s v="Novembre"/>
    <m/>
    <x v="1"/>
    <x v="1"/>
    <s v="Bâches"/>
    <s v="Cordes, baches, fil a legature et clous"/>
    <s v="Nombre"/>
    <n v="845"/>
    <m/>
    <m/>
    <m/>
    <s v=""/>
    <x v="205"/>
    <m/>
    <x v="1"/>
    <x v="5"/>
    <s v="Centre Ville de Moron"/>
    <m/>
    <m/>
    <m/>
    <m/>
    <x v="409"/>
    <n v="1"/>
    <s v="HT08"/>
    <s v="HT08814"/>
    <e v="#N/A"/>
    <n v="0"/>
  </r>
  <r>
    <s v="IFRC"/>
    <s v="Haitian RC"/>
    <m/>
    <x v="1"/>
    <x v="54"/>
    <n v="28"/>
    <s v="Novembre"/>
    <m/>
    <x v="1"/>
    <x v="1"/>
    <s v="Bâches"/>
    <m/>
    <s v="Nombre"/>
    <n v="1200"/>
    <m/>
    <m/>
    <m/>
    <s v=""/>
    <x v="168"/>
    <s v="Sélection / Priorisation"/>
    <x v="1"/>
    <x v="46"/>
    <m/>
    <m/>
    <m/>
    <m/>
    <m/>
    <x v="410"/>
    <n v="5"/>
    <s v="HT08"/>
    <s v="HT08823"/>
    <e v="#N/A"/>
    <n v="0"/>
  </r>
  <r>
    <s v="IFRC"/>
    <s v="Haitian RC"/>
    <m/>
    <x v="1"/>
    <x v="54"/>
    <n v="28"/>
    <s v="Novembre"/>
    <m/>
    <x v="0"/>
    <x v="0"/>
    <s v="Bidons"/>
    <m/>
    <s v="Nombre"/>
    <n v="1200"/>
    <m/>
    <m/>
    <m/>
    <s v=""/>
    <x v="168"/>
    <s v="Sélection / Priorisation"/>
    <x v="1"/>
    <x v="46"/>
    <m/>
    <m/>
    <m/>
    <m/>
    <m/>
    <x v="410"/>
    <n v="5"/>
    <s v="HT08"/>
    <s v="HT08823"/>
    <e v="#N/A"/>
    <n v="0"/>
  </r>
  <r>
    <s v="IFRC"/>
    <s v="Haitian RC"/>
    <m/>
    <x v="1"/>
    <x v="54"/>
    <n v="28"/>
    <s v="Novembre"/>
    <m/>
    <x v="0"/>
    <x v="0"/>
    <s v="Kit de cuisine"/>
    <m/>
    <s v="Nombre"/>
    <n v="600"/>
    <m/>
    <m/>
    <m/>
    <s v=""/>
    <x v="168"/>
    <s v="Sélection / Priorisation"/>
    <x v="1"/>
    <x v="46"/>
    <m/>
    <m/>
    <m/>
    <m/>
    <m/>
    <x v="410"/>
    <n v="5"/>
    <s v="HT08"/>
    <s v="HT08823"/>
    <e v="#N/A"/>
    <n v="0"/>
  </r>
  <r>
    <s v="IFRC"/>
    <s v="Haitian RC"/>
    <m/>
    <x v="1"/>
    <x v="54"/>
    <n v="28"/>
    <s v="Novembre"/>
    <m/>
    <x v="0"/>
    <x v="0"/>
    <s v="Moustiquaires"/>
    <m/>
    <s v="Nombre"/>
    <n v="1200"/>
    <m/>
    <m/>
    <m/>
    <s v=""/>
    <x v="168"/>
    <s v="Sélection / Priorisation"/>
    <x v="1"/>
    <x v="46"/>
    <m/>
    <m/>
    <m/>
    <m/>
    <m/>
    <x v="410"/>
    <n v="5"/>
    <s v="HT08"/>
    <s v="HT08823"/>
    <e v="#N/A"/>
    <n v="0"/>
  </r>
  <r>
    <s v="IFRC"/>
    <s v="Haitian RC"/>
    <m/>
    <x v="1"/>
    <x v="54"/>
    <n v="28"/>
    <s v="Novembre"/>
    <m/>
    <x v="0"/>
    <x v="0"/>
    <s v="Seaux"/>
    <m/>
    <s v="Nombre"/>
    <n v="600"/>
    <m/>
    <m/>
    <m/>
    <s v=""/>
    <x v="168"/>
    <s v="Sélection / Priorisation"/>
    <x v="1"/>
    <x v="46"/>
    <m/>
    <m/>
    <m/>
    <m/>
    <m/>
    <x v="410"/>
    <n v="5"/>
    <s v="HT08"/>
    <s v="HT08823"/>
    <e v="#N/A"/>
    <n v="0"/>
  </r>
  <r>
    <s v="MOFKA"/>
    <m/>
    <s v="IOM"/>
    <x v="1"/>
    <x v="54"/>
    <n v="28"/>
    <s v="Novembre"/>
    <m/>
    <x v="0"/>
    <x v="0"/>
    <s v="Couvertures"/>
    <m/>
    <s v="Nombre"/>
    <n v="2500"/>
    <m/>
    <m/>
    <m/>
    <s v=""/>
    <x v="206"/>
    <m/>
    <x v="5"/>
    <x v="57"/>
    <s v="Plaissance"/>
    <m/>
    <m/>
    <m/>
    <s v="nous allons assitee 2500 familles  ,mais snous avons 3000 autre familles qui ont besoins de ces articles"/>
    <x v="411"/>
    <n v="4"/>
    <s v="HT10"/>
    <s v="HT101025"/>
    <e v="#N/A"/>
    <n v="1"/>
  </r>
  <r>
    <s v="MOFKA"/>
    <m/>
    <s v="IOM"/>
    <x v="1"/>
    <x v="54"/>
    <n v="28"/>
    <s v="Novembre"/>
    <m/>
    <x v="0"/>
    <x v="0"/>
    <s v="Kit de cuisine"/>
    <m/>
    <s v="Nombre"/>
    <n v="2500"/>
    <m/>
    <m/>
    <m/>
    <s v=""/>
    <x v="206"/>
    <m/>
    <x v="5"/>
    <x v="57"/>
    <s v="Plaissance"/>
    <m/>
    <m/>
    <m/>
    <s v="nous allons assitee 2500 familles  ,mais snous avons 3000 autre familles qui ont besoins de ces articles"/>
    <x v="411"/>
    <n v="4"/>
    <s v="HT10"/>
    <s v="HT101025"/>
    <e v="#N/A"/>
    <n v="0"/>
  </r>
  <r>
    <s v="MOFKA"/>
    <m/>
    <s v="IOM"/>
    <x v="1"/>
    <x v="54"/>
    <n v="28"/>
    <s v="Novembre"/>
    <m/>
    <x v="0"/>
    <x v="0"/>
    <s v="Kit d'hygiène"/>
    <m/>
    <s v="Nombre"/>
    <n v="2500"/>
    <m/>
    <m/>
    <m/>
    <s v=""/>
    <x v="206"/>
    <m/>
    <x v="5"/>
    <x v="57"/>
    <s v="Plaissance"/>
    <m/>
    <m/>
    <m/>
    <s v="nous allons assitee 2500 familles  ,mais snous avons 3000 autre familles qui ont besoins de ces articles"/>
    <x v="411"/>
    <n v="4"/>
    <s v="HT10"/>
    <s v="HT101025"/>
    <e v="#N/A"/>
    <n v="0"/>
  </r>
  <r>
    <s v="MOFKA"/>
    <m/>
    <s v="IOM"/>
    <x v="1"/>
    <x v="54"/>
    <n v="28"/>
    <s v="Novembre"/>
    <m/>
    <x v="0"/>
    <x v="0"/>
    <s v="Seaux"/>
    <m/>
    <s v="Nombre"/>
    <n v="2500"/>
    <m/>
    <m/>
    <m/>
    <s v=""/>
    <x v="206"/>
    <m/>
    <x v="5"/>
    <x v="57"/>
    <s v="Plaissance"/>
    <m/>
    <m/>
    <m/>
    <s v="nous allons assitee 2500 familles  ,mais snous avons 3000 autre familles qui ont besoins de ces articles"/>
    <x v="411"/>
    <n v="4"/>
    <s v="HT10"/>
    <s v="HT101025"/>
    <e v="#N/A"/>
    <n v="0"/>
  </r>
  <r>
    <s v="World Vision International"/>
    <m/>
    <s v="Private funds"/>
    <x v="0"/>
    <x v="54"/>
    <n v="28"/>
    <s v="Novembre"/>
    <m/>
    <x v="0"/>
    <x v="0"/>
    <s v="Couvertures"/>
    <m/>
    <s v="Nombre"/>
    <n v="350"/>
    <m/>
    <m/>
    <m/>
    <s v=""/>
    <x v="113"/>
    <s v="Sélection / Priorisation"/>
    <x v="0"/>
    <x v="0"/>
    <s v="Grand Lagon"/>
    <m/>
    <m/>
    <m/>
    <m/>
    <x v="412"/>
    <n v="6"/>
    <s v="HT01"/>
    <s v="HT01151"/>
    <e v="#N/A"/>
    <n v="0"/>
  </r>
  <r>
    <s v="World Vision International"/>
    <m/>
    <s v="Private funds"/>
    <x v="0"/>
    <x v="54"/>
    <n v="28"/>
    <s v="Novembre"/>
    <m/>
    <x v="0"/>
    <x v="0"/>
    <s v="Couvertures"/>
    <m/>
    <s v="Nombre"/>
    <n v="400"/>
    <m/>
    <m/>
    <m/>
    <s v=""/>
    <x v="23"/>
    <s v="Sélection / Priorisation"/>
    <x v="0"/>
    <x v="22"/>
    <s v="Pointe A Raquette"/>
    <m/>
    <m/>
    <m/>
    <m/>
    <x v="413"/>
    <n v="6"/>
    <s v="HT01"/>
    <s v="HT01152"/>
    <e v="#N/A"/>
    <n v="0"/>
  </r>
  <r>
    <s v="World Vision International"/>
    <m/>
    <s v="Private funds"/>
    <x v="0"/>
    <x v="54"/>
    <n v="28"/>
    <s v="Novembre"/>
    <m/>
    <x v="0"/>
    <x v="0"/>
    <s v="Moustiquaires"/>
    <m/>
    <s v="Nombre"/>
    <n v="350"/>
    <m/>
    <m/>
    <m/>
    <s v=""/>
    <x v="113"/>
    <s v="Sélection / Priorisation"/>
    <x v="0"/>
    <x v="0"/>
    <s v="Grand Lagon"/>
    <m/>
    <m/>
    <m/>
    <m/>
    <x v="412"/>
    <n v="6"/>
    <s v="HT01"/>
    <s v="HT01151"/>
    <e v="#N/A"/>
    <n v="0"/>
  </r>
  <r>
    <s v="World Vision International"/>
    <m/>
    <s v="Private funds"/>
    <x v="0"/>
    <x v="54"/>
    <n v="28"/>
    <s v="Novembre"/>
    <m/>
    <x v="0"/>
    <x v="0"/>
    <s v="Moustiquaires"/>
    <m/>
    <s v="Nombre"/>
    <n v="400"/>
    <m/>
    <m/>
    <m/>
    <s v=""/>
    <x v="23"/>
    <s v="Sélection / Priorisation"/>
    <x v="0"/>
    <x v="22"/>
    <s v="Pointe A Raquette"/>
    <m/>
    <m/>
    <m/>
    <m/>
    <x v="413"/>
    <n v="6"/>
    <s v="HT01"/>
    <s v="HT01152"/>
    <e v="#N/A"/>
    <n v="0"/>
  </r>
  <r>
    <s v="World Vision International"/>
    <m/>
    <s v="Private funds"/>
    <x v="0"/>
    <x v="54"/>
    <n v="28"/>
    <s v="Novembre"/>
    <m/>
    <x v="0"/>
    <x v="0"/>
    <s v="Lampes solaires"/>
    <m/>
    <s v="Nombre"/>
    <n v="350"/>
    <m/>
    <m/>
    <m/>
    <s v=""/>
    <x v="113"/>
    <s v="Sélection / Priorisation"/>
    <x v="0"/>
    <x v="0"/>
    <s v="Grand Lagon"/>
    <m/>
    <m/>
    <m/>
    <m/>
    <x v="412"/>
    <n v="6"/>
    <s v="HT01"/>
    <s v="HT01151"/>
    <e v="#N/A"/>
    <n v="0"/>
  </r>
  <r>
    <s v="World Vision International"/>
    <m/>
    <s v="Private funds"/>
    <x v="0"/>
    <x v="54"/>
    <n v="28"/>
    <s v="Novembre"/>
    <m/>
    <x v="0"/>
    <x v="0"/>
    <s v="Lampes solaires"/>
    <m/>
    <s v="Nombre"/>
    <n v="400"/>
    <m/>
    <m/>
    <m/>
    <s v=""/>
    <x v="23"/>
    <s v="Sélection / Priorisation"/>
    <x v="0"/>
    <x v="22"/>
    <s v="Pointe A Raquette"/>
    <m/>
    <m/>
    <m/>
    <m/>
    <x v="413"/>
    <n v="6"/>
    <s v="HT01"/>
    <s v="HT01152"/>
    <e v="#N/A"/>
    <n v="0"/>
  </r>
  <r>
    <s v="World Vision International"/>
    <m/>
    <s v="Private funds"/>
    <x v="0"/>
    <x v="54"/>
    <n v="28"/>
    <s v="Novembre"/>
    <m/>
    <x v="0"/>
    <x v="0"/>
    <s v="Kit d'hygiène"/>
    <m/>
    <s v="Nombre"/>
    <n v="350"/>
    <m/>
    <m/>
    <m/>
    <s v=""/>
    <x v="113"/>
    <s v="Sélection / Priorisation"/>
    <x v="0"/>
    <x v="0"/>
    <s v="Grand Lagon"/>
    <m/>
    <m/>
    <m/>
    <m/>
    <x v="412"/>
    <n v="6"/>
    <s v="HT01"/>
    <s v="HT01151"/>
    <e v="#N/A"/>
    <n v="0"/>
  </r>
  <r>
    <s v="World Vision International"/>
    <m/>
    <s v="Private funds"/>
    <x v="0"/>
    <x v="54"/>
    <n v="28"/>
    <s v="Novembre"/>
    <m/>
    <x v="0"/>
    <x v="0"/>
    <s v="Kit d'hygiène"/>
    <m/>
    <s v="Nombre"/>
    <n v="400"/>
    <m/>
    <m/>
    <m/>
    <s v=""/>
    <x v="23"/>
    <s v="Sélection / Priorisation"/>
    <x v="0"/>
    <x v="22"/>
    <s v="Pointe A Raquette"/>
    <m/>
    <m/>
    <m/>
    <m/>
    <x v="413"/>
    <n v="6"/>
    <s v="HT01"/>
    <s v="HT01152"/>
    <e v="#N/A"/>
    <n v="0"/>
  </r>
  <r>
    <s v="World Vision International"/>
    <m/>
    <s v="Private funds"/>
    <x v="0"/>
    <x v="54"/>
    <n v="28"/>
    <s v="Novembre"/>
    <m/>
    <x v="0"/>
    <x v="0"/>
    <s v="Seaux"/>
    <m/>
    <s v="Nombre"/>
    <n v="350"/>
    <m/>
    <m/>
    <m/>
    <s v=""/>
    <x v="113"/>
    <s v="Sélection / Priorisation"/>
    <x v="0"/>
    <x v="0"/>
    <s v="Grand Lagon"/>
    <m/>
    <m/>
    <m/>
    <s v="350 water filter"/>
    <x v="412"/>
    <n v="6"/>
    <s v="HT01"/>
    <s v="HT01151"/>
    <e v="#N/A"/>
    <n v="0"/>
  </r>
  <r>
    <s v="World Vision International"/>
    <m/>
    <s v="Private funds"/>
    <x v="0"/>
    <x v="54"/>
    <n v="28"/>
    <s v="Novembre"/>
    <m/>
    <x v="0"/>
    <x v="0"/>
    <s v="Seaux"/>
    <m/>
    <s v="Nombre"/>
    <n v="400"/>
    <m/>
    <m/>
    <m/>
    <s v=""/>
    <x v="23"/>
    <s v="Sélection / Priorisation"/>
    <x v="0"/>
    <x v="22"/>
    <s v="Pointe A Raquette"/>
    <m/>
    <m/>
    <m/>
    <s v="400 water filter"/>
    <x v="413"/>
    <n v="6"/>
    <s v="HT01"/>
    <s v="HT01152"/>
    <e v="#N/A"/>
    <n v="0"/>
  </r>
  <r>
    <s v="World Vision International"/>
    <m/>
    <m/>
    <x v="0"/>
    <x v="54"/>
    <n v="28"/>
    <s v="Novembre"/>
    <m/>
    <x v="2"/>
    <x v="2"/>
    <s v="Formation"/>
    <m/>
    <s v=""/>
    <n v="350"/>
    <m/>
    <m/>
    <m/>
    <s v=""/>
    <x v="113"/>
    <s v="Sélection / Priorisation"/>
    <x v="0"/>
    <x v="0"/>
    <s v="Grand Lagon"/>
    <s v="Abricot"/>
    <m/>
    <m/>
    <m/>
    <x v="412"/>
    <n v="6"/>
    <s v="HT01"/>
    <s v="HT01151"/>
    <e v="#N/A"/>
    <n v="0"/>
  </r>
  <r>
    <s v="World Vision International"/>
    <m/>
    <m/>
    <x v="0"/>
    <x v="54"/>
    <n v="28"/>
    <s v="Novembre"/>
    <m/>
    <x v="2"/>
    <x v="2"/>
    <s v="Formation"/>
    <m/>
    <s v=""/>
    <n v="400"/>
    <m/>
    <m/>
    <m/>
    <s v=""/>
    <x v="23"/>
    <s v="Sélection / Priorisation"/>
    <x v="0"/>
    <x v="22"/>
    <s v="Pointe A Raquette"/>
    <s v="Ti Palmiste"/>
    <m/>
    <m/>
    <m/>
    <x v="413"/>
    <n v="6"/>
    <s v="HT01"/>
    <s v="HT01152"/>
    <e v="#N/A"/>
    <n v="0"/>
  </r>
  <r>
    <s v="French RC"/>
    <s v="Haitian RC"/>
    <m/>
    <x v="0"/>
    <x v="55"/>
    <n v="29"/>
    <s v="Novembre"/>
    <m/>
    <x v="0"/>
    <x v="0"/>
    <s v="Aquatabs"/>
    <m/>
    <s v="Nombre"/>
    <n v="17300"/>
    <m/>
    <m/>
    <m/>
    <s v=""/>
    <x v="120"/>
    <s v="Sélection / Priorisation"/>
    <x v="0"/>
    <x v="22"/>
    <s v="POINTE DES LATANIERS"/>
    <m/>
    <m/>
    <m/>
    <m/>
    <x v="414"/>
    <n v="6"/>
    <s v="HT01"/>
    <s v="HT01152"/>
    <e v="#N/A"/>
    <n v="0"/>
  </r>
  <r>
    <s v="French RC"/>
    <s v="Haitian RC"/>
    <m/>
    <x v="0"/>
    <x v="55"/>
    <n v="29"/>
    <s v="Novembre"/>
    <m/>
    <x v="1"/>
    <x v="1"/>
    <s v="Bâches"/>
    <m/>
    <s v="Nombre"/>
    <n v="76"/>
    <m/>
    <m/>
    <m/>
    <s v=""/>
    <x v="120"/>
    <s v="Sélection / Priorisation"/>
    <x v="0"/>
    <x v="22"/>
    <s v="POINTE DES LATANIERS"/>
    <m/>
    <m/>
    <m/>
    <m/>
    <x v="414"/>
    <n v="6"/>
    <s v="HT01"/>
    <s v="HT01152"/>
    <e v="#N/A"/>
    <n v="0"/>
  </r>
  <r>
    <s v="French RC"/>
    <s v="Haitian RC"/>
    <m/>
    <x v="0"/>
    <x v="55"/>
    <n v="29"/>
    <s v="Novembre"/>
    <m/>
    <x v="1"/>
    <x v="1"/>
    <s v="Kit Abris"/>
    <m/>
    <s v="Nombre"/>
    <n v="76"/>
    <m/>
    <m/>
    <m/>
    <s v=""/>
    <x v="120"/>
    <s v="Sélection / Priorisation"/>
    <x v="0"/>
    <x v="22"/>
    <s v="POINTE DES LATANIERS"/>
    <m/>
    <m/>
    <m/>
    <m/>
    <x v="414"/>
    <n v="6"/>
    <s v="HT01"/>
    <s v="HT01152"/>
    <e v="#N/A"/>
    <n v="0"/>
  </r>
  <r>
    <s v="French RC"/>
    <s v="Haitian RC"/>
    <m/>
    <x v="0"/>
    <x v="55"/>
    <n v="29"/>
    <s v="Novembre"/>
    <m/>
    <x v="0"/>
    <x v="0"/>
    <s v="Kit de cuisine"/>
    <m/>
    <s v="Nombre"/>
    <n v="146"/>
    <m/>
    <m/>
    <m/>
    <s v=""/>
    <x v="120"/>
    <s v="Sélection / Priorisation"/>
    <x v="0"/>
    <x v="22"/>
    <s v="POINTE DES LATANIERS"/>
    <m/>
    <m/>
    <m/>
    <m/>
    <x v="414"/>
    <n v="6"/>
    <s v="HT01"/>
    <s v="HT01152"/>
    <e v="#N/A"/>
    <n v="0"/>
  </r>
  <r>
    <s v="French RC"/>
    <s v="Haitian RC"/>
    <m/>
    <x v="0"/>
    <x v="55"/>
    <n v="29"/>
    <s v="Novembre"/>
    <m/>
    <x v="0"/>
    <x v="0"/>
    <s v="Kit d'hygiène"/>
    <m/>
    <s v="Nombre"/>
    <n v="146"/>
    <m/>
    <m/>
    <m/>
    <s v=""/>
    <x v="120"/>
    <s v="Sélection / Priorisation"/>
    <x v="0"/>
    <x v="22"/>
    <s v="POINTE DES LATANIERS"/>
    <m/>
    <m/>
    <m/>
    <m/>
    <x v="414"/>
    <n v="6"/>
    <s v="HT01"/>
    <s v="HT01152"/>
    <e v="#N/A"/>
    <n v="0"/>
  </r>
  <r>
    <s v="French RC"/>
    <s v="Haitian RC"/>
    <m/>
    <x v="0"/>
    <x v="55"/>
    <n v="29"/>
    <s v="Novembre"/>
    <m/>
    <x v="0"/>
    <x v="0"/>
    <s v="Moustiquaires"/>
    <m/>
    <s v="Nombre"/>
    <n v="143"/>
    <m/>
    <m/>
    <m/>
    <s v=""/>
    <x v="120"/>
    <s v="Sélection / Priorisation"/>
    <x v="0"/>
    <x v="22"/>
    <s v="POINTE DES LATANIERS"/>
    <m/>
    <m/>
    <m/>
    <m/>
    <x v="414"/>
    <n v="6"/>
    <s v="HT01"/>
    <s v="HT01152"/>
    <e v="#N/A"/>
    <n v="0"/>
  </r>
  <r>
    <s v="IFRC"/>
    <s v="Haitian RC"/>
    <m/>
    <x v="1"/>
    <x v="55"/>
    <n v="29"/>
    <s v="Novembre"/>
    <m/>
    <x v="1"/>
    <x v="1"/>
    <s v="Bâches"/>
    <m/>
    <s v="Nombre"/>
    <n v="800"/>
    <m/>
    <m/>
    <m/>
    <s v=""/>
    <x v="23"/>
    <s v="Sélection / Priorisation"/>
    <x v="1"/>
    <x v="44"/>
    <m/>
    <m/>
    <m/>
    <m/>
    <m/>
    <x v="415"/>
    <n v="6"/>
    <s v="HT08"/>
    <s v="HT08821"/>
    <e v="#N/A"/>
    <n v="0"/>
  </r>
  <r>
    <s v="IFRC"/>
    <s v="Haitian RC"/>
    <m/>
    <x v="1"/>
    <x v="55"/>
    <n v="29"/>
    <s v="Novembre"/>
    <m/>
    <x v="1"/>
    <x v="1"/>
    <s v="Bâches"/>
    <m/>
    <s v="Nombre"/>
    <n v="600"/>
    <m/>
    <m/>
    <m/>
    <s v=""/>
    <x v="25"/>
    <s v="Sélection / Priorisation"/>
    <x v="1"/>
    <x v="23"/>
    <m/>
    <m/>
    <m/>
    <m/>
    <m/>
    <x v="416"/>
    <n v="5"/>
    <s v="HT08"/>
    <s v="HT08833"/>
    <e v="#N/A"/>
    <n v="0"/>
  </r>
  <r>
    <s v="IFRC"/>
    <s v="Haitian RC"/>
    <m/>
    <x v="1"/>
    <x v="55"/>
    <n v="29"/>
    <s v="Novembre"/>
    <m/>
    <x v="0"/>
    <x v="0"/>
    <s v="Bidons"/>
    <m/>
    <s v="Nombre"/>
    <n v="800"/>
    <m/>
    <m/>
    <m/>
    <s v=""/>
    <x v="23"/>
    <s v="Sélection / Priorisation"/>
    <x v="1"/>
    <x v="44"/>
    <m/>
    <m/>
    <m/>
    <m/>
    <m/>
    <x v="415"/>
    <n v="6"/>
    <s v="HT08"/>
    <s v="HT08821"/>
    <e v="#N/A"/>
    <n v="0"/>
  </r>
  <r>
    <s v="IFRC"/>
    <s v="Haitian RC"/>
    <m/>
    <x v="1"/>
    <x v="55"/>
    <n v="29"/>
    <s v="Novembre"/>
    <m/>
    <x v="0"/>
    <x v="0"/>
    <s v="Bidons"/>
    <m/>
    <s v="Nombre"/>
    <n v="600"/>
    <m/>
    <m/>
    <m/>
    <s v=""/>
    <x v="25"/>
    <s v="Sélection / Priorisation"/>
    <x v="1"/>
    <x v="23"/>
    <m/>
    <m/>
    <m/>
    <m/>
    <m/>
    <x v="416"/>
    <n v="5"/>
    <s v="HT08"/>
    <s v="HT08833"/>
    <e v="#N/A"/>
    <n v="0"/>
  </r>
  <r>
    <s v="IFRC"/>
    <s v="Haitian RC"/>
    <m/>
    <x v="1"/>
    <x v="55"/>
    <n v="29"/>
    <s v="Novembre"/>
    <m/>
    <x v="1"/>
    <x v="1"/>
    <s v="Kit Abris"/>
    <m/>
    <s v="Nombre"/>
    <n v="400"/>
    <m/>
    <m/>
    <m/>
    <s v=""/>
    <x v="23"/>
    <s v="Sélection / Priorisation"/>
    <x v="1"/>
    <x v="44"/>
    <m/>
    <m/>
    <m/>
    <m/>
    <m/>
    <x v="415"/>
    <n v="6"/>
    <s v="HT08"/>
    <s v="HT08821"/>
    <e v="#N/A"/>
    <n v="0"/>
  </r>
  <r>
    <s v="IFRC"/>
    <s v="Haitian RC"/>
    <m/>
    <x v="1"/>
    <x v="55"/>
    <n v="29"/>
    <s v="Novembre"/>
    <m/>
    <x v="1"/>
    <x v="1"/>
    <s v="Kit Abris"/>
    <m/>
    <s v="Nombre"/>
    <n v="400"/>
    <m/>
    <m/>
    <m/>
    <s v=""/>
    <x v="168"/>
    <s v="Sélection / Priorisation"/>
    <x v="1"/>
    <x v="46"/>
    <m/>
    <m/>
    <m/>
    <m/>
    <m/>
    <x v="417"/>
    <n v="1"/>
    <s v="HT08"/>
    <s v="HT08823"/>
    <e v="#N/A"/>
    <n v="0"/>
  </r>
  <r>
    <s v="IFRC"/>
    <s v="Haitian RC"/>
    <m/>
    <x v="1"/>
    <x v="55"/>
    <n v="29"/>
    <s v="Novembre"/>
    <m/>
    <x v="0"/>
    <x v="0"/>
    <s v="Kit de cuisine"/>
    <m/>
    <s v="Nombre"/>
    <n v="400"/>
    <m/>
    <m/>
    <m/>
    <s v=""/>
    <x v="23"/>
    <s v="Sélection / Priorisation"/>
    <x v="1"/>
    <x v="44"/>
    <m/>
    <m/>
    <m/>
    <m/>
    <m/>
    <x v="415"/>
    <n v="6"/>
    <s v="HT08"/>
    <s v="HT08821"/>
    <e v="#N/A"/>
    <n v="0"/>
  </r>
  <r>
    <s v="IFRC"/>
    <s v="Haitian RC"/>
    <m/>
    <x v="1"/>
    <x v="55"/>
    <n v="29"/>
    <s v="Novembre"/>
    <m/>
    <x v="0"/>
    <x v="0"/>
    <s v="Kit de cuisine"/>
    <m/>
    <s v="Nombre"/>
    <n v="300"/>
    <m/>
    <m/>
    <m/>
    <s v=""/>
    <x v="25"/>
    <s v="Sélection / Priorisation"/>
    <x v="1"/>
    <x v="23"/>
    <m/>
    <m/>
    <m/>
    <m/>
    <m/>
    <x v="416"/>
    <n v="5"/>
    <s v="HT08"/>
    <s v="HT08833"/>
    <e v="#N/A"/>
    <n v="0"/>
  </r>
  <r>
    <s v="IFRC"/>
    <s v="Haitian RC"/>
    <m/>
    <x v="1"/>
    <x v="55"/>
    <n v="29"/>
    <s v="Novembre"/>
    <m/>
    <x v="0"/>
    <x v="0"/>
    <s v="Moustiquaires"/>
    <m/>
    <s v="Nombre"/>
    <n v="800"/>
    <m/>
    <m/>
    <m/>
    <s v=""/>
    <x v="23"/>
    <s v="Sélection / Priorisation"/>
    <x v="1"/>
    <x v="44"/>
    <m/>
    <m/>
    <m/>
    <m/>
    <m/>
    <x v="415"/>
    <n v="6"/>
    <s v="HT08"/>
    <s v="HT08821"/>
    <e v="#N/A"/>
    <n v="0"/>
  </r>
  <r>
    <s v="IFRC"/>
    <s v="Haitian RC"/>
    <m/>
    <x v="1"/>
    <x v="55"/>
    <n v="29"/>
    <s v="Novembre"/>
    <m/>
    <x v="0"/>
    <x v="0"/>
    <s v="Moustiquaires"/>
    <m/>
    <s v="Nombre"/>
    <n v="600"/>
    <m/>
    <m/>
    <m/>
    <s v=""/>
    <x v="25"/>
    <s v="Sélection / Priorisation"/>
    <x v="1"/>
    <x v="23"/>
    <m/>
    <m/>
    <m/>
    <m/>
    <m/>
    <x v="416"/>
    <n v="5"/>
    <s v="HT08"/>
    <s v="HT08833"/>
    <e v="#N/A"/>
    <n v="0"/>
  </r>
  <r>
    <s v="IFRC"/>
    <s v="Haitian RC"/>
    <m/>
    <x v="1"/>
    <x v="55"/>
    <n v="29"/>
    <s v="Novembre"/>
    <m/>
    <x v="0"/>
    <x v="0"/>
    <s v="Seaux"/>
    <m/>
    <s v="Nombre"/>
    <n v="400"/>
    <m/>
    <m/>
    <m/>
    <s v=""/>
    <x v="23"/>
    <s v="Sélection / Priorisation"/>
    <x v="1"/>
    <x v="44"/>
    <m/>
    <m/>
    <m/>
    <m/>
    <m/>
    <x v="415"/>
    <n v="6"/>
    <s v="HT08"/>
    <s v="HT08821"/>
    <e v="#N/A"/>
    <n v="0"/>
  </r>
  <r>
    <s v="IFRC"/>
    <s v="Haitian RC"/>
    <m/>
    <x v="1"/>
    <x v="55"/>
    <n v="29"/>
    <s v="Novembre"/>
    <m/>
    <x v="0"/>
    <x v="0"/>
    <s v="Seaux"/>
    <m/>
    <s v="Nombre"/>
    <n v="300"/>
    <m/>
    <m/>
    <m/>
    <s v=""/>
    <x v="25"/>
    <s v="Sélection / Priorisation"/>
    <x v="1"/>
    <x v="23"/>
    <m/>
    <m/>
    <m/>
    <m/>
    <m/>
    <x v="416"/>
    <n v="5"/>
    <s v="HT08"/>
    <s v="HT08833"/>
    <e v="#N/A"/>
    <n v="0"/>
  </r>
  <r>
    <s v="World Vision International"/>
    <m/>
    <s v="Private funds"/>
    <x v="0"/>
    <x v="55"/>
    <n v="29"/>
    <s v="Novembre"/>
    <m/>
    <x v="0"/>
    <x v="0"/>
    <s v="Moustiquaires"/>
    <m/>
    <s v="Nombre"/>
    <n v="203"/>
    <m/>
    <m/>
    <m/>
    <s v=""/>
    <x v="207"/>
    <s v="Sélection / Priorisation"/>
    <x v="0"/>
    <x v="0"/>
    <s v="Grand Lagon"/>
    <m/>
    <m/>
    <m/>
    <m/>
    <x v="418"/>
    <n v="5"/>
    <s v="HT01"/>
    <s v="HT01151"/>
    <e v="#N/A"/>
    <n v="0"/>
  </r>
  <r>
    <s v="World Vision International"/>
    <m/>
    <s v="Private funds"/>
    <x v="0"/>
    <x v="55"/>
    <n v="29"/>
    <s v="Novembre"/>
    <m/>
    <x v="0"/>
    <x v="0"/>
    <s v="Lampes solaires"/>
    <m/>
    <s v="Nombre"/>
    <n v="203"/>
    <m/>
    <m/>
    <m/>
    <s v=""/>
    <x v="207"/>
    <s v="Sélection / Priorisation"/>
    <x v="0"/>
    <x v="0"/>
    <s v="Grand Lagon"/>
    <m/>
    <m/>
    <m/>
    <m/>
    <x v="418"/>
    <n v="5"/>
    <s v="HT01"/>
    <s v="HT01151"/>
    <e v="#N/A"/>
    <n v="0"/>
  </r>
  <r>
    <s v="World Vision International"/>
    <m/>
    <s v="Private funds"/>
    <x v="0"/>
    <x v="55"/>
    <n v="29"/>
    <s v="Novembre"/>
    <m/>
    <x v="0"/>
    <x v="0"/>
    <s v="Kit d'hygiène"/>
    <m/>
    <s v="Nombre"/>
    <n v="203"/>
    <m/>
    <m/>
    <m/>
    <s v=""/>
    <x v="207"/>
    <s v="Sélection / Priorisation"/>
    <x v="0"/>
    <x v="0"/>
    <s v="Grand Lagon"/>
    <m/>
    <m/>
    <m/>
    <m/>
    <x v="418"/>
    <n v="5"/>
    <s v="HT01"/>
    <s v="HT01151"/>
    <e v="#N/A"/>
    <n v="0"/>
  </r>
  <r>
    <s v="World Vision International"/>
    <m/>
    <s v="Private funds"/>
    <x v="0"/>
    <x v="55"/>
    <n v="29"/>
    <s v="Novembre"/>
    <m/>
    <x v="0"/>
    <x v="0"/>
    <s v="Seaux"/>
    <m/>
    <s v="Nombre"/>
    <n v="203"/>
    <m/>
    <m/>
    <m/>
    <s v=""/>
    <x v="207"/>
    <s v="Sélection / Priorisation"/>
    <x v="0"/>
    <x v="0"/>
    <s v="Grand Lagon"/>
    <m/>
    <m/>
    <m/>
    <s v="203 water filter"/>
    <x v="418"/>
    <n v="5"/>
    <s v="HT01"/>
    <s v="HT01151"/>
    <e v="#N/A"/>
    <n v="0"/>
  </r>
  <r>
    <s v="World Vision International"/>
    <m/>
    <m/>
    <x v="0"/>
    <x v="55"/>
    <n v="29"/>
    <s v="Novembre"/>
    <m/>
    <x v="2"/>
    <x v="2"/>
    <s v="Formation"/>
    <m/>
    <s v=""/>
    <n v="203"/>
    <m/>
    <m/>
    <m/>
    <s v=""/>
    <x v="207"/>
    <s v="Sélection / Priorisation"/>
    <x v="0"/>
    <x v="0"/>
    <s v="Grand Lagon"/>
    <m/>
    <m/>
    <m/>
    <m/>
    <x v="418"/>
    <n v="5"/>
    <s v="HT01"/>
    <s v="HT01151"/>
    <e v="#N/A"/>
    <n v="0"/>
  </r>
  <r>
    <s v="ACTED"/>
    <m/>
    <s v="OFDA"/>
    <x v="0"/>
    <x v="56"/>
    <n v="30"/>
    <s v="Novembre"/>
    <m/>
    <x v="1"/>
    <x v="1"/>
    <s v="Bâches"/>
    <m/>
    <s v="Nombre"/>
    <n v="453"/>
    <m/>
    <m/>
    <m/>
    <s v=""/>
    <x v="37"/>
    <m/>
    <x v="1"/>
    <x v="1"/>
    <s v="9e Fonds Rouge Torberck"/>
    <s v="Brouette"/>
    <s v="Urbain"/>
    <s v="Centre collectif / d'évacuation d'urgence"/>
    <m/>
    <x v="419"/>
    <n v="3"/>
    <s v="HT08"/>
    <s v="HT08811"/>
    <s v="HT08811-09"/>
    <n v="0"/>
  </r>
  <r>
    <s v="ACTED"/>
    <m/>
    <s v="OFDA"/>
    <x v="0"/>
    <x v="56"/>
    <n v="30"/>
    <s v="Novembre"/>
    <m/>
    <x v="0"/>
    <x v="0"/>
    <s v="Kit de cuisine"/>
    <m/>
    <s v="Nombre"/>
    <n v="453"/>
    <m/>
    <m/>
    <m/>
    <s v=""/>
    <x v="37"/>
    <m/>
    <x v="1"/>
    <x v="1"/>
    <s v="9e Fonds Rouge Torberck"/>
    <s v="Brouette"/>
    <s v="Urbain"/>
    <s v="Centre collectif / d'évacuation d'urgence"/>
    <m/>
    <x v="419"/>
    <n v="3"/>
    <s v="HT08"/>
    <s v="HT08811"/>
    <s v="HT08811-09"/>
    <n v="0"/>
  </r>
  <r>
    <s v="ACTED"/>
    <m/>
    <s v="OFDA"/>
    <x v="0"/>
    <x v="56"/>
    <n v="30"/>
    <s v="Novembre"/>
    <m/>
    <x v="0"/>
    <x v="0"/>
    <s v="Kit d'hygiène"/>
    <m/>
    <s v="Nombre"/>
    <n v="453"/>
    <m/>
    <m/>
    <m/>
    <s v=""/>
    <x v="37"/>
    <m/>
    <x v="1"/>
    <x v="1"/>
    <s v="9e Fonds Rouge Torberck"/>
    <s v="Brouette"/>
    <s v="Urbain"/>
    <s v="Centre collectif / d'évacuation d'urgence"/>
    <m/>
    <x v="419"/>
    <n v="3"/>
    <s v="HT08"/>
    <s v="HT08811"/>
    <s v="HT08811-09"/>
    <n v="0"/>
  </r>
  <r>
    <s v="French RC"/>
    <s v="Haitian RC"/>
    <m/>
    <x v="0"/>
    <x v="56"/>
    <n v="30"/>
    <s v="Novembre"/>
    <m/>
    <x v="0"/>
    <x v="0"/>
    <s v="Aquatabs"/>
    <m/>
    <s v="Nombre"/>
    <n v="11000"/>
    <m/>
    <m/>
    <m/>
    <s v=""/>
    <x v="7"/>
    <s v="Sélection / Priorisation"/>
    <x v="0"/>
    <x v="22"/>
    <s v="La Source"/>
    <m/>
    <m/>
    <m/>
    <m/>
    <x v="420"/>
    <n v="6"/>
    <s v="HT01"/>
    <s v="HT01152"/>
    <e v="#N/A"/>
    <n v="0"/>
  </r>
  <r>
    <s v="French RC"/>
    <s v="Haitian RC"/>
    <m/>
    <x v="0"/>
    <x v="56"/>
    <n v="30"/>
    <s v="Novembre"/>
    <m/>
    <x v="1"/>
    <x v="1"/>
    <s v="Bâches"/>
    <m/>
    <s v="Nombre"/>
    <n v="151"/>
    <m/>
    <m/>
    <m/>
    <s v=""/>
    <x v="122"/>
    <s v="Sélection / Priorisation"/>
    <x v="0"/>
    <x v="22"/>
    <s v="Gros Mangle"/>
    <m/>
    <m/>
    <m/>
    <m/>
    <x v="421"/>
    <n v="5"/>
    <s v="HT01"/>
    <s v="HT01152"/>
    <e v="#N/A"/>
    <n v="0"/>
  </r>
  <r>
    <s v="French RC"/>
    <s v="Haitian RC"/>
    <m/>
    <x v="0"/>
    <x v="56"/>
    <n v="30"/>
    <s v="Novembre"/>
    <m/>
    <x v="1"/>
    <x v="1"/>
    <s v="Bâches"/>
    <m/>
    <s v="Nombre"/>
    <n v="30"/>
    <m/>
    <m/>
    <m/>
    <s v=""/>
    <x v="7"/>
    <s v="Sélection / Priorisation"/>
    <x v="0"/>
    <x v="22"/>
    <s v="La Source"/>
    <m/>
    <m/>
    <m/>
    <m/>
    <x v="420"/>
    <n v="6"/>
    <s v="HT01"/>
    <s v="HT01152"/>
    <e v="#N/A"/>
    <n v="0"/>
  </r>
  <r>
    <s v="French RC"/>
    <s v="Haitian RC"/>
    <m/>
    <x v="0"/>
    <x v="56"/>
    <n v="30"/>
    <s v="Novembre"/>
    <m/>
    <x v="1"/>
    <x v="1"/>
    <s v="Kit Abris"/>
    <m/>
    <s v="Nombre"/>
    <n v="151"/>
    <m/>
    <m/>
    <m/>
    <s v=""/>
    <x v="122"/>
    <s v="Sélection / Priorisation"/>
    <x v="0"/>
    <x v="22"/>
    <s v="Gros Mangle"/>
    <m/>
    <m/>
    <m/>
    <m/>
    <x v="421"/>
    <n v="5"/>
    <s v="HT01"/>
    <s v="HT01152"/>
    <e v="#N/A"/>
    <n v="0"/>
  </r>
  <r>
    <s v="French RC"/>
    <s v="Haitian RC"/>
    <m/>
    <x v="0"/>
    <x v="56"/>
    <n v="30"/>
    <s v="Novembre"/>
    <m/>
    <x v="1"/>
    <x v="1"/>
    <s v="Kit Abris"/>
    <m/>
    <s v="Nombre"/>
    <n v="30"/>
    <m/>
    <m/>
    <m/>
    <s v=""/>
    <x v="7"/>
    <s v="Sélection / Priorisation"/>
    <x v="0"/>
    <x v="22"/>
    <s v="La Source"/>
    <m/>
    <m/>
    <m/>
    <m/>
    <x v="420"/>
    <n v="6"/>
    <s v="HT01"/>
    <s v="HT01152"/>
    <e v="#N/A"/>
    <n v="0"/>
  </r>
  <r>
    <s v="French RC"/>
    <s v="Haitian RC"/>
    <m/>
    <x v="0"/>
    <x v="56"/>
    <n v="30"/>
    <s v="Novembre"/>
    <m/>
    <x v="0"/>
    <x v="0"/>
    <s v="Kit de cuisine"/>
    <m/>
    <s v="Nombre"/>
    <n v="231"/>
    <m/>
    <m/>
    <m/>
    <s v=""/>
    <x v="122"/>
    <s v="Sélection / Priorisation"/>
    <x v="0"/>
    <x v="22"/>
    <s v="Gros Mangle"/>
    <m/>
    <m/>
    <m/>
    <m/>
    <x v="421"/>
    <n v="5"/>
    <s v="HT01"/>
    <s v="HT01152"/>
    <e v="#N/A"/>
    <n v="0"/>
  </r>
  <r>
    <s v="French RC"/>
    <s v="Haitian RC"/>
    <m/>
    <x v="0"/>
    <x v="56"/>
    <n v="30"/>
    <s v="Novembre"/>
    <m/>
    <x v="0"/>
    <x v="0"/>
    <s v="Kit de cuisine"/>
    <m/>
    <s v="Nombre"/>
    <n v="110"/>
    <m/>
    <m/>
    <m/>
    <s v=""/>
    <x v="7"/>
    <s v="Sélection / Priorisation"/>
    <x v="0"/>
    <x v="22"/>
    <s v="La Source"/>
    <m/>
    <m/>
    <m/>
    <m/>
    <x v="420"/>
    <n v="6"/>
    <s v="HT01"/>
    <s v="HT01152"/>
    <e v="#N/A"/>
    <n v="0"/>
  </r>
  <r>
    <s v="French RC"/>
    <s v="Haitian RC"/>
    <m/>
    <x v="0"/>
    <x v="56"/>
    <n v="30"/>
    <s v="Novembre"/>
    <m/>
    <x v="0"/>
    <x v="0"/>
    <s v="Kit d'hygiène"/>
    <m/>
    <s v="Nombre"/>
    <n v="231"/>
    <m/>
    <m/>
    <m/>
    <s v=""/>
    <x v="122"/>
    <s v="Sélection / Priorisation"/>
    <x v="0"/>
    <x v="22"/>
    <s v="Gros Mangle"/>
    <m/>
    <m/>
    <m/>
    <m/>
    <x v="421"/>
    <n v="5"/>
    <s v="HT01"/>
    <s v="HT01152"/>
    <e v="#N/A"/>
    <n v="0"/>
  </r>
  <r>
    <s v="French RC"/>
    <s v="Haitian RC"/>
    <m/>
    <x v="0"/>
    <x v="56"/>
    <n v="30"/>
    <s v="Novembre"/>
    <m/>
    <x v="0"/>
    <x v="0"/>
    <s v="Kit d'hygiène"/>
    <m/>
    <s v="Nombre"/>
    <n v="110"/>
    <m/>
    <m/>
    <m/>
    <s v=""/>
    <x v="7"/>
    <s v="Sélection / Priorisation"/>
    <x v="0"/>
    <x v="22"/>
    <s v="La Source"/>
    <m/>
    <m/>
    <m/>
    <m/>
    <x v="420"/>
    <n v="6"/>
    <s v="HT01"/>
    <s v="HT01152"/>
    <e v="#N/A"/>
    <n v="0"/>
  </r>
  <r>
    <s v="French RC"/>
    <s v="Haitian RC"/>
    <m/>
    <x v="0"/>
    <x v="56"/>
    <n v="30"/>
    <s v="Novembre"/>
    <m/>
    <x v="0"/>
    <x v="0"/>
    <s v="Moustiquaires"/>
    <m/>
    <s v="Nombre"/>
    <n v="231"/>
    <m/>
    <m/>
    <m/>
    <s v=""/>
    <x v="122"/>
    <s v="Sélection / Priorisation"/>
    <x v="0"/>
    <x v="22"/>
    <s v="Gros Mangle"/>
    <m/>
    <m/>
    <m/>
    <m/>
    <x v="421"/>
    <n v="5"/>
    <s v="HT01"/>
    <s v="HT01152"/>
    <e v="#N/A"/>
    <n v="0"/>
  </r>
  <r>
    <s v="French RC"/>
    <s v="Haitian RC"/>
    <m/>
    <x v="0"/>
    <x v="56"/>
    <n v="30"/>
    <s v="Novembre"/>
    <m/>
    <x v="0"/>
    <x v="0"/>
    <s v="Moustiquaires"/>
    <m/>
    <s v="Nombre"/>
    <n v="110"/>
    <m/>
    <m/>
    <m/>
    <s v=""/>
    <x v="7"/>
    <s v="Sélection / Priorisation"/>
    <x v="0"/>
    <x v="22"/>
    <s v="La Source"/>
    <m/>
    <m/>
    <m/>
    <m/>
    <x v="420"/>
    <n v="6"/>
    <s v="HT01"/>
    <s v="HT01152"/>
    <e v="#N/A"/>
    <n v="0"/>
  </r>
  <r>
    <s v="World Vision International"/>
    <m/>
    <s v="Private funds"/>
    <x v="0"/>
    <x v="56"/>
    <n v="30"/>
    <s v="Novembre"/>
    <m/>
    <x v="1"/>
    <x v="1"/>
    <s v="Bâches"/>
    <m/>
    <s v="Nombre"/>
    <n v="300"/>
    <m/>
    <m/>
    <m/>
    <s v=""/>
    <x v="25"/>
    <s v="Sélection / Priorisation"/>
    <x v="5"/>
    <x v="67"/>
    <s v="Grand Boucan"/>
    <m/>
    <m/>
    <m/>
    <m/>
    <x v="422"/>
    <n v="8"/>
    <s v="HT10"/>
    <s v="HT101032"/>
    <e v="#N/A"/>
    <n v="1"/>
  </r>
  <r>
    <s v="World Vision International"/>
    <m/>
    <s v="Private funds"/>
    <x v="0"/>
    <x v="56"/>
    <n v="30"/>
    <s v="Novembre"/>
    <m/>
    <x v="1"/>
    <x v="1"/>
    <s v="Bâches"/>
    <m/>
    <s v="Nombre"/>
    <n v="465"/>
    <m/>
    <m/>
    <m/>
    <s v=""/>
    <x v="208"/>
    <s v="Sélection / Priorisation"/>
    <x v="5"/>
    <x v="67"/>
    <s v="Grand Boucan"/>
    <m/>
    <m/>
    <m/>
    <m/>
    <x v="422"/>
    <n v="8"/>
    <s v="HT10"/>
    <s v="HT101032"/>
    <e v="#N/A"/>
    <n v="0"/>
  </r>
  <r>
    <s v="World Vision International"/>
    <m/>
    <s v="Private funds"/>
    <x v="0"/>
    <x v="56"/>
    <n v="30"/>
    <s v="Novembre"/>
    <m/>
    <x v="0"/>
    <x v="0"/>
    <s v="Couvertures"/>
    <m/>
    <s v="Nombre"/>
    <n v="600"/>
    <m/>
    <m/>
    <m/>
    <s v=""/>
    <x v="25"/>
    <s v="Sélection / Priorisation"/>
    <x v="5"/>
    <x v="67"/>
    <s v="Grand Boucan"/>
    <m/>
    <m/>
    <m/>
    <m/>
    <x v="422"/>
    <n v="8"/>
    <s v="HT10"/>
    <s v="HT101032"/>
    <e v="#N/A"/>
    <n v="0"/>
  </r>
  <r>
    <s v="World Vision International"/>
    <m/>
    <s v="Private funds"/>
    <x v="0"/>
    <x v="56"/>
    <n v="30"/>
    <s v="Novembre"/>
    <m/>
    <x v="0"/>
    <x v="0"/>
    <s v="Couvertures"/>
    <m/>
    <s v="Nombre"/>
    <n v="240"/>
    <m/>
    <m/>
    <m/>
    <s v=""/>
    <x v="208"/>
    <s v="Sélection / Priorisation"/>
    <x v="5"/>
    <x v="67"/>
    <s v="Grand Boucan"/>
    <m/>
    <m/>
    <m/>
    <m/>
    <x v="422"/>
    <n v="8"/>
    <s v="HT10"/>
    <s v="HT101032"/>
    <e v="#N/A"/>
    <n v="0"/>
  </r>
  <r>
    <s v="World Vision International"/>
    <m/>
    <s v="Private funds"/>
    <x v="0"/>
    <x v="56"/>
    <n v="30"/>
    <s v="Novembre"/>
    <m/>
    <x v="0"/>
    <x v="0"/>
    <s v="Bidons"/>
    <m/>
    <s v="Nombre"/>
    <n v="400"/>
    <m/>
    <m/>
    <m/>
    <s v=""/>
    <x v="23"/>
    <s v="Sélection / Priorisation"/>
    <x v="0"/>
    <x v="0"/>
    <s v="Petite Source"/>
    <m/>
    <m/>
    <m/>
    <m/>
    <x v="423"/>
    <n v="9"/>
    <s v="HT01"/>
    <s v="HT01151"/>
    <e v="#N/A"/>
    <n v="0"/>
  </r>
  <r>
    <s v="World Vision International"/>
    <m/>
    <s v="Private funds"/>
    <x v="0"/>
    <x v="56"/>
    <n v="30"/>
    <s v="Novembre"/>
    <m/>
    <x v="0"/>
    <x v="0"/>
    <s v="Moustiquaires"/>
    <m/>
    <s v="Nombre"/>
    <n v="600"/>
    <m/>
    <m/>
    <m/>
    <s v=""/>
    <x v="25"/>
    <s v="Sélection / Priorisation"/>
    <x v="5"/>
    <x v="67"/>
    <s v="Grand Boucan"/>
    <m/>
    <m/>
    <m/>
    <m/>
    <x v="422"/>
    <n v="8"/>
    <s v="HT10"/>
    <s v="HT101032"/>
    <e v="#N/A"/>
    <n v="0"/>
  </r>
  <r>
    <s v="World Vision International"/>
    <m/>
    <s v="Private funds"/>
    <x v="0"/>
    <x v="56"/>
    <n v="30"/>
    <s v="Novembre"/>
    <m/>
    <x v="0"/>
    <x v="0"/>
    <s v="Moustiquaires"/>
    <m/>
    <s v="Nombre"/>
    <n v="764"/>
    <m/>
    <m/>
    <m/>
    <s v=""/>
    <x v="208"/>
    <s v="Sélection / Priorisation"/>
    <x v="5"/>
    <x v="67"/>
    <s v="Grand Boucan"/>
    <m/>
    <m/>
    <m/>
    <m/>
    <x v="422"/>
    <n v="8"/>
    <s v="HT10"/>
    <s v="HT101032"/>
    <e v="#N/A"/>
    <n v="0"/>
  </r>
  <r>
    <s v="World Vision International"/>
    <m/>
    <s v="Private funds"/>
    <x v="0"/>
    <x v="56"/>
    <n v="30"/>
    <s v="Novembre"/>
    <m/>
    <x v="0"/>
    <x v="0"/>
    <s v="Moustiquaires"/>
    <m/>
    <s v="Nombre"/>
    <n v="400"/>
    <m/>
    <m/>
    <m/>
    <s v=""/>
    <x v="23"/>
    <s v="Sélection / Priorisation"/>
    <x v="0"/>
    <x v="0"/>
    <s v="Petite Source"/>
    <m/>
    <m/>
    <m/>
    <m/>
    <x v="423"/>
    <n v="9"/>
    <s v="HT01"/>
    <s v="HT01151"/>
    <e v="#N/A"/>
    <n v="0"/>
  </r>
  <r>
    <s v="World Vision International"/>
    <m/>
    <s v="Private funds"/>
    <x v="0"/>
    <x v="56"/>
    <n v="30"/>
    <s v="Novembre"/>
    <m/>
    <x v="0"/>
    <x v="0"/>
    <s v="Moustiquaires"/>
    <m/>
    <s v="Nombre"/>
    <n v="400"/>
    <m/>
    <m/>
    <m/>
    <s v=""/>
    <x v="23"/>
    <s v="Sélection / Priorisation"/>
    <x v="0"/>
    <x v="22"/>
    <s v="Pointe A Raquette"/>
    <m/>
    <m/>
    <m/>
    <m/>
    <x v="424"/>
    <n v="7"/>
    <s v="HT01"/>
    <s v="HT01152"/>
    <e v="#N/A"/>
    <n v="0"/>
  </r>
  <r>
    <s v="World Vision International"/>
    <m/>
    <s v="Private funds"/>
    <x v="0"/>
    <x v="56"/>
    <n v="30"/>
    <s v="Novembre"/>
    <m/>
    <x v="0"/>
    <x v="0"/>
    <s v="Lampes solaires"/>
    <m/>
    <s v="Nombre"/>
    <n v="400"/>
    <m/>
    <m/>
    <m/>
    <s v=""/>
    <x v="23"/>
    <s v="Sélection / Priorisation"/>
    <x v="0"/>
    <x v="0"/>
    <s v="Petite Source"/>
    <m/>
    <m/>
    <m/>
    <m/>
    <x v="423"/>
    <n v="9"/>
    <s v="HT01"/>
    <s v="HT01151"/>
    <e v="#N/A"/>
    <n v="0"/>
  </r>
  <r>
    <s v="World Vision International"/>
    <m/>
    <s v="Private funds"/>
    <x v="0"/>
    <x v="56"/>
    <n v="30"/>
    <s v="Novembre"/>
    <m/>
    <x v="0"/>
    <x v="0"/>
    <s v="Lampes solaires"/>
    <m/>
    <s v="Nombre"/>
    <n v="400"/>
    <m/>
    <m/>
    <m/>
    <s v=""/>
    <x v="23"/>
    <s v="Sélection / Priorisation"/>
    <x v="0"/>
    <x v="22"/>
    <s v="Pointe A Raquette"/>
    <m/>
    <m/>
    <m/>
    <m/>
    <x v="424"/>
    <n v="7"/>
    <s v="HT01"/>
    <s v="HT01152"/>
    <e v="#N/A"/>
    <n v="0"/>
  </r>
  <r>
    <s v="World Vision International"/>
    <m/>
    <s v="Private funds"/>
    <x v="0"/>
    <x v="56"/>
    <n v="30"/>
    <s v="Novembre"/>
    <m/>
    <x v="0"/>
    <x v="0"/>
    <s v="Kit d'hygiène"/>
    <m/>
    <s v="Nombre"/>
    <n v="300"/>
    <m/>
    <m/>
    <m/>
    <s v=""/>
    <x v="25"/>
    <s v="Sélection / Priorisation"/>
    <x v="5"/>
    <x v="67"/>
    <s v="Grand Boucan"/>
    <m/>
    <m/>
    <m/>
    <m/>
    <x v="422"/>
    <n v="8"/>
    <s v="HT10"/>
    <s v="HT101032"/>
    <e v="#N/A"/>
    <n v="0"/>
  </r>
  <r>
    <s v="World Vision International"/>
    <m/>
    <s v="Private funds"/>
    <x v="0"/>
    <x v="56"/>
    <n v="30"/>
    <s v="Novembre"/>
    <m/>
    <x v="0"/>
    <x v="0"/>
    <s v="Kit d'hygiène"/>
    <m/>
    <s v="Nombre"/>
    <n v="382"/>
    <m/>
    <m/>
    <m/>
    <s v=""/>
    <x v="208"/>
    <s v="Sélection / Priorisation"/>
    <x v="5"/>
    <x v="67"/>
    <s v="Grand Boucan"/>
    <m/>
    <m/>
    <m/>
    <m/>
    <x v="422"/>
    <n v="8"/>
    <s v="HT10"/>
    <s v="HT101032"/>
    <e v="#N/A"/>
    <n v="0"/>
  </r>
  <r>
    <s v="World Vision International"/>
    <m/>
    <s v="Private funds"/>
    <x v="0"/>
    <x v="56"/>
    <n v="30"/>
    <s v="Novembre"/>
    <m/>
    <x v="0"/>
    <x v="0"/>
    <s v="Kit d'hygiène"/>
    <m/>
    <s v="Nombre"/>
    <n v="400"/>
    <m/>
    <m/>
    <m/>
    <s v=""/>
    <x v="23"/>
    <s v="Sélection / Priorisation"/>
    <x v="0"/>
    <x v="22"/>
    <s v="Pointe A Raquette"/>
    <m/>
    <m/>
    <m/>
    <m/>
    <x v="424"/>
    <n v="7"/>
    <s v="HT01"/>
    <s v="HT01152"/>
    <e v="#N/A"/>
    <n v="0"/>
  </r>
  <r>
    <s v="World Vision International"/>
    <m/>
    <s v="Private funds"/>
    <x v="0"/>
    <x v="56"/>
    <n v="30"/>
    <s v="Novembre"/>
    <m/>
    <x v="0"/>
    <x v="0"/>
    <s v="Seaux"/>
    <m/>
    <s v="Nombre"/>
    <n v="400"/>
    <m/>
    <m/>
    <m/>
    <s v=""/>
    <x v="23"/>
    <s v="Sélection / Priorisation"/>
    <x v="0"/>
    <x v="0"/>
    <s v="Petite Source"/>
    <m/>
    <m/>
    <m/>
    <s v="400 water filter"/>
    <x v="423"/>
    <n v="9"/>
    <s v="HT01"/>
    <s v="HT01151"/>
    <e v="#N/A"/>
    <n v="0"/>
  </r>
  <r>
    <s v="World Vision International"/>
    <m/>
    <s v="Private funds"/>
    <x v="0"/>
    <x v="56"/>
    <n v="30"/>
    <s v="Novembre"/>
    <m/>
    <x v="0"/>
    <x v="0"/>
    <s v="Seaux"/>
    <m/>
    <s v="Nombre"/>
    <n v="400"/>
    <m/>
    <m/>
    <m/>
    <s v=""/>
    <x v="23"/>
    <s v="Sélection / Priorisation"/>
    <x v="0"/>
    <x v="22"/>
    <s v="Pointe A Raquette"/>
    <m/>
    <m/>
    <m/>
    <s v="400 water filter"/>
    <x v="424"/>
    <n v="7"/>
    <s v="HT01"/>
    <s v="HT01152"/>
    <e v="#N/A"/>
    <n v="0"/>
  </r>
  <r>
    <s v="World Vision International"/>
    <m/>
    <m/>
    <x v="0"/>
    <x v="56"/>
    <n v="30"/>
    <s v="Novembre"/>
    <m/>
    <x v="2"/>
    <x v="2"/>
    <s v="Formation"/>
    <m/>
    <s v=""/>
    <n v="400"/>
    <m/>
    <m/>
    <m/>
    <s v=""/>
    <x v="23"/>
    <s v="Sélection / Priorisation"/>
    <x v="0"/>
    <x v="0"/>
    <s v="Petite Source"/>
    <m/>
    <m/>
    <m/>
    <m/>
    <x v="423"/>
    <n v="9"/>
    <s v="HT01"/>
    <s v="HT01151"/>
    <e v="#N/A"/>
    <n v="0"/>
  </r>
  <r>
    <s v="World Vision International"/>
    <m/>
    <m/>
    <x v="0"/>
    <x v="56"/>
    <n v="30"/>
    <s v="Novembre"/>
    <m/>
    <x v="2"/>
    <x v="2"/>
    <s v="Formation"/>
    <m/>
    <s v=""/>
    <n v="400"/>
    <m/>
    <m/>
    <m/>
    <s v=""/>
    <x v="23"/>
    <s v="Sélection / Priorisation"/>
    <x v="0"/>
    <x v="22"/>
    <s v="Pointe A Raquette"/>
    <m/>
    <m/>
    <m/>
    <m/>
    <x v="424"/>
    <n v="7"/>
    <s v="HT01"/>
    <s v="HT01152"/>
    <e v="#N/A"/>
    <n v="0"/>
  </r>
  <r>
    <s v="World Vision International"/>
    <m/>
    <s v="Private funds"/>
    <x v="0"/>
    <x v="56"/>
    <n v="30"/>
    <s v="Novembre"/>
    <m/>
    <x v="1"/>
    <x v="3"/>
    <s v="Conditionel "/>
    <m/>
    <s v="Valeur en USD"/>
    <n v="25"/>
    <m/>
    <m/>
    <m/>
    <s v=""/>
    <x v="209"/>
    <m/>
    <x v="0"/>
    <x v="0"/>
    <s v="Palma"/>
    <m/>
    <m/>
    <m/>
    <s v="Kore Lavi"/>
    <x v="425"/>
    <n v="2"/>
    <s v="HT01"/>
    <s v="HT01151"/>
    <e v="#N/A"/>
    <n v="0"/>
  </r>
  <r>
    <s v="World Vision International"/>
    <m/>
    <s v="Private funds"/>
    <x v="0"/>
    <x v="56"/>
    <n v="30"/>
    <s v="Novembre"/>
    <m/>
    <x v="1"/>
    <x v="3"/>
    <s v="Conditionel "/>
    <m/>
    <s v="Valeur en USD"/>
    <n v="25"/>
    <m/>
    <m/>
    <m/>
    <s v=""/>
    <x v="135"/>
    <m/>
    <x v="0"/>
    <x v="0"/>
    <s v="Petite Source"/>
    <m/>
    <m/>
    <m/>
    <s v="Kore Lavi"/>
    <x v="423"/>
    <n v="9"/>
    <s v="HT01"/>
    <s v="HT01151"/>
    <e v="#N/A"/>
    <n v="0"/>
  </r>
  <r>
    <s v="World Vision International"/>
    <m/>
    <s v="Private funds"/>
    <x v="0"/>
    <x v="56"/>
    <n v="30"/>
    <s v="Novembre"/>
    <m/>
    <x v="1"/>
    <x v="3"/>
    <s v="Conditionel "/>
    <m/>
    <s v="Valeur en USD"/>
    <n v="25"/>
    <m/>
    <m/>
    <m/>
    <s v=""/>
    <x v="59"/>
    <m/>
    <x v="0"/>
    <x v="0"/>
    <s v="Grande Source"/>
    <m/>
    <m/>
    <m/>
    <s v="Kore Lavi"/>
    <x v="426"/>
    <n v="4"/>
    <s v="HT01"/>
    <s v="HT01151"/>
    <e v="#N/A"/>
    <n v="0"/>
  </r>
  <r>
    <s v="World Vision International"/>
    <m/>
    <s v="Private funds"/>
    <x v="0"/>
    <x v="56"/>
    <n v="30"/>
    <s v="Novembre"/>
    <m/>
    <x v="1"/>
    <x v="3"/>
    <s v="Conditionel "/>
    <m/>
    <s v="Valeur en USD"/>
    <n v="25"/>
    <m/>
    <m/>
    <m/>
    <s v=""/>
    <x v="130"/>
    <m/>
    <x v="0"/>
    <x v="0"/>
    <s v="Grand Lagon"/>
    <m/>
    <m/>
    <m/>
    <s v="Kore Lavi"/>
    <x v="426"/>
    <n v="4"/>
    <s v="HT01"/>
    <s v="HT01151"/>
    <e v="#N/A"/>
    <n v="0"/>
  </r>
  <r>
    <s v="World Vision International"/>
    <m/>
    <s v="Private funds"/>
    <x v="0"/>
    <x v="56"/>
    <n v="30"/>
    <s v="Novembre"/>
    <m/>
    <x v="1"/>
    <x v="3"/>
    <s v="Conditionel "/>
    <m/>
    <s v="Valeur en USD"/>
    <n v="25"/>
    <m/>
    <m/>
    <m/>
    <s v=""/>
    <x v="82"/>
    <m/>
    <x v="0"/>
    <x v="0"/>
    <s v="Picmy"/>
    <m/>
    <m/>
    <m/>
    <s v="Kore Lavi"/>
    <x v="427"/>
    <n v="2"/>
    <s v="HT01"/>
    <s v="HT01151"/>
    <e v="#N/A"/>
    <n v="0"/>
  </r>
  <r>
    <s v="World Vision International"/>
    <m/>
    <s v="Private funds"/>
    <x v="0"/>
    <x v="56"/>
    <n v="30"/>
    <s v="Novembre"/>
    <m/>
    <x v="1"/>
    <x v="3"/>
    <s v="Conditionel "/>
    <m/>
    <s v="Valeur en USD"/>
    <n v="25"/>
    <m/>
    <m/>
    <m/>
    <s v=""/>
    <x v="133"/>
    <m/>
    <x v="0"/>
    <x v="0"/>
    <s v="Petite Anse"/>
    <m/>
    <m/>
    <m/>
    <s v="Kore Lavi"/>
    <x v="423"/>
    <n v="9"/>
    <s v="HT01"/>
    <s v="HT01151"/>
    <e v="#N/A"/>
    <n v="0"/>
  </r>
  <r>
    <s v="World Vision International"/>
    <m/>
    <s v="Private funds"/>
    <x v="0"/>
    <x v="56"/>
    <n v="30"/>
    <s v="Novembre"/>
    <m/>
    <x v="1"/>
    <x v="3"/>
    <s v="Conditionel "/>
    <m/>
    <s v="Valeur en USD"/>
    <n v="25"/>
    <m/>
    <m/>
    <m/>
    <s v=""/>
    <x v="140"/>
    <m/>
    <x v="0"/>
    <x v="22"/>
    <s v="La Source"/>
    <m/>
    <m/>
    <m/>
    <s v="Kore Lavi"/>
    <x v="428"/>
    <n v="2"/>
    <s v="HT01"/>
    <s v="HT01152"/>
    <e v="#N/A"/>
    <n v="0"/>
  </r>
  <r>
    <s v="World Vision International"/>
    <m/>
    <s v="Private funds"/>
    <x v="0"/>
    <x v="56"/>
    <n v="30"/>
    <s v="Novembre"/>
    <m/>
    <x v="1"/>
    <x v="3"/>
    <s v="Conditionel "/>
    <m/>
    <s v="Valeur en USD"/>
    <n v="25"/>
    <m/>
    <m/>
    <m/>
    <s v=""/>
    <x v="50"/>
    <m/>
    <x v="0"/>
    <x v="22"/>
    <s v="Grand Vide"/>
    <m/>
    <m/>
    <m/>
    <s v="Kore Lavi"/>
    <x v="429"/>
    <n v="4"/>
    <s v="HT01"/>
    <s v="HT01152"/>
    <e v="#N/A"/>
    <n v="0"/>
  </r>
  <r>
    <s v="World Vision International"/>
    <m/>
    <s v="Private funds"/>
    <x v="0"/>
    <x v="56"/>
    <n v="30"/>
    <s v="Novembre"/>
    <m/>
    <x v="1"/>
    <x v="3"/>
    <s v="Conditionel "/>
    <m/>
    <s v="Valeur en USD"/>
    <n v="25"/>
    <m/>
    <m/>
    <m/>
    <s v=""/>
    <x v="210"/>
    <m/>
    <x v="0"/>
    <x v="22"/>
    <s v="Trou Louis"/>
    <m/>
    <m/>
    <m/>
    <s v="Kore Lavi"/>
    <x v="430"/>
    <n v="2"/>
    <s v="HT01"/>
    <s v="HT01152"/>
    <e v="#N/A"/>
    <n v="0"/>
  </r>
  <r>
    <s v="World Vision International"/>
    <m/>
    <s v="Private funds"/>
    <x v="0"/>
    <x v="56"/>
    <n v="30"/>
    <s v="Novembre"/>
    <m/>
    <x v="1"/>
    <x v="3"/>
    <s v="Conditionel "/>
    <m/>
    <s v="Valeur en USD"/>
    <n v="25"/>
    <m/>
    <m/>
    <m/>
    <s v=""/>
    <x v="142"/>
    <m/>
    <x v="0"/>
    <x v="22"/>
    <s v="Pointe A Raquette"/>
    <m/>
    <m/>
    <m/>
    <s v="Kore Lavi"/>
    <x v="424"/>
    <n v="7"/>
    <s v="HT01"/>
    <s v="HT01152"/>
    <e v="#N/A"/>
    <n v="0"/>
  </r>
  <r>
    <s v="World Vision International"/>
    <m/>
    <s v="Private funds"/>
    <x v="0"/>
    <x v="56"/>
    <n v="30"/>
    <s v="Novembre"/>
    <m/>
    <x v="1"/>
    <x v="3"/>
    <s v="Conditionel "/>
    <m/>
    <s v="Valeur en USD"/>
    <n v="25"/>
    <m/>
    <m/>
    <m/>
    <s v=""/>
    <x v="28"/>
    <m/>
    <x v="0"/>
    <x v="22"/>
    <s v="Gros Mangle"/>
    <m/>
    <m/>
    <m/>
    <s v="Kore Lavi"/>
    <x v="429"/>
    <n v="4"/>
    <s v="HT01"/>
    <s v="HT01152"/>
    <e v="#N/A"/>
    <n v="0"/>
  </r>
  <r>
    <s v="World Vision International"/>
    <m/>
    <m/>
    <x v="0"/>
    <x v="56"/>
    <n v="30"/>
    <s v="Novembre"/>
    <m/>
    <x v="1"/>
    <x v="3"/>
    <s v="Non conditionel "/>
    <m/>
    <s v="Valeur en USD"/>
    <n v="50"/>
    <m/>
    <m/>
    <m/>
    <s v=""/>
    <x v="211"/>
    <m/>
    <x v="0"/>
    <x v="0"/>
    <s v="Palma"/>
    <m/>
    <m/>
    <m/>
    <s v="EFSP"/>
    <x v="425"/>
    <n v="2"/>
    <s v="HT01"/>
    <s v="HT01151"/>
    <e v="#N/A"/>
    <n v="0"/>
  </r>
  <r>
    <s v="World Vision International"/>
    <m/>
    <m/>
    <x v="0"/>
    <x v="56"/>
    <n v="30"/>
    <s v="Novembre"/>
    <m/>
    <x v="1"/>
    <x v="3"/>
    <s v="Non conditionel "/>
    <m/>
    <s v="Valeur en USD"/>
    <n v="50"/>
    <m/>
    <m/>
    <m/>
    <s v=""/>
    <x v="134"/>
    <m/>
    <x v="0"/>
    <x v="0"/>
    <s v="Petite source"/>
    <m/>
    <m/>
    <m/>
    <s v="EFSP"/>
    <x v="423"/>
    <n v="9"/>
    <s v="HT01"/>
    <s v="HT01151"/>
    <e v="#N/A"/>
    <n v="0"/>
  </r>
  <r>
    <s v="World Vision International"/>
    <m/>
    <m/>
    <x v="0"/>
    <x v="56"/>
    <n v="30"/>
    <s v="Novembre"/>
    <m/>
    <x v="1"/>
    <x v="3"/>
    <s v="Non conditionel "/>
    <m/>
    <s v="Valeur en USD"/>
    <n v="50"/>
    <m/>
    <m/>
    <m/>
    <s v=""/>
    <x v="131"/>
    <m/>
    <x v="0"/>
    <x v="0"/>
    <s v="Grande source"/>
    <m/>
    <m/>
    <m/>
    <s v="EFSP"/>
    <x v="426"/>
    <n v="4"/>
    <s v="HT01"/>
    <s v="HT01151"/>
    <e v="#N/A"/>
    <n v="0"/>
  </r>
  <r>
    <s v="World Vision International"/>
    <m/>
    <m/>
    <x v="0"/>
    <x v="56"/>
    <n v="30"/>
    <s v="Novembre"/>
    <m/>
    <x v="1"/>
    <x v="3"/>
    <s v="Non conditionel "/>
    <m/>
    <s v="Valeur en USD"/>
    <n v="50"/>
    <m/>
    <m/>
    <m/>
    <s v=""/>
    <x v="23"/>
    <m/>
    <x v="0"/>
    <x v="0"/>
    <s v="Grand Lagon"/>
    <m/>
    <m/>
    <m/>
    <s v="EFSP"/>
    <x v="426"/>
    <n v="4"/>
    <s v="HT01"/>
    <s v="HT01151"/>
    <e v="#N/A"/>
    <n v="0"/>
  </r>
  <r>
    <s v="World Vision International"/>
    <m/>
    <m/>
    <x v="0"/>
    <x v="56"/>
    <n v="30"/>
    <s v="Novembre"/>
    <m/>
    <x v="1"/>
    <x v="3"/>
    <s v="Non conditionel "/>
    <m/>
    <s v="Valeur en USD"/>
    <n v="50"/>
    <m/>
    <m/>
    <m/>
    <s v=""/>
    <x v="212"/>
    <m/>
    <x v="0"/>
    <x v="0"/>
    <s v="Picmy"/>
    <m/>
    <m/>
    <m/>
    <s v="EFSP"/>
    <x v="427"/>
    <n v="2"/>
    <s v="HT01"/>
    <s v="HT01151"/>
    <e v="#N/A"/>
    <n v="0"/>
  </r>
  <r>
    <s v="World Vision International"/>
    <m/>
    <m/>
    <x v="0"/>
    <x v="56"/>
    <n v="30"/>
    <s v="Novembre"/>
    <m/>
    <x v="1"/>
    <x v="3"/>
    <s v="Non conditionel "/>
    <m/>
    <s v="Valeur en USD"/>
    <n v="50"/>
    <m/>
    <m/>
    <m/>
    <s v=""/>
    <x v="176"/>
    <m/>
    <x v="0"/>
    <x v="0"/>
    <s v="Petite Anse"/>
    <m/>
    <m/>
    <m/>
    <s v="EFSP"/>
    <x v="423"/>
    <n v="9"/>
    <s v="HT01"/>
    <s v="HT01151"/>
    <e v="#N/A"/>
    <n v="0"/>
  </r>
  <r>
    <s v="World Vision International"/>
    <m/>
    <m/>
    <x v="0"/>
    <x v="56"/>
    <n v="30"/>
    <s v="Novembre"/>
    <m/>
    <x v="1"/>
    <x v="3"/>
    <s v="Non conditionel "/>
    <m/>
    <s v="Valeur en USD"/>
    <n v="50"/>
    <m/>
    <m/>
    <m/>
    <s v=""/>
    <x v="213"/>
    <m/>
    <x v="0"/>
    <x v="22"/>
    <s v="La Source"/>
    <m/>
    <m/>
    <m/>
    <s v="EFSP"/>
    <x v="428"/>
    <n v="2"/>
    <s v="HT01"/>
    <s v="HT01152"/>
    <e v="#N/A"/>
    <n v="0"/>
  </r>
  <r>
    <s v="World Vision International"/>
    <m/>
    <m/>
    <x v="0"/>
    <x v="56"/>
    <n v="30"/>
    <s v="Novembre"/>
    <m/>
    <x v="1"/>
    <x v="3"/>
    <s v="Non conditionel "/>
    <m/>
    <s v="Valeur en USD"/>
    <n v="50"/>
    <m/>
    <m/>
    <m/>
    <s v=""/>
    <x v="214"/>
    <m/>
    <x v="0"/>
    <x v="22"/>
    <s v="Grande vide"/>
    <m/>
    <m/>
    <m/>
    <s v="EFSP"/>
    <x v="429"/>
    <n v="4"/>
    <s v="HT01"/>
    <s v="HT01152"/>
    <e v="#N/A"/>
    <n v="0"/>
  </r>
  <r>
    <s v="World Vision International"/>
    <m/>
    <m/>
    <x v="0"/>
    <x v="56"/>
    <n v="30"/>
    <s v="Novembre"/>
    <m/>
    <x v="1"/>
    <x v="3"/>
    <s v="Non conditionel "/>
    <m/>
    <s v="Valeur en USD"/>
    <n v="50"/>
    <m/>
    <m/>
    <m/>
    <s v=""/>
    <x v="215"/>
    <m/>
    <x v="0"/>
    <x v="22"/>
    <s v="Trou Louis"/>
    <m/>
    <m/>
    <m/>
    <s v="EFSP"/>
    <x v="430"/>
    <n v="2"/>
    <s v="HT01"/>
    <s v="HT01152"/>
    <e v="#N/A"/>
    <n v="0"/>
  </r>
  <r>
    <s v="World Vision International"/>
    <m/>
    <m/>
    <x v="0"/>
    <x v="56"/>
    <n v="30"/>
    <s v="Novembre"/>
    <m/>
    <x v="1"/>
    <x v="3"/>
    <s v="Non conditionel "/>
    <m/>
    <s v="Valeur en USD"/>
    <n v="50"/>
    <m/>
    <m/>
    <m/>
    <s v=""/>
    <x v="216"/>
    <m/>
    <x v="0"/>
    <x v="22"/>
    <s v="Point-a-Raquette"/>
    <m/>
    <m/>
    <m/>
    <s v="EFSP"/>
    <x v="424"/>
    <n v="7"/>
    <s v="HT01"/>
    <s v="HT01152"/>
    <e v="#N/A"/>
    <n v="0"/>
  </r>
  <r>
    <s v="World Vision International"/>
    <m/>
    <m/>
    <x v="0"/>
    <x v="56"/>
    <n v="30"/>
    <s v="Novembre"/>
    <m/>
    <x v="1"/>
    <x v="3"/>
    <s v="Non conditionel "/>
    <m/>
    <s v="Valeur en USD"/>
    <n v="50"/>
    <m/>
    <m/>
    <m/>
    <s v=""/>
    <x v="217"/>
    <m/>
    <x v="0"/>
    <x v="22"/>
    <s v="Gros Mangle"/>
    <m/>
    <m/>
    <m/>
    <s v="EFSP"/>
    <x v="429"/>
    <n v="4"/>
    <s v="HT01"/>
    <s v="HT01152"/>
    <e v="#N/A"/>
    <n v="0"/>
  </r>
  <r>
    <s v="IFRC"/>
    <s v="Haitian RC"/>
    <m/>
    <x v="0"/>
    <x v="57"/>
    <n v="1"/>
    <s v="Décembre"/>
    <m/>
    <x v="1"/>
    <x v="1"/>
    <s v="Bâches"/>
    <m/>
    <s v="Nombre"/>
    <n v="1096"/>
    <m/>
    <m/>
    <m/>
    <s v=""/>
    <x v="218"/>
    <s v="Sélection / Priorisation"/>
    <x v="1"/>
    <x v="23"/>
    <m/>
    <m/>
    <m/>
    <m/>
    <m/>
    <x v="431"/>
    <n v="6"/>
    <s v="HT08"/>
    <s v="HT08833"/>
    <e v="#N/A"/>
    <n v="0"/>
  </r>
  <r>
    <s v="IFRC"/>
    <s v="Haitian RC"/>
    <m/>
    <x v="0"/>
    <x v="57"/>
    <n v="1"/>
    <s v="Décembre"/>
    <m/>
    <x v="0"/>
    <x v="0"/>
    <s v="Bidons"/>
    <m/>
    <s v="Nombre"/>
    <n v="1096"/>
    <m/>
    <m/>
    <m/>
    <s v=""/>
    <x v="218"/>
    <s v="Sélection / Priorisation"/>
    <x v="1"/>
    <x v="23"/>
    <m/>
    <m/>
    <m/>
    <m/>
    <m/>
    <x v="431"/>
    <n v="6"/>
    <s v="HT08"/>
    <s v="HT08833"/>
    <e v="#N/A"/>
    <n v="0"/>
  </r>
  <r>
    <s v="IFRC"/>
    <s v="Haitian RC"/>
    <m/>
    <x v="0"/>
    <x v="57"/>
    <n v="1"/>
    <s v="Décembre"/>
    <m/>
    <x v="0"/>
    <x v="0"/>
    <s v="Seaux"/>
    <m/>
    <s v="Nombre"/>
    <n v="548"/>
    <m/>
    <m/>
    <m/>
    <s v=""/>
    <x v="218"/>
    <s v="Sélection / Priorisation"/>
    <x v="1"/>
    <x v="23"/>
    <m/>
    <m/>
    <m/>
    <m/>
    <m/>
    <x v="431"/>
    <n v="6"/>
    <s v="HT08"/>
    <s v="HT08833"/>
    <e v="#N/A"/>
    <n v="0"/>
  </r>
  <r>
    <s v="IFRC"/>
    <s v="Haitian RC"/>
    <m/>
    <x v="0"/>
    <x v="57"/>
    <n v="1"/>
    <s v="Décembre"/>
    <m/>
    <x v="0"/>
    <x v="0"/>
    <s v="Moustiquaires"/>
    <m/>
    <s v="Nombre"/>
    <n v="1096"/>
    <m/>
    <m/>
    <m/>
    <s v=""/>
    <x v="218"/>
    <s v="Sélection / Priorisation"/>
    <x v="1"/>
    <x v="23"/>
    <m/>
    <m/>
    <m/>
    <m/>
    <m/>
    <x v="431"/>
    <n v="6"/>
    <s v="HT08"/>
    <s v="HT08833"/>
    <e v="#N/A"/>
    <n v="0"/>
  </r>
  <r>
    <s v="IFRC"/>
    <s v="Haitian RC"/>
    <m/>
    <x v="0"/>
    <x v="57"/>
    <n v="1"/>
    <s v="Décembre"/>
    <m/>
    <x v="0"/>
    <x v="0"/>
    <s v="Kit de cuisine"/>
    <m/>
    <s v="Nombre"/>
    <n v="548"/>
    <m/>
    <m/>
    <m/>
    <s v=""/>
    <x v="218"/>
    <s v="Sélection / Priorisation"/>
    <x v="1"/>
    <x v="23"/>
    <m/>
    <m/>
    <m/>
    <m/>
    <m/>
    <x v="431"/>
    <n v="6"/>
    <s v="HT08"/>
    <s v="HT08833"/>
    <e v="#N/A"/>
    <n v="0"/>
  </r>
  <r>
    <s v="IFRC"/>
    <s v="Haitian RC"/>
    <m/>
    <x v="0"/>
    <x v="57"/>
    <n v="1"/>
    <s v="Décembre"/>
    <m/>
    <x v="1"/>
    <x v="1"/>
    <s v="Kit Abris"/>
    <m/>
    <s v="Nombre"/>
    <n v="548"/>
    <m/>
    <m/>
    <m/>
    <s v=""/>
    <x v="218"/>
    <s v="Sélection / Priorisation"/>
    <x v="1"/>
    <x v="23"/>
    <m/>
    <m/>
    <m/>
    <m/>
    <m/>
    <x v="431"/>
    <n v="6"/>
    <s v="HT08"/>
    <s v="HT08833"/>
    <e v="#N/A"/>
    <n v="0"/>
  </r>
  <r>
    <s v="MEDAIR"/>
    <m/>
    <s v="OFDA"/>
    <x v="0"/>
    <x v="57"/>
    <n v="1"/>
    <s v="Décembre"/>
    <m/>
    <x v="1"/>
    <x v="1"/>
    <s v="Kit d'outils"/>
    <m/>
    <s v="Nombre"/>
    <n v="520"/>
    <m/>
    <m/>
    <m/>
    <s v=""/>
    <x v="219"/>
    <s v="Distribution générale"/>
    <x v="2"/>
    <x v="54"/>
    <s v="Blactote"/>
    <m/>
    <m/>
    <m/>
    <s v="Sawyer filters including bucket distributed instead of aquatabs and shelter toolkits."/>
    <x v="432"/>
    <n v="3"/>
    <s v="HT07"/>
    <s v="HT07753"/>
    <e v="#N/A"/>
    <n v="0"/>
  </r>
  <r>
    <s v="MEDAIR"/>
    <m/>
    <s v="OFDA"/>
    <x v="0"/>
    <x v="57"/>
    <n v="1"/>
    <s v="Décembre"/>
    <m/>
    <x v="1"/>
    <x v="1"/>
    <s v="Autre, à préciser dans &quot;Commentaires&quot;"/>
    <m/>
    <s v="N/A"/>
    <n v="520"/>
    <m/>
    <m/>
    <m/>
    <s v=""/>
    <x v="219"/>
    <s v="Distribution générale"/>
    <x v="2"/>
    <x v="54"/>
    <s v="Blactote"/>
    <m/>
    <m/>
    <m/>
    <s v="Sawyer filters et seaux sont distribué à la place d'aquatabs et l'outils d'abri."/>
    <x v="432"/>
    <n v="3"/>
    <s v="HT07"/>
    <s v="HT07753"/>
    <e v="#N/A"/>
    <n v="0"/>
  </r>
  <r>
    <s v="MEDAIR"/>
    <m/>
    <s v="OFDA"/>
    <x v="0"/>
    <x v="57"/>
    <n v="1"/>
    <s v="Décembre"/>
    <m/>
    <x v="1"/>
    <x v="1"/>
    <s v="Autre, à préciser dans &quot;Commentaires&quot;"/>
    <m/>
    <s v="N/A"/>
    <n v="520"/>
    <m/>
    <m/>
    <m/>
    <s v=""/>
    <x v="219"/>
    <s v="Distribution générale"/>
    <x v="2"/>
    <x v="54"/>
    <s v="Blactote"/>
    <m/>
    <m/>
    <m/>
    <s v="Sawyer filters et seaux sont distribué à la place d'aquatabs et l'outils d'abri."/>
    <x v="432"/>
    <n v="3"/>
    <s v="HT07"/>
    <s v="HT07753"/>
    <e v="#N/A"/>
    <n v="0"/>
  </r>
  <r>
    <s v="World Concern"/>
    <m/>
    <s v="Tearfund"/>
    <x v="0"/>
    <x v="57"/>
    <n v="1"/>
    <s v="Décembre"/>
    <m/>
    <x v="1"/>
    <x v="4"/>
    <s v="Non conditionel"/>
    <s v="Cash"/>
    <s v="Valeur en HTG"/>
    <n v="50"/>
    <m/>
    <m/>
    <m/>
    <s v=""/>
    <x v="14"/>
    <s v="Sélection / Priorisation"/>
    <x v="3"/>
    <x v="56"/>
    <s v="Marbial"/>
    <m/>
    <s v="Rural"/>
    <s v="Ménage"/>
    <m/>
    <x v="433"/>
    <n v="1"/>
    <s v="HT02"/>
    <s v="HT02211"/>
    <e v="#N/A"/>
    <n v="1"/>
  </r>
  <r>
    <s v="World Concern"/>
    <m/>
    <s v="Tearfund"/>
    <x v="0"/>
    <x v="57"/>
    <n v="1"/>
    <s v="Décembre"/>
    <m/>
    <x v="1"/>
    <x v="4"/>
    <s v="Non conditionel"/>
    <s v="Cash"/>
    <s v="Valeur en HTG"/>
    <n v="47"/>
    <m/>
    <m/>
    <m/>
    <s v=""/>
    <x v="220"/>
    <s v="Sélection / Priorisation"/>
    <x v="3"/>
    <x v="34"/>
    <s v="Savane Dubois"/>
    <m/>
    <s v="Rural"/>
    <s v="Ménage"/>
    <m/>
    <x v="434"/>
    <n v="1"/>
    <s v="HT02"/>
    <s v="HT02212"/>
    <e v="#N/A"/>
    <n v="1"/>
  </r>
  <r>
    <s v="World Concern"/>
    <m/>
    <s v="Tearfund"/>
    <x v="0"/>
    <x v="57"/>
    <n v="1"/>
    <s v="Décembre"/>
    <m/>
    <x v="1"/>
    <x v="4"/>
    <s v="Non conditionel"/>
    <s v="Cash"/>
    <s v="Valeur en HTG"/>
    <n v="44"/>
    <m/>
    <m/>
    <m/>
    <s v=""/>
    <x v="82"/>
    <s v="Sélection / Priorisation"/>
    <x v="3"/>
    <x v="10"/>
    <s v="Gaillard"/>
    <m/>
    <s v="Rural"/>
    <s v="Ménage"/>
    <m/>
    <x v="435"/>
    <n v="1"/>
    <s v="HT02"/>
    <s v="HT02213"/>
    <e v="#N/A"/>
    <n v="1"/>
  </r>
  <r>
    <s v="World Concern"/>
    <m/>
    <s v="Tearfund"/>
    <x v="0"/>
    <x v="57"/>
    <n v="1"/>
    <s v="Décembre"/>
    <m/>
    <x v="1"/>
    <x v="4"/>
    <s v="Non conditionel"/>
    <s v="Cash"/>
    <s v="Valeur en HTG"/>
    <n v="34"/>
    <m/>
    <m/>
    <m/>
    <s v=""/>
    <x v="16"/>
    <s v="Sélection / Priorisation"/>
    <x v="3"/>
    <x v="34"/>
    <s v="Macary"/>
    <m/>
    <s v="Rural"/>
    <s v="Ménage"/>
    <m/>
    <x v="436"/>
    <n v="1"/>
    <s v="HT02"/>
    <s v="HT02212"/>
    <e v="#N/A"/>
    <n v="0"/>
  </r>
  <r>
    <s v="American RC"/>
    <s v="Haitian RC"/>
    <m/>
    <x v="0"/>
    <x v="58"/>
    <n v="2"/>
    <s v="Décembre"/>
    <m/>
    <x v="1"/>
    <x v="1"/>
    <s v="Bâches"/>
    <m/>
    <s v="Nombre"/>
    <n v="94"/>
    <m/>
    <m/>
    <m/>
    <s v=""/>
    <x v="221"/>
    <s v="Sélection / Priorisation"/>
    <x v="2"/>
    <x v="36"/>
    <s v="Renaudin"/>
    <m/>
    <m/>
    <m/>
    <m/>
    <x v="437"/>
    <n v="4"/>
    <s v="HT07"/>
    <s v="HT07743"/>
    <e v="#N/A"/>
    <n v="0"/>
  </r>
  <r>
    <s v="American RC"/>
    <s v="Haitian RC"/>
    <m/>
    <x v="0"/>
    <x v="58"/>
    <n v="2"/>
    <s v="Décembre"/>
    <m/>
    <x v="0"/>
    <x v="0"/>
    <s v="Bidons"/>
    <m/>
    <s v="Nombre"/>
    <n v="188"/>
    <m/>
    <m/>
    <m/>
    <s v=""/>
    <x v="221"/>
    <s v="Sélection / Priorisation"/>
    <x v="2"/>
    <x v="36"/>
    <s v="Renaudin"/>
    <m/>
    <m/>
    <m/>
    <m/>
    <x v="437"/>
    <n v="4"/>
    <s v="HT07"/>
    <s v="HT07743"/>
    <e v="#N/A"/>
    <n v="0"/>
  </r>
  <r>
    <s v="American RC"/>
    <s v="Haitian RC"/>
    <m/>
    <x v="0"/>
    <x v="58"/>
    <n v="2"/>
    <s v="Décembre"/>
    <m/>
    <x v="0"/>
    <x v="0"/>
    <s v="Kit de cuisine"/>
    <m/>
    <s v="Nombre"/>
    <n v="94"/>
    <m/>
    <m/>
    <m/>
    <s v=""/>
    <x v="221"/>
    <s v="Sélection / Priorisation"/>
    <x v="2"/>
    <x v="36"/>
    <s v="Renaudin"/>
    <m/>
    <m/>
    <m/>
    <m/>
    <x v="437"/>
    <n v="4"/>
    <s v="HT07"/>
    <s v="HT07743"/>
    <e v="#N/A"/>
    <n v="0"/>
  </r>
  <r>
    <s v="American RC"/>
    <s v="Haitian RC"/>
    <m/>
    <x v="0"/>
    <x v="58"/>
    <n v="2"/>
    <s v="Décembre"/>
    <m/>
    <x v="1"/>
    <x v="1"/>
    <s v="Kit Abris"/>
    <m/>
    <s v="Nombre"/>
    <n v="94"/>
    <m/>
    <m/>
    <m/>
    <s v=""/>
    <x v="221"/>
    <s v="Sélection / Priorisation"/>
    <x v="2"/>
    <x v="36"/>
    <s v="Renaudin"/>
    <m/>
    <m/>
    <m/>
    <m/>
    <x v="437"/>
    <n v="4"/>
    <s v="HT07"/>
    <s v="HT07743"/>
    <e v="#N/A"/>
    <n v="0"/>
  </r>
  <r>
    <s v="American RC"/>
    <s v="Haitian RC"/>
    <m/>
    <x v="0"/>
    <x v="58"/>
    <n v="2"/>
    <s v="Décembre"/>
    <m/>
    <x v="1"/>
    <x v="1"/>
    <s v="Bâches"/>
    <m/>
    <s v="Nombre"/>
    <n v="220"/>
    <m/>
    <m/>
    <m/>
    <s v=""/>
    <x v="125"/>
    <s v="Sélection / Priorisation"/>
    <x v="5"/>
    <x v="18"/>
    <s v="Dessources"/>
    <m/>
    <m/>
    <m/>
    <m/>
    <x v="438"/>
    <n v="2"/>
    <s v="HT10"/>
    <s v="HT101011"/>
    <e v="#N/A"/>
    <n v="0"/>
  </r>
  <r>
    <s v="American RC"/>
    <s v="Haitian RC"/>
    <m/>
    <x v="0"/>
    <x v="58"/>
    <n v="2"/>
    <s v="Décembre"/>
    <m/>
    <x v="1"/>
    <x v="1"/>
    <s v="Kit Abris"/>
    <m/>
    <s v="Nombre"/>
    <n v="220"/>
    <m/>
    <m/>
    <m/>
    <s v=""/>
    <x v="125"/>
    <s v="Sélection / Priorisation"/>
    <x v="5"/>
    <x v="18"/>
    <s v="Dessources"/>
    <m/>
    <m/>
    <m/>
    <m/>
    <x v="438"/>
    <n v="2"/>
    <s v="HT10"/>
    <s v="HT101011"/>
    <e v="#N/A"/>
    <n v="0"/>
  </r>
  <r>
    <s v="American RC"/>
    <s v="Haitian RC"/>
    <m/>
    <x v="0"/>
    <x v="58"/>
    <n v="2"/>
    <s v="Décembre"/>
    <m/>
    <x v="1"/>
    <x v="1"/>
    <s v="Bâches"/>
    <m/>
    <s v="Nombre"/>
    <n v="166"/>
    <m/>
    <m/>
    <m/>
    <s v=""/>
    <x v="60"/>
    <s v="Sélection / Priorisation"/>
    <x v="5"/>
    <x v="18"/>
    <m/>
    <m/>
    <m/>
    <m/>
    <m/>
    <x v="439"/>
    <n v="2"/>
    <s v="HT10"/>
    <s v="HT101011"/>
    <e v="#N/A"/>
    <n v="0"/>
  </r>
  <r>
    <s v="American RC"/>
    <s v="Haitian RC"/>
    <m/>
    <x v="0"/>
    <x v="58"/>
    <n v="2"/>
    <s v="Décembre"/>
    <m/>
    <x v="1"/>
    <x v="1"/>
    <s v="Kit Abris"/>
    <m/>
    <s v="Nombre"/>
    <n v="166"/>
    <m/>
    <m/>
    <m/>
    <s v=""/>
    <x v="60"/>
    <s v="Sélection / Priorisation"/>
    <x v="5"/>
    <x v="18"/>
    <m/>
    <m/>
    <m/>
    <m/>
    <m/>
    <x v="439"/>
    <n v="2"/>
    <s v="HT10"/>
    <s v="HT101011"/>
    <e v="#N/A"/>
    <n v="0"/>
  </r>
  <r>
    <s v="CARE"/>
    <m/>
    <m/>
    <x v="0"/>
    <x v="58"/>
    <n v="2"/>
    <s v="Décembre"/>
    <m/>
    <x v="0"/>
    <x v="0"/>
    <s v="Kit d'hygiène"/>
    <s v="Savons de lessive et de toilettes, Serviettes et papiers hygiéniques, Aquatabs, Dentifrices et brosses à dents et Serviettes de bain"/>
    <s v="Nombre"/>
    <n v="1308"/>
    <m/>
    <m/>
    <m/>
    <s v=""/>
    <x v="222"/>
    <s v="Sélection / Priorisation"/>
    <x v="1"/>
    <x v="2"/>
    <m/>
    <m/>
    <m/>
    <s v="Ménage"/>
    <m/>
    <x v="440"/>
    <n v="1"/>
    <s v="HT08"/>
    <s v="HT08832"/>
    <e v="#N/A"/>
    <n v="0"/>
  </r>
  <r>
    <s v="PADF"/>
    <m/>
    <s v="Private funds"/>
    <x v="0"/>
    <x v="58"/>
    <n v="2"/>
    <s v="Décembre"/>
    <m/>
    <x v="1"/>
    <x v="1"/>
    <s v="Kit de tôles"/>
    <m/>
    <s v="Nombre"/>
    <n v="74"/>
    <m/>
    <m/>
    <m/>
    <s v=""/>
    <x v="133"/>
    <s v="Sélection / Priorisation"/>
    <x v="2"/>
    <x v="7"/>
    <s v="Laurent"/>
    <s v="Wharf Massey"/>
    <m/>
    <m/>
    <s v="Toles, bois 2x4, lattes,clous pour chaque famille"/>
    <x v="441"/>
    <n v="1"/>
    <s v="HT07"/>
    <s v="HT07711"/>
    <e v="#N/A"/>
    <n v="0"/>
  </r>
  <r>
    <s v="ShelterBox"/>
    <s v="Rotary Club Les Cayes"/>
    <m/>
    <x v="3"/>
    <x v="58"/>
    <n v="2"/>
    <s v="Décembre"/>
    <m/>
    <x v="0"/>
    <x v="0"/>
    <s v="Moustiquaires"/>
    <s v="2 per HH"/>
    <s v="Nombre"/>
    <n v="404"/>
    <m/>
    <m/>
    <m/>
    <s v=""/>
    <x v="223"/>
    <s v="Sélection / Priorisation"/>
    <x v="2"/>
    <x v="7"/>
    <s v="Bourdet"/>
    <m/>
    <s v="Urbain"/>
    <s v="Ménage"/>
    <s v="Distributed in conjunction with Shelterkits and other NFI"/>
    <x v="442"/>
    <n v="4"/>
    <s v="HT07"/>
    <s v="HT07711"/>
    <e v="#N/A"/>
    <n v="1"/>
  </r>
  <r>
    <s v="ShelterBox"/>
    <s v="Rotary Club Les Cayes"/>
    <m/>
    <x v="3"/>
    <x v="58"/>
    <n v="2"/>
    <s v="Décembre"/>
    <m/>
    <x v="0"/>
    <x v="0"/>
    <s v="Lampes solaires"/>
    <s v="2 per HH"/>
    <s v="Nombre"/>
    <n v="404"/>
    <m/>
    <m/>
    <m/>
    <s v=""/>
    <x v="223"/>
    <s v="Sélection / Priorisation"/>
    <x v="2"/>
    <x v="7"/>
    <s v="Bourdet"/>
    <m/>
    <s v="Urbain"/>
    <s v="Ménage"/>
    <s v="Distributed in conjunction with Shelterkits and other NFI"/>
    <x v="442"/>
    <n v="4"/>
    <s v="HT07"/>
    <s v="HT07711"/>
    <e v="#N/A"/>
    <n v="0"/>
  </r>
  <r>
    <s v="ShelterBox"/>
    <s v="Rotary Club Les Cayes"/>
    <m/>
    <x v="3"/>
    <x v="58"/>
    <n v="2"/>
    <s v="Décembre"/>
    <m/>
    <x v="0"/>
    <x v="0"/>
    <s v="Bidons"/>
    <s v="1 per HH"/>
    <s v="Nombre"/>
    <n v="202"/>
    <m/>
    <m/>
    <m/>
    <s v=""/>
    <x v="223"/>
    <s v="Sélection / Priorisation"/>
    <x v="2"/>
    <x v="7"/>
    <s v="Bourdet"/>
    <m/>
    <s v="Urbain"/>
    <s v="Ménage"/>
    <s v="Distributed in conjunction with Shelterkits and other NFI"/>
    <x v="442"/>
    <n v="4"/>
    <s v="HT07"/>
    <s v="HT07711"/>
    <e v="#N/A"/>
    <n v="0"/>
  </r>
  <r>
    <s v="ShelterBox"/>
    <s v="Rotary Club Les Cayes"/>
    <m/>
    <x v="3"/>
    <x v="58"/>
    <n v="2"/>
    <s v="Décembre"/>
    <m/>
    <x v="0"/>
    <x v="0"/>
    <s v="Aquatabs"/>
    <s v="1 per HH"/>
    <s v="Nombre"/>
    <n v="202"/>
    <m/>
    <m/>
    <m/>
    <s v=""/>
    <x v="223"/>
    <s v="Sélection / Priorisation"/>
    <x v="2"/>
    <x v="7"/>
    <s v="Bourdet"/>
    <m/>
    <s v="Urbain"/>
    <s v="Ménage"/>
    <s v="Thirst Aid Stations, not Aquatabs. Distributed in conjunction with Shelterkits and other NFI"/>
    <x v="442"/>
    <n v="4"/>
    <s v="HT07"/>
    <s v="HT07711"/>
    <e v="#N/A"/>
    <n v="0"/>
  </r>
  <r>
    <s v="World Vision International"/>
    <m/>
    <m/>
    <x v="0"/>
    <x v="58"/>
    <n v="2"/>
    <s v="Décembre"/>
    <m/>
    <x v="0"/>
    <x v="0"/>
    <s v="Aquatabs"/>
    <m/>
    <s v="Nombre"/>
    <n v="12960"/>
    <m/>
    <m/>
    <m/>
    <s v=""/>
    <x v="224"/>
    <s v="Sélection / Priorisation"/>
    <x v="0"/>
    <x v="22"/>
    <s v="Pointe A Raquette"/>
    <m/>
    <m/>
    <m/>
    <m/>
    <x v="443"/>
    <n v="4"/>
    <s v="HT01"/>
    <s v="HT01152"/>
    <e v="#N/A"/>
    <n v="0"/>
  </r>
  <r>
    <s v="World Vision International"/>
    <m/>
    <m/>
    <x v="0"/>
    <x v="58"/>
    <n v="2"/>
    <s v="Décembre"/>
    <m/>
    <x v="0"/>
    <x v="0"/>
    <s v="Kit d'hygiène"/>
    <m/>
    <s v="Nombre"/>
    <n v="6"/>
    <m/>
    <m/>
    <m/>
    <s v=""/>
    <x v="3"/>
    <s v="Sélection / Priorisation"/>
    <x v="0"/>
    <x v="22"/>
    <s v="Pointe A Raquette"/>
    <m/>
    <m/>
    <m/>
    <m/>
    <x v="443"/>
    <n v="4"/>
    <s v="HT01"/>
    <s v="HT01152"/>
    <e v="#N/A"/>
    <n v="0"/>
  </r>
  <r>
    <s v="World Vision International"/>
    <m/>
    <m/>
    <x v="0"/>
    <x v="58"/>
    <n v="2"/>
    <s v="Décembre"/>
    <m/>
    <x v="0"/>
    <x v="0"/>
    <s v="Seaux"/>
    <m/>
    <s v="Nombre"/>
    <n v="6"/>
    <m/>
    <m/>
    <m/>
    <s v=""/>
    <x v="3"/>
    <s v="Sélection / Priorisation"/>
    <x v="0"/>
    <x v="22"/>
    <s v="Pointe A Raquette"/>
    <m/>
    <m/>
    <m/>
    <s v="6 water filter"/>
    <x v="443"/>
    <n v="4"/>
    <s v="HT01"/>
    <s v="HT01152"/>
    <e v="#N/A"/>
    <n v="0"/>
  </r>
  <r>
    <s v="World Vision International"/>
    <m/>
    <m/>
    <x v="0"/>
    <x v="58"/>
    <n v="2"/>
    <s v="Décembre"/>
    <m/>
    <x v="2"/>
    <x v="2"/>
    <s v="Formation"/>
    <m/>
    <s v=""/>
    <n v="216"/>
    <m/>
    <m/>
    <m/>
    <s v=""/>
    <x v="224"/>
    <s v="Sélection / Priorisation"/>
    <x v="0"/>
    <x v="22"/>
    <s v="Pointe A Raquette"/>
    <m/>
    <m/>
    <m/>
    <m/>
    <x v="443"/>
    <n v="4"/>
    <s v="HT01"/>
    <s v="HT01152"/>
    <e v="#N/A"/>
    <n v="0"/>
  </r>
  <r>
    <s v="American RC"/>
    <s v="Haitian RC"/>
    <m/>
    <x v="0"/>
    <x v="59"/>
    <n v="3"/>
    <s v="Décembre"/>
    <m/>
    <x v="1"/>
    <x v="1"/>
    <s v="Bâches"/>
    <m/>
    <s v="Nombre"/>
    <n v="198"/>
    <m/>
    <m/>
    <m/>
    <s v=""/>
    <x v="225"/>
    <s v="Sélection / Priorisation"/>
    <x v="2"/>
    <x v="38"/>
    <m/>
    <m/>
    <m/>
    <m/>
    <m/>
    <x v="444"/>
    <n v="4"/>
    <s v="HT07"/>
    <s v="HT07741"/>
    <e v="#N/A"/>
    <n v="0"/>
  </r>
  <r>
    <s v="American RC"/>
    <s v="Haitian RC"/>
    <m/>
    <x v="0"/>
    <x v="59"/>
    <n v="3"/>
    <s v="Décembre"/>
    <m/>
    <x v="0"/>
    <x v="0"/>
    <s v="Bidons"/>
    <m/>
    <s v="Nombre"/>
    <n v="396"/>
    <m/>
    <m/>
    <m/>
    <s v=""/>
    <x v="225"/>
    <s v="Sélection / Priorisation"/>
    <x v="2"/>
    <x v="38"/>
    <m/>
    <m/>
    <m/>
    <m/>
    <m/>
    <x v="444"/>
    <n v="4"/>
    <s v="HT07"/>
    <s v="HT07741"/>
    <e v="#N/A"/>
    <n v="0"/>
  </r>
  <r>
    <s v="American RC"/>
    <s v="Haitian RC"/>
    <m/>
    <x v="0"/>
    <x v="59"/>
    <n v="3"/>
    <s v="Décembre"/>
    <m/>
    <x v="0"/>
    <x v="0"/>
    <s v="Kit de cuisine"/>
    <m/>
    <s v="Nombre"/>
    <n v="198"/>
    <m/>
    <m/>
    <m/>
    <s v=""/>
    <x v="225"/>
    <s v="Sélection / Priorisation"/>
    <x v="2"/>
    <x v="38"/>
    <m/>
    <m/>
    <m/>
    <m/>
    <m/>
    <x v="444"/>
    <n v="4"/>
    <s v="HT07"/>
    <s v="HT07741"/>
    <e v="#N/A"/>
    <n v="0"/>
  </r>
  <r>
    <s v="American RC"/>
    <s v="Haitian RC"/>
    <m/>
    <x v="0"/>
    <x v="59"/>
    <n v="3"/>
    <s v="Décembre"/>
    <m/>
    <x v="1"/>
    <x v="1"/>
    <s v="Kit Abris"/>
    <m/>
    <s v="Nombre"/>
    <n v="198"/>
    <m/>
    <m/>
    <m/>
    <s v=""/>
    <x v="225"/>
    <s v="Sélection / Priorisation"/>
    <x v="2"/>
    <x v="38"/>
    <m/>
    <m/>
    <m/>
    <m/>
    <m/>
    <x v="444"/>
    <n v="4"/>
    <s v="HT07"/>
    <s v="HT07741"/>
    <e v="#N/A"/>
    <n v="0"/>
  </r>
  <r>
    <s v="American RC"/>
    <s v="Haitian RC"/>
    <m/>
    <x v="0"/>
    <x v="59"/>
    <n v="3"/>
    <s v="Décembre"/>
    <m/>
    <x v="1"/>
    <x v="1"/>
    <s v="Bâches"/>
    <m/>
    <s v="Nombre"/>
    <n v="210"/>
    <m/>
    <m/>
    <m/>
    <s v=""/>
    <x v="197"/>
    <s v="Sélection / Priorisation"/>
    <x v="5"/>
    <x v="37"/>
    <s v="Salagnac"/>
    <m/>
    <m/>
    <m/>
    <m/>
    <x v="445"/>
    <n v="2"/>
    <s v="HT10"/>
    <s v="HT101014"/>
    <e v="#N/A"/>
    <n v="0"/>
  </r>
  <r>
    <s v="American RC"/>
    <s v="Haitian RC"/>
    <m/>
    <x v="0"/>
    <x v="59"/>
    <n v="3"/>
    <s v="Décembre"/>
    <m/>
    <x v="1"/>
    <x v="1"/>
    <s v="Kit Abris"/>
    <m/>
    <s v="Nombre"/>
    <n v="210"/>
    <m/>
    <m/>
    <m/>
    <s v=""/>
    <x v="197"/>
    <s v="Sélection / Priorisation"/>
    <x v="5"/>
    <x v="37"/>
    <s v="Salagnac"/>
    <m/>
    <m/>
    <m/>
    <m/>
    <x v="445"/>
    <n v="2"/>
    <s v="HT10"/>
    <s v="HT101014"/>
    <e v="#N/A"/>
    <n v="0"/>
  </r>
  <r>
    <s v="American RC"/>
    <s v="Haitian RC"/>
    <m/>
    <x v="0"/>
    <x v="59"/>
    <n v="3"/>
    <s v="Décembre"/>
    <m/>
    <x v="1"/>
    <x v="1"/>
    <s v="Bâches"/>
    <m/>
    <s v="Nombre"/>
    <n v="109"/>
    <m/>
    <m/>
    <m/>
    <s v=""/>
    <x v="130"/>
    <s v="Sélection / Priorisation"/>
    <x v="5"/>
    <x v="37"/>
    <m/>
    <m/>
    <m/>
    <m/>
    <m/>
    <x v="446"/>
    <n v="2"/>
    <s v="HT10"/>
    <s v="HT101014"/>
    <e v="#N/A"/>
    <n v="0"/>
  </r>
  <r>
    <s v="American RC"/>
    <s v="Haitian RC"/>
    <m/>
    <x v="0"/>
    <x v="59"/>
    <n v="3"/>
    <s v="Décembre"/>
    <m/>
    <x v="1"/>
    <x v="1"/>
    <s v="Kit Abris"/>
    <m/>
    <s v="Nombre"/>
    <n v="109"/>
    <m/>
    <m/>
    <m/>
    <s v=""/>
    <x v="130"/>
    <s v="Sélection / Priorisation"/>
    <x v="5"/>
    <x v="37"/>
    <m/>
    <m/>
    <m/>
    <m/>
    <m/>
    <x v="446"/>
    <n v="2"/>
    <s v="HT10"/>
    <s v="HT101014"/>
    <e v="#N/A"/>
    <n v="0"/>
  </r>
  <r>
    <s v="IFRC"/>
    <s v="Haitian RC"/>
    <m/>
    <x v="0"/>
    <x v="59"/>
    <n v="3"/>
    <s v="Décembre"/>
    <m/>
    <x v="1"/>
    <x v="1"/>
    <s v="Bâches"/>
    <m/>
    <s v="Nombre"/>
    <n v="972"/>
    <m/>
    <m/>
    <m/>
    <s v=""/>
    <x v="226"/>
    <s v="Sélection / Priorisation"/>
    <x v="1"/>
    <x v="4"/>
    <m/>
    <m/>
    <m/>
    <m/>
    <m/>
    <x v="447"/>
    <n v="1"/>
    <s v="HT08"/>
    <s v="HT08815"/>
    <e v="#N/A"/>
    <n v="1"/>
  </r>
  <r>
    <s v="World Concern"/>
    <m/>
    <s v="Tearfund"/>
    <x v="0"/>
    <x v="59"/>
    <n v="3"/>
    <s v="Décembre"/>
    <m/>
    <x v="1"/>
    <x v="4"/>
    <s v="Non conditionel"/>
    <s v="Cash"/>
    <s v="Valeur en HTG"/>
    <n v="20"/>
    <m/>
    <m/>
    <m/>
    <s v=""/>
    <x v="48"/>
    <s v="Sélection / Priorisation"/>
    <x v="3"/>
    <x v="64"/>
    <s v="Bais D'Orange"/>
    <m/>
    <s v="Rural"/>
    <s v="Ménage"/>
    <m/>
    <x v="448"/>
    <n v="1"/>
    <s v="HT02"/>
    <s v="HT02231"/>
    <e v="#N/A"/>
    <n v="0"/>
  </r>
  <r>
    <s v="World Concern"/>
    <m/>
    <s v="Tearfund"/>
    <x v="0"/>
    <x v="59"/>
    <n v="3"/>
    <s v="Décembre"/>
    <m/>
    <x v="1"/>
    <x v="4"/>
    <s v="Non conditionel"/>
    <s v="Cash"/>
    <s v="Valeur en HTG"/>
    <n v="80"/>
    <m/>
    <m/>
    <m/>
    <s v=""/>
    <x v="11"/>
    <s v="Sélection / Priorisation"/>
    <x v="3"/>
    <x v="64"/>
    <s v="Belair"/>
    <m/>
    <s v="Peri urbain"/>
    <s v="Ménage"/>
    <m/>
    <x v="449"/>
    <n v="1"/>
    <s v="HT02"/>
    <s v="HT02231"/>
    <e v="#N/A"/>
    <n v="0"/>
  </r>
  <r>
    <s v="American RC"/>
    <s v="Haitian RC"/>
    <m/>
    <x v="0"/>
    <x v="60"/>
    <n v="4"/>
    <s v="Décembre"/>
    <m/>
    <x v="1"/>
    <x v="1"/>
    <s v="Bâches"/>
    <m/>
    <s v="Nombre"/>
    <n v="3"/>
    <m/>
    <m/>
    <m/>
    <s v=""/>
    <x v="227"/>
    <s v="Sélection / Priorisation"/>
    <x v="2"/>
    <x v="36"/>
    <s v="Renaudin"/>
    <m/>
    <m/>
    <m/>
    <m/>
    <x v="450"/>
    <n v="4"/>
    <s v="HT07"/>
    <s v="HT07743"/>
    <e v="#N/A"/>
    <n v="0"/>
  </r>
  <r>
    <s v="American RC"/>
    <s v="Haitian RC"/>
    <m/>
    <x v="0"/>
    <x v="60"/>
    <n v="4"/>
    <s v="Décembre"/>
    <m/>
    <x v="0"/>
    <x v="0"/>
    <s v="Bidons"/>
    <m/>
    <s v="Nombre"/>
    <n v="6"/>
    <m/>
    <m/>
    <m/>
    <s v=""/>
    <x v="227"/>
    <s v="Sélection / Priorisation"/>
    <x v="2"/>
    <x v="36"/>
    <s v="Renaudin"/>
    <m/>
    <m/>
    <m/>
    <m/>
    <x v="450"/>
    <n v="4"/>
    <s v="HT07"/>
    <s v="HT07743"/>
    <e v="#N/A"/>
    <n v="0"/>
  </r>
  <r>
    <s v="American RC"/>
    <s v="Haitian RC"/>
    <m/>
    <x v="0"/>
    <x v="60"/>
    <n v="4"/>
    <s v="Décembre"/>
    <m/>
    <x v="0"/>
    <x v="0"/>
    <s v="Kit de cuisine"/>
    <m/>
    <s v="Nombre"/>
    <n v="3"/>
    <m/>
    <m/>
    <m/>
    <s v=""/>
    <x v="227"/>
    <s v="Sélection / Priorisation"/>
    <x v="2"/>
    <x v="36"/>
    <s v="Renaudin"/>
    <m/>
    <m/>
    <m/>
    <m/>
    <x v="450"/>
    <n v="4"/>
    <s v="HT07"/>
    <s v="HT07743"/>
    <e v="#N/A"/>
    <n v="0"/>
  </r>
  <r>
    <s v="American RC"/>
    <s v="Haitian RC"/>
    <m/>
    <x v="0"/>
    <x v="60"/>
    <n v="4"/>
    <s v="Décembre"/>
    <m/>
    <x v="1"/>
    <x v="1"/>
    <s v="Kit Abris"/>
    <m/>
    <s v="Nombre"/>
    <n v="3"/>
    <m/>
    <m/>
    <m/>
    <s v=""/>
    <x v="227"/>
    <s v="Sélection / Priorisation"/>
    <x v="2"/>
    <x v="36"/>
    <s v="Renaudin"/>
    <m/>
    <m/>
    <m/>
    <m/>
    <x v="450"/>
    <n v="4"/>
    <s v="HT07"/>
    <s v="HT07743"/>
    <e v="#N/A"/>
    <n v="0"/>
  </r>
  <r>
    <s v="American RC"/>
    <s v="Haitian RC"/>
    <m/>
    <x v="0"/>
    <x v="60"/>
    <n v="4"/>
    <s v="Décembre"/>
    <m/>
    <x v="1"/>
    <x v="1"/>
    <s v="Bâches"/>
    <m/>
    <s v="Nombre"/>
    <n v="7"/>
    <m/>
    <m/>
    <m/>
    <s v=""/>
    <x v="177"/>
    <s v="Sélection / Priorisation"/>
    <x v="2"/>
    <x v="38"/>
    <m/>
    <m/>
    <m/>
    <m/>
    <m/>
    <x v="451"/>
    <n v="4"/>
    <s v="HT07"/>
    <s v="HT07741"/>
    <e v="#N/A"/>
    <n v="0"/>
  </r>
  <r>
    <s v="American RC"/>
    <s v="Haitian RC"/>
    <m/>
    <x v="0"/>
    <x v="60"/>
    <n v="4"/>
    <s v="Décembre"/>
    <m/>
    <x v="0"/>
    <x v="0"/>
    <s v="Bidons"/>
    <m/>
    <s v="Nombre"/>
    <n v="14"/>
    <m/>
    <m/>
    <m/>
    <s v=""/>
    <x v="177"/>
    <s v="Sélection / Priorisation"/>
    <x v="2"/>
    <x v="38"/>
    <m/>
    <m/>
    <m/>
    <m/>
    <m/>
    <x v="451"/>
    <n v="4"/>
    <s v="HT07"/>
    <s v="HT07741"/>
    <e v="#N/A"/>
    <n v="0"/>
  </r>
  <r>
    <s v="American RC"/>
    <s v="Haitian RC"/>
    <m/>
    <x v="0"/>
    <x v="60"/>
    <n v="4"/>
    <s v="Décembre"/>
    <m/>
    <x v="0"/>
    <x v="0"/>
    <s v="Kit de cuisine"/>
    <m/>
    <s v="Nombre"/>
    <n v="7"/>
    <m/>
    <m/>
    <m/>
    <s v=""/>
    <x v="177"/>
    <s v="Sélection / Priorisation"/>
    <x v="2"/>
    <x v="38"/>
    <m/>
    <m/>
    <m/>
    <m/>
    <m/>
    <x v="451"/>
    <n v="4"/>
    <s v="HT07"/>
    <s v="HT07741"/>
    <e v="#N/A"/>
    <n v="0"/>
  </r>
  <r>
    <s v="American RC"/>
    <s v="Haitian RC"/>
    <m/>
    <x v="0"/>
    <x v="60"/>
    <n v="4"/>
    <s v="Décembre"/>
    <m/>
    <x v="1"/>
    <x v="1"/>
    <s v="Kit Abris"/>
    <m/>
    <s v="Nombre"/>
    <n v="7"/>
    <m/>
    <m/>
    <m/>
    <s v=""/>
    <x v="177"/>
    <s v="Sélection / Priorisation"/>
    <x v="2"/>
    <x v="38"/>
    <m/>
    <m/>
    <m/>
    <m/>
    <m/>
    <x v="451"/>
    <n v="4"/>
    <s v="HT07"/>
    <s v="HT07741"/>
    <e v="#N/A"/>
    <n v="0"/>
  </r>
  <r>
    <s v="American RC"/>
    <s v="Haitian RC"/>
    <m/>
    <x v="0"/>
    <x v="60"/>
    <n v="4"/>
    <s v="Décembre"/>
    <m/>
    <x v="1"/>
    <x v="1"/>
    <s v="Bâches"/>
    <m/>
    <s v="Nombre"/>
    <n v="5"/>
    <m/>
    <m/>
    <m/>
    <s v=""/>
    <x v="83"/>
    <s v="Sélection / Priorisation"/>
    <x v="2"/>
    <x v="48"/>
    <s v="Trichet"/>
    <m/>
    <m/>
    <m/>
    <m/>
    <x v="452"/>
    <n v="4"/>
    <s v="HT07"/>
    <s v="HT07722"/>
    <e v="#N/A"/>
    <n v="0"/>
  </r>
  <r>
    <s v="American RC"/>
    <s v="Haitian RC"/>
    <m/>
    <x v="0"/>
    <x v="60"/>
    <n v="4"/>
    <s v="Décembre"/>
    <m/>
    <x v="0"/>
    <x v="0"/>
    <s v="Bidons"/>
    <m/>
    <s v="Nombre"/>
    <n v="10"/>
    <m/>
    <m/>
    <m/>
    <s v=""/>
    <x v="83"/>
    <s v="Sélection / Priorisation"/>
    <x v="2"/>
    <x v="48"/>
    <s v="Trichet"/>
    <m/>
    <m/>
    <m/>
    <m/>
    <x v="452"/>
    <n v="4"/>
    <s v="HT07"/>
    <s v="HT07722"/>
    <e v="#N/A"/>
    <n v="0"/>
  </r>
  <r>
    <s v="American RC"/>
    <s v="Haitian RC"/>
    <m/>
    <x v="0"/>
    <x v="60"/>
    <n v="4"/>
    <s v="Décembre"/>
    <m/>
    <x v="0"/>
    <x v="0"/>
    <s v="Kit de cuisine"/>
    <m/>
    <s v="Nombre"/>
    <n v="5"/>
    <m/>
    <m/>
    <m/>
    <s v=""/>
    <x v="83"/>
    <s v="Sélection / Priorisation"/>
    <x v="2"/>
    <x v="48"/>
    <s v="Trichet"/>
    <m/>
    <m/>
    <m/>
    <m/>
    <x v="452"/>
    <n v="4"/>
    <s v="HT07"/>
    <s v="HT07722"/>
    <e v="#N/A"/>
    <n v="0"/>
  </r>
  <r>
    <s v="American RC"/>
    <s v="Haitian RC"/>
    <m/>
    <x v="0"/>
    <x v="60"/>
    <n v="4"/>
    <s v="Décembre"/>
    <m/>
    <x v="1"/>
    <x v="1"/>
    <s v="Kit Abris"/>
    <m/>
    <s v="Nombre"/>
    <n v="5"/>
    <m/>
    <m/>
    <m/>
    <s v=""/>
    <x v="83"/>
    <s v="Sélection / Priorisation"/>
    <x v="2"/>
    <x v="48"/>
    <s v="Trichet"/>
    <m/>
    <m/>
    <m/>
    <m/>
    <x v="452"/>
    <n v="4"/>
    <s v="HT07"/>
    <s v="HT07722"/>
    <e v="#N/A"/>
    <n v="0"/>
  </r>
  <r>
    <s v="American RC"/>
    <s v="Haitian RC"/>
    <m/>
    <x v="0"/>
    <x v="60"/>
    <n v="4"/>
    <s v="Décembre"/>
    <m/>
    <x v="1"/>
    <x v="1"/>
    <s v="Bâches"/>
    <m/>
    <s v="Nombre"/>
    <n v="190"/>
    <m/>
    <m/>
    <m/>
    <s v=""/>
    <x v="228"/>
    <s v="Sélection / Priorisation"/>
    <x v="5"/>
    <x v="25"/>
    <s v="Tournade"/>
    <m/>
    <m/>
    <m/>
    <m/>
    <x v="453"/>
    <n v="2"/>
    <s v="HT10"/>
    <s v="HT101023"/>
    <e v="#N/A"/>
    <n v="1"/>
  </r>
  <r>
    <s v="American RC"/>
    <s v="Haitian RC"/>
    <m/>
    <x v="0"/>
    <x v="60"/>
    <n v="4"/>
    <s v="Décembre"/>
    <m/>
    <x v="1"/>
    <x v="1"/>
    <s v="Kit Abris"/>
    <m/>
    <s v="Nombre"/>
    <n v="190"/>
    <m/>
    <m/>
    <m/>
    <s v=""/>
    <x v="228"/>
    <s v="Sélection / Priorisation"/>
    <x v="5"/>
    <x v="25"/>
    <s v="Tournade"/>
    <m/>
    <m/>
    <m/>
    <m/>
    <x v="453"/>
    <n v="2"/>
    <s v="HT10"/>
    <s v="HT101023"/>
    <e v="#N/A"/>
    <n v="0"/>
  </r>
  <r>
    <s v="American RC"/>
    <s v="Haitian RC"/>
    <m/>
    <x v="0"/>
    <x v="60"/>
    <n v="4"/>
    <s v="Décembre"/>
    <m/>
    <x v="1"/>
    <x v="1"/>
    <s v="Bâches"/>
    <m/>
    <s v="Nombre"/>
    <n v="154"/>
    <m/>
    <m/>
    <m/>
    <s v=""/>
    <x v="229"/>
    <s v="Sélection / Priorisation"/>
    <x v="5"/>
    <x v="25"/>
    <s v="Changeux"/>
    <m/>
    <m/>
    <m/>
    <m/>
    <x v="454"/>
    <n v="2"/>
    <s v="HT10"/>
    <s v="HT101023"/>
    <e v="#N/A"/>
    <n v="0"/>
  </r>
  <r>
    <s v="American RC"/>
    <s v="Haitian RC"/>
    <m/>
    <x v="0"/>
    <x v="60"/>
    <n v="4"/>
    <s v="Décembre"/>
    <m/>
    <x v="1"/>
    <x v="1"/>
    <s v="Kit Abris"/>
    <m/>
    <s v="Nombre"/>
    <n v="154"/>
    <m/>
    <m/>
    <m/>
    <s v=""/>
    <x v="229"/>
    <s v="Sélection / Priorisation"/>
    <x v="5"/>
    <x v="25"/>
    <s v="Changeux"/>
    <m/>
    <m/>
    <m/>
    <m/>
    <x v="454"/>
    <n v="2"/>
    <s v="HT10"/>
    <s v="HT101023"/>
    <e v="#N/A"/>
    <n v="0"/>
  </r>
  <r>
    <s v="CARE"/>
    <m/>
    <m/>
    <x v="0"/>
    <x v="61"/>
    <n v="5"/>
    <s v="Décembre"/>
    <m/>
    <x v="0"/>
    <x v="0"/>
    <s v="Kit d'hygiène"/>
    <s v="Savons de lessive et de toilettes, Serviettes et papiers hygiéniques, Aquatabs, Dentifrices et brosses à dents et Serviettes de bain"/>
    <s v="Nombre"/>
    <n v="481"/>
    <m/>
    <m/>
    <m/>
    <s v=""/>
    <x v="230"/>
    <s v="Sélection / Priorisation"/>
    <x v="1"/>
    <x v="2"/>
    <m/>
    <m/>
    <m/>
    <m/>
    <m/>
    <x v="455"/>
    <n v="1"/>
    <s v="HT08"/>
    <s v="HT08832"/>
    <e v="#N/A"/>
    <n v="0"/>
  </r>
  <r>
    <s v="JPHRO"/>
    <s v="Chefs de ménage,membres des organisations locales."/>
    <s v="USAID-OFDA"/>
    <x v="0"/>
    <x v="61"/>
    <n v="5"/>
    <s v="Décembre"/>
    <m/>
    <x v="1"/>
    <x v="1"/>
    <s v="Bâches"/>
    <m/>
    <s v="Nombre"/>
    <n v="14"/>
    <m/>
    <n v="43"/>
    <n v="34"/>
    <n v="77"/>
    <x v="231"/>
    <s v="Sélection / Priorisation"/>
    <x v="1"/>
    <x v="1"/>
    <m/>
    <s v="Sainte Hélène"/>
    <s v="Peri urbain"/>
    <s v="Ménage"/>
    <s v="nous avons aussi installé ces bâches pour les familles."/>
    <x v="456"/>
    <n v="1"/>
    <s v="HT08"/>
    <s v="HT08811"/>
    <e v="#N/A"/>
    <n v="1"/>
  </r>
  <r>
    <s v="World Vision International"/>
    <m/>
    <m/>
    <x v="0"/>
    <x v="62"/>
    <n v="6"/>
    <s v="Décembre"/>
    <m/>
    <x v="0"/>
    <x v="0"/>
    <s v="Bidons"/>
    <m/>
    <s v="Nombre"/>
    <n v="250"/>
    <m/>
    <m/>
    <m/>
    <s v=""/>
    <x v="29"/>
    <s v="Sélection / Priorisation"/>
    <x v="5"/>
    <x v="42"/>
    <s v="Raymond"/>
    <s v="Kafou Kadet"/>
    <m/>
    <m/>
    <m/>
    <x v="457"/>
    <n v="6"/>
    <s v="HT10"/>
    <s v="HT101022"/>
    <e v="#N/A"/>
    <n v="0"/>
  </r>
  <r>
    <s v="World Vision International"/>
    <m/>
    <m/>
    <x v="0"/>
    <x v="62"/>
    <n v="6"/>
    <s v="Décembre"/>
    <m/>
    <x v="0"/>
    <x v="0"/>
    <s v="Couvertures"/>
    <m/>
    <s v="Nombre"/>
    <n v="500"/>
    <m/>
    <m/>
    <m/>
    <s v=""/>
    <x v="29"/>
    <s v="Sélection / Priorisation"/>
    <x v="5"/>
    <x v="42"/>
    <s v="Raymond"/>
    <s v="Kafou Kadet"/>
    <m/>
    <m/>
    <m/>
    <x v="457"/>
    <n v="6"/>
    <s v="HT10"/>
    <s v="HT101022"/>
    <e v="#N/A"/>
    <n v="0"/>
  </r>
  <r>
    <s v="World Vision International"/>
    <m/>
    <m/>
    <x v="0"/>
    <x v="62"/>
    <n v="6"/>
    <s v="Décembre"/>
    <m/>
    <x v="0"/>
    <x v="0"/>
    <s v="Kit de cuisine"/>
    <m/>
    <s v="Nombre"/>
    <n v="250"/>
    <m/>
    <m/>
    <m/>
    <s v=""/>
    <x v="29"/>
    <s v="Sélection / Priorisation"/>
    <x v="5"/>
    <x v="42"/>
    <s v="Raymond"/>
    <s v="Kafou Kadet"/>
    <m/>
    <m/>
    <m/>
    <x v="457"/>
    <n v="6"/>
    <s v="HT10"/>
    <s v="HT101022"/>
    <e v="#N/A"/>
    <n v="0"/>
  </r>
  <r>
    <s v="World Vision International"/>
    <m/>
    <m/>
    <x v="0"/>
    <x v="62"/>
    <n v="6"/>
    <s v="Décembre"/>
    <m/>
    <x v="0"/>
    <x v="0"/>
    <s v="Bidons"/>
    <m/>
    <s v="Nombre"/>
    <n v="250"/>
    <m/>
    <m/>
    <m/>
    <s v=""/>
    <x v="29"/>
    <s v="Sélection / Priorisation"/>
    <x v="5"/>
    <x v="42"/>
    <s v="Raymond"/>
    <s v="Bourgen"/>
    <m/>
    <m/>
    <m/>
    <x v="457"/>
    <n v="6"/>
    <s v="HT10"/>
    <s v="HT101022"/>
    <e v="#N/A"/>
    <n v="0"/>
  </r>
  <r>
    <s v="World Vision International"/>
    <m/>
    <m/>
    <x v="0"/>
    <x v="62"/>
    <n v="6"/>
    <s v="Décembre"/>
    <m/>
    <x v="0"/>
    <x v="0"/>
    <s v="Couvertures"/>
    <m/>
    <s v="Nombre"/>
    <n v="500"/>
    <m/>
    <m/>
    <m/>
    <s v=""/>
    <x v="29"/>
    <s v="Sélection / Priorisation"/>
    <x v="5"/>
    <x v="42"/>
    <s v="Raymond"/>
    <s v="Bourgen"/>
    <m/>
    <m/>
    <m/>
    <x v="457"/>
    <n v="6"/>
    <s v="HT10"/>
    <s v="HT101022"/>
    <e v="#N/A"/>
    <n v="0"/>
  </r>
  <r>
    <s v="World Vision International"/>
    <m/>
    <m/>
    <x v="0"/>
    <x v="62"/>
    <n v="6"/>
    <s v="Décembre"/>
    <m/>
    <x v="0"/>
    <x v="0"/>
    <s v="Kit de cuisine"/>
    <m/>
    <s v="Nombre"/>
    <n v="250"/>
    <m/>
    <m/>
    <m/>
    <s v=""/>
    <x v="29"/>
    <s v="Sélection / Priorisation"/>
    <x v="5"/>
    <x v="42"/>
    <s v="Raymond"/>
    <s v="Bourgen"/>
    <m/>
    <m/>
    <m/>
    <x v="457"/>
    <n v="6"/>
    <s v="HT10"/>
    <s v="HT101022"/>
    <e v="#N/A"/>
    <n v="0"/>
  </r>
  <r>
    <s v="CARE"/>
    <m/>
    <m/>
    <x v="0"/>
    <x v="63"/>
    <n v="7"/>
    <s v="Décembre"/>
    <m/>
    <x v="0"/>
    <x v="0"/>
    <s v="Kit d'hygiène"/>
    <s v="Savons de lessive et de toilettes, Serviettes et papiers hygiéniques, Aquatabs, Dentifrices et brosses à dents et Serviettes de bain"/>
    <s v="Nombre"/>
    <n v="400"/>
    <m/>
    <m/>
    <m/>
    <s v=""/>
    <x v="23"/>
    <s v="Sélection / Priorisation"/>
    <x v="3"/>
    <x v="68"/>
    <m/>
    <m/>
    <m/>
    <m/>
    <m/>
    <x v="458"/>
    <n v="2"/>
    <s v="HT02"/>
    <s v="HT02222"/>
    <e v="#N/A"/>
    <n v="1"/>
  </r>
  <r>
    <s v="CARE"/>
    <m/>
    <m/>
    <x v="0"/>
    <x v="63"/>
    <n v="7"/>
    <s v="Décembre"/>
    <m/>
    <x v="1"/>
    <x v="1"/>
    <s v="Bâches"/>
    <m/>
    <s v="Nombre"/>
    <n v="517"/>
    <m/>
    <m/>
    <m/>
    <s v=""/>
    <x v="232"/>
    <s v="Sélection / Priorisation"/>
    <x v="3"/>
    <x v="68"/>
    <m/>
    <m/>
    <m/>
    <m/>
    <m/>
    <x v="458"/>
    <n v="2"/>
    <s v="HT02"/>
    <s v="HT02222"/>
    <e v="#N/A"/>
    <n v="0"/>
  </r>
  <r>
    <s v="JPHRO"/>
    <s v="Chefs de ménage,membres des organisations locales."/>
    <s v="USAID-OFDA"/>
    <x v="0"/>
    <x v="63"/>
    <n v="7"/>
    <s v="Décembre"/>
    <m/>
    <x v="1"/>
    <x v="1"/>
    <s v="Bâches"/>
    <m/>
    <s v="Nombre"/>
    <n v="73"/>
    <m/>
    <n v="119"/>
    <n v="142"/>
    <n v="261"/>
    <x v="233"/>
    <s v="Sélection / Priorisation"/>
    <x v="1"/>
    <x v="1"/>
    <m/>
    <s v="Sainte Hélène"/>
    <s v="Peri urbain"/>
    <s v="Quartier"/>
    <s v="nous avons aussi installé ces bâches pour les familles."/>
    <x v="459"/>
    <n v="1"/>
    <s v="HT08"/>
    <s v="HT08811"/>
    <e v="#N/A"/>
    <n v="0"/>
  </r>
  <r>
    <s v="JPHRO"/>
    <s v="Chefs de ménage,membres des organisations locales."/>
    <s v="USAID-OFDA"/>
    <x v="0"/>
    <x v="63"/>
    <n v="7"/>
    <s v="Décembre"/>
    <m/>
    <x v="1"/>
    <x v="1"/>
    <s v="Bâches"/>
    <m/>
    <s v="Nombre"/>
    <n v="95"/>
    <m/>
    <n v="264"/>
    <n v="289"/>
    <n v="553"/>
    <x v="89"/>
    <s v="Sélection / Priorisation"/>
    <x v="1"/>
    <x v="1"/>
    <s v="Marfranc / Grande Ri"/>
    <s v="Gélin"/>
    <s v="Rural"/>
    <s v="Quartier"/>
    <m/>
    <x v="460"/>
    <n v="1"/>
    <s v="HT08"/>
    <s v="HT08811"/>
    <e v="#N/A"/>
    <n v="0"/>
  </r>
  <r>
    <s v="World Vision International"/>
    <m/>
    <m/>
    <x v="0"/>
    <x v="63"/>
    <n v="7"/>
    <s v="Décembre"/>
    <m/>
    <x v="0"/>
    <x v="0"/>
    <s v="Couvertures"/>
    <m/>
    <s v="Nombre"/>
    <n v="800"/>
    <m/>
    <m/>
    <m/>
    <s v=""/>
    <x v="23"/>
    <s v="Sélection / Priorisation"/>
    <x v="7"/>
    <x v="65"/>
    <s v="Bois De Lance"/>
    <m/>
    <m/>
    <m/>
    <m/>
    <x v="461"/>
    <n v="4"/>
    <s v="HT03"/>
    <s v="HT03313"/>
    <e v="#N/A"/>
    <n v="0"/>
  </r>
  <r>
    <s v="World Vision International"/>
    <m/>
    <m/>
    <x v="0"/>
    <x v="63"/>
    <n v="7"/>
    <s v="Décembre"/>
    <m/>
    <x v="1"/>
    <x v="1"/>
    <s v="Bâches"/>
    <m/>
    <s v="Nombre"/>
    <n v="400"/>
    <m/>
    <m/>
    <m/>
    <s v=""/>
    <x v="23"/>
    <s v="Sélection / Priorisation"/>
    <x v="7"/>
    <x v="65"/>
    <s v="Bois De Lance"/>
    <m/>
    <m/>
    <m/>
    <m/>
    <x v="461"/>
    <n v="4"/>
    <s v="HT03"/>
    <s v="HT03313"/>
    <e v="#N/A"/>
    <n v="0"/>
  </r>
  <r>
    <s v="World Vision International"/>
    <m/>
    <m/>
    <x v="0"/>
    <x v="63"/>
    <n v="7"/>
    <s v="Décembre"/>
    <m/>
    <x v="0"/>
    <x v="0"/>
    <s v="Kit d'hygiène"/>
    <m/>
    <s v="Nombre"/>
    <n v="400"/>
    <m/>
    <m/>
    <m/>
    <s v=""/>
    <x v="23"/>
    <s v="Sélection / Priorisation"/>
    <x v="7"/>
    <x v="65"/>
    <s v="Bois De Lance"/>
    <m/>
    <m/>
    <m/>
    <m/>
    <x v="461"/>
    <n v="4"/>
    <s v="HT03"/>
    <s v="HT03313"/>
    <e v="#N/A"/>
    <n v="0"/>
  </r>
  <r>
    <s v="World Vision International"/>
    <m/>
    <m/>
    <x v="0"/>
    <x v="63"/>
    <n v="7"/>
    <s v="Décembre"/>
    <m/>
    <x v="0"/>
    <x v="0"/>
    <s v="Moustiquaires"/>
    <m/>
    <s v="Nombre"/>
    <n v="800"/>
    <m/>
    <m/>
    <m/>
    <s v=""/>
    <x v="23"/>
    <s v="Sélection / Priorisation"/>
    <x v="7"/>
    <x v="65"/>
    <s v="Bois De Lance"/>
    <m/>
    <m/>
    <m/>
    <m/>
    <x v="461"/>
    <n v="4"/>
    <s v="HT03"/>
    <s v="HT03313"/>
    <e v="#N/A"/>
    <n v="0"/>
  </r>
  <r>
    <s v="World Vision International"/>
    <m/>
    <m/>
    <x v="0"/>
    <x v="63"/>
    <n v="7"/>
    <s v="Décembre"/>
    <m/>
    <x v="0"/>
    <x v="0"/>
    <s v="Aquatabs"/>
    <m/>
    <s v="Nombre"/>
    <n v="2520"/>
    <m/>
    <m/>
    <m/>
    <s v=""/>
    <x v="103"/>
    <s v="Sélection / Priorisation"/>
    <x v="0"/>
    <x v="22"/>
    <s v="Pointe A Raquette"/>
    <s v="Trou Bigaille"/>
    <m/>
    <m/>
    <m/>
    <x v="462"/>
    <n v="1"/>
    <s v="HT01"/>
    <s v="HT01152"/>
    <e v="#N/A"/>
    <n v="0"/>
  </r>
  <r>
    <s v="CARE"/>
    <m/>
    <m/>
    <x v="0"/>
    <x v="64"/>
    <n v="8"/>
    <s v="Décembre"/>
    <m/>
    <x v="0"/>
    <x v="0"/>
    <s v="Kit d'hygiène"/>
    <s v="Savons de lessive et de toilettes, Serviettes et papiers hygiéniques, Aquatabs, Dentifrices et brosses à dents et Serviettes de bain"/>
    <s v="Nombre"/>
    <n v="174"/>
    <m/>
    <m/>
    <m/>
    <s v=""/>
    <x v="118"/>
    <s v="Sélection / Priorisation"/>
    <x v="1"/>
    <x v="2"/>
    <m/>
    <m/>
    <m/>
    <m/>
    <m/>
    <x v="463"/>
    <n v="1"/>
    <s v="HT08"/>
    <s v="HT08832"/>
    <e v="#N/A"/>
    <n v="0"/>
  </r>
  <r>
    <s v="MEDAIR"/>
    <m/>
    <s v="OFDA"/>
    <x v="0"/>
    <x v="64"/>
    <n v="8"/>
    <s v="Décembre"/>
    <m/>
    <x v="1"/>
    <x v="1"/>
    <s v="Autre, à préciser dans &quot;Commentaires&quot;"/>
    <m/>
    <s v="N/A"/>
    <n v="628"/>
    <m/>
    <m/>
    <m/>
    <s v=""/>
    <x v="234"/>
    <s v="Distribution générale"/>
    <x v="2"/>
    <x v="54"/>
    <s v="Dalmette"/>
    <m/>
    <m/>
    <m/>
    <s v="Shelter fixing kits. Sawyer filter."/>
    <x v="464"/>
    <n v="2"/>
    <s v="HT07"/>
    <s v="HT07753"/>
    <e v="#N/A"/>
    <n v="0"/>
  </r>
  <r>
    <s v="MEDAIR"/>
    <m/>
    <s v="OFDA"/>
    <x v="0"/>
    <x v="64"/>
    <n v="8"/>
    <s v="Décembre"/>
    <m/>
    <x v="1"/>
    <x v="1"/>
    <s v="Autre, à préciser dans &quot;Commentaires&quot;"/>
    <m/>
    <s v="N/A"/>
    <n v="628"/>
    <m/>
    <m/>
    <m/>
    <s v=""/>
    <x v="234"/>
    <s v="Distribution générale"/>
    <x v="2"/>
    <x v="54"/>
    <s v="Dalmette"/>
    <m/>
    <m/>
    <m/>
    <s v="Shelter fixing kits. Sawyer filter."/>
    <x v="464"/>
    <n v="2"/>
    <s v="HT07"/>
    <s v="HT07753"/>
    <e v="#N/A"/>
    <n v="0"/>
  </r>
  <r>
    <s v="American RC"/>
    <s v="Haitian RC"/>
    <m/>
    <x v="0"/>
    <x v="65"/>
    <n v="9"/>
    <s v="Décembre"/>
    <m/>
    <x v="0"/>
    <x v="0"/>
    <s v="Couvertures"/>
    <m/>
    <s v="Nombre"/>
    <n v="230"/>
    <m/>
    <m/>
    <m/>
    <s v=""/>
    <x v="20"/>
    <s v="Sélection / Priorisation"/>
    <x v="5"/>
    <x v="69"/>
    <s v="Baconnois"/>
    <m/>
    <m/>
    <m/>
    <m/>
    <x v="465"/>
    <n v="5"/>
    <s v="HT10"/>
    <s v="HT101021"/>
    <e v="#N/A"/>
    <n v="1"/>
  </r>
  <r>
    <s v="American RC"/>
    <s v="Haitian RC"/>
    <m/>
    <x v="0"/>
    <x v="65"/>
    <n v="9"/>
    <s v="Décembre"/>
    <m/>
    <x v="0"/>
    <x v="0"/>
    <s v="Seaux"/>
    <m/>
    <s v="Nombre"/>
    <n v="230"/>
    <m/>
    <m/>
    <m/>
    <s v=""/>
    <x v="20"/>
    <s v="Sélection / Priorisation"/>
    <x v="5"/>
    <x v="69"/>
    <s v="Baconnois"/>
    <m/>
    <m/>
    <m/>
    <m/>
    <x v="465"/>
    <n v="5"/>
    <s v="HT10"/>
    <s v="HT101021"/>
    <e v="#N/A"/>
    <n v="0"/>
  </r>
  <r>
    <s v="American RC"/>
    <s v="Haitian RC"/>
    <m/>
    <x v="0"/>
    <x v="65"/>
    <n v="9"/>
    <s v="Décembre"/>
    <m/>
    <x v="0"/>
    <x v="0"/>
    <s v="Moustiquaires"/>
    <m/>
    <s v="Nombre"/>
    <n v="460"/>
    <m/>
    <m/>
    <m/>
    <s v=""/>
    <x v="20"/>
    <s v="Sélection / Priorisation"/>
    <x v="5"/>
    <x v="69"/>
    <s v="Baconnois"/>
    <m/>
    <m/>
    <m/>
    <m/>
    <x v="465"/>
    <n v="5"/>
    <s v="HT10"/>
    <s v="HT101021"/>
    <e v="#N/A"/>
    <n v="0"/>
  </r>
  <r>
    <s v="American RC"/>
    <s v="Haitian RC"/>
    <m/>
    <x v="0"/>
    <x v="65"/>
    <n v="9"/>
    <s v="Décembre"/>
    <m/>
    <x v="0"/>
    <x v="0"/>
    <s v="Kit d'hygiène"/>
    <m/>
    <s v="Nombre"/>
    <n v="230"/>
    <m/>
    <m/>
    <m/>
    <s v=""/>
    <x v="20"/>
    <s v="Sélection / Priorisation"/>
    <x v="5"/>
    <x v="69"/>
    <s v="Baconnois"/>
    <m/>
    <m/>
    <m/>
    <m/>
    <x v="465"/>
    <n v="5"/>
    <s v="HT10"/>
    <s v="HT101021"/>
    <e v="#N/A"/>
    <n v="0"/>
  </r>
  <r>
    <s v="American RC"/>
    <s v="Haitian RC"/>
    <m/>
    <x v="0"/>
    <x v="65"/>
    <n v="9"/>
    <s v="Décembre"/>
    <m/>
    <x v="0"/>
    <x v="0"/>
    <s v="Kit de cuisine"/>
    <m/>
    <s v="Nombre"/>
    <n v="230"/>
    <m/>
    <m/>
    <m/>
    <s v=""/>
    <x v="20"/>
    <s v="Sélection / Priorisation"/>
    <x v="5"/>
    <x v="69"/>
    <s v="Baconnois"/>
    <m/>
    <m/>
    <m/>
    <m/>
    <x v="465"/>
    <n v="5"/>
    <s v="HT10"/>
    <s v="HT101021"/>
    <e v="#N/A"/>
    <n v="0"/>
  </r>
  <r>
    <s v="American RC"/>
    <s v="Haitian RC"/>
    <m/>
    <x v="0"/>
    <x v="65"/>
    <n v="9"/>
    <s v="Décembre"/>
    <m/>
    <x v="1"/>
    <x v="1"/>
    <s v="Bâches"/>
    <m/>
    <s v="Nombre"/>
    <n v="60"/>
    <m/>
    <m/>
    <m/>
    <s v=""/>
    <x v="5"/>
    <s v="Sélection / Priorisation"/>
    <x v="2"/>
    <x v="36"/>
    <s v="Renaudin"/>
    <m/>
    <m/>
    <m/>
    <m/>
    <x v="466"/>
    <n v="4"/>
    <s v="HT07"/>
    <s v="HT07743"/>
    <e v="#N/A"/>
    <n v="0"/>
  </r>
  <r>
    <s v="American RC"/>
    <s v="Haitian RC"/>
    <m/>
    <x v="0"/>
    <x v="65"/>
    <n v="9"/>
    <s v="Décembre"/>
    <m/>
    <x v="0"/>
    <x v="0"/>
    <s v="Bidons"/>
    <m/>
    <s v="Nombre"/>
    <n v="120"/>
    <m/>
    <m/>
    <m/>
    <s v=""/>
    <x v="5"/>
    <s v="Sélection / Priorisation"/>
    <x v="2"/>
    <x v="36"/>
    <s v="Renaudin"/>
    <m/>
    <m/>
    <m/>
    <m/>
    <x v="466"/>
    <n v="4"/>
    <s v="HT07"/>
    <s v="HT07743"/>
    <e v="#N/A"/>
    <n v="0"/>
  </r>
  <r>
    <s v="American RC"/>
    <s v="Haitian RC"/>
    <m/>
    <x v="0"/>
    <x v="65"/>
    <n v="9"/>
    <s v="Décembre"/>
    <m/>
    <x v="0"/>
    <x v="0"/>
    <s v="Kit de cuisine"/>
    <m/>
    <s v="Nombre"/>
    <n v="60"/>
    <m/>
    <m/>
    <m/>
    <s v=""/>
    <x v="5"/>
    <s v="Sélection / Priorisation"/>
    <x v="2"/>
    <x v="36"/>
    <s v="Renaudin"/>
    <m/>
    <m/>
    <m/>
    <m/>
    <x v="466"/>
    <n v="4"/>
    <s v="HT07"/>
    <s v="HT07743"/>
    <e v="#N/A"/>
    <n v="0"/>
  </r>
  <r>
    <s v="American RC"/>
    <s v="Haitian RC"/>
    <m/>
    <x v="0"/>
    <x v="65"/>
    <n v="9"/>
    <s v="Décembre"/>
    <m/>
    <x v="1"/>
    <x v="1"/>
    <s v="Kit Abris"/>
    <m/>
    <s v="Nombre"/>
    <n v="60"/>
    <m/>
    <m/>
    <m/>
    <s v=""/>
    <x v="5"/>
    <s v="Sélection / Priorisation"/>
    <x v="2"/>
    <x v="36"/>
    <s v="Renaudin"/>
    <m/>
    <m/>
    <m/>
    <m/>
    <x v="466"/>
    <n v="4"/>
    <s v="HT07"/>
    <s v="HT07743"/>
    <e v="#N/A"/>
    <n v="0"/>
  </r>
  <r>
    <s v="IFRC"/>
    <s v="Haitian RC"/>
    <m/>
    <x v="0"/>
    <x v="65"/>
    <n v="9"/>
    <s v="Décembre"/>
    <m/>
    <x v="1"/>
    <x v="1"/>
    <s v="Bâches"/>
    <m/>
    <s v="Nombre"/>
    <n v="798"/>
    <m/>
    <m/>
    <m/>
    <s v=""/>
    <x v="235"/>
    <s v="Sélection / Priorisation"/>
    <x v="1"/>
    <x v="44"/>
    <m/>
    <m/>
    <m/>
    <m/>
    <m/>
    <x v="467"/>
    <n v="13"/>
    <s v="HT08"/>
    <s v="HT08821"/>
    <e v="#N/A"/>
    <n v="0"/>
  </r>
  <r>
    <s v="IFRC"/>
    <s v="Haitian RC"/>
    <m/>
    <x v="0"/>
    <x v="65"/>
    <n v="9"/>
    <s v="Décembre"/>
    <m/>
    <x v="0"/>
    <x v="0"/>
    <s v="Bidons"/>
    <m/>
    <s v="Nombre"/>
    <n v="798"/>
    <m/>
    <m/>
    <m/>
    <s v=""/>
    <x v="235"/>
    <s v="Sélection / Priorisation"/>
    <x v="1"/>
    <x v="44"/>
    <m/>
    <m/>
    <m/>
    <m/>
    <m/>
    <x v="467"/>
    <n v="13"/>
    <s v="HT08"/>
    <s v="HT08821"/>
    <e v="#N/A"/>
    <n v="0"/>
  </r>
  <r>
    <s v="IFRC"/>
    <s v="Haitian RC"/>
    <m/>
    <x v="0"/>
    <x v="65"/>
    <n v="9"/>
    <s v="Décembre"/>
    <m/>
    <x v="0"/>
    <x v="0"/>
    <s v="Seaux"/>
    <m/>
    <s v="Nombre"/>
    <n v="399"/>
    <m/>
    <m/>
    <m/>
    <s v=""/>
    <x v="235"/>
    <s v="Sélection / Priorisation"/>
    <x v="1"/>
    <x v="44"/>
    <m/>
    <m/>
    <m/>
    <m/>
    <m/>
    <x v="467"/>
    <n v="13"/>
    <s v="HT08"/>
    <s v="HT08821"/>
    <e v="#N/A"/>
    <n v="0"/>
  </r>
  <r>
    <s v="IFRC"/>
    <s v="Haitian RC"/>
    <m/>
    <x v="0"/>
    <x v="65"/>
    <n v="9"/>
    <s v="Décembre"/>
    <m/>
    <x v="0"/>
    <x v="0"/>
    <s v="Moustiquaires"/>
    <m/>
    <s v="Nombre"/>
    <n v="798"/>
    <m/>
    <m/>
    <m/>
    <s v=""/>
    <x v="235"/>
    <s v="Sélection / Priorisation"/>
    <x v="1"/>
    <x v="44"/>
    <m/>
    <m/>
    <m/>
    <m/>
    <m/>
    <x v="467"/>
    <n v="13"/>
    <s v="HT08"/>
    <s v="HT08821"/>
    <e v="#N/A"/>
    <n v="0"/>
  </r>
  <r>
    <s v="IFRC"/>
    <s v="Haitian RC"/>
    <m/>
    <x v="0"/>
    <x v="65"/>
    <n v="9"/>
    <s v="Décembre"/>
    <m/>
    <x v="0"/>
    <x v="0"/>
    <s v="Kit de cuisine"/>
    <m/>
    <s v="Nombre"/>
    <n v="399"/>
    <m/>
    <m/>
    <m/>
    <s v=""/>
    <x v="235"/>
    <s v="Sélection / Priorisation"/>
    <x v="1"/>
    <x v="44"/>
    <m/>
    <m/>
    <m/>
    <m/>
    <m/>
    <x v="467"/>
    <n v="13"/>
    <s v="HT08"/>
    <s v="HT08821"/>
    <e v="#N/A"/>
    <n v="0"/>
  </r>
  <r>
    <s v="IFRC"/>
    <s v="Haitian RC"/>
    <m/>
    <x v="0"/>
    <x v="65"/>
    <n v="9"/>
    <s v="Décembre"/>
    <m/>
    <x v="1"/>
    <x v="1"/>
    <s v="Kit Abris"/>
    <m/>
    <s v="Nombre"/>
    <n v="399"/>
    <m/>
    <m/>
    <m/>
    <s v=""/>
    <x v="235"/>
    <s v="Sélection / Priorisation"/>
    <x v="1"/>
    <x v="44"/>
    <m/>
    <m/>
    <m/>
    <m/>
    <m/>
    <x v="467"/>
    <n v="13"/>
    <s v="HT08"/>
    <s v="HT08821"/>
    <e v="#N/A"/>
    <n v="0"/>
  </r>
  <r>
    <s v="IFRC"/>
    <s v="Haitian RC"/>
    <m/>
    <x v="0"/>
    <x v="65"/>
    <n v="9"/>
    <s v="Décembre"/>
    <m/>
    <x v="1"/>
    <x v="1"/>
    <s v="Bâches"/>
    <m/>
    <s v="Nombre"/>
    <n v="9"/>
    <m/>
    <m/>
    <m/>
    <s v=""/>
    <x v="236"/>
    <s v="Sélection / Priorisation"/>
    <x v="1"/>
    <x v="44"/>
    <m/>
    <m/>
    <m/>
    <m/>
    <m/>
    <x v="467"/>
    <n v="13"/>
    <s v="HT08"/>
    <s v="HT08821"/>
    <e v="#N/A"/>
    <n v="0"/>
  </r>
  <r>
    <s v="IFRC"/>
    <s v="Haitian RC"/>
    <m/>
    <x v="0"/>
    <x v="65"/>
    <n v="9"/>
    <s v="Décembre"/>
    <m/>
    <x v="0"/>
    <x v="0"/>
    <s v="Bidons"/>
    <m/>
    <s v="Nombre"/>
    <n v="18"/>
    <m/>
    <m/>
    <m/>
    <s v=""/>
    <x v="236"/>
    <s v="Sélection / Priorisation"/>
    <x v="1"/>
    <x v="44"/>
    <m/>
    <m/>
    <m/>
    <m/>
    <m/>
    <x v="467"/>
    <n v="13"/>
    <s v="HT08"/>
    <s v="HT08821"/>
    <e v="#N/A"/>
    <n v="0"/>
  </r>
  <r>
    <s v="IFRC"/>
    <s v="Haitian RC"/>
    <m/>
    <x v="0"/>
    <x v="65"/>
    <n v="9"/>
    <s v="Décembre"/>
    <m/>
    <x v="0"/>
    <x v="0"/>
    <s v="Seaux"/>
    <m/>
    <s v="Nombre"/>
    <n v="9"/>
    <m/>
    <m/>
    <m/>
    <s v=""/>
    <x v="236"/>
    <s v="Sélection / Priorisation"/>
    <x v="1"/>
    <x v="44"/>
    <m/>
    <m/>
    <m/>
    <m/>
    <m/>
    <x v="467"/>
    <n v="13"/>
    <s v="HT08"/>
    <s v="HT08821"/>
    <e v="#N/A"/>
    <n v="0"/>
  </r>
  <r>
    <s v="IFRC"/>
    <s v="Haitian RC"/>
    <m/>
    <x v="0"/>
    <x v="65"/>
    <n v="9"/>
    <s v="Décembre"/>
    <m/>
    <x v="0"/>
    <x v="0"/>
    <s v="Moustiquaires"/>
    <m/>
    <s v="Nombre"/>
    <n v="18"/>
    <m/>
    <m/>
    <m/>
    <s v=""/>
    <x v="236"/>
    <s v="Sélection / Priorisation"/>
    <x v="1"/>
    <x v="44"/>
    <m/>
    <m/>
    <m/>
    <m/>
    <m/>
    <x v="467"/>
    <n v="13"/>
    <s v="HT08"/>
    <s v="HT08821"/>
    <e v="#N/A"/>
    <n v="0"/>
  </r>
  <r>
    <s v="IFRC"/>
    <s v="Haitian RC"/>
    <m/>
    <x v="0"/>
    <x v="65"/>
    <n v="9"/>
    <s v="Décembre"/>
    <m/>
    <x v="0"/>
    <x v="0"/>
    <s v="Kit d'hygiène"/>
    <m/>
    <s v="Nombre"/>
    <n v="9"/>
    <m/>
    <m/>
    <m/>
    <s v=""/>
    <x v="236"/>
    <s v="Sélection / Priorisation"/>
    <x v="1"/>
    <x v="44"/>
    <m/>
    <m/>
    <m/>
    <m/>
    <m/>
    <x v="467"/>
    <n v="13"/>
    <s v="HT08"/>
    <s v="HT08821"/>
    <e v="#N/A"/>
    <n v="0"/>
  </r>
  <r>
    <s v="IFRC"/>
    <s v="Haitian RC"/>
    <m/>
    <x v="0"/>
    <x v="65"/>
    <n v="9"/>
    <s v="Décembre"/>
    <m/>
    <x v="0"/>
    <x v="0"/>
    <s v="Kit de cuisine"/>
    <m/>
    <s v="Nombre"/>
    <n v="9"/>
    <m/>
    <m/>
    <m/>
    <s v=""/>
    <x v="236"/>
    <s v="Sélection / Priorisation"/>
    <x v="1"/>
    <x v="44"/>
    <m/>
    <m/>
    <m/>
    <m/>
    <m/>
    <x v="467"/>
    <n v="13"/>
    <s v="HT08"/>
    <s v="HT08821"/>
    <e v="#N/A"/>
    <n v="0"/>
  </r>
  <r>
    <s v="IFRC"/>
    <s v="Haitian RC"/>
    <m/>
    <x v="0"/>
    <x v="65"/>
    <n v="9"/>
    <s v="Décembre"/>
    <m/>
    <x v="1"/>
    <x v="1"/>
    <s v="Kit Abris"/>
    <m/>
    <s v="Nombre"/>
    <n v="9"/>
    <m/>
    <m/>
    <m/>
    <s v=""/>
    <x v="236"/>
    <s v="Sélection / Priorisation"/>
    <x v="1"/>
    <x v="44"/>
    <m/>
    <m/>
    <m/>
    <m/>
    <m/>
    <x v="467"/>
    <n v="13"/>
    <s v="HT08"/>
    <s v="HT08821"/>
    <e v="#N/A"/>
    <n v="0"/>
  </r>
  <r>
    <s v="ShelterBox"/>
    <s v="Rotary Club Les Cayes"/>
    <m/>
    <x v="3"/>
    <x v="65"/>
    <n v="9"/>
    <s v="Décembre"/>
    <m/>
    <x v="1"/>
    <x v="1"/>
    <s v="Kit Abris"/>
    <s v="1 per HH"/>
    <s v="Nombre"/>
    <n v="106"/>
    <m/>
    <m/>
    <m/>
    <s v=""/>
    <x v="153"/>
    <s v="Sélection / Priorisation"/>
    <x v="2"/>
    <x v="7"/>
    <s v="Bourdet"/>
    <m/>
    <s v="Urbain"/>
    <s v="Ménage"/>
    <s v="Distributed in conjunction with NFI kits of solar lights, water filter, water container and mosquito nets"/>
    <x v="468"/>
    <n v="1"/>
    <s v="HT07"/>
    <s v="HT07711"/>
    <e v="#N/A"/>
    <n v="0"/>
  </r>
  <r>
    <s v="World Vision International"/>
    <m/>
    <m/>
    <x v="0"/>
    <x v="65"/>
    <n v="9"/>
    <s v="Décembre"/>
    <m/>
    <x v="0"/>
    <x v="0"/>
    <s v="Seaux"/>
    <m/>
    <s v="Nombre"/>
    <n v="200"/>
    <m/>
    <m/>
    <m/>
    <s v=""/>
    <x v="33"/>
    <s v="Sélection / Priorisation"/>
    <x v="0"/>
    <x v="22"/>
    <s v="Pointe A Raquette"/>
    <s v="Ti palmiste"/>
    <m/>
    <m/>
    <m/>
    <x v="469"/>
    <n v="5"/>
    <s v="HT01"/>
    <s v="HT01152"/>
    <e v="#N/A"/>
    <n v="0"/>
  </r>
  <r>
    <s v="World Vision International"/>
    <m/>
    <m/>
    <x v="0"/>
    <x v="65"/>
    <n v="9"/>
    <s v="Décembre"/>
    <m/>
    <x v="0"/>
    <x v="0"/>
    <s v="Bidons"/>
    <m/>
    <s v="Nombre"/>
    <n v="200"/>
    <m/>
    <m/>
    <m/>
    <s v=""/>
    <x v="33"/>
    <s v="Sélection / Priorisation"/>
    <x v="0"/>
    <x v="22"/>
    <s v="Pointe A Raquette"/>
    <s v="Ti palmiste"/>
    <m/>
    <m/>
    <m/>
    <x v="469"/>
    <n v="5"/>
    <s v="HT01"/>
    <s v="HT01152"/>
    <e v="#N/A"/>
    <n v="0"/>
  </r>
  <r>
    <s v="World Vision International"/>
    <m/>
    <m/>
    <x v="0"/>
    <x v="65"/>
    <n v="9"/>
    <s v="Décembre"/>
    <m/>
    <x v="0"/>
    <x v="0"/>
    <s v="Lampes solaires"/>
    <m/>
    <s v="Nombre"/>
    <n v="200"/>
    <m/>
    <m/>
    <m/>
    <s v=""/>
    <x v="33"/>
    <s v="Sélection / Priorisation"/>
    <x v="0"/>
    <x v="22"/>
    <s v="Pointe A Raquette"/>
    <s v="Ti palmiste"/>
    <m/>
    <m/>
    <m/>
    <x v="469"/>
    <n v="5"/>
    <s v="HT01"/>
    <s v="HT01152"/>
    <e v="#N/A"/>
    <n v="0"/>
  </r>
  <r>
    <s v="World Vision International"/>
    <m/>
    <m/>
    <x v="0"/>
    <x v="65"/>
    <n v="9"/>
    <s v="Décembre"/>
    <m/>
    <x v="0"/>
    <x v="0"/>
    <s v="Moustiquaires"/>
    <m/>
    <s v="Nombre"/>
    <n v="200"/>
    <m/>
    <m/>
    <m/>
    <s v=""/>
    <x v="33"/>
    <s v="Sélection / Priorisation"/>
    <x v="0"/>
    <x v="22"/>
    <s v="Pointe A Raquette"/>
    <s v="Ti palmiste"/>
    <m/>
    <m/>
    <m/>
    <x v="469"/>
    <n v="5"/>
    <s v="HT01"/>
    <s v="HT01152"/>
    <e v="#N/A"/>
    <n v="0"/>
  </r>
  <r>
    <s v="World Vision International"/>
    <m/>
    <m/>
    <x v="0"/>
    <x v="65"/>
    <n v="9"/>
    <s v="Décembre"/>
    <m/>
    <x v="2"/>
    <x v="2"/>
    <s v="Formation"/>
    <m/>
    <s v=""/>
    <n v="200"/>
    <m/>
    <m/>
    <m/>
    <s v=""/>
    <x v="33"/>
    <s v="Sélection / Priorisation"/>
    <x v="0"/>
    <x v="22"/>
    <s v="Pointe A Raquette"/>
    <s v="Ti Palmiste"/>
    <m/>
    <m/>
    <m/>
    <x v="469"/>
    <n v="5"/>
    <s v="HT01"/>
    <s v="HT01152"/>
    <e v="#N/A"/>
    <n v="0"/>
  </r>
  <r>
    <s v="Diakonie Katastrophenhilfe"/>
    <s v="ATEPASE"/>
    <s v="Diakonie Katastrophenhilfe"/>
    <x v="0"/>
    <x v="66"/>
    <n v="10"/>
    <s v="Décembre"/>
    <m/>
    <x v="0"/>
    <x v="0"/>
    <s v="Kit d'hygiène"/>
    <s v="Shampooing, savon, brosses a dents, dentifrice, deodorants, peignes, Aquatabs, papier toilette, serviette hygienique, sceaux, savon pour lessive"/>
    <s v="Nombre"/>
    <n v="57"/>
    <m/>
    <m/>
    <m/>
    <s v=""/>
    <x v="56"/>
    <s v="Sélection / Priorisation"/>
    <x v="3"/>
    <x v="16"/>
    <s v="9ème Bas de Gris-gris"/>
    <m/>
    <s v="Rural"/>
    <s v="Ménage"/>
    <m/>
    <x v="470"/>
    <n v="1"/>
    <s v="HT02"/>
    <s v="HT02221"/>
    <s v="HT02221-09"/>
    <n v="0"/>
  </r>
  <r>
    <s v="IFRC"/>
    <s v="Haitian RC"/>
    <m/>
    <x v="0"/>
    <x v="66"/>
    <n v="10"/>
    <s v="Décembre"/>
    <m/>
    <x v="1"/>
    <x v="1"/>
    <s v="Bâches"/>
    <m/>
    <s v="Nombre"/>
    <n v="992"/>
    <m/>
    <m/>
    <m/>
    <s v=""/>
    <x v="237"/>
    <s v="Sélection / Priorisation"/>
    <x v="1"/>
    <x v="46"/>
    <m/>
    <m/>
    <m/>
    <m/>
    <m/>
    <x v="471"/>
    <n v="1"/>
    <s v="HT08"/>
    <s v="HT08823"/>
    <e v="#N/A"/>
    <n v="0"/>
  </r>
  <r>
    <s v="Samaritan's Purse"/>
    <m/>
    <s v="OFDA"/>
    <x v="1"/>
    <x v="66"/>
    <n v="10"/>
    <s v="Décembre"/>
    <m/>
    <x v="1"/>
    <x v="1"/>
    <s v="Bâches"/>
    <m/>
    <s v="Nombre"/>
    <n v="1500"/>
    <m/>
    <m/>
    <m/>
    <s v=""/>
    <x v="174"/>
    <s v="Sélection / Priorisation"/>
    <x v="1"/>
    <x v="2"/>
    <s v="Les Gommiers"/>
    <m/>
    <m/>
    <m/>
    <m/>
    <x v="472"/>
    <n v="4"/>
    <s v="HT08"/>
    <s v="HT08832"/>
    <e v="#N/A"/>
    <n v="0"/>
  </r>
  <r>
    <s v="Samaritan's Purse"/>
    <m/>
    <s v="OFDA"/>
    <x v="1"/>
    <x v="66"/>
    <n v="10"/>
    <s v="Décembre"/>
    <m/>
    <x v="1"/>
    <x v="1"/>
    <s v="Bâches"/>
    <m/>
    <s v="Nombre"/>
    <n v="1250"/>
    <m/>
    <m/>
    <m/>
    <s v=""/>
    <x v="238"/>
    <s v="Sélection / Priorisation"/>
    <x v="1"/>
    <x v="2"/>
    <s v="Grande Vicent"/>
    <m/>
    <m/>
    <m/>
    <m/>
    <x v="473"/>
    <n v="4"/>
    <s v="HT08"/>
    <s v="HT08832"/>
    <e v="#N/A"/>
    <n v="0"/>
  </r>
  <r>
    <s v="Samaritan's Purse"/>
    <m/>
    <s v="OFDA"/>
    <x v="1"/>
    <x v="66"/>
    <n v="10"/>
    <s v="Décembre"/>
    <m/>
    <x v="1"/>
    <x v="1"/>
    <s v="Bâches"/>
    <m/>
    <s v="Nombre"/>
    <n v="800"/>
    <m/>
    <m/>
    <m/>
    <s v=""/>
    <x v="55"/>
    <s v="Sélection / Priorisation"/>
    <x v="1"/>
    <x v="5"/>
    <s v="Anote/Tapion"/>
    <m/>
    <m/>
    <m/>
    <m/>
    <x v="474"/>
    <n v="4"/>
    <s v="HT08"/>
    <s v="HT08814"/>
    <e v="#N/A"/>
    <n v="1"/>
  </r>
  <r>
    <s v="Samaritan's Purse"/>
    <m/>
    <s v="OFDA"/>
    <x v="1"/>
    <x v="66"/>
    <n v="10"/>
    <s v="Décembre"/>
    <m/>
    <x v="1"/>
    <x v="1"/>
    <s v="Bâches"/>
    <m/>
    <s v="Nombre"/>
    <n v="200"/>
    <m/>
    <m/>
    <m/>
    <s v=""/>
    <x v="33"/>
    <s v="Sélection / Priorisation"/>
    <x v="1"/>
    <x v="5"/>
    <s v="L'Assive/Chaumeau"/>
    <m/>
    <m/>
    <m/>
    <m/>
    <x v="475"/>
    <n v="4"/>
    <s v="HT08"/>
    <s v="HT08814"/>
    <e v="#N/A"/>
    <n v="0"/>
  </r>
  <r>
    <s v="Samaritan's Purse"/>
    <m/>
    <s v="OFDA"/>
    <x v="1"/>
    <x v="66"/>
    <n v="10"/>
    <s v="Décembre"/>
    <m/>
    <x v="1"/>
    <x v="1"/>
    <s v="Bâches"/>
    <m/>
    <s v="Nombre"/>
    <n v="300"/>
    <m/>
    <m/>
    <m/>
    <s v=""/>
    <x v="25"/>
    <s v="Sélection / Priorisation"/>
    <x v="1"/>
    <x v="4"/>
    <s v="Dejean"/>
    <m/>
    <m/>
    <m/>
    <m/>
    <x v="476"/>
    <n v="4"/>
    <s v="HT08"/>
    <s v="HT08815"/>
    <e v="#N/A"/>
    <n v="1"/>
  </r>
  <r>
    <s v="Samaritan's Purse"/>
    <m/>
    <s v="OFDA"/>
    <x v="1"/>
    <x v="66"/>
    <n v="10"/>
    <s v="Décembre"/>
    <m/>
    <x v="1"/>
    <x v="1"/>
    <s v="Bâches"/>
    <m/>
    <s v="Nombre"/>
    <n v="1050"/>
    <m/>
    <m/>
    <m/>
    <s v=""/>
    <x v="239"/>
    <s v="Sélection / Priorisation"/>
    <x v="1"/>
    <x v="4"/>
    <s v="Boucan"/>
    <m/>
    <m/>
    <m/>
    <m/>
    <x v="477"/>
    <n v="4"/>
    <s v="HT08"/>
    <s v="HT08815"/>
    <e v="#N/A"/>
    <n v="0"/>
  </r>
  <r>
    <s v="Samaritan's Purse"/>
    <m/>
    <s v="OFDA"/>
    <x v="1"/>
    <x v="66"/>
    <n v="10"/>
    <s v="Décembre"/>
    <m/>
    <x v="1"/>
    <x v="1"/>
    <s v="Kit d'outils"/>
    <m/>
    <s v="Nombre"/>
    <n v="300"/>
    <m/>
    <m/>
    <m/>
    <s v=""/>
    <x v="174"/>
    <s v="Sélection / Priorisation"/>
    <x v="1"/>
    <x v="2"/>
    <s v="Les Gommiers"/>
    <m/>
    <m/>
    <m/>
    <m/>
    <x v="472"/>
    <n v="4"/>
    <s v="HT08"/>
    <s v="HT08832"/>
    <e v="#N/A"/>
    <n v="0"/>
  </r>
  <r>
    <s v="Samaritan's Purse"/>
    <m/>
    <s v="OFDA"/>
    <x v="1"/>
    <x v="66"/>
    <n v="10"/>
    <s v="Décembre"/>
    <m/>
    <x v="1"/>
    <x v="1"/>
    <s v="Kit d'outils"/>
    <m/>
    <s v="Nombre"/>
    <n v="250"/>
    <m/>
    <m/>
    <m/>
    <s v=""/>
    <x v="238"/>
    <s v="Sélection / Priorisation"/>
    <x v="1"/>
    <x v="2"/>
    <s v="Grande Vicent"/>
    <m/>
    <m/>
    <m/>
    <m/>
    <x v="473"/>
    <n v="4"/>
    <s v="HT08"/>
    <s v="HT08832"/>
    <e v="#N/A"/>
    <n v="0"/>
  </r>
  <r>
    <s v="Samaritan's Purse"/>
    <m/>
    <s v="OFDA"/>
    <x v="1"/>
    <x v="66"/>
    <n v="10"/>
    <s v="Décembre"/>
    <m/>
    <x v="1"/>
    <x v="1"/>
    <s v="Kit d'outils"/>
    <m/>
    <s v="Nombre"/>
    <n v="160"/>
    <m/>
    <m/>
    <m/>
    <s v=""/>
    <x v="55"/>
    <s v="Sélection / Priorisation"/>
    <x v="1"/>
    <x v="5"/>
    <s v="Anote/Tapion"/>
    <m/>
    <m/>
    <m/>
    <m/>
    <x v="474"/>
    <n v="4"/>
    <s v="HT08"/>
    <s v="HT08814"/>
    <e v="#N/A"/>
    <n v="0"/>
  </r>
  <r>
    <s v="Samaritan's Purse"/>
    <m/>
    <s v="OFDA"/>
    <x v="1"/>
    <x v="66"/>
    <n v="10"/>
    <s v="Décembre"/>
    <m/>
    <x v="1"/>
    <x v="1"/>
    <s v="Kit d'outils"/>
    <m/>
    <s v="Nombre"/>
    <n v="40"/>
    <m/>
    <m/>
    <m/>
    <s v=""/>
    <x v="33"/>
    <s v="Sélection / Priorisation"/>
    <x v="1"/>
    <x v="5"/>
    <s v="L'Assive/Chaumeau"/>
    <m/>
    <m/>
    <m/>
    <m/>
    <x v="475"/>
    <n v="4"/>
    <s v="HT08"/>
    <s v="HT08814"/>
    <e v="#N/A"/>
    <n v="0"/>
  </r>
  <r>
    <s v="Samaritan's Purse"/>
    <m/>
    <s v="OFDA"/>
    <x v="1"/>
    <x v="66"/>
    <n v="10"/>
    <s v="Décembre"/>
    <m/>
    <x v="1"/>
    <x v="1"/>
    <s v="Kit d'outils"/>
    <m/>
    <s v="Nombre"/>
    <n v="60"/>
    <m/>
    <m/>
    <m/>
    <s v=""/>
    <x v="25"/>
    <s v="Sélection / Priorisation"/>
    <x v="1"/>
    <x v="4"/>
    <s v="Dejean"/>
    <m/>
    <m/>
    <m/>
    <m/>
    <x v="476"/>
    <n v="4"/>
    <s v="HT08"/>
    <s v="HT08815"/>
    <e v="#N/A"/>
    <n v="0"/>
  </r>
  <r>
    <s v="Samaritan's Purse"/>
    <m/>
    <s v="OFDA"/>
    <x v="1"/>
    <x v="66"/>
    <n v="10"/>
    <s v="Décembre"/>
    <m/>
    <x v="1"/>
    <x v="1"/>
    <s v="Kit d'outils"/>
    <m/>
    <s v="Nombre"/>
    <n v="210"/>
    <m/>
    <m/>
    <m/>
    <s v=""/>
    <x v="239"/>
    <s v="Sélection / Priorisation"/>
    <x v="1"/>
    <x v="4"/>
    <s v="Boucan"/>
    <m/>
    <m/>
    <m/>
    <m/>
    <x v="477"/>
    <n v="4"/>
    <s v="HT08"/>
    <s v="HT08815"/>
    <e v="#N/A"/>
    <n v="0"/>
  </r>
  <r>
    <s v="Samaritan's Purse"/>
    <m/>
    <s v="OFDA"/>
    <x v="1"/>
    <x v="66"/>
    <n v="10"/>
    <s v="Décembre"/>
    <m/>
    <x v="1"/>
    <x v="1"/>
    <s v="Kit Abris"/>
    <m/>
    <s v="Nombre"/>
    <n v="1500"/>
    <m/>
    <m/>
    <m/>
    <s v=""/>
    <x v="174"/>
    <s v="Sélection / Priorisation"/>
    <x v="1"/>
    <x v="2"/>
    <s v="Les Gommiers"/>
    <m/>
    <m/>
    <m/>
    <m/>
    <x v="472"/>
    <n v="4"/>
    <s v="HT08"/>
    <s v="HT08832"/>
    <e v="#N/A"/>
    <n v="0"/>
  </r>
  <r>
    <s v="Samaritan's Purse"/>
    <m/>
    <s v="OFDA"/>
    <x v="1"/>
    <x v="66"/>
    <n v="10"/>
    <s v="Décembre"/>
    <m/>
    <x v="1"/>
    <x v="1"/>
    <s v="Kit Abris"/>
    <m/>
    <s v="Nombre"/>
    <n v="1250"/>
    <m/>
    <m/>
    <m/>
    <s v=""/>
    <x v="238"/>
    <s v="Sélection / Priorisation"/>
    <x v="1"/>
    <x v="2"/>
    <s v="Grande Vicent"/>
    <m/>
    <m/>
    <m/>
    <m/>
    <x v="473"/>
    <n v="4"/>
    <s v="HT08"/>
    <s v="HT08832"/>
    <e v="#N/A"/>
    <n v="0"/>
  </r>
  <r>
    <s v="Samaritan's Purse"/>
    <m/>
    <s v="OFDA"/>
    <x v="1"/>
    <x v="66"/>
    <n v="10"/>
    <s v="Décembre"/>
    <m/>
    <x v="1"/>
    <x v="1"/>
    <s v="Kit Abris"/>
    <m/>
    <s v="Nombre"/>
    <n v="800"/>
    <m/>
    <m/>
    <m/>
    <s v=""/>
    <x v="55"/>
    <s v="Sélection / Priorisation"/>
    <x v="1"/>
    <x v="5"/>
    <s v="Anote/Tapion"/>
    <m/>
    <m/>
    <m/>
    <m/>
    <x v="474"/>
    <n v="4"/>
    <s v="HT08"/>
    <s v="HT08814"/>
    <e v="#N/A"/>
    <n v="0"/>
  </r>
  <r>
    <s v="Samaritan's Purse"/>
    <m/>
    <s v="OFDA"/>
    <x v="1"/>
    <x v="66"/>
    <n v="10"/>
    <s v="Décembre"/>
    <m/>
    <x v="1"/>
    <x v="1"/>
    <s v="Kit Abris"/>
    <m/>
    <s v="Nombre"/>
    <n v="200"/>
    <m/>
    <m/>
    <m/>
    <s v=""/>
    <x v="33"/>
    <s v="Sélection / Priorisation"/>
    <x v="1"/>
    <x v="5"/>
    <s v="L'Assive/Chaumeau"/>
    <m/>
    <m/>
    <m/>
    <m/>
    <x v="475"/>
    <n v="4"/>
    <s v="HT08"/>
    <s v="HT08814"/>
    <e v="#N/A"/>
    <n v="0"/>
  </r>
  <r>
    <s v="Samaritan's Purse"/>
    <m/>
    <s v="OFDA"/>
    <x v="1"/>
    <x v="66"/>
    <n v="10"/>
    <s v="Décembre"/>
    <m/>
    <x v="1"/>
    <x v="1"/>
    <s v="Kit Abris"/>
    <m/>
    <s v="Nombre"/>
    <n v="300"/>
    <m/>
    <m/>
    <m/>
    <s v=""/>
    <x v="25"/>
    <s v="Sélection / Priorisation"/>
    <x v="1"/>
    <x v="4"/>
    <s v="Dejean"/>
    <m/>
    <m/>
    <m/>
    <m/>
    <x v="476"/>
    <n v="4"/>
    <s v="HT08"/>
    <s v="HT08815"/>
    <e v="#N/A"/>
    <n v="0"/>
  </r>
  <r>
    <s v="Samaritan's Purse"/>
    <m/>
    <s v="OFDA"/>
    <x v="1"/>
    <x v="66"/>
    <n v="10"/>
    <s v="Décembre"/>
    <m/>
    <x v="1"/>
    <x v="1"/>
    <s v="Kit Abris"/>
    <m/>
    <s v="Nombre"/>
    <n v="1050"/>
    <m/>
    <m/>
    <m/>
    <s v=""/>
    <x v="239"/>
    <s v="Sélection / Priorisation"/>
    <x v="1"/>
    <x v="4"/>
    <s v="Boucan"/>
    <m/>
    <m/>
    <m/>
    <m/>
    <x v="477"/>
    <n v="4"/>
    <s v="HT08"/>
    <s v="HT08815"/>
    <e v="#N/A"/>
    <n v="0"/>
  </r>
  <r>
    <s v="Samaritan's Purse"/>
    <m/>
    <s v="OFDA"/>
    <x v="1"/>
    <x v="66"/>
    <n v="10"/>
    <s v="Décembre"/>
    <m/>
    <x v="2"/>
    <x v="2"/>
    <s v="Formation"/>
    <m/>
    <s v=""/>
    <n v="1500"/>
    <m/>
    <m/>
    <m/>
    <s v=""/>
    <x v="174"/>
    <s v="Sélection / Priorisation"/>
    <x v="1"/>
    <x v="2"/>
    <s v="Les Gommiers"/>
    <m/>
    <m/>
    <m/>
    <m/>
    <x v="472"/>
    <n v="4"/>
    <s v="HT08"/>
    <s v="HT08832"/>
    <e v="#N/A"/>
    <n v="0"/>
  </r>
  <r>
    <s v="Samaritan's Purse"/>
    <m/>
    <s v="OFDA"/>
    <x v="1"/>
    <x v="66"/>
    <n v="10"/>
    <s v="Décembre"/>
    <m/>
    <x v="2"/>
    <x v="2"/>
    <s v="Formation"/>
    <m/>
    <s v=""/>
    <n v="1250"/>
    <m/>
    <m/>
    <m/>
    <s v=""/>
    <x v="238"/>
    <s v="Sélection / Priorisation"/>
    <x v="1"/>
    <x v="2"/>
    <s v="Grande Vicent"/>
    <m/>
    <m/>
    <m/>
    <m/>
    <x v="473"/>
    <n v="4"/>
    <s v="HT08"/>
    <s v="HT08832"/>
    <e v="#N/A"/>
    <n v="0"/>
  </r>
  <r>
    <s v="Samaritan's Purse"/>
    <m/>
    <s v="OFDA"/>
    <x v="1"/>
    <x v="66"/>
    <n v="10"/>
    <s v="Décembre"/>
    <m/>
    <x v="2"/>
    <x v="2"/>
    <s v="Formation"/>
    <m/>
    <s v=""/>
    <n v="800"/>
    <m/>
    <m/>
    <m/>
    <s v=""/>
    <x v="55"/>
    <s v="Sélection / Priorisation"/>
    <x v="1"/>
    <x v="5"/>
    <s v="Anote/Tapion"/>
    <m/>
    <m/>
    <m/>
    <m/>
    <x v="474"/>
    <n v="4"/>
    <s v="HT08"/>
    <s v="HT08814"/>
    <e v="#N/A"/>
    <n v="0"/>
  </r>
  <r>
    <s v="Samaritan's Purse"/>
    <m/>
    <s v="OFDA"/>
    <x v="1"/>
    <x v="66"/>
    <n v="10"/>
    <s v="Décembre"/>
    <m/>
    <x v="2"/>
    <x v="2"/>
    <s v="Formation"/>
    <m/>
    <s v=""/>
    <n v="200"/>
    <m/>
    <m/>
    <m/>
    <s v=""/>
    <x v="33"/>
    <s v="Sélection / Priorisation"/>
    <x v="1"/>
    <x v="5"/>
    <s v="L'Assive/Chaumeau"/>
    <m/>
    <m/>
    <m/>
    <m/>
    <x v="475"/>
    <n v="4"/>
    <s v="HT08"/>
    <s v="HT08814"/>
    <e v="#N/A"/>
    <n v="0"/>
  </r>
  <r>
    <s v="Samaritan's Purse"/>
    <m/>
    <s v="OFDA"/>
    <x v="1"/>
    <x v="66"/>
    <n v="10"/>
    <s v="Décembre"/>
    <m/>
    <x v="2"/>
    <x v="2"/>
    <s v="Formation"/>
    <m/>
    <s v=""/>
    <n v="300"/>
    <m/>
    <m/>
    <m/>
    <s v=""/>
    <x v="25"/>
    <s v="Sélection / Priorisation"/>
    <x v="1"/>
    <x v="4"/>
    <s v="Dejean"/>
    <m/>
    <m/>
    <m/>
    <m/>
    <x v="476"/>
    <n v="4"/>
    <s v="HT08"/>
    <s v="HT08815"/>
    <e v="#N/A"/>
    <n v="0"/>
  </r>
  <r>
    <s v="Samaritan's Purse"/>
    <m/>
    <s v="OFDA"/>
    <x v="1"/>
    <x v="66"/>
    <n v="10"/>
    <s v="Décembre"/>
    <m/>
    <x v="2"/>
    <x v="2"/>
    <s v="Formation"/>
    <m/>
    <s v=""/>
    <n v="1050"/>
    <m/>
    <m/>
    <m/>
    <s v=""/>
    <x v="239"/>
    <s v="Sélection / Priorisation"/>
    <x v="1"/>
    <x v="4"/>
    <s v="Boucan"/>
    <m/>
    <m/>
    <m/>
    <m/>
    <x v="477"/>
    <n v="4"/>
    <s v="HT08"/>
    <s v="HT08815"/>
    <e v="#N/A"/>
    <n v="0"/>
  </r>
  <r>
    <s v="Diakonie Katastrophenhilfe"/>
    <s v="FNGA"/>
    <s v="Diakonie Katastrophenhilfe"/>
    <x v="0"/>
    <x v="67"/>
    <n v="11"/>
    <s v="Décembre"/>
    <m/>
    <x v="1"/>
    <x v="1"/>
    <s v="Kit Abris"/>
    <s v="1 bache, 2 laines, cordes"/>
    <s v="Nombre"/>
    <n v="125"/>
    <m/>
    <m/>
    <m/>
    <s v=""/>
    <x v="8"/>
    <s v="Sélection / Priorisation"/>
    <x v="1"/>
    <x v="2"/>
    <s v="2e Fonds Cochon"/>
    <s v="Massanga, Pensique, Golbotine"/>
    <s v="Rural"/>
    <s v="Ménage"/>
    <m/>
    <x v="478"/>
    <n v="2"/>
    <s v="HT08"/>
    <s v="HT08832"/>
    <s v="HT08832-02"/>
    <n v="1"/>
  </r>
  <r>
    <s v="Diakonie Katastrophenhilfe"/>
    <s v="FNGA"/>
    <s v="Diakonie Katastrophenhilfe"/>
    <x v="0"/>
    <x v="67"/>
    <n v="11"/>
    <s v="Décembre"/>
    <m/>
    <x v="1"/>
    <x v="1"/>
    <s v="Kit Abris"/>
    <s v="1 bache, 2 laines, cordes"/>
    <s v="Nombre"/>
    <n v="75"/>
    <m/>
    <m/>
    <m/>
    <s v=""/>
    <x v="73"/>
    <s v="Sélection / Priorisation"/>
    <x v="1"/>
    <x v="2"/>
    <s v="2e Fonds Cochon"/>
    <s v="Poussine"/>
    <s v="Rural"/>
    <s v="Ménage"/>
    <m/>
    <x v="478"/>
    <n v="2"/>
    <s v="HT08"/>
    <s v="HT08832"/>
    <s v="HT08832-02"/>
    <n v="0"/>
  </r>
  <r>
    <s v="IFRC"/>
    <s v="Haitian RC"/>
    <m/>
    <x v="0"/>
    <x v="67"/>
    <n v="11"/>
    <s v="Décembre"/>
    <m/>
    <x v="1"/>
    <x v="1"/>
    <s v="Bâches"/>
    <m/>
    <s v="Nombre"/>
    <n v="1178"/>
    <m/>
    <m/>
    <m/>
    <s v=""/>
    <x v="240"/>
    <s v="Sélection / Priorisation"/>
    <x v="1"/>
    <x v="46"/>
    <m/>
    <m/>
    <m/>
    <m/>
    <m/>
    <x v="479"/>
    <n v="6"/>
    <s v="HT08"/>
    <s v="HT08823"/>
    <e v="#N/A"/>
    <n v="0"/>
  </r>
  <r>
    <s v="IFRC"/>
    <s v="Haitian RC"/>
    <m/>
    <x v="0"/>
    <x v="67"/>
    <n v="11"/>
    <s v="Décembre"/>
    <m/>
    <x v="0"/>
    <x v="0"/>
    <s v="Bidons"/>
    <m/>
    <s v="Nombre"/>
    <n v="1178"/>
    <m/>
    <m/>
    <m/>
    <s v=""/>
    <x v="240"/>
    <s v="Sélection / Priorisation"/>
    <x v="1"/>
    <x v="46"/>
    <m/>
    <m/>
    <m/>
    <m/>
    <m/>
    <x v="479"/>
    <n v="6"/>
    <s v="HT08"/>
    <s v="HT08823"/>
    <e v="#N/A"/>
    <n v="0"/>
  </r>
  <r>
    <s v="IFRC"/>
    <s v="Haitian RC"/>
    <m/>
    <x v="0"/>
    <x v="67"/>
    <n v="11"/>
    <s v="Décembre"/>
    <m/>
    <x v="0"/>
    <x v="0"/>
    <s v="Seaux"/>
    <m/>
    <s v="Nombre"/>
    <n v="589"/>
    <m/>
    <m/>
    <m/>
    <s v=""/>
    <x v="240"/>
    <s v="Sélection / Priorisation"/>
    <x v="1"/>
    <x v="46"/>
    <m/>
    <m/>
    <m/>
    <m/>
    <m/>
    <x v="479"/>
    <n v="6"/>
    <s v="HT08"/>
    <s v="HT08823"/>
    <e v="#N/A"/>
    <n v="0"/>
  </r>
  <r>
    <s v="IFRC"/>
    <s v="Haitian RC"/>
    <m/>
    <x v="0"/>
    <x v="67"/>
    <n v="11"/>
    <s v="Décembre"/>
    <m/>
    <x v="0"/>
    <x v="0"/>
    <s v="Moustiquaires"/>
    <m/>
    <s v="Nombre"/>
    <n v="1178"/>
    <m/>
    <m/>
    <m/>
    <s v=""/>
    <x v="240"/>
    <s v="Sélection / Priorisation"/>
    <x v="1"/>
    <x v="46"/>
    <m/>
    <m/>
    <m/>
    <m/>
    <m/>
    <x v="479"/>
    <n v="6"/>
    <s v="HT08"/>
    <s v="HT08823"/>
    <e v="#N/A"/>
    <n v="0"/>
  </r>
  <r>
    <s v="IFRC"/>
    <s v="Haitian RC"/>
    <m/>
    <x v="0"/>
    <x v="67"/>
    <n v="11"/>
    <s v="Décembre"/>
    <m/>
    <x v="0"/>
    <x v="0"/>
    <s v="Kit de cuisine"/>
    <m/>
    <s v="Nombre"/>
    <n v="589"/>
    <m/>
    <m/>
    <m/>
    <s v=""/>
    <x v="240"/>
    <s v="Sélection / Priorisation"/>
    <x v="1"/>
    <x v="46"/>
    <m/>
    <m/>
    <m/>
    <m/>
    <m/>
    <x v="479"/>
    <n v="6"/>
    <s v="HT08"/>
    <s v="HT08823"/>
    <e v="#N/A"/>
    <n v="0"/>
  </r>
  <r>
    <s v="IFRC"/>
    <s v="Haitian RC"/>
    <m/>
    <x v="0"/>
    <x v="67"/>
    <n v="11"/>
    <s v="Décembre"/>
    <m/>
    <x v="1"/>
    <x v="1"/>
    <s v="Kit Abris"/>
    <m/>
    <s v="Nombre"/>
    <n v="589"/>
    <m/>
    <m/>
    <m/>
    <s v=""/>
    <x v="240"/>
    <s v="Sélection / Priorisation"/>
    <x v="1"/>
    <x v="46"/>
    <m/>
    <m/>
    <m/>
    <m/>
    <m/>
    <x v="479"/>
    <n v="6"/>
    <s v="HT08"/>
    <s v="HT08823"/>
    <e v="#N/A"/>
    <n v="0"/>
  </r>
  <r>
    <s v="Lutheran World Federation"/>
    <s v="FNGA"/>
    <s v="Lutheran World Relief"/>
    <x v="0"/>
    <x v="67"/>
    <n v="11"/>
    <s v="Décembre"/>
    <m/>
    <x v="1"/>
    <x v="1"/>
    <s v="Kit Abris"/>
    <s v="1 bache, 2 laines, cordes"/>
    <s v="Nombre"/>
    <n v="65"/>
    <m/>
    <m/>
    <m/>
    <s v=""/>
    <x v="241"/>
    <s v="Sélection / Priorisation"/>
    <x v="1"/>
    <x v="1"/>
    <s v="2ème Haute Voldrogue"/>
    <s v="Doko"/>
    <s v="Rural"/>
    <s v="Ménage"/>
    <m/>
    <x v="480"/>
    <n v="2"/>
    <s v="HT08"/>
    <s v="HT08811"/>
    <s v="HT08811-02"/>
    <n v="0"/>
  </r>
  <r>
    <s v="Lutheran World Federation"/>
    <s v="FNGA"/>
    <s v="Lutheran World Relief"/>
    <x v="0"/>
    <x v="67"/>
    <n v="11"/>
    <s v="Décembre"/>
    <m/>
    <x v="0"/>
    <x v="0"/>
    <s v="Kit d'hygiène"/>
    <s v="Shampooing, savon, brosses a dents, dentifrice, deodorants, peignes, Aquatabs, papier toilette, serviette hygienique, sceaux, savon pour lessive"/>
    <s v="Nombre"/>
    <n v="65"/>
    <m/>
    <m/>
    <m/>
    <s v=""/>
    <x v="241"/>
    <s v="Sélection / Priorisation"/>
    <x v="1"/>
    <x v="1"/>
    <s v="2ème Haute Voldrogue"/>
    <s v="Doko"/>
    <s v="Rural"/>
    <s v="Ménage"/>
    <m/>
    <x v="480"/>
    <n v="2"/>
    <s v="HT08"/>
    <s v="HT08811"/>
    <s v="HT08811-02"/>
    <n v="0"/>
  </r>
  <r>
    <s v="Lutheran World Federation"/>
    <s v="FNGA"/>
    <s v="Lutheran World Relief"/>
    <x v="0"/>
    <x v="67"/>
    <n v="11"/>
    <s v="Décembre"/>
    <m/>
    <x v="0"/>
    <x v="0"/>
    <s v="Kit d'hygiène"/>
    <s v="Shampooing, savon, brosses a dents, dentifrice, deodorants, peignes, Aquatabs, papier toilette, serviette hygienique, sceaux, savon pour lessive"/>
    <s v="Nombre"/>
    <n v="125"/>
    <m/>
    <m/>
    <m/>
    <s v=""/>
    <x v="8"/>
    <s v="Sélection / Priorisation"/>
    <x v="1"/>
    <x v="2"/>
    <s v="2e Fonds Cochon"/>
    <s v="Massanga, Pensique, Golbotine"/>
    <s v="Rural"/>
    <s v="Ménage"/>
    <m/>
    <x v="481"/>
    <n v="2"/>
    <s v="HT08"/>
    <s v="HT08832"/>
    <s v="HT08832-02"/>
    <n v="1"/>
  </r>
  <r>
    <s v="Lutheran World Federation"/>
    <s v="FNGA"/>
    <s v="Lutheran World Relief"/>
    <x v="0"/>
    <x v="67"/>
    <n v="11"/>
    <s v="Décembre"/>
    <m/>
    <x v="0"/>
    <x v="0"/>
    <s v="Kit d'hygiène"/>
    <s v="Shampooing, savon, brosses a dents, dentifrice, deodorants, peignes, Aquatabs, papier toilette, serviette hygienique, sceaux, savon pour lessive"/>
    <s v="Nombre"/>
    <n v="75"/>
    <m/>
    <m/>
    <m/>
    <s v=""/>
    <x v="73"/>
    <s v="Sélection / Priorisation"/>
    <x v="1"/>
    <x v="2"/>
    <s v="2e Fonds Cochon"/>
    <s v="Poussine"/>
    <s v="Rural"/>
    <s v="Ménage"/>
    <m/>
    <x v="481"/>
    <n v="2"/>
    <s v="HT08"/>
    <s v="HT08832"/>
    <s v="HT08832-02"/>
    <n v="0"/>
  </r>
  <r>
    <s v="Handicap International"/>
    <m/>
    <s v="Canton de Genève /Shelter Box"/>
    <x v="0"/>
    <x v="68"/>
    <n v="12"/>
    <s v="Décembre"/>
    <m/>
    <x v="1"/>
    <x v="1"/>
    <s v="Kit Abris"/>
    <s v="2 bâches / corde / clous 3&quot; et 1,5&quot;, clous tôle, fil de fer"/>
    <s v="Nombre"/>
    <n v="44"/>
    <n v="54"/>
    <n v="59"/>
    <n v="61"/>
    <n v="174"/>
    <x v="82"/>
    <s v="Sélection / Priorisation"/>
    <x v="5"/>
    <x v="25"/>
    <s v="L'Azile / Nan Paul"/>
    <s v="Mare A Coiffe"/>
    <s v="Rural"/>
    <s v="Ménage"/>
    <m/>
    <x v="482"/>
    <n v="6"/>
    <s v="HT10"/>
    <s v="HT101023"/>
    <e v="#N/A"/>
    <n v="1"/>
  </r>
  <r>
    <s v="Handicap International"/>
    <m/>
    <s v="Canton de Genève /Shelter Box"/>
    <x v="0"/>
    <x v="68"/>
    <n v="12"/>
    <s v="Décembre"/>
    <m/>
    <x v="1"/>
    <x v="1"/>
    <s v="Kit d'outils"/>
    <s v="Marteau, scie, pelle, houe, cisaille"/>
    <s v="Nombre"/>
    <n v="44"/>
    <n v="54"/>
    <n v="59"/>
    <n v="61"/>
    <n v="174"/>
    <x v="82"/>
    <s v="Sélection / Priorisation"/>
    <x v="5"/>
    <x v="25"/>
    <s v="L'Azile / Nan Paul"/>
    <s v="Mare A Coiffe"/>
    <s v="Rural"/>
    <s v="Ménage"/>
    <m/>
    <x v="482"/>
    <n v="6"/>
    <s v="HT10"/>
    <s v="HT101023"/>
    <e v="#N/A"/>
    <n v="0"/>
  </r>
  <r>
    <s v="Handicap International"/>
    <m/>
    <s v="Canton de Genève /Shelter Box"/>
    <x v="0"/>
    <x v="68"/>
    <n v="12"/>
    <s v="Décembre"/>
    <m/>
    <x v="0"/>
    <x v="0"/>
    <s v="Lampes solaires"/>
    <m/>
    <s v="Nombre"/>
    <n v="88"/>
    <n v="54"/>
    <n v="59"/>
    <n v="61"/>
    <n v="174"/>
    <x v="82"/>
    <s v="Sélection / Priorisation"/>
    <x v="5"/>
    <x v="25"/>
    <s v="L'Azile / Nan Paul"/>
    <s v="Mare A Coiffe"/>
    <s v="Rural"/>
    <s v="Ménage"/>
    <m/>
    <x v="482"/>
    <n v="6"/>
    <s v="HT10"/>
    <s v="HT101023"/>
    <e v="#N/A"/>
    <n v="0"/>
  </r>
  <r>
    <s v="Handicap International"/>
    <m/>
    <s v="Canton de Genève /Shelter Box"/>
    <x v="0"/>
    <x v="68"/>
    <n v="12"/>
    <s v="Décembre"/>
    <m/>
    <x v="0"/>
    <x v="0"/>
    <s v="Moustiquaires"/>
    <m/>
    <s v="Nombre"/>
    <n v="88"/>
    <n v="54"/>
    <n v="59"/>
    <n v="61"/>
    <n v="174"/>
    <x v="82"/>
    <s v="Sélection / Priorisation"/>
    <x v="5"/>
    <x v="25"/>
    <s v="L'Azile / Nan Paul"/>
    <s v="Mare A Coiffe"/>
    <s v="Rural"/>
    <s v="Ménage"/>
    <m/>
    <x v="482"/>
    <n v="6"/>
    <s v="HT10"/>
    <s v="HT101023"/>
    <e v="#N/A"/>
    <n v="0"/>
  </r>
  <r>
    <s v="Handicap International"/>
    <m/>
    <s v="Canton de Genève /Shelter Box"/>
    <x v="0"/>
    <x v="68"/>
    <n v="12"/>
    <s v="Décembre"/>
    <m/>
    <x v="0"/>
    <x v="0"/>
    <s v="Bidons"/>
    <m/>
    <s v="Nombre"/>
    <n v="44"/>
    <n v="54"/>
    <n v="59"/>
    <n v="61"/>
    <n v="174"/>
    <x v="82"/>
    <s v="Sélection / Priorisation"/>
    <x v="5"/>
    <x v="25"/>
    <s v="L'Azile / Nan Paul"/>
    <s v="Mare A Coiffe"/>
    <s v="Rural"/>
    <s v="Ménage"/>
    <m/>
    <x v="482"/>
    <n v="6"/>
    <s v="HT10"/>
    <s v="HT101023"/>
    <e v="#N/A"/>
    <n v="0"/>
  </r>
  <r>
    <s v="Handicap International"/>
    <m/>
    <s v="Canton de Genève /Shelter Box"/>
    <x v="0"/>
    <x v="68"/>
    <n v="12"/>
    <s v="Décembre"/>
    <m/>
    <x v="0"/>
    <x v="0"/>
    <s v="Autre, à préciser dans &quot;Commentaires&quot;"/>
    <m/>
    <s v="N/A"/>
    <n v="44"/>
    <n v="54"/>
    <n v="59"/>
    <n v="61"/>
    <n v="174"/>
    <x v="82"/>
    <s v="Sélection / Priorisation"/>
    <x v="5"/>
    <x v="25"/>
    <s v="L'Azile / Nan Paul"/>
    <s v="Mare A Coiffe"/>
    <s v="Rural"/>
    <s v="Ménage"/>
    <s v="Filtre à eau"/>
    <x v="482"/>
    <n v="6"/>
    <s v="HT10"/>
    <s v="HT101023"/>
    <e v="#N/A"/>
    <n v="0"/>
  </r>
  <r>
    <s v="Lutheran World Federation"/>
    <s v="FNGA"/>
    <s v="Lutheran World Relief"/>
    <x v="0"/>
    <x v="68"/>
    <n v="12"/>
    <s v="Décembre"/>
    <m/>
    <x v="1"/>
    <x v="1"/>
    <s v="Kit Abris"/>
    <s v="1 bache, 2 laines, cordes"/>
    <s v="Nombre"/>
    <n v="35"/>
    <m/>
    <m/>
    <m/>
    <s v=""/>
    <x v="61"/>
    <s v="Sélection / Priorisation"/>
    <x v="1"/>
    <x v="1"/>
    <s v="7e Marfranc"/>
    <s v="Dekade"/>
    <s v="Peri urbain"/>
    <s v="Ménage"/>
    <m/>
    <x v="483"/>
    <n v="2"/>
    <s v="HT08"/>
    <s v="HT08811"/>
    <s v="HT08811-07"/>
    <n v="0"/>
  </r>
  <r>
    <s v="Lutheran World Federation"/>
    <s v="FNGA"/>
    <s v="Lutheran World Relief"/>
    <x v="0"/>
    <x v="68"/>
    <n v="12"/>
    <s v="Décembre"/>
    <m/>
    <x v="0"/>
    <x v="0"/>
    <s v="Kit d'hygiène"/>
    <s v="Shampooing, savon, brosses a dents, dentifrice, deodorants, peignes, Aquatabs, papier toilette, serviette hygienique, sceaux, savon pour lessive"/>
    <s v="Nombre"/>
    <n v="35"/>
    <m/>
    <m/>
    <m/>
    <s v=""/>
    <x v="61"/>
    <s v="Sélection / Priorisation"/>
    <x v="1"/>
    <x v="1"/>
    <s v="7e Marfranc"/>
    <s v="Dekade"/>
    <s v="Peri urbain"/>
    <s v="Ménage"/>
    <m/>
    <x v="483"/>
    <n v="2"/>
    <s v="HT08"/>
    <s v="HT08811"/>
    <s v="HT08811-07"/>
    <n v="0"/>
  </r>
  <r>
    <s v="ShelterBox"/>
    <s v="410 Bridge"/>
    <m/>
    <x v="3"/>
    <x v="68"/>
    <n v="12"/>
    <s v="Décembre"/>
    <m/>
    <x v="0"/>
    <x v="0"/>
    <s v="Moustiquaires"/>
    <s v="2 per HH"/>
    <s v="Nombre"/>
    <n v="600"/>
    <m/>
    <m/>
    <m/>
    <s v=""/>
    <x v="25"/>
    <s v="Sélection / Priorisation"/>
    <x v="2"/>
    <x v="7"/>
    <s v="Doulmier"/>
    <s v="Morency"/>
    <s v="Rural"/>
    <s v="Ménage"/>
    <s v="Distributed in conjunction with Shelterkits and other NFI"/>
    <x v="484"/>
    <n v="5"/>
    <s v="HT07"/>
    <s v="HT07711"/>
    <e v="#N/A"/>
    <n v="0"/>
  </r>
  <r>
    <s v="ShelterBox"/>
    <s v="410 Bridge"/>
    <m/>
    <x v="3"/>
    <x v="68"/>
    <n v="12"/>
    <s v="Décembre"/>
    <m/>
    <x v="0"/>
    <x v="0"/>
    <s v="Lampes solaires"/>
    <s v="2 per HH"/>
    <s v="Nombre"/>
    <n v="600"/>
    <m/>
    <m/>
    <m/>
    <s v=""/>
    <x v="25"/>
    <s v="Sélection / Priorisation"/>
    <x v="2"/>
    <x v="7"/>
    <s v="Doulmier"/>
    <s v="Morency"/>
    <s v="Rural"/>
    <s v="Ménage"/>
    <s v="Distributed in conjunction with Shelterkits and other NFI"/>
    <x v="484"/>
    <n v="5"/>
    <s v="HT07"/>
    <s v="HT07711"/>
    <e v="#N/A"/>
    <n v="0"/>
  </r>
  <r>
    <s v="ShelterBox"/>
    <s v="410 Bridge"/>
    <m/>
    <x v="3"/>
    <x v="68"/>
    <n v="12"/>
    <s v="Décembre"/>
    <m/>
    <x v="0"/>
    <x v="0"/>
    <s v="Bidons"/>
    <s v="1 per HH"/>
    <s v="Nombre"/>
    <n v="300"/>
    <m/>
    <m/>
    <m/>
    <s v=""/>
    <x v="25"/>
    <s v="Sélection / Priorisation"/>
    <x v="2"/>
    <x v="7"/>
    <s v="Doulmier"/>
    <s v="Morency"/>
    <s v="Rural"/>
    <s v="Ménage"/>
    <s v="Distributed in conjunction with Shelterkits and other NFI"/>
    <x v="484"/>
    <n v="5"/>
    <s v="HT07"/>
    <s v="HT07711"/>
    <e v="#N/A"/>
    <n v="0"/>
  </r>
  <r>
    <s v="ShelterBox"/>
    <s v="410 Bridge"/>
    <m/>
    <x v="3"/>
    <x v="68"/>
    <n v="12"/>
    <s v="Décembre"/>
    <m/>
    <x v="0"/>
    <x v="0"/>
    <s v="Aquatabs"/>
    <s v="1 per HH"/>
    <s v="Nombre"/>
    <n v="300"/>
    <m/>
    <m/>
    <m/>
    <s v=""/>
    <x v="25"/>
    <s v="Sélection / Priorisation"/>
    <x v="2"/>
    <x v="7"/>
    <s v="Doulmier"/>
    <s v="Morency"/>
    <s v="Rural"/>
    <s v="Ménage"/>
    <s v="Thirst Aid Stations, not Aquatabs. Distributed in conjunction with Shelterkits and other NFI"/>
    <x v="484"/>
    <n v="5"/>
    <s v="HT07"/>
    <s v="HT07711"/>
    <e v="#N/A"/>
    <n v="0"/>
  </r>
  <r>
    <s v="ShelterBox"/>
    <s v="410 Bridge"/>
    <m/>
    <x v="3"/>
    <x v="68"/>
    <n v="12"/>
    <s v="Décembre"/>
    <m/>
    <x v="1"/>
    <x v="1"/>
    <s v="Kit Abris"/>
    <s v="1 per HH"/>
    <s v="Nombre"/>
    <n v="300"/>
    <m/>
    <m/>
    <m/>
    <s v=""/>
    <x v="25"/>
    <s v="Sélection / Priorisation"/>
    <x v="2"/>
    <x v="7"/>
    <s v="Doulmier"/>
    <s v="Morency"/>
    <s v="Rural"/>
    <s v="Ménage"/>
    <s v="Distributed in conjunction with NFI kits of solar lights, water filter, water container and mosquito nets"/>
    <x v="484"/>
    <n v="5"/>
    <s v="HT07"/>
    <s v="HT07711"/>
    <e v="#N/A"/>
    <n v="0"/>
  </r>
  <r>
    <s v="American RC"/>
    <s v="Haitian RC"/>
    <m/>
    <x v="0"/>
    <x v="69"/>
    <n v="13"/>
    <s v="Décembre"/>
    <m/>
    <x v="1"/>
    <x v="1"/>
    <s v="Bâches"/>
    <m/>
    <s v="Nombre"/>
    <n v="300"/>
    <m/>
    <m/>
    <m/>
    <s v=""/>
    <x v="25"/>
    <s v="Sélection / Priorisation"/>
    <x v="5"/>
    <x v="21"/>
    <s v="Sillegue"/>
    <m/>
    <m/>
    <m/>
    <m/>
    <x v="485"/>
    <n v="6"/>
    <s v="HT10"/>
    <s v="HT101012"/>
    <e v="#N/A"/>
    <n v="1"/>
  </r>
  <r>
    <s v="American RC"/>
    <s v="Haitian RC"/>
    <m/>
    <x v="0"/>
    <x v="69"/>
    <n v="13"/>
    <s v="Décembre"/>
    <m/>
    <x v="0"/>
    <x v="0"/>
    <s v="Seaux"/>
    <m/>
    <s v="Nombre"/>
    <n v="300"/>
    <m/>
    <m/>
    <m/>
    <s v=""/>
    <x v="25"/>
    <s v="Sélection / Priorisation"/>
    <x v="5"/>
    <x v="21"/>
    <s v="Sillegue"/>
    <m/>
    <m/>
    <m/>
    <m/>
    <x v="485"/>
    <n v="6"/>
    <s v="HT10"/>
    <s v="HT101012"/>
    <e v="#N/A"/>
    <n v="0"/>
  </r>
  <r>
    <s v="American RC"/>
    <s v="Haitian RC"/>
    <m/>
    <x v="0"/>
    <x v="69"/>
    <n v="13"/>
    <s v="Décembre"/>
    <m/>
    <x v="0"/>
    <x v="0"/>
    <s v="Moustiquaires"/>
    <m/>
    <s v="Nombre"/>
    <n v="600"/>
    <m/>
    <m/>
    <m/>
    <s v=""/>
    <x v="25"/>
    <s v="Sélection / Priorisation"/>
    <x v="5"/>
    <x v="21"/>
    <s v="Sillegue"/>
    <m/>
    <m/>
    <m/>
    <m/>
    <x v="485"/>
    <n v="6"/>
    <s v="HT10"/>
    <s v="HT101012"/>
    <e v="#N/A"/>
    <n v="0"/>
  </r>
  <r>
    <s v="American RC"/>
    <s v="Haitian RC"/>
    <m/>
    <x v="0"/>
    <x v="69"/>
    <n v="13"/>
    <s v="Décembre"/>
    <m/>
    <x v="0"/>
    <x v="0"/>
    <s v="Kit d'hygiène"/>
    <m/>
    <s v="Nombre"/>
    <n v="300"/>
    <m/>
    <m/>
    <m/>
    <s v=""/>
    <x v="25"/>
    <s v="Sélection / Priorisation"/>
    <x v="5"/>
    <x v="21"/>
    <s v="Sillegue"/>
    <m/>
    <m/>
    <m/>
    <m/>
    <x v="485"/>
    <n v="6"/>
    <s v="HT10"/>
    <s v="HT101012"/>
    <e v="#N/A"/>
    <n v="0"/>
  </r>
  <r>
    <s v="American RC"/>
    <s v="Haitian RC"/>
    <m/>
    <x v="0"/>
    <x v="69"/>
    <n v="13"/>
    <s v="Décembre"/>
    <m/>
    <x v="0"/>
    <x v="0"/>
    <s v="Kit de cuisine"/>
    <m/>
    <s v="Nombre"/>
    <n v="295"/>
    <m/>
    <m/>
    <m/>
    <s v=""/>
    <x v="25"/>
    <s v="Sélection / Priorisation"/>
    <x v="5"/>
    <x v="21"/>
    <s v="Sillegue"/>
    <m/>
    <m/>
    <m/>
    <m/>
    <x v="485"/>
    <n v="6"/>
    <s v="HT10"/>
    <s v="HT101012"/>
    <e v="#N/A"/>
    <n v="0"/>
  </r>
  <r>
    <s v="American RC"/>
    <s v="Haitian RC"/>
    <m/>
    <x v="0"/>
    <x v="69"/>
    <n v="13"/>
    <s v="Décembre"/>
    <m/>
    <x v="1"/>
    <x v="1"/>
    <s v="Kit Abris"/>
    <m/>
    <s v="Nombre"/>
    <n v="300"/>
    <m/>
    <m/>
    <m/>
    <s v=""/>
    <x v="25"/>
    <s v="Sélection / Priorisation"/>
    <x v="5"/>
    <x v="21"/>
    <s v="Sillegue"/>
    <m/>
    <m/>
    <m/>
    <m/>
    <x v="485"/>
    <n v="6"/>
    <s v="HT10"/>
    <s v="HT101012"/>
    <e v="#N/A"/>
    <n v="0"/>
  </r>
  <r>
    <s v="CARE"/>
    <m/>
    <m/>
    <x v="0"/>
    <x v="69"/>
    <n v="13"/>
    <s v="Décembre"/>
    <m/>
    <x v="0"/>
    <x v="0"/>
    <s v="Kit d'hygiène"/>
    <s v="Savons de lessive et de toilettes, Serviettes et papiers hygiéniques, Aquatabs, Dentifrices et brosses à dents et Serviettes de bain"/>
    <s v="Nombre"/>
    <n v="186"/>
    <m/>
    <m/>
    <m/>
    <s v=""/>
    <x v="37"/>
    <m/>
    <x v="1"/>
    <x v="1"/>
    <s v="1ère Basse Voldrogue"/>
    <m/>
    <m/>
    <m/>
    <m/>
    <x v="486"/>
    <n v="1"/>
    <s v="HT08"/>
    <s v="HT08811"/>
    <s v="HT08811-01"/>
    <n v="0"/>
  </r>
  <r>
    <s v="Handicap International"/>
    <m/>
    <s v="Canton de Genève /Shelter Box"/>
    <x v="0"/>
    <x v="69"/>
    <n v="13"/>
    <s v="Décembre"/>
    <m/>
    <x v="1"/>
    <x v="1"/>
    <s v="Kit Abris"/>
    <s v="2 bâches / corde / clous 3&quot; et 1,5&quot;, clous tôle, fil de fer"/>
    <s v="Nombre"/>
    <n v="91"/>
    <n v="217"/>
    <n v="126"/>
    <n v="105"/>
    <n v="448"/>
    <x v="242"/>
    <s v="Sélection / Priorisation"/>
    <x v="5"/>
    <x v="69"/>
    <s v="Saut De Baril"/>
    <s v="Périgny / Plaisir / François"/>
    <s v="Rural"/>
    <s v="Ménage"/>
    <m/>
    <x v="487"/>
    <n v="6"/>
    <s v="HT10"/>
    <s v="HT101021"/>
    <e v="#N/A"/>
    <n v="1"/>
  </r>
  <r>
    <s v="Handicap International"/>
    <m/>
    <s v="Canton de Genève /Shelter Box"/>
    <x v="0"/>
    <x v="69"/>
    <n v="13"/>
    <s v="Décembre"/>
    <m/>
    <x v="1"/>
    <x v="1"/>
    <s v="Kit d'outils"/>
    <s v="Marteau, scie, pelle, houe, cisaille"/>
    <s v="Nombre"/>
    <n v="91"/>
    <n v="217"/>
    <n v="126"/>
    <n v="105"/>
    <n v="448"/>
    <x v="242"/>
    <s v="Sélection / Priorisation"/>
    <x v="5"/>
    <x v="69"/>
    <s v="Saut De Baril"/>
    <s v="Périgny / Plaisir / François"/>
    <s v="Rural"/>
    <s v="Ménage"/>
    <m/>
    <x v="487"/>
    <n v="6"/>
    <s v="HT10"/>
    <s v="HT101021"/>
    <e v="#N/A"/>
    <n v="0"/>
  </r>
  <r>
    <s v="Handicap International"/>
    <m/>
    <s v="Canton de Genève /Shelter Box"/>
    <x v="0"/>
    <x v="69"/>
    <n v="13"/>
    <s v="Décembre"/>
    <m/>
    <x v="0"/>
    <x v="0"/>
    <s v="Lampes solaires"/>
    <m/>
    <s v="Nombre"/>
    <n v="182"/>
    <n v="217"/>
    <n v="126"/>
    <n v="105"/>
    <n v="448"/>
    <x v="242"/>
    <s v="Sélection / Priorisation"/>
    <x v="5"/>
    <x v="69"/>
    <s v="Saut De Baril"/>
    <s v="Périgny / Plaisir / François"/>
    <s v="Rural"/>
    <s v="Ménage"/>
    <m/>
    <x v="487"/>
    <n v="6"/>
    <s v="HT10"/>
    <s v="HT101021"/>
    <e v="#N/A"/>
    <n v="0"/>
  </r>
  <r>
    <s v="Handicap International"/>
    <m/>
    <s v="Canton de Genève /Shelter Box"/>
    <x v="0"/>
    <x v="69"/>
    <n v="13"/>
    <s v="Décembre"/>
    <m/>
    <x v="0"/>
    <x v="0"/>
    <s v="Moustiquaires"/>
    <m/>
    <s v="Nombre"/>
    <n v="182"/>
    <n v="217"/>
    <n v="126"/>
    <n v="105"/>
    <n v="448"/>
    <x v="242"/>
    <s v="Sélection / Priorisation"/>
    <x v="5"/>
    <x v="69"/>
    <s v="Saut De Baril"/>
    <s v="Périgny / Plaisir / François"/>
    <s v="Rural"/>
    <s v="Ménage"/>
    <m/>
    <x v="487"/>
    <n v="6"/>
    <s v="HT10"/>
    <s v="HT101021"/>
    <e v="#N/A"/>
    <n v="0"/>
  </r>
  <r>
    <s v="Handicap International"/>
    <m/>
    <s v="Canton de Genève /Shelter Box"/>
    <x v="0"/>
    <x v="69"/>
    <n v="13"/>
    <s v="Décembre"/>
    <m/>
    <x v="0"/>
    <x v="0"/>
    <s v="Bidons"/>
    <m/>
    <s v="Nombre"/>
    <n v="91"/>
    <n v="217"/>
    <n v="126"/>
    <n v="105"/>
    <n v="448"/>
    <x v="242"/>
    <s v="Sélection / Priorisation"/>
    <x v="5"/>
    <x v="69"/>
    <s v="Saut De Baril"/>
    <s v="Périgny / Plaisir / François"/>
    <s v="Rural"/>
    <s v="Ménage"/>
    <m/>
    <x v="487"/>
    <n v="6"/>
    <s v="HT10"/>
    <s v="HT101021"/>
    <e v="#N/A"/>
    <n v="0"/>
  </r>
  <r>
    <s v="Handicap International"/>
    <m/>
    <s v="Canton de Genève /Shelter Box"/>
    <x v="0"/>
    <x v="69"/>
    <n v="13"/>
    <s v="Décembre"/>
    <m/>
    <x v="0"/>
    <x v="0"/>
    <s v="Autre, à préciser dans &quot;Commentaires&quot;"/>
    <m/>
    <s v="N/A"/>
    <n v="91"/>
    <n v="217"/>
    <n v="126"/>
    <n v="105"/>
    <n v="448"/>
    <x v="242"/>
    <s v="Sélection / Priorisation"/>
    <x v="5"/>
    <x v="69"/>
    <s v="Saut De Baril"/>
    <s v="Périgny / Plaisir / François"/>
    <s v="Rural"/>
    <s v="Ménage"/>
    <s v="Filtre à eau"/>
    <x v="487"/>
    <n v="6"/>
    <s v="HT10"/>
    <s v="HT101021"/>
    <e v="#N/A"/>
    <n v="0"/>
  </r>
  <r>
    <s v="ICRC"/>
    <s v="Haitian RC"/>
    <m/>
    <x v="0"/>
    <x v="69"/>
    <n v="13"/>
    <s v="Décembre"/>
    <m/>
    <x v="1"/>
    <x v="1"/>
    <s v="Bâches"/>
    <m/>
    <s v="Nombre"/>
    <n v="375"/>
    <m/>
    <m/>
    <m/>
    <s v=""/>
    <x v="243"/>
    <s v="Sélection / Priorisation"/>
    <x v="1"/>
    <x v="1"/>
    <m/>
    <m/>
    <m/>
    <m/>
    <m/>
    <x v="488"/>
    <n v="2"/>
    <s v="HT08"/>
    <s v="HT08811"/>
    <e v="#N/A"/>
    <n v="1"/>
  </r>
  <r>
    <s v="ICRC"/>
    <s v="Haitian RC"/>
    <m/>
    <x v="0"/>
    <x v="69"/>
    <n v="13"/>
    <s v="Décembre"/>
    <m/>
    <x v="0"/>
    <x v="0"/>
    <s v="Kit d'hygiène"/>
    <m/>
    <s v="Nombre"/>
    <n v="375"/>
    <m/>
    <m/>
    <m/>
    <s v=""/>
    <x v="243"/>
    <s v="Sélection / Priorisation"/>
    <x v="1"/>
    <x v="1"/>
    <m/>
    <m/>
    <m/>
    <m/>
    <m/>
    <x v="488"/>
    <n v="2"/>
    <s v="HT08"/>
    <s v="HT08811"/>
    <e v="#N/A"/>
    <n v="0"/>
  </r>
  <r>
    <s v="IFRC"/>
    <s v="Haitian RC"/>
    <m/>
    <x v="0"/>
    <x v="69"/>
    <n v="13"/>
    <s v="Décembre"/>
    <m/>
    <x v="1"/>
    <x v="1"/>
    <s v="Bâches"/>
    <m/>
    <s v="Nombre"/>
    <n v="1597"/>
    <m/>
    <m/>
    <m/>
    <s v=""/>
    <x v="244"/>
    <s v="Sélection / Priorisation"/>
    <x v="1"/>
    <x v="1"/>
    <m/>
    <m/>
    <m/>
    <m/>
    <m/>
    <x v="489"/>
    <n v="2"/>
    <s v="HT08"/>
    <s v="HT08811"/>
    <e v="#N/A"/>
    <n v="0"/>
  </r>
  <r>
    <s v="IFRC"/>
    <s v="Haitian RC"/>
    <m/>
    <x v="0"/>
    <x v="69"/>
    <n v="13"/>
    <s v="Décembre"/>
    <m/>
    <x v="0"/>
    <x v="0"/>
    <s v="Kit d'hygiène"/>
    <m/>
    <s v="Nombre"/>
    <n v="1597"/>
    <m/>
    <m/>
    <m/>
    <s v=""/>
    <x v="244"/>
    <s v="Sélection / Priorisation"/>
    <x v="1"/>
    <x v="1"/>
    <m/>
    <m/>
    <m/>
    <m/>
    <m/>
    <x v="489"/>
    <n v="2"/>
    <s v="HT08"/>
    <s v="HT08811"/>
    <e v="#N/A"/>
    <n v="0"/>
  </r>
  <r>
    <s v="ShelterBox"/>
    <s v="(BSEIPH) Bureau du Secrétaire d’Etat à l’Intégration des Personnes Handicapées"/>
    <m/>
    <x v="0"/>
    <x v="69"/>
    <n v="13"/>
    <s v="Décembre"/>
    <m/>
    <x v="0"/>
    <x v="0"/>
    <s v="Moustiquaires"/>
    <s v="2 per HH"/>
    <s v="Nombre"/>
    <n v="18"/>
    <n v="22"/>
    <n v="15"/>
    <n v="16"/>
    <n v="53"/>
    <x v="236"/>
    <s v="Sélection / Priorisation"/>
    <x v="2"/>
    <x v="7"/>
    <s v="Mercy"/>
    <m/>
    <s v="Peri urbain"/>
    <s v="Ménage"/>
    <s v="Distributed in conjunction with Shelterkits and other NFI"/>
    <x v="490"/>
    <n v="5"/>
    <s v="HT07"/>
    <s v="HT07711"/>
    <e v="#N/A"/>
    <n v="0"/>
  </r>
  <r>
    <s v="ShelterBox"/>
    <s v="(BSEIPH) Bureau du Secrétaire d’Etat à l’Intégration des Personnes Handicapées"/>
    <m/>
    <x v="0"/>
    <x v="69"/>
    <n v="13"/>
    <s v="Décembre"/>
    <m/>
    <x v="0"/>
    <x v="0"/>
    <s v="Lampes solaires"/>
    <s v="2 per HH"/>
    <s v="Nombre"/>
    <n v="18"/>
    <n v="22"/>
    <n v="15"/>
    <n v="16"/>
    <n v="53"/>
    <x v="236"/>
    <s v="Sélection / Priorisation"/>
    <x v="2"/>
    <x v="7"/>
    <s v="Mercy"/>
    <m/>
    <s v="Peri urbain"/>
    <s v="Ménage"/>
    <s v="Distributed in conjunction with Shelterkits and other NFI"/>
    <x v="490"/>
    <n v="5"/>
    <s v="HT07"/>
    <s v="HT07711"/>
    <e v="#N/A"/>
    <n v="0"/>
  </r>
  <r>
    <s v="ShelterBox"/>
    <s v="(BSEIPH) Bureau du Secrétaire d’Etat à l’Intégration des Personnes Handicapées"/>
    <m/>
    <x v="0"/>
    <x v="69"/>
    <n v="13"/>
    <s v="Décembre"/>
    <m/>
    <x v="0"/>
    <x v="0"/>
    <s v="Bidons"/>
    <s v="1 per HH"/>
    <s v="Nombre"/>
    <n v="9"/>
    <n v="22"/>
    <n v="15"/>
    <n v="16"/>
    <n v="53"/>
    <x v="236"/>
    <s v="Sélection / Priorisation"/>
    <x v="2"/>
    <x v="7"/>
    <s v="Mercy"/>
    <m/>
    <s v="Peri urbain"/>
    <s v="Ménage"/>
    <s v="Distributed in conjunction with Shelterkits and other NFI"/>
    <x v="490"/>
    <n v="5"/>
    <s v="HT07"/>
    <s v="HT07711"/>
    <e v="#N/A"/>
    <n v="0"/>
  </r>
  <r>
    <s v="ShelterBox"/>
    <s v="(BSEIPH) Bureau du Secrétaire d’Etat à l’Intégration des Personnes Handicapées"/>
    <m/>
    <x v="0"/>
    <x v="69"/>
    <n v="13"/>
    <s v="Décembre"/>
    <m/>
    <x v="0"/>
    <x v="0"/>
    <s v="Aquatabs"/>
    <s v="1 per HH"/>
    <s v="Nombre"/>
    <n v="9"/>
    <n v="22"/>
    <n v="15"/>
    <n v="16"/>
    <n v="53"/>
    <x v="236"/>
    <s v="Sélection / Priorisation"/>
    <x v="2"/>
    <x v="7"/>
    <s v="Mercy"/>
    <m/>
    <s v="Peri urbain"/>
    <s v="Ménage"/>
    <s v="Thirst Aid Stations, not Aquatabs. Distributed in conjunction with Shelterkits and other NFI"/>
    <x v="490"/>
    <n v="5"/>
    <s v="HT07"/>
    <s v="HT07711"/>
    <e v="#N/A"/>
    <n v="0"/>
  </r>
  <r>
    <s v="ShelterBox"/>
    <s v="(BSEIPH) Bureau du Secrétaire d’Etat à l’Intégration des Personnes Handicapées"/>
    <m/>
    <x v="0"/>
    <x v="69"/>
    <n v="13"/>
    <s v="Décembre"/>
    <m/>
    <x v="1"/>
    <x v="1"/>
    <s v="Kit Abris"/>
    <s v="1 per HH"/>
    <s v="Nombre"/>
    <n v="9"/>
    <n v="22"/>
    <n v="15"/>
    <n v="16"/>
    <n v="53"/>
    <x v="236"/>
    <s v="Sélection / Priorisation"/>
    <x v="2"/>
    <x v="7"/>
    <s v="Mercy"/>
    <m/>
    <s v="Peri urbain"/>
    <s v="Ménage"/>
    <s v="Distributed in conjunction with NFI kits of solar lights, water filter, water container and mosquito nets"/>
    <x v="490"/>
    <n v="5"/>
    <s v="HT07"/>
    <s v="HT07711"/>
    <e v="#N/A"/>
    <n v="0"/>
  </r>
  <r>
    <s v="World Vision International"/>
    <m/>
    <m/>
    <x v="0"/>
    <x v="69"/>
    <n v="13"/>
    <s v="Décembre"/>
    <m/>
    <x v="0"/>
    <x v="0"/>
    <s v="Bidons"/>
    <m/>
    <s v="Nombre"/>
    <n v="400"/>
    <m/>
    <m/>
    <m/>
    <s v=""/>
    <x v="23"/>
    <s v="Sélection / Priorisation"/>
    <x v="0"/>
    <x v="22"/>
    <s v="Trou Louis"/>
    <s v="Boidine, Dan Griyen"/>
    <m/>
    <m/>
    <m/>
    <x v="491"/>
    <n v="5"/>
    <s v="HT01"/>
    <s v="HT01152"/>
    <e v="#N/A"/>
    <n v="0"/>
  </r>
  <r>
    <s v="World Vision International"/>
    <m/>
    <m/>
    <x v="0"/>
    <x v="69"/>
    <n v="13"/>
    <s v="Décembre"/>
    <m/>
    <x v="0"/>
    <x v="0"/>
    <s v="Lampes solaires"/>
    <m/>
    <s v="Nombre"/>
    <n v="400"/>
    <m/>
    <m/>
    <m/>
    <s v=""/>
    <x v="23"/>
    <s v="Sélection / Priorisation"/>
    <x v="0"/>
    <x v="22"/>
    <s v="Trou Louis"/>
    <s v="Boidine, Dan Griyen"/>
    <m/>
    <m/>
    <m/>
    <x v="491"/>
    <n v="5"/>
    <s v="HT01"/>
    <s v="HT01152"/>
    <e v="#N/A"/>
    <n v="0"/>
  </r>
  <r>
    <s v="World Vision International"/>
    <m/>
    <m/>
    <x v="0"/>
    <x v="69"/>
    <n v="13"/>
    <s v="Décembre"/>
    <m/>
    <x v="0"/>
    <x v="0"/>
    <s v="Moustiquaires"/>
    <m/>
    <s v="Nombre"/>
    <n v="400"/>
    <m/>
    <m/>
    <m/>
    <s v=""/>
    <x v="23"/>
    <s v="Sélection / Priorisation"/>
    <x v="0"/>
    <x v="22"/>
    <s v="Trou Louis"/>
    <s v="Boidine, Dan Griyen"/>
    <m/>
    <m/>
    <m/>
    <x v="491"/>
    <n v="5"/>
    <s v="HT01"/>
    <s v="HT01152"/>
    <e v="#N/A"/>
    <n v="0"/>
  </r>
  <r>
    <s v="World Vision International"/>
    <m/>
    <m/>
    <x v="0"/>
    <x v="69"/>
    <n v="13"/>
    <s v="Décembre"/>
    <m/>
    <x v="0"/>
    <x v="0"/>
    <s v="Seaux"/>
    <m/>
    <s v="Nombre"/>
    <n v="400"/>
    <m/>
    <m/>
    <m/>
    <s v=""/>
    <x v="23"/>
    <s v="Sélection / Priorisation"/>
    <x v="0"/>
    <x v="22"/>
    <s v="Trou Louis"/>
    <s v="Boidine, Dan Griyen"/>
    <m/>
    <m/>
    <m/>
    <x v="491"/>
    <n v="5"/>
    <s v="HT01"/>
    <s v="HT01152"/>
    <e v="#N/A"/>
    <n v="0"/>
  </r>
  <r>
    <s v="World Vision International"/>
    <m/>
    <m/>
    <x v="0"/>
    <x v="69"/>
    <n v="13"/>
    <s v="Décembre"/>
    <m/>
    <x v="2"/>
    <x v="2"/>
    <s v="Formation"/>
    <m/>
    <s v=""/>
    <n v="400"/>
    <m/>
    <m/>
    <m/>
    <s v=""/>
    <x v="23"/>
    <s v="Sélection / Priorisation"/>
    <x v="0"/>
    <x v="22"/>
    <s v="Trou Louis"/>
    <s v="Boidine, Dan Griyen"/>
    <m/>
    <m/>
    <m/>
    <x v="491"/>
    <n v="5"/>
    <s v="HT01"/>
    <s v="HT01152"/>
    <e v="#N/A"/>
    <n v="0"/>
  </r>
  <r>
    <s v="American RC"/>
    <s v="Haitian RC"/>
    <m/>
    <x v="0"/>
    <x v="70"/>
    <n v="14"/>
    <s v="Décembre"/>
    <m/>
    <x v="1"/>
    <x v="1"/>
    <s v="Bâches"/>
    <m/>
    <s v="Nombre"/>
    <n v="71"/>
    <m/>
    <m/>
    <m/>
    <s v=""/>
    <x v="46"/>
    <s v="Sélection / Priorisation"/>
    <x v="5"/>
    <x v="21"/>
    <s v="Fonds De Lianes"/>
    <m/>
    <m/>
    <m/>
    <m/>
    <x v="492"/>
    <n v="6"/>
    <s v="HT10"/>
    <s v="HT101012"/>
    <e v="#N/A"/>
    <n v="0"/>
  </r>
  <r>
    <s v="American RC"/>
    <s v="Haitian RC"/>
    <m/>
    <x v="0"/>
    <x v="70"/>
    <n v="14"/>
    <s v="Décembre"/>
    <m/>
    <x v="0"/>
    <x v="0"/>
    <s v="Bidons"/>
    <m/>
    <s v="Nombre"/>
    <n v="71"/>
    <m/>
    <m/>
    <m/>
    <s v=""/>
    <x v="46"/>
    <s v="Sélection / Priorisation"/>
    <x v="5"/>
    <x v="21"/>
    <s v="Fonds De Lianes"/>
    <m/>
    <m/>
    <m/>
    <m/>
    <x v="492"/>
    <n v="6"/>
    <s v="HT10"/>
    <s v="HT101012"/>
    <e v="#N/A"/>
    <n v="0"/>
  </r>
  <r>
    <s v="American RC"/>
    <s v="Haitian RC"/>
    <m/>
    <x v="0"/>
    <x v="70"/>
    <n v="14"/>
    <s v="Décembre"/>
    <m/>
    <x v="0"/>
    <x v="0"/>
    <s v="Moustiquaires"/>
    <m/>
    <s v="Nombre"/>
    <n v="142"/>
    <m/>
    <m/>
    <m/>
    <s v=""/>
    <x v="46"/>
    <s v="Sélection / Priorisation"/>
    <x v="5"/>
    <x v="21"/>
    <s v="Fonds De Lianes"/>
    <m/>
    <m/>
    <m/>
    <m/>
    <x v="492"/>
    <n v="6"/>
    <s v="HT10"/>
    <s v="HT101012"/>
    <e v="#N/A"/>
    <n v="0"/>
  </r>
  <r>
    <s v="American RC"/>
    <s v="Haitian RC"/>
    <m/>
    <x v="0"/>
    <x v="70"/>
    <n v="14"/>
    <s v="Décembre"/>
    <m/>
    <x v="0"/>
    <x v="0"/>
    <s v="Kit d'hygiène"/>
    <m/>
    <s v="Nombre"/>
    <n v="71"/>
    <m/>
    <m/>
    <m/>
    <s v=""/>
    <x v="46"/>
    <s v="Sélection / Priorisation"/>
    <x v="5"/>
    <x v="21"/>
    <s v="Fonds De Lianes"/>
    <m/>
    <m/>
    <m/>
    <m/>
    <x v="492"/>
    <n v="6"/>
    <s v="HT10"/>
    <s v="HT101012"/>
    <e v="#N/A"/>
    <n v="0"/>
  </r>
  <r>
    <s v="American RC"/>
    <s v="Haitian RC"/>
    <m/>
    <x v="0"/>
    <x v="70"/>
    <n v="14"/>
    <s v="Décembre"/>
    <m/>
    <x v="0"/>
    <x v="0"/>
    <s v="Kit de cuisine"/>
    <m/>
    <s v="Nombre"/>
    <n v="71"/>
    <m/>
    <m/>
    <m/>
    <s v=""/>
    <x v="46"/>
    <s v="Sélection / Priorisation"/>
    <x v="5"/>
    <x v="21"/>
    <s v="Fonds De Lianes"/>
    <m/>
    <m/>
    <m/>
    <m/>
    <x v="492"/>
    <n v="6"/>
    <s v="HT10"/>
    <s v="HT101012"/>
    <e v="#N/A"/>
    <n v="0"/>
  </r>
  <r>
    <s v="American RC"/>
    <s v="Haitian RC"/>
    <m/>
    <x v="0"/>
    <x v="70"/>
    <n v="14"/>
    <s v="Décembre"/>
    <m/>
    <x v="1"/>
    <x v="1"/>
    <s v="Kit Abris"/>
    <m/>
    <s v="Nombre"/>
    <n v="20"/>
    <m/>
    <m/>
    <m/>
    <s v=""/>
    <x v="46"/>
    <s v="Sélection / Priorisation"/>
    <x v="5"/>
    <x v="21"/>
    <s v="Fonds De Lianes"/>
    <m/>
    <m/>
    <m/>
    <m/>
    <x v="492"/>
    <n v="6"/>
    <s v="HT10"/>
    <s v="HT101012"/>
    <e v="#N/A"/>
    <n v="0"/>
  </r>
  <r>
    <s v="American RC"/>
    <s v="Haitian RC"/>
    <m/>
    <x v="0"/>
    <x v="70"/>
    <n v="14"/>
    <s v="Décembre"/>
    <m/>
    <x v="0"/>
    <x v="0"/>
    <s v="Couvertures"/>
    <m/>
    <s v="Nombre"/>
    <n v="129"/>
    <m/>
    <m/>
    <m/>
    <s v=""/>
    <x v="217"/>
    <s v="Sélection / Priorisation"/>
    <x v="5"/>
    <x v="21"/>
    <s v="Chaulette"/>
    <m/>
    <m/>
    <m/>
    <m/>
    <x v="493"/>
    <n v="5"/>
    <s v="HT10"/>
    <s v="HT101012"/>
    <e v="#N/A"/>
    <n v="0"/>
  </r>
  <r>
    <s v="American RC"/>
    <s v="Haitian RC"/>
    <m/>
    <x v="0"/>
    <x v="70"/>
    <n v="14"/>
    <s v="Décembre"/>
    <m/>
    <x v="0"/>
    <x v="0"/>
    <s v="Seaux"/>
    <m/>
    <s v="Nombre"/>
    <n v="129"/>
    <m/>
    <m/>
    <m/>
    <s v=""/>
    <x v="217"/>
    <s v="Sélection / Priorisation"/>
    <x v="5"/>
    <x v="21"/>
    <s v="Chaulette"/>
    <m/>
    <m/>
    <m/>
    <m/>
    <x v="493"/>
    <n v="5"/>
    <s v="HT10"/>
    <s v="HT101012"/>
    <e v="#N/A"/>
    <n v="0"/>
  </r>
  <r>
    <s v="American RC"/>
    <s v="Haitian RC"/>
    <m/>
    <x v="0"/>
    <x v="70"/>
    <n v="14"/>
    <s v="Décembre"/>
    <m/>
    <x v="0"/>
    <x v="0"/>
    <s v="Moustiquaires"/>
    <m/>
    <s v="Nombre"/>
    <n v="258"/>
    <m/>
    <m/>
    <m/>
    <s v=""/>
    <x v="217"/>
    <s v="Sélection / Priorisation"/>
    <x v="5"/>
    <x v="21"/>
    <s v="Chaulette"/>
    <m/>
    <m/>
    <m/>
    <m/>
    <x v="493"/>
    <n v="5"/>
    <s v="HT10"/>
    <s v="HT101012"/>
    <e v="#N/A"/>
    <n v="0"/>
  </r>
  <r>
    <s v="American RC"/>
    <s v="Haitian RC"/>
    <m/>
    <x v="0"/>
    <x v="70"/>
    <n v="14"/>
    <s v="Décembre"/>
    <m/>
    <x v="0"/>
    <x v="0"/>
    <s v="Kit d'hygiène"/>
    <m/>
    <s v="Nombre"/>
    <n v="129"/>
    <m/>
    <m/>
    <m/>
    <s v=""/>
    <x v="217"/>
    <s v="Sélection / Priorisation"/>
    <x v="5"/>
    <x v="21"/>
    <s v="Chaulette"/>
    <m/>
    <m/>
    <m/>
    <m/>
    <x v="493"/>
    <n v="5"/>
    <s v="HT10"/>
    <s v="HT101012"/>
    <e v="#N/A"/>
    <n v="0"/>
  </r>
  <r>
    <s v="American RC"/>
    <s v="Haitian RC"/>
    <m/>
    <x v="0"/>
    <x v="70"/>
    <n v="14"/>
    <s v="Décembre"/>
    <m/>
    <x v="1"/>
    <x v="1"/>
    <s v="Kit Abris"/>
    <m/>
    <s v="Nombre"/>
    <n v="20"/>
    <m/>
    <m/>
    <m/>
    <s v=""/>
    <x v="217"/>
    <s v="Sélection / Priorisation"/>
    <x v="5"/>
    <x v="21"/>
    <s v="Chaulette"/>
    <m/>
    <m/>
    <m/>
    <m/>
    <x v="493"/>
    <n v="5"/>
    <s v="HT10"/>
    <s v="HT101012"/>
    <e v="#N/A"/>
    <n v="0"/>
  </r>
  <r>
    <s v="American RC"/>
    <s v="Haitian RC"/>
    <m/>
    <x v="0"/>
    <x v="70"/>
    <n v="14"/>
    <s v="Décembre"/>
    <m/>
    <x v="0"/>
    <x v="0"/>
    <s v="Couvertures"/>
    <m/>
    <s v="Nombre"/>
    <n v="56"/>
    <m/>
    <m/>
    <m/>
    <s v=""/>
    <x v="245"/>
    <s v="Sélection / Priorisation"/>
    <x v="5"/>
    <x v="21"/>
    <s v="Bezin"/>
    <m/>
    <m/>
    <m/>
    <m/>
    <x v="494"/>
    <n v="5"/>
    <s v="HT10"/>
    <s v="HT101012"/>
    <e v="#N/A"/>
    <n v="0"/>
  </r>
  <r>
    <s v="American RC"/>
    <s v="Haitian RC"/>
    <m/>
    <x v="0"/>
    <x v="70"/>
    <n v="14"/>
    <s v="Décembre"/>
    <m/>
    <x v="0"/>
    <x v="0"/>
    <s v="Seaux"/>
    <m/>
    <s v="Nombre"/>
    <n v="56"/>
    <m/>
    <m/>
    <m/>
    <s v=""/>
    <x v="245"/>
    <s v="Sélection / Priorisation"/>
    <x v="5"/>
    <x v="21"/>
    <s v="Bezin"/>
    <m/>
    <m/>
    <m/>
    <m/>
    <x v="494"/>
    <n v="5"/>
    <s v="HT10"/>
    <s v="HT101012"/>
    <e v="#N/A"/>
    <n v="0"/>
  </r>
  <r>
    <s v="American RC"/>
    <s v="Haitian RC"/>
    <m/>
    <x v="0"/>
    <x v="70"/>
    <n v="14"/>
    <s v="Décembre"/>
    <m/>
    <x v="0"/>
    <x v="0"/>
    <s v="Moustiquaires"/>
    <m/>
    <s v="Nombre"/>
    <n v="112"/>
    <m/>
    <m/>
    <m/>
    <s v=""/>
    <x v="245"/>
    <s v="Sélection / Priorisation"/>
    <x v="5"/>
    <x v="21"/>
    <s v="Bezin"/>
    <m/>
    <m/>
    <m/>
    <m/>
    <x v="494"/>
    <n v="5"/>
    <s v="HT10"/>
    <s v="HT101012"/>
    <e v="#N/A"/>
    <n v="0"/>
  </r>
  <r>
    <s v="American RC"/>
    <s v="Haitian RC"/>
    <m/>
    <x v="0"/>
    <x v="70"/>
    <n v="14"/>
    <s v="Décembre"/>
    <m/>
    <x v="0"/>
    <x v="0"/>
    <s v="Kit d'hygiène"/>
    <m/>
    <s v="Nombre"/>
    <n v="56"/>
    <m/>
    <m/>
    <m/>
    <s v=""/>
    <x v="245"/>
    <s v="Sélection / Priorisation"/>
    <x v="5"/>
    <x v="21"/>
    <s v="Bezin"/>
    <m/>
    <m/>
    <m/>
    <m/>
    <x v="494"/>
    <n v="5"/>
    <s v="HT10"/>
    <s v="HT101012"/>
    <e v="#N/A"/>
    <n v="0"/>
  </r>
  <r>
    <s v="American RC"/>
    <s v="Haitian RC"/>
    <m/>
    <x v="0"/>
    <x v="70"/>
    <n v="14"/>
    <s v="Décembre"/>
    <m/>
    <x v="1"/>
    <x v="1"/>
    <s v="Kit Abris"/>
    <m/>
    <s v="Nombre"/>
    <n v="56"/>
    <m/>
    <m/>
    <m/>
    <s v=""/>
    <x v="245"/>
    <s v="Sélection / Priorisation"/>
    <x v="5"/>
    <x v="21"/>
    <s v="Bezin"/>
    <m/>
    <m/>
    <m/>
    <m/>
    <x v="494"/>
    <n v="5"/>
    <s v="HT10"/>
    <s v="HT101012"/>
    <e v="#N/A"/>
    <n v="0"/>
  </r>
  <r>
    <s v="CARE"/>
    <m/>
    <m/>
    <x v="0"/>
    <x v="70"/>
    <n v="14"/>
    <s v="Décembre"/>
    <m/>
    <x v="0"/>
    <x v="0"/>
    <s v="Kit d'hygiène"/>
    <s v="Savons de lessive et de toilettes, Serviettes et papiers hygiéniques, Aquatabs, Dentifrices et brosses à dents et Serviettes de bain"/>
    <s v="Nombre"/>
    <n v="85"/>
    <m/>
    <m/>
    <m/>
    <s v=""/>
    <x v="37"/>
    <m/>
    <x v="1"/>
    <x v="1"/>
    <s v="1ère Basse Voldrogue"/>
    <m/>
    <m/>
    <m/>
    <m/>
    <x v="495"/>
    <n v="1"/>
    <s v="HT08"/>
    <s v="HT08811"/>
    <s v="HT08811-01"/>
    <n v="0"/>
  </r>
  <r>
    <s v="CARE"/>
    <m/>
    <m/>
    <x v="0"/>
    <x v="70"/>
    <n v="14"/>
    <s v="Décembre"/>
    <m/>
    <x v="0"/>
    <x v="0"/>
    <s v="Aquatabs"/>
    <m/>
    <s v="Nombre"/>
    <n v="89500"/>
    <m/>
    <m/>
    <m/>
    <s v=""/>
    <x v="37"/>
    <m/>
    <x v="1"/>
    <x v="2"/>
    <m/>
    <m/>
    <m/>
    <m/>
    <m/>
    <x v="496"/>
    <n v="1"/>
    <s v="HT08"/>
    <s v="HT08832"/>
    <e v="#N/A"/>
    <n v="0"/>
  </r>
  <r>
    <s v="Save the Children International"/>
    <m/>
    <s v="OFDA"/>
    <x v="1"/>
    <x v="70"/>
    <n v="14"/>
    <s v="Décembre"/>
    <m/>
    <x v="2"/>
    <x v="5"/>
    <s v="Autre"/>
    <s v="Recovery Support"/>
    <s v="N/A"/>
    <n v="2200"/>
    <m/>
    <m/>
    <m/>
    <s v=""/>
    <x v="246"/>
    <s v="Sélection / Priorisation"/>
    <x v="4"/>
    <x v="14"/>
    <m/>
    <m/>
    <s v="Rural"/>
    <s v="Ménage"/>
    <s v="TBD between Beaumont in GA, and Torbek and Camp Perrin in Sud. "/>
    <x v="497"/>
    <n v="1"/>
    <e v="#N/A"/>
    <e v="#N/A"/>
    <e v="#N/A"/>
    <n v="1"/>
  </r>
  <r>
    <s v="ShelterBox"/>
    <s v="Haven"/>
    <m/>
    <x v="3"/>
    <x v="70"/>
    <n v="14"/>
    <s v="Décembre"/>
    <m/>
    <x v="0"/>
    <x v="0"/>
    <s v="Moustiquaires"/>
    <s v="2 per HH"/>
    <s v="Nombre"/>
    <n v="628"/>
    <m/>
    <m/>
    <m/>
    <s v=""/>
    <x v="247"/>
    <s v="Sélection / Priorisation"/>
    <x v="2"/>
    <x v="29"/>
    <s v="Ile A Vache"/>
    <m/>
    <s v="Rural"/>
    <s v="Ménage"/>
    <s v="Distributed in conjunction with Shelterkits and other NFI"/>
    <x v="498"/>
    <n v="5"/>
    <s v="HT07"/>
    <s v="HT07716"/>
    <e v="#N/A"/>
    <n v="1"/>
  </r>
  <r>
    <s v="ShelterBox"/>
    <s v="Haven"/>
    <m/>
    <x v="3"/>
    <x v="70"/>
    <n v="14"/>
    <s v="Décembre"/>
    <m/>
    <x v="0"/>
    <x v="0"/>
    <s v="Lampes solaires"/>
    <s v="2 per HH"/>
    <s v="Nombre"/>
    <n v="628"/>
    <m/>
    <m/>
    <m/>
    <s v=""/>
    <x v="247"/>
    <s v="Sélection / Priorisation"/>
    <x v="2"/>
    <x v="29"/>
    <s v="Ile A Vache"/>
    <m/>
    <s v="Rural"/>
    <s v="Ménage"/>
    <s v="Distributed in conjunction with Shelterkits and other NFI"/>
    <x v="498"/>
    <n v="5"/>
    <s v="HT07"/>
    <s v="HT07716"/>
    <e v="#N/A"/>
    <n v="0"/>
  </r>
  <r>
    <s v="ShelterBox"/>
    <s v="Haven"/>
    <m/>
    <x v="3"/>
    <x v="70"/>
    <n v="14"/>
    <s v="Décembre"/>
    <m/>
    <x v="0"/>
    <x v="0"/>
    <s v="Bidons"/>
    <s v="1 per HH"/>
    <s v="Nombre"/>
    <n v="314"/>
    <m/>
    <m/>
    <m/>
    <s v=""/>
    <x v="247"/>
    <s v="Sélection / Priorisation"/>
    <x v="2"/>
    <x v="29"/>
    <s v="Ile A Vache"/>
    <m/>
    <s v="Rural"/>
    <s v="Ménage"/>
    <s v="Distributed in conjunction with Shelterkits and other NFI"/>
    <x v="498"/>
    <n v="5"/>
    <s v="HT07"/>
    <s v="HT07716"/>
    <e v="#N/A"/>
    <n v="0"/>
  </r>
  <r>
    <s v="ShelterBox"/>
    <s v="Haven"/>
    <m/>
    <x v="3"/>
    <x v="70"/>
    <n v="14"/>
    <s v="Décembre"/>
    <m/>
    <x v="0"/>
    <x v="0"/>
    <s v="Aquatabs"/>
    <s v="1 per HH"/>
    <s v="Nombre"/>
    <n v="314"/>
    <m/>
    <m/>
    <m/>
    <s v=""/>
    <x v="247"/>
    <s v="Sélection / Priorisation"/>
    <x v="2"/>
    <x v="29"/>
    <s v="Ile A Vache"/>
    <m/>
    <s v="Rural"/>
    <s v="Ménage"/>
    <s v="Thirst Aid Stations, not Aquatabs. Distributed in conjunction with Shelterkits and other NFI"/>
    <x v="498"/>
    <n v="5"/>
    <s v="HT07"/>
    <s v="HT07716"/>
    <e v="#N/A"/>
    <n v="0"/>
  </r>
  <r>
    <s v="ShelterBox"/>
    <s v="Haven"/>
    <m/>
    <x v="3"/>
    <x v="70"/>
    <n v="14"/>
    <s v="Décembre"/>
    <m/>
    <x v="1"/>
    <x v="1"/>
    <s v="Kit Abris"/>
    <s v="1 per HH"/>
    <s v="Nombre"/>
    <n v="314"/>
    <m/>
    <m/>
    <m/>
    <s v=""/>
    <x v="247"/>
    <s v="Sélection / Priorisation"/>
    <x v="2"/>
    <x v="29"/>
    <s v="Ile A Vache"/>
    <m/>
    <s v="Rural"/>
    <s v="Ménage"/>
    <s v="Distributed in conjunction with NFI kits of solar lights, water filter, water container and mosquito nets"/>
    <x v="498"/>
    <n v="5"/>
    <s v="HT07"/>
    <s v="HT07716"/>
    <e v="#N/A"/>
    <n v="0"/>
  </r>
  <r>
    <s v="ShelterBox"/>
    <s v="(BSEIPH) Bureau du Secrétaire d’Etat à l’Intégration des Personnes Handicapées"/>
    <m/>
    <x v="0"/>
    <x v="70"/>
    <n v="14"/>
    <s v="Décembre"/>
    <m/>
    <x v="0"/>
    <x v="0"/>
    <s v="Moustiquaires"/>
    <s v="2 per HH"/>
    <s v="Nombre"/>
    <n v="28"/>
    <n v="26"/>
    <n v="25"/>
    <n v="26"/>
    <n v="77"/>
    <x v="231"/>
    <s v="Sélection / Priorisation"/>
    <x v="2"/>
    <x v="7"/>
    <s v="Bourdet"/>
    <m/>
    <s v="Peri urbain"/>
    <s v="Ménage"/>
    <s v="Distributed in conjunction with Shelterkits and other NFI"/>
    <x v="499"/>
    <n v="5"/>
    <s v="HT07"/>
    <s v="HT07711"/>
    <e v="#N/A"/>
    <n v="0"/>
  </r>
  <r>
    <s v="ShelterBox"/>
    <s v="(BSEIPH) Bureau du Secrétaire d’Etat à l’Intégration des Personnes Handicapées"/>
    <m/>
    <x v="0"/>
    <x v="70"/>
    <n v="14"/>
    <s v="Décembre"/>
    <m/>
    <x v="0"/>
    <x v="0"/>
    <s v="Lampes solaires"/>
    <s v="2 per HH"/>
    <s v="Nombre"/>
    <n v="28"/>
    <n v="26"/>
    <n v="25"/>
    <n v="26"/>
    <n v="77"/>
    <x v="231"/>
    <s v="Sélection / Priorisation"/>
    <x v="2"/>
    <x v="7"/>
    <s v="Bourdet"/>
    <m/>
    <s v="Peri urbain"/>
    <s v="Ménage"/>
    <s v="Distributed in conjunction with Shelterkits and other NFI"/>
    <x v="499"/>
    <n v="5"/>
    <s v="HT07"/>
    <s v="HT07711"/>
    <e v="#N/A"/>
    <n v="0"/>
  </r>
  <r>
    <s v="ShelterBox"/>
    <s v="(BSEIPH) Bureau du Secrétaire d’Etat à l’Intégration des Personnes Handicapées"/>
    <m/>
    <x v="0"/>
    <x v="70"/>
    <n v="14"/>
    <s v="Décembre"/>
    <m/>
    <x v="0"/>
    <x v="0"/>
    <s v="Bidons"/>
    <s v="1 per HH"/>
    <s v="Nombre"/>
    <n v="14"/>
    <n v="26"/>
    <n v="25"/>
    <n v="26"/>
    <n v="77"/>
    <x v="231"/>
    <s v="Sélection / Priorisation"/>
    <x v="2"/>
    <x v="7"/>
    <s v="Bourdet"/>
    <m/>
    <s v="Peri urbain"/>
    <s v="Ménage"/>
    <s v="Distributed in conjunction with Shelterkits and other NFI"/>
    <x v="499"/>
    <n v="5"/>
    <s v="HT07"/>
    <s v="HT07711"/>
    <e v="#N/A"/>
    <n v="0"/>
  </r>
  <r>
    <s v="ShelterBox"/>
    <s v="(BSEIPH) Bureau du Secrétaire d’Etat à l’Intégration des Personnes Handicapées"/>
    <m/>
    <x v="0"/>
    <x v="70"/>
    <n v="14"/>
    <s v="Décembre"/>
    <m/>
    <x v="0"/>
    <x v="0"/>
    <s v="Aquatabs"/>
    <s v="1 per HH"/>
    <s v="Nombre"/>
    <n v="14"/>
    <n v="26"/>
    <n v="25"/>
    <n v="26"/>
    <n v="77"/>
    <x v="231"/>
    <s v="Sélection / Priorisation"/>
    <x v="2"/>
    <x v="7"/>
    <s v="Bourdet"/>
    <m/>
    <s v="Peri urbain"/>
    <s v="Ménage"/>
    <s v="Thirst Aid Stations, not Aquatabs. Distributed in conjunction with Shelterkits and other NFI"/>
    <x v="499"/>
    <n v="5"/>
    <s v="HT07"/>
    <s v="HT07711"/>
    <e v="#N/A"/>
    <n v="0"/>
  </r>
  <r>
    <s v="ShelterBox"/>
    <s v="(BSEIPH) Bureau du Secrétaire d’Etat à l’Intégration des Personnes Handicapées"/>
    <m/>
    <x v="0"/>
    <x v="70"/>
    <n v="14"/>
    <s v="Décembre"/>
    <m/>
    <x v="1"/>
    <x v="1"/>
    <s v="Kit Abris"/>
    <s v="1 per HH"/>
    <s v="Nombre"/>
    <n v="14"/>
    <n v="26"/>
    <n v="25"/>
    <n v="26"/>
    <n v="77"/>
    <x v="231"/>
    <s v="Sélection / Priorisation"/>
    <x v="2"/>
    <x v="7"/>
    <s v="Bourdet"/>
    <m/>
    <s v="Peri urbain"/>
    <s v="Ménage"/>
    <s v="Distributed in conjunction with NFI kits of solar lights, water filter, water container and mosquito nets"/>
    <x v="499"/>
    <n v="5"/>
    <s v="HT07"/>
    <s v="HT07711"/>
    <e v="#N/A"/>
    <n v="0"/>
  </r>
  <r>
    <s v="ShelterBox"/>
    <s v="(BSEIPH) Bureau du Secrétaire d’Etat à l’Intégration des Personnes Handicapées"/>
    <m/>
    <x v="0"/>
    <x v="70"/>
    <n v="14"/>
    <s v="Décembre"/>
    <m/>
    <x v="0"/>
    <x v="0"/>
    <s v="Moustiquaires"/>
    <s v="2 per HH"/>
    <s v="Nombre"/>
    <n v="12"/>
    <n v="14"/>
    <n v="12"/>
    <n v="9"/>
    <n v="35"/>
    <x v="3"/>
    <s v="Sélection / Priorisation"/>
    <x v="2"/>
    <x v="30"/>
    <s v="Grand Fonds"/>
    <m/>
    <s v="Peri urbain"/>
    <s v="Ménage"/>
    <s v="Distributed in conjunction with Shelterkits and other NFI"/>
    <x v="500"/>
    <n v="5"/>
    <s v="HT07"/>
    <s v="HT07732"/>
    <e v="#N/A"/>
    <n v="1"/>
  </r>
  <r>
    <s v="ShelterBox"/>
    <s v="(BSEIPH) Bureau du Secrétaire d’Etat à l’Intégration des Personnes Handicapées"/>
    <m/>
    <x v="0"/>
    <x v="70"/>
    <n v="14"/>
    <s v="Décembre"/>
    <m/>
    <x v="0"/>
    <x v="0"/>
    <s v="Lampes solaires"/>
    <s v="2 per HH"/>
    <s v="Nombre"/>
    <n v="12"/>
    <n v="14"/>
    <n v="12"/>
    <n v="9"/>
    <n v="35"/>
    <x v="3"/>
    <s v="Sélection / Priorisation"/>
    <x v="2"/>
    <x v="30"/>
    <s v="Grand Fonds"/>
    <m/>
    <s v="Peri urbain"/>
    <s v="Ménage"/>
    <s v="Distributed in conjunction with Shelterkits and other NFI"/>
    <x v="500"/>
    <n v="5"/>
    <s v="HT07"/>
    <s v="HT07732"/>
    <e v="#N/A"/>
    <n v="0"/>
  </r>
  <r>
    <s v="ShelterBox"/>
    <s v="(BSEIPH) Bureau du Secrétaire d’Etat à l’Intégration des Personnes Handicapées"/>
    <m/>
    <x v="0"/>
    <x v="70"/>
    <n v="14"/>
    <s v="Décembre"/>
    <m/>
    <x v="0"/>
    <x v="0"/>
    <s v="Bidons"/>
    <s v="1 per HH"/>
    <s v="Nombre"/>
    <n v="6"/>
    <n v="14"/>
    <n v="12"/>
    <n v="9"/>
    <n v="35"/>
    <x v="3"/>
    <s v="Sélection / Priorisation"/>
    <x v="2"/>
    <x v="30"/>
    <s v="Grand Fonds"/>
    <m/>
    <s v="Peri urbain"/>
    <s v="Ménage"/>
    <s v="Distributed in conjunction with Shelterkits and other NFI"/>
    <x v="500"/>
    <n v="5"/>
    <s v="HT07"/>
    <s v="HT07732"/>
    <e v="#N/A"/>
    <n v="0"/>
  </r>
  <r>
    <s v="ShelterBox"/>
    <s v="(BSEIPH) Bureau du Secrétaire d’Etat à l’Intégration des Personnes Handicapées"/>
    <m/>
    <x v="0"/>
    <x v="70"/>
    <n v="14"/>
    <s v="Décembre"/>
    <m/>
    <x v="0"/>
    <x v="0"/>
    <s v="Aquatabs"/>
    <s v="1 per HH"/>
    <s v="Nombre"/>
    <n v="6"/>
    <n v="14"/>
    <n v="12"/>
    <n v="9"/>
    <n v="35"/>
    <x v="3"/>
    <s v="Sélection / Priorisation"/>
    <x v="2"/>
    <x v="30"/>
    <s v="Grand Fonds"/>
    <m/>
    <s v="Peri urbain"/>
    <s v="Ménage"/>
    <s v="Thirst Aid Stations, not Aquatabs. Distributed in conjunction with Shelterkits and other NFI"/>
    <x v="500"/>
    <n v="5"/>
    <s v="HT07"/>
    <s v="HT07732"/>
    <e v="#N/A"/>
    <n v="0"/>
  </r>
  <r>
    <s v="ShelterBox"/>
    <s v="(BSEIPH) Bureau du Secrétaire d’Etat à l’Intégration des Personnes Handicapées"/>
    <m/>
    <x v="0"/>
    <x v="70"/>
    <n v="14"/>
    <s v="Décembre"/>
    <m/>
    <x v="1"/>
    <x v="1"/>
    <s v="Kit Abris"/>
    <s v="1 per HH"/>
    <s v="Nombre"/>
    <n v="6"/>
    <n v="14"/>
    <n v="12"/>
    <n v="9"/>
    <n v="35"/>
    <x v="3"/>
    <s v="Sélection / Priorisation"/>
    <x v="2"/>
    <x v="30"/>
    <s v="Grand Fonds"/>
    <m/>
    <s v="Peri urbain"/>
    <s v="Ménage"/>
    <s v="Distributed in conjunction with NFI kits of solar lights, water filter, water container and mosquito nets"/>
    <x v="500"/>
    <n v="5"/>
    <s v="HT07"/>
    <s v="HT07732"/>
    <e v="#N/A"/>
    <n v="0"/>
  </r>
  <r>
    <s v="ShelterBox"/>
    <s v="(BSEIPH) Bureau du Secrétaire d’Etat à l’Intégration des Personnes Handicapées"/>
    <m/>
    <x v="0"/>
    <x v="70"/>
    <n v="14"/>
    <s v="Décembre"/>
    <m/>
    <x v="0"/>
    <x v="0"/>
    <s v="Moustiquaires"/>
    <s v="2 per HH"/>
    <s v="Nombre"/>
    <n v="18"/>
    <n v="18"/>
    <n v="20"/>
    <n v="15"/>
    <n v="53"/>
    <x v="236"/>
    <s v="Sélection / Priorisation"/>
    <x v="2"/>
    <x v="58"/>
    <s v="Boileau"/>
    <m/>
    <s v="Peri urbain"/>
    <s v="Ménage"/>
    <s v="Distributed in conjunction with Shelterkits and other NFI"/>
    <x v="501"/>
    <n v="5"/>
    <s v="HT07"/>
    <s v="HT07733"/>
    <e v="#N/A"/>
    <n v="1"/>
  </r>
  <r>
    <s v="ShelterBox"/>
    <s v="(BSEIPH) Bureau du Secrétaire d’Etat à l’Intégration des Personnes Handicapées"/>
    <m/>
    <x v="0"/>
    <x v="70"/>
    <n v="14"/>
    <s v="Décembre"/>
    <m/>
    <x v="0"/>
    <x v="0"/>
    <s v="Lampes solaires"/>
    <s v="2 per HH"/>
    <s v="Nombre"/>
    <n v="18"/>
    <n v="18"/>
    <n v="20"/>
    <n v="15"/>
    <n v="53"/>
    <x v="236"/>
    <s v="Sélection / Priorisation"/>
    <x v="2"/>
    <x v="58"/>
    <s v="Boileau"/>
    <m/>
    <s v="Peri urbain"/>
    <s v="Ménage"/>
    <s v="Distributed in conjunction with Shelterkits and other NFI"/>
    <x v="501"/>
    <n v="5"/>
    <s v="HT07"/>
    <s v="HT07733"/>
    <e v="#N/A"/>
    <n v="0"/>
  </r>
  <r>
    <s v="ShelterBox"/>
    <s v="(BSEIPH) Bureau du Secrétaire d’Etat à l’Intégration des Personnes Handicapées"/>
    <m/>
    <x v="0"/>
    <x v="70"/>
    <n v="14"/>
    <s v="Décembre"/>
    <m/>
    <x v="0"/>
    <x v="0"/>
    <s v="Bidons"/>
    <s v="1 per HH"/>
    <s v="Nombre"/>
    <n v="9"/>
    <n v="18"/>
    <n v="20"/>
    <n v="15"/>
    <n v="53"/>
    <x v="236"/>
    <s v="Sélection / Priorisation"/>
    <x v="2"/>
    <x v="58"/>
    <s v="Boileau"/>
    <m/>
    <s v="Peri urbain"/>
    <s v="Ménage"/>
    <s v="Distributed in conjunction with Shelterkits and other NFI"/>
    <x v="501"/>
    <n v="5"/>
    <s v="HT07"/>
    <s v="HT07733"/>
    <e v="#N/A"/>
    <n v="0"/>
  </r>
  <r>
    <s v="ShelterBox"/>
    <s v="(BSEIPH) Bureau du Secrétaire d’Etat à l’Intégration des Personnes Handicapées"/>
    <m/>
    <x v="0"/>
    <x v="70"/>
    <n v="14"/>
    <s v="Décembre"/>
    <m/>
    <x v="0"/>
    <x v="0"/>
    <s v="Aquatabs"/>
    <s v="1 per HH"/>
    <s v="Nombre"/>
    <n v="9"/>
    <n v="18"/>
    <n v="20"/>
    <n v="15"/>
    <n v="53"/>
    <x v="236"/>
    <s v="Sélection / Priorisation"/>
    <x v="2"/>
    <x v="58"/>
    <s v="Boileau"/>
    <m/>
    <s v="Peri urbain"/>
    <s v="Ménage"/>
    <s v="Thirst Aid Stations, not Aquatabs. Distributed in conjunction with Shelterkits and other NFI"/>
    <x v="501"/>
    <n v="5"/>
    <s v="HT07"/>
    <s v="HT07733"/>
    <e v="#N/A"/>
    <n v="0"/>
  </r>
  <r>
    <s v="ShelterBox"/>
    <s v="(BSEIPH) Bureau du Secrétaire d’Etat à l’Intégration des Personnes Handicapées"/>
    <m/>
    <x v="0"/>
    <x v="70"/>
    <n v="14"/>
    <s v="Décembre"/>
    <m/>
    <x v="1"/>
    <x v="1"/>
    <s v="Kit Abris"/>
    <s v="1 per HH"/>
    <s v="Nombre"/>
    <n v="9"/>
    <n v="18"/>
    <n v="20"/>
    <n v="15"/>
    <n v="53"/>
    <x v="236"/>
    <s v="Sélection / Priorisation"/>
    <x v="2"/>
    <x v="58"/>
    <s v="Boileau"/>
    <m/>
    <s v="Peri urbain"/>
    <s v="Ménage"/>
    <s v="Distributed in conjunction with NFI kits of solar lights, water filter, water container and mosquito nets"/>
    <x v="501"/>
    <n v="5"/>
    <s v="HT07"/>
    <s v="HT07733"/>
    <e v="#N/A"/>
    <n v="0"/>
  </r>
  <r>
    <s v="American RC"/>
    <s v="Haitian RC"/>
    <m/>
    <x v="0"/>
    <x v="71"/>
    <n v="15"/>
    <s v="Décembre"/>
    <m/>
    <x v="1"/>
    <x v="1"/>
    <s v="Bâches"/>
    <m/>
    <s v="Nombre"/>
    <n v="235"/>
    <m/>
    <m/>
    <m/>
    <s v=""/>
    <x v="248"/>
    <s v="Sélection / Priorisation"/>
    <x v="5"/>
    <x v="69"/>
    <s v="Saut de Baril"/>
    <m/>
    <m/>
    <m/>
    <m/>
    <x v="502"/>
    <n v="5"/>
    <s v="HT10"/>
    <s v="HT101021"/>
    <e v="#N/A"/>
    <n v="0"/>
  </r>
  <r>
    <s v="American RC"/>
    <s v="Haitian RC"/>
    <m/>
    <x v="0"/>
    <x v="71"/>
    <n v="15"/>
    <s v="Décembre"/>
    <m/>
    <x v="0"/>
    <x v="0"/>
    <s v="Seaux"/>
    <m/>
    <s v="Nombre"/>
    <n v="25"/>
    <m/>
    <m/>
    <m/>
    <s v=""/>
    <x v="248"/>
    <s v="Sélection / Priorisation"/>
    <x v="5"/>
    <x v="69"/>
    <s v="Saut de Baril"/>
    <m/>
    <m/>
    <m/>
    <m/>
    <x v="502"/>
    <n v="5"/>
    <s v="HT10"/>
    <s v="HT101021"/>
    <e v="#N/A"/>
    <n v="0"/>
  </r>
  <r>
    <s v="American RC"/>
    <s v="Haitian RC"/>
    <m/>
    <x v="0"/>
    <x v="71"/>
    <n v="15"/>
    <s v="Décembre"/>
    <m/>
    <x v="0"/>
    <x v="0"/>
    <s v="Moustiquaires"/>
    <m/>
    <s v="Nombre"/>
    <n v="50"/>
    <m/>
    <m/>
    <m/>
    <s v=""/>
    <x v="248"/>
    <s v="Sélection / Priorisation"/>
    <x v="5"/>
    <x v="69"/>
    <s v="Saut de Baril"/>
    <m/>
    <m/>
    <m/>
    <m/>
    <x v="502"/>
    <n v="5"/>
    <s v="HT10"/>
    <s v="HT101021"/>
    <e v="#N/A"/>
    <n v="0"/>
  </r>
  <r>
    <s v="American RC"/>
    <s v="Haitian RC"/>
    <m/>
    <x v="0"/>
    <x v="71"/>
    <n v="15"/>
    <s v="Décembre"/>
    <m/>
    <x v="0"/>
    <x v="0"/>
    <s v="Kit d'hygiène"/>
    <m/>
    <s v="Nombre"/>
    <n v="25"/>
    <m/>
    <m/>
    <m/>
    <s v=""/>
    <x v="248"/>
    <s v="Sélection / Priorisation"/>
    <x v="5"/>
    <x v="69"/>
    <s v="Saut de Baril"/>
    <m/>
    <m/>
    <m/>
    <m/>
    <x v="502"/>
    <n v="5"/>
    <s v="HT10"/>
    <s v="HT101021"/>
    <e v="#N/A"/>
    <n v="0"/>
  </r>
  <r>
    <s v="American RC"/>
    <s v="Haitian RC"/>
    <m/>
    <x v="0"/>
    <x v="71"/>
    <n v="15"/>
    <s v="Décembre"/>
    <m/>
    <x v="1"/>
    <x v="1"/>
    <s v="Kit Abris"/>
    <m/>
    <s v="Nombre"/>
    <n v="235"/>
    <m/>
    <m/>
    <m/>
    <s v=""/>
    <x v="248"/>
    <s v="Sélection / Priorisation"/>
    <x v="5"/>
    <x v="69"/>
    <s v="Saut de Baril"/>
    <m/>
    <m/>
    <m/>
    <m/>
    <x v="502"/>
    <n v="5"/>
    <s v="HT10"/>
    <s v="HT101021"/>
    <e v="#N/A"/>
    <n v="0"/>
  </r>
  <r>
    <s v="MEDAIR"/>
    <m/>
    <s v="OFDA"/>
    <x v="0"/>
    <x v="71"/>
    <n v="15"/>
    <s v="Décembre"/>
    <m/>
    <x v="1"/>
    <x v="1"/>
    <s v="Autre, à préciser dans &quot;Commentaires&quot;"/>
    <m/>
    <s v="N/A"/>
    <n v="268"/>
    <m/>
    <m/>
    <m/>
    <s v=""/>
    <x v="249"/>
    <s v="Distribution générale"/>
    <x v="2"/>
    <x v="54"/>
    <s v="Loby"/>
    <m/>
    <m/>
    <m/>
    <s v="Shelter kits. Sawyer filter. Hygiene kits. Mosidomes."/>
    <x v="503"/>
    <n v="2"/>
    <s v="HT07"/>
    <s v="HT07753"/>
    <e v="#N/A"/>
    <n v="0"/>
  </r>
  <r>
    <s v="MEDAIR"/>
    <m/>
    <s v="OFDA"/>
    <x v="0"/>
    <x v="71"/>
    <n v="15"/>
    <s v="Décembre"/>
    <m/>
    <x v="1"/>
    <x v="1"/>
    <s v="Autre, à préciser dans &quot;Commentaires&quot;"/>
    <m/>
    <s v="N/A"/>
    <n v="268"/>
    <m/>
    <m/>
    <m/>
    <s v=""/>
    <x v="249"/>
    <s v="Distribution générale"/>
    <x v="2"/>
    <x v="54"/>
    <s v="Loby"/>
    <m/>
    <m/>
    <m/>
    <s v="Shelter kits. Sawyer filter. Hygiene kits. Mosidomes."/>
    <x v="503"/>
    <n v="2"/>
    <s v="HT07"/>
    <s v="HT07753"/>
    <e v="#N/A"/>
    <n v="0"/>
  </r>
  <r>
    <s v="World Vision International"/>
    <m/>
    <m/>
    <x v="0"/>
    <x v="71"/>
    <n v="15"/>
    <s v="Décembre"/>
    <m/>
    <x v="0"/>
    <x v="0"/>
    <s v="Kit de cuisine"/>
    <m/>
    <s v="Nombre"/>
    <n v="250"/>
    <m/>
    <m/>
    <m/>
    <s v=""/>
    <x v="29"/>
    <s v="Sélection / Priorisation"/>
    <x v="5"/>
    <x v="42"/>
    <s v="Tiby"/>
    <s v="St Cyr"/>
    <m/>
    <m/>
    <m/>
    <x v="504"/>
    <n v="3"/>
    <s v="HT10"/>
    <s v="HT101022"/>
    <e v="#N/A"/>
    <n v="0"/>
  </r>
  <r>
    <s v="World Vision International"/>
    <m/>
    <m/>
    <x v="0"/>
    <x v="71"/>
    <n v="15"/>
    <s v="Décembre"/>
    <m/>
    <x v="0"/>
    <x v="0"/>
    <s v="Bidons"/>
    <m/>
    <s v="Nombre"/>
    <n v="250"/>
    <m/>
    <m/>
    <m/>
    <s v=""/>
    <x v="29"/>
    <s v="Sélection / Priorisation"/>
    <x v="5"/>
    <x v="42"/>
    <s v="Tiby"/>
    <s v="St Cyr"/>
    <m/>
    <m/>
    <m/>
    <x v="504"/>
    <n v="3"/>
    <s v="HT10"/>
    <s v="HT101022"/>
    <e v="#N/A"/>
    <n v="0"/>
  </r>
  <r>
    <s v="World Vision International"/>
    <m/>
    <m/>
    <x v="0"/>
    <x v="71"/>
    <n v="15"/>
    <s v="Décembre"/>
    <m/>
    <x v="0"/>
    <x v="0"/>
    <s v="Couvertures"/>
    <m/>
    <s v="Nombre"/>
    <n v="500"/>
    <m/>
    <m/>
    <m/>
    <s v=""/>
    <x v="29"/>
    <s v="Sélection / Priorisation"/>
    <x v="5"/>
    <x v="42"/>
    <s v="Tiby"/>
    <s v="St Cyr"/>
    <m/>
    <m/>
    <m/>
    <x v="504"/>
    <n v="3"/>
    <s v="HT10"/>
    <s v="HT101022"/>
    <e v="#N/A"/>
    <n v="0"/>
  </r>
  <r>
    <s v="World Vision International"/>
    <m/>
    <m/>
    <x v="0"/>
    <x v="71"/>
    <n v="15"/>
    <s v="Décembre"/>
    <m/>
    <x v="0"/>
    <x v="0"/>
    <s v="Kit d'hygiène"/>
    <m/>
    <s v="Nombre"/>
    <n v="200"/>
    <m/>
    <m/>
    <m/>
    <s v=""/>
    <x v="33"/>
    <s v="Sélection / Priorisation"/>
    <x v="0"/>
    <x v="0"/>
    <s v="Grande Source"/>
    <s v="Bois noir"/>
    <m/>
    <m/>
    <m/>
    <x v="505"/>
    <n v="5"/>
    <s v="HT01"/>
    <s v="HT01151"/>
    <e v="#N/A"/>
    <n v="0"/>
  </r>
  <r>
    <s v="World Vision International"/>
    <m/>
    <m/>
    <x v="0"/>
    <x v="71"/>
    <n v="15"/>
    <s v="Décembre"/>
    <m/>
    <x v="0"/>
    <x v="0"/>
    <s v="Moustiquaires"/>
    <m/>
    <s v="Nombre"/>
    <n v="200"/>
    <m/>
    <m/>
    <m/>
    <s v=""/>
    <x v="33"/>
    <s v="Sélection / Priorisation"/>
    <x v="0"/>
    <x v="0"/>
    <s v="Grande Source"/>
    <s v="Bois noir"/>
    <m/>
    <m/>
    <m/>
    <x v="505"/>
    <n v="5"/>
    <s v="HT01"/>
    <s v="HT01151"/>
    <e v="#N/A"/>
    <n v="0"/>
  </r>
  <r>
    <s v="World Vision International"/>
    <m/>
    <m/>
    <x v="0"/>
    <x v="71"/>
    <n v="15"/>
    <s v="Décembre"/>
    <m/>
    <x v="0"/>
    <x v="0"/>
    <s v="Lampes solaires"/>
    <m/>
    <s v="Nombre"/>
    <n v="200"/>
    <m/>
    <m/>
    <m/>
    <s v=""/>
    <x v="33"/>
    <s v="Sélection / Priorisation"/>
    <x v="0"/>
    <x v="0"/>
    <s v="Grande Source"/>
    <s v="Bois noir"/>
    <m/>
    <m/>
    <m/>
    <x v="505"/>
    <n v="5"/>
    <s v="HT01"/>
    <s v="HT01151"/>
    <e v="#N/A"/>
    <n v="0"/>
  </r>
  <r>
    <s v="World Vision International"/>
    <m/>
    <m/>
    <x v="0"/>
    <x v="71"/>
    <n v="15"/>
    <s v="Décembre"/>
    <m/>
    <x v="0"/>
    <x v="0"/>
    <s v="Seaux"/>
    <m/>
    <s v="Nombre"/>
    <n v="200"/>
    <m/>
    <m/>
    <m/>
    <s v=""/>
    <x v="33"/>
    <s v="Sélection / Priorisation"/>
    <x v="0"/>
    <x v="0"/>
    <s v="Grande source"/>
    <s v="Bois noir"/>
    <m/>
    <m/>
    <m/>
    <x v="505"/>
    <n v="5"/>
    <s v="HT01"/>
    <s v="HT01151"/>
    <e v="#N/A"/>
    <n v="0"/>
  </r>
  <r>
    <s v="World Vision International"/>
    <m/>
    <m/>
    <x v="0"/>
    <x v="71"/>
    <n v="15"/>
    <s v="Décembre"/>
    <m/>
    <x v="2"/>
    <x v="2"/>
    <s v="Formation"/>
    <m/>
    <s v=""/>
    <n v="200"/>
    <m/>
    <m/>
    <m/>
    <s v=""/>
    <x v="33"/>
    <s v="Sélection / Priorisation"/>
    <x v="0"/>
    <x v="0"/>
    <s v="Grande source"/>
    <s v="Bois noir"/>
    <m/>
    <m/>
    <m/>
    <x v="505"/>
    <n v="5"/>
    <s v="HT01"/>
    <s v="HT01151"/>
    <e v="#N/A"/>
    <n v="0"/>
  </r>
  <r>
    <s v="American RC"/>
    <s v="Haitian RC"/>
    <m/>
    <x v="0"/>
    <x v="72"/>
    <n v="16"/>
    <s v="Décembre"/>
    <m/>
    <x v="1"/>
    <x v="1"/>
    <s v="Bâches"/>
    <m/>
    <s v="Nombre"/>
    <n v="4"/>
    <m/>
    <m/>
    <m/>
    <s v=""/>
    <x v="199"/>
    <s v="Sélection / Priorisation"/>
    <x v="2"/>
    <x v="38"/>
    <s v="Quantin"/>
    <m/>
    <m/>
    <m/>
    <m/>
    <x v="506"/>
    <n v="4"/>
    <s v="HT07"/>
    <s v="HT07741"/>
    <e v="#N/A"/>
    <n v="0"/>
  </r>
  <r>
    <s v="American RC"/>
    <s v="Haitian RC"/>
    <m/>
    <x v="0"/>
    <x v="72"/>
    <n v="16"/>
    <s v="Décembre"/>
    <m/>
    <x v="0"/>
    <x v="0"/>
    <s v="Bidons"/>
    <m/>
    <s v="Nombre"/>
    <n v="8"/>
    <m/>
    <m/>
    <m/>
    <s v=""/>
    <x v="199"/>
    <s v="Sélection / Priorisation"/>
    <x v="2"/>
    <x v="38"/>
    <s v="Quantin"/>
    <m/>
    <m/>
    <m/>
    <m/>
    <x v="506"/>
    <n v="4"/>
    <s v="HT07"/>
    <s v="HT07741"/>
    <e v="#N/A"/>
    <n v="0"/>
  </r>
  <r>
    <s v="American RC"/>
    <s v="Haitian RC"/>
    <m/>
    <x v="0"/>
    <x v="72"/>
    <n v="16"/>
    <s v="Décembre"/>
    <m/>
    <x v="0"/>
    <x v="0"/>
    <s v="Kit de cuisine"/>
    <m/>
    <s v="Nombre"/>
    <n v="4"/>
    <m/>
    <m/>
    <m/>
    <s v=""/>
    <x v="199"/>
    <s v="Sélection / Priorisation"/>
    <x v="2"/>
    <x v="38"/>
    <s v="Quantin"/>
    <m/>
    <m/>
    <m/>
    <m/>
    <x v="506"/>
    <n v="4"/>
    <s v="HT07"/>
    <s v="HT07741"/>
    <e v="#N/A"/>
    <n v="0"/>
  </r>
  <r>
    <s v="American RC"/>
    <s v="Haitian RC"/>
    <m/>
    <x v="0"/>
    <x v="72"/>
    <n v="16"/>
    <s v="Décembre"/>
    <m/>
    <x v="1"/>
    <x v="1"/>
    <s v="Kit Abris"/>
    <m/>
    <s v="Nombre"/>
    <n v="4"/>
    <m/>
    <m/>
    <m/>
    <s v=""/>
    <x v="199"/>
    <s v="Sélection / Priorisation"/>
    <x v="2"/>
    <x v="38"/>
    <s v="Quantin"/>
    <m/>
    <m/>
    <m/>
    <m/>
    <x v="506"/>
    <n v="4"/>
    <s v="HT07"/>
    <s v="HT07741"/>
    <e v="#N/A"/>
    <n v="0"/>
  </r>
  <r>
    <s v="American RC"/>
    <s v="Haitian RC"/>
    <m/>
    <x v="0"/>
    <x v="72"/>
    <n v="16"/>
    <s v="Décembre"/>
    <m/>
    <x v="1"/>
    <x v="1"/>
    <s v="Bâches"/>
    <m/>
    <s v="Nombre"/>
    <n v="82"/>
    <m/>
    <m/>
    <m/>
    <s v=""/>
    <x v="7"/>
    <s v="Sélection / Priorisation"/>
    <x v="5"/>
    <x v="70"/>
    <m/>
    <m/>
    <m/>
    <m/>
    <m/>
    <x v="507"/>
    <n v="14"/>
    <s v="HT10"/>
    <s v="HT101024"/>
    <e v="#N/A"/>
    <n v="1"/>
  </r>
  <r>
    <s v="American RC"/>
    <s v="Haitian RC"/>
    <m/>
    <x v="0"/>
    <x v="72"/>
    <n v="16"/>
    <s v="Décembre"/>
    <m/>
    <x v="0"/>
    <x v="0"/>
    <s v="Seaux"/>
    <m/>
    <s v="Nombre"/>
    <n v="60"/>
    <m/>
    <m/>
    <m/>
    <s v=""/>
    <x v="7"/>
    <s v="Sélection / Priorisation"/>
    <x v="5"/>
    <x v="70"/>
    <m/>
    <m/>
    <m/>
    <m/>
    <m/>
    <x v="507"/>
    <n v="14"/>
    <s v="HT10"/>
    <s v="HT101024"/>
    <e v="#N/A"/>
    <n v="0"/>
  </r>
  <r>
    <s v="American RC"/>
    <s v="Haitian RC"/>
    <m/>
    <x v="0"/>
    <x v="72"/>
    <n v="16"/>
    <s v="Décembre"/>
    <m/>
    <x v="0"/>
    <x v="0"/>
    <s v="Moustiquaires"/>
    <m/>
    <s v="Nombre"/>
    <n v="110"/>
    <m/>
    <m/>
    <m/>
    <s v=""/>
    <x v="7"/>
    <s v="Sélection / Priorisation"/>
    <x v="5"/>
    <x v="70"/>
    <m/>
    <m/>
    <m/>
    <m/>
    <m/>
    <x v="507"/>
    <n v="14"/>
    <s v="HT10"/>
    <s v="HT101024"/>
    <e v="#N/A"/>
    <n v="0"/>
  </r>
  <r>
    <s v="American RC"/>
    <s v="Haitian RC"/>
    <m/>
    <x v="0"/>
    <x v="72"/>
    <n v="16"/>
    <s v="Décembre"/>
    <m/>
    <x v="0"/>
    <x v="0"/>
    <s v="Aquatabs"/>
    <m/>
    <s v="Nombre"/>
    <n v="110"/>
    <m/>
    <m/>
    <m/>
    <s v=""/>
    <x v="7"/>
    <s v="Sélection / Priorisation"/>
    <x v="5"/>
    <x v="70"/>
    <m/>
    <m/>
    <m/>
    <m/>
    <m/>
    <x v="507"/>
    <n v="14"/>
    <s v="HT10"/>
    <s v="HT101024"/>
    <e v="#N/A"/>
    <n v="0"/>
  </r>
  <r>
    <s v="American RC"/>
    <s v="Haitian RC"/>
    <m/>
    <x v="0"/>
    <x v="72"/>
    <n v="16"/>
    <s v="Décembre"/>
    <m/>
    <x v="1"/>
    <x v="1"/>
    <s v="Kit Abris"/>
    <m/>
    <s v="Nombre"/>
    <n v="82"/>
    <m/>
    <m/>
    <m/>
    <s v=""/>
    <x v="7"/>
    <s v="Sélection / Priorisation"/>
    <x v="5"/>
    <x v="70"/>
    <m/>
    <m/>
    <m/>
    <m/>
    <m/>
    <x v="507"/>
    <n v="14"/>
    <s v="HT10"/>
    <s v="HT101024"/>
    <e v="#N/A"/>
    <n v="0"/>
  </r>
  <r>
    <s v="American RC"/>
    <s v="Haitian RC"/>
    <m/>
    <x v="0"/>
    <x v="72"/>
    <n v="16"/>
    <s v="Décembre"/>
    <m/>
    <x v="1"/>
    <x v="1"/>
    <s v="Bâches"/>
    <m/>
    <s v="Nombre"/>
    <n v="42"/>
    <m/>
    <m/>
    <m/>
    <s v=""/>
    <x v="86"/>
    <s v="Sélection / Priorisation"/>
    <x v="5"/>
    <x v="70"/>
    <m/>
    <m/>
    <m/>
    <m/>
    <m/>
    <x v="507"/>
    <n v="14"/>
    <s v="HT10"/>
    <s v="HT101024"/>
    <e v="#N/A"/>
    <n v="0"/>
  </r>
  <r>
    <s v="American RC"/>
    <s v="Haitian RC"/>
    <m/>
    <x v="0"/>
    <x v="72"/>
    <n v="16"/>
    <s v="Décembre"/>
    <m/>
    <x v="0"/>
    <x v="0"/>
    <s v="Seaux"/>
    <m/>
    <s v="Nombre"/>
    <n v="50"/>
    <m/>
    <m/>
    <m/>
    <s v=""/>
    <x v="86"/>
    <s v="Sélection / Priorisation"/>
    <x v="5"/>
    <x v="70"/>
    <m/>
    <m/>
    <m/>
    <m/>
    <m/>
    <x v="507"/>
    <n v="14"/>
    <s v="HT10"/>
    <s v="HT101024"/>
    <e v="#N/A"/>
    <n v="0"/>
  </r>
  <r>
    <s v="American RC"/>
    <s v="Haitian RC"/>
    <m/>
    <x v="0"/>
    <x v="72"/>
    <n v="16"/>
    <s v="Décembre"/>
    <m/>
    <x v="0"/>
    <x v="0"/>
    <s v="Moustiquaires"/>
    <m/>
    <s v="Nombre"/>
    <n v="115"/>
    <m/>
    <m/>
    <m/>
    <s v=""/>
    <x v="86"/>
    <s v="Sélection / Priorisation"/>
    <x v="5"/>
    <x v="70"/>
    <m/>
    <m/>
    <m/>
    <m/>
    <m/>
    <x v="507"/>
    <n v="14"/>
    <s v="HT10"/>
    <s v="HT101024"/>
    <e v="#N/A"/>
    <n v="0"/>
  </r>
  <r>
    <s v="American RC"/>
    <s v="Haitian RC"/>
    <m/>
    <x v="0"/>
    <x v="72"/>
    <n v="16"/>
    <s v="Décembre"/>
    <m/>
    <x v="1"/>
    <x v="1"/>
    <s v="Kit Abris"/>
    <m/>
    <s v="Nombre"/>
    <n v="42"/>
    <m/>
    <m/>
    <m/>
    <s v=""/>
    <x v="86"/>
    <s v="Sélection / Priorisation"/>
    <x v="5"/>
    <x v="70"/>
    <m/>
    <m/>
    <m/>
    <m/>
    <m/>
    <x v="507"/>
    <n v="14"/>
    <s v="HT10"/>
    <s v="HT101024"/>
    <e v="#N/A"/>
    <n v="0"/>
  </r>
  <r>
    <s v="American RC"/>
    <s v="Haitian RC"/>
    <m/>
    <x v="0"/>
    <x v="72"/>
    <n v="16"/>
    <s v="Décembre"/>
    <m/>
    <x v="1"/>
    <x v="1"/>
    <s v="Bâches"/>
    <m/>
    <s v="Nombre"/>
    <n v="40"/>
    <m/>
    <m/>
    <m/>
    <s v=""/>
    <x v="8"/>
    <s v="Sélection / Priorisation"/>
    <x v="5"/>
    <x v="70"/>
    <m/>
    <m/>
    <m/>
    <m/>
    <m/>
    <x v="507"/>
    <n v="14"/>
    <s v="HT10"/>
    <s v="HT101024"/>
    <e v="#N/A"/>
    <n v="0"/>
  </r>
  <r>
    <s v="American RC"/>
    <s v="Haitian RC"/>
    <m/>
    <x v="0"/>
    <x v="72"/>
    <n v="16"/>
    <s v="Décembre"/>
    <m/>
    <x v="0"/>
    <x v="0"/>
    <s v="Seaux"/>
    <m/>
    <s v="Nombre"/>
    <n v="81"/>
    <m/>
    <m/>
    <m/>
    <s v=""/>
    <x v="8"/>
    <s v="Sélection / Priorisation"/>
    <x v="5"/>
    <x v="70"/>
    <m/>
    <m/>
    <m/>
    <m/>
    <m/>
    <x v="507"/>
    <n v="14"/>
    <s v="HT10"/>
    <s v="HT101024"/>
    <e v="#N/A"/>
    <n v="0"/>
  </r>
  <r>
    <s v="American RC"/>
    <s v="Haitian RC"/>
    <m/>
    <x v="0"/>
    <x v="72"/>
    <n v="16"/>
    <s v="Décembre"/>
    <m/>
    <x v="0"/>
    <x v="0"/>
    <s v="Moustiquaires"/>
    <m/>
    <s v="Nombre"/>
    <n v="250"/>
    <m/>
    <m/>
    <m/>
    <s v=""/>
    <x v="8"/>
    <s v="Sélection / Priorisation"/>
    <x v="5"/>
    <x v="70"/>
    <m/>
    <m/>
    <m/>
    <m/>
    <m/>
    <x v="507"/>
    <n v="14"/>
    <s v="HT10"/>
    <s v="HT101024"/>
    <e v="#N/A"/>
    <n v="0"/>
  </r>
  <r>
    <s v="American RC"/>
    <s v="Haitian RC"/>
    <m/>
    <x v="0"/>
    <x v="72"/>
    <n v="16"/>
    <s v="Décembre"/>
    <m/>
    <x v="0"/>
    <x v="0"/>
    <s v="Kit d'hygiène"/>
    <m/>
    <s v="Nombre"/>
    <n v="125"/>
    <m/>
    <m/>
    <m/>
    <s v=""/>
    <x v="8"/>
    <s v="Sélection / Priorisation"/>
    <x v="5"/>
    <x v="70"/>
    <m/>
    <m/>
    <m/>
    <m/>
    <m/>
    <x v="507"/>
    <n v="14"/>
    <s v="HT10"/>
    <s v="HT101024"/>
    <e v="#N/A"/>
    <n v="0"/>
  </r>
  <r>
    <s v="American RC"/>
    <s v="Haitian RC"/>
    <m/>
    <x v="0"/>
    <x v="72"/>
    <n v="16"/>
    <s v="Décembre"/>
    <m/>
    <x v="1"/>
    <x v="1"/>
    <s v="Kit Abris"/>
    <m/>
    <s v="Nombre"/>
    <n v="40"/>
    <m/>
    <m/>
    <m/>
    <s v=""/>
    <x v="8"/>
    <s v="Sélection / Priorisation"/>
    <x v="5"/>
    <x v="70"/>
    <m/>
    <m/>
    <m/>
    <m/>
    <m/>
    <x v="507"/>
    <n v="14"/>
    <s v="HT10"/>
    <s v="HT101024"/>
    <e v="#N/A"/>
    <n v="0"/>
  </r>
  <r>
    <s v="Handicap International"/>
    <m/>
    <s v="Canton de Genève /Shelter Box"/>
    <x v="0"/>
    <x v="72"/>
    <n v="16"/>
    <s v="Décembre"/>
    <m/>
    <x v="1"/>
    <x v="1"/>
    <s v="Kit Abris"/>
    <s v="2 bâches / corde / clous 3&quot; et 1,5&quot;, clous tôle, fil de fer"/>
    <s v="Nombre"/>
    <n v="121"/>
    <n v="262"/>
    <n v="182"/>
    <n v="154"/>
    <n v="598"/>
    <x v="147"/>
    <s v="Sélection / Priorisation"/>
    <x v="5"/>
    <x v="25"/>
    <s v="L'Azile / Nan Paul"/>
    <s v="Moinson / Boidine / Gourdet / Corail"/>
    <s v="Rural"/>
    <s v="Ménage"/>
    <m/>
    <x v="508"/>
    <n v="6"/>
    <s v="HT10"/>
    <s v="HT101023"/>
    <e v="#N/A"/>
    <n v="0"/>
  </r>
  <r>
    <s v="Handicap International"/>
    <m/>
    <s v="Canton de Genève /Shelter Box"/>
    <x v="0"/>
    <x v="72"/>
    <n v="16"/>
    <s v="Décembre"/>
    <m/>
    <x v="1"/>
    <x v="1"/>
    <s v="Kit d'outils"/>
    <s v="Marteau, scie, pelle, houe, cisaille"/>
    <s v="Nombre"/>
    <n v="121"/>
    <n v="262"/>
    <n v="182"/>
    <n v="154"/>
    <n v="598"/>
    <x v="147"/>
    <s v="Sélection / Priorisation"/>
    <x v="5"/>
    <x v="25"/>
    <s v="L'Azile / Nan Paul"/>
    <s v="Moinson / Boidine / Gourdet / Corail"/>
    <s v="Rural"/>
    <s v="Ménage"/>
    <m/>
    <x v="508"/>
    <n v="6"/>
    <s v="HT10"/>
    <s v="HT101023"/>
    <e v="#N/A"/>
    <n v="0"/>
  </r>
  <r>
    <s v="Handicap International"/>
    <m/>
    <s v="Canton de Genève /Shelter Box"/>
    <x v="0"/>
    <x v="72"/>
    <n v="16"/>
    <s v="Décembre"/>
    <m/>
    <x v="0"/>
    <x v="0"/>
    <s v="Lampes solaires"/>
    <m/>
    <s v="Nombre"/>
    <n v="242"/>
    <n v="262"/>
    <n v="182"/>
    <n v="154"/>
    <n v="598"/>
    <x v="147"/>
    <s v="Sélection / Priorisation"/>
    <x v="5"/>
    <x v="25"/>
    <s v="L'Azile / Nan Paul"/>
    <s v="Moinson / Boidine / Gourdet / Corail"/>
    <s v="Rural"/>
    <s v="Ménage"/>
    <m/>
    <x v="508"/>
    <n v="6"/>
    <s v="HT10"/>
    <s v="HT101023"/>
    <e v="#N/A"/>
    <n v="0"/>
  </r>
  <r>
    <s v="Handicap International"/>
    <m/>
    <s v="Canton de Genève /Shelter Box"/>
    <x v="0"/>
    <x v="72"/>
    <n v="16"/>
    <s v="Décembre"/>
    <m/>
    <x v="0"/>
    <x v="0"/>
    <s v="Moustiquaires"/>
    <m/>
    <s v="Nombre"/>
    <n v="242"/>
    <n v="262"/>
    <n v="182"/>
    <n v="154"/>
    <n v="598"/>
    <x v="147"/>
    <s v="Sélection / Priorisation"/>
    <x v="5"/>
    <x v="25"/>
    <s v="L'Azile / Nan Paul"/>
    <s v="Moinson / Boidine / Gourdet / Corail"/>
    <s v="Rural"/>
    <s v="Ménage"/>
    <m/>
    <x v="508"/>
    <n v="6"/>
    <s v="HT10"/>
    <s v="HT101023"/>
    <e v="#N/A"/>
    <n v="0"/>
  </r>
  <r>
    <s v="Handicap International"/>
    <m/>
    <s v="Canton de Genève /Shelter Box"/>
    <x v="0"/>
    <x v="72"/>
    <n v="16"/>
    <s v="Décembre"/>
    <m/>
    <x v="0"/>
    <x v="0"/>
    <s v="Bidons"/>
    <m/>
    <s v="Nombre"/>
    <n v="121"/>
    <n v="262"/>
    <n v="182"/>
    <n v="154"/>
    <n v="598"/>
    <x v="147"/>
    <s v="Sélection / Priorisation"/>
    <x v="5"/>
    <x v="25"/>
    <s v="L'Azile / Nan Paul"/>
    <s v="Moinson / Boidine / Gourdet / Corail"/>
    <s v="Rural"/>
    <s v="Ménage"/>
    <m/>
    <x v="508"/>
    <n v="6"/>
    <s v="HT10"/>
    <s v="HT101023"/>
    <e v="#N/A"/>
    <n v="0"/>
  </r>
  <r>
    <s v="Handicap International"/>
    <m/>
    <s v="Canton de Genève /Shelter Box"/>
    <x v="0"/>
    <x v="72"/>
    <n v="16"/>
    <s v="Décembre"/>
    <m/>
    <x v="0"/>
    <x v="0"/>
    <s v="Autre, à préciser dans &quot;Commentaires&quot;"/>
    <m/>
    <s v="N/A"/>
    <n v="121"/>
    <n v="262"/>
    <n v="182"/>
    <n v="154"/>
    <n v="598"/>
    <x v="147"/>
    <s v="Sélection / Priorisation"/>
    <x v="5"/>
    <x v="25"/>
    <s v="L'Azile / Nan Paul"/>
    <s v="Moinson / Boidine / Gourdet / Corail"/>
    <s v="Rural"/>
    <s v="Ménage"/>
    <s v="Filtre à eau"/>
    <x v="508"/>
    <n v="6"/>
    <s v="HT10"/>
    <s v="HT101023"/>
    <e v="#N/A"/>
    <n v="0"/>
  </r>
  <r>
    <s v="ShelterBox"/>
    <s v="(BSEIPH) Bureau du Secrétaire d’Etat à l’Intégration des Personnes Handicapées"/>
    <m/>
    <x v="0"/>
    <x v="72"/>
    <n v="16"/>
    <s v="Décembre"/>
    <m/>
    <x v="0"/>
    <x v="0"/>
    <s v="Moustiquaires"/>
    <s v="2 per HH"/>
    <s v="Nombre"/>
    <n v="38"/>
    <n v="39"/>
    <n v="35"/>
    <n v="35"/>
    <n v="109"/>
    <x v="250"/>
    <s v="Sélection / Priorisation"/>
    <x v="2"/>
    <x v="40"/>
    <s v="Boileau"/>
    <m/>
    <s v="Peri urbain"/>
    <s v="Ménage"/>
    <s v="Distributed in conjunction with Shelterkits and other NFI"/>
    <x v="509"/>
    <n v="5"/>
    <s v="HT07"/>
    <s v="HT07714"/>
    <e v="#N/A"/>
    <n v="1"/>
  </r>
  <r>
    <s v="ShelterBox"/>
    <s v="(BSEIPH) Bureau du Secrétaire d’Etat à l’Intégration des Personnes Handicapées"/>
    <m/>
    <x v="0"/>
    <x v="72"/>
    <n v="16"/>
    <s v="Décembre"/>
    <m/>
    <x v="0"/>
    <x v="0"/>
    <s v="Lampes solaires"/>
    <s v="2 per HH"/>
    <s v="Nombre"/>
    <n v="38"/>
    <n v="39"/>
    <n v="35"/>
    <n v="35"/>
    <n v="109"/>
    <x v="250"/>
    <s v="Sélection / Priorisation"/>
    <x v="2"/>
    <x v="40"/>
    <s v="Boileau"/>
    <m/>
    <s v="Peri urbain"/>
    <s v="Ménage"/>
    <s v="Distributed in conjunction with Shelterkits and other NFI"/>
    <x v="509"/>
    <n v="5"/>
    <s v="HT07"/>
    <s v="HT07714"/>
    <e v="#N/A"/>
    <n v="0"/>
  </r>
  <r>
    <s v="ShelterBox"/>
    <s v="(BSEIPH) Bureau du Secrétaire d’Etat à l’Intégration des Personnes Handicapées"/>
    <m/>
    <x v="0"/>
    <x v="72"/>
    <n v="16"/>
    <s v="Décembre"/>
    <m/>
    <x v="0"/>
    <x v="0"/>
    <s v="Bidons"/>
    <s v="1 per HH"/>
    <s v="Nombre"/>
    <n v="19"/>
    <n v="39"/>
    <n v="35"/>
    <n v="35"/>
    <n v="109"/>
    <x v="250"/>
    <s v="Sélection / Priorisation"/>
    <x v="2"/>
    <x v="40"/>
    <s v="Boileau"/>
    <m/>
    <s v="Peri urbain"/>
    <s v="Ménage"/>
    <s v="Distributed in conjunction with Shelterkits and other NFI"/>
    <x v="509"/>
    <n v="5"/>
    <s v="HT07"/>
    <s v="HT07714"/>
    <e v="#N/A"/>
    <n v="0"/>
  </r>
  <r>
    <s v="ShelterBox"/>
    <s v="(BSEIPH) Bureau du Secrétaire d’Etat à l’Intégration des Personnes Handicapées"/>
    <m/>
    <x v="0"/>
    <x v="72"/>
    <n v="16"/>
    <s v="Décembre"/>
    <m/>
    <x v="0"/>
    <x v="0"/>
    <s v="Aquatabs"/>
    <s v="1 per HH"/>
    <s v="Nombre"/>
    <n v="19"/>
    <n v="39"/>
    <n v="35"/>
    <n v="35"/>
    <n v="109"/>
    <x v="250"/>
    <s v="Sélection / Priorisation"/>
    <x v="2"/>
    <x v="40"/>
    <s v="Boileau"/>
    <m/>
    <s v="Peri urbain"/>
    <s v="Ménage"/>
    <s v="Thirst Aid Stations, not Aquatabs. Distributed in conjunction with Shelterkits and other NFI"/>
    <x v="509"/>
    <n v="5"/>
    <s v="HT07"/>
    <s v="HT07714"/>
    <e v="#N/A"/>
    <n v="0"/>
  </r>
  <r>
    <s v="ShelterBox"/>
    <s v="(BSEIPH) Bureau du Secrétaire d’Etat à l’Intégration des Personnes Handicapées"/>
    <m/>
    <x v="0"/>
    <x v="72"/>
    <n v="16"/>
    <s v="Décembre"/>
    <m/>
    <x v="1"/>
    <x v="1"/>
    <s v="Kit Abris"/>
    <s v="1 per HH"/>
    <s v="Nombre"/>
    <n v="19"/>
    <n v="39"/>
    <n v="35"/>
    <n v="35"/>
    <n v="109"/>
    <x v="250"/>
    <s v="Sélection / Priorisation"/>
    <x v="2"/>
    <x v="40"/>
    <s v="Boileau"/>
    <m/>
    <s v="Peri urbain"/>
    <s v="Ménage"/>
    <s v="Distributed in conjunction with NFI kits of solar lights, water filter, water container and mosquito nets"/>
    <x v="509"/>
    <n v="5"/>
    <s v="HT07"/>
    <s v="HT07714"/>
    <e v="#N/A"/>
    <n v="0"/>
  </r>
  <r>
    <s v="World Vision International"/>
    <m/>
    <m/>
    <x v="0"/>
    <x v="72"/>
    <n v="16"/>
    <s v="Décembre"/>
    <m/>
    <x v="0"/>
    <x v="0"/>
    <s v="Bidons"/>
    <m/>
    <s v="Nombre"/>
    <n v="250"/>
    <m/>
    <m/>
    <m/>
    <s v=""/>
    <x v="29"/>
    <s v="Sélection / Priorisation"/>
    <x v="5"/>
    <x v="42"/>
    <s v="Lieve"/>
    <s v="lieve"/>
    <m/>
    <m/>
    <m/>
    <x v="510"/>
    <n v="3"/>
    <s v="HT10"/>
    <s v="HT101022"/>
    <e v="#N/A"/>
    <n v="0"/>
  </r>
  <r>
    <s v="World Vision International"/>
    <m/>
    <m/>
    <x v="0"/>
    <x v="72"/>
    <n v="16"/>
    <s v="Décembre"/>
    <m/>
    <x v="0"/>
    <x v="0"/>
    <s v="Kit de cuisine"/>
    <m/>
    <s v="Nombre"/>
    <n v="250"/>
    <m/>
    <m/>
    <m/>
    <s v=""/>
    <x v="29"/>
    <s v="Sélection / Priorisation"/>
    <x v="5"/>
    <x v="42"/>
    <s v="Lieve"/>
    <s v="lieve"/>
    <m/>
    <m/>
    <m/>
    <x v="510"/>
    <n v="3"/>
    <s v="HT10"/>
    <s v="HT101022"/>
    <e v="#N/A"/>
    <n v="0"/>
  </r>
  <r>
    <s v="World Vision International"/>
    <m/>
    <m/>
    <x v="0"/>
    <x v="72"/>
    <n v="16"/>
    <s v="Décembre"/>
    <m/>
    <x v="0"/>
    <x v="0"/>
    <s v="Couvertures"/>
    <m/>
    <s v="Nombre"/>
    <n v="500"/>
    <m/>
    <m/>
    <m/>
    <s v=""/>
    <x v="29"/>
    <s v="Sélection / Priorisation"/>
    <x v="5"/>
    <x v="42"/>
    <s v="Lieve"/>
    <s v="lieve"/>
    <m/>
    <m/>
    <m/>
    <x v="510"/>
    <n v="3"/>
    <s v="HT10"/>
    <s v="HT101022"/>
    <e v="#N/A"/>
    <n v="0"/>
  </r>
  <r>
    <s v="American RC"/>
    <s v="Haitian RC"/>
    <m/>
    <x v="0"/>
    <x v="73"/>
    <n v="17"/>
    <s v="Décembre"/>
    <m/>
    <x v="1"/>
    <x v="1"/>
    <s v="Kit Abris"/>
    <m/>
    <s v="Nombre"/>
    <n v="245"/>
    <m/>
    <m/>
    <m/>
    <s v=""/>
    <x v="37"/>
    <s v="Sélection / Priorisation"/>
    <x v="2"/>
    <x v="43"/>
    <s v="Moreau"/>
    <m/>
    <m/>
    <m/>
    <m/>
    <x v="511"/>
    <n v="1"/>
    <s v="HT07"/>
    <s v="HT07712"/>
    <e v="#N/A"/>
    <n v="0"/>
  </r>
  <r>
    <s v="American RC"/>
    <s v="Haitian RC"/>
    <m/>
    <x v="0"/>
    <x v="73"/>
    <n v="17"/>
    <s v="Décembre"/>
    <m/>
    <x v="1"/>
    <x v="1"/>
    <s v="Bâches"/>
    <m/>
    <s v="Nombre"/>
    <n v="205"/>
    <m/>
    <m/>
    <m/>
    <s v=""/>
    <x v="251"/>
    <s v="Sélection / Priorisation"/>
    <x v="2"/>
    <x v="48"/>
    <s v="Trichet"/>
    <m/>
    <m/>
    <m/>
    <m/>
    <x v="512"/>
    <n v="2"/>
    <s v="HT07"/>
    <s v="HT07722"/>
    <e v="#N/A"/>
    <n v="0"/>
  </r>
  <r>
    <s v="American RC"/>
    <s v="Haitian RC"/>
    <m/>
    <x v="0"/>
    <x v="73"/>
    <n v="17"/>
    <s v="Décembre"/>
    <m/>
    <x v="0"/>
    <x v="0"/>
    <s v="Bidons"/>
    <m/>
    <s v="Nombre"/>
    <n v="205"/>
    <m/>
    <m/>
    <m/>
    <s v=""/>
    <x v="251"/>
    <s v="Sélection / Priorisation"/>
    <x v="2"/>
    <x v="48"/>
    <s v="Trichet"/>
    <m/>
    <m/>
    <m/>
    <m/>
    <x v="512"/>
    <n v="2"/>
    <s v="HT07"/>
    <s v="HT07722"/>
    <e v="#N/A"/>
    <n v="0"/>
  </r>
  <r>
    <s v="American RC"/>
    <s v="Haitian RC"/>
    <m/>
    <x v="0"/>
    <x v="73"/>
    <n v="17"/>
    <s v="Décembre"/>
    <m/>
    <x v="1"/>
    <x v="1"/>
    <s v="Bâches"/>
    <m/>
    <s v="Nombre"/>
    <n v="304"/>
    <m/>
    <m/>
    <m/>
    <s v=""/>
    <x v="252"/>
    <s v="Sélection / Priorisation"/>
    <x v="2"/>
    <x v="51"/>
    <s v="Arniquet"/>
    <m/>
    <m/>
    <m/>
    <m/>
    <x v="513"/>
    <n v="1"/>
    <s v="HT07"/>
    <s v="HT07723"/>
    <e v="#N/A"/>
    <n v="0"/>
  </r>
  <r>
    <s v="American RC"/>
    <s v="Haitian RC"/>
    <m/>
    <x v="0"/>
    <x v="73"/>
    <n v="17"/>
    <s v="Décembre"/>
    <m/>
    <x v="0"/>
    <x v="0"/>
    <s v="Couvertures"/>
    <m/>
    <s v="Nombre"/>
    <n v="91"/>
    <m/>
    <m/>
    <m/>
    <s v=""/>
    <x v="242"/>
    <s v="Sélection / Priorisation"/>
    <x v="2"/>
    <x v="36"/>
    <s v="Boclos"/>
    <m/>
    <m/>
    <m/>
    <m/>
    <x v="514"/>
    <n v="3"/>
    <s v="HT07"/>
    <s v="HT07743"/>
    <e v="#N/A"/>
    <n v="0"/>
  </r>
  <r>
    <s v="American RC"/>
    <s v="Haitian RC"/>
    <m/>
    <x v="0"/>
    <x v="73"/>
    <n v="17"/>
    <s v="Décembre"/>
    <m/>
    <x v="0"/>
    <x v="0"/>
    <s v="Moustiquaires"/>
    <m/>
    <s v="Nombre"/>
    <n v="182"/>
    <m/>
    <m/>
    <m/>
    <s v=""/>
    <x v="242"/>
    <s v="Sélection / Priorisation"/>
    <x v="2"/>
    <x v="36"/>
    <s v="Boclos"/>
    <m/>
    <m/>
    <m/>
    <m/>
    <x v="514"/>
    <n v="3"/>
    <s v="HT07"/>
    <s v="HT07743"/>
    <e v="#N/A"/>
    <n v="0"/>
  </r>
  <r>
    <s v="American RC"/>
    <s v="Haitian RC"/>
    <m/>
    <x v="0"/>
    <x v="73"/>
    <n v="17"/>
    <s v="Décembre"/>
    <m/>
    <x v="0"/>
    <x v="0"/>
    <s v="Kit d'hygiène"/>
    <m/>
    <s v="Nombre"/>
    <n v="91"/>
    <m/>
    <m/>
    <m/>
    <s v=""/>
    <x v="242"/>
    <s v="Sélection / Priorisation"/>
    <x v="2"/>
    <x v="36"/>
    <s v="Boclos"/>
    <m/>
    <m/>
    <m/>
    <m/>
    <x v="514"/>
    <n v="3"/>
    <s v="HT07"/>
    <s v="HT07743"/>
    <e v="#N/A"/>
    <n v="0"/>
  </r>
  <r>
    <s v="CARE"/>
    <m/>
    <m/>
    <x v="0"/>
    <x v="73"/>
    <n v="17"/>
    <s v="Décembre"/>
    <m/>
    <x v="0"/>
    <x v="0"/>
    <s v="Kit d'hygiène"/>
    <s v="Savons de lessive et de toilettes, Serviettes et papiers hygiéniques, Aquatabs, Dentifrices et brosses à dents et Serviettes de bain"/>
    <s v="Nombre"/>
    <n v="928"/>
    <m/>
    <m/>
    <m/>
    <s v=""/>
    <x v="37"/>
    <m/>
    <x v="1"/>
    <x v="1"/>
    <s v="1ère Basse Voldrogue"/>
    <m/>
    <m/>
    <m/>
    <m/>
    <x v="515"/>
    <n v="1"/>
    <s v="HT08"/>
    <s v="HT08811"/>
    <s v="HT08811-01"/>
    <n v="0"/>
  </r>
  <r>
    <s v="Handicap International"/>
    <m/>
    <s v="Canton de Genève /Shelter Box"/>
    <x v="0"/>
    <x v="73"/>
    <n v="17"/>
    <s v="Décembre"/>
    <m/>
    <x v="1"/>
    <x v="1"/>
    <s v="Kit Abris"/>
    <s v="2 bâches / corde / clous 3&quot; et 1,5&quot;, clous tôle, fil de fer"/>
    <s v="Nombre"/>
    <n v="79"/>
    <n v="136"/>
    <n v="122"/>
    <n v="124"/>
    <n v="382"/>
    <x v="47"/>
    <s v="Sélection / Priorisation"/>
    <x v="5"/>
    <x v="69"/>
    <s v="Saut De Baril"/>
    <s v="Perigny / Fraicheur"/>
    <s v="Rural"/>
    <s v="Ménage"/>
    <m/>
    <x v="516"/>
    <n v="6"/>
    <s v="HT10"/>
    <s v="HT101021"/>
    <e v="#N/A"/>
    <n v="0"/>
  </r>
  <r>
    <s v="Handicap International"/>
    <m/>
    <s v="Canton de Genève /Shelter Box"/>
    <x v="0"/>
    <x v="73"/>
    <n v="17"/>
    <s v="Décembre"/>
    <m/>
    <x v="1"/>
    <x v="1"/>
    <s v="Kit d'outils"/>
    <s v="Marteau, scie, pelle, houe, cisaille"/>
    <s v="Nombre"/>
    <n v="79"/>
    <n v="136"/>
    <n v="122"/>
    <n v="124"/>
    <n v="382"/>
    <x v="47"/>
    <s v="Sélection / Priorisation"/>
    <x v="5"/>
    <x v="69"/>
    <s v="Saut De Baril"/>
    <s v="Perigny / Fraicheur"/>
    <s v="Rural"/>
    <s v="Ménage"/>
    <m/>
    <x v="516"/>
    <n v="6"/>
    <s v="HT10"/>
    <s v="HT101021"/>
    <e v="#N/A"/>
    <n v="0"/>
  </r>
  <r>
    <s v="Handicap International"/>
    <m/>
    <s v="Canton de Genève /Shelter Box"/>
    <x v="0"/>
    <x v="73"/>
    <n v="17"/>
    <s v="Décembre"/>
    <m/>
    <x v="0"/>
    <x v="0"/>
    <s v="Lampes solaires"/>
    <m/>
    <s v="Nombre"/>
    <n v="158"/>
    <n v="136"/>
    <n v="122"/>
    <n v="124"/>
    <n v="382"/>
    <x v="47"/>
    <s v="Sélection / Priorisation"/>
    <x v="5"/>
    <x v="69"/>
    <s v="Saut De Baril"/>
    <s v="Perigny / Fraicheur"/>
    <s v="Rural"/>
    <s v="Ménage"/>
    <m/>
    <x v="516"/>
    <n v="6"/>
    <s v="HT10"/>
    <s v="HT101021"/>
    <e v="#N/A"/>
    <n v="0"/>
  </r>
  <r>
    <s v="Handicap International"/>
    <m/>
    <s v="Canton de Genève /Shelter Box"/>
    <x v="0"/>
    <x v="73"/>
    <n v="17"/>
    <s v="Décembre"/>
    <m/>
    <x v="0"/>
    <x v="0"/>
    <s v="Moustiquaires"/>
    <m/>
    <s v="Nombre"/>
    <n v="158"/>
    <n v="136"/>
    <n v="122"/>
    <n v="124"/>
    <n v="382"/>
    <x v="47"/>
    <s v="Sélection / Priorisation"/>
    <x v="5"/>
    <x v="69"/>
    <s v="Saut De Baril"/>
    <s v="Perigny / Fraicheur"/>
    <s v="Rural"/>
    <s v="Ménage"/>
    <m/>
    <x v="516"/>
    <n v="6"/>
    <s v="HT10"/>
    <s v="HT101021"/>
    <e v="#N/A"/>
    <n v="0"/>
  </r>
  <r>
    <s v="Handicap International"/>
    <m/>
    <s v="Canton de Genève /Shelter Box"/>
    <x v="0"/>
    <x v="73"/>
    <n v="17"/>
    <s v="Décembre"/>
    <m/>
    <x v="0"/>
    <x v="0"/>
    <s v="Bidons"/>
    <m/>
    <s v="Nombre"/>
    <n v="79"/>
    <n v="136"/>
    <n v="122"/>
    <n v="124"/>
    <n v="382"/>
    <x v="47"/>
    <s v="Sélection / Priorisation"/>
    <x v="5"/>
    <x v="69"/>
    <s v="Saut De Baril"/>
    <s v="Perigny / Fraicheur"/>
    <s v="Rural"/>
    <s v="Ménage"/>
    <m/>
    <x v="516"/>
    <n v="6"/>
    <s v="HT10"/>
    <s v="HT101021"/>
    <e v="#N/A"/>
    <n v="0"/>
  </r>
  <r>
    <s v="Handicap International"/>
    <m/>
    <s v="Canton de Genève /Shelter Box"/>
    <x v="0"/>
    <x v="73"/>
    <n v="17"/>
    <s v="Décembre"/>
    <m/>
    <x v="0"/>
    <x v="0"/>
    <s v="Autre, à préciser dans &quot;Commentaires&quot;"/>
    <m/>
    <s v="N/A"/>
    <n v="79"/>
    <n v="136"/>
    <n v="122"/>
    <n v="124"/>
    <n v="382"/>
    <x v="47"/>
    <s v="Sélection / Priorisation"/>
    <x v="5"/>
    <x v="69"/>
    <s v="Saut De Baril"/>
    <s v="Perigny / Fraicheur"/>
    <s v="Rural"/>
    <s v="Ménage"/>
    <s v="Filtre à eau"/>
    <x v="516"/>
    <n v="6"/>
    <s v="HT10"/>
    <s v="HT101021"/>
    <e v="#N/A"/>
    <n v="0"/>
  </r>
  <r>
    <s v="Handicap International"/>
    <m/>
    <s v="Canton de Genève /Shelter Box"/>
    <x v="0"/>
    <x v="73"/>
    <n v="17"/>
    <s v="Décembre"/>
    <m/>
    <x v="1"/>
    <x v="1"/>
    <s v="Kit Abris"/>
    <s v="2 bâches / corde / clous 3&quot; et 1,5&quot;, clous tôle, fil de fer"/>
    <s v="Nombre"/>
    <n v="21"/>
    <n v="51"/>
    <n v="21"/>
    <n v="26"/>
    <n v="98"/>
    <x v="155"/>
    <s v="Sélection / Priorisation"/>
    <x v="5"/>
    <x v="25"/>
    <s v="L'Azile / Nan Paul"/>
    <s v="Moinson / Boidine"/>
    <s v="Rural"/>
    <s v="Ménage"/>
    <m/>
    <x v="517"/>
    <n v="6"/>
    <s v="HT10"/>
    <s v="HT101023"/>
    <e v="#N/A"/>
    <n v="0"/>
  </r>
  <r>
    <s v="Handicap International"/>
    <m/>
    <s v="Canton de Genève /Shelter Box"/>
    <x v="0"/>
    <x v="73"/>
    <n v="17"/>
    <s v="Décembre"/>
    <m/>
    <x v="1"/>
    <x v="1"/>
    <s v="Kit d'outils"/>
    <s v="Marteau, scie, pelle, houe, cisaille"/>
    <s v="Nombre"/>
    <n v="21"/>
    <n v="51"/>
    <n v="21"/>
    <n v="26"/>
    <n v="98"/>
    <x v="155"/>
    <s v="Sélection / Priorisation"/>
    <x v="5"/>
    <x v="25"/>
    <s v="L'Azile / Nan Paul"/>
    <s v="Moinson / Boidine"/>
    <s v="Rural"/>
    <s v="Ménage"/>
    <m/>
    <x v="517"/>
    <n v="6"/>
    <s v="HT10"/>
    <s v="HT101023"/>
    <e v="#N/A"/>
    <n v="0"/>
  </r>
  <r>
    <s v="Handicap International"/>
    <m/>
    <s v="Canton de Genève /Shelter Box"/>
    <x v="0"/>
    <x v="73"/>
    <n v="17"/>
    <s v="Décembre"/>
    <m/>
    <x v="0"/>
    <x v="0"/>
    <s v="Lampes solaires"/>
    <m/>
    <s v="Nombre"/>
    <n v="42"/>
    <n v="51"/>
    <n v="21"/>
    <n v="26"/>
    <n v="98"/>
    <x v="155"/>
    <s v="Sélection / Priorisation"/>
    <x v="5"/>
    <x v="25"/>
    <s v="L'Azile / Nan Paul"/>
    <s v="Moinson / Boidine"/>
    <s v="Rural"/>
    <s v="Ménage"/>
    <m/>
    <x v="517"/>
    <n v="6"/>
    <s v="HT10"/>
    <s v="HT101023"/>
    <e v="#N/A"/>
    <n v="0"/>
  </r>
  <r>
    <s v="Handicap International"/>
    <m/>
    <s v="Canton de Genève /Shelter Box"/>
    <x v="0"/>
    <x v="73"/>
    <n v="17"/>
    <s v="Décembre"/>
    <m/>
    <x v="0"/>
    <x v="0"/>
    <s v="Moustiquaires"/>
    <m/>
    <s v="Nombre"/>
    <n v="42"/>
    <n v="51"/>
    <n v="21"/>
    <n v="26"/>
    <n v="98"/>
    <x v="155"/>
    <s v="Sélection / Priorisation"/>
    <x v="5"/>
    <x v="25"/>
    <s v="L'Azile / Nan Paul"/>
    <s v="Moinson / Boidine"/>
    <s v="Rural"/>
    <s v="Ménage"/>
    <m/>
    <x v="517"/>
    <n v="6"/>
    <s v="HT10"/>
    <s v="HT101023"/>
    <e v="#N/A"/>
    <n v="0"/>
  </r>
  <r>
    <s v="Handicap International"/>
    <m/>
    <s v="Canton de Genève /Shelter Box"/>
    <x v="0"/>
    <x v="73"/>
    <n v="17"/>
    <s v="Décembre"/>
    <m/>
    <x v="0"/>
    <x v="0"/>
    <s v="Bidons"/>
    <m/>
    <s v="Nombre"/>
    <n v="21"/>
    <n v="51"/>
    <n v="21"/>
    <n v="26"/>
    <n v="98"/>
    <x v="155"/>
    <s v="Sélection / Priorisation"/>
    <x v="5"/>
    <x v="25"/>
    <s v="L'Azile / Nan Paul"/>
    <s v="Moinson / Boidine"/>
    <s v="Rural"/>
    <s v="Ménage"/>
    <m/>
    <x v="517"/>
    <n v="6"/>
    <s v="HT10"/>
    <s v="HT101023"/>
    <e v="#N/A"/>
    <n v="0"/>
  </r>
  <r>
    <s v="Handicap International"/>
    <m/>
    <s v="Canton de Genève /Shelter Box"/>
    <x v="0"/>
    <x v="73"/>
    <n v="17"/>
    <s v="Décembre"/>
    <m/>
    <x v="0"/>
    <x v="0"/>
    <s v="Autre, à préciser dans &quot;Commentaires&quot;"/>
    <m/>
    <s v="N/A"/>
    <n v="21"/>
    <n v="51"/>
    <n v="21"/>
    <n v="26"/>
    <n v="98"/>
    <x v="155"/>
    <s v="Sélection / Priorisation"/>
    <x v="5"/>
    <x v="25"/>
    <s v="L'Azile / Nan Paul"/>
    <s v="Moinson / Boidine"/>
    <s v="Rural"/>
    <s v="Ménage"/>
    <s v="Filtre à eau"/>
    <x v="517"/>
    <n v="6"/>
    <s v="HT10"/>
    <s v="HT101023"/>
    <e v="#N/A"/>
    <n v="0"/>
  </r>
  <r>
    <s v="World Vision International"/>
    <m/>
    <m/>
    <x v="0"/>
    <x v="73"/>
    <n v="17"/>
    <s v="Décembre"/>
    <m/>
    <x v="0"/>
    <x v="0"/>
    <s v="Aquatabs"/>
    <m/>
    <s v="Nombre"/>
    <n v="2940"/>
    <m/>
    <m/>
    <m/>
    <s v=""/>
    <x v="253"/>
    <s v="Sélection / Priorisation"/>
    <x v="0"/>
    <x v="0"/>
    <s v="Petite source"/>
    <m/>
    <m/>
    <m/>
    <m/>
    <x v="518"/>
    <n v="2"/>
    <s v="HT01"/>
    <s v="HT01151"/>
    <e v="#N/A"/>
    <n v="0"/>
  </r>
  <r>
    <s v="World Vision International"/>
    <m/>
    <m/>
    <x v="0"/>
    <x v="73"/>
    <n v="17"/>
    <s v="Décembre"/>
    <m/>
    <x v="2"/>
    <x v="2"/>
    <s v="Formation"/>
    <m/>
    <s v=""/>
    <n v="49"/>
    <m/>
    <m/>
    <m/>
    <s v=""/>
    <x v="253"/>
    <s v="Sélection / Priorisation"/>
    <x v="0"/>
    <x v="0"/>
    <s v="Petite source"/>
    <m/>
    <m/>
    <m/>
    <m/>
    <x v="518"/>
    <n v="2"/>
    <s v="HT01"/>
    <s v="HT01151"/>
    <e v="#N/A"/>
    <n v="0"/>
  </r>
  <r>
    <s v="CARE"/>
    <m/>
    <m/>
    <x v="0"/>
    <x v="74"/>
    <n v="19"/>
    <s v="Décembre"/>
    <m/>
    <x v="0"/>
    <x v="0"/>
    <s v="Lampes solaires"/>
    <m/>
    <s v="Nombre"/>
    <n v="321"/>
    <m/>
    <m/>
    <m/>
    <s v=""/>
    <x v="37"/>
    <m/>
    <x v="1"/>
    <x v="4"/>
    <m/>
    <m/>
    <m/>
    <m/>
    <m/>
    <x v="519"/>
    <n v="2"/>
    <s v="HT08"/>
    <s v="HT08815"/>
    <e v="#N/A"/>
    <n v="0"/>
  </r>
  <r>
    <s v="CARE"/>
    <m/>
    <m/>
    <x v="0"/>
    <x v="74"/>
    <n v="19"/>
    <s v="Décembre"/>
    <m/>
    <x v="0"/>
    <x v="0"/>
    <s v="Autre, à préciser dans &quot;Commentaires&quot;"/>
    <m/>
    <s v="N/A"/>
    <n v="3240"/>
    <m/>
    <m/>
    <m/>
    <s v=""/>
    <x v="37"/>
    <m/>
    <x v="1"/>
    <x v="4"/>
    <m/>
    <m/>
    <m/>
    <m/>
    <s v="Savons"/>
    <x v="519"/>
    <n v="2"/>
    <s v="HT08"/>
    <s v="HT08815"/>
    <e v="#N/A"/>
    <n v="0"/>
  </r>
  <r>
    <s v="CARE"/>
    <m/>
    <m/>
    <x v="0"/>
    <x v="74"/>
    <n v="19"/>
    <s v="Décembre"/>
    <m/>
    <x v="0"/>
    <x v="0"/>
    <s v="Aquatabs"/>
    <m/>
    <s v="Nombre"/>
    <n v="2000"/>
    <m/>
    <m/>
    <m/>
    <s v=""/>
    <x v="37"/>
    <m/>
    <x v="1"/>
    <x v="1"/>
    <m/>
    <m/>
    <m/>
    <m/>
    <m/>
    <x v="520"/>
    <n v="2"/>
    <s v="HT08"/>
    <s v="HT08811"/>
    <e v="#N/A"/>
    <n v="0"/>
  </r>
  <r>
    <s v="CARE"/>
    <m/>
    <m/>
    <x v="0"/>
    <x v="74"/>
    <n v="19"/>
    <s v="Décembre"/>
    <m/>
    <x v="0"/>
    <x v="0"/>
    <s v="Autre, à préciser dans &quot;Commentaires&quot;"/>
    <m/>
    <s v="N/A"/>
    <n v="850"/>
    <m/>
    <m/>
    <m/>
    <s v=""/>
    <x v="37"/>
    <m/>
    <x v="1"/>
    <x v="1"/>
    <m/>
    <m/>
    <m/>
    <m/>
    <s v="Savons"/>
    <x v="520"/>
    <n v="2"/>
    <s v="HT08"/>
    <s v="HT08811"/>
    <e v="#N/A"/>
    <n v="0"/>
  </r>
  <r>
    <s v="CARE"/>
    <m/>
    <m/>
    <x v="0"/>
    <x v="74"/>
    <n v="19"/>
    <s v="Décembre"/>
    <m/>
    <x v="0"/>
    <x v="0"/>
    <s v="Lampes solaires"/>
    <m/>
    <s v="Nombre"/>
    <n v="297"/>
    <m/>
    <m/>
    <m/>
    <s v=""/>
    <x v="37"/>
    <m/>
    <x v="1"/>
    <x v="5"/>
    <m/>
    <m/>
    <m/>
    <m/>
    <m/>
    <x v="521"/>
    <n v="1"/>
    <s v="HT08"/>
    <s v="HT08814"/>
    <e v="#N/A"/>
    <n v="0"/>
  </r>
  <r>
    <s v="MEDAIR"/>
    <m/>
    <s v="OFDA"/>
    <x v="1"/>
    <x v="74"/>
    <n v="19"/>
    <s v="Décembre"/>
    <m/>
    <x v="1"/>
    <x v="1"/>
    <s v="Autre, à préciser dans &quot;Commentaires&quot;"/>
    <m/>
    <s v="N/A"/>
    <n v="524"/>
    <m/>
    <m/>
    <m/>
    <s v=""/>
    <x v="254"/>
    <s v="Distribution générale"/>
    <x v="2"/>
    <x v="54"/>
    <s v="Loby"/>
    <m/>
    <m/>
    <m/>
    <s v="Shelter kits. Sawyer filter. Hygiene kits. Mosidomes."/>
    <x v="522"/>
    <n v="2"/>
    <s v="HT07"/>
    <s v="HT07753"/>
    <e v="#N/A"/>
    <n v="0"/>
  </r>
  <r>
    <s v="MEDAIR"/>
    <m/>
    <s v="OFDA"/>
    <x v="1"/>
    <x v="74"/>
    <n v="19"/>
    <s v="Décembre"/>
    <m/>
    <x v="1"/>
    <x v="1"/>
    <s v="Autre, à préciser dans &quot;Commentaires&quot;"/>
    <m/>
    <s v="N/A"/>
    <n v="524"/>
    <m/>
    <m/>
    <m/>
    <s v=""/>
    <x v="254"/>
    <s v="Distribution générale"/>
    <x v="2"/>
    <x v="54"/>
    <s v="Loby"/>
    <m/>
    <m/>
    <m/>
    <s v="Shelter kits. Sawyer filter. Hygiene kits. Mosidomes."/>
    <x v="522"/>
    <n v="2"/>
    <s v="HT07"/>
    <s v="HT07753"/>
    <e v="#N/A"/>
    <n v="0"/>
  </r>
  <r>
    <s v="American RC"/>
    <s v="Haitian RC"/>
    <m/>
    <x v="0"/>
    <x v="75"/>
    <n v="20"/>
    <s v="Décembre"/>
    <m/>
    <x v="1"/>
    <x v="1"/>
    <s v="Bâches"/>
    <m/>
    <s v="Nombre"/>
    <n v="120"/>
    <m/>
    <m/>
    <m/>
    <s v=""/>
    <x v="44"/>
    <s v="Sélection / Priorisation"/>
    <x v="5"/>
    <x v="21"/>
    <m/>
    <m/>
    <m/>
    <m/>
    <m/>
    <x v="523"/>
    <n v="5"/>
    <s v="HT10"/>
    <s v="HT101012"/>
    <e v="#N/A"/>
    <n v="0"/>
  </r>
  <r>
    <s v="American RC"/>
    <s v="Haitian RC"/>
    <m/>
    <x v="0"/>
    <x v="75"/>
    <n v="20"/>
    <s v="Décembre"/>
    <m/>
    <x v="0"/>
    <x v="0"/>
    <s v="Seaux"/>
    <m/>
    <s v="Nombre"/>
    <n v="120"/>
    <m/>
    <m/>
    <m/>
    <s v=""/>
    <x v="44"/>
    <s v="Sélection / Priorisation"/>
    <x v="5"/>
    <x v="21"/>
    <m/>
    <m/>
    <m/>
    <m/>
    <m/>
    <x v="523"/>
    <n v="5"/>
    <s v="HT10"/>
    <s v="HT101012"/>
    <e v="#N/A"/>
    <n v="0"/>
  </r>
  <r>
    <s v="American RC"/>
    <s v="Haitian RC"/>
    <m/>
    <x v="0"/>
    <x v="75"/>
    <n v="20"/>
    <s v="Décembre"/>
    <m/>
    <x v="0"/>
    <x v="0"/>
    <s v="Moustiquaires"/>
    <m/>
    <s v="Nombre"/>
    <n v="240"/>
    <m/>
    <m/>
    <m/>
    <s v=""/>
    <x v="44"/>
    <s v="Sélection / Priorisation"/>
    <x v="5"/>
    <x v="21"/>
    <m/>
    <m/>
    <m/>
    <m/>
    <m/>
    <x v="523"/>
    <n v="5"/>
    <s v="HT10"/>
    <s v="HT101012"/>
    <e v="#N/A"/>
    <n v="0"/>
  </r>
  <r>
    <s v="American RC"/>
    <s v="Haitian RC"/>
    <m/>
    <x v="0"/>
    <x v="75"/>
    <n v="20"/>
    <s v="Décembre"/>
    <m/>
    <x v="0"/>
    <x v="0"/>
    <s v="Kit d'hygiène"/>
    <m/>
    <s v="Nombre"/>
    <n v="120"/>
    <m/>
    <m/>
    <m/>
    <s v=""/>
    <x v="44"/>
    <s v="Sélection / Priorisation"/>
    <x v="5"/>
    <x v="21"/>
    <m/>
    <m/>
    <m/>
    <m/>
    <m/>
    <x v="523"/>
    <n v="5"/>
    <s v="HT10"/>
    <s v="HT101012"/>
    <e v="#N/A"/>
    <n v="0"/>
  </r>
  <r>
    <s v="American RC"/>
    <s v="Haitian RC"/>
    <m/>
    <x v="0"/>
    <x v="75"/>
    <n v="20"/>
    <s v="Décembre"/>
    <m/>
    <x v="1"/>
    <x v="1"/>
    <s v="Kit Abris"/>
    <m/>
    <s v="Nombre"/>
    <n v="120"/>
    <m/>
    <m/>
    <m/>
    <s v=""/>
    <x v="44"/>
    <s v="Sélection / Priorisation"/>
    <x v="5"/>
    <x v="21"/>
    <m/>
    <m/>
    <m/>
    <m/>
    <m/>
    <x v="523"/>
    <n v="5"/>
    <s v="HT10"/>
    <s v="HT101012"/>
    <e v="#N/A"/>
    <n v="0"/>
  </r>
  <r>
    <s v="American RC"/>
    <s v="Haitian RC"/>
    <m/>
    <x v="0"/>
    <x v="75"/>
    <n v="20"/>
    <s v="Décembre"/>
    <m/>
    <x v="1"/>
    <x v="1"/>
    <s v="Bâches"/>
    <m/>
    <s v="Nombre"/>
    <n v="98"/>
    <m/>
    <m/>
    <m/>
    <s v=""/>
    <x v="253"/>
    <s v="Sélection / Priorisation"/>
    <x v="1"/>
    <x v="47"/>
    <s v="Deyemone"/>
    <m/>
    <m/>
    <m/>
    <m/>
    <x v="524"/>
    <n v="6"/>
    <s v="HT08"/>
    <s v="HT08834"/>
    <e v="#N/A"/>
    <n v="1"/>
  </r>
  <r>
    <s v="American RC"/>
    <s v="Haitian RC"/>
    <m/>
    <x v="0"/>
    <x v="75"/>
    <n v="20"/>
    <s v="Décembre"/>
    <m/>
    <x v="0"/>
    <x v="0"/>
    <s v="Bidons"/>
    <m/>
    <s v="Nombre"/>
    <n v="98"/>
    <m/>
    <m/>
    <m/>
    <s v=""/>
    <x v="253"/>
    <s v="Sélection / Priorisation"/>
    <x v="1"/>
    <x v="47"/>
    <s v="Deyemone"/>
    <m/>
    <m/>
    <m/>
    <m/>
    <x v="524"/>
    <n v="6"/>
    <s v="HT08"/>
    <s v="HT08834"/>
    <e v="#N/A"/>
    <n v="0"/>
  </r>
  <r>
    <s v="American RC"/>
    <s v="Haitian RC"/>
    <m/>
    <x v="0"/>
    <x v="75"/>
    <n v="20"/>
    <s v="Décembre"/>
    <m/>
    <x v="0"/>
    <x v="0"/>
    <s v="Seaux"/>
    <m/>
    <s v="Nombre"/>
    <n v="49"/>
    <m/>
    <m/>
    <m/>
    <s v=""/>
    <x v="253"/>
    <s v="Sélection / Priorisation"/>
    <x v="1"/>
    <x v="47"/>
    <s v="Deyemone"/>
    <m/>
    <m/>
    <m/>
    <m/>
    <x v="524"/>
    <n v="6"/>
    <s v="HT08"/>
    <s v="HT08834"/>
    <e v="#N/A"/>
    <n v="0"/>
  </r>
  <r>
    <s v="American RC"/>
    <s v="Haitian RC"/>
    <m/>
    <x v="0"/>
    <x v="75"/>
    <n v="20"/>
    <s v="Décembre"/>
    <m/>
    <x v="0"/>
    <x v="0"/>
    <s v="Moustiquaires"/>
    <m/>
    <s v="Nombre"/>
    <n v="98"/>
    <m/>
    <m/>
    <m/>
    <s v=""/>
    <x v="253"/>
    <s v="Sélection / Priorisation"/>
    <x v="1"/>
    <x v="47"/>
    <s v="Deyemone"/>
    <m/>
    <m/>
    <m/>
    <m/>
    <x v="524"/>
    <n v="6"/>
    <s v="HT08"/>
    <s v="HT08834"/>
    <e v="#N/A"/>
    <n v="0"/>
  </r>
  <r>
    <s v="American RC"/>
    <s v="Haitian RC"/>
    <m/>
    <x v="0"/>
    <x v="75"/>
    <n v="20"/>
    <s v="Décembre"/>
    <m/>
    <x v="0"/>
    <x v="0"/>
    <s v="Kit de cuisine"/>
    <m/>
    <s v="Nombre"/>
    <n v="49"/>
    <m/>
    <m/>
    <m/>
    <s v=""/>
    <x v="253"/>
    <s v="Sélection / Priorisation"/>
    <x v="1"/>
    <x v="47"/>
    <s v="Deyemone"/>
    <m/>
    <m/>
    <m/>
    <m/>
    <x v="524"/>
    <n v="6"/>
    <s v="HT08"/>
    <s v="HT08834"/>
    <e v="#N/A"/>
    <n v="0"/>
  </r>
  <r>
    <s v="American RC"/>
    <s v="Haitian RC"/>
    <m/>
    <x v="0"/>
    <x v="75"/>
    <n v="20"/>
    <s v="Décembre"/>
    <m/>
    <x v="1"/>
    <x v="1"/>
    <s v="Kit Abris"/>
    <m/>
    <s v="Nombre"/>
    <n v="49"/>
    <m/>
    <m/>
    <m/>
    <s v=""/>
    <x v="253"/>
    <s v="Sélection / Priorisation"/>
    <x v="1"/>
    <x v="47"/>
    <s v="Deyemone"/>
    <m/>
    <m/>
    <m/>
    <m/>
    <x v="524"/>
    <n v="6"/>
    <s v="HT08"/>
    <s v="HT08834"/>
    <e v="#N/A"/>
    <n v="0"/>
  </r>
  <r>
    <s v="CARE"/>
    <m/>
    <m/>
    <x v="0"/>
    <x v="75"/>
    <n v="20"/>
    <s v="Décembre"/>
    <m/>
    <x v="0"/>
    <x v="0"/>
    <s v="Lampes solaires"/>
    <m/>
    <s v="Nombre"/>
    <n v="315"/>
    <m/>
    <m/>
    <m/>
    <s v=""/>
    <x v="37"/>
    <m/>
    <x v="1"/>
    <x v="6"/>
    <m/>
    <m/>
    <m/>
    <m/>
    <m/>
    <x v="525"/>
    <n v="2"/>
    <s v="HT08"/>
    <s v="HT08812"/>
    <e v="#N/A"/>
    <n v="0"/>
  </r>
  <r>
    <s v="CARE"/>
    <m/>
    <m/>
    <x v="0"/>
    <x v="75"/>
    <n v="20"/>
    <s v="Décembre"/>
    <m/>
    <x v="0"/>
    <x v="0"/>
    <s v="Autre, à préciser dans &quot;Commentaires&quot;"/>
    <m/>
    <s v="N/A"/>
    <n v="3180"/>
    <m/>
    <m/>
    <m/>
    <s v=""/>
    <x v="37"/>
    <m/>
    <x v="1"/>
    <x v="6"/>
    <m/>
    <m/>
    <m/>
    <m/>
    <s v="Savons"/>
    <x v="525"/>
    <n v="2"/>
    <s v="HT08"/>
    <s v="HT08812"/>
    <e v="#N/A"/>
    <n v="0"/>
  </r>
  <r>
    <s v="CARE"/>
    <m/>
    <m/>
    <x v="0"/>
    <x v="75"/>
    <n v="20"/>
    <s v="Décembre"/>
    <m/>
    <x v="0"/>
    <x v="0"/>
    <s v="Aquatabs"/>
    <m/>
    <s v="Nombre"/>
    <n v="2000"/>
    <m/>
    <m/>
    <m/>
    <s v=""/>
    <x v="37"/>
    <m/>
    <x v="1"/>
    <x v="1"/>
    <m/>
    <m/>
    <m/>
    <m/>
    <m/>
    <x v="526"/>
    <n v="2"/>
    <s v="HT08"/>
    <s v="HT08811"/>
    <e v="#N/A"/>
    <n v="0"/>
  </r>
  <r>
    <s v="CARE"/>
    <m/>
    <m/>
    <x v="0"/>
    <x v="75"/>
    <n v="20"/>
    <s v="Décembre"/>
    <m/>
    <x v="0"/>
    <x v="0"/>
    <s v="Autre, à préciser dans &quot;Commentaires&quot;"/>
    <m/>
    <s v="N/A"/>
    <n v="608"/>
    <m/>
    <m/>
    <m/>
    <s v=""/>
    <x v="37"/>
    <m/>
    <x v="1"/>
    <x v="1"/>
    <m/>
    <m/>
    <m/>
    <m/>
    <s v="Savons"/>
    <x v="526"/>
    <n v="2"/>
    <s v="HT08"/>
    <s v="HT08811"/>
    <e v="#N/A"/>
    <n v="0"/>
  </r>
  <r>
    <s v="CARE"/>
    <m/>
    <m/>
    <x v="0"/>
    <x v="75"/>
    <n v="20"/>
    <s v="Décembre"/>
    <m/>
    <x v="0"/>
    <x v="0"/>
    <s v="Kit d'hygiène"/>
    <s v="Savons de lessive et de toilettes, Serviettes et papiers hygiéniques, Aquatabs, Dentifrices et brosses à dents et Serviettes de bain"/>
    <s v="Nombre"/>
    <n v="937"/>
    <m/>
    <m/>
    <m/>
    <s v=""/>
    <x v="37"/>
    <m/>
    <x v="1"/>
    <x v="2"/>
    <m/>
    <m/>
    <m/>
    <m/>
    <m/>
    <x v="527"/>
    <n v="1"/>
    <s v="HT08"/>
    <s v="HT08832"/>
    <e v="#N/A"/>
    <n v="0"/>
  </r>
  <r>
    <s v="Handicap International"/>
    <m/>
    <s v="Canton de Genève /Shelter Box"/>
    <x v="0"/>
    <x v="75"/>
    <n v="20"/>
    <s v="Décembre"/>
    <m/>
    <x v="1"/>
    <x v="1"/>
    <s v="Kit Abris"/>
    <s v="2 bâches / corde / clous 3&quot; et 1,5&quot;, clous tôle, fil de fer"/>
    <s v="Nombre"/>
    <n v="109"/>
    <n v="181"/>
    <n v="165"/>
    <n v="179"/>
    <n v="525"/>
    <x v="130"/>
    <s v="Sélection / Priorisation"/>
    <x v="5"/>
    <x v="69"/>
    <s v="Saut De Baril"/>
    <s v="Javel / Dupouille"/>
    <s v="Rural"/>
    <s v="Ménage"/>
    <m/>
    <x v="528"/>
    <n v="6"/>
    <s v="HT10"/>
    <s v="HT101021"/>
    <e v="#N/A"/>
    <n v="0"/>
  </r>
  <r>
    <s v="Handicap International"/>
    <m/>
    <s v="Canton de Genève /Shelter Box"/>
    <x v="0"/>
    <x v="75"/>
    <n v="20"/>
    <s v="Décembre"/>
    <m/>
    <x v="1"/>
    <x v="1"/>
    <s v="Kit d'outils"/>
    <s v="Marteau, scie, pelle, houe, cisaille"/>
    <s v="Nombre"/>
    <n v="109"/>
    <n v="181"/>
    <n v="165"/>
    <n v="179"/>
    <n v="525"/>
    <x v="130"/>
    <s v="Sélection / Priorisation"/>
    <x v="5"/>
    <x v="69"/>
    <s v="Saut De Baril"/>
    <s v="Javel / Dupouille"/>
    <s v="Rural"/>
    <s v="Ménage"/>
    <m/>
    <x v="528"/>
    <n v="6"/>
    <s v="HT10"/>
    <s v="HT101021"/>
    <e v="#N/A"/>
    <n v="0"/>
  </r>
  <r>
    <s v="Handicap International"/>
    <m/>
    <s v="Canton de Genève /Shelter Box"/>
    <x v="0"/>
    <x v="75"/>
    <n v="20"/>
    <s v="Décembre"/>
    <m/>
    <x v="0"/>
    <x v="0"/>
    <s v="Lampes solaires"/>
    <m/>
    <s v="Nombre"/>
    <n v="218"/>
    <n v="181"/>
    <n v="165"/>
    <n v="179"/>
    <n v="525"/>
    <x v="130"/>
    <s v="Sélection / Priorisation"/>
    <x v="5"/>
    <x v="69"/>
    <s v="Saut De Baril"/>
    <s v="Javel / Dupouille"/>
    <s v="Rural"/>
    <s v="Ménage"/>
    <m/>
    <x v="528"/>
    <n v="6"/>
    <s v="HT10"/>
    <s v="HT101021"/>
    <e v="#N/A"/>
    <n v="0"/>
  </r>
  <r>
    <s v="Handicap International"/>
    <m/>
    <s v="Canton de Genève /Shelter Box"/>
    <x v="0"/>
    <x v="75"/>
    <n v="20"/>
    <s v="Décembre"/>
    <m/>
    <x v="0"/>
    <x v="0"/>
    <s v="Moustiquaires"/>
    <m/>
    <s v="Nombre"/>
    <n v="218"/>
    <n v="181"/>
    <n v="165"/>
    <n v="179"/>
    <n v="525"/>
    <x v="130"/>
    <s v="Sélection / Priorisation"/>
    <x v="5"/>
    <x v="69"/>
    <s v="Saut De Baril"/>
    <s v="Javel / Dupouille"/>
    <s v="Rural"/>
    <s v="Ménage"/>
    <m/>
    <x v="528"/>
    <n v="6"/>
    <s v="HT10"/>
    <s v="HT101021"/>
    <e v="#N/A"/>
    <n v="0"/>
  </r>
  <r>
    <s v="Handicap International"/>
    <m/>
    <s v="Canton de Genève /Shelter Box"/>
    <x v="0"/>
    <x v="75"/>
    <n v="20"/>
    <s v="Décembre"/>
    <m/>
    <x v="0"/>
    <x v="0"/>
    <s v="Bidons"/>
    <m/>
    <s v="Nombre"/>
    <n v="109"/>
    <n v="181"/>
    <n v="165"/>
    <n v="179"/>
    <n v="525"/>
    <x v="130"/>
    <s v="Sélection / Priorisation"/>
    <x v="5"/>
    <x v="69"/>
    <s v="Saut De Baril"/>
    <s v="Javel / Dupouille"/>
    <s v="Rural"/>
    <s v="Ménage"/>
    <m/>
    <x v="528"/>
    <n v="6"/>
    <s v="HT10"/>
    <s v="HT101021"/>
    <e v="#N/A"/>
    <n v="0"/>
  </r>
  <r>
    <s v="Handicap International"/>
    <m/>
    <s v="Canton de Genève /Shelter Box"/>
    <x v="0"/>
    <x v="75"/>
    <n v="20"/>
    <s v="Décembre"/>
    <m/>
    <x v="0"/>
    <x v="0"/>
    <s v="Autre, à préciser dans &quot;Commentaires&quot;"/>
    <m/>
    <s v="N/A"/>
    <n v="109"/>
    <n v="181"/>
    <n v="165"/>
    <n v="179"/>
    <n v="525"/>
    <x v="130"/>
    <s v="Sélection / Priorisation"/>
    <x v="5"/>
    <x v="69"/>
    <s v="Saut De Baril"/>
    <s v="Javel / Dupouille"/>
    <s v="Rural"/>
    <s v="Ménage"/>
    <s v="Filtre à eau"/>
    <x v="528"/>
    <n v="6"/>
    <s v="HT10"/>
    <s v="HT101021"/>
    <e v="#N/A"/>
    <n v="0"/>
  </r>
  <r>
    <s v="American RC"/>
    <s v="Haitian RC"/>
    <m/>
    <x v="0"/>
    <x v="76"/>
    <n v="21"/>
    <s v="Décembre"/>
    <m/>
    <x v="1"/>
    <x v="1"/>
    <s v="Bâches"/>
    <m/>
    <s v="Nombre"/>
    <n v="45"/>
    <m/>
    <m/>
    <m/>
    <s v=""/>
    <x v="33"/>
    <s v="Sélection / Priorisation"/>
    <x v="5"/>
    <x v="18"/>
    <m/>
    <m/>
    <m/>
    <m/>
    <m/>
    <x v="529"/>
    <n v="5"/>
    <s v="HT10"/>
    <s v="HT101011"/>
    <e v="#N/A"/>
    <n v="0"/>
  </r>
  <r>
    <s v="American RC"/>
    <s v="Haitian RC"/>
    <m/>
    <x v="0"/>
    <x v="76"/>
    <n v="21"/>
    <s v="Décembre"/>
    <m/>
    <x v="0"/>
    <x v="0"/>
    <s v="Seaux"/>
    <m/>
    <s v="Nombre"/>
    <n v="200"/>
    <m/>
    <m/>
    <m/>
    <s v=""/>
    <x v="33"/>
    <s v="Sélection / Priorisation"/>
    <x v="5"/>
    <x v="18"/>
    <m/>
    <m/>
    <m/>
    <m/>
    <m/>
    <x v="529"/>
    <n v="5"/>
    <s v="HT10"/>
    <s v="HT101011"/>
    <e v="#N/A"/>
    <n v="0"/>
  </r>
  <r>
    <s v="American RC"/>
    <s v="Haitian RC"/>
    <m/>
    <x v="0"/>
    <x v="76"/>
    <n v="21"/>
    <s v="Décembre"/>
    <m/>
    <x v="0"/>
    <x v="0"/>
    <s v="Moustiquaires"/>
    <m/>
    <s v="Nombre"/>
    <n v="400"/>
    <m/>
    <m/>
    <m/>
    <s v=""/>
    <x v="33"/>
    <s v="Sélection / Priorisation"/>
    <x v="5"/>
    <x v="18"/>
    <m/>
    <m/>
    <m/>
    <m/>
    <m/>
    <x v="529"/>
    <n v="5"/>
    <s v="HT10"/>
    <s v="HT101011"/>
    <e v="#N/A"/>
    <n v="0"/>
  </r>
  <r>
    <s v="American RC"/>
    <s v="Haitian RC"/>
    <m/>
    <x v="0"/>
    <x v="76"/>
    <n v="21"/>
    <s v="Décembre"/>
    <m/>
    <x v="0"/>
    <x v="0"/>
    <s v="Kit d'hygiène"/>
    <m/>
    <s v="Nombre"/>
    <n v="200"/>
    <m/>
    <m/>
    <m/>
    <s v=""/>
    <x v="33"/>
    <s v="Sélection / Priorisation"/>
    <x v="5"/>
    <x v="18"/>
    <m/>
    <m/>
    <m/>
    <m/>
    <m/>
    <x v="529"/>
    <n v="5"/>
    <s v="HT10"/>
    <s v="HT101011"/>
    <e v="#N/A"/>
    <n v="0"/>
  </r>
  <r>
    <s v="American RC"/>
    <s v="Haitian RC"/>
    <m/>
    <x v="0"/>
    <x v="76"/>
    <n v="21"/>
    <s v="Décembre"/>
    <m/>
    <x v="1"/>
    <x v="1"/>
    <s v="Kit Abris"/>
    <m/>
    <s v="Nombre"/>
    <n v="115"/>
    <m/>
    <m/>
    <m/>
    <s v=""/>
    <x v="33"/>
    <s v="Sélection / Priorisation"/>
    <x v="5"/>
    <x v="18"/>
    <m/>
    <m/>
    <m/>
    <m/>
    <m/>
    <x v="529"/>
    <n v="5"/>
    <s v="HT10"/>
    <s v="HT101011"/>
    <e v="#N/A"/>
    <n v="0"/>
  </r>
  <r>
    <s v="American RC"/>
    <s v="Haitian RC"/>
    <m/>
    <x v="0"/>
    <x v="76"/>
    <n v="21"/>
    <s v="Décembre"/>
    <m/>
    <x v="0"/>
    <x v="0"/>
    <s v="Couvertures"/>
    <m/>
    <s v="Nombre"/>
    <n v="178"/>
    <m/>
    <m/>
    <m/>
    <s v=""/>
    <x v="255"/>
    <s v="Sélection / Priorisation"/>
    <x v="5"/>
    <x v="17"/>
    <m/>
    <m/>
    <m/>
    <m/>
    <m/>
    <x v="530"/>
    <n v="5"/>
    <s v="HT10"/>
    <s v="HT101013"/>
    <e v="#N/A"/>
    <n v="0"/>
  </r>
  <r>
    <s v="American RC"/>
    <s v="Haitian RC"/>
    <m/>
    <x v="0"/>
    <x v="76"/>
    <n v="21"/>
    <s v="Décembre"/>
    <m/>
    <x v="0"/>
    <x v="0"/>
    <s v="Seaux"/>
    <m/>
    <s v="Nombre"/>
    <n v="178"/>
    <m/>
    <m/>
    <m/>
    <s v=""/>
    <x v="255"/>
    <s v="Sélection / Priorisation"/>
    <x v="5"/>
    <x v="17"/>
    <m/>
    <m/>
    <m/>
    <m/>
    <m/>
    <x v="530"/>
    <n v="5"/>
    <s v="HT10"/>
    <s v="HT101013"/>
    <e v="#N/A"/>
    <n v="0"/>
  </r>
  <r>
    <s v="American RC"/>
    <s v="Haitian RC"/>
    <m/>
    <x v="0"/>
    <x v="76"/>
    <n v="21"/>
    <s v="Décembre"/>
    <m/>
    <x v="0"/>
    <x v="0"/>
    <s v="Moustiquaires"/>
    <m/>
    <s v="Nombre"/>
    <n v="356"/>
    <m/>
    <m/>
    <m/>
    <s v=""/>
    <x v="255"/>
    <s v="Sélection / Priorisation"/>
    <x v="5"/>
    <x v="17"/>
    <m/>
    <m/>
    <m/>
    <m/>
    <m/>
    <x v="530"/>
    <n v="5"/>
    <s v="HT10"/>
    <s v="HT101013"/>
    <e v="#N/A"/>
    <n v="0"/>
  </r>
  <r>
    <s v="American RC"/>
    <s v="Haitian RC"/>
    <m/>
    <x v="0"/>
    <x v="76"/>
    <n v="21"/>
    <s v="Décembre"/>
    <m/>
    <x v="0"/>
    <x v="0"/>
    <s v="Kit d'hygiène"/>
    <m/>
    <s v="Nombre"/>
    <n v="178"/>
    <m/>
    <m/>
    <m/>
    <s v=""/>
    <x v="255"/>
    <s v="Sélection / Priorisation"/>
    <x v="5"/>
    <x v="17"/>
    <m/>
    <m/>
    <m/>
    <m/>
    <m/>
    <x v="530"/>
    <n v="5"/>
    <s v="HT10"/>
    <s v="HT101013"/>
    <e v="#N/A"/>
    <n v="0"/>
  </r>
  <r>
    <s v="American RC"/>
    <s v="Haitian RC"/>
    <m/>
    <x v="0"/>
    <x v="76"/>
    <n v="21"/>
    <s v="Décembre"/>
    <m/>
    <x v="0"/>
    <x v="0"/>
    <s v="Kit de cuisine"/>
    <m/>
    <s v="Nombre"/>
    <n v="178"/>
    <m/>
    <m/>
    <m/>
    <s v=""/>
    <x v="255"/>
    <s v="Sélection / Priorisation"/>
    <x v="5"/>
    <x v="17"/>
    <m/>
    <m/>
    <m/>
    <m/>
    <m/>
    <x v="530"/>
    <n v="5"/>
    <s v="HT10"/>
    <s v="HT101013"/>
    <e v="#N/A"/>
    <n v="0"/>
  </r>
  <r>
    <s v="CARE"/>
    <m/>
    <m/>
    <x v="0"/>
    <x v="76"/>
    <n v="21"/>
    <s v="Décembre"/>
    <m/>
    <x v="0"/>
    <x v="0"/>
    <s v="Lampes solaires"/>
    <m/>
    <s v="Nombre"/>
    <n v="279"/>
    <m/>
    <m/>
    <m/>
    <s v=""/>
    <x v="37"/>
    <m/>
    <x v="1"/>
    <x v="3"/>
    <m/>
    <m/>
    <m/>
    <m/>
    <m/>
    <x v="531"/>
    <n v="2"/>
    <s v="HT08"/>
    <s v="HT08822"/>
    <e v="#N/A"/>
    <n v="0"/>
  </r>
  <r>
    <s v="CARE"/>
    <m/>
    <m/>
    <x v="0"/>
    <x v="76"/>
    <n v="21"/>
    <s v="Décembre"/>
    <m/>
    <x v="0"/>
    <x v="0"/>
    <s v="Autre, à préciser dans &quot;Commentaires&quot;"/>
    <m/>
    <s v="N/A"/>
    <n v="2820"/>
    <m/>
    <m/>
    <m/>
    <s v=""/>
    <x v="37"/>
    <m/>
    <x v="1"/>
    <x v="3"/>
    <m/>
    <m/>
    <m/>
    <m/>
    <s v="Savons"/>
    <x v="531"/>
    <n v="2"/>
    <s v="HT08"/>
    <s v="HT08822"/>
    <e v="#N/A"/>
    <n v="0"/>
  </r>
  <r>
    <s v="Handicap International"/>
    <m/>
    <s v="Canton de Genève /Shelter Box"/>
    <x v="0"/>
    <x v="76"/>
    <n v="21"/>
    <s v="Décembre"/>
    <m/>
    <x v="1"/>
    <x v="1"/>
    <s v="Kit Abris"/>
    <s v="2 bâches / corde / clous 3&quot; et 1,5&quot;, clous tôle, fil de fer"/>
    <s v="Nombre"/>
    <n v="57"/>
    <n v="125"/>
    <n v="76"/>
    <n v="77"/>
    <n v="278"/>
    <x v="56"/>
    <s v="Sélection / Priorisation"/>
    <x v="5"/>
    <x v="25"/>
    <s v="L'Azile / Nan Paul"/>
    <s v="Polite / Gourdet"/>
    <s v="Rural"/>
    <s v="Ménage"/>
    <m/>
    <x v="532"/>
    <n v="6"/>
    <s v="HT10"/>
    <s v="HT101023"/>
    <e v="#N/A"/>
    <n v="0"/>
  </r>
  <r>
    <s v="Handicap International"/>
    <m/>
    <s v="Canton de Genève /Shelter Box"/>
    <x v="0"/>
    <x v="76"/>
    <n v="21"/>
    <s v="Décembre"/>
    <m/>
    <x v="1"/>
    <x v="1"/>
    <s v="Kit d'outils"/>
    <s v="Marteau, scie, pelle, houe, cisaille"/>
    <s v="Nombre"/>
    <n v="57"/>
    <n v="125"/>
    <n v="76"/>
    <n v="77"/>
    <n v="278"/>
    <x v="56"/>
    <s v="Sélection / Priorisation"/>
    <x v="5"/>
    <x v="25"/>
    <s v="L'Azile / Nan Paul"/>
    <s v="Polite / Gourdet"/>
    <s v="Rural"/>
    <s v="Ménage"/>
    <m/>
    <x v="532"/>
    <n v="6"/>
    <s v="HT10"/>
    <s v="HT101023"/>
    <e v="#N/A"/>
    <n v="0"/>
  </r>
  <r>
    <s v="Handicap International"/>
    <m/>
    <s v="Canton de Genève /Shelter Box"/>
    <x v="0"/>
    <x v="76"/>
    <n v="21"/>
    <s v="Décembre"/>
    <m/>
    <x v="0"/>
    <x v="0"/>
    <s v="Lampes solaires"/>
    <m/>
    <s v="Nombre"/>
    <n v="114"/>
    <n v="125"/>
    <n v="76"/>
    <n v="77"/>
    <n v="278"/>
    <x v="56"/>
    <s v="Sélection / Priorisation"/>
    <x v="5"/>
    <x v="25"/>
    <s v="L'Azile / Nan Paul"/>
    <s v="Polite / Gourdet"/>
    <s v="Rural"/>
    <s v="Ménage"/>
    <m/>
    <x v="532"/>
    <n v="6"/>
    <s v="HT10"/>
    <s v="HT101023"/>
    <e v="#N/A"/>
    <n v="0"/>
  </r>
  <r>
    <s v="Handicap International"/>
    <m/>
    <s v="Canton de Genève /Shelter Box"/>
    <x v="0"/>
    <x v="76"/>
    <n v="21"/>
    <s v="Décembre"/>
    <m/>
    <x v="0"/>
    <x v="0"/>
    <s v="Moustiquaires"/>
    <m/>
    <s v="Nombre"/>
    <n v="114"/>
    <n v="125"/>
    <n v="76"/>
    <n v="77"/>
    <n v="278"/>
    <x v="56"/>
    <s v="Sélection / Priorisation"/>
    <x v="5"/>
    <x v="25"/>
    <s v="L'Azile / Nan Paul"/>
    <s v="Polite / Gourdet"/>
    <s v="Rural"/>
    <s v="Ménage"/>
    <m/>
    <x v="532"/>
    <n v="6"/>
    <s v="HT10"/>
    <s v="HT101023"/>
    <e v="#N/A"/>
    <n v="0"/>
  </r>
  <r>
    <s v="Handicap International"/>
    <m/>
    <s v="Canton de Genève /Shelter Box"/>
    <x v="0"/>
    <x v="76"/>
    <n v="21"/>
    <s v="Décembre"/>
    <m/>
    <x v="0"/>
    <x v="0"/>
    <s v="Bidons"/>
    <m/>
    <s v="Nombre"/>
    <n v="57"/>
    <n v="125"/>
    <n v="76"/>
    <n v="77"/>
    <n v="278"/>
    <x v="56"/>
    <s v="Sélection / Priorisation"/>
    <x v="5"/>
    <x v="25"/>
    <s v="L'Azile / Nan Paul"/>
    <s v="Polite / Gourdet"/>
    <s v="Rural"/>
    <s v="Ménage"/>
    <m/>
    <x v="532"/>
    <n v="6"/>
    <s v="HT10"/>
    <s v="HT101023"/>
    <e v="#N/A"/>
    <n v="0"/>
  </r>
  <r>
    <s v="Handicap International"/>
    <m/>
    <s v="Canton de Genève /Shelter Box"/>
    <x v="0"/>
    <x v="76"/>
    <n v="21"/>
    <s v="Décembre"/>
    <m/>
    <x v="0"/>
    <x v="0"/>
    <s v="Autre, à préciser dans &quot;Commentaires&quot;"/>
    <m/>
    <s v="N/A"/>
    <n v="57"/>
    <n v="125"/>
    <n v="76"/>
    <n v="77"/>
    <n v="278"/>
    <x v="56"/>
    <s v="Sélection / Priorisation"/>
    <x v="5"/>
    <x v="25"/>
    <s v="L'Azile / Nan Paul"/>
    <s v="Polite / Gourdet"/>
    <s v="Rural"/>
    <s v="Ménage"/>
    <s v="Filtre à eau"/>
    <x v="532"/>
    <n v="6"/>
    <s v="HT10"/>
    <s v="HT101023"/>
    <e v="#N/A"/>
    <n v="0"/>
  </r>
  <r>
    <s v="ShelterBox"/>
    <s v="(BSEIPH) Bureau du Secrétaire d’Etat à l’Intégration des Personnes Handicapées"/>
    <m/>
    <x v="0"/>
    <x v="76"/>
    <n v="21"/>
    <s v="Décembre"/>
    <m/>
    <x v="0"/>
    <x v="0"/>
    <s v="Moustiquaires"/>
    <s v="2 per HH"/>
    <s v="Nombre"/>
    <n v="28"/>
    <n v="30"/>
    <n v="28"/>
    <n v="24"/>
    <n v="82"/>
    <x v="231"/>
    <s v="Sélection / Priorisation"/>
    <x v="2"/>
    <x v="43"/>
    <m/>
    <s v="Torbeck 1er section / Redon"/>
    <s v="Peri urbain"/>
    <s v="Ménage"/>
    <s v="Distributed in conjunction with Shelterkits and other NFI"/>
    <x v="533"/>
    <n v="10"/>
    <s v="HT07"/>
    <s v="HT07712"/>
    <e v="#N/A"/>
    <n v="0"/>
  </r>
  <r>
    <s v="ShelterBox"/>
    <s v="(BSEIPH) Bureau du Secrétaire d’Etat à l’Intégration des Personnes Handicapées"/>
    <m/>
    <x v="0"/>
    <x v="76"/>
    <n v="21"/>
    <s v="Décembre"/>
    <m/>
    <x v="0"/>
    <x v="0"/>
    <s v="Lampes solaires"/>
    <s v="2 per HH"/>
    <s v="Nombre"/>
    <n v="28"/>
    <n v="30"/>
    <n v="28"/>
    <n v="24"/>
    <n v="82"/>
    <x v="231"/>
    <s v="Sélection / Priorisation"/>
    <x v="2"/>
    <x v="43"/>
    <m/>
    <s v="Torbeck 1er section / Redon"/>
    <s v="Peri urbain"/>
    <s v="Ménage"/>
    <s v="Distributed in conjunction with Shelterkits and other NFI"/>
    <x v="533"/>
    <n v="10"/>
    <s v="HT07"/>
    <s v="HT07712"/>
    <e v="#N/A"/>
    <n v="0"/>
  </r>
  <r>
    <s v="ShelterBox"/>
    <s v="(BSEIPH) Bureau du Secrétaire d’Etat à l’Intégration des Personnes Handicapées"/>
    <m/>
    <x v="0"/>
    <x v="76"/>
    <n v="21"/>
    <s v="Décembre"/>
    <m/>
    <x v="0"/>
    <x v="0"/>
    <s v="Bidons"/>
    <s v="1 per HH"/>
    <s v="Nombre"/>
    <n v="14"/>
    <n v="30"/>
    <n v="28"/>
    <n v="24"/>
    <n v="82"/>
    <x v="231"/>
    <s v="Sélection / Priorisation"/>
    <x v="2"/>
    <x v="43"/>
    <m/>
    <s v="Torbeck 1er section / Redon"/>
    <s v="Peri urbain"/>
    <s v="Ménage"/>
    <s v="Distributed in conjunction with Shelterkits and other NFI"/>
    <x v="533"/>
    <n v="10"/>
    <s v="HT07"/>
    <s v="HT07712"/>
    <e v="#N/A"/>
    <n v="0"/>
  </r>
  <r>
    <s v="ShelterBox"/>
    <s v="(BSEIPH) Bureau du Secrétaire d’Etat à l’Intégration des Personnes Handicapées"/>
    <m/>
    <x v="0"/>
    <x v="76"/>
    <n v="21"/>
    <s v="Décembre"/>
    <m/>
    <x v="0"/>
    <x v="0"/>
    <s v="Aquatabs"/>
    <s v="1 per HH"/>
    <s v="Nombre"/>
    <n v="14"/>
    <n v="30"/>
    <n v="28"/>
    <n v="24"/>
    <n v="82"/>
    <x v="231"/>
    <s v="Sélection / Priorisation"/>
    <x v="2"/>
    <x v="43"/>
    <m/>
    <s v="Torbeck 1er section / Redon"/>
    <s v="Peri urbain"/>
    <s v="Ménage"/>
    <s v="Thirst Aid Stations, not Aquatabs. Distributed in conjunction with Shelterkits and other NFI"/>
    <x v="533"/>
    <n v="10"/>
    <s v="HT07"/>
    <s v="HT07712"/>
    <e v="#N/A"/>
    <n v="0"/>
  </r>
  <r>
    <s v="ShelterBox"/>
    <s v="(BSEIPH) Bureau du Secrétaire d’Etat à l’Intégration des Personnes Handicapées"/>
    <m/>
    <x v="0"/>
    <x v="76"/>
    <n v="21"/>
    <s v="Décembre"/>
    <m/>
    <x v="1"/>
    <x v="1"/>
    <s v="Kit Abris"/>
    <s v="1 per HH"/>
    <s v="Nombre"/>
    <n v="14"/>
    <n v="30"/>
    <n v="28"/>
    <n v="24"/>
    <n v="82"/>
    <x v="231"/>
    <s v="Sélection / Priorisation"/>
    <x v="2"/>
    <x v="43"/>
    <m/>
    <s v="Torbeck 1er section / Redon"/>
    <s v="Peri urbain"/>
    <s v="Ménage"/>
    <s v="Distributed in conjunction with NFI kits of solar lights, water filter, water container and mosquito nets"/>
    <x v="533"/>
    <n v="10"/>
    <s v="HT07"/>
    <s v="HT07712"/>
    <e v="#N/A"/>
    <n v="0"/>
  </r>
  <r>
    <s v="ShelterBox"/>
    <s v="(BSEIPH) Bureau du Secrétaire d’Etat à l’Intégration des Personnes Handicapées"/>
    <m/>
    <x v="0"/>
    <x v="76"/>
    <n v="21"/>
    <s v="Décembre"/>
    <m/>
    <x v="0"/>
    <x v="0"/>
    <s v="Moustiquaires"/>
    <s v="2 per HH"/>
    <s v="Nombre"/>
    <n v="56"/>
    <n v="57"/>
    <n v="60"/>
    <n v="50"/>
    <n v="167"/>
    <x v="256"/>
    <s v="Sélection / Priorisation"/>
    <x v="2"/>
    <x v="43"/>
    <m/>
    <s v="Torbeck 2e Section / groupe Delponse / Labei"/>
    <s v="Peri urbain"/>
    <s v="Ménage"/>
    <s v="Distributed in conjunction with Shelterkits and other NFI"/>
    <x v="533"/>
    <n v="10"/>
    <s v="HT07"/>
    <s v="HT07712"/>
    <e v="#N/A"/>
    <n v="0"/>
  </r>
  <r>
    <s v="ShelterBox"/>
    <s v="(BSEIPH) Bureau du Secrétaire d’Etat à l’Intégration des Personnes Handicapées"/>
    <m/>
    <x v="0"/>
    <x v="76"/>
    <n v="21"/>
    <s v="Décembre"/>
    <m/>
    <x v="0"/>
    <x v="0"/>
    <s v="Lampes solaires"/>
    <s v="2 per HH"/>
    <s v="Nombre"/>
    <n v="56"/>
    <n v="57"/>
    <n v="60"/>
    <n v="50"/>
    <n v="167"/>
    <x v="256"/>
    <s v="Sélection / Priorisation"/>
    <x v="2"/>
    <x v="43"/>
    <m/>
    <s v="Torbeck 2e Section / groupe Delponse / Labei"/>
    <s v="Peri urbain"/>
    <s v="Ménage"/>
    <s v="Distributed in conjunction with Shelterkits and other NFI"/>
    <x v="533"/>
    <n v="10"/>
    <s v="HT07"/>
    <s v="HT07712"/>
    <e v="#N/A"/>
    <n v="0"/>
  </r>
  <r>
    <s v="ShelterBox"/>
    <s v="(BSEIPH) Bureau du Secrétaire d’Etat à l’Intégration des Personnes Handicapées"/>
    <m/>
    <x v="0"/>
    <x v="76"/>
    <n v="21"/>
    <s v="Décembre"/>
    <m/>
    <x v="0"/>
    <x v="0"/>
    <s v="Bidons"/>
    <s v="1 per HH"/>
    <s v="Nombre"/>
    <n v="28"/>
    <n v="57"/>
    <n v="60"/>
    <n v="50"/>
    <n v="167"/>
    <x v="256"/>
    <s v="Sélection / Priorisation"/>
    <x v="2"/>
    <x v="43"/>
    <m/>
    <s v="Torbeck 2e Section / groupe Delponse / Labei"/>
    <s v="Peri urbain"/>
    <s v="Ménage"/>
    <s v="Distributed in conjunction with Shelterkits and other NFI"/>
    <x v="533"/>
    <n v="10"/>
    <s v="HT07"/>
    <s v="HT07712"/>
    <e v="#N/A"/>
    <n v="0"/>
  </r>
  <r>
    <s v="ShelterBox"/>
    <s v="(BSEIPH) Bureau du Secrétaire d’Etat à l’Intégration des Personnes Handicapées"/>
    <m/>
    <x v="0"/>
    <x v="76"/>
    <n v="21"/>
    <s v="Décembre"/>
    <m/>
    <x v="0"/>
    <x v="0"/>
    <s v="Aquatabs"/>
    <s v="1 per HH"/>
    <s v="Nombre"/>
    <n v="28"/>
    <n v="57"/>
    <n v="60"/>
    <n v="50"/>
    <n v="167"/>
    <x v="256"/>
    <s v="Sélection / Priorisation"/>
    <x v="2"/>
    <x v="43"/>
    <m/>
    <s v="Torbeck 2e Section / groupe Delponse / Labei"/>
    <s v="Peri urbain"/>
    <s v="Ménage"/>
    <s v="Thirst Aid Stations, not Aquatabs. Distributed in conjunction with Shelterkits and other NFI"/>
    <x v="533"/>
    <n v="10"/>
    <s v="HT07"/>
    <s v="HT07712"/>
    <e v="#N/A"/>
    <n v="0"/>
  </r>
  <r>
    <s v="ShelterBox"/>
    <s v="(BSEIPH) Bureau du Secrétaire d’Etat à l’Intégration des Personnes Handicapées"/>
    <m/>
    <x v="0"/>
    <x v="76"/>
    <n v="21"/>
    <s v="Décembre"/>
    <m/>
    <x v="1"/>
    <x v="1"/>
    <s v="Kit Abris"/>
    <s v="1 per HH"/>
    <s v="Nombre"/>
    <n v="28"/>
    <n v="57"/>
    <n v="60"/>
    <n v="50"/>
    <n v="167"/>
    <x v="256"/>
    <s v="Sélection / Priorisation"/>
    <x v="2"/>
    <x v="43"/>
    <m/>
    <s v="Torbeck 2e Section / groupe Delponse / Labei"/>
    <s v="Peri urbain"/>
    <s v="Ménage"/>
    <s v="Distributed in conjunction with NFI kits of solar lights, water filter, water container and mosquito nets"/>
    <x v="533"/>
    <n v="10"/>
    <s v="HT07"/>
    <s v="HT07712"/>
    <e v="#N/A"/>
    <n v="0"/>
  </r>
  <r>
    <s v="American RC"/>
    <s v="Haitian RC"/>
    <m/>
    <x v="0"/>
    <x v="77"/>
    <n v="22"/>
    <s v="Décembre"/>
    <m/>
    <x v="0"/>
    <x v="0"/>
    <s v="Couvertures"/>
    <m/>
    <s v="Nombre"/>
    <n v="108"/>
    <m/>
    <m/>
    <m/>
    <s v=""/>
    <x v="29"/>
    <s v="Sélection / Priorisation"/>
    <x v="5"/>
    <x v="18"/>
    <m/>
    <m/>
    <m/>
    <m/>
    <m/>
    <x v="534"/>
    <n v="5"/>
    <s v="HT10"/>
    <s v="HT101011"/>
    <e v="#N/A"/>
    <n v="0"/>
  </r>
  <r>
    <s v="American RC"/>
    <s v="Haitian RC"/>
    <m/>
    <x v="0"/>
    <x v="77"/>
    <n v="22"/>
    <s v="Décembre"/>
    <m/>
    <x v="0"/>
    <x v="0"/>
    <s v="Seaux"/>
    <m/>
    <s v="Nombre"/>
    <n v="250"/>
    <m/>
    <m/>
    <m/>
    <s v=""/>
    <x v="29"/>
    <s v="Sélection / Priorisation"/>
    <x v="5"/>
    <x v="18"/>
    <m/>
    <m/>
    <m/>
    <m/>
    <m/>
    <x v="534"/>
    <n v="5"/>
    <s v="HT10"/>
    <s v="HT101011"/>
    <e v="#N/A"/>
    <n v="0"/>
  </r>
  <r>
    <s v="American RC"/>
    <s v="Haitian RC"/>
    <m/>
    <x v="0"/>
    <x v="77"/>
    <n v="22"/>
    <s v="Décembre"/>
    <m/>
    <x v="0"/>
    <x v="0"/>
    <s v="Moustiquaires"/>
    <m/>
    <s v="Nombre"/>
    <n v="500"/>
    <m/>
    <m/>
    <m/>
    <s v=""/>
    <x v="29"/>
    <s v="Sélection / Priorisation"/>
    <x v="5"/>
    <x v="18"/>
    <m/>
    <m/>
    <m/>
    <m/>
    <m/>
    <x v="534"/>
    <n v="5"/>
    <s v="HT10"/>
    <s v="HT101011"/>
    <e v="#N/A"/>
    <n v="0"/>
  </r>
  <r>
    <s v="American RC"/>
    <s v="Haitian RC"/>
    <m/>
    <x v="0"/>
    <x v="77"/>
    <n v="22"/>
    <s v="Décembre"/>
    <m/>
    <x v="0"/>
    <x v="0"/>
    <s v="Kit d'hygiène"/>
    <m/>
    <s v="Nombre"/>
    <n v="250"/>
    <m/>
    <m/>
    <m/>
    <s v=""/>
    <x v="29"/>
    <s v="Sélection / Priorisation"/>
    <x v="5"/>
    <x v="18"/>
    <m/>
    <m/>
    <m/>
    <m/>
    <m/>
    <x v="534"/>
    <n v="5"/>
    <s v="HT10"/>
    <s v="HT101011"/>
    <e v="#N/A"/>
    <n v="0"/>
  </r>
  <r>
    <s v="American RC"/>
    <s v="Haitian RC"/>
    <m/>
    <x v="0"/>
    <x v="77"/>
    <n v="22"/>
    <s v="Décembre"/>
    <m/>
    <x v="0"/>
    <x v="0"/>
    <s v="Kit de cuisine"/>
    <m/>
    <s v="Nombre"/>
    <n v="250"/>
    <m/>
    <m/>
    <m/>
    <s v=""/>
    <x v="29"/>
    <s v="Sélection / Priorisation"/>
    <x v="5"/>
    <x v="18"/>
    <m/>
    <m/>
    <m/>
    <m/>
    <m/>
    <x v="534"/>
    <n v="5"/>
    <s v="HT10"/>
    <s v="HT101011"/>
    <e v="#N/A"/>
    <n v="0"/>
  </r>
  <r>
    <s v="Diakonie Katastrophenhilfe"/>
    <s v="KORAL"/>
    <s v="German Foreign Office (AA)"/>
    <x v="0"/>
    <x v="77"/>
    <n v="22"/>
    <s v="Décembre"/>
    <m/>
    <x v="0"/>
    <x v="0"/>
    <s v="Kit d'hygiène"/>
    <s v="Shampooing, savon, brosses a dents, dentifrice, deodorants, peignes, Aquatabs, papier toilette, serviette hygienique, sceaux, savon pour lessive"/>
    <s v="Nombre"/>
    <n v="142"/>
    <m/>
    <m/>
    <m/>
    <s v=""/>
    <x v="257"/>
    <s v="Sélection / Priorisation"/>
    <x v="2"/>
    <x v="19"/>
    <s v="3ème Carrefour Canon"/>
    <s v="Caiman"/>
    <s v="Rural"/>
    <s v="Ménage"/>
    <m/>
    <x v="535"/>
    <n v="2"/>
    <s v="HT07"/>
    <s v="HT07713"/>
    <s v="HT07713-03"/>
    <n v="0"/>
  </r>
  <r>
    <s v="Diakonie Katastrophenhilfe"/>
    <s v="KORAL"/>
    <s v="German Foreign Office (AA)"/>
    <x v="0"/>
    <x v="77"/>
    <n v="22"/>
    <s v="Décembre"/>
    <m/>
    <x v="1"/>
    <x v="1"/>
    <s v="Kit Abris"/>
    <s v="2 baches, 2 laines, cordes"/>
    <s v="Nombre"/>
    <n v="142"/>
    <m/>
    <m/>
    <m/>
    <s v=""/>
    <x v="257"/>
    <s v="Sélection / Priorisation"/>
    <x v="2"/>
    <x v="19"/>
    <s v="3ème Carrefour Canon"/>
    <s v="Caiman"/>
    <s v="Rural"/>
    <s v="Ménage"/>
    <m/>
    <x v="535"/>
    <n v="2"/>
    <s v="HT07"/>
    <s v="HT07713"/>
    <s v="HT07713-03"/>
    <n v="0"/>
  </r>
  <r>
    <s v="American RC"/>
    <s v="Haitian RC"/>
    <m/>
    <x v="0"/>
    <x v="78"/>
    <n v="23"/>
    <s v="Décembre"/>
    <m/>
    <x v="1"/>
    <x v="1"/>
    <s v="Kit Abris"/>
    <m/>
    <s v="Nombre"/>
    <n v="445"/>
    <m/>
    <m/>
    <m/>
    <s v=""/>
    <x v="162"/>
    <s v="Sélection / Priorisation"/>
    <x v="2"/>
    <x v="43"/>
    <m/>
    <m/>
    <m/>
    <m/>
    <m/>
    <x v="536"/>
    <n v="2"/>
    <s v="HT07"/>
    <s v="HT07712"/>
    <e v="#N/A"/>
    <n v="0"/>
  </r>
  <r>
    <s v="American RC"/>
    <s v="Haitian RC"/>
    <m/>
    <x v="0"/>
    <x v="78"/>
    <n v="23"/>
    <s v="Décembre"/>
    <m/>
    <x v="1"/>
    <x v="1"/>
    <s v="Kit Abris"/>
    <m/>
    <s v="Nombre"/>
    <n v="412"/>
    <m/>
    <m/>
    <m/>
    <s v=""/>
    <x v="258"/>
    <s v="Sélection / Priorisation"/>
    <x v="2"/>
    <x v="43"/>
    <m/>
    <m/>
    <m/>
    <m/>
    <m/>
    <x v="536"/>
    <n v="2"/>
    <s v="HT07"/>
    <s v="HT07712"/>
    <e v="#N/A"/>
    <n v="0"/>
  </r>
  <r>
    <s v="American RC"/>
    <s v="Haitian RC"/>
    <m/>
    <x v="0"/>
    <x v="78"/>
    <n v="23"/>
    <s v="Décembre"/>
    <m/>
    <x v="1"/>
    <x v="1"/>
    <s v="Kit Abris"/>
    <m/>
    <s v="Nombre"/>
    <n v="589"/>
    <m/>
    <m/>
    <m/>
    <s v=""/>
    <x v="240"/>
    <s v="Sélection / Priorisation"/>
    <x v="2"/>
    <x v="30"/>
    <m/>
    <m/>
    <m/>
    <m/>
    <m/>
    <x v="537"/>
    <n v="1"/>
    <s v="HT07"/>
    <s v="HT07732"/>
    <e v="#N/A"/>
    <n v="1"/>
  </r>
  <r>
    <s v="Handicap International"/>
    <m/>
    <s v="Canton de Genève /Shelter Box"/>
    <x v="0"/>
    <x v="78"/>
    <n v="23"/>
    <s v="Décembre"/>
    <m/>
    <x v="1"/>
    <x v="1"/>
    <s v="Kit Abris"/>
    <s v="2 bâches / corde / clous 3&quot; et 1,5&quot;, clous tôle, fil de fer"/>
    <s v="Nombre"/>
    <n v="94"/>
    <n v="162"/>
    <n v="115"/>
    <n v="118"/>
    <n v="395"/>
    <x v="221"/>
    <s v="Sélection / Priorisation"/>
    <x v="5"/>
    <x v="21"/>
    <s v="Fonds De Lianes"/>
    <s v="Belroche / Martel / Abraham"/>
    <s v="Rural"/>
    <s v="Ménage"/>
    <m/>
    <x v="538"/>
    <n v="6"/>
    <s v="HT10"/>
    <s v="HT101012"/>
    <e v="#N/A"/>
    <n v="1"/>
  </r>
  <r>
    <s v="Handicap International"/>
    <m/>
    <s v="Canton de Genève /Shelter Box"/>
    <x v="0"/>
    <x v="78"/>
    <n v="23"/>
    <s v="Décembre"/>
    <m/>
    <x v="1"/>
    <x v="1"/>
    <s v="Kit d'outils"/>
    <s v="Marteau, scie, pelle, houe, cisaille"/>
    <s v="Nombre"/>
    <n v="94"/>
    <n v="162"/>
    <n v="115"/>
    <n v="118"/>
    <n v="395"/>
    <x v="221"/>
    <s v="Sélection / Priorisation"/>
    <x v="5"/>
    <x v="21"/>
    <s v="Fonds De Lianes"/>
    <s v="Belroche / Martel / Abraham"/>
    <s v="Rural"/>
    <s v="Ménage"/>
    <m/>
    <x v="538"/>
    <n v="6"/>
    <s v="HT10"/>
    <s v="HT101012"/>
    <e v="#N/A"/>
    <n v="0"/>
  </r>
  <r>
    <s v="Handicap International"/>
    <m/>
    <s v="Canton de Genève /Shelter Box"/>
    <x v="0"/>
    <x v="78"/>
    <n v="23"/>
    <s v="Décembre"/>
    <m/>
    <x v="0"/>
    <x v="0"/>
    <s v="Lampes solaires"/>
    <m/>
    <s v="Nombre"/>
    <n v="188"/>
    <n v="162"/>
    <n v="115"/>
    <n v="118"/>
    <n v="395"/>
    <x v="221"/>
    <s v="Sélection / Priorisation"/>
    <x v="5"/>
    <x v="21"/>
    <s v="Fonds De Lianes"/>
    <s v="Belroche / Martel / Abraham"/>
    <s v="Rural"/>
    <s v="Ménage"/>
    <m/>
    <x v="538"/>
    <n v="6"/>
    <s v="HT10"/>
    <s v="HT101012"/>
    <e v="#N/A"/>
    <n v="0"/>
  </r>
  <r>
    <s v="Handicap International"/>
    <m/>
    <s v="Canton de Genève /Shelter Box"/>
    <x v="0"/>
    <x v="78"/>
    <n v="23"/>
    <s v="Décembre"/>
    <m/>
    <x v="0"/>
    <x v="0"/>
    <s v="Moustiquaires"/>
    <m/>
    <s v="Nombre"/>
    <n v="188"/>
    <n v="162"/>
    <n v="115"/>
    <n v="118"/>
    <n v="395"/>
    <x v="221"/>
    <s v="Sélection / Priorisation"/>
    <x v="5"/>
    <x v="21"/>
    <s v="Fonds De Lianes"/>
    <s v="Belroche / Martel / Abraham"/>
    <s v="Rural"/>
    <s v="Ménage"/>
    <m/>
    <x v="538"/>
    <n v="6"/>
    <s v="HT10"/>
    <s v="HT101012"/>
    <e v="#N/A"/>
    <n v="0"/>
  </r>
  <r>
    <s v="Handicap International"/>
    <m/>
    <s v="Canton de Genève /Shelter Box"/>
    <x v="0"/>
    <x v="78"/>
    <n v="23"/>
    <s v="Décembre"/>
    <m/>
    <x v="0"/>
    <x v="0"/>
    <s v="Bidons"/>
    <m/>
    <s v="Nombre"/>
    <n v="94"/>
    <n v="162"/>
    <n v="115"/>
    <n v="118"/>
    <n v="395"/>
    <x v="221"/>
    <s v="Sélection / Priorisation"/>
    <x v="5"/>
    <x v="21"/>
    <s v="Fonds De Lianes"/>
    <s v="Belroche / Martel / Abraham"/>
    <s v="Rural"/>
    <s v="Ménage"/>
    <m/>
    <x v="538"/>
    <n v="6"/>
    <s v="HT10"/>
    <s v="HT101012"/>
    <e v="#N/A"/>
    <n v="0"/>
  </r>
  <r>
    <s v="Handicap International"/>
    <m/>
    <s v="Canton de Genève /Shelter Box"/>
    <x v="0"/>
    <x v="78"/>
    <n v="23"/>
    <s v="Décembre"/>
    <m/>
    <x v="0"/>
    <x v="0"/>
    <s v="Autre, à préciser dans &quot;Commentaires&quot;"/>
    <m/>
    <s v="N/A"/>
    <n v="94"/>
    <n v="162"/>
    <n v="115"/>
    <n v="118"/>
    <n v="395"/>
    <x v="221"/>
    <s v="Sélection / Priorisation"/>
    <x v="5"/>
    <x v="21"/>
    <s v="Fonds De Lianes"/>
    <s v="Belroche / Martel / Abraham"/>
    <s v="Rural"/>
    <s v="Ménage"/>
    <s v="Filtre à eau"/>
    <x v="538"/>
    <n v="6"/>
    <s v="HT10"/>
    <s v="HT101012"/>
    <e v="#N/A"/>
    <n v="0"/>
  </r>
  <r>
    <s v="ShelterBox"/>
    <s v="410 Bridge"/>
    <m/>
    <x v="3"/>
    <x v="79"/>
    <n v="24"/>
    <s v="Décembre"/>
    <m/>
    <x v="0"/>
    <x v="0"/>
    <s v="Moustiquaires"/>
    <s v="2 per HH"/>
    <s v="Nombre"/>
    <n v="100"/>
    <m/>
    <m/>
    <m/>
    <s v=""/>
    <x v="14"/>
    <s v="Sélection / Priorisation"/>
    <x v="2"/>
    <x v="52"/>
    <s v="Bony"/>
    <s v="Calapa"/>
    <m/>
    <s v="Ménage"/>
    <s v="Distributed in conjunction with Shelterkits and other NFI"/>
    <x v="539"/>
    <n v="5"/>
    <s v="HT07"/>
    <s v="HT07751"/>
    <e v="#N/A"/>
    <n v="1"/>
  </r>
  <r>
    <s v="ShelterBox"/>
    <s v="410 Bridge"/>
    <m/>
    <x v="3"/>
    <x v="79"/>
    <n v="24"/>
    <s v="Décembre"/>
    <m/>
    <x v="0"/>
    <x v="0"/>
    <s v="Lampes solaires"/>
    <s v="2 per HH"/>
    <s v="Nombre"/>
    <n v="50"/>
    <m/>
    <m/>
    <m/>
    <s v=""/>
    <x v="14"/>
    <s v="Sélection / Priorisation"/>
    <x v="2"/>
    <x v="52"/>
    <s v="Bony"/>
    <s v="Calapa"/>
    <m/>
    <s v="Ménage"/>
    <s v="Distributed in conjunction with Shelterkits and other NFI"/>
    <x v="539"/>
    <n v="5"/>
    <s v="HT07"/>
    <s v="HT07751"/>
    <e v="#N/A"/>
    <n v="0"/>
  </r>
  <r>
    <s v="ShelterBox"/>
    <s v="410 Bridge"/>
    <m/>
    <x v="3"/>
    <x v="79"/>
    <n v="24"/>
    <s v="Décembre"/>
    <m/>
    <x v="0"/>
    <x v="0"/>
    <s v="Bidons"/>
    <s v="1 per HH"/>
    <s v="Nombre"/>
    <n v="50"/>
    <m/>
    <m/>
    <m/>
    <s v=""/>
    <x v="14"/>
    <s v="Sélection / Priorisation"/>
    <x v="2"/>
    <x v="52"/>
    <s v="Bony"/>
    <s v="Calapa"/>
    <m/>
    <s v="Ménage"/>
    <s v="Distributed in conjunction with Shelterkits and other NFI"/>
    <x v="539"/>
    <n v="5"/>
    <s v="HT07"/>
    <s v="HT07751"/>
    <e v="#N/A"/>
    <n v="0"/>
  </r>
  <r>
    <s v="ShelterBox"/>
    <s v="410 Bridge"/>
    <m/>
    <x v="3"/>
    <x v="79"/>
    <n v="24"/>
    <s v="Décembre"/>
    <m/>
    <x v="0"/>
    <x v="0"/>
    <s v="Aquatabs"/>
    <s v="1 per HH"/>
    <s v="Nombre"/>
    <n v="50"/>
    <m/>
    <m/>
    <m/>
    <s v=""/>
    <x v="14"/>
    <s v="Sélection / Priorisation"/>
    <x v="2"/>
    <x v="52"/>
    <s v="Bony"/>
    <s v="Calapa"/>
    <m/>
    <s v="Ménage"/>
    <s v="Thirst Aid Stations, not Aquatabs. Distributed in conjunction with Shelterkits and other NFI"/>
    <x v="539"/>
    <n v="5"/>
    <s v="HT07"/>
    <s v="HT07751"/>
    <e v="#N/A"/>
    <n v="0"/>
  </r>
  <r>
    <s v="ShelterBox"/>
    <s v="410 Bridge"/>
    <m/>
    <x v="3"/>
    <x v="79"/>
    <n v="24"/>
    <s v="Décembre"/>
    <m/>
    <x v="1"/>
    <x v="1"/>
    <s v="Kit Abris"/>
    <s v="1 per HH"/>
    <s v="Nombre"/>
    <n v="150"/>
    <m/>
    <m/>
    <m/>
    <s v=""/>
    <x v="15"/>
    <s v="Sélection / Priorisation"/>
    <x v="2"/>
    <x v="52"/>
    <s v="Bony"/>
    <s v="Calapa"/>
    <m/>
    <s v="Ménage"/>
    <s v="Distributed in conjunction with NFI kits of solar lights, water filter, water container and mosquito nets"/>
    <x v="539"/>
    <n v="5"/>
    <s v="HT07"/>
    <s v="HT07751"/>
    <e v="#N/A"/>
    <n v="0"/>
  </r>
  <r>
    <s v="ShelterBox"/>
    <s v="410 Bridge"/>
    <m/>
    <x v="3"/>
    <x v="79"/>
    <n v="24"/>
    <s v="Décembre"/>
    <m/>
    <x v="0"/>
    <x v="0"/>
    <s v="Moustiquaires"/>
    <s v="2 per HH"/>
    <s v="Nombre"/>
    <n v="100"/>
    <m/>
    <m/>
    <m/>
    <s v=""/>
    <x v="14"/>
    <s v="Sélection / Priorisation"/>
    <x v="2"/>
    <x v="52"/>
    <s v="Dejoie"/>
    <s v="Lebeye"/>
    <m/>
    <s v="Ménage"/>
    <s v="Distributed in conjunction with Shelterkits and other NFI"/>
    <x v="540"/>
    <n v="10"/>
    <s v="HT07"/>
    <s v="HT07751"/>
    <e v="#N/A"/>
    <n v="0"/>
  </r>
  <r>
    <s v="ShelterBox"/>
    <s v="410 Bridge"/>
    <m/>
    <x v="3"/>
    <x v="79"/>
    <n v="24"/>
    <s v="Décembre"/>
    <m/>
    <x v="0"/>
    <x v="0"/>
    <s v="Lampes solaires"/>
    <s v="2 per HH"/>
    <s v="Nombre"/>
    <n v="50"/>
    <m/>
    <m/>
    <m/>
    <s v=""/>
    <x v="14"/>
    <s v="Sélection / Priorisation"/>
    <x v="2"/>
    <x v="52"/>
    <s v="Dejoie"/>
    <s v="Lebeye"/>
    <m/>
    <s v="Ménage"/>
    <s v="Distributed in conjunction with Shelterkits and other NFI"/>
    <x v="540"/>
    <n v="10"/>
    <s v="HT07"/>
    <s v="HT07751"/>
    <e v="#N/A"/>
    <n v="0"/>
  </r>
  <r>
    <s v="ShelterBox"/>
    <s v="410 Bridge"/>
    <m/>
    <x v="3"/>
    <x v="79"/>
    <n v="24"/>
    <s v="Décembre"/>
    <m/>
    <x v="0"/>
    <x v="0"/>
    <s v="Bidons"/>
    <s v="1 per HH"/>
    <s v="Nombre"/>
    <n v="50"/>
    <m/>
    <m/>
    <m/>
    <s v=""/>
    <x v="14"/>
    <s v="Sélection / Priorisation"/>
    <x v="2"/>
    <x v="52"/>
    <s v="Dejoie"/>
    <s v="Lebeye"/>
    <m/>
    <s v="Ménage"/>
    <s v="Distributed in conjunction with Shelterkits and other NFI"/>
    <x v="540"/>
    <n v="10"/>
    <s v="HT07"/>
    <s v="HT07751"/>
    <e v="#N/A"/>
    <n v="0"/>
  </r>
  <r>
    <s v="ShelterBox"/>
    <s v="410 Bridge"/>
    <m/>
    <x v="3"/>
    <x v="79"/>
    <n v="24"/>
    <s v="Décembre"/>
    <m/>
    <x v="0"/>
    <x v="0"/>
    <s v="Aquatabs"/>
    <s v="1 per HH"/>
    <s v="Nombre"/>
    <n v="50"/>
    <m/>
    <m/>
    <m/>
    <s v=""/>
    <x v="14"/>
    <s v="Sélection / Priorisation"/>
    <x v="2"/>
    <x v="52"/>
    <s v="Dejoie"/>
    <s v="Lebeye"/>
    <m/>
    <s v="Ménage"/>
    <s v="Thirst Aid Stations, not Aquatabs. Distributed in conjunction with Shelterkits and other NFI"/>
    <x v="540"/>
    <n v="10"/>
    <s v="HT07"/>
    <s v="HT07751"/>
    <e v="#N/A"/>
    <n v="0"/>
  </r>
  <r>
    <s v="ShelterBox"/>
    <s v="410 Bridge"/>
    <m/>
    <x v="3"/>
    <x v="79"/>
    <n v="24"/>
    <s v="Décembre"/>
    <m/>
    <x v="1"/>
    <x v="1"/>
    <s v="Kit Abris"/>
    <s v="1 per HH"/>
    <s v="Nombre"/>
    <n v="190"/>
    <m/>
    <m/>
    <m/>
    <s v=""/>
    <x v="228"/>
    <s v="Sélection / Priorisation"/>
    <x v="2"/>
    <x v="52"/>
    <s v="Dejoie"/>
    <s v="Lebeye"/>
    <m/>
    <s v="Ménage"/>
    <s v="Distributed in conjunction with NFI kits of solar lights, water filter, water container and mosquito nets"/>
    <x v="540"/>
    <n v="10"/>
    <s v="HT07"/>
    <s v="HT07751"/>
    <e v="#N/A"/>
    <n v="0"/>
  </r>
  <r>
    <s v="ShelterBox"/>
    <s v="410 Bridge"/>
    <m/>
    <x v="3"/>
    <x v="79"/>
    <n v="24"/>
    <s v="Décembre"/>
    <m/>
    <x v="0"/>
    <x v="0"/>
    <s v="Moustiquaires"/>
    <s v="2 per HH"/>
    <s v="Nombre"/>
    <n v="100"/>
    <m/>
    <m/>
    <m/>
    <s v=""/>
    <x v="12"/>
    <s v="Sélection / Priorisation"/>
    <x v="2"/>
    <x v="52"/>
    <s v="Dejoie"/>
    <s v="Bousquet"/>
    <m/>
    <s v="Ménage"/>
    <s v="Distributed in conjunction with Shelterkits and other NFI"/>
    <x v="540"/>
    <n v="10"/>
    <s v="HT07"/>
    <s v="HT07751"/>
    <e v="#N/A"/>
    <n v="0"/>
  </r>
  <r>
    <s v="ShelterBox"/>
    <s v="410 Bridge"/>
    <m/>
    <x v="3"/>
    <x v="79"/>
    <n v="24"/>
    <s v="Décembre"/>
    <m/>
    <x v="0"/>
    <x v="0"/>
    <s v="Lampes solaires"/>
    <s v="2 per HH"/>
    <s v="Nombre"/>
    <n v="50"/>
    <m/>
    <m/>
    <m/>
    <s v=""/>
    <x v="12"/>
    <s v="Sélection / Priorisation"/>
    <x v="2"/>
    <x v="52"/>
    <s v="Dejoie"/>
    <s v="Bousquet"/>
    <m/>
    <s v="Ménage"/>
    <s v="Distributed in conjunction with Shelterkits and other NFI"/>
    <x v="540"/>
    <n v="10"/>
    <s v="HT07"/>
    <s v="HT07751"/>
    <e v="#N/A"/>
    <n v="0"/>
  </r>
  <r>
    <s v="ShelterBox"/>
    <s v="410 Bridge"/>
    <m/>
    <x v="3"/>
    <x v="79"/>
    <n v="24"/>
    <s v="Décembre"/>
    <m/>
    <x v="0"/>
    <x v="0"/>
    <s v="Bidons"/>
    <s v="1 per HH"/>
    <s v="Nombre"/>
    <n v="50"/>
    <m/>
    <m/>
    <m/>
    <s v=""/>
    <x v="14"/>
    <s v="Sélection / Priorisation"/>
    <x v="2"/>
    <x v="52"/>
    <s v="Dejoie"/>
    <s v="Bousquet"/>
    <m/>
    <s v="Ménage"/>
    <s v="Distributed in conjunction with Shelterkits and other NFI"/>
    <x v="540"/>
    <n v="10"/>
    <s v="HT07"/>
    <s v="HT07751"/>
    <e v="#N/A"/>
    <n v="0"/>
  </r>
  <r>
    <s v="ShelterBox"/>
    <s v="410 Bridge"/>
    <m/>
    <x v="3"/>
    <x v="79"/>
    <n v="24"/>
    <s v="Décembre"/>
    <m/>
    <x v="0"/>
    <x v="0"/>
    <s v="Aquatabs"/>
    <s v="1 per HH"/>
    <s v="Nombre"/>
    <n v="50"/>
    <m/>
    <m/>
    <m/>
    <s v=""/>
    <x v="14"/>
    <s v="Sélection / Priorisation"/>
    <x v="2"/>
    <x v="52"/>
    <s v="Dejoie"/>
    <s v="Bousquet"/>
    <m/>
    <s v="Ménage"/>
    <s v="Thirst Aid Stations, not Aquatabs. Distributed in conjunction with Shelterkits and other NFI"/>
    <x v="540"/>
    <n v="10"/>
    <s v="HT07"/>
    <s v="HT07751"/>
    <e v="#N/A"/>
    <n v="0"/>
  </r>
  <r>
    <s v="ShelterBox"/>
    <s v="410 Bridge"/>
    <m/>
    <x v="3"/>
    <x v="79"/>
    <n v="24"/>
    <s v="Décembre"/>
    <m/>
    <x v="1"/>
    <x v="1"/>
    <s v="Kit Abris"/>
    <s v="1 per HH"/>
    <s v="Nombre"/>
    <n v="100"/>
    <m/>
    <m/>
    <m/>
    <s v=""/>
    <x v="12"/>
    <s v="Sélection / Priorisation"/>
    <x v="2"/>
    <x v="52"/>
    <s v="Dejoie"/>
    <s v="Bousquet"/>
    <m/>
    <s v="Ménage"/>
    <s v="Distributed in conjunction with NFI kits of solar lights, water filter, water container and mosquito nets"/>
    <x v="540"/>
    <n v="10"/>
    <s v="HT07"/>
    <s v="HT07751"/>
    <e v="#N/A"/>
    <n v="0"/>
  </r>
  <r>
    <s v="ShelterBox"/>
    <s v="410 Bridge"/>
    <m/>
    <x v="1"/>
    <x v="79"/>
    <n v="24"/>
    <s v="Décembre"/>
    <m/>
    <x v="0"/>
    <x v="0"/>
    <s v="Moustiquaires"/>
    <s v="2 per HH"/>
    <s v="Nombre"/>
    <n v="100"/>
    <m/>
    <m/>
    <m/>
    <s v=""/>
    <x v="14"/>
    <s v="Sélection / Priorisation"/>
    <x v="2"/>
    <x v="27"/>
    <s v="Paricot"/>
    <s v="Figueir"/>
    <m/>
    <s v="Ménage"/>
    <s v="Distributed in conjunction with Shelterkits and other NFI"/>
    <x v="541"/>
    <n v="5"/>
    <s v="HT07"/>
    <s v="HT07742"/>
    <e v="#N/A"/>
    <n v="1"/>
  </r>
  <r>
    <s v="ShelterBox"/>
    <s v="410 Bridge"/>
    <m/>
    <x v="1"/>
    <x v="79"/>
    <n v="24"/>
    <s v="Décembre"/>
    <m/>
    <x v="0"/>
    <x v="0"/>
    <s v="Lampes solaires"/>
    <s v="2 per HH"/>
    <s v="Nombre"/>
    <n v="50"/>
    <m/>
    <m/>
    <m/>
    <s v=""/>
    <x v="14"/>
    <s v="Sélection / Priorisation"/>
    <x v="2"/>
    <x v="27"/>
    <s v="Paricot"/>
    <s v="Figueir"/>
    <m/>
    <s v="Ménage"/>
    <s v="Distributed in conjunction with Shelterkits and other NFI"/>
    <x v="541"/>
    <n v="5"/>
    <s v="HT07"/>
    <s v="HT07742"/>
    <e v="#N/A"/>
    <n v="0"/>
  </r>
  <r>
    <s v="ShelterBox"/>
    <s v="410 Bridge"/>
    <m/>
    <x v="1"/>
    <x v="79"/>
    <n v="24"/>
    <s v="Décembre"/>
    <m/>
    <x v="0"/>
    <x v="0"/>
    <s v="Bidons"/>
    <s v="1 per HH"/>
    <s v="Nombre"/>
    <n v="50"/>
    <m/>
    <m/>
    <m/>
    <s v=""/>
    <x v="14"/>
    <s v="Sélection / Priorisation"/>
    <x v="2"/>
    <x v="27"/>
    <s v="Paricot"/>
    <s v="Figueir"/>
    <m/>
    <s v="Ménage"/>
    <s v="Distributed in conjunction with Shelterkits and other NFI"/>
    <x v="541"/>
    <n v="5"/>
    <s v="HT07"/>
    <s v="HT07742"/>
    <e v="#N/A"/>
    <n v="0"/>
  </r>
  <r>
    <s v="ShelterBox"/>
    <s v="410 Bridge"/>
    <m/>
    <x v="1"/>
    <x v="79"/>
    <n v="24"/>
    <s v="Décembre"/>
    <m/>
    <x v="0"/>
    <x v="0"/>
    <s v="Aquatabs"/>
    <s v="1 per HH"/>
    <s v="Nombre"/>
    <n v="50"/>
    <m/>
    <m/>
    <m/>
    <s v=""/>
    <x v="14"/>
    <s v="Sélection / Priorisation"/>
    <x v="2"/>
    <x v="27"/>
    <s v="Paricot"/>
    <s v="Figueir"/>
    <m/>
    <s v="Ménage"/>
    <s v="Thirst Aid Stations, not Aquatabs. Distributed in conjunction with Shelterkits and other NFI"/>
    <x v="541"/>
    <n v="5"/>
    <s v="HT07"/>
    <s v="HT07742"/>
    <e v="#N/A"/>
    <n v="0"/>
  </r>
  <r>
    <s v="ShelterBox"/>
    <s v="410 Bridge"/>
    <m/>
    <x v="1"/>
    <x v="79"/>
    <n v="24"/>
    <s v="Décembre"/>
    <m/>
    <x v="1"/>
    <x v="1"/>
    <s v="Kit Abris"/>
    <s v="1 per HH"/>
    <s v="Nombre"/>
    <n v="140"/>
    <m/>
    <m/>
    <m/>
    <s v=""/>
    <x v="154"/>
    <s v="Sélection / Priorisation"/>
    <x v="2"/>
    <x v="27"/>
    <s v="Paricot"/>
    <s v="Figueir"/>
    <m/>
    <s v="Ménage"/>
    <s v="Distributed in conjunction with NFI kits of solar lights, water filter, water container and mosquito nets"/>
    <x v="541"/>
    <n v="5"/>
    <s v="HT07"/>
    <s v="HT07742"/>
    <e v="#N/A"/>
    <n v="0"/>
  </r>
  <r>
    <s v="Handicap International"/>
    <m/>
    <s v="Canton de Genève /Shelter Box"/>
    <x v="0"/>
    <x v="80"/>
    <n v="27"/>
    <s v="Décembre"/>
    <m/>
    <x v="1"/>
    <x v="1"/>
    <s v="Kit Abris"/>
    <s v="2 bâches / corde / clous 3&quot; et 1,5&quot;, clous tôle, fil de fer"/>
    <s v="Nombre"/>
    <n v="93"/>
    <n v="174"/>
    <n v="136"/>
    <n v="125"/>
    <n v="435"/>
    <x v="259"/>
    <s v="Sélection / Priorisation"/>
    <x v="5"/>
    <x v="21"/>
    <s v="Fonds De Lianes"/>
    <s v="Contois"/>
    <s v="Rural"/>
    <s v="Ménage"/>
    <m/>
    <x v="542"/>
    <n v="6"/>
    <s v="HT10"/>
    <s v="HT101012"/>
    <e v="#N/A"/>
    <n v="0"/>
  </r>
  <r>
    <s v="Handicap International"/>
    <m/>
    <s v="Canton de Genève /Shelter Box"/>
    <x v="0"/>
    <x v="80"/>
    <n v="27"/>
    <s v="Décembre"/>
    <m/>
    <x v="1"/>
    <x v="1"/>
    <s v="Kit d'outils"/>
    <s v="Marteau, scie, pelle, houe, cisaille"/>
    <s v="Nombre"/>
    <n v="93"/>
    <n v="174"/>
    <n v="136"/>
    <n v="125"/>
    <n v="435"/>
    <x v="259"/>
    <s v="Sélection / Priorisation"/>
    <x v="5"/>
    <x v="21"/>
    <s v="Fonds De Lianes"/>
    <s v="Contois"/>
    <s v="Rural"/>
    <s v="Ménage"/>
    <m/>
    <x v="542"/>
    <n v="6"/>
    <s v="HT10"/>
    <s v="HT101012"/>
    <e v="#N/A"/>
    <n v="0"/>
  </r>
  <r>
    <s v="Handicap International"/>
    <m/>
    <s v="Canton de Genève /Shelter Box"/>
    <x v="0"/>
    <x v="80"/>
    <n v="27"/>
    <s v="Décembre"/>
    <m/>
    <x v="0"/>
    <x v="0"/>
    <s v="Lampes solaires"/>
    <m/>
    <s v="Nombre"/>
    <n v="186"/>
    <n v="174"/>
    <n v="136"/>
    <n v="125"/>
    <n v="435"/>
    <x v="259"/>
    <s v="Sélection / Priorisation"/>
    <x v="5"/>
    <x v="21"/>
    <s v="Fonds De Lianes"/>
    <s v="Contois"/>
    <s v="Rural"/>
    <s v="Ménage"/>
    <m/>
    <x v="542"/>
    <n v="6"/>
    <s v="HT10"/>
    <s v="HT101012"/>
    <e v="#N/A"/>
    <n v="0"/>
  </r>
  <r>
    <s v="Handicap International"/>
    <m/>
    <s v="Canton de Genève /Shelter Box"/>
    <x v="0"/>
    <x v="80"/>
    <n v="27"/>
    <s v="Décembre"/>
    <m/>
    <x v="0"/>
    <x v="0"/>
    <s v="Moustiquaires"/>
    <m/>
    <s v="Nombre"/>
    <n v="186"/>
    <n v="174"/>
    <n v="136"/>
    <n v="125"/>
    <n v="435"/>
    <x v="259"/>
    <s v="Sélection / Priorisation"/>
    <x v="5"/>
    <x v="21"/>
    <s v="Fonds De Lianes"/>
    <s v="Contois"/>
    <s v="Rural"/>
    <s v="Ménage"/>
    <m/>
    <x v="542"/>
    <n v="6"/>
    <s v="HT10"/>
    <s v="HT101012"/>
    <e v="#N/A"/>
    <n v="0"/>
  </r>
  <r>
    <s v="Handicap International"/>
    <m/>
    <s v="Canton de Genève /Shelter Box"/>
    <x v="0"/>
    <x v="80"/>
    <n v="27"/>
    <s v="Décembre"/>
    <m/>
    <x v="0"/>
    <x v="0"/>
    <s v="Bidons"/>
    <m/>
    <s v="Nombre"/>
    <n v="93"/>
    <n v="174"/>
    <n v="136"/>
    <n v="125"/>
    <n v="435"/>
    <x v="259"/>
    <s v="Sélection / Priorisation"/>
    <x v="5"/>
    <x v="21"/>
    <s v="Fonds De Lianes"/>
    <s v="Contois"/>
    <s v="Rural"/>
    <s v="Ménage"/>
    <m/>
    <x v="542"/>
    <n v="6"/>
    <s v="HT10"/>
    <s v="HT101012"/>
    <e v="#N/A"/>
    <n v="0"/>
  </r>
  <r>
    <s v="Handicap International"/>
    <m/>
    <s v="Canton de Genève /Shelter Box"/>
    <x v="0"/>
    <x v="80"/>
    <n v="27"/>
    <s v="Décembre"/>
    <m/>
    <x v="0"/>
    <x v="0"/>
    <s v="Autre, à préciser dans &quot;Commentaires&quot;"/>
    <m/>
    <s v="N/A"/>
    <n v="93"/>
    <n v="174"/>
    <n v="136"/>
    <n v="125"/>
    <n v="435"/>
    <x v="259"/>
    <s v="Sélection / Priorisation"/>
    <x v="5"/>
    <x v="21"/>
    <s v="Fonds De Lianes"/>
    <s v="Contois"/>
    <s v="Rural"/>
    <s v="Ménage"/>
    <s v="Filtre à eau"/>
    <x v="542"/>
    <n v="6"/>
    <s v="HT10"/>
    <s v="HT101012"/>
    <e v="#N/A"/>
    <n v="0"/>
  </r>
  <r>
    <s v="Handicap International"/>
    <m/>
    <s v="Canton de Genève /Shelter Box"/>
    <x v="0"/>
    <x v="81"/>
    <n v="30"/>
    <s v="Décembre"/>
    <m/>
    <x v="1"/>
    <x v="1"/>
    <s v="Kit Abris"/>
    <s v="2 bâches / corde / clous 3&quot; et 1,5&quot;, clous tôle, fil de fer"/>
    <s v="Nombre"/>
    <n v="51"/>
    <n v="80"/>
    <n v="69"/>
    <n v="76"/>
    <n v="225"/>
    <x v="260"/>
    <s v="Sélection / Priorisation"/>
    <x v="5"/>
    <x v="21"/>
    <s v="Sillegue"/>
    <s v="Pini"/>
    <s v="Rural"/>
    <s v="Ménage"/>
    <m/>
    <x v="543"/>
    <n v="6"/>
    <s v="HT10"/>
    <s v="HT101012"/>
    <e v="#N/A"/>
    <n v="0"/>
  </r>
  <r>
    <s v="Handicap International"/>
    <m/>
    <s v="Canton de Genève /Shelter Box"/>
    <x v="0"/>
    <x v="81"/>
    <n v="30"/>
    <s v="Décembre"/>
    <m/>
    <x v="1"/>
    <x v="1"/>
    <s v="Kit d'outils"/>
    <s v="Marteau, scie, pelle, houe, cisaille"/>
    <s v="Nombre"/>
    <n v="51"/>
    <n v="80"/>
    <n v="69"/>
    <n v="76"/>
    <n v="225"/>
    <x v="260"/>
    <s v="Sélection / Priorisation"/>
    <x v="5"/>
    <x v="21"/>
    <s v="Sillegue"/>
    <s v="Pini"/>
    <s v="Rural"/>
    <s v="Ménage"/>
    <m/>
    <x v="543"/>
    <n v="6"/>
    <s v="HT10"/>
    <s v="HT101012"/>
    <e v="#N/A"/>
    <n v="0"/>
  </r>
  <r>
    <s v="Handicap International"/>
    <m/>
    <s v="Canton de Genève /Shelter Box"/>
    <x v="0"/>
    <x v="81"/>
    <n v="30"/>
    <s v="Décembre"/>
    <m/>
    <x v="0"/>
    <x v="0"/>
    <s v="Lampes solaires"/>
    <m/>
    <s v="Nombre"/>
    <n v="102"/>
    <n v="80"/>
    <n v="69"/>
    <n v="76"/>
    <n v="225"/>
    <x v="260"/>
    <s v="Sélection / Priorisation"/>
    <x v="5"/>
    <x v="21"/>
    <s v="Sillegue"/>
    <s v="Pini"/>
    <s v="Rural"/>
    <s v="Ménage"/>
    <m/>
    <x v="543"/>
    <n v="6"/>
    <s v="HT10"/>
    <s v="HT101012"/>
    <e v="#N/A"/>
    <n v="0"/>
  </r>
  <r>
    <s v="Handicap International"/>
    <m/>
    <s v="Canton de Genève /Shelter Box"/>
    <x v="0"/>
    <x v="81"/>
    <n v="30"/>
    <s v="Décembre"/>
    <m/>
    <x v="0"/>
    <x v="0"/>
    <s v="Moustiquaires"/>
    <m/>
    <s v="Nombre"/>
    <n v="102"/>
    <n v="80"/>
    <n v="69"/>
    <n v="76"/>
    <n v="225"/>
    <x v="260"/>
    <s v="Sélection / Priorisation"/>
    <x v="5"/>
    <x v="21"/>
    <s v="Sillegue"/>
    <s v="Pini"/>
    <s v="Rural"/>
    <s v="Ménage"/>
    <m/>
    <x v="543"/>
    <n v="6"/>
    <s v="HT10"/>
    <s v="HT101012"/>
    <e v="#N/A"/>
    <n v="0"/>
  </r>
  <r>
    <s v="Handicap International"/>
    <m/>
    <s v="Canton de Genève /Shelter Box"/>
    <x v="0"/>
    <x v="81"/>
    <n v="30"/>
    <s v="Décembre"/>
    <m/>
    <x v="0"/>
    <x v="0"/>
    <s v="Bidons"/>
    <m/>
    <s v="Nombre"/>
    <n v="51"/>
    <n v="80"/>
    <n v="69"/>
    <n v="76"/>
    <n v="225"/>
    <x v="260"/>
    <s v="Sélection / Priorisation"/>
    <x v="5"/>
    <x v="21"/>
    <s v="Sillegue"/>
    <s v="Pini"/>
    <s v="Rural"/>
    <s v="Ménage"/>
    <m/>
    <x v="543"/>
    <n v="6"/>
    <s v="HT10"/>
    <s v="HT101012"/>
    <e v="#N/A"/>
    <n v="0"/>
  </r>
  <r>
    <s v="Handicap International"/>
    <m/>
    <s v="Canton de Genève /Shelter Box"/>
    <x v="0"/>
    <x v="81"/>
    <n v="30"/>
    <s v="Décembre"/>
    <m/>
    <x v="0"/>
    <x v="0"/>
    <s v="Autre, à préciser dans &quot;Commentaires&quot;"/>
    <m/>
    <s v="N/A"/>
    <n v="51"/>
    <n v="80"/>
    <n v="69"/>
    <n v="76"/>
    <n v="225"/>
    <x v="260"/>
    <s v="Sélection / Priorisation"/>
    <x v="5"/>
    <x v="21"/>
    <s v="Sillegue"/>
    <s v="Pini"/>
    <s v="Rural"/>
    <s v="Ménage"/>
    <s v="Filtre à eau"/>
    <x v="543"/>
    <n v="6"/>
    <s v="HT10"/>
    <s v="HT101012"/>
    <e v="#N/A"/>
    <n v="0"/>
  </r>
  <r>
    <s v="Handicap International"/>
    <m/>
    <s v="Canton de Genève /Shelter Box"/>
    <x v="0"/>
    <x v="82"/>
    <n v="5"/>
    <s v="Janvier"/>
    <m/>
    <x v="1"/>
    <x v="1"/>
    <s v="Kit Abris"/>
    <s v="2 bâches / corde / clous 3&quot; et 1,5&quot;, clous tôle, fil de fer"/>
    <s v="Nombre"/>
    <n v="48"/>
    <n v="85"/>
    <n v="55"/>
    <n v="72"/>
    <n v="212"/>
    <x v="161"/>
    <s v="Sélection / Priorisation"/>
    <x v="5"/>
    <x v="21"/>
    <s v="Fonds De Lianes"/>
    <s v="Kounouk / Rousseau"/>
    <s v="Rural"/>
    <s v="Ménage"/>
    <m/>
    <x v="544"/>
    <n v="6"/>
    <s v="HT10"/>
    <s v="HT101012"/>
    <e v="#N/A"/>
    <n v="0"/>
  </r>
  <r>
    <s v="Handicap International"/>
    <m/>
    <s v="Canton de Genève /Shelter Box"/>
    <x v="0"/>
    <x v="82"/>
    <n v="5"/>
    <s v="Janvier"/>
    <m/>
    <x v="1"/>
    <x v="1"/>
    <s v="Kit d'outils"/>
    <s v="Marteau, scie, pelle, houe, cisaille"/>
    <s v="Nombre"/>
    <n v="48"/>
    <n v="85"/>
    <n v="55"/>
    <n v="72"/>
    <n v="212"/>
    <x v="161"/>
    <s v="Sélection / Priorisation"/>
    <x v="5"/>
    <x v="21"/>
    <s v="Fonds De Lianes"/>
    <s v="Kounouk / Rousseau"/>
    <s v="Rural"/>
    <s v="Ménage"/>
    <m/>
    <x v="544"/>
    <n v="6"/>
    <s v="HT10"/>
    <s v="HT101012"/>
    <e v="#N/A"/>
    <n v="0"/>
  </r>
  <r>
    <s v="Handicap International"/>
    <m/>
    <s v="Canton de Genève /Shelter Box"/>
    <x v="0"/>
    <x v="82"/>
    <n v="5"/>
    <s v="Janvier"/>
    <m/>
    <x v="0"/>
    <x v="0"/>
    <s v="Lampes solaires"/>
    <m/>
    <s v="Nombre"/>
    <n v="96"/>
    <n v="85"/>
    <n v="55"/>
    <n v="72"/>
    <n v="212"/>
    <x v="161"/>
    <s v="Sélection / Priorisation"/>
    <x v="5"/>
    <x v="21"/>
    <s v="Fonds De Lianes"/>
    <s v="Kounouk / Rousseau"/>
    <s v="Rural"/>
    <s v="Ménage"/>
    <m/>
    <x v="544"/>
    <n v="6"/>
    <s v="HT10"/>
    <s v="HT101012"/>
    <e v="#N/A"/>
    <n v="0"/>
  </r>
  <r>
    <s v="Handicap International"/>
    <m/>
    <s v="Canton de Genève /Shelter Box"/>
    <x v="0"/>
    <x v="82"/>
    <n v="5"/>
    <s v="Janvier"/>
    <m/>
    <x v="0"/>
    <x v="0"/>
    <s v="Moustiquaires"/>
    <m/>
    <s v="Nombre"/>
    <n v="96"/>
    <n v="85"/>
    <n v="55"/>
    <n v="72"/>
    <n v="212"/>
    <x v="161"/>
    <s v="Sélection / Priorisation"/>
    <x v="5"/>
    <x v="21"/>
    <s v="Fonds De Lianes"/>
    <s v="Kounouk / Rousseau"/>
    <s v="Rural"/>
    <s v="Ménage"/>
    <m/>
    <x v="544"/>
    <n v="6"/>
    <s v="HT10"/>
    <s v="HT101012"/>
    <e v="#N/A"/>
    <n v="0"/>
  </r>
  <r>
    <s v="Handicap International"/>
    <m/>
    <s v="Canton de Genève /Shelter Box"/>
    <x v="0"/>
    <x v="82"/>
    <n v="5"/>
    <s v="Janvier"/>
    <m/>
    <x v="0"/>
    <x v="0"/>
    <s v="Bidons"/>
    <m/>
    <s v="Nombre"/>
    <n v="48"/>
    <n v="85"/>
    <n v="55"/>
    <n v="72"/>
    <n v="212"/>
    <x v="161"/>
    <s v="Sélection / Priorisation"/>
    <x v="5"/>
    <x v="21"/>
    <s v="Fonds De Lianes"/>
    <s v="Kounouk / Rousseau"/>
    <s v="Rural"/>
    <s v="Ménage"/>
    <m/>
    <x v="544"/>
    <n v="6"/>
    <s v="HT10"/>
    <s v="HT101012"/>
    <e v="#N/A"/>
    <n v="0"/>
  </r>
  <r>
    <s v="Handicap International"/>
    <m/>
    <s v="Canton de Genève /Shelter Box"/>
    <x v="0"/>
    <x v="82"/>
    <n v="5"/>
    <s v="Janvier"/>
    <m/>
    <x v="0"/>
    <x v="0"/>
    <s v="Autre, à préciser dans &quot;Commentaires&quot;"/>
    <m/>
    <s v="N/A"/>
    <n v="48"/>
    <n v="85"/>
    <n v="55"/>
    <n v="72"/>
    <n v="212"/>
    <x v="161"/>
    <s v="Sélection / Priorisation"/>
    <x v="5"/>
    <x v="21"/>
    <s v="Fonds De Lianes"/>
    <s v="Kounouk / Rousseau"/>
    <s v="Rural"/>
    <s v="Ménage"/>
    <s v="Filtre à eau"/>
    <x v="544"/>
    <n v="6"/>
    <s v="HT10"/>
    <s v="HT101012"/>
    <e v="#N/A"/>
    <n v="0"/>
  </r>
  <r>
    <s v="Handicap International"/>
    <m/>
    <s v="Canton de Genève /Shelter Box"/>
    <x v="0"/>
    <x v="83"/>
    <n v="6"/>
    <s v="Janvier"/>
    <m/>
    <x v="1"/>
    <x v="1"/>
    <s v="Kit Abris"/>
    <s v="2 bâches / corde / clous 3&quot; et 1,5&quot;, clous tôle, fil de fer"/>
    <s v="Nombre"/>
    <n v="55"/>
    <n v="139"/>
    <n v="72"/>
    <n v="68"/>
    <n v="279"/>
    <x v="261"/>
    <s v="Sélection / Priorisation"/>
    <x v="5"/>
    <x v="21"/>
    <s v="Fonds De Lianes"/>
    <s v="Mathurin / Corail / Morne Blanche"/>
    <s v="Rural"/>
    <s v="Ménage"/>
    <m/>
    <x v="545"/>
    <n v="6"/>
    <s v="HT10"/>
    <s v="HT101012"/>
    <e v="#N/A"/>
    <n v="0"/>
  </r>
  <r>
    <s v="Handicap International"/>
    <m/>
    <s v="Canton de Genève /Shelter Box"/>
    <x v="0"/>
    <x v="83"/>
    <n v="6"/>
    <s v="Janvier"/>
    <m/>
    <x v="1"/>
    <x v="1"/>
    <s v="Kit d'outils"/>
    <s v="Marteau, scie, pelle, houe, cisaille"/>
    <s v="Nombre"/>
    <n v="55"/>
    <n v="139"/>
    <n v="72"/>
    <n v="68"/>
    <n v="279"/>
    <x v="261"/>
    <s v="Sélection / Priorisation"/>
    <x v="5"/>
    <x v="21"/>
    <s v="Fonds De Lianes"/>
    <s v="Mathurin / Corail / Morne Blanche"/>
    <s v="Rural"/>
    <s v="Ménage"/>
    <m/>
    <x v="545"/>
    <n v="6"/>
    <s v="HT10"/>
    <s v="HT101012"/>
    <e v="#N/A"/>
    <n v="0"/>
  </r>
  <r>
    <s v="Handicap International"/>
    <m/>
    <s v="Canton de Genève /Shelter Box"/>
    <x v="0"/>
    <x v="83"/>
    <n v="6"/>
    <s v="Janvier"/>
    <m/>
    <x v="0"/>
    <x v="0"/>
    <s v="Lampes solaires"/>
    <m/>
    <s v="Nombre"/>
    <n v="110"/>
    <n v="139"/>
    <n v="72"/>
    <n v="68"/>
    <n v="279"/>
    <x v="261"/>
    <s v="Sélection / Priorisation"/>
    <x v="5"/>
    <x v="21"/>
    <s v="Fonds De Lianes"/>
    <s v="Mathurin / Corail / Morne Blanche"/>
    <s v="Rural"/>
    <s v="Ménage"/>
    <m/>
    <x v="545"/>
    <n v="6"/>
    <s v="HT10"/>
    <s v="HT101012"/>
    <e v="#N/A"/>
    <n v="0"/>
  </r>
  <r>
    <s v="Handicap International"/>
    <m/>
    <s v="Canton de Genève /Shelter Box"/>
    <x v="0"/>
    <x v="83"/>
    <n v="6"/>
    <s v="Janvier"/>
    <m/>
    <x v="0"/>
    <x v="0"/>
    <s v="Moustiquaires"/>
    <m/>
    <s v="Nombre"/>
    <n v="110"/>
    <n v="139"/>
    <n v="72"/>
    <n v="68"/>
    <n v="279"/>
    <x v="261"/>
    <s v="Sélection / Priorisation"/>
    <x v="5"/>
    <x v="21"/>
    <s v="Fonds De Lianes"/>
    <s v="Mathurin / Corail / Morne Blanche"/>
    <s v="Rural"/>
    <s v="Ménage"/>
    <m/>
    <x v="545"/>
    <n v="6"/>
    <s v="HT10"/>
    <s v="HT101012"/>
    <e v="#N/A"/>
    <n v="0"/>
  </r>
  <r>
    <s v="Handicap International"/>
    <m/>
    <s v="Canton de Genève /Shelter Box"/>
    <x v="0"/>
    <x v="83"/>
    <n v="6"/>
    <s v="Janvier"/>
    <m/>
    <x v="0"/>
    <x v="0"/>
    <s v="Bidons"/>
    <m/>
    <s v="Nombre"/>
    <n v="55"/>
    <n v="139"/>
    <n v="72"/>
    <n v="68"/>
    <n v="279"/>
    <x v="261"/>
    <s v="Sélection / Priorisation"/>
    <x v="5"/>
    <x v="21"/>
    <s v="Fonds De Lianes"/>
    <s v="Mathurin / Corail / Morne Blanche"/>
    <s v="Rural"/>
    <s v="Ménage"/>
    <m/>
    <x v="545"/>
    <n v="6"/>
    <s v="HT10"/>
    <s v="HT101012"/>
    <e v="#N/A"/>
    <n v="0"/>
  </r>
  <r>
    <s v="Handicap International"/>
    <m/>
    <s v="Canton de Genève /Shelter Box"/>
    <x v="0"/>
    <x v="83"/>
    <n v="6"/>
    <s v="Janvier"/>
    <m/>
    <x v="0"/>
    <x v="0"/>
    <s v="Autre, à préciser dans &quot;Commentaires&quot;"/>
    <m/>
    <s v="N/A"/>
    <n v="55"/>
    <n v="139"/>
    <n v="72"/>
    <n v="68"/>
    <n v="279"/>
    <x v="261"/>
    <s v="Sélection / Priorisation"/>
    <x v="5"/>
    <x v="21"/>
    <s v="Fonds De Lianes"/>
    <s v="Mathurin / Corail / Morne Blanche"/>
    <s v="Rural"/>
    <s v="Ménage"/>
    <s v="Filtre à eau"/>
    <x v="545"/>
    <n v="6"/>
    <s v="HT10"/>
    <s v="HT101012"/>
    <e v="#N/A"/>
    <n v="0"/>
  </r>
  <r>
    <s v="ShelterBox"/>
    <s v="410 Bridge"/>
    <m/>
    <x v="1"/>
    <x v="84"/>
    <n v="15"/>
    <s v="Janvier"/>
    <m/>
    <x v="0"/>
    <x v="0"/>
    <s v="Moustiquaires"/>
    <s v="2 per HH"/>
    <s v="Nombre"/>
    <n v="100"/>
    <m/>
    <m/>
    <m/>
    <s v=""/>
    <x v="14"/>
    <s v="Sélection / Priorisation"/>
    <x v="2"/>
    <x v="27"/>
    <s v="Paricot"/>
    <s v="Grande Passe"/>
    <m/>
    <s v="Ménage"/>
    <s v="Distributed in conjunction with Shelterkits and other NFI"/>
    <x v="546"/>
    <n v="5"/>
    <s v="HT07"/>
    <s v="HT07742"/>
    <e v="#N/A"/>
    <n v="0"/>
  </r>
  <r>
    <s v="ShelterBox"/>
    <s v="410 Bridge"/>
    <m/>
    <x v="1"/>
    <x v="84"/>
    <n v="15"/>
    <s v="Janvier"/>
    <m/>
    <x v="0"/>
    <x v="0"/>
    <s v="Lampes solaires"/>
    <s v="2 per HH"/>
    <s v="Nombre"/>
    <n v="50"/>
    <m/>
    <m/>
    <m/>
    <s v=""/>
    <x v="14"/>
    <s v="Sélection / Priorisation"/>
    <x v="2"/>
    <x v="27"/>
    <s v="Paricot"/>
    <s v="Grande Passe"/>
    <m/>
    <s v="Ménage"/>
    <s v="Distributed in conjunction with Shelterkits and other NFI"/>
    <x v="546"/>
    <n v="5"/>
    <s v="HT07"/>
    <s v="HT07742"/>
    <e v="#N/A"/>
    <n v="0"/>
  </r>
  <r>
    <s v="ShelterBox"/>
    <s v="410 Bridge"/>
    <m/>
    <x v="1"/>
    <x v="84"/>
    <n v="15"/>
    <s v="Janvier"/>
    <m/>
    <x v="0"/>
    <x v="0"/>
    <s v="Bidons"/>
    <s v="1 per HH"/>
    <s v="Nombre"/>
    <n v="50"/>
    <m/>
    <m/>
    <m/>
    <s v=""/>
    <x v="14"/>
    <s v="Sélection / Priorisation"/>
    <x v="2"/>
    <x v="27"/>
    <s v="Paricot"/>
    <s v="Grande Passe"/>
    <m/>
    <s v="Ménage"/>
    <s v="Distributed in conjunction with Shelterkits and other NFI"/>
    <x v="546"/>
    <n v="5"/>
    <s v="HT07"/>
    <s v="HT07742"/>
    <e v="#N/A"/>
    <n v="0"/>
  </r>
  <r>
    <s v="ShelterBox"/>
    <s v="410 Bridge"/>
    <m/>
    <x v="1"/>
    <x v="84"/>
    <n v="15"/>
    <s v="Janvier"/>
    <m/>
    <x v="0"/>
    <x v="0"/>
    <s v="Aquatabs"/>
    <s v="1 per HH"/>
    <s v="Nombre"/>
    <n v="50"/>
    <m/>
    <m/>
    <m/>
    <s v=""/>
    <x v="14"/>
    <s v="Sélection / Priorisation"/>
    <x v="2"/>
    <x v="27"/>
    <s v="Paricot"/>
    <s v="Grande Passe"/>
    <m/>
    <s v="Ménage"/>
    <s v="Thirst Aid Stations, not Aquatabs. Distributed in conjunction with Shelterkits and other NFI"/>
    <x v="546"/>
    <n v="5"/>
    <s v="HT07"/>
    <s v="HT07742"/>
    <e v="#N/A"/>
    <n v="0"/>
  </r>
  <r>
    <s v="ShelterBox"/>
    <s v="410 Bridge"/>
    <m/>
    <x v="1"/>
    <x v="84"/>
    <n v="15"/>
    <s v="Janvier"/>
    <m/>
    <x v="1"/>
    <x v="1"/>
    <s v="Kit Abris"/>
    <s v="1 per HH"/>
    <s v="Nombre"/>
    <n v="130"/>
    <m/>
    <m/>
    <m/>
    <s v=""/>
    <x v="108"/>
    <s v="Sélection / Priorisation"/>
    <x v="2"/>
    <x v="27"/>
    <s v="Paricot"/>
    <s v="Grande Passe"/>
    <m/>
    <s v="Ménage"/>
    <s v="Distributed in conjunction with NFI kits of solar lights, water filter, water container and mosquito nets"/>
    <x v="546"/>
    <n v="5"/>
    <s v="HT07"/>
    <s v="HT07742"/>
    <e v="#N/A"/>
    <n v="0"/>
  </r>
  <r>
    <s v="ShelterBox"/>
    <s v="410 Bridge"/>
    <m/>
    <x v="1"/>
    <x v="85"/>
    <n v="20"/>
    <s v="Janvier"/>
    <m/>
    <x v="0"/>
    <x v="0"/>
    <s v="Moustiquaires"/>
    <s v="2 per HH"/>
    <s v="Nombre"/>
    <n v="100"/>
    <m/>
    <m/>
    <m/>
    <s v=""/>
    <x v="14"/>
    <s v="Sélection / Priorisation"/>
    <x v="2"/>
    <x v="27"/>
    <s v="Paricot"/>
    <s v="Anba Mango/Riviere"/>
    <m/>
    <s v="Ménage"/>
    <s v="Distributed in conjunction with Shelterkits and other NFI"/>
    <x v="547"/>
    <n v="5"/>
    <s v="HT07"/>
    <s v="HT07742"/>
    <e v="#N/A"/>
    <n v="0"/>
  </r>
  <r>
    <s v="ShelterBox"/>
    <s v="410 Bridge"/>
    <m/>
    <x v="1"/>
    <x v="85"/>
    <n v="20"/>
    <s v="Janvier"/>
    <m/>
    <x v="0"/>
    <x v="0"/>
    <s v="Lampes solaires"/>
    <s v="2 per HH"/>
    <s v="Nombre"/>
    <n v="50"/>
    <m/>
    <m/>
    <m/>
    <s v=""/>
    <x v="14"/>
    <s v="Sélection / Priorisation"/>
    <x v="2"/>
    <x v="27"/>
    <s v="Paricot"/>
    <s v="Anba Mango/Riviere"/>
    <m/>
    <s v="Ménage"/>
    <s v="Distributed in conjunction with Shelterkits and other NFI"/>
    <x v="547"/>
    <n v="5"/>
    <s v="HT07"/>
    <s v="HT07742"/>
    <e v="#N/A"/>
    <n v="0"/>
  </r>
  <r>
    <s v="ShelterBox"/>
    <s v="410 Bridge"/>
    <m/>
    <x v="1"/>
    <x v="85"/>
    <n v="20"/>
    <s v="Janvier"/>
    <m/>
    <x v="0"/>
    <x v="0"/>
    <s v="Bidons"/>
    <s v="1 per HH"/>
    <s v="Nombre"/>
    <n v="50"/>
    <m/>
    <m/>
    <m/>
    <s v=""/>
    <x v="14"/>
    <s v="Sélection / Priorisation"/>
    <x v="2"/>
    <x v="27"/>
    <s v="Paricot"/>
    <s v="Anba Mango/Riviere"/>
    <m/>
    <s v="Ménage"/>
    <s v="Distributed in conjunction with Shelterkits and other NFI"/>
    <x v="547"/>
    <n v="5"/>
    <s v="HT07"/>
    <s v="HT07742"/>
    <e v="#N/A"/>
    <n v="0"/>
  </r>
  <r>
    <s v="ShelterBox"/>
    <s v="410 Bridge"/>
    <m/>
    <x v="1"/>
    <x v="85"/>
    <n v="20"/>
    <s v="Janvier"/>
    <m/>
    <x v="0"/>
    <x v="0"/>
    <s v="Aquatabs"/>
    <s v="1 per HH"/>
    <s v="Nombre"/>
    <n v="50"/>
    <m/>
    <m/>
    <m/>
    <s v=""/>
    <x v="14"/>
    <s v="Sélection / Priorisation"/>
    <x v="2"/>
    <x v="27"/>
    <s v="Paricot"/>
    <s v="Anba Mango/Riviere"/>
    <m/>
    <s v="Ménage"/>
    <s v="Thirst Aid Stations, not Aquatabs. Distributed in conjunction with Shelterkits and other NFI"/>
    <x v="547"/>
    <n v="5"/>
    <s v="HT07"/>
    <s v="HT07742"/>
    <e v="#N/A"/>
    <n v="0"/>
  </r>
  <r>
    <s v="ShelterBox"/>
    <s v="410 Bridge"/>
    <m/>
    <x v="1"/>
    <x v="85"/>
    <n v="20"/>
    <s v="Janvier"/>
    <m/>
    <x v="1"/>
    <x v="1"/>
    <s v="Kit Abris"/>
    <s v="1 per HH"/>
    <s v="Nombre"/>
    <n v="130"/>
    <m/>
    <m/>
    <m/>
    <s v=""/>
    <x v="108"/>
    <s v="Sélection / Priorisation"/>
    <x v="2"/>
    <x v="27"/>
    <s v="Paricot"/>
    <s v="Anba Mango/Riviere"/>
    <m/>
    <s v="Ménage"/>
    <s v="Distributed in conjunction with NFI kits of solar lights, water filter, water container and mosquito nets"/>
    <x v="547"/>
    <n v="5"/>
    <s v="HT07"/>
    <s v="HT07742"/>
    <e v="#N/A"/>
    <n v="0"/>
  </r>
  <r>
    <s v="ShelterBox"/>
    <s v="410 Bridge"/>
    <m/>
    <x v="1"/>
    <x v="85"/>
    <n v="20"/>
    <s v="Janvier"/>
    <m/>
    <x v="0"/>
    <x v="0"/>
    <s v="Moustiquaires"/>
    <s v="2 per HH"/>
    <s v="Nombre"/>
    <n v="400"/>
    <m/>
    <m/>
    <m/>
    <s v=""/>
    <x v="33"/>
    <s v="Sélection / Priorisation"/>
    <x v="2"/>
    <x v="14"/>
    <m/>
    <s v="Miserne"/>
    <m/>
    <s v="Ménage"/>
    <m/>
    <x v="548"/>
    <n v="4"/>
    <s v="HT07"/>
    <e v="#N/A"/>
    <e v="#N/A"/>
    <n v="1"/>
  </r>
  <r>
    <s v="ShelterBox"/>
    <s v="410 Bridge"/>
    <m/>
    <x v="1"/>
    <x v="85"/>
    <n v="20"/>
    <s v="Janvier"/>
    <m/>
    <x v="0"/>
    <x v="0"/>
    <s v="Lampes solaires"/>
    <s v="2 per HH"/>
    <s v="Nombre"/>
    <n v="200"/>
    <m/>
    <m/>
    <m/>
    <s v=""/>
    <x v="33"/>
    <s v="Sélection / Priorisation"/>
    <x v="2"/>
    <x v="14"/>
    <m/>
    <s v="Miserne"/>
    <m/>
    <s v="Ménage"/>
    <m/>
    <x v="548"/>
    <n v="4"/>
    <s v="HT07"/>
    <e v="#N/A"/>
    <e v="#N/A"/>
    <n v="0"/>
  </r>
  <r>
    <s v="ShelterBox"/>
    <s v="410 Bridge"/>
    <m/>
    <x v="1"/>
    <x v="85"/>
    <n v="20"/>
    <s v="Janvier"/>
    <m/>
    <x v="0"/>
    <x v="0"/>
    <s v="Bidons"/>
    <s v="1 per HH"/>
    <s v="Nombre"/>
    <n v="200"/>
    <m/>
    <m/>
    <m/>
    <s v=""/>
    <x v="33"/>
    <s v="Sélection / Priorisation"/>
    <x v="2"/>
    <x v="14"/>
    <m/>
    <s v="Miserne"/>
    <m/>
    <s v="Ménage"/>
    <m/>
    <x v="548"/>
    <n v="4"/>
    <s v="HT07"/>
    <e v="#N/A"/>
    <e v="#N/A"/>
    <n v="0"/>
  </r>
  <r>
    <s v="ShelterBox"/>
    <s v="410 Bridge"/>
    <m/>
    <x v="1"/>
    <x v="85"/>
    <n v="20"/>
    <s v="Janvier"/>
    <m/>
    <x v="0"/>
    <x v="0"/>
    <s v="Aquatabs"/>
    <s v="1 per HH"/>
    <s v="Nombre"/>
    <n v="200"/>
    <m/>
    <m/>
    <m/>
    <s v=""/>
    <x v="33"/>
    <s v="Sélection / Priorisation"/>
    <x v="2"/>
    <x v="14"/>
    <m/>
    <s v="Miserne"/>
    <m/>
    <s v="Ménage"/>
    <m/>
    <x v="548"/>
    <n v="4"/>
    <s v="HT07"/>
    <e v="#N/A"/>
    <e v="#N/A"/>
    <n v="0"/>
  </r>
  <r>
    <s v="ShelterBox"/>
    <s v="410 Bridge"/>
    <m/>
    <x v="1"/>
    <x v="85"/>
    <n v="20"/>
    <s v="Janvier"/>
    <m/>
    <x v="0"/>
    <x v="0"/>
    <s v="Moustiquaires"/>
    <s v="2 per HH"/>
    <s v="Nombre"/>
    <n v="400"/>
    <m/>
    <m/>
    <m/>
    <s v=""/>
    <x v="33"/>
    <s v="Sélection / Priorisation"/>
    <x v="2"/>
    <x v="48"/>
    <s v="Debouchette"/>
    <m/>
    <m/>
    <s v="Ménage"/>
    <m/>
    <x v="549"/>
    <n v="4"/>
    <s v="HT07"/>
    <s v="HT07722"/>
    <e v="#N/A"/>
    <n v="1"/>
  </r>
  <r>
    <s v="ShelterBox"/>
    <s v="410 Bridge"/>
    <m/>
    <x v="1"/>
    <x v="85"/>
    <n v="20"/>
    <s v="Janvier"/>
    <m/>
    <x v="0"/>
    <x v="0"/>
    <s v="Lampes solaires"/>
    <s v="2 per HH"/>
    <s v="Nombre"/>
    <n v="200"/>
    <m/>
    <m/>
    <m/>
    <s v=""/>
    <x v="33"/>
    <s v="Sélection / Priorisation"/>
    <x v="2"/>
    <x v="48"/>
    <s v="Debouchette"/>
    <m/>
    <m/>
    <s v="Ménage"/>
    <m/>
    <x v="549"/>
    <n v="4"/>
    <s v="HT07"/>
    <s v="HT07722"/>
    <e v="#N/A"/>
    <n v="0"/>
  </r>
  <r>
    <s v="ShelterBox"/>
    <s v="410 Bridge"/>
    <m/>
    <x v="1"/>
    <x v="85"/>
    <n v="20"/>
    <s v="Janvier"/>
    <m/>
    <x v="0"/>
    <x v="0"/>
    <s v="Bidons"/>
    <s v="1 per HH"/>
    <s v="Nombre"/>
    <n v="200"/>
    <m/>
    <m/>
    <m/>
    <s v=""/>
    <x v="33"/>
    <s v="Sélection / Priorisation"/>
    <x v="2"/>
    <x v="48"/>
    <s v="Debouchette"/>
    <m/>
    <m/>
    <s v="Ménage"/>
    <m/>
    <x v="549"/>
    <n v="4"/>
    <s v="HT07"/>
    <s v="HT07722"/>
    <e v="#N/A"/>
    <n v="0"/>
  </r>
  <r>
    <s v="ShelterBox"/>
    <s v="410 Bridge"/>
    <m/>
    <x v="1"/>
    <x v="85"/>
    <n v="20"/>
    <s v="Janvier"/>
    <m/>
    <x v="0"/>
    <x v="0"/>
    <s v="Aquatabs"/>
    <s v="1 per HH"/>
    <s v="Nombre"/>
    <n v="200"/>
    <m/>
    <m/>
    <m/>
    <s v=""/>
    <x v="33"/>
    <s v="Sélection / Priorisation"/>
    <x v="2"/>
    <x v="48"/>
    <s v="Debouchette"/>
    <m/>
    <m/>
    <s v="Ménage"/>
    <m/>
    <x v="549"/>
    <n v="4"/>
    <s v="HT07"/>
    <s v="HT07722"/>
    <e v="#N/A"/>
    <n v="0"/>
  </r>
  <r>
    <s v="Concern Worldwide"/>
    <s v="Joint distribution with ACTED"/>
    <m/>
    <x v="1"/>
    <x v="86"/>
    <m/>
    <m/>
    <m/>
    <x v="0"/>
    <x v="0"/>
    <s v="Aquatabs"/>
    <m/>
    <s v="Nombre"/>
    <n v="200000"/>
    <m/>
    <m/>
    <m/>
    <s v=""/>
    <x v="262"/>
    <s v="Sélection / Priorisation"/>
    <x v="1"/>
    <x v="46"/>
    <m/>
    <m/>
    <m/>
    <m/>
    <m/>
    <x v="550"/>
    <n v="196"/>
    <s v="HT08"/>
    <s v="HT08823"/>
    <e v="#N/A"/>
    <n v="1"/>
  </r>
  <r>
    <s v="Concern Worldwide"/>
    <s v="Joint distribution with ACTED"/>
    <m/>
    <x v="1"/>
    <x v="86"/>
    <m/>
    <m/>
    <m/>
    <x v="1"/>
    <x v="1"/>
    <s v="Bâches"/>
    <m/>
    <s v="Nombre"/>
    <n v="1000"/>
    <m/>
    <m/>
    <m/>
    <s v=""/>
    <x v="262"/>
    <m/>
    <x v="1"/>
    <x v="46"/>
    <m/>
    <m/>
    <m/>
    <m/>
    <m/>
    <x v="550"/>
    <n v="196"/>
    <s v="HT08"/>
    <s v="HT08823"/>
    <e v="#N/A"/>
    <n v="0"/>
  </r>
  <r>
    <s v="Concern Worldwide"/>
    <s v="Joint distribution with ACTED"/>
    <m/>
    <x v="1"/>
    <x v="86"/>
    <m/>
    <m/>
    <m/>
    <x v="0"/>
    <x v="0"/>
    <s v="Couvertures"/>
    <m/>
    <s v="Nombre"/>
    <n v="2000"/>
    <m/>
    <m/>
    <m/>
    <s v=""/>
    <x v="262"/>
    <s v="Sélection / Priorisation"/>
    <x v="1"/>
    <x v="46"/>
    <m/>
    <m/>
    <m/>
    <m/>
    <m/>
    <x v="550"/>
    <n v="196"/>
    <s v="HT08"/>
    <s v="HT08823"/>
    <e v="#N/A"/>
    <n v="0"/>
  </r>
  <r>
    <s v="Concern Worldwide"/>
    <s v="Joint distribution with ACTED"/>
    <m/>
    <x v="1"/>
    <x v="86"/>
    <m/>
    <m/>
    <m/>
    <x v="1"/>
    <x v="1"/>
    <s v="Kit Abris"/>
    <s v="1 bache 4x6, 1 corde"/>
    <s v="Nombre"/>
    <n v="1000"/>
    <m/>
    <m/>
    <m/>
    <s v=""/>
    <x v="262"/>
    <s v="Sélection / Priorisation"/>
    <x v="1"/>
    <x v="46"/>
    <m/>
    <m/>
    <m/>
    <m/>
    <m/>
    <x v="550"/>
    <n v="196"/>
    <s v="HT08"/>
    <s v="HT08823"/>
    <e v="#N/A"/>
    <n v="0"/>
  </r>
  <r>
    <s v="Concern Worldwide"/>
    <s v="Joint distribution with ACTED"/>
    <m/>
    <x v="1"/>
    <x v="86"/>
    <m/>
    <m/>
    <m/>
    <x v="0"/>
    <x v="0"/>
    <s v="Kit d'hygiène"/>
    <m/>
    <s v="Nombre"/>
    <n v="1000"/>
    <m/>
    <m/>
    <m/>
    <s v=""/>
    <x v="262"/>
    <s v="Sélection / Priorisation"/>
    <x v="1"/>
    <x v="46"/>
    <m/>
    <m/>
    <m/>
    <m/>
    <m/>
    <x v="550"/>
    <n v="196"/>
    <s v="HT08"/>
    <s v="HT08823"/>
    <e v="#N/A"/>
    <n v="0"/>
  </r>
  <r>
    <s v="Concern Worldwide"/>
    <s v="Joint distribution with ACTED"/>
    <m/>
    <x v="1"/>
    <x v="86"/>
    <m/>
    <m/>
    <m/>
    <x v="0"/>
    <x v="0"/>
    <s v="Moustiquaires"/>
    <m/>
    <s v="Nombre"/>
    <n v="2000"/>
    <m/>
    <m/>
    <m/>
    <s v=""/>
    <x v="262"/>
    <s v="Sélection / Priorisation"/>
    <x v="1"/>
    <x v="46"/>
    <m/>
    <m/>
    <m/>
    <m/>
    <m/>
    <x v="550"/>
    <n v="196"/>
    <s v="HT08"/>
    <s v="HT08823"/>
    <e v="#N/A"/>
    <n v="0"/>
  </r>
  <r>
    <s v="World Concern"/>
    <m/>
    <s v="OFDA"/>
    <x v="3"/>
    <x v="87"/>
    <n v="1"/>
    <s v="Novembre"/>
    <m/>
    <x v="1"/>
    <x v="1"/>
    <s v="Kit Abris"/>
    <s v="Shelter kit: rope, 50m, 4mm; 1.5&quot; nails, 1/2 kg.; 3&quot; nails, 1/2 kg; roofing umbrella nails, ½ kg, tarp"/>
    <s v="Nombre"/>
    <n v="1000"/>
    <m/>
    <m/>
    <m/>
    <s v=""/>
    <x v="262"/>
    <s v="Sélection / Priorisation"/>
    <x v="2"/>
    <x v="48"/>
    <s v="Debouchette"/>
    <m/>
    <s v="Rural"/>
    <s v="Ménage"/>
    <m/>
    <x v="550"/>
    <n v="196"/>
    <s v="HT07"/>
    <s v="HT07722"/>
    <e v="#N/A"/>
    <n v="1"/>
  </r>
  <r>
    <s v="World Concern"/>
    <m/>
    <s v="OFDA"/>
    <x v="3"/>
    <x v="87"/>
    <n v="1"/>
    <s v="Novembre"/>
    <m/>
    <x v="1"/>
    <x v="1"/>
    <s v="Kit Abris"/>
    <s v="Shelter kit: rope, 50m, 4mm; 1.5&quot; nails, 1/2 kg.; 3&quot; nails, 1/2 kg; roofing umbrella nails, ½ kg, tarp"/>
    <s v="Nombre"/>
    <n v="1000"/>
    <m/>
    <m/>
    <m/>
    <s v=""/>
    <x v="262"/>
    <s v="Sélection / Priorisation"/>
    <x v="2"/>
    <x v="48"/>
    <s v="Tapion"/>
    <m/>
    <s v="Rural"/>
    <s v="Ménage"/>
    <m/>
    <x v="550"/>
    <n v="196"/>
    <s v="HT07"/>
    <s v="HT07722"/>
    <e v="#N/A"/>
    <n v="0"/>
  </r>
  <r>
    <s v="World Concern"/>
    <m/>
    <s v="OFDA"/>
    <x v="3"/>
    <x v="87"/>
    <n v="1"/>
    <s v="Novembre"/>
    <m/>
    <x v="1"/>
    <x v="1"/>
    <s v="Kit Abris"/>
    <s v="Shelter kit: rope, 50m, 4mm; 1.5&quot; nails, 1/2 kg.; 3&quot; nails, 1/2 kg; roofing umbrella nails, ½ kg, tarp"/>
    <s v="Nombre"/>
    <n v="1000"/>
    <m/>
    <m/>
    <m/>
    <s v=""/>
    <x v="262"/>
    <s v="Sélection / Priorisation"/>
    <x v="2"/>
    <x v="48"/>
    <s v="Trichet"/>
    <m/>
    <s v="Rural"/>
    <s v="Ménage"/>
    <m/>
    <x v="550"/>
    <n v="196"/>
    <s v="HT07"/>
    <s v="HT07722"/>
    <e v="#N/A"/>
    <n v="0"/>
  </r>
  <r>
    <s v="World Concern"/>
    <m/>
    <s v="OFDA"/>
    <x v="3"/>
    <x v="87"/>
    <n v="1"/>
    <s v="Novembre"/>
    <m/>
    <x v="1"/>
    <x v="1"/>
    <s v="Kit d'outils"/>
    <s v="Shelter kit: rope, 50m, 4mm; 1.5&quot; nails, 1/2 kg.; 3&quot; nails, 1/2 kg; roofing umbrella nails, ½ kg, tarp"/>
    <s v="Nombre"/>
    <n v="1000"/>
    <m/>
    <m/>
    <m/>
    <s v=""/>
    <x v="262"/>
    <s v="Sélection / Priorisation"/>
    <x v="2"/>
    <x v="48"/>
    <s v="Debouchette"/>
    <m/>
    <s v="Rural"/>
    <s v="Ménage"/>
    <m/>
    <x v="550"/>
    <n v="196"/>
    <s v="HT07"/>
    <s v="HT07722"/>
    <e v="#N/A"/>
    <n v="0"/>
  </r>
  <r>
    <s v="World Concern"/>
    <m/>
    <s v="OFDA"/>
    <x v="3"/>
    <x v="87"/>
    <n v="1"/>
    <s v="Novembre"/>
    <m/>
    <x v="1"/>
    <x v="1"/>
    <s v="Kit d'outils"/>
    <s v="Shelter kit: rope, 50m, 4mm; 1.5&quot; nails, 1/2 kg.; 3&quot; nails, 1/2 kg; roofing umbrella nails, ½ kg, tarp"/>
    <s v="Nombre"/>
    <n v="1000"/>
    <m/>
    <m/>
    <m/>
    <s v=""/>
    <x v="262"/>
    <s v="Sélection / Priorisation"/>
    <x v="2"/>
    <x v="48"/>
    <s v="Tapion"/>
    <m/>
    <s v="Rural"/>
    <s v="Ménage"/>
    <m/>
    <x v="550"/>
    <n v="196"/>
    <s v="HT07"/>
    <s v="HT07722"/>
    <e v="#N/A"/>
    <n v="0"/>
  </r>
  <r>
    <s v="World Concern"/>
    <m/>
    <s v="OFDA"/>
    <x v="3"/>
    <x v="87"/>
    <n v="1"/>
    <s v="Novembre"/>
    <m/>
    <x v="1"/>
    <x v="1"/>
    <s v="Kit d'outils"/>
    <s v="Shelter kit: rope, 50m, 4mm; 1.5&quot; nails, 1/2 kg.; 3&quot; nails, 1/2 kg; roofing umbrella nails, ½ kg, tarp"/>
    <s v="Nombre"/>
    <n v="1000"/>
    <m/>
    <m/>
    <m/>
    <s v=""/>
    <x v="262"/>
    <s v="Sélection / Priorisation"/>
    <x v="2"/>
    <x v="48"/>
    <s v="Trichet"/>
    <m/>
    <s v="Rural"/>
    <s v="Ménage"/>
    <m/>
    <x v="550"/>
    <n v="196"/>
    <s v="HT07"/>
    <s v="HT07722"/>
    <e v="#N/A"/>
    <n v="0"/>
  </r>
  <r>
    <s v="ACTED"/>
    <m/>
    <s v="OFDA"/>
    <x v="0"/>
    <x v="88"/>
    <n v="1"/>
    <s v="Novembre"/>
    <m/>
    <x v="0"/>
    <x v="0"/>
    <s v="Aquatabs"/>
    <m/>
    <s v="Nombre"/>
    <n v="100000"/>
    <m/>
    <m/>
    <m/>
    <s v=""/>
    <x v="37"/>
    <m/>
    <x v="1"/>
    <x v="44"/>
    <s v="1e Grandoit"/>
    <s v="Zone 2 et 4"/>
    <m/>
    <m/>
    <m/>
    <x v="550"/>
    <n v="196"/>
    <s v="HT08"/>
    <s v="HT08821"/>
    <s v="HT08821-01"/>
    <n v="0"/>
  </r>
  <r>
    <s v="ACTED"/>
    <m/>
    <s v="OFDA"/>
    <x v="0"/>
    <x v="88"/>
    <n v="1"/>
    <s v="Novembre"/>
    <m/>
    <x v="1"/>
    <x v="1"/>
    <s v="Bâches"/>
    <m/>
    <s v="Nombre"/>
    <n v="993"/>
    <m/>
    <m/>
    <m/>
    <s v=""/>
    <x v="37"/>
    <m/>
    <x v="1"/>
    <x v="44"/>
    <s v="1e Grandoit"/>
    <s v="Zone 2 et 4"/>
    <m/>
    <m/>
    <m/>
    <x v="550"/>
    <n v="196"/>
    <s v="HT08"/>
    <s v="HT08821"/>
    <s v="HT08821-01"/>
    <n v="0"/>
  </r>
  <r>
    <s v="ACTED"/>
    <m/>
    <s v="OFDA"/>
    <x v="0"/>
    <x v="88"/>
    <n v="1"/>
    <s v="Novembre"/>
    <m/>
    <x v="0"/>
    <x v="0"/>
    <s v="Couvertures"/>
    <m/>
    <s v="Nombre"/>
    <n v="1986"/>
    <m/>
    <m/>
    <m/>
    <s v=""/>
    <x v="37"/>
    <m/>
    <x v="1"/>
    <x v="44"/>
    <s v="1e Grandoit"/>
    <s v="Zone 2 et 4"/>
    <m/>
    <m/>
    <m/>
    <x v="550"/>
    <n v="196"/>
    <s v="HT08"/>
    <s v="HT08821"/>
    <s v="HT08821-01"/>
    <n v="0"/>
  </r>
  <r>
    <s v="ACTED"/>
    <m/>
    <s v="OFDA"/>
    <x v="0"/>
    <x v="88"/>
    <n v="1"/>
    <s v="Novembre"/>
    <m/>
    <x v="1"/>
    <x v="1"/>
    <s v="Kit Abris"/>
    <m/>
    <s v="Nombre"/>
    <n v="993"/>
    <m/>
    <m/>
    <m/>
    <s v=""/>
    <x v="37"/>
    <m/>
    <x v="1"/>
    <x v="44"/>
    <s v="1e Grandoit"/>
    <s v="Zone 2 et 4"/>
    <m/>
    <m/>
    <m/>
    <x v="550"/>
    <n v="196"/>
    <s v="HT08"/>
    <s v="HT08821"/>
    <s v="HT08821-01"/>
    <n v="0"/>
  </r>
  <r>
    <s v="ACTED"/>
    <m/>
    <s v="OFDA"/>
    <x v="0"/>
    <x v="88"/>
    <n v="1"/>
    <s v="Novembre"/>
    <m/>
    <x v="0"/>
    <x v="0"/>
    <s v="Kit d'hygiène"/>
    <m/>
    <s v="Nombre"/>
    <n v="993"/>
    <m/>
    <m/>
    <m/>
    <s v=""/>
    <x v="37"/>
    <m/>
    <x v="1"/>
    <x v="44"/>
    <s v="1e Grandoit"/>
    <s v="Zone 2 et 4"/>
    <m/>
    <m/>
    <m/>
    <x v="550"/>
    <n v="196"/>
    <s v="HT08"/>
    <s v="HT08821"/>
    <s v="HT08821-01"/>
    <n v="0"/>
  </r>
  <r>
    <s v="ACTED"/>
    <m/>
    <s v="OFDA"/>
    <x v="0"/>
    <x v="88"/>
    <n v="1"/>
    <s v="Novembre"/>
    <m/>
    <x v="0"/>
    <x v="0"/>
    <s v="Moustiquaires"/>
    <m/>
    <s v="Nombre"/>
    <n v="1986"/>
    <m/>
    <m/>
    <m/>
    <s v=""/>
    <x v="80"/>
    <m/>
    <x v="1"/>
    <x v="44"/>
    <s v="1e Grandoit"/>
    <s v="Zone 2 et 4"/>
    <m/>
    <m/>
    <m/>
    <x v="550"/>
    <n v="196"/>
    <s v="HT08"/>
    <s v="HT08821"/>
    <s v="HT08821-01"/>
    <n v="0"/>
  </r>
  <r>
    <s v="Terre des Hommes"/>
    <m/>
    <s v="Unicef et Chaine du Bonheur"/>
    <x v="1"/>
    <x v="89"/>
    <n v="2"/>
    <s v="Janvier"/>
    <m/>
    <x v="1"/>
    <x v="1"/>
    <s v="Kit Abris"/>
    <s v="tôles, bois, clous, kit outils"/>
    <s v="Nombre"/>
    <n v="400"/>
    <m/>
    <m/>
    <m/>
    <s v=""/>
    <x v="37"/>
    <m/>
    <x v="2"/>
    <x v="36"/>
    <s v="1ère Beaulieu"/>
    <s v="et centre ville"/>
    <m/>
    <m/>
    <m/>
    <x v="550"/>
    <n v="196"/>
    <s v="HT07"/>
    <s v="HT07743"/>
    <s v="HT07743-01"/>
    <n v="1"/>
  </r>
  <r>
    <s v="World Renew"/>
    <s v="pcH"/>
    <m/>
    <x v="3"/>
    <x v="90"/>
    <n v="4"/>
    <s v="Octobre"/>
    <m/>
    <x v="1"/>
    <x v="1"/>
    <s v="Bâches"/>
    <m/>
    <s v="Nombre"/>
    <n v="400"/>
    <m/>
    <m/>
    <m/>
    <s v=""/>
    <x v="23"/>
    <s v="Sélection / Priorisation"/>
    <x v="1"/>
    <x v="47"/>
    <s v="Duchity"/>
    <m/>
    <m/>
    <m/>
    <m/>
    <x v="550"/>
    <n v="196"/>
    <s v="HT08"/>
    <s v="HT08834"/>
    <e v="#N/A"/>
    <n v="1"/>
  </r>
  <r>
    <s v="World Renew"/>
    <s v="pcH"/>
    <m/>
    <x v="3"/>
    <x v="90"/>
    <n v="4"/>
    <s v="Octobre"/>
    <m/>
    <x v="1"/>
    <x v="4"/>
    <s v="Non conditionel"/>
    <m/>
    <s v="Valeur en HTG"/>
    <n v="50"/>
    <m/>
    <m/>
    <m/>
    <s v=""/>
    <x v="23"/>
    <s v="Sélection / Priorisation"/>
    <x v="1"/>
    <x v="47"/>
    <s v="Duchity"/>
    <m/>
    <m/>
    <m/>
    <m/>
    <x v="550"/>
    <n v="196"/>
    <s v="HT08"/>
    <s v="HT08834"/>
    <e v="#N/A"/>
    <n v="0"/>
  </r>
  <r>
    <s v="SDC"/>
    <m/>
    <m/>
    <x v="2"/>
    <x v="91"/>
    <n v="22"/>
    <s v="Octobre"/>
    <m/>
    <x v="1"/>
    <x v="1"/>
    <s v="Kit Abris"/>
    <m/>
    <s v="Nombre"/>
    <n v="5900"/>
    <m/>
    <m/>
    <m/>
    <s v=""/>
    <x v="37"/>
    <m/>
    <x v="2"/>
    <x v="20"/>
    <m/>
    <m/>
    <m/>
    <m/>
    <m/>
    <x v="550"/>
    <n v="196"/>
    <s v="HT07"/>
    <s v="HT07721"/>
    <e v="#N/A"/>
    <n v="1"/>
  </r>
  <r>
    <s v="Mercy Corps"/>
    <m/>
    <s v="World Vision"/>
    <x v="0"/>
    <x v="92"/>
    <n v="8"/>
    <s v="Octobre"/>
    <m/>
    <x v="1"/>
    <x v="1"/>
    <s v="Bâches"/>
    <m/>
    <s v="Nombre"/>
    <n v="1"/>
    <m/>
    <m/>
    <m/>
    <s v=""/>
    <x v="33"/>
    <m/>
    <x v="5"/>
    <x v="17"/>
    <m/>
    <m/>
    <m/>
    <m/>
    <m/>
    <x v="550"/>
    <n v="196"/>
    <s v="HT10"/>
    <s v="HT101013"/>
    <e v="#N/A"/>
    <n v="1"/>
  </r>
  <r>
    <s v="Mercy Corps"/>
    <m/>
    <s v="World Vision"/>
    <x v="0"/>
    <x v="92"/>
    <n v="8"/>
    <s v="Octobre"/>
    <m/>
    <x v="0"/>
    <x v="0"/>
    <s v="Bidons"/>
    <m/>
    <s v="Nombre"/>
    <n v="2"/>
    <m/>
    <m/>
    <m/>
    <s v=""/>
    <x v="33"/>
    <m/>
    <x v="5"/>
    <x v="17"/>
    <m/>
    <m/>
    <m/>
    <m/>
    <m/>
    <x v="550"/>
    <n v="196"/>
    <s v="HT10"/>
    <s v="HT101013"/>
    <e v="#N/A"/>
    <n v="0"/>
  </r>
  <r>
    <s v="Mercy Corps"/>
    <m/>
    <s v="World Vision"/>
    <x v="0"/>
    <x v="92"/>
    <n v="8"/>
    <s v="Octobre"/>
    <m/>
    <x v="0"/>
    <x v="0"/>
    <s v="Couvertures"/>
    <m/>
    <s v="Nombre"/>
    <n v="1"/>
    <m/>
    <m/>
    <m/>
    <s v=""/>
    <x v="33"/>
    <m/>
    <x v="5"/>
    <x v="17"/>
    <m/>
    <m/>
    <m/>
    <m/>
    <m/>
    <x v="550"/>
    <n v="196"/>
    <s v="HT10"/>
    <s v="HT101013"/>
    <e v="#N/A"/>
    <n v="0"/>
  </r>
  <r>
    <s v="Mercy Corps"/>
    <m/>
    <s v="World Vision"/>
    <x v="0"/>
    <x v="92"/>
    <n v="8"/>
    <s v="Octobre"/>
    <m/>
    <x v="0"/>
    <x v="0"/>
    <s v="Lampes solaires"/>
    <m/>
    <s v="Nombre"/>
    <n v="1"/>
    <m/>
    <m/>
    <m/>
    <s v=""/>
    <x v="33"/>
    <m/>
    <x v="5"/>
    <x v="17"/>
    <m/>
    <m/>
    <m/>
    <m/>
    <m/>
    <x v="550"/>
    <n v="196"/>
    <s v="HT10"/>
    <s v="HT101013"/>
    <e v="#N/A"/>
    <n v="0"/>
  </r>
  <r>
    <s v="American RC"/>
    <s v="Haitian RC"/>
    <m/>
    <x v="0"/>
    <x v="93"/>
    <n v="9"/>
    <s v="Octobre"/>
    <m/>
    <x v="0"/>
    <x v="0"/>
    <s v="Bidons"/>
    <m/>
    <s v="Nombre"/>
    <n v="235"/>
    <m/>
    <m/>
    <m/>
    <s v=""/>
    <x v="248"/>
    <m/>
    <x v="6"/>
    <x v="35"/>
    <m/>
    <m/>
    <m/>
    <m/>
    <m/>
    <x v="550"/>
    <n v="196"/>
    <s v="HT09"/>
    <s v="HT09934"/>
    <e v="#N/A"/>
    <n v="0"/>
  </r>
  <r>
    <s v="American RC"/>
    <s v="Haitian RC"/>
    <m/>
    <x v="0"/>
    <x v="93"/>
    <n v="9"/>
    <s v="Octobre"/>
    <m/>
    <x v="0"/>
    <x v="0"/>
    <s v="Couvertures"/>
    <m/>
    <s v="Nombre"/>
    <n v="470"/>
    <m/>
    <m/>
    <m/>
    <s v=""/>
    <x v="248"/>
    <m/>
    <x v="6"/>
    <x v="35"/>
    <m/>
    <m/>
    <m/>
    <m/>
    <m/>
    <x v="550"/>
    <n v="196"/>
    <s v="HT09"/>
    <s v="HT09934"/>
    <e v="#N/A"/>
    <n v="0"/>
  </r>
  <r>
    <s v="American RC"/>
    <s v="Haitian RC"/>
    <m/>
    <x v="0"/>
    <x v="93"/>
    <n v="9"/>
    <s v="Octobre"/>
    <m/>
    <x v="0"/>
    <x v="0"/>
    <s v="Kit d'hygiène"/>
    <m/>
    <s v="Nombre"/>
    <n v="235"/>
    <m/>
    <m/>
    <m/>
    <s v=""/>
    <x v="248"/>
    <m/>
    <x v="6"/>
    <x v="35"/>
    <m/>
    <m/>
    <m/>
    <m/>
    <m/>
    <x v="550"/>
    <n v="196"/>
    <s v="HT09"/>
    <s v="HT09934"/>
    <e v="#N/A"/>
    <n v="0"/>
  </r>
  <r>
    <s v="American RC"/>
    <s v="Haitian RC"/>
    <m/>
    <x v="0"/>
    <x v="93"/>
    <n v="9"/>
    <s v="Octobre"/>
    <m/>
    <x v="0"/>
    <x v="0"/>
    <s v="Kit de cuisine"/>
    <m/>
    <s v="Nombre"/>
    <n v="235"/>
    <m/>
    <m/>
    <m/>
    <s v=""/>
    <x v="248"/>
    <m/>
    <x v="6"/>
    <x v="35"/>
    <m/>
    <m/>
    <m/>
    <m/>
    <m/>
    <x v="550"/>
    <n v="196"/>
    <s v="HT09"/>
    <s v="HT09934"/>
    <e v="#N/A"/>
    <n v="0"/>
  </r>
  <r>
    <s v="Catholic Relief Services"/>
    <m/>
    <s v="OFDA"/>
    <x v="0"/>
    <x v="94"/>
    <n v="24"/>
    <s v="Octobre"/>
    <m/>
    <x v="1"/>
    <x v="1"/>
    <s v="Bâches"/>
    <s v="Cordes, baches"/>
    <s v="Nombre"/>
    <n v="1067"/>
    <m/>
    <m/>
    <m/>
    <s v=""/>
    <x v="152"/>
    <m/>
    <x v="1"/>
    <x v="1"/>
    <s v="Marfranc"/>
    <m/>
    <m/>
    <m/>
    <m/>
    <x v="550"/>
    <n v="196"/>
    <s v="HT08"/>
    <s v="HT08811"/>
    <e v="#N/A"/>
    <n v="0"/>
  </r>
  <r>
    <s v="SDC"/>
    <m/>
    <m/>
    <x v="2"/>
    <x v="95"/>
    <n v="29"/>
    <s v="Octobre"/>
    <m/>
    <x v="1"/>
    <x v="1"/>
    <s v="Kit Abris"/>
    <m/>
    <s v="Nombre"/>
    <n v="640"/>
    <m/>
    <m/>
    <m/>
    <s v=""/>
    <x v="37"/>
    <m/>
    <x v="2"/>
    <x v="27"/>
    <m/>
    <m/>
    <m/>
    <m/>
    <m/>
    <x v="550"/>
    <n v="196"/>
    <s v="HT07"/>
    <s v="HT07742"/>
    <e v="#N/A"/>
    <n v="0"/>
  </r>
  <r>
    <s v="Catholic Relief Services"/>
    <m/>
    <s v="OFDA"/>
    <x v="0"/>
    <x v="96"/>
    <n v="5"/>
    <s v="Novembre"/>
    <m/>
    <x v="1"/>
    <x v="1"/>
    <s v="Bâches"/>
    <s v="Cordes, baches et clous"/>
    <s v="Nombre"/>
    <n v="4224"/>
    <m/>
    <m/>
    <m/>
    <s v=""/>
    <x v="263"/>
    <m/>
    <x v="1"/>
    <x v="4"/>
    <s v="1 Anotte + Centre Ville"/>
    <m/>
    <m/>
    <m/>
    <m/>
    <x v="550"/>
    <n v="196"/>
    <s v="HT08"/>
    <s v="HT08815"/>
    <e v="#N/A"/>
    <n v="1"/>
  </r>
  <r>
    <s v="Catholic Relief Services"/>
    <m/>
    <s v="OFDA"/>
    <x v="0"/>
    <x v="97"/>
    <n v="8"/>
    <s v="Novembre"/>
    <m/>
    <x v="1"/>
    <x v="1"/>
    <s v="Bâches"/>
    <s v="Cordes, baches, fil a legature et clous"/>
    <s v="Nombre"/>
    <n v="1795"/>
    <m/>
    <m/>
    <m/>
    <s v=""/>
    <x v="264"/>
    <m/>
    <x v="1"/>
    <x v="5"/>
    <s v="Dejean 2 eme Boucan"/>
    <m/>
    <m/>
    <m/>
    <m/>
    <x v="550"/>
    <n v="196"/>
    <s v="HT08"/>
    <s v="HT08814"/>
    <e v="#N/A"/>
    <n v="0"/>
  </r>
  <r>
    <s v="ACTED"/>
    <m/>
    <s v="OFDA"/>
    <x v="3"/>
    <x v="98"/>
    <m/>
    <m/>
    <m/>
    <x v="1"/>
    <x v="1"/>
    <s v="Bâches"/>
    <m/>
    <s v="Nombre"/>
    <n v="500"/>
    <m/>
    <m/>
    <m/>
    <s v=""/>
    <x v="111"/>
    <m/>
    <x v="1"/>
    <x v="3"/>
    <m/>
    <m/>
    <m/>
    <m/>
    <m/>
    <x v="550"/>
    <n v="196"/>
    <s v="HT08"/>
    <s v="HT08822"/>
    <e v="#N/A"/>
    <n v="1"/>
  </r>
  <r>
    <s v="ACTED"/>
    <m/>
    <s v="OFDA"/>
    <x v="3"/>
    <x v="98"/>
    <m/>
    <m/>
    <m/>
    <x v="1"/>
    <x v="1"/>
    <s v="Bâches"/>
    <m/>
    <s v="Nombre"/>
    <n v="500"/>
    <m/>
    <m/>
    <m/>
    <s v=""/>
    <x v="111"/>
    <m/>
    <x v="1"/>
    <x v="46"/>
    <m/>
    <m/>
    <m/>
    <m/>
    <m/>
    <x v="550"/>
    <n v="196"/>
    <s v="HT08"/>
    <s v="HT08823"/>
    <e v="#N/A"/>
    <n v="1"/>
  </r>
  <r>
    <s v="ADRA"/>
    <m/>
    <m/>
    <x v="1"/>
    <x v="98"/>
    <m/>
    <m/>
    <m/>
    <x v="1"/>
    <x v="1"/>
    <s v="Kit Abris"/>
    <m/>
    <s v="Nombre"/>
    <n v="120"/>
    <m/>
    <m/>
    <m/>
    <s v=""/>
    <x v="37"/>
    <s v="Sélection / Priorisation"/>
    <x v="2"/>
    <x v="51"/>
    <m/>
    <m/>
    <m/>
    <m/>
    <m/>
    <x v="550"/>
    <n v="196"/>
    <s v="HT07"/>
    <s v="HT07723"/>
    <e v="#N/A"/>
    <n v="0"/>
  </r>
  <r>
    <s v="ADRA"/>
    <m/>
    <m/>
    <x v="1"/>
    <x v="98"/>
    <m/>
    <m/>
    <m/>
    <x v="1"/>
    <x v="1"/>
    <s v="Kit Abris"/>
    <m/>
    <s v="Nombre"/>
    <n v="31"/>
    <m/>
    <m/>
    <m/>
    <s v=""/>
    <x v="37"/>
    <s v="Sélection / Priorisation"/>
    <x v="2"/>
    <x v="7"/>
    <m/>
    <m/>
    <m/>
    <m/>
    <m/>
    <x v="550"/>
    <n v="196"/>
    <s v="HT07"/>
    <s v="HT07711"/>
    <e v="#N/A"/>
    <n v="0"/>
  </r>
  <r>
    <s v="ADRA"/>
    <m/>
    <m/>
    <x v="1"/>
    <x v="98"/>
    <m/>
    <m/>
    <m/>
    <x v="1"/>
    <x v="1"/>
    <s v="Kit Abris"/>
    <m/>
    <s v="Nombre"/>
    <n v="120"/>
    <m/>
    <m/>
    <m/>
    <s v=""/>
    <x v="37"/>
    <s v="Sélection / Priorisation"/>
    <x v="2"/>
    <x v="26"/>
    <m/>
    <m/>
    <m/>
    <m/>
    <m/>
    <x v="550"/>
    <n v="196"/>
    <s v="HT07"/>
    <s v="HT07715"/>
    <e v="#N/A"/>
    <n v="0"/>
  </r>
  <r>
    <s v="ADRA"/>
    <m/>
    <m/>
    <x v="1"/>
    <x v="98"/>
    <m/>
    <m/>
    <m/>
    <x v="1"/>
    <x v="1"/>
    <s v="Kit Abris"/>
    <m/>
    <s v="Nombre"/>
    <n v="209"/>
    <m/>
    <m/>
    <m/>
    <s v=""/>
    <x v="37"/>
    <s v="Sélection / Priorisation"/>
    <x v="2"/>
    <x v="36"/>
    <m/>
    <m/>
    <m/>
    <m/>
    <m/>
    <x v="550"/>
    <n v="196"/>
    <s v="HT07"/>
    <s v="HT07743"/>
    <e v="#N/A"/>
    <n v="0"/>
  </r>
  <r>
    <s v="ADRA"/>
    <m/>
    <m/>
    <x v="1"/>
    <x v="98"/>
    <m/>
    <m/>
    <m/>
    <x v="1"/>
    <x v="1"/>
    <s v="Kit Abris"/>
    <m/>
    <s v="Nombre"/>
    <n v="120"/>
    <m/>
    <m/>
    <m/>
    <s v=""/>
    <x v="37"/>
    <s v="Sélection / Priorisation"/>
    <x v="2"/>
    <x v="43"/>
    <m/>
    <m/>
    <m/>
    <m/>
    <m/>
    <x v="550"/>
    <n v="196"/>
    <s v="HT07"/>
    <s v="HT07712"/>
    <e v="#N/A"/>
    <n v="0"/>
  </r>
  <r>
    <s v="CARE"/>
    <m/>
    <m/>
    <x v="1"/>
    <x v="98"/>
    <m/>
    <m/>
    <m/>
    <x v="1"/>
    <x v="1"/>
    <s v="Bâches"/>
    <m/>
    <s v="Nombre"/>
    <n v="100"/>
    <m/>
    <m/>
    <m/>
    <s v=""/>
    <x v="37"/>
    <m/>
    <x v="0"/>
    <x v="0"/>
    <m/>
    <m/>
    <m/>
    <m/>
    <m/>
    <x v="550"/>
    <n v="196"/>
    <s v="HT01"/>
    <s v="HT01151"/>
    <e v="#N/A"/>
    <n v="1"/>
  </r>
  <r>
    <s v="CARE"/>
    <m/>
    <m/>
    <x v="1"/>
    <x v="98"/>
    <m/>
    <m/>
    <m/>
    <x v="1"/>
    <x v="1"/>
    <s v="Bâches"/>
    <m/>
    <s v="Nombre"/>
    <n v="500"/>
    <m/>
    <m/>
    <m/>
    <s v=""/>
    <x v="37"/>
    <m/>
    <x v="1"/>
    <x v="14"/>
    <m/>
    <m/>
    <m/>
    <m/>
    <m/>
    <x v="550"/>
    <n v="196"/>
    <s v="HT08"/>
    <e v="#N/A"/>
    <e v="#N/A"/>
    <n v="1"/>
  </r>
  <r>
    <s v="CARE"/>
    <m/>
    <m/>
    <x v="1"/>
    <x v="98"/>
    <m/>
    <m/>
    <m/>
    <x v="1"/>
    <x v="1"/>
    <s v="Bâches"/>
    <m/>
    <s v="Nombre"/>
    <n v="200"/>
    <m/>
    <m/>
    <m/>
    <s v=""/>
    <x v="37"/>
    <m/>
    <x v="3"/>
    <x v="14"/>
    <m/>
    <m/>
    <m/>
    <m/>
    <m/>
    <x v="550"/>
    <n v="196"/>
    <s v="HT02"/>
    <e v="#N/A"/>
    <e v="#N/A"/>
    <n v="0"/>
  </r>
  <r>
    <s v="CARE"/>
    <m/>
    <m/>
    <x v="1"/>
    <x v="98"/>
    <m/>
    <m/>
    <m/>
    <x v="1"/>
    <x v="1"/>
    <s v="Bâches"/>
    <m/>
    <s v="Nombre"/>
    <n v="800"/>
    <m/>
    <m/>
    <m/>
    <s v=""/>
    <x v="37"/>
    <m/>
    <x v="3"/>
    <x v="14"/>
    <m/>
    <m/>
    <m/>
    <m/>
    <m/>
    <x v="550"/>
    <n v="196"/>
    <s v="HT02"/>
    <e v="#N/A"/>
    <e v="#N/A"/>
    <n v="0"/>
  </r>
  <r>
    <s v="CARE"/>
    <m/>
    <m/>
    <x v="1"/>
    <x v="98"/>
    <m/>
    <m/>
    <m/>
    <x v="1"/>
    <x v="1"/>
    <s v="Kit d'outils"/>
    <s v="Cisailles d’étain / main scie 28'' / pioche / griffe marteau / pelle (brésilien)"/>
    <s v="Nombre"/>
    <n v="1038"/>
    <m/>
    <m/>
    <m/>
    <s v=""/>
    <x v="265"/>
    <s v="Sélection / Priorisation"/>
    <x v="1"/>
    <x v="14"/>
    <m/>
    <m/>
    <m/>
    <m/>
    <m/>
    <x v="550"/>
    <n v="196"/>
    <s v="HT08"/>
    <e v="#N/A"/>
    <e v="#N/A"/>
    <n v="0"/>
  </r>
  <r>
    <s v="CARE"/>
    <m/>
    <m/>
    <x v="1"/>
    <x v="98"/>
    <m/>
    <m/>
    <m/>
    <x v="1"/>
    <x v="1"/>
    <s v="Kit de tôles"/>
    <s v="Métal de feuille 0,40 mm 3'' x 6'' / métal feuille 0,40 mm 3'' x 6'' / Clous (2'') / Fil / une longueur de corde (6 / 8 mm)"/>
    <s v="Nombre"/>
    <n v="2075"/>
    <m/>
    <m/>
    <m/>
    <s v=""/>
    <x v="265"/>
    <s v="Sélection / Priorisation"/>
    <x v="1"/>
    <x v="14"/>
    <m/>
    <m/>
    <m/>
    <m/>
    <m/>
    <x v="550"/>
    <n v="196"/>
    <s v="HT08"/>
    <e v="#N/A"/>
    <e v="#N/A"/>
    <n v="0"/>
  </r>
  <r>
    <s v="Caritas Suisse"/>
    <m/>
    <m/>
    <x v="1"/>
    <x v="98"/>
    <m/>
    <m/>
    <m/>
    <x v="1"/>
    <x v="4"/>
    <s v="Non conditionel"/>
    <m/>
    <s v="Valeur en HTG"/>
    <m/>
    <m/>
    <m/>
    <m/>
    <s v=""/>
    <x v="174"/>
    <m/>
    <x v="2"/>
    <x v="51"/>
    <m/>
    <m/>
    <m/>
    <m/>
    <s v="Cash Support, planned"/>
    <x v="550"/>
    <n v="196"/>
    <s v="HT07"/>
    <s v="HT07723"/>
    <e v="#N/A"/>
    <n v="1"/>
  </r>
  <r>
    <s v="Caritas Suisse"/>
    <m/>
    <m/>
    <x v="1"/>
    <x v="98"/>
    <m/>
    <m/>
    <m/>
    <x v="1"/>
    <x v="4"/>
    <s v="Non conditionel"/>
    <m/>
    <s v="Valeur en HTG"/>
    <m/>
    <m/>
    <m/>
    <m/>
    <s v=""/>
    <x v="174"/>
    <m/>
    <x v="2"/>
    <x v="51"/>
    <m/>
    <m/>
    <m/>
    <m/>
    <s v="Cash Support, planned"/>
    <x v="550"/>
    <n v="196"/>
    <s v="HT07"/>
    <s v="HT07723"/>
    <e v="#N/A"/>
    <n v="0"/>
  </r>
  <r>
    <s v="Catholic Relief Services"/>
    <m/>
    <s v="OFDA"/>
    <x v="0"/>
    <x v="98"/>
    <m/>
    <m/>
    <m/>
    <x v="1"/>
    <x v="1"/>
    <s v="Bâches"/>
    <m/>
    <s v="Nombre"/>
    <n v="50"/>
    <m/>
    <m/>
    <m/>
    <s v=""/>
    <x v="14"/>
    <m/>
    <x v="1"/>
    <x v="3"/>
    <s v="Baliverne"/>
    <m/>
    <m/>
    <m/>
    <m/>
    <x v="550"/>
    <n v="196"/>
    <s v="HT08"/>
    <s v="HT08822"/>
    <e v="#N/A"/>
    <n v="0"/>
  </r>
  <r>
    <s v="Catholic Relief Services"/>
    <m/>
    <s v="OFDA"/>
    <x v="0"/>
    <x v="98"/>
    <m/>
    <m/>
    <m/>
    <x v="1"/>
    <x v="1"/>
    <s v="Bâches"/>
    <m/>
    <s v="Nombre"/>
    <n v="50"/>
    <m/>
    <m/>
    <m/>
    <s v=""/>
    <x v="14"/>
    <m/>
    <x v="1"/>
    <x v="3"/>
    <s v="Dallier"/>
    <m/>
    <m/>
    <m/>
    <m/>
    <x v="550"/>
    <n v="196"/>
    <s v="HT08"/>
    <s v="HT08822"/>
    <e v="#N/A"/>
    <n v="0"/>
  </r>
  <r>
    <s v="Catholic Relief Services"/>
    <m/>
    <s v="OFDA"/>
    <x v="0"/>
    <x v="98"/>
    <m/>
    <m/>
    <m/>
    <x v="0"/>
    <x v="0"/>
    <s v="Aquatabs"/>
    <m/>
    <s v="Nombre"/>
    <n v="8000"/>
    <m/>
    <m/>
    <m/>
    <s v=""/>
    <x v="266"/>
    <m/>
    <x v="2"/>
    <x v="7"/>
    <m/>
    <m/>
    <m/>
    <m/>
    <m/>
    <x v="550"/>
    <n v="196"/>
    <s v="HT07"/>
    <s v="HT07711"/>
    <e v="#N/A"/>
    <n v="1"/>
  </r>
  <r>
    <s v="Catholic Relief Services"/>
    <m/>
    <s v="OFDA"/>
    <x v="0"/>
    <x v="98"/>
    <m/>
    <m/>
    <m/>
    <x v="1"/>
    <x v="1"/>
    <s v="Bâches"/>
    <m/>
    <s v="Nombre"/>
    <n v="1000"/>
    <m/>
    <m/>
    <m/>
    <s v=""/>
    <x v="159"/>
    <m/>
    <x v="2"/>
    <x v="51"/>
    <s v="Arniquet"/>
    <m/>
    <m/>
    <m/>
    <m/>
    <x v="550"/>
    <n v="196"/>
    <s v="HT07"/>
    <s v="HT07723"/>
    <e v="#N/A"/>
    <n v="1"/>
  </r>
  <r>
    <s v="Catholic Relief Services"/>
    <m/>
    <s v="OFDA"/>
    <x v="0"/>
    <x v="98"/>
    <m/>
    <m/>
    <m/>
    <x v="1"/>
    <x v="1"/>
    <s v="Bâches"/>
    <m/>
    <s v="Nombre"/>
    <n v="200"/>
    <m/>
    <m/>
    <m/>
    <s v=""/>
    <x v="33"/>
    <m/>
    <x v="2"/>
    <x v="40"/>
    <s v="Champlois"/>
    <m/>
    <m/>
    <m/>
    <m/>
    <x v="550"/>
    <n v="196"/>
    <s v="HT07"/>
    <s v="HT07714"/>
    <e v="#N/A"/>
    <n v="1"/>
  </r>
  <r>
    <s v="Catholic Relief Services"/>
    <m/>
    <s v="OFDA"/>
    <x v="0"/>
    <x v="98"/>
    <m/>
    <m/>
    <m/>
    <x v="1"/>
    <x v="1"/>
    <s v="Bâches"/>
    <m/>
    <s v="Nombre"/>
    <n v="2200"/>
    <m/>
    <m/>
    <m/>
    <s v=""/>
    <x v="267"/>
    <m/>
    <x v="2"/>
    <x v="7"/>
    <m/>
    <m/>
    <m/>
    <m/>
    <s v="The below two lines merged into this line."/>
    <x v="550"/>
    <n v="196"/>
    <s v="HT07"/>
    <s v="HT07711"/>
    <e v="#N/A"/>
    <n v="0"/>
  </r>
  <r>
    <s v="Catholic Relief Services"/>
    <m/>
    <s v="OFDA"/>
    <x v="0"/>
    <x v="98"/>
    <m/>
    <m/>
    <m/>
    <x v="1"/>
    <x v="1"/>
    <s v="Bâches"/>
    <m/>
    <s v="Nombre"/>
    <n v="50"/>
    <m/>
    <m/>
    <m/>
    <s v=""/>
    <x v="14"/>
    <m/>
    <x v="2"/>
    <x v="20"/>
    <s v="Lezard"/>
    <m/>
    <m/>
    <m/>
    <m/>
    <x v="550"/>
    <n v="196"/>
    <s v="HT07"/>
    <s v="HT07721"/>
    <e v="#N/A"/>
    <n v="1"/>
  </r>
  <r>
    <s v="Catholic Relief Services"/>
    <m/>
    <s v="OFDA"/>
    <x v="0"/>
    <x v="98"/>
    <m/>
    <m/>
    <m/>
    <x v="1"/>
    <x v="1"/>
    <s v="Bâches"/>
    <m/>
    <s v="Nombre"/>
    <n v="50"/>
    <m/>
    <m/>
    <m/>
    <s v=""/>
    <x v="14"/>
    <m/>
    <x v="2"/>
    <x v="36"/>
    <s v="Renaudin"/>
    <m/>
    <m/>
    <m/>
    <m/>
    <x v="550"/>
    <n v="196"/>
    <s v="HT07"/>
    <s v="HT07743"/>
    <e v="#N/A"/>
    <n v="1"/>
  </r>
  <r>
    <s v="Catholic Relief Services"/>
    <m/>
    <s v="OFDA"/>
    <x v="0"/>
    <x v="98"/>
    <m/>
    <m/>
    <m/>
    <x v="0"/>
    <x v="0"/>
    <s v="Bidons"/>
    <m/>
    <s v="Nombre"/>
    <n v="1000"/>
    <m/>
    <m/>
    <m/>
    <s v=""/>
    <x v="159"/>
    <s v="Sélection / Priorisation"/>
    <x v="2"/>
    <x v="51"/>
    <s v="Arniquet"/>
    <m/>
    <m/>
    <m/>
    <m/>
    <x v="550"/>
    <n v="196"/>
    <s v="HT07"/>
    <s v="HT07723"/>
    <e v="#N/A"/>
    <n v="0"/>
  </r>
  <r>
    <s v="Catholic Relief Services"/>
    <m/>
    <s v="OFDA"/>
    <x v="0"/>
    <x v="98"/>
    <m/>
    <m/>
    <m/>
    <x v="0"/>
    <x v="0"/>
    <s v="Bidons"/>
    <m/>
    <s v="Nombre"/>
    <n v="800"/>
    <m/>
    <m/>
    <m/>
    <s v=""/>
    <x v="266"/>
    <m/>
    <x v="2"/>
    <x v="7"/>
    <m/>
    <m/>
    <m/>
    <m/>
    <m/>
    <x v="550"/>
    <n v="196"/>
    <s v="HT07"/>
    <s v="HT07711"/>
    <e v="#N/A"/>
    <n v="0"/>
  </r>
  <r>
    <s v="Catholic Relief Services"/>
    <m/>
    <s v="OFDA"/>
    <x v="0"/>
    <x v="98"/>
    <m/>
    <m/>
    <m/>
    <x v="0"/>
    <x v="0"/>
    <s v="Bidons"/>
    <m/>
    <s v="Nombre"/>
    <n v="1000"/>
    <m/>
    <m/>
    <m/>
    <s v=""/>
    <x v="267"/>
    <m/>
    <x v="2"/>
    <x v="7"/>
    <m/>
    <m/>
    <m/>
    <m/>
    <s v="The below two lines merged into this line."/>
    <x v="550"/>
    <n v="196"/>
    <s v="HT07"/>
    <s v="HT07711"/>
    <e v="#N/A"/>
    <n v="0"/>
  </r>
  <r>
    <s v="Catholic Relief Services"/>
    <m/>
    <s v="OFDA"/>
    <x v="0"/>
    <x v="98"/>
    <m/>
    <m/>
    <m/>
    <x v="0"/>
    <x v="0"/>
    <s v="Bidons"/>
    <m/>
    <s v="Nombre"/>
    <n v="1000"/>
    <m/>
    <m/>
    <m/>
    <s v=""/>
    <x v="262"/>
    <s v="Sélection / Priorisation"/>
    <x v="2"/>
    <x v="48"/>
    <m/>
    <m/>
    <m/>
    <m/>
    <m/>
    <x v="550"/>
    <n v="196"/>
    <s v="HT07"/>
    <s v="HT07722"/>
    <e v="#N/A"/>
    <n v="1"/>
  </r>
  <r>
    <s v="Catholic Relief Services"/>
    <m/>
    <s v="OFDA"/>
    <x v="0"/>
    <x v="98"/>
    <m/>
    <m/>
    <m/>
    <x v="0"/>
    <x v="0"/>
    <s v="Couvertures"/>
    <m/>
    <s v="Nombre"/>
    <n v="1200"/>
    <m/>
    <m/>
    <m/>
    <s v=""/>
    <x v="159"/>
    <s v="Sélection / Priorisation"/>
    <x v="2"/>
    <x v="51"/>
    <s v="Arniquet"/>
    <m/>
    <m/>
    <m/>
    <m/>
    <x v="550"/>
    <n v="196"/>
    <s v="HT07"/>
    <s v="HT07723"/>
    <e v="#N/A"/>
    <n v="0"/>
  </r>
  <r>
    <s v="Catholic Relief Services"/>
    <m/>
    <s v="OFDA"/>
    <x v="0"/>
    <x v="98"/>
    <m/>
    <m/>
    <m/>
    <x v="0"/>
    <x v="0"/>
    <s v="Couvertures"/>
    <m/>
    <s v="Nombre"/>
    <n v="1000"/>
    <m/>
    <m/>
    <m/>
    <s v=""/>
    <x v="262"/>
    <m/>
    <x v="2"/>
    <x v="51"/>
    <m/>
    <m/>
    <m/>
    <m/>
    <s v="Hygiene kits + Kitchen kits + Blankets + Water"/>
    <x v="550"/>
    <n v="196"/>
    <s v="HT07"/>
    <s v="HT07723"/>
    <e v="#N/A"/>
    <n v="0"/>
  </r>
  <r>
    <s v="Catholic Relief Services"/>
    <m/>
    <s v="OFDA"/>
    <x v="0"/>
    <x v="98"/>
    <m/>
    <m/>
    <m/>
    <x v="0"/>
    <x v="0"/>
    <s v="Couvertures"/>
    <m/>
    <s v="Nombre"/>
    <n v="200"/>
    <m/>
    <m/>
    <m/>
    <s v=""/>
    <x v="33"/>
    <s v="Sélection / Priorisation"/>
    <x v="2"/>
    <x v="40"/>
    <s v="Champlois"/>
    <m/>
    <m/>
    <m/>
    <m/>
    <x v="550"/>
    <n v="196"/>
    <s v="HT07"/>
    <s v="HT07714"/>
    <e v="#N/A"/>
    <n v="0"/>
  </r>
  <r>
    <s v="Catholic Relief Services"/>
    <m/>
    <s v="OFDA"/>
    <x v="1"/>
    <x v="98"/>
    <m/>
    <m/>
    <m/>
    <x v="0"/>
    <x v="0"/>
    <s v="Couvertures"/>
    <m/>
    <s v="Nombre"/>
    <n v="1000"/>
    <m/>
    <m/>
    <m/>
    <s v=""/>
    <x v="262"/>
    <m/>
    <x v="2"/>
    <x v="40"/>
    <m/>
    <m/>
    <m/>
    <m/>
    <s v="Hygiene kits + Kitchen kits + Blankets + Water"/>
    <x v="550"/>
    <n v="196"/>
    <s v="HT07"/>
    <s v="HT07714"/>
    <e v="#N/A"/>
    <n v="0"/>
  </r>
  <r>
    <s v="Catholic Relief Services"/>
    <m/>
    <s v="OFDA"/>
    <x v="1"/>
    <x v="98"/>
    <m/>
    <m/>
    <m/>
    <x v="0"/>
    <x v="0"/>
    <s v="Couvertures"/>
    <m/>
    <s v="Nombre"/>
    <n v="1000"/>
    <m/>
    <m/>
    <m/>
    <s v=""/>
    <x v="262"/>
    <m/>
    <x v="2"/>
    <x v="19"/>
    <m/>
    <m/>
    <m/>
    <m/>
    <s v="Hygiene kits + Kitchen kits + Blankets + Water"/>
    <x v="550"/>
    <n v="196"/>
    <s v="HT07"/>
    <s v="HT07713"/>
    <e v="#N/A"/>
    <n v="1"/>
  </r>
  <r>
    <s v="Catholic Relief Services"/>
    <m/>
    <s v="OFDA"/>
    <x v="1"/>
    <x v="98"/>
    <m/>
    <m/>
    <m/>
    <x v="0"/>
    <x v="0"/>
    <s v="Couvertures"/>
    <m/>
    <s v="Nombre"/>
    <n v="1000"/>
    <m/>
    <m/>
    <m/>
    <s v=""/>
    <x v="262"/>
    <m/>
    <x v="2"/>
    <x v="38"/>
    <m/>
    <m/>
    <m/>
    <m/>
    <s v="Hygiene kits + Kitchen kits + Blankets + Water"/>
    <x v="550"/>
    <n v="196"/>
    <s v="HT07"/>
    <s v="HT07741"/>
    <e v="#N/A"/>
    <n v="1"/>
  </r>
  <r>
    <s v="Catholic Relief Services"/>
    <m/>
    <s v="OFDA"/>
    <x v="0"/>
    <x v="98"/>
    <m/>
    <m/>
    <m/>
    <x v="0"/>
    <x v="0"/>
    <s v="Couvertures"/>
    <m/>
    <s v="Nombre"/>
    <n v="450"/>
    <m/>
    <m/>
    <m/>
    <s v=""/>
    <x v="266"/>
    <m/>
    <x v="2"/>
    <x v="7"/>
    <m/>
    <m/>
    <m/>
    <m/>
    <m/>
    <x v="550"/>
    <n v="196"/>
    <s v="HT07"/>
    <s v="HT07711"/>
    <e v="#N/A"/>
    <n v="0"/>
  </r>
  <r>
    <s v="Catholic Relief Services"/>
    <m/>
    <s v="OFDA"/>
    <x v="0"/>
    <x v="98"/>
    <m/>
    <m/>
    <m/>
    <x v="0"/>
    <x v="0"/>
    <s v="Couvertures"/>
    <m/>
    <s v="Nombre"/>
    <n v="2875"/>
    <m/>
    <m/>
    <m/>
    <s v=""/>
    <x v="267"/>
    <m/>
    <x v="2"/>
    <x v="7"/>
    <m/>
    <m/>
    <m/>
    <m/>
    <s v="The below two lines merged into this line."/>
    <x v="550"/>
    <n v="196"/>
    <s v="HT07"/>
    <s v="HT07711"/>
    <e v="#N/A"/>
    <n v="0"/>
  </r>
  <r>
    <s v="Catholic Relief Services"/>
    <m/>
    <s v="OFDA"/>
    <x v="0"/>
    <x v="98"/>
    <m/>
    <m/>
    <m/>
    <x v="0"/>
    <x v="0"/>
    <s v="Couvertures"/>
    <m/>
    <s v="Nombre"/>
    <n v="450"/>
    <m/>
    <m/>
    <m/>
    <s v=""/>
    <x v="266"/>
    <s v="Sélection / Priorisation"/>
    <x v="2"/>
    <x v="7"/>
    <m/>
    <m/>
    <m/>
    <m/>
    <m/>
    <x v="550"/>
    <n v="196"/>
    <s v="HT07"/>
    <s v="HT07711"/>
    <e v="#N/A"/>
    <n v="0"/>
  </r>
  <r>
    <s v="Catholic Relief Services"/>
    <m/>
    <s v="OFDA"/>
    <x v="0"/>
    <x v="98"/>
    <m/>
    <m/>
    <m/>
    <x v="0"/>
    <x v="0"/>
    <s v="Couvertures"/>
    <m/>
    <s v="Nombre"/>
    <n v="1000"/>
    <m/>
    <m/>
    <m/>
    <s v=""/>
    <x v="262"/>
    <s v="Sélection / Priorisation"/>
    <x v="2"/>
    <x v="26"/>
    <s v="Maniche"/>
    <m/>
    <m/>
    <m/>
    <m/>
    <x v="550"/>
    <n v="196"/>
    <s v="HT07"/>
    <s v="HT07715"/>
    <e v="#N/A"/>
    <n v="1"/>
  </r>
  <r>
    <s v="Catholic Relief Services"/>
    <m/>
    <s v="OFDA"/>
    <x v="1"/>
    <x v="98"/>
    <m/>
    <m/>
    <m/>
    <x v="0"/>
    <x v="0"/>
    <s v="Couvertures"/>
    <m/>
    <s v="Nombre"/>
    <n v="1000"/>
    <m/>
    <m/>
    <m/>
    <s v=""/>
    <x v="262"/>
    <m/>
    <x v="2"/>
    <x v="26"/>
    <m/>
    <m/>
    <m/>
    <m/>
    <s v="Hygiene kits + Kitchen kits + Blankets + Water"/>
    <x v="550"/>
    <n v="196"/>
    <s v="HT07"/>
    <s v="HT07715"/>
    <e v="#N/A"/>
    <n v="0"/>
  </r>
  <r>
    <s v="Catholic Relief Services"/>
    <m/>
    <s v="OFDA"/>
    <x v="0"/>
    <x v="98"/>
    <m/>
    <m/>
    <m/>
    <x v="0"/>
    <x v="0"/>
    <s v="Couvertures"/>
    <m/>
    <s v="Nombre"/>
    <n v="1000"/>
    <m/>
    <m/>
    <m/>
    <s v=""/>
    <x v="262"/>
    <m/>
    <x v="2"/>
    <x v="20"/>
    <m/>
    <m/>
    <m/>
    <m/>
    <s v="Hygiene kits + Kitchen kits + Blankets + Water"/>
    <x v="550"/>
    <n v="196"/>
    <s v="HT07"/>
    <s v="HT07721"/>
    <e v="#N/A"/>
    <n v="0"/>
  </r>
  <r>
    <s v="Catholic Relief Services"/>
    <m/>
    <s v="OFDA"/>
    <x v="0"/>
    <x v="98"/>
    <m/>
    <m/>
    <m/>
    <x v="0"/>
    <x v="0"/>
    <s v="Couvertures"/>
    <m/>
    <s v="Nombre"/>
    <n v="1000"/>
    <m/>
    <m/>
    <m/>
    <s v=""/>
    <x v="262"/>
    <m/>
    <x v="2"/>
    <x v="36"/>
    <m/>
    <m/>
    <m/>
    <m/>
    <s v="Hygiene kits + Kitchen kits + Blankets + Water"/>
    <x v="550"/>
    <n v="196"/>
    <s v="HT07"/>
    <s v="HT07743"/>
    <e v="#N/A"/>
    <n v="0"/>
  </r>
  <r>
    <s v="Catholic Relief Services"/>
    <m/>
    <s v="OFDA"/>
    <x v="0"/>
    <x v="98"/>
    <m/>
    <m/>
    <m/>
    <x v="0"/>
    <x v="0"/>
    <s v="Couvertures"/>
    <m/>
    <s v="Nombre"/>
    <n v="1000"/>
    <m/>
    <m/>
    <m/>
    <s v=""/>
    <x v="262"/>
    <m/>
    <x v="2"/>
    <x v="48"/>
    <m/>
    <m/>
    <m/>
    <m/>
    <s v="Hygiene kits + Kitchen kits + Blankets + Water"/>
    <x v="550"/>
    <n v="196"/>
    <s v="HT07"/>
    <s v="HT07722"/>
    <e v="#N/A"/>
    <n v="0"/>
  </r>
  <r>
    <s v="Catholic Relief Services"/>
    <m/>
    <s v="OFDA"/>
    <x v="0"/>
    <x v="98"/>
    <m/>
    <m/>
    <m/>
    <x v="0"/>
    <x v="0"/>
    <s v="Couvertures"/>
    <m/>
    <s v="Nombre"/>
    <n v="1000"/>
    <m/>
    <m/>
    <m/>
    <s v=""/>
    <x v="262"/>
    <s v="Sélection / Priorisation"/>
    <x v="2"/>
    <x v="48"/>
    <m/>
    <m/>
    <m/>
    <m/>
    <m/>
    <x v="550"/>
    <n v="196"/>
    <s v="HT07"/>
    <s v="HT07722"/>
    <e v="#N/A"/>
    <n v="0"/>
  </r>
  <r>
    <s v="Catholic Relief Services"/>
    <m/>
    <s v="OFDA"/>
    <x v="0"/>
    <x v="98"/>
    <m/>
    <m/>
    <m/>
    <x v="0"/>
    <x v="0"/>
    <s v="Couvertures"/>
    <m/>
    <s v="Nombre"/>
    <n v="1000"/>
    <m/>
    <m/>
    <m/>
    <s v=""/>
    <x v="262"/>
    <m/>
    <x v="2"/>
    <x v="43"/>
    <m/>
    <m/>
    <m/>
    <m/>
    <s v="Hygiene kits + Kitchen kits + Blankets + Water"/>
    <x v="550"/>
    <n v="196"/>
    <s v="HT07"/>
    <s v="HT07712"/>
    <e v="#N/A"/>
    <n v="1"/>
  </r>
  <r>
    <s v="Catholic Relief Services"/>
    <m/>
    <s v="OFDA"/>
    <x v="0"/>
    <x v="98"/>
    <m/>
    <m/>
    <m/>
    <x v="1"/>
    <x v="1"/>
    <s v="Kit Abris"/>
    <m/>
    <s v="Nombre"/>
    <n v="4370"/>
    <m/>
    <m/>
    <m/>
    <s v=""/>
    <x v="267"/>
    <m/>
    <x v="2"/>
    <x v="7"/>
    <m/>
    <m/>
    <m/>
    <m/>
    <s v="The below two lines merged into this line."/>
    <x v="550"/>
    <n v="196"/>
    <s v="HT07"/>
    <s v="HT07711"/>
    <e v="#N/A"/>
    <n v="0"/>
  </r>
  <r>
    <s v="Catholic Relief Services"/>
    <m/>
    <s v="OFDA"/>
    <x v="0"/>
    <x v="98"/>
    <m/>
    <m/>
    <m/>
    <x v="0"/>
    <x v="0"/>
    <s v="Kit de cuisine"/>
    <m/>
    <s v="Nombre"/>
    <n v="1000"/>
    <m/>
    <m/>
    <m/>
    <s v=""/>
    <x v="262"/>
    <m/>
    <x v="2"/>
    <x v="51"/>
    <m/>
    <m/>
    <m/>
    <m/>
    <s v="Hygiene kits + Kitchen kits + Blankets + Water"/>
    <x v="550"/>
    <n v="196"/>
    <s v="HT07"/>
    <s v="HT07723"/>
    <e v="#N/A"/>
    <n v="0"/>
  </r>
  <r>
    <s v="Catholic Relief Services"/>
    <m/>
    <s v="OFDA"/>
    <x v="1"/>
    <x v="98"/>
    <m/>
    <m/>
    <m/>
    <x v="0"/>
    <x v="0"/>
    <s v="Kit de cuisine"/>
    <m/>
    <s v="Nombre"/>
    <n v="1000"/>
    <m/>
    <m/>
    <m/>
    <s v=""/>
    <x v="262"/>
    <m/>
    <x v="2"/>
    <x v="40"/>
    <m/>
    <m/>
    <m/>
    <m/>
    <s v="Hygiene kits + Kitchen kits + Blankets + Water"/>
    <x v="550"/>
    <n v="196"/>
    <s v="HT07"/>
    <s v="HT07714"/>
    <e v="#N/A"/>
    <n v="0"/>
  </r>
  <r>
    <s v="Catholic Relief Services"/>
    <m/>
    <s v="OFDA"/>
    <x v="1"/>
    <x v="98"/>
    <m/>
    <m/>
    <m/>
    <x v="0"/>
    <x v="0"/>
    <s v="Kit de cuisine"/>
    <m/>
    <s v="Nombre"/>
    <n v="1000"/>
    <m/>
    <m/>
    <m/>
    <s v=""/>
    <x v="262"/>
    <m/>
    <x v="2"/>
    <x v="19"/>
    <m/>
    <m/>
    <m/>
    <m/>
    <s v="Hygiene kits + Kitchen kits + Blankets + Water"/>
    <x v="550"/>
    <n v="196"/>
    <s v="HT07"/>
    <s v="HT07713"/>
    <e v="#N/A"/>
    <n v="0"/>
  </r>
  <r>
    <s v="Catholic Relief Services"/>
    <m/>
    <s v="OFDA"/>
    <x v="1"/>
    <x v="98"/>
    <m/>
    <m/>
    <m/>
    <x v="0"/>
    <x v="0"/>
    <s v="Kit de cuisine"/>
    <m/>
    <s v="Nombre"/>
    <n v="1000"/>
    <m/>
    <m/>
    <m/>
    <s v=""/>
    <x v="262"/>
    <m/>
    <x v="2"/>
    <x v="38"/>
    <m/>
    <m/>
    <m/>
    <m/>
    <s v="Hygiene kits + Kitchen kits + Blankets + Water"/>
    <x v="550"/>
    <n v="196"/>
    <s v="HT07"/>
    <s v="HT07741"/>
    <e v="#N/A"/>
    <n v="0"/>
  </r>
  <r>
    <s v="Catholic Relief Services"/>
    <m/>
    <s v="OFDA"/>
    <x v="0"/>
    <x v="98"/>
    <m/>
    <m/>
    <m/>
    <x v="0"/>
    <x v="0"/>
    <s v="Kit de cuisine"/>
    <m/>
    <s v="Nombre"/>
    <n v="1000"/>
    <m/>
    <m/>
    <m/>
    <s v=""/>
    <x v="267"/>
    <m/>
    <x v="2"/>
    <x v="7"/>
    <m/>
    <m/>
    <m/>
    <m/>
    <s v="The below two lines merged into this line."/>
    <x v="550"/>
    <n v="196"/>
    <s v="HT07"/>
    <s v="HT07711"/>
    <e v="#N/A"/>
    <n v="0"/>
  </r>
  <r>
    <s v="Catholic Relief Services"/>
    <m/>
    <s v="OFDA"/>
    <x v="0"/>
    <x v="98"/>
    <m/>
    <m/>
    <m/>
    <x v="0"/>
    <x v="0"/>
    <s v="Kit de cuisine"/>
    <m/>
    <s v="Nombre"/>
    <n v="1000"/>
    <m/>
    <m/>
    <m/>
    <s v=""/>
    <x v="262"/>
    <s v="Sélection / Priorisation"/>
    <x v="2"/>
    <x v="26"/>
    <s v="Maniche"/>
    <m/>
    <m/>
    <m/>
    <m/>
    <x v="550"/>
    <n v="196"/>
    <s v="HT07"/>
    <s v="HT07715"/>
    <e v="#N/A"/>
    <n v="0"/>
  </r>
  <r>
    <s v="Catholic Relief Services"/>
    <m/>
    <s v="OFDA"/>
    <x v="1"/>
    <x v="98"/>
    <m/>
    <m/>
    <m/>
    <x v="0"/>
    <x v="0"/>
    <s v="Kit de cuisine"/>
    <m/>
    <s v="Nombre"/>
    <n v="1000"/>
    <m/>
    <m/>
    <m/>
    <s v=""/>
    <x v="262"/>
    <m/>
    <x v="2"/>
    <x v="26"/>
    <m/>
    <m/>
    <m/>
    <m/>
    <s v="Hygiene kits + Kitchen kits + Blankets + Water"/>
    <x v="550"/>
    <n v="196"/>
    <s v="HT07"/>
    <s v="HT07715"/>
    <e v="#N/A"/>
    <n v="0"/>
  </r>
  <r>
    <s v="Catholic Relief Services"/>
    <m/>
    <s v="OFDA"/>
    <x v="0"/>
    <x v="98"/>
    <m/>
    <m/>
    <m/>
    <x v="0"/>
    <x v="0"/>
    <s v="Kit de cuisine"/>
    <m/>
    <s v="Nombre"/>
    <n v="1000"/>
    <m/>
    <m/>
    <m/>
    <s v=""/>
    <x v="262"/>
    <m/>
    <x v="2"/>
    <x v="20"/>
    <m/>
    <m/>
    <m/>
    <m/>
    <s v="Hygiene kits + Kitchen kits + Blankets + Water"/>
    <x v="550"/>
    <n v="196"/>
    <s v="HT07"/>
    <s v="HT07721"/>
    <e v="#N/A"/>
    <n v="0"/>
  </r>
  <r>
    <s v="Catholic Relief Services"/>
    <m/>
    <s v="OFDA"/>
    <x v="0"/>
    <x v="98"/>
    <m/>
    <m/>
    <m/>
    <x v="0"/>
    <x v="0"/>
    <s v="Kit de cuisine"/>
    <m/>
    <s v="Nombre"/>
    <n v="1000"/>
    <m/>
    <m/>
    <m/>
    <s v=""/>
    <x v="262"/>
    <m/>
    <x v="2"/>
    <x v="36"/>
    <m/>
    <m/>
    <m/>
    <m/>
    <s v="Hygiene kits + Kitchen kits + Blankets + Water"/>
    <x v="550"/>
    <n v="196"/>
    <s v="HT07"/>
    <s v="HT07743"/>
    <e v="#N/A"/>
    <n v="0"/>
  </r>
  <r>
    <s v="Catholic Relief Services"/>
    <m/>
    <s v="OFDA"/>
    <x v="0"/>
    <x v="98"/>
    <m/>
    <m/>
    <m/>
    <x v="0"/>
    <x v="0"/>
    <s v="Kit de cuisine"/>
    <m/>
    <s v="Nombre"/>
    <n v="1000"/>
    <m/>
    <m/>
    <m/>
    <s v=""/>
    <x v="262"/>
    <m/>
    <x v="2"/>
    <x v="48"/>
    <m/>
    <m/>
    <m/>
    <m/>
    <s v="Hygiene kits + Kitchen kits + Blankets + Water"/>
    <x v="550"/>
    <n v="196"/>
    <s v="HT07"/>
    <s v="HT07722"/>
    <e v="#N/A"/>
    <n v="0"/>
  </r>
  <r>
    <s v="Catholic Relief Services"/>
    <m/>
    <s v="OFDA"/>
    <x v="0"/>
    <x v="98"/>
    <m/>
    <m/>
    <m/>
    <x v="0"/>
    <x v="0"/>
    <s v="Kit de cuisine"/>
    <m/>
    <s v="Nombre"/>
    <n v="1000"/>
    <m/>
    <m/>
    <m/>
    <s v=""/>
    <x v="262"/>
    <s v="Sélection / Priorisation"/>
    <x v="2"/>
    <x v="48"/>
    <m/>
    <m/>
    <m/>
    <m/>
    <m/>
    <x v="550"/>
    <n v="196"/>
    <s v="HT07"/>
    <s v="HT07722"/>
    <e v="#N/A"/>
    <n v="0"/>
  </r>
  <r>
    <s v="Catholic Relief Services"/>
    <m/>
    <s v="OFDA"/>
    <x v="0"/>
    <x v="98"/>
    <m/>
    <m/>
    <m/>
    <x v="0"/>
    <x v="0"/>
    <s v="Kit de cuisine"/>
    <m/>
    <s v="Nombre"/>
    <n v="1000"/>
    <m/>
    <m/>
    <m/>
    <s v=""/>
    <x v="262"/>
    <m/>
    <x v="2"/>
    <x v="43"/>
    <m/>
    <m/>
    <m/>
    <m/>
    <s v="Hygiene kits + Kitchen kits + Blankets + Water"/>
    <x v="550"/>
    <n v="196"/>
    <s v="HT07"/>
    <s v="HT07712"/>
    <e v="#N/A"/>
    <n v="0"/>
  </r>
  <r>
    <s v="Catholic Relief Services"/>
    <m/>
    <s v="OFDA"/>
    <x v="0"/>
    <x v="98"/>
    <m/>
    <m/>
    <m/>
    <x v="0"/>
    <x v="0"/>
    <s v="Kit d'hygiène"/>
    <m/>
    <s v="Nombre"/>
    <n v="1200"/>
    <m/>
    <m/>
    <m/>
    <s v=""/>
    <x v="159"/>
    <s v="Sélection / Priorisation"/>
    <x v="2"/>
    <x v="51"/>
    <s v="Arniquet"/>
    <m/>
    <m/>
    <m/>
    <m/>
    <x v="550"/>
    <n v="196"/>
    <s v="HT07"/>
    <s v="HT07723"/>
    <e v="#N/A"/>
    <n v="0"/>
  </r>
  <r>
    <s v="Catholic Relief Services"/>
    <m/>
    <s v="OFDA"/>
    <x v="0"/>
    <x v="98"/>
    <m/>
    <m/>
    <m/>
    <x v="0"/>
    <x v="0"/>
    <s v="Kit d'hygiène"/>
    <m/>
    <s v="Nombre"/>
    <n v="1000"/>
    <m/>
    <m/>
    <m/>
    <s v=""/>
    <x v="262"/>
    <m/>
    <x v="2"/>
    <x v="51"/>
    <m/>
    <m/>
    <m/>
    <m/>
    <s v="Hygiene kits + Kitchen kits + Blankets + Water"/>
    <x v="550"/>
    <n v="196"/>
    <s v="HT07"/>
    <s v="HT07723"/>
    <e v="#N/A"/>
    <n v="0"/>
  </r>
  <r>
    <s v="Catholic Relief Services"/>
    <m/>
    <s v="OFDA"/>
    <x v="0"/>
    <x v="98"/>
    <m/>
    <m/>
    <m/>
    <x v="0"/>
    <x v="0"/>
    <s v="Kit d'hygiène"/>
    <m/>
    <s v="Nombre"/>
    <n v="200"/>
    <m/>
    <m/>
    <m/>
    <s v=""/>
    <x v="33"/>
    <s v="Sélection / Priorisation"/>
    <x v="2"/>
    <x v="40"/>
    <s v="Champlois"/>
    <m/>
    <m/>
    <m/>
    <m/>
    <x v="550"/>
    <n v="196"/>
    <s v="HT07"/>
    <s v="HT07714"/>
    <e v="#N/A"/>
    <n v="0"/>
  </r>
  <r>
    <s v="Catholic Relief Services"/>
    <m/>
    <s v="OFDA"/>
    <x v="1"/>
    <x v="98"/>
    <m/>
    <m/>
    <m/>
    <x v="0"/>
    <x v="0"/>
    <s v="Kit d'hygiène"/>
    <m/>
    <s v="Nombre"/>
    <n v="1000"/>
    <m/>
    <m/>
    <m/>
    <s v=""/>
    <x v="262"/>
    <m/>
    <x v="2"/>
    <x v="40"/>
    <m/>
    <m/>
    <m/>
    <m/>
    <s v="Hygiene kits + Kitchen kits + Blankets + Water"/>
    <x v="550"/>
    <n v="196"/>
    <s v="HT07"/>
    <s v="HT07714"/>
    <e v="#N/A"/>
    <n v="0"/>
  </r>
  <r>
    <s v="Catholic Relief Services"/>
    <m/>
    <s v="OFDA"/>
    <x v="1"/>
    <x v="98"/>
    <m/>
    <m/>
    <m/>
    <x v="0"/>
    <x v="0"/>
    <s v="Kit d'hygiène"/>
    <m/>
    <s v="Nombre"/>
    <n v="1000"/>
    <m/>
    <m/>
    <m/>
    <s v=""/>
    <x v="262"/>
    <m/>
    <x v="2"/>
    <x v="19"/>
    <m/>
    <m/>
    <m/>
    <m/>
    <s v="Hygiene kits + Kitchen kits + Blankets + Water"/>
    <x v="550"/>
    <n v="196"/>
    <s v="HT07"/>
    <s v="HT07713"/>
    <e v="#N/A"/>
    <n v="0"/>
  </r>
  <r>
    <s v="Catholic Relief Services"/>
    <m/>
    <s v="OFDA"/>
    <x v="1"/>
    <x v="98"/>
    <m/>
    <m/>
    <m/>
    <x v="0"/>
    <x v="0"/>
    <s v="Kit d'hygiène"/>
    <m/>
    <s v="Nombre"/>
    <n v="1000"/>
    <m/>
    <m/>
    <m/>
    <s v=""/>
    <x v="262"/>
    <m/>
    <x v="2"/>
    <x v="38"/>
    <m/>
    <m/>
    <m/>
    <m/>
    <s v="Hygiene kits + Kitchen kits + Blankets + Water"/>
    <x v="550"/>
    <n v="196"/>
    <s v="HT07"/>
    <s v="HT07741"/>
    <e v="#N/A"/>
    <n v="0"/>
  </r>
  <r>
    <s v="Catholic Relief Services"/>
    <m/>
    <s v="OFDA"/>
    <x v="0"/>
    <x v="98"/>
    <m/>
    <m/>
    <m/>
    <x v="0"/>
    <x v="0"/>
    <s v="Kit d'hygiène"/>
    <m/>
    <s v="Nombre"/>
    <n v="500"/>
    <m/>
    <m/>
    <m/>
    <s v=""/>
    <x v="266"/>
    <m/>
    <x v="2"/>
    <x v="7"/>
    <m/>
    <m/>
    <m/>
    <m/>
    <m/>
    <x v="550"/>
    <n v="196"/>
    <s v="HT07"/>
    <s v="HT07711"/>
    <e v="#N/A"/>
    <n v="0"/>
  </r>
  <r>
    <s v="Catholic Relief Services"/>
    <m/>
    <s v="OFDA"/>
    <x v="0"/>
    <x v="98"/>
    <m/>
    <m/>
    <m/>
    <x v="0"/>
    <x v="0"/>
    <s v="Kit d'hygiène"/>
    <m/>
    <s v="Nombre"/>
    <n v="3000"/>
    <m/>
    <m/>
    <m/>
    <s v=""/>
    <x v="267"/>
    <m/>
    <x v="2"/>
    <x v="7"/>
    <m/>
    <m/>
    <m/>
    <m/>
    <s v="The below two lines merged into this line."/>
    <x v="550"/>
    <n v="196"/>
    <s v="HT07"/>
    <s v="HT07711"/>
    <e v="#N/A"/>
    <n v="0"/>
  </r>
  <r>
    <s v="Catholic Relief Services"/>
    <m/>
    <s v="OFDA"/>
    <x v="0"/>
    <x v="98"/>
    <m/>
    <m/>
    <m/>
    <x v="0"/>
    <x v="0"/>
    <s v="Kit d'hygiène"/>
    <m/>
    <s v="Nombre"/>
    <n v="1000"/>
    <m/>
    <m/>
    <m/>
    <s v=""/>
    <x v="262"/>
    <s v="Sélection / Priorisation"/>
    <x v="2"/>
    <x v="26"/>
    <s v="Maniche"/>
    <m/>
    <m/>
    <m/>
    <m/>
    <x v="550"/>
    <n v="196"/>
    <s v="HT07"/>
    <s v="HT07715"/>
    <e v="#N/A"/>
    <n v="0"/>
  </r>
  <r>
    <s v="Catholic Relief Services"/>
    <m/>
    <s v="OFDA"/>
    <x v="1"/>
    <x v="98"/>
    <m/>
    <m/>
    <m/>
    <x v="0"/>
    <x v="0"/>
    <s v="Kit d'hygiène"/>
    <m/>
    <s v="Nombre"/>
    <n v="1000"/>
    <m/>
    <m/>
    <m/>
    <s v=""/>
    <x v="262"/>
    <m/>
    <x v="2"/>
    <x v="26"/>
    <m/>
    <m/>
    <m/>
    <m/>
    <s v="Hygiene kits + Kitchen kits + Blankets + Water"/>
    <x v="550"/>
    <n v="196"/>
    <s v="HT07"/>
    <s v="HT07715"/>
    <e v="#N/A"/>
    <n v="0"/>
  </r>
  <r>
    <s v="Catholic Relief Services"/>
    <m/>
    <s v="OFDA"/>
    <x v="0"/>
    <x v="98"/>
    <m/>
    <m/>
    <m/>
    <x v="0"/>
    <x v="0"/>
    <s v="Kit d'hygiène"/>
    <m/>
    <s v="Nombre"/>
    <n v="200"/>
    <m/>
    <m/>
    <m/>
    <s v=""/>
    <x v="14"/>
    <s v="Sélection / Priorisation"/>
    <x v="2"/>
    <x v="20"/>
    <s v="Lezard"/>
    <m/>
    <m/>
    <m/>
    <m/>
    <x v="550"/>
    <n v="196"/>
    <s v="HT07"/>
    <s v="HT07721"/>
    <e v="#N/A"/>
    <n v="0"/>
  </r>
  <r>
    <s v="Catholic Relief Services"/>
    <m/>
    <s v="OFDA"/>
    <x v="0"/>
    <x v="98"/>
    <m/>
    <m/>
    <m/>
    <x v="0"/>
    <x v="0"/>
    <s v="Kit d'hygiène"/>
    <m/>
    <s v="Nombre"/>
    <n v="1000"/>
    <m/>
    <m/>
    <m/>
    <s v=""/>
    <x v="262"/>
    <m/>
    <x v="2"/>
    <x v="20"/>
    <m/>
    <m/>
    <m/>
    <m/>
    <s v="Hygiene kits + Kitchen kits + Blankets + Water"/>
    <x v="550"/>
    <n v="196"/>
    <s v="HT07"/>
    <s v="HT07721"/>
    <e v="#N/A"/>
    <n v="0"/>
  </r>
  <r>
    <s v="Catholic Relief Services"/>
    <m/>
    <s v="OFDA"/>
    <x v="0"/>
    <x v="98"/>
    <m/>
    <m/>
    <m/>
    <x v="0"/>
    <x v="0"/>
    <s v="Kit d'hygiène"/>
    <m/>
    <s v="Nombre"/>
    <n v="200"/>
    <m/>
    <m/>
    <m/>
    <s v=""/>
    <x v="14"/>
    <s v="Sélection / Priorisation"/>
    <x v="2"/>
    <x v="36"/>
    <s v="Renaudin"/>
    <m/>
    <m/>
    <m/>
    <m/>
    <x v="550"/>
    <n v="196"/>
    <s v="HT07"/>
    <s v="HT07743"/>
    <e v="#N/A"/>
    <n v="0"/>
  </r>
  <r>
    <s v="Catholic Relief Services"/>
    <m/>
    <s v="OFDA"/>
    <x v="0"/>
    <x v="98"/>
    <m/>
    <m/>
    <m/>
    <x v="0"/>
    <x v="0"/>
    <s v="Kit d'hygiène"/>
    <m/>
    <s v="Nombre"/>
    <n v="1000"/>
    <m/>
    <m/>
    <m/>
    <s v=""/>
    <x v="262"/>
    <m/>
    <x v="2"/>
    <x v="36"/>
    <m/>
    <m/>
    <m/>
    <m/>
    <s v="Hygiene kits + Kitchen kits + Blankets + Water"/>
    <x v="550"/>
    <n v="196"/>
    <s v="HT07"/>
    <s v="HT07743"/>
    <e v="#N/A"/>
    <n v="0"/>
  </r>
  <r>
    <s v="Catholic Relief Services"/>
    <m/>
    <s v="OFDA"/>
    <x v="0"/>
    <x v="98"/>
    <m/>
    <m/>
    <m/>
    <x v="0"/>
    <x v="0"/>
    <s v="Kit d'hygiène"/>
    <m/>
    <s v="Nombre"/>
    <n v="1000"/>
    <m/>
    <m/>
    <m/>
    <s v=""/>
    <x v="262"/>
    <m/>
    <x v="2"/>
    <x v="48"/>
    <m/>
    <m/>
    <m/>
    <m/>
    <s v="Hygiene kits + Kitchen kits + Blankets + Water"/>
    <x v="550"/>
    <n v="196"/>
    <s v="HT07"/>
    <s v="HT07722"/>
    <e v="#N/A"/>
    <n v="0"/>
  </r>
  <r>
    <s v="Catholic Relief Services"/>
    <m/>
    <s v="OFDA"/>
    <x v="0"/>
    <x v="98"/>
    <m/>
    <m/>
    <m/>
    <x v="0"/>
    <x v="0"/>
    <s v="Kit d'hygiène"/>
    <m/>
    <s v="Nombre"/>
    <n v="1000"/>
    <m/>
    <m/>
    <m/>
    <s v=""/>
    <x v="262"/>
    <s v="Sélection / Priorisation"/>
    <x v="2"/>
    <x v="48"/>
    <m/>
    <m/>
    <m/>
    <m/>
    <m/>
    <x v="550"/>
    <n v="196"/>
    <s v="HT07"/>
    <s v="HT07722"/>
    <e v="#N/A"/>
    <n v="0"/>
  </r>
  <r>
    <s v="Catholic Relief Services"/>
    <m/>
    <s v="OFDA"/>
    <x v="0"/>
    <x v="98"/>
    <m/>
    <m/>
    <m/>
    <x v="0"/>
    <x v="0"/>
    <s v="Kit d'hygiène"/>
    <m/>
    <s v="Nombre"/>
    <n v="1000"/>
    <m/>
    <m/>
    <m/>
    <s v=""/>
    <x v="262"/>
    <m/>
    <x v="2"/>
    <x v="43"/>
    <m/>
    <m/>
    <m/>
    <m/>
    <s v="Hygiene kits + Kitchen kits + Blankets + Water"/>
    <x v="550"/>
    <n v="196"/>
    <s v="HT07"/>
    <s v="HT07712"/>
    <e v="#N/A"/>
    <n v="0"/>
  </r>
  <r>
    <s v="Catholic Relief Services"/>
    <m/>
    <s v="OFDA"/>
    <x v="0"/>
    <x v="98"/>
    <m/>
    <m/>
    <m/>
    <x v="0"/>
    <x v="0"/>
    <s v="Lampes solaires"/>
    <m/>
    <s v="Nombre"/>
    <n v="150"/>
    <m/>
    <m/>
    <m/>
    <s v=""/>
    <x v="266"/>
    <m/>
    <x v="2"/>
    <x v="7"/>
    <m/>
    <m/>
    <m/>
    <m/>
    <m/>
    <x v="550"/>
    <n v="196"/>
    <s v="HT07"/>
    <s v="HT07711"/>
    <e v="#N/A"/>
    <n v="0"/>
  </r>
  <r>
    <s v="Catholic Relief Services"/>
    <m/>
    <s v="OFDA"/>
    <x v="0"/>
    <x v="98"/>
    <m/>
    <m/>
    <m/>
    <x v="1"/>
    <x v="4"/>
    <s v="Non conditionel"/>
    <m/>
    <s v="Valeur en HTG"/>
    <n v="160"/>
    <m/>
    <m/>
    <m/>
    <s v=""/>
    <x v="268"/>
    <s v="Sélection / Priorisation"/>
    <x v="2"/>
    <x v="7"/>
    <m/>
    <m/>
    <m/>
    <m/>
    <m/>
    <x v="550"/>
    <n v="196"/>
    <s v="HT07"/>
    <s v="HT07711"/>
    <e v="#N/A"/>
    <n v="0"/>
  </r>
  <r>
    <s v="Catholic Relief Services"/>
    <m/>
    <s v="OFDA"/>
    <x v="0"/>
    <x v="98"/>
    <m/>
    <m/>
    <m/>
    <x v="1"/>
    <x v="4"/>
    <s v="Non conditionel"/>
    <m/>
    <s v="Valeur en HTG"/>
    <m/>
    <m/>
    <m/>
    <m/>
    <s v=""/>
    <x v="269"/>
    <m/>
    <x v="2"/>
    <x v="7"/>
    <m/>
    <m/>
    <m/>
    <m/>
    <s v="The below two lines merged into this line."/>
    <x v="550"/>
    <n v="196"/>
    <s v="HT07"/>
    <s v="HT07711"/>
    <e v="#N/A"/>
    <n v="0"/>
  </r>
  <r>
    <s v="Catholic Relief Services"/>
    <m/>
    <s v="OFDA"/>
    <x v="3"/>
    <x v="98"/>
    <m/>
    <m/>
    <m/>
    <x v="1"/>
    <x v="4"/>
    <s v="Non conditionel"/>
    <m/>
    <s v="Valeur en HTG"/>
    <m/>
    <m/>
    <m/>
    <m/>
    <s v=""/>
    <x v="23"/>
    <m/>
    <x v="2"/>
    <x v="7"/>
    <m/>
    <m/>
    <m/>
    <m/>
    <s v="cash support"/>
    <x v="550"/>
    <n v="196"/>
    <s v="HT07"/>
    <s v="HT07711"/>
    <e v="#N/A"/>
    <n v="0"/>
  </r>
  <r>
    <s v="Catholic Relief Services"/>
    <m/>
    <s v="OFDA"/>
    <x v="1"/>
    <x v="98"/>
    <m/>
    <m/>
    <m/>
    <x v="1"/>
    <x v="4"/>
    <s v="Non conditionel"/>
    <m/>
    <s v="Valeur en HTG"/>
    <m/>
    <m/>
    <m/>
    <m/>
    <s v=""/>
    <x v="113"/>
    <m/>
    <x v="2"/>
    <x v="7"/>
    <m/>
    <m/>
    <m/>
    <m/>
    <s v="cash support"/>
    <x v="550"/>
    <n v="196"/>
    <s v="HT07"/>
    <s v="HT07711"/>
    <e v="#N/A"/>
    <n v="0"/>
  </r>
  <r>
    <s v="CECI"/>
    <m/>
    <m/>
    <x v="0"/>
    <x v="98"/>
    <m/>
    <m/>
    <m/>
    <x v="0"/>
    <x v="0"/>
    <s v="Kit de cuisine"/>
    <m/>
    <s v="Nombre"/>
    <n v="200"/>
    <m/>
    <m/>
    <m/>
    <s v=""/>
    <x v="41"/>
    <m/>
    <x v="2"/>
    <x v="40"/>
    <s v="2e Section Champlois"/>
    <m/>
    <m/>
    <m/>
    <s v="plus food"/>
    <x v="550"/>
    <n v="196"/>
    <s v="HT07"/>
    <s v="HT07714"/>
    <e v="#N/A"/>
    <n v="1"/>
  </r>
  <r>
    <s v="CECI"/>
    <m/>
    <m/>
    <x v="1"/>
    <x v="98"/>
    <m/>
    <m/>
    <m/>
    <x v="0"/>
    <x v="0"/>
    <s v="Kit de cuisine"/>
    <m/>
    <s v="Nombre"/>
    <n v="185"/>
    <m/>
    <m/>
    <m/>
    <s v=""/>
    <x v="167"/>
    <m/>
    <x v="2"/>
    <x v="40"/>
    <s v="2e Section Champlois"/>
    <m/>
    <m/>
    <m/>
    <s v="plus food, planned"/>
    <x v="550"/>
    <n v="196"/>
    <s v="HT07"/>
    <s v="HT07714"/>
    <e v="#N/A"/>
    <n v="0"/>
  </r>
  <r>
    <s v="CECI"/>
    <m/>
    <m/>
    <x v="0"/>
    <x v="98"/>
    <m/>
    <m/>
    <m/>
    <x v="0"/>
    <x v="0"/>
    <s v="Kit de cuisine"/>
    <m/>
    <s v="Nombre"/>
    <n v="315"/>
    <m/>
    <m/>
    <m/>
    <s v=""/>
    <x v="270"/>
    <m/>
    <x v="2"/>
    <x v="7"/>
    <s v="1re Section Bourdet"/>
    <m/>
    <m/>
    <m/>
    <s v="plus food"/>
    <x v="550"/>
    <n v="196"/>
    <s v="HT07"/>
    <s v="HT07711"/>
    <e v="#N/A"/>
    <n v="1"/>
  </r>
  <r>
    <s v="CECI"/>
    <m/>
    <m/>
    <x v="0"/>
    <x v="98"/>
    <m/>
    <m/>
    <m/>
    <x v="0"/>
    <x v="0"/>
    <s v="Kit de cuisine"/>
    <m/>
    <s v="Nombre"/>
    <n v="200"/>
    <m/>
    <m/>
    <m/>
    <s v=""/>
    <x v="29"/>
    <m/>
    <x v="2"/>
    <x v="26"/>
    <s v="2e Section Dory"/>
    <m/>
    <m/>
    <m/>
    <m/>
    <x v="550"/>
    <n v="196"/>
    <s v="HT07"/>
    <s v="HT07715"/>
    <e v="#N/A"/>
    <n v="1"/>
  </r>
  <r>
    <s v="CECI"/>
    <m/>
    <m/>
    <x v="0"/>
    <x v="98"/>
    <m/>
    <m/>
    <m/>
    <x v="0"/>
    <x v="0"/>
    <s v="Kit de cuisine"/>
    <m/>
    <s v="Nombre"/>
    <n v="200"/>
    <m/>
    <m/>
    <m/>
    <s v=""/>
    <x v="271"/>
    <m/>
    <x v="2"/>
    <x v="26"/>
    <s v="3e Section Melon"/>
    <m/>
    <m/>
    <m/>
    <m/>
    <x v="550"/>
    <n v="196"/>
    <s v="HT07"/>
    <s v="HT07715"/>
    <e v="#N/A"/>
    <n v="0"/>
  </r>
  <r>
    <s v="CECI"/>
    <m/>
    <m/>
    <x v="0"/>
    <x v="98"/>
    <m/>
    <m/>
    <m/>
    <x v="0"/>
    <x v="0"/>
    <s v="Kit d'hygiène"/>
    <m/>
    <s v="Nombre"/>
    <n v="200"/>
    <m/>
    <m/>
    <m/>
    <s v=""/>
    <x v="41"/>
    <m/>
    <x v="2"/>
    <x v="40"/>
    <s v="2e Section Champlois"/>
    <m/>
    <m/>
    <m/>
    <s v="plus food"/>
    <x v="550"/>
    <n v="196"/>
    <s v="HT07"/>
    <s v="HT07714"/>
    <e v="#N/A"/>
    <n v="0"/>
  </r>
  <r>
    <s v="CECI"/>
    <m/>
    <m/>
    <x v="1"/>
    <x v="98"/>
    <m/>
    <m/>
    <m/>
    <x v="0"/>
    <x v="0"/>
    <s v="Kit d'hygiène"/>
    <m/>
    <s v="Nombre"/>
    <n v="185"/>
    <m/>
    <m/>
    <m/>
    <s v=""/>
    <x v="167"/>
    <m/>
    <x v="2"/>
    <x v="40"/>
    <s v="2e Section Champlois"/>
    <m/>
    <m/>
    <m/>
    <s v="plus food, planned"/>
    <x v="550"/>
    <n v="196"/>
    <s v="HT07"/>
    <s v="HT07714"/>
    <e v="#N/A"/>
    <n v="0"/>
  </r>
  <r>
    <s v="CECI"/>
    <m/>
    <m/>
    <x v="0"/>
    <x v="98"/>
    <m/>
    <m/>
    <m/>
    <x v="0"/>
    <x v="0"/>
    <s v="Kit d'hygiène"/>
    <m/>
    <s v="Nombre"/>
    <n v="315"/>
    <m/>
    <m/>
    <m/>
    <s v=""/>
    <x v="270"/>
    <m/>
    <x v="2"/>
    <x v="7"/>
    <s v="1re Section Bourdet"/>
    <m/>
    <m/>
    <m/>
    <s v="plus food"/>
    <x v="550"/>
    <n v="196"/>
    <s v="HT07"/>
    <s v="HT07711"/>
    <e v="#N/A"/>
    <n v="0"/>
  </r>
  <r>
    <s v="CECI"/>
    <m/>
    <m/>
    <x v="0"/>
    <x v="98"/>
    <m/>
    <m/>
    <m/>
    <x v="0"/>
    <x v="0"/>
    <s v="Kit d'hygiène"/>
    <m/>
    <s v="Nombre"/>
    <n v="200"/>
    <m/>
    <m/>
    <m/>
    <s v=""/>
    <x v="29"/>
    <m/>
    <x v="2"/>
    <x v="26"/>
    <s v="2e Section Dory"/>
    <m/>
    <m/>
    <m/>
    <m/>
    <x v="550"/>
    <n v="196"/>
    <s v="HT07"/>
    <s v="HT07715"/>
    <e v="#N/A"/>
    <n v="0"/>
  </r>
  <r>
    <s v="CECI"/>
    <m/>
    <m/>
    <x v="0"/>
    <x v="98"/>
    <m/>
    <m/>
    <m/>
    <x v="0"/>
    <x v="0"/>
    <s v="Kit d'hygiène"/>
    <m/>
    <s v="Nombre"/>
    <n v="200"/>
    <m/>
    <m/>
    <m/>
    <s v=""/>
    <x v="271"/>
    <m/>
    <x v="2"/>
    <x v="26"/>
    <s v="3e Section Melon"/>
    <m/>
    <m/>
    <m/>
    <m/>
    <x v="550"/>
    <n v="196"/>
    <s v="HT07"/>
    <s v="HT07715"/>
    <e v="#N/A"/>
    <n v="0"/>
  </r>
  <r>
    <s v="CESVI"/>
    <m/>
    <m/>
    <x v="0"/>
    <x v="98"/>
    <m/>
    <m/>
    <m/>
    <x v="1"/>
    <x v="1"/>
    <s v="Bâches"/>
    <m/>
    <s v="Nombre"/>
    <n v="90"/>
    <m/>
    <m/>
    <m/>
    <s v=""/>
    <x v="102"/>
    <m/>
    <x v="2"/>
    <x v="24"/>
    <m/>
    <m/>
    <m/>
    <m/>
    <m/>
    <x v="550"/>
    <n v="196"/>
    <s v="HT07"/>
    <s v="HT07731"/>
    <e v="#N/A"/>
    <n v="1"/>
  </r>
  <r>
    <s v="CVM"/>
    <m/>
    <s v="OFDA"/>
    <x v="0"/>
    <x v="98"/>
    <m/>
    <m/>
    <m/>
    <x v="1"/>
    <x v="1"/>
    <s v="Bâches"/>
    <m/>
    <s v="Nombre"/>
    <n v="900"/>
    <m/>
    <m/>
    <m/>
    <s v=""/>
    <x v="272"/>
    <m/>
    <x v="2"/>
    <x v="14"/>
    <m/>
    <m/>
    <m/>
    <m/>
    <m/>
    <x v="550"/>
    <n v="196"/>
    <s v="HT07"/>
    <e v="#N/A"/>
    <e v="#N/A"/>
    <n v="1"/>
  </r>
  <r>
    <s v="GOAL"/>
    <m/>
    <m/>
    <x v="0"/>
    <x v="98"/>
    <m/>
    <m/>
    <m/>
    <x v="0"/>
    <x v="0"/>
    <s v="Kit de cuisine"/>
    <m/>
    <s v="Nombre"/>
    <n v="393"/>
    <m/>
    <m/>
    <m/>
    <s v=""/>
    <x v="273"/>
    <m/>
    <x v="0"/>
    <x v="14"/>
    <m/>
    <m/>
    <m/>
    <m/>
    <s v="Kits d'abri : 1 bache, 2 laines, 15m de cordes"/>
    <x v="550"/>
    <n v="196"/>
    <s v="HT01"/>
    <e v="#N/A"/>
    <e v="#N/A"/>
    <n v="1"/>
  </r>
  <r>
    <s v="GOAL"/>
    <m/>
    <m/>
    <x v="0"/>
    <x v="98"/>
    <m/>
    <m/>
    <m/>
    <x v="0"/>
    <x v="0"/>
    <s v="Kit d'hygiène"/>
    <m/>
    <s v="Nombre"/>
    <n v="393"/>
    <m/>
    <m/>
    <m/>
    <s v=""/>
    <x v="273"/>
    <m/>
    <x v="0"/>
    <x v="14"/>
    <m/>
    <m/>
    <m/>
    <m/>
    <m/>
    <x v="550"/>
    <n v="196"/>
    <s v="HT01"/>
    <e v="#N/A"/>
    <e v="#N/A"/>
    <n v="0"/>
  </r>
  <r>
    <s v="Handicap International"/>
    <m/>
    <s v="Canton de Genève /Shelter Box"/>
    <x v="1"/>
    <x v="98"/>
    <m/>
    <m/>
    <m/>
    <x v="1"/>
    <x v="1"/>
    <s v="Kit Abris"/>
    <s v="2 bâches / corde / clous 3&quot; et 1,5&quot;, clous tôle, fil de fer"/>
    <s v="Nombre"/>
    <n v="0"/>
    <m/>
    <m/>
    <m/>
    <s v=""/>
    <x v="37"/>
    <s v="Sélection / Priorisation"/>
    <x v="5"/>
    <x v="21"/>
    <m/>
    <m/>
    <s v="Rural"/>
    <s v="Ménage"/>
    <m/>
    <x v="550"/>
    <n v="196"/>
    <s v="HT10"/>
    <s v="HT101012"/>
    <e v="#N/A"/>
    <n v="0"/>
  </r>
  <r>
    <s v="Handicap International"/>
    <m/>
    <s v="Canton de Genève /Shelter Box"/>
    <x v="1"/>
    <x v="98"/>
    <m/>
    <m/>
    <m/>
    <x v="1"/>
    <x v="1"/>
    <s v="Kit d'outils"/>
    <s v="Marteau, scie, pelle, houe, cisaille"/>
    <s v="Nombre"/>
    <n v="0"/>
    <m/>
    <m/>
    <m/>
    <s v=""/>
    <x v="37"/>
    <s v="Sélection / Priorisation"/>
    <x v="5"/>
    <x v="21"/>
    <m/>
    <m/>
    <s v="Rural"/>
    <s v="Ménage"/>
    <m/>
    <x v="550"/>
    <n v="196"/>
    <s v="HT10"/>
    <s v="HT101012"/>
    <e v="#N/A"/>
    <n v="0"/>
  </r>
  <r>
    <s v="Handicap International"/>
    <m/>
    <s v="Canton de Genève /Shelter Box"/>
    <x v="1"/>
    <x v="98"/>
    <m/>
    <m/>
    <m/>
    <x v="0"/>
    <x v="0"/>
    <s v="Lampes solaires"/>
    <m/>
    <s v="Nombre"/>
    <n v="0"/>
    <m/>
    <m/>
    <m/>
    <s v=""/>
    <x v="37"/>
    <s v="Sélection / Priorisation"/>
    <x v="5"/>
    <x v="21"/>
    <m/>
    <m/>
    <s v="Rural"/>
    <s v="Ménage"/>
    <m/>
    <x v="550"/>
    <n v="196"/>
    <s v="HT10"/>
    <s v="HT101012"/>
    <e v="#N/A"/>
    <n v="0"/>
  </r>
  <r>
    <s v="Handicap International"/>
    <m/>
    <s v="Canton de Genève /Shelter Box"/>
    <x v="1"/>
    <x v="98"/>
    <m/>
    <m/>
    <m/>
    <x v="0"/>
    <x v="0"/>
    <s v="Moustiquaires"/>
    <m/>
    <s v="Nombre"/>
    <n v="0"/>
    <m/>
    <m/>
    <m/>
    <s v=""/>
    <x v="37"/>
    <s v="Sélection / Priorisation"/>
    <x v="5"/>
    <x v="21"/>
    <m/>
    <m/>
    <s v="Rural"/>
    <s v="Ménage"/>
    <m/>
    <x v="550"/>
    <n v="196"/>
    <s v="HT10"/>
    <s v="HT101012"/>
    <e v="#N/A"/>
    <n v="0"/>
  </r>
  <r>
    <s v="Handicap International"/>
    <m/>
    <s v="Canton de Genève /Shelter Box"/>
    <x v="1"/>
    <x v="98"/>
    <m/>
    <m/>
    <m/>
    <x v="0"/>
    <x v="0"/>
    <s v="Bidons"/>
    <m/>
    <s v="Nombre"/>
    <n v="0"/>
    <m/>
    <m/>
    <m/>
    <s v=""/>
    <x v="37"/>
    <s v="Sélection / Priorisation"/>
    <x v="5"/>
    <x v="21"/>
    <m/>
    <m/>
    <s v="Rural"/>
    <s v="Ménage"/>
    <m/>
    <x v="550"/>
    <n v="196"/>
    <s v="HT10"/>
    <s v="HT101012"/>
    <e v="#N/A"/>
    <n v="0"/>
  </r>
  <r>
    <s v="Handicap International"/>
    <m/>
    <s v="Canton de Genève /Shelter Box"/>
    <x v="1"/>
    <x v="98"/>
    <m/>
    <m/>
    <m/>
    <x v="0"/>
    <x v="0"/>
    <s v="Autre, à préciser dans &quot;Commentaires&quot;"/>
    <m/>
    <s v="N/A"/>
    <n v="0"/>
    <m/>
    <m/>
    <m/>
    <s v=""/>
    <x v="37"/>
    <s v="Sélection / Priorisation"/>
    <x v="5"/>
    <x v="21"/>
    <m/>
    <m/>
    <s v="Rural"/>
    <s v="Ménage"/>
    <s v="Filtre à eau"/>
    <x v="550"/>
    <n v="196"/>
    <s v="HT10"/>
    <s v="HT101012"/>
    <e v="#N/A"/>
    <n v="0"/>
  </r>
  <r>
    <s v="IBESR/UNICEF"/>
    <m/>
    <m/>
    <x v="0"/>
    <x v="98"/>
    <m/>
    <m/>
    <m/>
    <x v="0"/>
    <x v="0"/>
    <s v="Couvertures"/>
    <m/>
    <s v="Nombre"/>
    <n v="130"/>
    <m/>
    <m/>
    <m/>
    <s v=""/>
    <x v="108"/>
    <m/>
    <x v="0"/>
    <x v="14"/>
    <m/>
    <m/>
    <m/>
    <m/>
    <m/>
    <x v="550"/>
    <n v="196"/>
    <s v="HT01"/>
    <e v="#N/A"/>
    <e v="#N/A"/>
    <n v="1"/>
  </r>
  <r>
    <s v="IBESR/UNICEF"/>
    <m/>
    <m/>
    <x v="0"/>
    <x v="98"/>
    <m/>
    <m/>
    <m/>
    <x v="0"/>
    <x v="0"/>
    <s v="Kit d'hygiène"/>
    <m/>
    <s v="Nombre"/>
    <n v="30"/>
    <m/>
    <m/>
    <m/>
    <s v=""/>
    <x v="108"/>
    <m/>
    <x v="0"/>
    <x v="14"/>
    <m/>
    <m/>
    <m/>
    <m/>
    <m/>
    <x v="550"/>
    <n v="196"/>
    <s v="HT01"/>
    <e v="#N/A"/>
    <e v="#N/A"/>
    <n v="0"/>
  </r>
  <r>
    <s v="IOM"/>
    <m/>
    <s v="OFDA"/>
    <x v="0"/>
    <x v="98"/>
    <m/>
    <m/>
    <m/>
    <x v="1"/>
    <x v="1"/>
    <s v="Bâches"/>
    <m/>
    <s v="Nombre"/>
    <n v="2577"/>
    <m/>
    <m/>
    <m/>
    <s v=""/>
    <x v="274"/>
    <m/>
    <x v="1"/>
    <x v="14"/>
    <m/>
    <m/>
    <m/>
    <m/>
    <m/>
    <x v="550"/>
    <n v="196"/>
    <s v="HT08"/>
    <e v="#N/A"/>
    <e v="#N/A"/>
    <n v="1"/>
  </r>
  <r>
    <s v="IOM"/>
    <m/>
    <s v="OFDA"/>
    <x v="0"/>
    <x v="98"/>
    <m/>
    <m/>
    <m/>
    <x v="0"/>
    <x v="0"/>
    <s v="Kit de cuisine"/>
    <m/>
    <s v="Nombre"/>
    <n v="1817"/>
    <m/>
    <m/>
    <m/>
    <s v=""/>
    <x v="274"/>
    <m/>
    <x v="1"/>
    <x v="14"/>
    <m/>
    <m/>
    <m/>
    <m/>
    <m/>
    <x v="550"/>
    <n v="196"/>
    <s v="HT08"/>
    <e v="#N/A"/>
    <e v="#N/A"/>
    <n v="0"/>
  </r>
  <r>
    <s v="MEDAIR"/>
    <m/>
    <m/>
    <x v="1"/>
    <x v="98"/>
    <m/>
    <m/>
    <m/>
    <x v="1"/>
    <x v="1"/>
    <s v="Kit Abris"/>
    <m/>
    <s v="Nombre"/>
    <n v="660"/>
    <m/>
    <m/>
    <m/>
    <s v=""/>
    <x v="275"/>
    <m/>
    <x v="2"/>
    <x v="54"/>
    <s v="Dalmette"/>
    <m/>
    <m/>
    <m/>
    <m/>
    <x v="550"/>
    <n v="196"/>
    <s v="HT07"/>
    <s v="HT07753"/>
    <e v="#N/A"/>
    <n v="0"/>
  </r>
  <r>
    <s v="MEDAIR"/>
    <m/>
    <m/>
    <x v="1"/>
    <x v="98"/>
    <m/>
    <m/>
    <m/>
    <x v="1"/>
    <x v="1"/>
    <s v="Kit Abris"/>
    <m/>
    <s v="Nombre"/>
    <n v="305"/>
    <m/>
    <m/>
    <m/>
    <s v=""/>
    <x v="52"/>
    <m/>
    <x v="2"/>
    <x v="54"/>
    <s v="Dalmette"/>
    <m/>
    <m/>
    <m/>
    <m/>
    <x v="550"/>
    <n v="196"/>
    <s v="HT07"/>
    <s v="HT07753"/>
    <e v="#N/A"/>
    <n v="0"/>
  </r>
  <r>
    <s v="MEDAIR"/>
    <m/>
    <m/>
    <x v="1"/>
    <x v="98"/>
    <m/>
    <m/>
    <m/>
    <x v="2"/>
    <x v="2"/>
    <s v="Formation"/>
    <m/>
    <s v=""/>
    <n v="275"/>
    <m/>
    <m/>
    <m/>
    <s v=""/>
    <x v="276"/>
    <m/>
    <x v="2"/>
    <x v="54"/>
    <s v="Blactote"/>
    <m/>
    <m/>
    <m/>
    <s v="We distributed to those who previously received above. However, the shelter kit was not completed at the time, so we have returned to give the remainder of the kit which includes nails and wire"/>
    <x v="550"/>
    <n v="196"/>
    <s v="HT07"/>
    <s v="HT07753"/>
    <e v="#N/A"/>
    <n v="0"/>
  </r>
  <r>
    <s v="MEDAIR"/>
    <m/>
    <m/>
    <x v="1"/>
    <x v="98"/>
    <m/>
    <m/>
    <m/>
    <x v="2"/>
    <x v="2"/>
    <s v="Formation"/>
    <m/>
    <s v=""/>
    <n v="660"/>
    <m/>
    <m/>
    <m/>
    <s v=""/>
    <x v="275"/>
    <m/>
    <x v="2"/>
    <x v="54"/>
    <s v="Dalmette"/>
    <m/>
    <m/>
    <m/>
    <s v="We distributed to those who previously received above. However, the shelter kit was not completed at the time, so we have returned to give the remainder of the kit which includes nails and wire"/>
    <x v="550"/>
    <n v="196"/>
    <s v="HT07"/>
    <s v="HT07753"/>
    <e v="#N/A"/>
    <n v="0"/>
  </r>
  <r>
    <s v="MEDAIR"/>
    <m/>
    <m/>
    <x v="1"/>
    <x v="98"/>
    <m/>
    <m/>
    <m/>
    <x v="2"/>
    <x v="2"/>
    <s v="Formation"/>
    <m/>
    <s v=""/>
    <n v="305"/>
    <m/>
    <m/>
    <m/>
    <s v=""/>
    <x v="52"/>
    <m/>
    <x v="2"/>
    <x v="54"/>
    <s v="Dalmette"/>
    <m/>
    <m/>
    <m/>
    <s v="We distributed to those who previously received above. However, the shelter kit was not completed at the time, so we have returned to give the remainder of the kit which includes nails and wire"/>
    <x v="550"/>
    <n v="196"/>
    <s v="HT07"/>
    <s v="HT07753"/>
    <e v="#N/A"/>
    <n v="0"/>
  </r>
  <r>
    <s v="Mercy Corps"/>
    <m/>
    <s v="OFDA"/>
    <x v="4"/>
    <x v="98"/>
    <m/>
    <m/>
    <m/>
    <x v="1"/>
    <x v="1"/>
    <s v="Bâches"/>
    <m/>
    <s v="Nombre"/>
    <n v="1"/>
    <m/>
    <m/>
    <m/>
    <s v=""/>
    <x v="36"/>
    <m/>
    <x v="5"/>
    <x v="69"/>
    <m/>
    <m/>
    <m/>
    <m/>
    <s v="750 planned target, pending funding"/>
    <x v="550"/>
    <n v="196"/>
    <s v="HT10"/>
    <s v="HT101021"/>
    <e v="#N/A"/>
    <n v="1"/>
  </r>
  <r>
    <s v="Mercy Corps"/>
    <m/>
    <s v="World Vision"/>
    <x v="4"/>
    <x v="98"/>
    <m/>
    <m/>
    <m/>
    <x v="1"/>
    <x v="1"/>
    <s v="Bâches"/>
    <m/>
    <s v="Nombre"/>
    <n v="1"/>
    <m/>
    <m/>
    <m/>
    <s v=""/>
    <x v="182"/>
    <m/>
    <x v="5"/>
    <x v="69"/>
    <m/>
    <m/>
    <m/>
    <m/>
    <s v="550 planned target, pending funding"/>
    <x v="550"/>
    <n v="196"/>
    <s v="HT10"/>
    <s v="HT101021"/>
    <e v="#N/A"/>
    <n v="0"/>
  </r>
  <r>
    <s v="Mercy Corps"/>
    <m/>
    <s v="World Vision"/>
    <x v="1"/>
    <x v="98"/>
    <m/>
    <m/>
    <m/>
    <x v="1"/>
    <x v="1"/>
    <s v="Bâches"/>
    <m/>
    <s v="Nombre"/>
    <n v="1"/>
    <m/>
    <m/>
    <m/>
    <s v=""/>
    <x v="111"/>
    <m/>
    <x v="5"/>
    <x v="70"/>
    <m/>
    <m/>
    <m/>
    <m/>
    <s v="500 planned target"/>
    <x v="550"/>
    <n v="196"/>
    <s v="HT10"/>
    <s v="HT101024"/>
    <e v="#N/A"/>
    <n v="1"/>
  </r>
  <r>
    <s v="Mercy Corps"/>
    <m/>
    <s v="OFDA"/>
    <x v="4"/>
    <x v="98"/>
    <m/>
    <m/>
    <m/>
    <x v="1"/>
    <x v="1"/>
    <s v="Bâches"/>
    <m/>
    <s v="Nombre"/>
    <n v="1"/>
    <m/>
    <m/>
    <m/>
    <s v=""/>
    <x v="36"/>
    <m/>
    <x v="5"/>
    <x v="42"/>
    <m/>
    <m/>
    <m/>
    <m/>
    <s v="750 planned target, pending funding"/>
    <x v="550"/>
    <n v="196"/>
    <s v="HT10"/>
    <s v="HT101022"/>
    <e v="#N/A"/>
    <n v="1"/>
  </r>
  <r>
    <s v="Mercy Corps"/>
    <m/>
    <s v="World Vision"/>
    <x v="4"/>
    <x v="98"/>
    <m/>
    <m/>
    <m/>
    <x v="1"/>
    <x v="1"/>
    <s v="Bâches"/>
    <m/>
    <s v="Nombre"/>
    <n v="1"/>
    <m/>
    <m/>
    <m/>
    <s v=""/>
    <x v="182"/>
    <m/>
    <x v="5"/>
    <x v="42"/>
    <m/>
    <m/>
    <m/>
    <m/>
    <s v="550 planned target, pending funding"/>
    <x v="550"/>
    <n v="196"/>
    <s v="HT10"/>
    <s v="HT101022"/>
    <e v="#N/A"/>
    <n v="0"/>
  </r>
  <r>
    <s v="Mercy Corps"/>
    <m/>
    <s v="World Vision"/>
    <x v="1"/>
    <x v="98"/>
    <m/>
    <m/>
    <m/>
    <x v="1"/>
    <x v="1"/>
    <s v="Bâches"/>
    <m/>
    <s v="Nombre"/>
    <n v="1"/>
    <m/>
    <m/>
    <m/>
    <s v=""/>
    <x v="111"/>
    <m/>
    <x v="5"/>
    <x v="57"/>
    <m/>
    <m/>
    <m/>
    <m/>
    <s v="500 planned target"/>
    <x v="550"/>
    <n v="196"/>
    <s v="HT10"/>
    <s v="HT101025"/>
    <e v="#N/A"/>
    <n v="1"/>
  </r>
  <r>
    <s v="Mercy Corps"/>
    <m/>
    <s v="OFDA"/>
    <x v="4"/>
    <x v="98"/>
    <m/>
    <m/>
    <m/>
    <x v="0"/>
    <x v="0"/>
    <s v="Bidons"/>
    <m/>
    <s v="Nombre"/>
    <n v="2"/>
    <m/>
    <m/>
    <m/>
    <s v=""/>
    <x v="36"/>
    <m/>
    <x v="5"/>
    <x v="69"/>
    <m/>
    <m/>
    <m/>
    <m/>
    <s v="750 planned target, pending funding"/>
    <x v="550"/>
    <n v="196"/>
    <s v="HT10"/>
    <s v="HT101021"/>
    <e v="#N/A"/>
    <n v="0"/>
  </r>
  <r>
    <s v="Mercy Corps"/>
    <m/>
    <s v="World Vision"/>
    <x v="4"/>
    <x v="98"/>
    <m/>
    <m/>
    <m/>
    <x v="0"/>
    <x v="0"/>
    <s v="Bidons"/>
    <m/>
    <s v="Nombre"/>
    <n v="2"/>
    <m/>
    <m/>
    <m/>
    <s v=""/>
    <x v="182"/>
    <m/>
    <x v="5"/>
    <x v="69"/>
    <m/>
    <m/>
    <m/>
    <m/>
    <s v="550 planned target, pending funding"/>
    <x v="550"/>
    <n v="196"/>
    <s v="HT10"/>
    <s v="HT101021"/>
    <e v="#N/A"/>
    <n v="0"/>
  </r>
  <r>
    <s v="Mercy Corps"/>
    <m/>
    <s v="World Vision"/>
    <x v="1"/>
    <x v="98"/>
    <m/>
    <m/>
    <m/>
    <x v="0"/>
    <x v="0"/>
    <s v="Bidons"/>
    <m/>
    <s v="Nombre"/>
    <n v="2"/>
    <m/>
    <m/>
    <m/>
    <s v=""/>
    <x v="111"/>
    <m/>
    <x v="5"/>
    <x v="70"/>
    <m/>
    <m/>
    <m/>
    <m/>
    <s v="500 planned target"/>
    <x v="550"/>
    <n v="196"/>
    <s v="HT10"/>
    <s v="HT101024"/>
    <e v="#N/A"/>
    <n v="0"/>
  </r>
  <r>
    <s v="Mercy Corps"/>
    <m/>
    <s v="OFDA"/>
    <x v="4"/>
    <x v="98"/>
    <m/>
    <m/>
    <m/>
    <x v="0"/>
    <x v="0"/>
    <s v="Bidons"/>
    <m/>
    <s v="Nombre"/>
    <n v="2"/>
    <m/>
    <m/>
    <m/>
    <s v=""/>
    <x v="36"/>
    <m/>
    <x v="5"/>
    <x v="42"/>
    <m/>
    <m/>
    <m/>
    <m/>
    <s v="750 planned target, pending funding"/>
    <x v="550"/>
    <n v="196"/>
    <s v="HT10"/>
    <s v="HT101022"/>
    <e v="#N/A"/>
    <n v="0"/>
  </r>
  <r>
    <s v="Mercy Corps"/>
    <m/>
    <s v="World Vision"/>
    <x v="4"/>
    <x v="98"/>
    <m/>
    <m/>
    <m/>
    <x v="0"/>
    <x v="0"/>
    <s v="Bidons"/>
    <m/>
    <s v="Nombre"/>
    <n v="2"/>
    <m/>
    <m/>
    <m/>
    <s v=""/>
    <x v="182"/>
    <m/>
    <x v="5"/>
    <x v="42"/>
    <m/>
    <m/>
    <m/>
    <m/>
    <s v="550 planned target, pending funding"/>
    <x v="550"/>
    <n v="196"/>
    <s v="HT10"/>
    <s v="HT101022"/>
    <e v="#N/A"/>
    <n v="0"/>
  </r>
  <r>
    <s v="Mercy Corps"/>
    <m/>
    <s v="World Vision"/>
    <x v="1"/>
    <x v="98"/>
    <m/>
    <m/>
    <m/>
    <x v="0"/>
    <x v="0"/>
    <s v="Bidons"/>
    <m/>
    <s v="Nombre"/>
    <n v="2"/>
    <m/>
    <m/>
    <m/>
    <s v=""/>
    <x v="111"/>
    <m/>
    <x v="5"/>
    <x v="57"/>
    <m/>
    <m/>
    <m/>
    <m/>
    <s v="500 planned target"/>
    <x v="550"/>
    <n v="196"/>
    <s v="HT10"/>
    <s v="HT101025"/>
    <e v="#N/A"/>
    <n v="0"/>
  </r>
  <r>
    <s v="Mercy Corps"/>
    <m/>
    <s v="OFDA"/>
    <x v="4"/>
    <x v="98"/>
    <m/>
    <m/>
    <m/>
    <x v="0"/>
    <x v="0"/>
    <s v="Couvertures"/>
    <m/>
    <s v="Nombre"/>
    <n v="1"/>
    <m/>
    <m/>
    <m/>
    <s v=""/>
    <x v="36"/>
    <m/>
    <x v="5"/>
    <x v="69"/>
    <m/>
    <m/>
    <m/>
    <m/>
    <s v="750 planned target, pending funding"/>
    <x v="550"/>
    <n v="196"/>
    <s v="HT10"/>
    <s v="HT101021"/>
    <e v="#N/A"/>
    <n v="0"/>
  </r>
  <r>
    <s v="Mercy Corps"/>
    <m/>
    <s v="World Vision"/>
    <x v="4"/>
    <x v="98"/>
    <m/>
    <m/>
    <m/>
    <x v="0"/>
    <x v="0"/>
    <s v="Couvertures"/>
    <m/>
    <s v="Nombre"/>
    <n v="1"/>
    <m/>
    <m/>
    <m/>
    <s v=""/>
    <x v="182"/>
    <m/>
    <x v="5"/>
    <x v="69"/>
    <m/>
    <m/>
    <m/>
    <m/>
    <s v="550 planned target, pending funding"/>
    <x v="550"/>
    <n v="196"/>
    <s v="HT10"/>
    <s v="HT101021"/>
    <e v="#N/A"/>
    <n v="0"/>
  </r>
  <r>
    <s v="Mercy Corps"/>
    <m/>
    <s v="World Vision"/>
    <x v="1"/>
    <x v="98"/>
    <m/>
    <m/>
    <m/>
    <x v="0"/>
    <x v="0"/>
    <s v="Couvertures"/>
    <m/>
    <s v="Nombre"/>
    <n v="1"/>
    <m/>
    <m/>
    <m/>
    <s v=""/>
    <x v="111"/>
    <m/>
    <x v="5"/>
    <x v="70"/>
    <m/>
    <m/>
    <m/>
    <m/>
    <s v="500 planned target"/>
    <x v="550"/>
    <n v="196"/>
    <s v="HT10"/>
    <s v="HT101024"/>
    <e v="#N/A"/>
    <n v="0"/>
  </r>
  <r>
    <s v="Mercy Corps"/>
    <m/>
    <s v="OFDA"/>
    <x v="4"/>
    <x v="98"/>
    <m/>
    <m/>
    <m/>
    <x v="0"/>
    <x v="0"/>
    <s v="Couvertures"/>
    <m/>
    <s v="Nombre"/>
    <n v="1"/>
    <m/>
    <m/>
    <m/>
    <s v=""/>
    <x v="36"/>
    <m/>
    <x v="5"/>
    <x v="42"/>
    <m/>
    <m/>
    <m/>
    <m/>
    <s v="750 planned target, pending funding"/>
    <x v="550"/>
    <n v="196"/>
    <s v="HT10"/>
    <s v="HT101022"/>
    <e v="#N/A"/>
    <n v="0"/>
  </r>
  <r>
    <s v="Mercy Corps"/>
    <m/>
    <s v="World Vision"/>
    <x v="4"/>
    <x v="98"/>
    <m/>
    <m/>
    <m/>
    <x v="0"/>
    <x v="0"/>
    <s v="Couvertures"/>
    <m/>
    <s v="Nombre"/>
    <n v="1"/>
    <m/>
    <m/>
    <m/>
    <s v=""/>
    <x v="182"/>
    <m/>
    <x v="5"/>
    <x v="42"/>
    <m/>
    <m/>
    <m/>
    <m/>
    <s v="550 planned target, pending funding"/>
    <x v="550"/>
    <n v="196"/>
    <s v="HT10"/>
    <s v="HT101022"/>
    <e v="#N/A"/>
    <n v="0"/>
  </r>
  <r>
    <s v="Mercy Corps"/>
    <m/>
    <s v="World Vision"/>
    <x v="1"/>
    <x v="98"/>
    <m/>
    <m/>
    <m/>
    <x v="0"/>
    <x v="0"/>
    <s v="Couvertures"/>
    <m/>
    <s v="Nombre"/>
    <n v="1"/>
    <m/>
    <m/>
    <m/>
    <s v=""/>
    <x v="111"/>
    <m/>
    <x v="5"/>
    <x v="57"/>
    <m/>
    <m/>
    <m/>
    <m/>
    <s v="500 planned target"/>
    <x v="550"/>
    <n v="196"/>
    <s v="HT10"/>
    <s v="HT101025"/>
    <e v="#N/A"/>
    <n v="0"/>
  </r>
  <r>
    <s v="Mercy Corps"/>
    <m/>
    <s v="OFDA"/>
    <x v="4"/>
    <x v="98"/>
    <m/>
    <m/>
    <m/>
    <x v="0"/>
    <x v="0"/>
    <s v="Lampes solaires"/>
    <m/>
    <s v="Nombre"/>
    <n v="1"/>
    <m/>
    <m/>
    <m/>
    <s v=""/>
    <x v="36"/>
    <m/>
    <x v="5"/>
    <x v="69"/>
    <m/>
    <m/>
    <m/>
    <m/>
    <s v="750 planned target, pending funding"/>
    <x v="550"/>
    <n v="196"/>
    <s v="HT10"/>
    <s v="HT101021"/>
    <e v="#N/A"/>
    <n v="0"/>
  </r>
  <r>
    <s v="Mercy Corps"/>
    <m/>
    <s v="World Vision"/>
    <x v="4"/>
    <x v="98"/>
    <m/>
    <m/>
    <m/>
    <x v="0"/>
    <x v="0"/>
    <s v="Lampes solaires"/>
    <m/>
    <s v="Nombre"/>
    <n v="1"/>
    <m/>
    <m/>
    <m/>
    <s v=""/>
    <x v="182"/>
    <m/>
    <x v="5"/>
    <x v="69"/>
    <m/>
    <m/>
    <m/>
    <m/>
    <s v="550 planned target, pending funding"/>
    <x v="550"/>
    <n v="196"/>
    <s v="HT10"/>
    <s v="HT101021"/>
    <e v="#N/A"/>
    <n v="0"/>
  </r>
  <r>
    <s v="Mercy Corps"/>
    <m/>
    <s v="World Vision"/>
    <x v="1"/>
    <x v="98"/>
    <m/>
    <m/>
    <m/>
    <x v="0"/>
    <x v="0"/>
    <s v="Lampes solaires"/>
    <m/>
    <s v="Nombre"/>
    <n v="1"/>
    <m/>
    <m/>
    <m/>
    <s v=""/>
    <x v="111"/>
    <m/>
    <x v="5"/>
    <x v="70"/>
    <m/>
    <m/>
    <m/>
    <m/>
    <s v="500 planned target"/>
    <x v="550"/>
    <n v="196"/>
    <s v="HT10"/>
    <s v="HT101024"/>
    <e v="#N/A"/>
    <n v="0"/>
  </r>
  <r>
    <s v="Mercy Corps"/>
    <m/>
    <s v="OFDA"/>
    <x v="4"/>
    <x v="98"/>
    <m/>
    <m/>
    <m/>
    <x v="0"/>
    <x v="0"/>
    <s v="Lampes solaires"/>
    <m/>
    <s v="Nombre"/>
    <n v="1"/>
    <m/>
    <m/>
    <m/>
    <s v=""/>
    <x v="36"/>
    <m/>
    <x v="5"/>
    <x v="42"/>
    <m/>
    <m/>
    <m/>
    <m/>
    <s v="750 planned target, pending funding"/>
    <x v="550"/>
    <n v="196"/>
    <s v="HT10"/>
    <s v="HT101022"/>
    <e v="#N/A"/>
    <n v="0"/>
  </r>
  <r>
    <s v="Mercy Corps"/>
    <m/>
    <s v="World Vision"/>
    <x v="4"/>
    <x v="98"/>
    <m/>
    <m/>
    <m/>
    <x v="0"/>
    <x v="0"/>
    <s v="Lampes solaires"/>
    <m/>
    <s v="Nombre"/>
    <n v="1"/>
    <m/>
    <m/>
    <m/>
    <s v=""/>
    <x v="182"/>
    <m/>
    <x v="5"/>
    <x v="42"/>
    <m/>
    <m/>
    <m/>
    <m/>
    <s v="550 planned target, pending funding"/>
    <x v="550"/>
    <n v="196"/>
    <s v="HT10"/>
    <s v="HT101022"/>
    <e v="#N/A"/>
    <n v="0"/>
  </r>
  <r>
    <s v="Mercy Corps"/>
    <m/>
    <s v="World Vision"/>
    <x v="1"/>
    <x v="98"/>
    <m/>
    <m/>
    <m/>
    <x v="0"/>
    <x v="0"/>
    <s v="Lampes solaires"/>
    <m/>
    <s v="Nombre"/>
    <n v="1"/>
    <m/>
    <m/>
    <m/>
    <s v=""/>
    <x v="111"/>
    <m/>
    <x v="5"/>
    <x v="57"/>
    <m/>
    <m/>
    <m/>
    <m/>
    <s v="500 planned target"/>
    <x v="550"/>
    <n v="196"/>
    <s v="HT10"/>
    <s v="HT101025"/>
    <e v="#N/A"/>
    <n v="0"/>
  </r>
  <r>
    <s v="Mercy Corps"/>
    <m/>
    <s v="Mercy Corps"/>
    <x v="1"/>
    <x v="98"/>
    <m/>
    <m/>
    <m/>
    <x v="1"/>
    <x v="4"/>
    <s v="Non conditionel"/>
    <m/>
    <s v="Valeur en HTG"/>
    <n v="50"/>
    <m/>
    <m/>
    <m/>
    <s v=""/>
    <x v="36"/>
    <m/>
    <x v="5"/>
    <x v="69"/>
    <m/>
    <m/>
    <m/>
    <m/>
    <s v="750 planned target"/>
    <x v="550"/>
    <n v="196"/>
    <s v="HT10"/>
    <s v="HT101021"/>
    <e v="#N/A"/>
    <n v="0"/>
  </r>
  <r>
    <s v="Mercy Corps"/>
    <m/>
    <s v="Mercy Corps"/>
    <x v="1"/>
    <x v="98"/>
    <m/>
    <m/>
    <m/>
    <x v="1"/>
    <x v="4"/>
    <s v="Non conditionel"/>
    <m/>
    <s v="Valeur en HTG"/>
    <n v="50"/>
    <m/>
    <m/>
    <m/>
    <s v=""/>
    <x v="36"/>
    <m/>
    <x v="5"/>
    <x v="42"/>
    <m/>
    <m/>
    <m/>
    <m/>
    <s v="750 planned target"/>
    <x v="550"/>
    <n v="196"/>
    <s v="HT10"/>
    <s v="HT101022"/>
    <e v="#N/A"/>
    <n v="0"/>
  </r>
  <r>
    <s v="Mission of Hope"/>
    <m/>
    <s v="OFDA"/>
    <x v="0"/>
    <x v="98"/>
    <m/>
    <m/>
    <m/>
    <x v="1"/>
    <x v="1"/>
    <s v="Bâches"/>
    <m/>
    <s v="Nombre"/>
    <n v="2639"/>
    <m/>
    <m/>
    <m/>
    <s v=""/>
    <x v="277"/>
    <m/>
    <x v="2"/>
    <x v="14"/>
    <m/>
    <m/>
    <m/>
    <m/>
    <m/>
    <x v="550"/>
    <n v="196"/>
    <s v="HT07"/>
    <e v="#N/A"/>
    <e v="#N/A"/>
    <n v="1"/>
  </r>
  <r>
    <s v="Mission of Hope"/>
    <m/>
    <s v="OFDA"/>
    <x v="0"/>
    <x v="98"/>
    <m/>
    <m/>
    <m/>
    <x v="0"/>
    <x v="0"/>
    <s v="Couvertures"/>
    <m/>
    <s v="Nombre"/>
    <n v="2000"/>
    <m/>
    <m/>
    <m/>
    <s v=""/>
    <x v="278"/>
    <m/>
    <x v="1"/>
    <x v="14"/>
    <m/>
    <m/>
    <m/>
    <m/>
    <m/>
    <x v="550"/>
    <n v="196"/>
    <s v="HT08"/>
    <e v="#N/A"/>
    <e v="#N/A"/>
    <n v="0"/>
  </r>
  <r>
    <s v="Mission of Hope"/>
    <m/>
    <s v="OFDA"/>
    <x v="0"/>
    <x v="98"/>
    <m/>
    <m/>
    <m/>
    <x v="0"/>
    <x v="0"/>
    <s v="Kit de cuisine"/>
    <m/>
    <s v="Nombre"/>
    <n v="5500"/>
    <m/>
    <m/>
    <m/>
    <s v=""/>
    <x v="278"/>
    <m/>
    <x v="1"/>
    <x v="14"/>
    <m/>
    <m/>
    <m/>
    <m/>
    <m/>
    <x v="550"/>
    <n v="196"/>
    <s v="HT08"/>
    <e v="#N/A"/>
    <e v="#N/A"/>
    <n v="0"/>
  </r>
  <r>
    <s v="OIH"/>
    <m/>
    <s v="OFDA"/>
    <x v="0"/>
    <x v="98"/>
    <m/>
    <m/>
    <m/>
    <x v="1"/>
    <x v="1"/>
    <s v="Bâches"/>
    <m/>
    <s v="Nombre"/>
    <n v="1500"/>
    <m/>
    <m/>
    <m/>
    <s v=""/>
    <x v="174"/>
    <m/>
    <x v="6"/>
    <x v="14"/>
    <m/>
    <m/>
    <m/>
    <m/>
    <m/>
    <x v="550"/>
    <n v="196"/>
    <s v="HT09"/>
    <e v="#N/A"/>
    <e v="#N/A"/>
    <n v="1"/>
  </r>
  <r>
    <s v="OIH"/>
    <m/>
    <s v="OFDA"/>
    <x v="0"/>
    <x v="98"/>
    <m/>
    <m/>
    <m/>
    <x v="0"/>
    <x v="0"/>
    <s v="Bidons"/>
    <m/>
    <s v="Nombre"/>
    <n v="500"/>
    <m/>
    <m/>
    <m/>
    <s v=""/>
    <x v="174"/>
    <m/>
    <x v="6"/>
    <x v="14"/>
    <m/>
    <m/>
    <m/>
    <m/>
    <m/>
    <x v="550"/>
    <n v="196"/>
    <s v="HT09"/>
    <e v="#N/A"/>
    <e v="#N/A"/>
    <n v="0"/>
  </r>
  <r>
    <s v="OIH"/>
    <m/>
    <s v="OFDA"/>
    <x v="0"/>
    <x v="98"/>
    <m/>
    <m/>
    <m/>
    <x v="0"/>
    <x v="0"/>
    <s v="Couvertures"/>
    <m/>
    <s v="Nombre"/>
    <n v="1500"/>
    <m/>
    <m/>
    <m/>
    <s v=""/>
    <x v="174"/>
    <m/>
    <x v="6"/>
    <x v="14"/>
    <m/>
    <m/>
    <m/>
    <m/>
    <m/>
    <x v="550"/>
    <n v="196"/>
    <s v="HT09"/>
    <e v="#N/A"/>
    <e v="#N/A"/>
    <n v="0"/>
  </r>
  <r>
    <s v="OIH"/>
    <m/>
    <s v="OFDA"/>
    <x v="0"/>
    <x v="98"/>
    <m/>
    <m/>
    <m/>
    <x v="0"/>
    <x v="0"/>
    <s v="Kit de cuisine"/>
    <m/>
    <s v="Nombre"/>
    <n v="293"/>
    <m/>
    <m/>
    <m/>
    <s v=""/>
    <x v="174"/>
    <m/>
    <x v="6"/>
    <x v="14"/>
    <m/>
    <m/>
    <m/>
    <m/>
    <m/>
    <x v="550"/>
    <n v="196"/>
    <s v="HT09"/>
    <e v="#N/A"/>
    <e v="#N/A"/>
    <n v="0"/>
  </r>
  <r>
    <s v="OIH"/>
    <m/>
    <s v="OFDA"/>
    <x v="0"/>
    <x v="98"/>
    <m/>
    <m/>
    <m/>
    <x v="0"/>
    <x v="0"/>
    <s v="Kit d'hygiène"/>
    <m/>
    <s v="Nombre"/>
    <n v="1500"/>
    <m/>
    <m/>
    <m/>
    <s v=""/>
    <x v="174"/>
    <m/>
    <x v="6"/>
    <x v="14"/>
    <m/>
    <m/>
    <m/>
    <m/>
    <m/>
    <x v="550"/>
    <n v="196"/>
    <s v="HT09"/>
    <e v="#N/A"/>
    <e v="#N/A"/>
    <n v="0"/>
  </r>
  <r>
    <s v="Peace Winds Japan"/>
    <m/>
    <m/>
    <x v="1"/>
    <x v="98"/>
    <m/>
    <m/>
    <m/>
    <x v="1"/>
    <x v="1"/>
    <s v="Kit Abris"/>
    <m/>
    <s v="Nombre"/>
    <n v="1100"/>
    <m/>
    <m/>
    <m/>
    <s v=""/>
    <x v="37"/>
    <m/>
    <x v="2"/>
    <x v="48"/>
    <s v="2ème Débouchette"/>
    <s v="all localite"/>
    <m/>
    <m/>
    <m/>
    <x v="550"/>
    <n v="196"/>
    <s v="HT07"/>
    <s v="HT07722"/>
    <s v="HT07722-02"/>
    <n v="1"/>
  </r>
  <r>
    <s v="Peace Winds Japan"/>
    <m/>
    <m/>
    <x v="1"/>
    <x v="98"/>
    <m/>
    <m/>
    <m/>
    <x v="1"/>
    <x v="1"/>
    <s v="Kit Abris"/>
    <m/>
    <s v="Nombre"/>
    <n v="500"/>
    <m/>
    <m/>
    <m/>
    <s v=""/>
    <x v="37"/>
    <m/>
    <x v="2"/>
    <x v="51"/>
    <s v="1ère Lazare"/>
    <s v="Chateau"/>
    <m/>
    <m/>
    <m/>
    <x v="550"/>
    <n v="196"/>
    <s v="HT07"/>
    <s v="HT07723"/>
    <s v="HT07723-01"/>
    <n v="1"/>
  </r>
  <r>
    <s v="Save the Children International"/>
    <m/>
    <s v="OFDA"/>
    <x v="1"/>
    <x v="98"/>
    <m/>
    <m/>
    <m/>
    <x v="1"/>
    <x v="3"/>
    <s v="Conditionel "/>
    <m/>
    <s v="Valeur en USD"/>
    <n v="550"/>
    <m/>
    <m/>
    <m/>
    <s v=""/>
    <x v="182"/>
    <s v="Sélection / Priorisation"/>
    <x v="4"/>
    <x v="14"/>
    <m/>
    <m/>
    <s v="Rural"/>
    <s v="Ménage"/>
    <s v="TBD between Beaumont in GA, and Torbek and Camp Perrin in Sud. "/>
    <x v="550"/>
    <n v="196"/>
    <e v="#N/A"/>
    <e v="#N/A"/>
    <e v="#N/A"/>
    <n v="0"/>
  </r>
  <r>
    <s v="Save the Children International"/>
    <m/>
    <s v="OFDA"/>
    <x v="1"/>
    <x v="98"/>
    <m/>
    <m/>
    <m/>
    <x v="2"/>
    <x v="6"/>
    <s v="IEC"/>
    <m/>
    <s v="Nombre de campagne"/>
    <m/>
    <m/>
    <m/>
    <m/>
    <s v=""/>
    <x v="279"/>
    <s v="Distribution générale"/>
    <x v="4"/>
    <x v="14"/>
    <m/>
    <m/>
    <s v="Rural"/>
    <s v="Ménage"/>
    <s v="In Beaumont in GA, and Torbek and Camp Perrin in Sud. "/>
    <x v="550"/>
    <n v="196"/>
    <e v="#N/A"/>
    <e v="#N/A"/>
    <e v="#N/A"/>
    <n v="0"/>
  </r>
  <r>
    <s v="Terre des Hommes"/>
    <m/>
    <m/>
    <x v="0"/>
    <x v="98"/>
    <m/>
    <m/>
    <m/>
    <x v="0"/>
    <x v="0"/>
    <s v="Kit de cuisine"/>
    <m/>
    <s v="Nombre"/>
    <n v="500"/>
    <m/>
    <m/>
    <m/>
    <s v=""/>
    <x v="111"/>
    <m/>
    <x v="2"/>
    <x v="7"/>
    <m/>
    <m/>
    <m/>
    <m/>
    <m/>
    <x v="550"/>
    <n v="196"/>
    <s v="HT07"/>
    <s v="HT07711"/>
    <e v="#N/A"/>
    <n v="1"/>
  </r>
  <r>
    <s v="Terre des Hommes"/>
    <m/>
    <m/>
    <x v="0"/>
    <x v="98"/>
    <m/>
    <m/>
    <m/>
    <x v="0"/>
    <x v="0"/>
    <s v="Kit d'hygiène"/>
    <m/>
    <s v="Nombre"/>
    <n v="500"/>
    <m/>
    <m/>
    <m/>
    <s v=""/>
    <x v="111"/>
    <m/>
    <x v="2"/>
    <x v="7"/>
    <m/>
    <m/>
    <m/>
    <m/>
    <m/>
    <x v="550"/>
    <n v="196"/>
    <s v="HT07"/>
    <s v="HT07711"/>
    <e v="#N/A"/>
    <n v="0"/>
  </r>
  <r>
    <s v="Terre des Hommes"/>
    <m/>
    <m/>
    <x v="0"/>
    <x v="98"/>
    <m/>
    <m/>
    <m/>
    <x v="0"/>
    <x v="0"/>
    <s v="Kit d'hygiène"/>
    <m/>
    <s v="Nombre"/>
    <n v="500"/>
    <m/>
    <m/>
    <m/>
    <s v=""/>
    <x v="111"/>
    <m/>
    <x v="2"/>
    <x v="27"/>
    <m/>
    <m/>
    <m/>
    <m/>
    <m/>
    <x v="550"/>
    <n v="196"/>
    <s v="HT07"/>
    <s v="HT07742"/>
    <e v="#N/A"/>
    <n v="1"/>
  </r>
  <r>
    <s v="Terre des Hommes"/>
    <m/>
    <m/>
    <x v="0"/>
    <x v="98"/>
    <m/>
    <m/>
    <m/>
    <x v="0"/>
    <x v="0"/>
    <s v="Kit d'hygiène"/>
    <m/>
    <s v="Nombre"/>
    <n v="500"/>
    <m/>
    <m/>
    <m/>
    <s v=""/>
    <x v="111"/>
    <m/>
    <x v="2"/>
    <x v="36"/>
    <m/>
    <m/>
    <m/>
    <m/>
    <m/>
    <x v="550"/>
    <n v="196"/>
    <s v="HT07"/>
    <s v="HT07743"/>
    <e v="#N/A"/>
    <n v="0"/>
  </r>
  <r>
    <s v="UCLBP"/>
    <m/>
    <s v="OFDA"/>
    <x v="0"/>
    <x v="98"/>
    <m/>
    <m/>
    <m/>
    <x v="1"/>
    <x v="1"/>
    <s v="Bâches"/>
    <m/>
    <s v="Nombre"/>
    <n v="20"/>
    <m/>
    <m/>
    <m/>
    <s v=""/>
    <x v="37"/>
    <m/>
    <x v="5"/>
    <x v="14"/>
    <m/>
    <m/>
    <m/>
    <m/>
    <m/>
    <x v="550"/>
    <n v="196"/>
    <s v="HT10"/>
    <e v="#N/A"/>
    <e v="#N/A"/>
    <n v="1"/>
  </r>
  <r>
    <s v="UCLBP"/>
    <m/>
    <s v="OFDA"/>
    <x v="0"/>
    <x v="98"/>
    <m/>
    <m/>
    <m/>
    <x v="1"/>
    <x v="1"/>
    <s v="Bâches"/>
    <m/>
    <s v="Nombre"/>
    <n v="20"/>
    <m/>
    <m/>
    <m/>
    <s v=""/>
    <x v="37"/>
    <m/>
    <x v="2"/>
    <x v="14"/>
    <m/>
    <m/>
    <m/>
    <m/>
    <m/>
    <x v="550"/>
    <n v="196"/>
    <s v="HT07"/>
    <e v="#N/A"/>
    <e v="#N/A"/>
    <n v="0"/>
  </r>
  <r>
    <s v="UCLBP"/>
    <m/>
    <s v="OFDA"/>
    <x v="0"/>
    <x v="98"/>
    <m/>
    <m/>
    <m/>
    <x v="0"/>
    <x v="0"/>
    <s v="Bidons"/>
    <m/>
    <s v="Nombre"/>
    <n v="20"/>
    <m/>
    <m/>
    <m/>
    <s v=""/>
    <x v="37"/>
    <m/>
    <x v="5"/>
    <x v="14"/>
    <m/>
    <m/>
    <m/>
    <m/>
    <m/>
    <x v="550"/>
    <n v="196"/>
    <s v="HT10"/>
    <e v="#N/A"/>
    <e v="#N/A"/>
    <n v="0"/>
  </r>
  <r>
    <s v="UCLBP"/>
    <m/>
    <s v="OFDA"/>
    <x v="0"/>
    <x v="98"/>
    <m/>
    <m/>
    <m/>
    <x v="0"/>
    <x v="0"/>
    <s v="Bidons"/>
    <m/>
    <s v="Nombre"/>
    <n v="20"/>
    <m/>
    <m/>
    <m/>
    <s v=""/>
    <x v="37"/>
    <m/>
    <x v="2"/>
    <x v="14"/>
    <m/>
    <m/>
    <m/>
    <m/>
    <m/>
    <x v="550"/>
    <n v="196"/>
    <s v="HT07"/>
    <e v="#N/A"/>
    <e v="#N/A"/>
    <n v="0"/>
  </r>
  <r>
    <s v="UCLBP"/>
    <m/>
    <s v="OFDA"/>
    <x v="0"/>
    <x v="98"/>
    <m/>
    <m/>
    <m/>
    <x v="0"/>
    <x v="0"/>
    <s v="Couvertures"/>
    <m/>
    <s v="Nombre"/>
    <n v="20"/>
    <m/>
    <m/>
    <m/>
    <s v=""/>
    <x v="37"/>
    <m/>
    <x v="5"/>
    <x v="14"/>
    <m/>
    <m/>
    <m/>
    <m/>
    <m/>
    <x v="550"/>
    <n v="196"/>
    <s v="HT10"/>
    <e v="#N/A"/>
    <e v="#N/A"/>
    <n v="0"/>
  </r>
  <r>
    <s v="UCLBP"/>
    <m/>
    <s v="OFDA"/>
    <x v="0"/>
    <x v="98"/>
    <m/>
    <m/>
    <m/>
    <x v="0"/>
    <x v="0"/>
    <s v="Couvertures"/>
    <m/>
    <s v="Nombre"/>
    <n v="20"/>
    <m/>
    <m/>
    <m/>
    <s v=""/>
    <x v="37"/>
    <m/>
    <x v="2"/>
    <x v="14"/>
    <m/>
    <m/>
    <m/>
    <m/>
    <m/>
    <x v="550"/>
    <n v="196"/>
    <s v="HT07"/>
    <e v="#N/A"/>
    <e v="#N/A"/>
    <n v="0"/>
  </r>
  <r>
    <s v="UCLBP"/>
    <m/>
    <s v="OFDA"/>
    <x v="0"/>
    <x v="98"/>
    <m/>
    <m/>
    <m/>
    <x v="0"/>
    <x v="0"/>
    <s v="Kit de cuisine"/>
    <m/>
    <s v="Nombre"/>
    <n v="20"/>
    <m/>
    <m/>
    <m/>
    <s v=""/>
    <x v="37"/>
    <m/>
    <x v="5"/>
    <x v="14"/>
    <m/>
    <m/>
    <m/>
    <m/>
    <m/>
    <x v="550"/>
    <n v="196"/>
    <s v="HT10"/>
    <e v="#N/A"/>
    <e v="#N/A"/>
    <n v="0"/>
  </r>
  <r>
    <s v="UCLBP"/>
    <m/>
    <s v="OFDA"/>
    <x v="0"/>
    <x v="98"/>
    <m/>
    <m/>
    <m/>
    <x v="0"/>
    <x v="0"/>
    <s v="Kit de cuisine"/>
    <m/>
    <s v="Nombre"/>
    <n v="20"/>
    <m/>
    <m/>
    <m/>
    <s v=""/>
    <x v="37"/>
    <m/>
    <x v="2"/>
    <x v="14"/>
    <m/>
    <m/>
    <m/>
    <m/>
    <m/>
    <x v="550"/>
    <n v="196"/>
    <s v="HT07"/>
    <e v="#N/A"/>
    <e v="#N/A"/>
    <n v="0"/>
  </r>
  <r>
    <s v="UCLBP"/>
    <m/>
    <s v="OFDA"/>
    <x v="0"/>
    <x v="98"/>
    <m/>
    <m/>
    <m/>
    <x v="0"/>
    <x v="0"/>
    <s v="Kit d'hygiène"/>
    <m/>
    <s v="Nombre"/>
    <n v="20"/>
    <m/>
    <m/>
    <m/>
    <s v=""/>
    <x v="37"/>
    <m/>
    <x v="5"/>
    <x v="14"/>
    <m/>
    <m/>
    <m/>
    <m/>
    <m/>
    <x v="550"/>
    <n v="196"/>
    <s v="HT10"/>
    <e v="#N/A"/>
    <e v="#N/A"/>
    <n v="0"/>
  </r>
  <r>
    <s v="UCLBP"/>
    <m/>
    <s v="OFDA"/>
    <x v="0"/>
    <x v="98"/>
    <m/>
    <m/>
    <m/>
    <x v="0"/>
    <x v="0"/>
    <s v="Kit d'hygiène"/>
    <m/>
    <s v="Nombre"/>
    <n v="20"/>
    <m/>
    <m/>
    <m/>
    <s v=""/>
    <x v="37"/>
    <m/>
    <x v="2"/>
    <x v="14"/>
    <m/>
    <m/>
    <m/>
    <m/>
    <m/>
    <x v="550"/>
    <n v="196"/>
    <s v="HT07"/>
    <e v="#N/A"/>
    <e v="#N/A"/>
    <n v="0"/>
  </r>
  <r>
    <s v="Vistion Forward"/>
    <m/>
    <s v="OFDA"/>
    <x v="0"/>
    <x v="98"/>
    <m/>
    <m/>
    <m/>
    <x v="1"/>
    <x v="1"/>
    <s v="Bâches"/>
    <m/>
    <s v="Nombre"/>
    <n v="50"/>
    <m/>
    <m/>
    <m/>
    <s v=""/>
    <x v="33"/>
    <m/>
    <x v="4"/>
    <x v="14"/>
    <m/>
    <m/>
    <m/>
    <m/>
    <m/>
    <x v="550"/>
    <n v="196"/>
    <e v="#N/A"/>
    <e v="#N/A"/>
    <e v="#N/A"/>
    <n v="1"/>
  </r>
  <r>
    <s v="Vistion Forward"/>
    <m/>
    <s v="OFDA"/>
    <x v="0"/>
    <x v="98"/>
    <m/>
    <m/>
    <m/>
    <x v="0"/>
    <x v="0"/>
    <s v="Kit de cuisine"/>
    <m/>
    <s v="Nombre"/>
    <n v="200"/>
    <m/>
    <m/>
    <m/>
    <s v=""/>
    <x v="33"/>
    <m/>
    <x v="4"/>
    <x v="14"/>
    <m/>
    <m/>
    <m/>
    <m/>
    <m/>
    <x v="550"/>
    <n v="196"/>
    <e v="#N/A"/>
    <e v="#N/A"/>
    <e v="#N/A"/>
    <n v="0"/>
  </r>
  <r>
    <s v="Vistion Forward"/>
    <m/>
    <s v="OFDA"/>
    <x v="0"/>
    <x v="98"/>
    <m/>
    <m/>
    <m/>
    <x v="0"/>
    <x v="0"/>
    <s v="Kit d'hygiène"/>
    <m/>
    <s v="Nombre"/>
    <n v="200"/>
    <m/>
    <m/>
    <m/>
    <s v=""/>
    <x v="33"/>
    <m/>
    <x v="4"/>
    <x v="14"/>
    <m/>
    <m/>
    <m/>
    <m/>
    <m/>
    <x v="550"/>
    <n v="196"/>
    <e v="#N/A"/>
    <e v="#N/A"/>
    <e v="#N/A"/>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I633" firstHeaderRow="1" firstDataRow="3" firstDataCol="1" rowPageCount="1" colPageCount="1"/>
  <pivotFields count="33">
    <pivotField showAll="0"/>
    <pivotField showAll="0"/>
    <pivotField showAll="0"/>
    <pivotField axis="axisPage" multipleItemSelectionAllowed="1" showAll="0">
      <items count="6">
        <item x="3"/>
        <item h="1" x="1"/>
        <item h="1" x="4"/>
        <item x="0"/>
        <item h="1" x="2"/>
        <item t="default"/>
      </items>
    </pivotField>
    <pivotField showAll="0"/>
    <pivotField showAll="0"/>
    <pivotField showAll="0"/>
    <pivotField showAll="0"/>
    <pivotField axis="axisCol" showAll="0">
      <items count="4">
        <item x="1"/>
        <item x="0"/>
        <item x="2"/>
        <item t="default"/>
      </items>
    </pivotField>
    <pivotField showAll="0">
      <items count="8">
        <item x="5"/>
        <item x="4"/>
        <item x="3"/>
        <item x="6"/>
        <item x="2"/>
        <item x="1"/>
        <item x="0"/>
        <item t="default"/>
      </items>
    </pivotField>
    <pivotField showAll="0"/>
    <pivotField showAll="0"/>
    <pivotField showAll="0"/>
    <pivotField showAll="0"/>
    <pivotField showAll="0"/>
    <pivotField showAll="0"/>
    <pivotField showAll="0"/>
    <pivotField showAll="0"/>
    <pivotField dataField="1" showAll="0">
      <items count="281">
        <item x="85"/>
        <item x="227"/>
        <item x="199"/>
        <item x="83"/>
        <item x="3"/>
        <item x="177"/>
        <item x="236"/>
        <item x="81"/>
        <item x="231"/>
        <item x="22"/>
        <item x="18"/>
        <item x="250"/>
        <item x="48"/>
        <item x="155"/>
        <item x="19"/>
        <item x="72"/>
        <item x="17"/>
        <item x="256"/>
        <item x="144"/>
        <item x="191"/>
        <item x="0"/>
        <item x="184"/>
        <item x="16"/>
        <item x="61"/>
        <item x="178"/>
        <item x="21"/>
        <item x="103"/>
        <item x="10"/>
        <item x="82"/>
        <item x="151"/>
        <item x="220"/>
        <item x="161"/>
        <item x="253"/>
        <item x="14"/>
        <item x="260"/>
        <item x="40"/>
        <item x="261"/>
        <item x="245"/>
        <item x="56"/>
        <item x="163"/>
        <item x="164"/>
        <item x="5"/>
        <item x="202"/>
        <item x="53"/>
        <item x="241"/>
        <item x="138"/>
        <item x="28"/>
        <item x="171"/>
        <item x="38"/>
        <item x="68"/>
        <item x="46"/>
        <item x="233"/>
        <item x="133"/>
        <item x="73"/>
        <item x="67"/>
        <item x="47"/>
        <item x="11"/>
        <item x="140"/>
        <item x="27"/>
        <item x="26"/>
        <item x="166"/>
        <item x="102"/>
        <item x="242"/>
        <item x="259"/>
        <item x="221"/>
        <item x="89"/>
        <item x="71"/>
        <item x="12"/>
        <item x="127"/>
        <item x="153"/>
        <item x="130"/>
        <item x="7"/>
        <item x="176"/>
        <item x="50"/>
        <item x="6"/>
        <item x="13"/>
        <item x="86"/>
        <item x="135"/>
        <item x="76"/>
        <item x="124"/>
        <item x="44"/>
        <item x="147"/>
        <item x="110"/>
        <item x="8"/>
        <item x="137"/>
        <item x="24"/>
        <item x="217"/>
        <item x="108"/>
        <item x="31"/>
        <item x="128"/>
        <item x="154"/>
        <item x="257"/>
        <item x="32"/>
        <item x="120"/>
        <item x="15"/>
        <item x="229"/>
        <item x="121"/>
        <item x="30"/>
        <item x="105"/>
        <item x="59"/>
        <item x="60"/>
        <item x="117"/>
        <item x="9"/>
        <item x="212"/>
        <item x="118"/>
        <item x="64"/>
        <item x="255"/>
        <item x="1"/>
        <item x="210"/>
        <item x="4"/>
        <item x="228"/>
        <item x="106"/>
        <item x="142"/>
        <item x="225"/>
        <item x="33"/>
        <item x="223"/>
        <item x="207"/>
        <item x="160"/>
        <item x="251"/>
        <item x="94"/>
        <item x="197"/>
        <item x="224"/>
        <item x="194"/>
        <item x="125"/>
        <item x="49"/>
        <item x="179"/>
        <item x="213"/>
        <item x="139"/>
        <item x="20"/>
        <item x="122"/>
        <item x="172"/>
        <item x="248"/>
        <item x="84"/>
        <item x="193"/>
        <item x="87"/>
        <item x="148"/>
        <item x="149"/>
        <item x="167"/>
        <item x="114"/>
        <item x="29"/>
        <item x="34"/>
        <item x="69"/>
        <item x="249"/>
        <item x="271"/>
        <item x="192"/>
        <item x="276"/>
        <item x="156"/>
        <item x="189"/>
        <item x="43"/>
        <item x="101"/>
        <item x="165"/>
        <item x="58"/>
        <item x="90"/>
        <item x="25"/>
        <item x="188"/>
        <item x="252"/>
        <item x="52"/>
        <item x="98"/>
        <item x="95"/>
        <item x="51"/>
        <item x="247"/>
        <item x="173"/>
        <item x="39"/>
        <item x="54"/>
        <item x="41"/>
        <item x="270"/>
        <item x="183"/>
        <item x="113"/>
        <item x="200"/>
        <item x="119"/>
        <item x="2"/>
        <item x="198"/>
        <item x="187"/>
        <item x="243"/>
        <item x="131"/>
        <item x="195"/>
        <item x="273"/>
        <item x="235"/>
        <item x="23"/>
        <item x="129"/>
        <item x="136"/>
        <item x="214"/>
        <item x="258"/>
        <item x="201"/>
        <item x="190"/>
        <item x="66"/>
        <item x="92"/>
        <item x="45"/>
        <item x="170"/>
        <item x="162"/>
        <item x="203"/>
        <item x="150"/>
        <item x="208"/>
        <item x="116"/>
        <item x="180"/>
        <item x="75"/>
        <item x="230"/>
        <item x="157"/>
        <item x="145"/>
        <item x="111"/>
        <item x="209"/>
        <item x="123"/>
        <item x="97"/>
        <item x="232"/>
        <item x="219"/>
        <item x="254"/>
        <item x="218"/>
        <item x="182"/>
        <item x="196"/>
        <item x="70"/>
        <item x="240"/>
        <item x="99"/>
        <item x="186"/>
        <item x="175"/>
        <item x="168"/>
        <item x="268"/>
        <item x="234"/>
        <item x="107"/>
        <item x="96"/>
        <item x="65"/>
        <item x="204"/>
        <item x="215"/>
        <item x="143"/>
        <item x="275"/>
        <item x="63"/>
        <item x="146"/>
        <item x="74"/>
        <item x="36"/>
        <item x="55"/>
        <item x="169"/>
        <item x="158"/>
        <item x="205"/>
        <item x="57"/>
        <item x="88"/>
        <item x="141"/>
        <item x="216"/>
        <item x="272"/>
        <item x="134"/>
        <item x="100"/>
        <item x="226"/>
        <item x="185"/>
        <item x="237"/>
        <item x="80"/>
        <item x="181"/>
        <item x="262"/>
        <item x="78"/>
        <item x="239"/>
        <item x="152"/>
        <item x="93"/>
        <item x="104"/>
        <item x="132"/>
        <item x="211"/>
        <item x="159"/>
        <item x="238"/>
        <item x="42"/>
        <item x="222"/>
        <item x="126"/>
        <item x="91"/>
        <item x="174"/>
        <item x="112"/>
        <item x="244"/>
        <item x="77"/>
        <item x="35"/>
        <item x="264"/>
        <item x="266"/>
        <item x="265"/>
        <item x="246"/>
        <item x="79"/>
        <item x="206"/>
        <item x="115"/>
        <item x="274"/>
        <item x="277"/>
        <item x="269"/>
        <item x="109"/>
        <item x="263"/>
        <item x="267"/>
        <item x="279"/>
        <item x="62"/>
        <item x="278"/>
        <item x="37"/>
        <item t="default"/>
      </items>
    </pivotField>
    <pivotField showAll="0"/>
    <pivotField axis="axisRow" showAll="0">
      <items count="10">
        <item x="8"/>
        <item x="1"/>
        <item x="5"/>
        <item x="7"/>
        <item x="6"/>
        <item x="0"/>
        <item x="2"/>
        <item x="3"/>
        <item x="4"/>
        <item t="default"/>
      </items>
    </pivotField>
    <pivotField axis="axisRow" showAll="0">
      <items count="72">
        <item x="6"/>
        <item x="0"/>
        <item x="12"/>
        <item x="69"/>
        <item x="44"/>
        <item x="66"/>
        <item x="24"/>
        <item x="70"/>
        <item x="51"/>
        <item x="31"/>
        <item x="16"/>
        <item x="55"/>
        <item x="62"/>
        <item x="23"/>
        <item x="64"/>
        <item x="50"/>
        <item x="49"/>
        <item x="40"/>
        <item x="8"/>
        <item x="58"/>
        <item x="10"/>
        <item x="4"/>
        <item x="63"/>
        <item x="19"/>
        <item x="52"/>
        <item x="45"/>
        <item x="38"/>
        <item x="68"/>
        <item x="41"/>
        <item x="3"/>
        <item x="17"/>
        <item x="67"/>
        <item x="28"/>
        <item x="60"/>
        <item x="29"/>
        <item x="56"/>
        <item x="35"/>
        <item x="1"/>
        <item x="15"/>
        <item x="59"/>
        <item x="39"/>
        <item x="25"/>
        <item x="32"/>
        <item x="7"/>
        <item x="46"/>
        <item x="65"/>
        <item x="26"/>
        <item x="34"/>
        <item x="18"/>
        <item x="33"/>
        <item x="5"/>
        <item x="37"/>
        <item x="47"/>
        <item x="11"/>
        <item x="61"/>
        <item x="42"/>
        <item x="21"/>
        <item x="53"/>
        <item x="57"/>
        <item x="22"/>
        <item x="27"/>
        <item x="9"/>
        <item x="20"/>
        <item x="36"/>
        <item x="2"/>
        <item x="48"/>
        <item x="30"/>
        <item x="13"/>
        <item x="54"/>
        <item x="43"/>
        <item x="14"/>
        <item t="default"/>
      </items>
    </pivotField>
    <pivotField showAll="0"/>
    <pivotField showAll="0"/>
    <pivotField showAll="0"/>
    <pivotField showAll="0"/>
    <pivotField showAll="0"/>
    <pivotField axis="axisRow" showAll="0">
      <items count="552">
        <item x="236"/>
        <item x="372"/>
        <item x="386"/>
        <item x="298"/>
        <item x="325"/>
        <item x="137"/>
        <item x="143"/>
        <item x="161"/>
        <item x="169"/>
        <item x="175"/>
        <item x="185"/>
        <item x="199"/>
        <item x="256"/>
        <item x="338"/>
        <item x="270"/>
        <item x="419"/>
        <item x="277"/>
        <item x="287"/>
        <item x="308"/>
        <item x="357"/>
        <item x="373"/>
        <item x="278"/>
        <item x="279"/>
        <item x="280"/>
        <item x="288"/>
        <item x="319"/>
        <item x="320"/>
        <item x="49"/>
        <item x="61"/>
        <item x="65"/>
        <item x="63"/>
        <item x="66"/>
        <item x="60"/>
        <item x="62"/>
        <item x="64"/>
        <item x="76"/>
        <item x="73"/>
        <item x="77"/>
        <item x="75"/>
        <item x="78"/>
        <item x="74"/>
        <item x="87"/>
        <item x="88"/>
        <item x="102"/>
        <item x="131"/>
        <item x="130"/>
        <item x="138"/>
        <item x="139"/>
        <item x="140"/>
        <item x="144"/>
        <item x="145"/>
        <item x="146"/>
        <item x="147"/>
        <item x="150"/>
        <item x="152"/>
        <item x="149"/>
        <item x="151"/>
        <item x="153"/>
        <item x="148"/>
        <item x="162"/>
        <item x="170"/>
        <item x="178"/>
        <item x="176"/>
        <item x="179"/>
        <item x="177"/>
        <item x="186"/>
        <item x="192"/>
        <item x="201"/>
        <item x="200"/>
        <item x="210"/>
        <item x="225"/>
        <item x="237"/>
        <item x="238"/>
        <item x="328"/>
        <item x="329"/>
        <item x="330"/>
        <item x="339"/>
        <item x="340"/>
        <item x="341"/>
        <item x="348"/>
        <item x="349"/>
        <item x="353"/>
        <item x="354"/>
        <item x="358"/>
        <item x="364"/>
        <item x="374"/>
        <item x="382"/>
        <item x="390"/>
        <item x="398"/>
        <item x="396"/>
        <item x="397"/>
        <item x="399"/>
        <item x="289"/>
        <item x="299"/>
        <item x="310"/>
        <item x="311"/>
        <item x="321"/>
        <item x="485"/>
        <item x="494"/>
        <item x="493"/>
        <item x="492"/>
        <item x="502"/>
        <item x="507"/>
        <item x="506"/>
        <item x="513"/>
        <item x="514"/>
        <item x="512"/>
        <item x="511"/>
        <item x="524"/>
        <item x="523"/>
        <item x="530"/>
        <item x="529"/>
        <item x="534"/>
        <item x="537"/>
        <item x="536"/>
        <item x="439"/>
        <item x="438"/>
        <item x="437"/>
        <item x="446"/>
        <item x="445"/>
        <item x="444"/>
        <item x="454"/>
        <item x="453"/>
        <item x="451"/>
        <item x="450"/>
        <item x="452"/>
        <item x="465"/>
        <item x="466"/>
        <item x="38"/>
        <item x="39"/>
        <item x="50"/>
        <item x="67"/>
        <item x="68"/>
        <item x="89"/>
        <item x="90"/>
        <item x="110"/>
        <item x="132"/>
        <item x="154"/>
        <item x="155"/>
        <item x="171"/>
        <item x="180"/>
        <item x="187"/>
        <item x="202"/>
        <item x="211"/>
        <item x="217"/>
        <item x="229"/>
        <item x="227"/>
        <item x="228"/>
        <item x="226"/>
        <item x="6"/>
        <item x="4"/>
        <item x="3"/>
        <item x="1"/>
        <item x="5"/>
        <item x="2"/>
        <item x="8"/>
        <item x="9"/>
        <item x="12"/>
        <item x="15"/>
        <item x="25"/>
        <item x="24"/>
        <item x="23"/>
        <item x="26"/>
        <item x="22"/>
        <item x="355"/>
        <item x="359"/>
        <item x="281"/>
        <item x="486"/>
        <item x="495"/>
        <item x="496"/>
        <item x="515"/>
        <item x="519"/>
        <item x="520"/>
        <item x="521"/>
        <item x="525"/>
        <item x="526"/>
        <item x="527"/>
        <item x="531"/>
        <item x="440"/>
        <item x="455"/>
        <item x="458"/>
        <item x="463"/>
        <item x="79"/>
        <item x="91"/>
        <item x="98"/>
        <item x="111"/>
        <item x="133"/>
        <item x="375"/>
        <item x="409"/>
        <item x="51"/>
        <item x="92"/>
        <item x="103"/>
        <item x="188"/>
        <item x="193"/>
        <item x="203"/>
        <item x="218"/>
        <item x="13"/>
        <item x="342"/>
        <item x="360"/>
        <item x="365"/>
        <item x="266"/>
        <item x="290"/>
        <item x="41"/>
        <item x="40"/>
        <item x="80"/>
        <item x="93"/>
        <item x="112"/>
        <item x="113"/>
        <item x="157"/>
        <item x="156"/>
        <item x="181"/>
        <item x="194"/>
        <item x="212"/>
        <item x="219"/>
        <item x="19"/>
        <item x="28"/>
        <item x="27"/>
        <item x="30"/>
        <item x="29"/>
        <item x="344"/>
        <item x="343"/>
        <item x="345"/>
        <item x="291"/>
        <item x="326"/>
        <item x="470"/>
        <item x="478"/>
        <item x="535"/>
        <item x="195"/>
        <item x="204"/>
        <item x="213"/>
        <item x="257"/>
        <item x="267"/>
        <item x="414"/>
        <item x="271"/>
        <item x="421"/>
        <item x="420"/>
        <item x="282"/>
        <item x="220"/>
        <item x="258"/>
        <item x="331"/>
        <item x="346"/>
        <item x="350"/>
        <item x="383"/>
        <item x="268"/>
        <item x="387"/>
        <item x="388"/>
        <item x="292"/>
        <item x="312"/>
        <item x="52"/>
        <item x="70"/>
        <item x="69"/>
        <item x="81"/>
        <item x="114"/>
        <item x="115"/>
        <item x="116"/>
        <item x="117"/>
        <item x="118"/>
        <item x="119"/>
        <item x="120"/>
        <item x="121"/>
        <item x="122"/>
        <item x="123"/>
        <item x="196"/>
        <item x="205"/>
        <item x="214"/>
        <item x="230"/>
        <item x="239"/>
        <item x="240"/>
        <item x="259"/>
        <item x="10"/>
        <item x="272"/>
        <item x="283"/>
        <item x="482"/>
        <item x="487"/>
        <item x="508"/>
        <item x="516"/>
        <item x="517"/>
        <item x="528"/>
        <item x="532"/>
        <item x="538"/>
        <item x="542"/>
        <item x="543"/>
        <item x="544"/>
        <item x="545"/>
        <item x="488"/>
        <item x="158"/>
        <item x="163"/>
        <item x="182"/>
        <item x="183"/>
        <item x="206"/>
        <item x="260"/>
        <item x="351"/>
        <item x="361"/>
        <item x="376"/>
        <item x="385"/>
        <item x="392"/>
        <item x="391"/>
        <item x="410"/>
        <item x="415"/>
        <item x="416"/>
        <item x="417"/>
        <item x="293"/>
        <item x="471"/>
        <item x="479"/>
        <item x="489"/>
        <item x="431"/>
        <item x="447"/>
        <item x="467"/>
        <item x="94"/>
        <item x="99"/>
        <item x="456"/>
        <item x="459"/>
        <item x="460"/>
        <item x="332"/>
        <item x="334"/>
        <item x="335"/>
        <item x="333"/>
        <item x="294"/>
        <item x="300"/>
        <item x="313"/>
        <item x="323"/>
        <item x="322"/>
        <item x="327"/>
        <item x="480"/>
        <item x="481"/>
        <item x="483"/>
        <item x="241"/>
        <item x="261"/>
        <item x="352"/>
        <item x="377"/>
        <item x="503"/>
        <item x="522"/>
        <item x="432"/>
        <item x="464"/>
        <item x="42"/>
        <item x="411"/>
        <item x="43"/>
        <item x="44"/>
        <item x="71"/>
        <item x="104"/>
        <item x="7"/>
        <item x="336"/>
        <item x="347"/>
        <item x="441"/>
        <item x="215"/>
        <item x="45"/>
        <item x="53"/>
        <item x="54"/>
        <item x="82"/>
        <item x="95"/>
        <item x="100"/>
        <item x="108"/>
        <item x="107"/>
        <item x="109"/>
        <item x="106"/>
        <item x="105"/>
        <item x="127"/>
        <item x="126"/>
        <item x="124"/>
        <item x="125"/>
        <item x="135"/>
        <item x="134"/>
        <item x="160"/>
        <item x="159"/>
        <item x="166"/>
        <item x="165"/>
        <item x="164"/>
        <item x="172"/>
        <item x="173"/>
        <item x="184"/>
        <item x="189"/>
        <item x="207"/>
        <item x="216"/>
        <item x="221"/>
        <item x="222"/>
        <item x="233"/>
        <item x="232"/>
        <item x="231"/>
        <item x="245"/>
        <item x="242"/>
        <item x="244"/>
        <item x="243"/>
        <item x="246"/>
        <item x="264"/>
        <item x="263"/>
        <item x="262"/>
        <item x="17"/>
        <item x="31"/>
        <item x="356"/>
        <item x="369"/>
        <item x="366"/>
        <item x="367"/>
        <item x="368"/>
        <item x="274"/>
        <item x="273"/>
        <item x="285"/>
        <item x="284"/>
        <item x="295"/>
        <item x="302"/>
        <item x="301"/>
        <item x="309"/>
        <item x="477"/>
        <item x="476"/>
        <item x="474"/>
        <item x="475"/>
        <item x="473"/>
        <item x="472"/>
        <item x="234"/>
        <item x="265"/>
        <item x="362"/>
        <item x="269"/>
        <item x="393"/>
        <item x="406"/>
        <item x="275"/>
        <item x="296"/>
        <item x="303"/>
        <item x="497"/>
        <item x="55"/>
        <item x="304"/>
        <item x="305"/>
        <item x="306"/>
        <item x="314"/>
        <item x="315"/>
        <item x="316"/>
        <item x="317"/>
        <item x="318"/>
        <item x="389"/>
        <item x="400"/>
        <item x="484"/>
        <item x="490"/>
        <item x="501"/>
        <item x="498"/>
        <item x="499"/>
        <item x="500"/>
        <item x="509"/>
        <item x="533"/>
        <item x="539"/>
        <item x="540"/>
        <item x="541"/>
        <item x="442"/>
        <item x="468"/>
        <item x="546"/>
        <item x="548"/>
        <item x="547"/>
        <item x="549"/>
        <item x="46"/>
        <item x="47"/>
        <item x="48"/>
        <item x="56"/>
        <item x="57"/>
        <item x="58"/>
        <item x="59"/>
        <item x="72"/>
        <item x="83"/>
        <item x="84"/>
        <item x="85"/>
        <item x="86"/>
        <item x="96"/>
        <item x="97"/>
        <item x="101"/>
        <item x="129"/>
        <item x="128"/>
        <item x="136"/>
        <item x="142"/>
        <item x="141"/>
        <item x="0"/>
        <item x="168"/>
        <item x="167"/>
        <item x="174"/>
        <item x="190"/>
        <item x="191"/>
        <item x="197"/>
        <item x="198"/>
        <item x="208"/>
        <item x="209"/>
        <item x="223"/>
        <item x="224"/>
        <item x="235"/>
        <item x="249"/>
        <item x="250"/>
        <item x="251"/>
        <item x="252"/>
        <item x="248"/>
        <item x="253"/>
        <item x="254"/>
        <item x="255"/>
        <item x="247"/>
        <item x="11"/>
        <item x="14"/>
        <item x="16"/>
        <item x="18"/>
        <item x="20"/>
        <item x="21"/>
        <item x="32"/>
        <item x="33"/>
        <item x="34"/>
        <item x="35"/>
        <item x="36"/>
        <item x="37"/>
        <item x="337"/>
        <item x="363"/>
        <item x="370"/>
        <item x="371"/>
        <item x="380"/>
        <item x="378"/>
        <item x="379"/>
        <item x="381"/>
        <item x="384"/>
        <item x="395"/>
        <item x="394"/>
        <item x="405"/>
        <item x="404"/>
        <item x="403"/>
        <item x="401"/>
        <item x="402"/>
        <item x="408"/>
        <item x="407"/>
        <item x="412"/>
        <item x="413"/>
        <item x="418"/>
        <item x="276"/>
        <item x="422"/>
        <item x="426"/>
        <item x="425"/>
        <item x="423"/>
        <item x="427"/>
        <item x="429"/>
        <item x="428"/>
        <item x="424"/>
        <item x="430"/>
        <item x="286"/>
        <item x="297"/>
        <item x="307"/>
        <item x="324"/>
        <item x="491"/>
        <item x="504"/>
        <item x="505"/>
        <item x="510"/>
        <item x="518"/>
        <item x="435"/>
        <item x="433"/>
        <item x="436"/>
        <item x="434"/>
        <item x="443"/>
        <item x="448"/>
        <item x="449"/>
        <item x="457"/>
        <item x="461"/>
        <item x="462"/>
        <item x="469"/>
        <item x="550"/>
        <item t="default"/>
      </items>
    </pivotField>
    <pivotField dataField="1" showAll="0"/>
    <pivotField showAll="0"/>
    <pivotField showAll="0"/>
    <pivotField showAll="0"/>
    <pivotField showAll="0"/>
  </pivotFields>
  <rowFields count="3">
    <field x="20"/>
    <field x="21"/>
    <field x="27"/>
  </rowFields>
  <rowItems count="628">
    <i>
      <x/>
    </i>
    <i r="1">
      <x v="5"/>
    </i>
    <i r="2">
      <x v="294"/>
    </i>
    <i>
      <x v="1"/>
    </i>
    <i r="1">
      <x/>
    </i>
    <i r="2">
      <x v="149"/>
    </i>
    <i r="2">
      <x v="174"/>
    </i>
    <i r="2">
      <x v="388"/>
    </i>
    <i r="2">
      <x v="389"/>
    </i>
    <i r="2">
      <x v="390"/>
    </i>
    <i r="2">
      <x v="391"/>
    </i>
    <i r="2">
      <x v="392"/>
    </i>
    <i r="1">
      <x v="4"/>
    </i>
    <i r="2">
      <x v="14"/>
    </i>
    <i r="2">
      <x v="198"/>
    </i>
    <i r="2">
      <x v="200"/>
    </i>
    <i r="2">
      <x v="252"/>
    </i>
    <i r="2">
      <x v="285"/>
    </i>
    <i r="2">
      <x v="286"/>
    </i>
    <i r="2">
      <x v="289"/>
    </i>
    <i r="2">
      <x v="307"/>
    </i>
    <i r="2">
      <x v="473"/>
    </i>
    <i r="2">
      <x v="550"/>
    </i>
    <i r="1">
      <x v="13"/>
    </i>
    <i r="2">
      <x v="128"/>
    </i>
    <i r="2">
      <x v="253"/>
    </i>
    <i r="2">
      <x v="291"/>
    </i>
    <i r="2">
      <x v="305"/>
    </i>
    <i r="2">
      <x v="407"/>
    </i>
    <i r="2">
      <x v="408"/>
    </i>
    <i r="2">
      <x v="410"/>
    </i>
    <i r="2">
      <x v="413"/>
    </i>
    <i r="2">
      <x v="414"/>
    </i>
    <i r="2">
      <x v="415"/>
    </i>
    <i r="2">
      <x v="475"/>
    </i>
    <i r="1">
      <x v="16"/>
    </i>
    <i r="2">
      <x v="360"/>
    </i>
    <i r="2">
      <x v="395"/>
    </i>
    <i r="1">
      <x v="21"/>
    </i>
    <i r="2">
      <x v="137"/>
    </i>
    <i r="2">
      <x v="143"/>
    </i>
    <i r="2">
      <x v="150"/>
    </i>
    <i r="2">
      <x v="159"/>
    </i>
    <i r="2">
      <x v="171"/>
    </i>
    <i r="2">
      <x v="254"/>
    </i>
    <i r="2">
      <x v="306"/>
    </i>
    <i r="2">
      <x v="550"/>
    </i>
    <i r="1">
      <x v="25"/>
    </i>
    <i r="2">
      <x v="255"/>
    </i>
    <i r="1">
      <x v="29"/>
    </i>
    <i r="2">
      <x v="151"/>
    </i>
    <i r="2">
      <x v="160"/>
    </i>
    <i r="2">
      <x v="177"/>
    </i>
    <i r="2">
      <x v="183"/>
    </i>
    <i r="2">
      <x v="184"/>
    </i>
    <i r="2">
      <x v="185"/>
    </i>
    <i r="2">
      <x v="186"/>
    </i>
    <i r="2">
      <x v="256"/>
    </i>
    <i r="2">
      <x v="471"/>
    </i>
    <i r="2">
      <x v="550"/>
    </i>
    <i r="1">
      <x v="37"/>
    </i>
    <i r="2">
      <x/>
    </i>
    <i r="2">
      <x v="1"/>
    </i>
    <i r="2">
      <x v="4"/>
    </i>
    <i r="2">
      <x v="5"/>
    </i>
    <i r="2">
      <x v="6"/>
    </i>
    <i r="2">
      <x v="7"/>
    </i>
    <i r="2">
      <x v="8"/>
    </i>
    <i r="2">
      <x v="9"/>
    </i>
    <i r="2">
      <x v="10"/>
    </i>
    <i r="2">
      <x v="11"/>
    </i>
    <i r="2">
      <x v="12"/>
    </i>
    <i r="2">
      <x v="13"/>
    </i>
    <i r="2">
      <x v="15"/>
    </i>
    <i r="2">
      <x v="16"/>
    </i>
    <i r="2">
      <x v="17"/>
    </i>
    <i r="2">
      <x v="18"/>
    </i>
    <i r="2">
      <x v="136"/>
    </i>
    <i r="2">
      <x v="152"/>
    </i>
    <i r="2">
      <x v="161"/>
    </i>
    <i r="2">
      <x v="167"/>
    </i>
    <i r="2">
      <x v="168"/>
    </i>
    <i r="2">
      <x v="170"/>
    </i>
    <i r="2">
      <x v="172"/>
    </i>
    <i r="2">
      <x v="175"/>
    </i>
    <i r="2">
      <x v="182"/>
    </i>
    <i r="2">
      <x v="222"/>
    </i>
    <i r="2">
      <x v="223"/>
    </i>
    <i r="2">
      <x v="257"/>
    </i>
    <i r="2">
      <x v="284"/>
    </i>
    <i r="2">
      <x v="292"/>
    </i>
    <i r="2">
      <x v="295"/>
    </i>
    <i r="2">
      <x v="304"/>
    </i>
    <i r="2">
      <x v="310"/>
    </i>
    <i r="2">
      <x v="311"/>
    </i>
    <i r="2">
      <x v="312"/>
    </i>
    <i r="2">
      <x v="317"/>
    </i>
    <i r="2">
      <x v="318"/>
    </i>
    <i r="2">
      <x v="319"/>
    </i>
    <i r="2">
      <x v="320"/>
    </i>
    <i r="2">
      <x v="322"/>
    </i>
    <i r="2">
      <x v="323"/>
    </i>
    <i r="2">
      <x v="325"/>
    </i>
    <i r="2">
      <x v="345"/>
    </i>
    <i r="2">
      <x v="349"/>
    </i>
    <i r="2">
      <x v="351"/>
    </i>
    <i r="2">
      <x v="352"/>
    </i>
    <i r="2">
      <x v="356"/>
    </i>
    <i r="2">
      <x v="357"/>
    </i>
    <i r="2">
      <x v="364"/>
    </i>
    <i r="2">
      <x v="365"/>
    </i>
    <i r="2">
      <x v="366"/>
    </i>
    <i r="2">
      <x v="373"/>
    </i>
    <i r="2">
      <x v="378"/>
    </i>
    <i r="2">
      <x v="469"/>
    </i>
    <i r="2">
      <x v="550"/>
    </i>
    <i r="1">
      <x v="44"/>
    </i>
    <i r="2">
      <x v="258"/>
    </i>
    <i r="2">
      <x v="290"/>
    </i>
    <i r="2">
      <x v="302"/>
    </i>
    <i r="2">
      <x v="303"/>
    </i>
    <i r="2">
      <x v="550"/>
    </i>
    <i r="1">
      <x v="50"/>
    </i>
    <i r="2">
      <x v="131"/>
    </i>
    <i r="2">
      <x v="133"/>
    </i>
    <i r="2">
      <x v="135"/>
    </i>
    <i r="2">
      <x v="139"/>
    </i>
    <i r="2">
      <x v="140"/>
    </i>
    <i r="2">
      <x v="141"/>
    </i>
    <i r="2">
      <x v="142"/>
    </i>
    <i r="2">
      <x v="145"/>
    </i>
    <i r="2">
      <x v="153"/>
    </i>
    <i r="2">
      <x v="162"/>
    </i>
    <i r="2">
      <x v="164"/>
    </i>
    <i r="2">
      <x v="166"/>
    </i>
    <i r="2">
      <x v="173"/>
    </i>
    <i r="2">
      <x v="187"/>
    </i>
    <i r="2">
      <x v="188"/>
    </i>
    <i r="2">
      <x v="259"/>
    </i>
    <i r="2">
      <x v="550"/>
    </i>
    <i r="1">
      <x v="52"/>
    </i>
    <i r="2">
      <x v="108"/>
    </i>
    <i r="2">
      <x v="260"/>
    </i>
    <i r="2">
      <x v="293"/>
    </i>
    <i r="2">
      <x v="550"/>
    </i>
    <i r="1">
      <x v="64"/>
    </i>
    <i r="2">
      <x v="129"/>
    </i>
    <i r="2">
      <x v="130"/>
    </i>
    <i r="2">
      <x v="154"/>
    </i>
    <i r="2">
      <x v="163"/>
    </i>
    <i r="2">
      <x v="169"/>
    </i>
    <i r="2">
      <x v="176"/>
    </i>
    <i r="2">
      <x v="178"/>
    </i>
    <i r="2">
      <x v="179"/>
    </i>
    <i r="2">
      <x v="181"/>
    </i>
    <i r="2">
      <x v="225"/>
    </i>
    <i r="2">
      <x v="261"/>
    </i>
    <i r="2">
      <x v="296"/>
    </i>
    <i r="2">
      <x v="301"/>
    </i>
    <i r="2">
      <x v="324"/>
    </i>
    <i r="2">
      <x v="342"/>
    </i>
    <i r="2">
      <x v="346"/>
    </i>
    <i r="1">
      <x v="70"/>
    </i>
    <i r="2">
      <x v="338"/>
    </i>
    <i r="2">
      <x v="550"/>
    </i>
    <i>
      <x v="2"/>
    </i>
    <i r="1">
      <x v="3"/>
    </i>
    <i r="2">
      <x v="101"/>
    </i>
    <i r="2">
      <x v="126"/>
    </i>
    <i r="2">
      <x v="273"/>
    </i>
    <i r="2">
      <x v="275"/>
    </i>
    <i r="2">
      <x v="277"/>
    </i>
    <i r="1">
      <x v="7"/>
    </i>
    <i r="2">
      <x v="102"/>
    </i>
    <i r="1">
      <x v="11"/>
    </i>
    <i r="2">
      <x v="237"/>
    </i>
    <i r="2">
      <x v="238"/>
    </i>
    <i r="2">
      <x v="240"/>
    </i>
    <i r="1">
      <x v="30"/>
    </i>
    <i r="2">
      <x v="110"/>
    </i>
    <i r="2">
      <x v="491"/>
    </i>
    <i r="2">
      <x v="493"/>
    </i>
    <i r="2">
      <x v="550"/>
    </i>
    <i r="1">
      <x v="31"/>
    </i>
    <i r="2">
      <x v="521"/>
    </i>
    <i r="1">
      <x v="41"/>
    </i>
    <i r="2">
      <x v="121"/>
    </i>
    <i r="2">
      <x v="122"/>
    </i>
    <i r="2">
      <x v="272"/>
    </i>
    <i r="2">
      <x v="274"/>
    </i>
    <i r="2">
      <x v="276"/>
    </i>
    <i r="2">
      <x v="278"/>
    </i>
    <i r="2">
      <x v="334"/>
    </i>
    <i r="1">
      <x v="48"/>
    </i>
    <i r="2">
      <x v="81"/>
    </i>
    <i r="2">
      <x v="111"/>
    </i>
    <i r="2">
      <x v="112"/>
    </i>
    <i r="2">
      <x v="115"/>
    </i>
    <i r="2">
      <x v="116"/>
    </i>
    <i r="2">
      <x v="476"/>
    </i>
    <i r="2">
      <x v="477"/>
    </i>
    <i r="2">
      <x v="492"/>
    </i>
    <i r="2">
      <x v="520"/>
    </i>
    <i r="2">
      <x v="533"/>
    </i>
    <i r="1">
      <x v="51"/>
    </i>
    <i r="2">
      <x v="118"/>
    </i>
    <i r="2">
      <x v="119"/>
    </i>
    <i r="2">
      <x v="453"/>
    </i>
    <i r="2">
      <x v="474"/>
    </i>
    <i r="2">
      <x v="531"/>
    </i>
    <i r="1">
      <x v="55"/>
    </i>
    <i r="2">
      <x v="241"/>
    </i>
    <i r="2">
      <x v="242"/>
    </i>
    <i r="2">
      <x v="244"/>
    </i>
    <i r="2">
      <x v="245"/>
    </i>
    <i r="2">
      <x v="246"/>
    </i>
    <i r="2">
      <x v="247"/>
    </i>
    <i r="2">
      <x v="457"/>
    </i>
    <i r="2">
      <x v="463"/>
    </i>
    <i r="2">
      <x v="501"/>
    </i>
    <i r="2">
      <x v="530"/>
    </i>
    <i r="2">
      <x v="535"/>
    </i>
    <i r="2">
      <x v="537"/>
    </i>
    <i r="2">
      <x v="546"/>
    </i>
    <i r="1">
      <x v="56"/>
    </i>
    <i r="2">
      <x v="97"/>
    </i>
    <i r="2">
      <x v="98"/>
    </i>
    <i r="2">
      <x v="99"/>
    </i>
    <i r="2">
      <x v="100"/>
    </i>
    <i r="2">
      <x v="109"/>
    </i>
    <i r="2">
      <x v="279"/>
    </i>
    <i r="2">
      <x v="280"/>
    </i>
    <i r="2">
      <x v="281"/>
    </i>
    <i r="2">
      <x v="282"/>
    </i>
    <i r="2">
      <x v="283"/>
    </i>
    <i r="2">
      <x v="460"/>
    </i>
    <i r="2">
      <x v="466"/>
    </i>
    <i r="2">
      <x v="472"/>
    </i>
    <i r="2">
      <x v="494"/>
    </i>
    <i r="2">
      <x v="499"/>
    </i>
    <i r="2">
      <x v="503"/>
    </i>
    <i r="2">
      <x v="532"/>
    </i>
    <i r="1">
      <x v="58"/>
    </i>
    <i r="2">
      <x v="239"/>
    </i>
    <i r="2">
      <x v="243"/>
    </i>
    <i r="1">
      <x v="70"/>
    </i>
    <i r="2">
      <x v="550"/>
    </i>
    <i>
      <x v="3"/>
    </i>
    <i r="1">
      <x v="45"/>
    </i>
    <i r="2">
      <x v="504"/>
    </i>
    <i r="2">
      <x v="547"/>
    </i>
    <i>
      <x v="4"/>
    </i>
    <i r="1">
      <x v="9"/>
    </i>
    <i r="2">
      <x v="28"/>
    </i>
    <i r="2">
      <x v="29"/>
    </i>
    <i r="2">
      <x v="35"/>
    </i>
    <i r="2">
      <x v="36"/>
    </i>
    <i r="2">
      <x v="46"/>
    </i>
    <i r="2">
      <x v="47"/>
    </i>
    <i r="2">
      <x v="76"/>
    </i>
    <i r="1">
      <x v="12"/>
    </i>
    <i r="2">
      <x v="79"/>
    </i>
    <i r="1">
      <x v="15"/>
    </i>
    <i r="2">
      <x v="49"/>
    </i>
    <i r="2">
      <x v="50"/>
    </i>
    <i r="2">
      <x v="51"/>
    </i>
    <i r="2">
      <x v="52"/>
    </i>
    <i r="2">
      <x v="53"/>
    </i>
    <i r="2">
      <x v="71"/>
    </i>
    <i r="2">
      <x v="77"/>
    </i>
    <i r="1">
      <x v="22"/>
    </i>
    <i r="2">
      <x v="80"/>
    </i>
    <i r="1">
      <x v="36"/>
    </i>
    <i r="2">
      <x v="37"/>
    </i>
    <i r="2">
      <x v="38"/>
    </i>
    <i r="2">
      <x v="48"/>
    </i>
    <i r="2">
      <x v="54"/>
    </i>
    <i r="2">
      <x v="59"/>
    </i>
    <i r="2">
      <x v="73"/>
    </i>
    <i r="2">
      <x v="550"/>
    </i>
    <i r="1">
      <x v="39"/>
    </i>
    <i r="2">
      <x v="94"/>
    </i>
    <i r="1">
      <x v="49"/>
    </i>
    <i r="2">
      <x v="30"/>
    </i>
    <i r="2">
      <x v="55"/>
    </i>
    <i r="2">
      <x v="56"/>
    </i>
    <i r="2">
      <x v="70"/>
    </i>
    <i r="2">
      <x v="72"/>
    </i>
    <i r="2">
      <x v="74"/>
    </i>
    <i r="2">
      <x v="78"/>
    </i>
    <i r="1">
      <x v="70"/>
    </i>
    <i r="2">
      <x v="550"/>
    </i>
    <i>
      <x v="5"/>
    </i>
    <i r="1">
      <x v="1"/>
    </i>
    <i r="2">
      <x v="190"/>
    </i>
    <i r="2">
      <x v="191"/>
    </i>
    <i r="2">
      <x v="193"/>
    </i>
    <i r="2">
      <x v="194"/>
    </i>
    <i r="2">
      <x v="196"/>
    </i>
    <i r="2">
      <x v="199"/>
    </i>
    <i r="2">
      <x v="454"/>
    </i>
    <i r="2">
      <x v="455"/>
    </i>
    <i r="2">
      <x v="458"/>
    </i>
    <i r="2">
      <x v="459"/>
    </i>
    <i r="2">
      <x v="461"/>
    </i>
    <i r="2">
      <x v="462"/>
    </i>
    <i r="2">
      <x v="465"/>
    </i>
    <i r="2">
      <x v="478"/>
    </i>
    <i r="2">
      <x v="479"/>
    </i>
    <i r="2">
      <x v="480"/>
    </i>
    <i r="2">
      <x v="481"/>
    </i>
    <i r="2">
      <x v="500"/>
    </i>
    <i r="2">
      <x v="507"/>
    </i>
    <i r="2">
      <x v="508"/>
    </i>
    <i r="2">
      <x v="510"/>
    </i>
    <i r="2">
      <x v="511"/>
    </i>
    <i r="2">
      <x v="515"/>
    </i>
    <i r="2">
      <x v="517"/>
    </i>
    <i r="2">
      <x v="519"/>
    </i>
    <i r="2">
      <x v="522"/>
    </i>
    <i r="2">
      <x v="523"/>
    </i>
    <i r="2">
      <x v="524"/>
    </i>
    <i r="2">
      <x v="525"/>
    </i>
    <i r="2">
      <x v="536"/>
    </i>
    <i r="2">
      <x v="538"/>
    </i>
    <i r="1">
      <x v="18"/>
    </i>
    <i r="2">
      <x v="155"/>
    </i>
    <i r="2">
      <x v="157"/>
    </i>
    <i r="1">
      <x v="28"/>
    </i>
    <i r="2">
      <x v="85"/>
    </i>
    <i r="2">
      <x v="308"/>
    </i>
    <i r="2">
      <x v="309"/>
    </i>
    <i r="1">
      <x v="33"/>
    </i>
    <i r="2">
      <x v="313"/>
    </i>
    <i r="2">
      <x v="321"/>
    </i>
    <i r="1">
      <x v="38"/>
    </i>
    <i r="2">
      <x v="456"/>
    </i>
    <i r="2">
      <x v="468"/>
    </i>
    <i r="2">
      <x v="482"/>
    </i>
    <i r="2">
      <x v="490"/>
    </i>
    <i r="2">
      <x v="495"/>
    </i>
    <i r="2">
      <x v="496"/>
    </i>
    <i r="1">
      <x v="53"/>
    </i>
    <i r="2">
      <x v="487"/>
    </i>
    <i r="1">
      <x v="54"/>
    </i>
    <i r="2">
      <x v="314"/>
    </i>
    <i r="2">
      <x v="315"/>
    </i>
    <i r="2">
      <x v="316"/>
    </i>
    <i r="1">
      <x v="57"/>
    </i>
    <i r="2">
      <x v="228"/>
    </i>
    <i r="2">
      <x v="263"/>
    </i>
    <i r="1">
      <x v="59"/>
    </i>
    <i r="2">
      <x v="189"/>
    </i>
    <i r="2">
      <x v="192"/>
    </i>
    <i r="2">
      <x v="195"/>
    </i>
    <i r="2">
      <x v="197"/>
    </i>
    <i r="2">
      <x v="201"/>
    </i>
    <i r="2">
      <x v="227"/>
    </i>
    <i r="2">
      <x v="229"/>
    </i>
    <i r="2">
      <x v="230"/>
    </i>
    <i r="2">
      <x v="231"/>
    </i>
    <i r="2">
      <x v="232"/>
    </i>
    <i r="2">
      <x v="233"/>
    </i>
    <i r="2">
      <x v="234"/>
    </i>
    <i r="2">
      <x v="235"/>
    </i>
    <i r="2">
      <x v="236"/>
    </i>
    <i r="2">
      <x v="262"/>
    </i>
    <i r="2">
      <x v="264"/>
    </i>
    <i r="2">
      <x v="265"/>
    </i>
    <i r="2">
      <x v="266"/>
    </i>
    <i r="2">
      <x v="267"/>
    </i>
    <i r="2">
      <x v="268"/>
    </i>
    <i r="2">
      <x v="270"/>
    </i>
    <i r="2">
      <x v="271"/>
    </i>
    <i r="2">
      <x v="445"/>
    </i>
    <i r="2">
      <x v="446"/>
    </i>
    <i r="2">
      <x v="447"/>
    </i>
    <i r="2">
      <x v="448"/>
    </i>
    <i r="2">
      <x v="449"/>
    </i>
    <i r="2">
      <x v="452"/>
    </i>
    <i r="2">
      <x v="464"/>
    </i>
    <i r="2">
      <x v="467"/>
    </i>
    <i r="2">
      <x v="470"/>
    </i>
    <i r="2">
      <x v="483"/>
    </i>
    <i r="2">
      <x v="484"/>
    </i>
    <i r="2">
      <x v="485"/>
    </i>
    <i r="2">
      <x v="486"/>
    </i>
    <i r="2">
      <x v="497"/>
    </i>
    <i r="2">
      <x v="502"/>
    </i>
    <i r="2">
      <x v="505"/>
    </i>
    <i r="2">
      <x v="506"/>
    </i>
    <i r="2">
      <x v="509"/>
    </i>
    <i r="2">
      <x v="512"/>
    </i>
    <i r="2">
      <x v="518"/>
    </i>
    <i r="2">
      <x v="526"/>
    </i>
    <i r="2">
      <x v="527"/>
    </i>
    <i r="2">
      <x v="528"/>
    </i>
    <i r="2">
      <x v="529"/>
    </i>
    <i r="2">
      <x v="534"/>
    </i>
    <i r="2">
      <x v="543"/>
    </i>
    <i r="2">
      <x v="548"/>
    </i>
    <i r="2">
      <x v="549"/>
    </i>
    <i r="1">
      <x v="61"/>
    </i>
    <i r="2">
      <x v="156"/>
    </i>
    <i r="1">
      <x v="70"/>
    </i>
    <i r="2">
      <x v="550"/>
    </i>
    <i>
      <x v="6"/>
    </i>
    <i r="1">
      <x v="6"/>
    </i>
    <i r="2">
      <x v="202"/>
    </i>
    <i r="2">
      <x v="208"/>
    </i>
    <i r="2">
      <x v="550"/>
    </i>
    <i r="1">
      <x v="8"/>
    </i>
    <i r="2">
      <x v="19"/>
    </i>
    <i r="2">
      <x v="61"/>
    </i>
    <i r="2">
      <x v="62"/>
    </i>
    <i r="2">
      <x v="67"/>
    </i>
    <i r="2">
      <x v="68"/>
    </i>
    <i r="2">
      <x v="89"/>
    </i>
    <i r="2">
      <x v="104"/>
    </i>
    <i r="2">
      <x v="287"/>
    </i>
    <i r="2">
      <x v="550"/>
    </i>
    <i r="1">
      <x v="17"/>
    </i>
    <i r="2">
      <x v="205"/>
    </i>
    <i r="2">
      <x v="210"/>
    </i>
    <i r="2">
      <x v="398"/>
    </i>
    <i r="2">
      <x v="412"/>
    </i>
    <i r="2">
      <x v="434"/>
    </i>
    <i r="2">
      <x v="550"/>
    </i>
    <i r="1">
      <x v="19"/>
    </i>
    <i r="2">
      <x v="400"/>
    </i>
    <i r="2">
      <x v="430"/>
    </i>
    <i r="1">
      <x v="23"/>
    </i>
    <i r="2">
      <x v="84"/>
    </i>
    <i r="2">
      <x v="93"/>
    </i>
    <i r="2">
      <x v="96"/>
    </i>
    <i r="2">
      <x v="209"/>
    </i>
    <i r="2">
      <x v="213"/>
    </i>
    <i r="2">
      <x v="226"/>
    </i>
    <i r="2">
      <x v="336"/>
    </i>
    <i r="2">
      <x v="341"/>
    </i>
    <i r="1">
      <x v="24"/>
    </i>
    <i r="2">
      <x v="66"/>
    </i>
    <i r="2">
      <x v="371"/>
    </i>
    <i r="2">
      <x v="374"/>
    </i>
    <i r="2">
      <x v="393"/>
    </i>
    <i r="2">
      <x v="436"/>
    </i>
    <i r="2">
      <x v="437"/>
    </i>
    <i r="1">
      <x v="26"/>
    </i>
    <i r="2">
      <x v="41"/>
    </i>
    <i r="2">
      <x v="43"/>
    </i>
    <i r="2">
      <x v="103"/>
    </i>
    <i r="2">
      <x v="120"/>
    </i>
    <i r="2">
      <x v="123"/>
    </i>
    <i r="2">
      <x v="358"/>
    </i>
    <i r="2">
      <x v="361"/>
    </i>
    <i r="2">
      <x v="362"/>
    </i>
    <i r="2">
      <x v="363"/>
    </i>
    <i r="1">
      <x v="34"/>
    </i>
    <i r="2">
      <x v="431"/>
    </i>
    <i r="2">
      <x v="450"/>
    </i>
    <i r="1">
      <x v="42"/>
    </i>
    <i r="2">
      <x v="33"/>
    </i>
    <i r="2">
      <x v="90"/>
    </i>
    <i r="2">
      <x v="397"/>
    </i>
    <i r="1">
      <x v="43"/>
    </i>
    <i r="2">
      <x v="2"/>
    </i>
    <i r="2">
      <x v="3"/>
    </i>
    <i r="2">
      <x v="24"/>
    </i>
    <i r="2">
      <x v="31"/>
    </i>
    <i r="2">
      <x v="32"/>
    </i>
    <i r="2">
      <x v="34"/>
    </i>
    <i r="2">
      <x v="39"/>
    </i>
    <i r="2">
      <x v="40"/>
    </i>
    <i r="2">
      <x v="86"/>
    </i>
    <i r="2">
      <x v="90"/>
    </i>
    <i r="2">
      <x v="218"/>
    </i>
    <i r="2">
      <x v="250"/>
    </i>
    <i r="2">
      <x v="251"/>
    </i>
    <i r="2">
      <x v="340"/>
    </i>
    <i r="2">
      <x v="343"/>
    </i>
    <i r="2">
      <x v="350"/>
    </i>
    <i r="2">
      <x v="359"/>
    </i>
    <i r="2">
      <x v="372"/>
    </i>
    <i r="2">
      <x v="375"/>
    </i>
    <i r="2">
      <x v="376"/>
    </i>
    <i r="2">
      <x v="377"/>
    </i>
    <i r="2">
      <x v="383"/>
    </i>
    <i r="2">
      <x v="384"/>
    </i>
    <i r="2">
      <x v="385"/>
    </i>
    <i r="2">
      <x v="396"/>
    </i>
    <i r="2">
      <x v="428"/>
    </i>
    <i r="2">
      <x v="429"/>
    </i>
    <i r="2">
      <x v="432"/>
    </i>
    <i r="2">
      <x v="439"/>
    </i>
    <i r="2">
      <x v="440"/>
    </i>
    <i r="2">
      <x v="498"/>
    </i>
    <i r="2">
      <x v="550"/>
    </i>
    <i r="1">
      <x v="46"/>
    </i>
    <i r="2">
      <x v="25"/>
    </i>
    <i r="2">
      <x v="337"/>
    </i>
    <i r="2">
      <x v="339"/>
    </i>
    <i r="2">
      <x v="394"/>
    </i>
    <i r="2">
      <x v="427"/>
    </i>
    <i r="2">
      <x v="550"/>
    </i>
    <i r="1">
      <x v="60"/>
    </i>
    <i r="2">
      <x v="27"/>
    </i>
    <i r="2">
      <x v="368"/>
    </i>
    <i r="2">
      <x v="550"/>
    </i>
    <i r="1">
      <x v="62"/>
    </i>
    <i r="2">
      <x v="42"/>
    </i>
    <i r="2">
      <x v="347"/>
    </i>
    <i r="2">
      <x v="367"/>
    </i>
    <i r="2">
      <x v="379"/>
    </i>
    <i r="2">
      <x v="380"/>
    </i>
    <i r="2">
      <x v="381"/>
    </i>
    <i r="2">
      <x v="382"/>
    </i>
    <i r="2">
      <x v="387"/>
    </i>
    <i r="2">
      <x v="550"/>
    </i>
    <i r="1">
      <x v="63"/>
    </i>
    <i r="2">
      <x v="21"/>
    </i>
    <i r="2">
      <x v="22"/>
    </i>
    <i r="2">
      <x v="23"/>
    </i>
    <i r="2">
      <x v="60"/>
    </i>
    <i r="2">
      <x v="65"/>
    </i>
    <i r="2">
      <x v="105"/>
    </i>
    <i r="2">
      <x v="117"/>
    </i>
    <i r="2">
      <x v="124"/>
    </i>
    <i r="2">
      <x v="127"/>
    </i>
    <i r="2">
      <x v="348"/>
    </i>
    <i r="2">
      <x v="353"/>
    </i>
    <i r="2">
      <x v="354"/>
    </i>
    <i r="2">
      <x v="355"/>
    </i>
    <i r="2">
      <x v="370"/>
    </i>
    <i r="2">
      <x v="550"/>
    </i>
    <i r="1">
      <x v="65"/>
    </i>
    <i r="2">
      <x v="44"/>
    </i>
    <i r="2">
      <x v="45"/>
    </i>
    <i r="2">
      <x v="57"/>
    </i>
    <i r="2">
      <x v="58"/>
    </i>
    <i r="2">
      <x v="63"/>
    </i>
    <i r="2">
      <x v="64"/>
    </i>
    <i r="2">
      <x v="106"/>
    </i>
    <i r="2">
      <x v="125"/>
    </i>
    <i r="2">
      <x v="288"/>
    </i>
    <i r="2">
      <x v="550"/>
    </i>
    <i r="1">
      <x v="66"/>
    </i>
    <i r="2">
      <x v="113"/>
    </i>
    <i r="2">
      <x v="211"/>
    </i>
    <i r="2">
      <x v="212"/>
    </i>
    <i r="2">
      <x v="433"/>
    </i>
    <i r="2">
      <x v="451"/>
    </i>
    <i r="1">
      <x v="68"/>
    </i>
    <i r="2">
      <x v="69"/>
    </i>
    <i r="2">
      <x v="326"/>
    </i>
    <i r="2">
      <x v="327"/>
    </i>
    <i r="2">
      <x v="328"/>
    </i>
    <i r="2">
      <x v="329"/>
    </i>
    <i r="2">
      <x v="330"/>
    </i>
    <i r="2">
      <x v="332"/>
    </i>
    <i r="2">
      <x v="333"/>
    </i>
    <i r="1">
      <x v="69"/>
    </i>
    <i r="2">
      <x v="75"/>
    </i>
    <i r="2">
      <x v="82"/>
    </i>
    <i r="2">
      <x v="83"/>
    </i>
    <i r="2">
      <x v="92"/>
    </i>
    <i r="2">
      <x v="95"/>
    </i>
    <i r="2">
      <x v="107"/>
    </i>
    <i r="2">
      <x v="114"/>
    </i>
    <i r="2">
      <x v="206"/>
    </i>
    <i r="2">
      <x v="207"/>
    </i>
    <i r="2">
      <x v="369"/>
    </i>
    <i r="2">
      <x v="399"/>
    </i>
    <i r="2">
      <x v="409"/>
    </i>
    <i r="2">
      <x v="411"/>
    </i>
    <i r="2">
      <x v="426"/>
    </i>
    <i r="2">
      <x v="435"/>
    </i>
    <i r="2">
      <x v="550"/>
    </i>
    <i r="1">
      <x v="70"/>
    </i>
    <i r="2">
      <x v="550"/>
    </i>
    <i>
      <x v="7"/>
    </i>
    <i r="1">
      <x v="2"/>
    </i>
    <i r="2">
      <x v="146"/>
    </i>
    <i r="2">
      <x v="488"/>
    </i>
    <i r="2">
      <x v="513"/>
    </i>
    <i r="1">
      <x v="10"/>
    </i>
    <i r="2">
      <x v="144"/>
    </i>
    <i r="2">
      <x v="203"/>
    </i>
    <i r="2">
      <x v="204"/>
    </i>
    <i r="2">
      <x v="214"/>
    </i>
    <i r="2">
      <x v="215"/>
    </i>
    <i r="2">
      <x v="216"/>
    </i>
    <i r="2">
      <x v="219"/>
    </i>
    <i r="2">
      <x v="220"/>
    </i>
    <i r="2">
      <x v="221"/>
    </i>
    <i r="2">
      <x v="224"/>
    </i>
    <i r="2">
      <x v="249"/>
    </i>
    <i r="1">
      <x v="14"/>
    </i>
    <i r="2">
      <x v="165"/>
    </i>
    <i r="2">
      <x v="516"/>
    </i>
    <i r="2">
      <x v="544"/>
    </i>
    <i r="2">
      <x v="545"/>
    </i>
    <i r="1">
      <x v="20"/>
    </i>
    <i r="2">
      <x v="269"/>
    </i>
    <i r="2">
      <x v="539"/>
    </i>
    <i r="1">
      <x v="27"/>
    </i>
    <i r="2">
      <x v="180"/>
    </i>
    <i r="1">
      <x v="32"/>
    </i>
    <i r="2">
      <x v="147"/>
    </i>
    <i r="2">
      <x v="248"/>
    </i>
    <i r="1">
      <x v="35"/>
    </i>
    <i r="2">
      <x v="148"/>
    </i>
    <i r="2">
      <x v="540"/>
    </i>
    <i r="1">
      <x v="40"/>
    </i>
    <i r="2">
      <x v="134"/>
    </i>
    <i r="1">
      <x v="47"/>
    </i>
    <i r="2">
      <x v="132"/>
    </i>
    <i r="2">
      <x v="541"/>
    </i>
    <i r="2">
      <x v="542"/>
    </i>
    <i r="1">
      <x v="67"/>
    </i>
    <i r="2">
      <x v="138"/>
    </i>
    <i r="2">
      <x v="158"/>
    </i>
    <i r="2">
      <x v="489"/>
    </i>
    <i r="2">
      <x v="514"/>
    </i>
    <i>
      <x v="8"/>
    </i>
    <i r="1">
      <x v="70"/>
    </i>
    <i r="2">
      <x v="386"/>
    </i>
    <i r="2">
      <x v="550"/>
    </i>
    <i t="grand">
      <x/>
    </i>
  </rowItems>
  <colFields count="2">
    <field x="-2"/>
    <field x="8"/>
  </colFields>
  <colItems count="8">
    <i>
      <x/>
      <x/>
    </i>
    <i r="1">
      <x v="1"/>
    </i>
    <i r="1">
      <x v="2"/>
    </i>
    <i i="1">
      <x v="1"/>
      <x/>
    </i>
    <i r="1" i="1">
      <x v="1"/>
    </i>
    <i r="1" i="1">
      <x v="2"/>
    </i>
    <i t="grand">
      <x/>
    </i>
    <i t="grand" i="1">
      <x/>
    </i>
  </colItems>
  <pageFields count="1">
    <pageField fld="3" hier="-1"/>
  </pageFields>
  <dataFields count="2">
    <dataField name="Nombre de distribution par type d'item unique" fld="28" subtotal="count" baseField="0" baseItem="0"/>
    <dataField name="Menages beneficiaires d'au moins 1 Item" fld="18" subtotal="max" baseField="0" baseItem="0"/>
  </dataFields>
  <formats count="10">
    <format dxfId="1340">
      <pivotArea dataOnly="0" labelOnly="1" fieldPosition="0">
        <references count="2">
          <reference field="4294967294" count="1" selected="0">
            <x v="0"/>
          </reference>
          <reference field="8" count="0"/>
        </references>
      </pivotArea>
    </format>
    <format dxfId="1339">
      <pivotArea dataOnly="0" labelOnly="1" fieldPosition="0">
        <references count="2">
          <reference field="4294967294" count="1" selected="0">
            <x v="1"/>
          </reference>
          <reference field="8" count="0"/>
        </references>
      </pivotArea>
    </format>
    <format dxfId="1338">
      <pivotArea dataOnly="0" labelOnly="1" outline="0" fieldPosition="0">
        <references count="1">
          <reference field="4294967294" count="1">
            <x v="0"/>
          </reference>
        </references>
      </pivotArea>
    </format>
    <format dxfId="1337">
      <pivotArea dataOnly="0" labelOnly="1" outline="0" fieldPosition="0">
        <references count="1">
          <reference field="4294967294" count="1">
            <x v="0"/>
          </reference>
        </references>
      </pivotArea>
    </format>
    <format dxfId="1336">
      <pivotArea dataOnly="0" labelOnly="1" outline="0" fieldPosition="0">
        <references count="1">
          <reference field="4294967294" count="1">
            <x v="0"/>
          </reference>
        </references>
      </pivotArea>
    </format>
    <format dxfId="1335">
      <pivotArea dataOnly="0" labelOnly="1" outline="0" fieldPosition="0">
        <references count="1">
          <reference field="4294967294" count="1">
            <x v="1"/>
          </reference>
        </references>
      </pivotArea>
    </format>
    <format dxfId="1334">
      <pivotArea field="8" dataOnly="0" labelOnly="1" grandCol="1" outline="0" axis="axisCol" fieldPosition="1">
        <references count="1">
          <reference field="4294967294" count="1" selected="0">
            <x v="0"/>
          </reference>
        </references>
      </pivotArea>
    </format>
    <format dxfId="1333">
      <pivotArea field="8" dataOnly="0" labelOnly="1" grandCol="1" outline="0" axis="axisCol" fieldPosition="1">
        <references count="1">
          <reference field="4294967294" count="1" selected="0">
            <x v="1"/>
          </reference>
        </references>
      </pivotArea>
    </format>
    <format dxfId="1332">
      <pivotArea field="8" dataOnly="0" labelOnly="1" grandCol="1" outline="0" axis="axisCol" fieldPosition="1">
        <references count="1">
          <reference field="4294967294" count="1" selected="0">
            <x v="0"/>
          </reference>
        </references>
      </pivotArea>
    </format>
    <format dxfId="1331">
      <pivotArea field="8" dataOnly="0" labelOnly="1" grandCol="1" outline="0" axis="axisCol" fieldPosition="1">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3:B88" firstHeaderRow="1" firstDataRow="1" firstDataCol="1" rowPageCount="1" colPageCount="1"/>
  <pivotFields count="33">
    <pivotField showAll="0"/>
    <pivotField showAll="0"/>
    <pivotField showAll="0"/>
    <pivotField axis="axisPage" multipleItemSelectionAllowed="1" showAll="0">
      <items count="6">
        <item x="3"/>
        <item h="1" x="1"/>
        <item h="1" x="4"/>
        <item x="0"/>
        <item x="2"/>
        <item t="default"/>
      </items>
    </pivotField>
    <pivotField axis="axisRow" showAll="0">
      <items count="100">
        <item h="1" x="86"/>
        <item h="1" x="87"/>
        <item h="1" x="88"/>
        <item h="1" x="89"/>
        <item h="1" x="90"/>
        <item h="1" x="91"/>
        <item h="1" x="92"/>
        <item h="1" x="93"/>
        <item h="1" x="94"/>
        <item h="1" x="95"/>
        <item h="1" x="96"/>
        <item h="1" x="97"/>
        <item h="1" x="9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4"/>
  </rowFields>
  <rowItems count="85">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t="grand">
      <x/>
    </i>
  </rowItems>
  <colItems count="1">
    <i/>
  </colItems>
  <pageFields count="1">
    <pageField fld="3" hier="-1"/>
  </pageFields>
  <dataFields count="1">
    <dataField name="Count of NumberDistrinb" fld="28" subtotal="count" baseField="4" baseItem="13"/>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7"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6:E191" firstHeaderRow="1" firstDataRow="1" firstDataCol="5"/>
  <pivotFields count="29">
    <pivotField axis="axisRow" outline="0" showAll="0" defaultSubtota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8"/>
        <item x="39"/>
        <item x="37"/>
        <item x="40"/>
      </items>
    </pivotField>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axis="axisRow" outline="0" showAll="0" defaultSubtotal="0">
      <items count="9">
        <item h="1" x="7"/>
        <item x="0"/>
        <item x="3"/>
        <item h="1" x="8"/>
        <item x="2"/>
        <item x="4"/>
        <item x="1"/>
        <item x="6"/>
        <item h="1" x="5"/>
      </items>
      <extLst>
        <ext xmlns:x14="http://schemas.microsoft.com/office/spreadsheetml/2009/9/main" uri="{2946ED86-A175-432a-8AC1-64E0C546D7DE}">
          <x14:pivotField fillDownLabels="1"/>
        </ext>
      </extLst>
    </pivotField>
    <pivotField axis="axisRow" outline="0" showAll="0" defaultSubtotal="0">
      <items count="97">
        <item m="1" x="90"/>
        <item m="1" x="96"/>
        <item m="1" x="93"/>
        <item m="1" x="94"/>
        <item m="1" x="92"/>
        <item x="76"/>
        <item x="33"/>
        <item x="78"/>
        <item x="71"/>
        <item x="2"/>
        <item x="68"/>
        <item x="32"/>
        <item x="72"/>
        <item x="7"/>
        <item x="10"/>
        <item x="62"/>
        <item x="57"/>
        <item x="40"/>
        <item x="41"/>
        <item x="42"/>
        <item x="22"/>
        <item x="63"/>
        <item x="80"/>
        <item x="36"/>
        <item x="17"/>
        <item x="73"/>
        <item x="43"/>
        <item x="44"/>
        <item x="31"/>
        <item m="1" x="89"/>
        <item x="54"/>
        <item x="75"/>
        <item x="60"/>
        <item x="30"/>
        <item x="35"/>
        <item x="23"/>
        <item x="20"/>
        <item x="18"/>
        <item x="64"/>
        <item x="14"/>
        <item m="1" x="91"/>
        <item x="25"/>
        <item x="3"/>
        <item x="39"/>
        <item x="51"/>
        <item x="27"/>
        <item x="37"/>
        <item x="49"/>
        <item x="61"/>
        <item x="53"/>
        <item x="45"/>
        <item x="55"/>
        <item x="77"/>
        <item x="67"/>
        <item x="81"/>
        <item x="13"/>
        <item x="0"/>
        <item x="84"/>
        <item x="21"/>
        <item x="46"/>
        <item x="70"/>
        <item x="11"/>
        <item x="1"/>
        <item x="74"/>
        <item x="4"/>
        <item x="87"/>
        <item x="6"/>
        <item x="82"/>
        <item x="24"/>
        <item x="12"/>
        <item x="29"/>
        <item x="47"/>
        <item x="26"/>
        <item x="65"/>
        <item x="83"/>
        <item x="59"/>
        <item x="85"/>
        <item x="56"/>
        <item x="58"/>
        <item x="34"/>
        <item x="9"/>
        <item m="1" x="95"/>
        <item x="15"/>
        <item x="38"/>
        <item x="5"/>
        <item x="66"/>
        <item x="52"/>
        <item x="16"/>
        <item x="86"/>
        <item x="79"/>
        <item x="19"/>
        <item x="8"/>
        <item x="48"/>
        <item x="50"/>
        <item h="1" x="28"/>
        <item h="1" x="88"/>
        <item h="1" x="69"/>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multipleItemSelectionAllowed="1" showAll="0"/>
    <pivotField axis="axisRow" outline="0" showAll="0" defaultSubtotal="0">
      <items count="10">
        <item x="4"/>
        <item x="6"/>
        <item x="8"/>
        <item x="7"/>
        <item x="1"/>
        <item x="0"/>
        <item x="2"/>
        <item x="3"/>
        <item x="5"/>
        <item x="9"/>
      </items>
      <extLst>
        <ext xmlns:x14="http://schemas.microsoft.com/office/spreadsheetml/2009/9/main" uri="{2946ED86-A175-432a-8AC1-64E0C546D7DE}">
          <x14:pivotField fillDownLabels="1"/>
        </ext>
      </extLst>
    </pivotField>
    <pivotField axis="axisRow" outline="0" showAll="0" defaultSubtotal="0">
      <items count="70">
        <item m="1" x="67"/>
        <item m="1" x="68"/>
        <item x="60"/>
        <item x="61"/>
        <item x="25"/>
        <item x="33"/>
        <item x="34"/>
        <item x="58"/>
        <item x="59"/>
        <item x="40"/>
        <item x="35"/>
        <item x="42"/>
        <item m="1" x="69"/>
        <item x="57"/>
        <item x="41"/>
        <item x="56"/>
        <item x="55"/>
        <item x="64"/>
        <item x="36"/>
        <item x="47"/>
        <item x="1"/>
        <item x="8"/>
        <item x="20"/>
        <item x="31"/>
        <item x="6"/>
        <item x="54"/>
        <item x="15"/>
        <item x="16"/>
        <item x="7"/>
        <item x="32"/>
        <item x="63"/>
        <item x="14"/>
        <item x="9"/>
        <item x="5"/>
        <item x="18"/>
        <item x="11"/>
        <item x="19"/>
        <item x="0"/>
        <item x="53"/>
        <item x="52"/>
        <item x="29"/>
        <item x="30"/>
        <item x="2"/>
        <item x="3"/>
        <item x="4"/>
        <item x="44"/>
        <item x="46"/>
        <item x="43"/>
        <item x="45"/>
        <item x="21"/>
        <item x="22"/>
        <item x="23"/>
        <item x="12"/>
        <item x="10"/>
        <item x="17"/>
        <item x="13"/>
        <item x="24"/>
        <item x="62"/>
        <item x="27"/>
        <item x="26"/>
        <item x="50"/>
        <item x="39"/>
        <item x="49"/>
        <item x="51"/>
        <item x="38"/>
        <item x="37"/>
        <item x="28"/>
        <item x="65"/>
        <item x="66"/>
        <item x="48"/>
      </items>
      <extLst>
        <ext xmlns:x14="http://schemas.microsoft.com/office/spreadsheetml/2009/9/main" uri="{2946ED86-A175-432a-8AC1-64E0C546D7DE}">
          <x14:pivotField fillDownLabels="1"/>
        </ext>
      </extLst>
    </pivotField>
    <pivotField showAll="0" defaultSubtotal="0"/>
  </pivotFields>
  <rowFields count="5">
    <field x="17"/>
    <field x="26"/>
    <field x="18"/>
    <field x="27"/>
    <field x="0"/>
  </rowFields>
  <rowItems count="185">
    <i>
      <x v="1"/>
      <x v="5"/>
      <x v="5"/>
      <x v="38"/>
      <x v="30"/>
    </i>
    <i r="2">
      <x v="9"/>
      <x v="42"/>
      <x v="1"/>
    </i>
    <i r="4">
      <x v="9"/>
    </i>
    <i r="4">
      <x v="15"/>
    </i>
    <i r="4">
      <x v="18"/>
    </i>
    <i r="4">
      <x v="38"/>
    </i>
    <i r="2">
      <x v="21"/>
      <x v="47"/>
      <x v="15"/>
    </i>
    <i r="4">
      <x v="18"/>
    </i>
    <i r="4">
      <x v="31"/>
    </i>
    <i r="4">
      <x v="38"/>
    </i>
    <i r="2">
      <x v="25"/>
      <x v="39"/>
      <x v="30"/>
    </i>
    <i r="2">
      <x v="33"/>
      <x v="41"/>
      <x v="6"/>
    </i>
    <i r="4">
      <x v="15"/>
    </i>
    <i r="4">
      <x v="30"/>
    </i>
    <i r="2">
      <x v="38"/>
      <x v="45"/>
      <x v="15"/>
    </i>
    <i r="2">
      <x v="42"/>
      <x v="43"/>
      <x v="1"/>
    </i>
    <i r="4">
      <x v="6"/>
    </i>
    <i r="4">
      <x v="15"/>
    </i>
    <i r="4">
      <x v="38"/>
    </i>
    <i r="2">
      <x v="44"/>
      <x v="66"/>
      <x v="11"/>
    </i>
    <i r="2">
      <x v="51"/>
      <x v="66"/>
      <x v="11"/>
    </i>
    <i r="2">
      <x v="56"/>
      <x v="37"/>
      <x/>
    </i>
    <i r="4">
      <x v="1"/>
    </i>
    <i r="4">
      <x v="6"/>
    </i>
    <i r="4">
      <x v="15"/>
    </i>
    <i r="4">
      <x v="18"/>
    </i>
    <i r="4">
      <x v="19"/>
    </i>
    <i r="4">
      <x v="22"/>
    </i>
    <i r="4">
      <x v="23"/>
    </i>
    <i r="4">
      <x v="30"/>
    </i>
    <i r="4">
      <x v="38"/>
    </i>
    <i r="2">
      <x v="64"/>
      <x v="44"/>
      <x v="1"/>
    </i>
    <i r="4">
      <x v="9"/>
    </i>
    <i r="4">
      <x v="15"/>
    </i>
    <i r="4">
      <x v="18"/>
    </i>
    <i r="2">
      <x v="70"/>
      <x v="40"/>
      <x v="6"/>
    </i>
    <i r="4">
      <x v="15"/>
    </i>
    <i r="4">
      <x v="30"/>
    </i>
    <i r="2">
      <x v="73"/>
      <x v="48"/>
      <x v="15"/>
    </i>
    <i r="4">
      <x v="18"/>
    </i>
    <i r="4">
      <x v="37"/>
    </i>
    <i r="2">
      <x v="85"/>
      <x v="46"/>
      <x v="15"/>
    </i>
    <i r="4">
      <x v="18"/>
    </i>
    <i r="4">
      <x v="23"/>
    </i>
    <i r="4">
      <x v="30"/>
    </i>
    <i>
      <x v="2"/>
      <x v="7"/>
      <x v="8"/>
      <x v="60"/>
      <x v="25"/>
    </i>
    <i r="4">
      <x v="33"/>
    </i>
    <i r="2">
      <x v="12"/>
      <x v="63"/>
      <x v="25"/>
    </i>
    <i r="2">
      <x v="16"/>
      <x v="65"/>
      <x v="13"/>
    </i>
    <i r="2">
      <x v="45"/>
      <x v="58"/>
      <x v="3"/>
    </i>
    <i r="4">
      <x v="25"/>
    </i>
    <i r="4">
      <x v="38"/>
    </i>
    <i r="2">
      <x v="60"/>
      <x v="62"/>
      <x v="25"/>
    </i>
    <i r="4">
      <x v="33"/>
    </i>
    <i r="2">
      <x v="68"/>
      <x v="56"/>
      <x v="3"/>
    </i>
    <i r="4">
      <x v="38"/>
    </i>
    <i r="2">
      <x v="72"/>
      <x v="59"/>
      <x v="3"/>
    </i>
    <i r="4">
      <x v="38"/>
    </i>
    <i r="2">
      <x v="75"/>
      <x v="61"/>
      <x v="13"/>
    </i>
    <i r="4">
      <x v="25"/>
    </i>
    <i r="4">
      <x v="38"/>
    </i>
    <i r="2">
      <x v="76"/>
      <x v="57"/>
      <x v="38"/>
    </i>
    <i r="2">
      <x v="78"/>
      <x v="64"/>
      <x v="13"/>
    </i>
    <i r="4">
      <x v="25"/>
    </i>
    <i r="4">
      <x v="27"/>
    </i>
    <i>
      <x v="4"/>
      <x v="6"/>
      <x v="14"/>
      <x v="53"/>
      <x v="3"/>
    </i>
    <i r="2">
      <x v="20"/>
      <x v="50"/>
      <x v="3"/>
    </i>
    <i r="2">
      <x v="24"/>
      <x v="54"/>
      <x v="3"/>
    </i>
    <i r="2">
      <x v="35"/>
      <x v="51"/>
      <x v="3"/>
    </i>
    <i r="2">
      <x v="53"/>
      <x v="66"/>
      <x v="16"/>
    </i>
    <i r="2">
      <x v="55"/>
      <x v="55"/>
      <x v="3"/>
    </i>
    <i r="4">
      <x v="16"/>
    </i>
    <i r="2">
      <x v="58"/>
      <x v="49"/>
      <x v="3"/>
    </i>
    <i r="2">
      <x v="69"/>
      <x v="52"/>
      <x v="3"/>
    </i>
    <i>
      <x v="5"/>
      <x/>
      <x v="6"/>
      <x v="5"/>
      <x v="9"/>
    </i>
    <i r="4">
      <x v="38"/>
    </i>
    <i r="2">
      <x v="41"/>
      <x v="4"/>
      <x v="3"/>
    </i>
    <i r="4">
      <x v="21"/>
    </i>
    <i r="2">
      <x v="57"/>
      <x v="3"/>
      <x v="38"/>
    </i>
    <i r="2">
      <x v="74"/>
      <x v="2"/>
      <x v="38"/>
    </i>
    <i r="2">
      <x v="77"/>
      <x v="18"/>
      <x v="12"/>
    </i>
    <i r="4">
      <x v="15"/>
    </i>
    <i r="2">
      <x v="79"/>
      <x v="6"/>
      <x v="9"/>
    </i>
    <i r="4">
      <x v="12"/>
    </i>
    <i r="4">
      <x v="15"/>
    </i>
    <i r="4">
      <x v="38"/>
    </i>
    <i r="1">
      <x v="9"/>
      <x v="79"/>
      <x v="68"/>
      <x v="38"/>
    </i>
    <i>
      <x v="6"/>
      <x v="4"/>
      <x v="11"/>
      <x v="29"/>
      <x v="8"/>
    </i>
    <i r="2">
      <x v="13"/>
      <x v="28"/>
      <x v="2"/>
    </i>
    <i r="4">
      <x v="3"/>
    </i>
    <i r="4">
      <x v="5"/>
    </i>
    <i r="4">
      <x v="6"/>
    </i>
    <i r="4">
      <x v="18"/>
    </i>
    <i r="2">
      <x v="23"/>
      <x v="66"/>
      <x v="11"/>
    </i>
    <i r="2">
      <x v="28"/>
      <x v="23"/>
      <x v="6"/>
    </i>
    <i r="4">
      <x v="7"/>
    </i>
    <i r="4">
      <x v="30"/>
    </i>
    <i r="4">
      <x v="31"/>
    </i>
    <i r="2">
      <x v="30"/>
      <x v="66"/>
      <x v="11"/>
    </i>
    <i r="2">
      <x v="31"/>
      <x v="66"/>
      <x v="30"/>
    </i>
    <i r="2">
      <x v="34"/>
      <x v="66"/>
      <x v="11"/>
    </i>
    <i r="2">
      <x v="36"/>
      <x v="22"/>
      <x v="3"/>
    </i>
    <i r="4">
      <x v="6"/>
    </i>
    <i r="2">
      <x v="37"/>
      <x v="34"/>
      <x v="3"/>
    </i>
    <i r="4">
      <x v="32"/>
    </i>
    <i r="4">
      <x v="33"/>
    </i>
    <i r="2">
      <x v="39"/>
      <x v="31"/>
      <x v="3"/>
    </i>
    <i r="4">
      <x v="6"/>
    </i>
    <i r="4">
      <x v="30"/>
    </i>
    <i r="4">
      <x v="32"/>
    </i>
    <i r="2">
      <x v="43"/>
      <x v="66"/>
      <x v="11"/>
    </i>
    <i r="2">
      <x v="46"/>
      <x v="66"/>
      <x v="11"/>
    </i>
    <i r="2">
      <x v="47"/>
      <x v="66"/>
      <x v="11"/>
    </i>
    <i r="2">
      <x v="49"/>
      <x v="66"/>
      <x v="11"/>
    </i>
    <i r="2">
      <x v="52"/>
      <x v="25"/>
      <x v="33"/>
    </i>
    <i r="4">
      <x v="38"/>
    </i>
    <i r="2">
      <x v="61"/>
      <x v="35"/>
      <x v="3"/>
    </i>
    <i r="4">
      <x v="30"/>
    </i>
    <i r="4">
      <x v="32"/>
    </i>
    <i r="2">
      <x v="62"/>
      <x v="20"/>
      <x/>
    </i>
    <i r="4">
      <x v="2"/>
    </i>
    <i r="4">
      <x v="3"/>
    </i>
    <i r="4">
      <x v="6"/>
    </i>
    <i r="4">
      <x v="7"/>
    </i>
    <i r="4">
      <x v="15"/>
    </i>
    <i r="4">
      <x v="30"/>
    </i>
    <i r="4">
      <x v="33"/>
    </i>
    <i r="4">
      <x v="34"/>
    </i>
    <i r="4">
      <x v="38"/>
    </i>
    <i r="2">
      <x v="63"/>
      <x v="66"/>
      <x v="30"/>
    </i>
    <i r="2">
      <x v="66"/>
      <x v="24"/>
      <x v="2"/>
    </i>
    <i r="4">
      <x v="6"/>
    </i>
    <i r="4">
      <x v="7"/>
    </i>
    <i r="4">
      <x v="33"/>
    </i>
    <i r="2">
      <x v="80"/>
      <x v="32"/>
      <x v="3"/>
    </i>
    <i r="4">
      <x v="30"/>
    </i>
    <i r="4">
      <x v="32"/>
    </i>
    <i r="4">
      <x v="33"/>
    </i>
    <i r="4">
      <x v="34"/>
    </i>
    <i r="2">
      <x v="82"/>
      <x v="26"/>
      <x v="3"/>
    </i>
    <i r="4">
      <x v="6"/>
    </i>
    <i r="4">
      <x v="30"/>
    </i>
    <i r="4">
      <x v="32"/>
    </i>
    <i r="2">
      <x v="83"/>
      <x v="66"/>
      <x v="11"/>
    </i>
    <i r="2">
      <x v="84"/>
      <x v="33"/>
      <x v="2"/>
    </i>
    <i r="4">
      <x v="3"/>
    </i>
    <i r="4">
      <x v="6"/>
    </i>
    <i r="4">
      <x v="30"/>
    </i>
    <i r="4">
      <x v="32"/>
    </i>
    <i r="4">
      <x v="34"/>
    </i>
    <i r="2">
      <x v="86"/>
      <x v="66"/>
      <x v="11"/>
    </i>
    <i r="2">
      <x v="87"/>
      <x v="27"/>
      <x v="3"/>
    </i>
    <i r="4">
      <x v="6"/>
    </i>
    <i r="4">
      <x v="18"/>
    </i>
    <i r="4">
      <x v="29"/>
    </i>
    <i r="4">
      <x v="39"/>
    </i>
    <i r="2">
      <x v="88"/>
      <x v="30"/>
      <x v="38"/>
    </i>
    <i r="2">
      <x v="90"/>
      <x v="36"/>
      <x v="3"/>
    </i>
    <i r="4">
      <x v="24"/>
    </i>
    <i r="2">
      <x v="91"/>
      <x v="21"/>
      <x v="2"/>
    </i>
    <i r="4">
      <x v="3"/>
    </i>
    <i r="4">
      <x v="6"/>
    </i>
    <i r="4">
      <x v="29"/>
    </i>
    <i r="4">
      <x v="30"/>
    </i>
    <i r="4">
      <x v="31"/>
    </i>
    <i r="2">
      <x v="93"/>
      <x v="66"/>
      <x v="11"/>
    </i>
    <i>
      <x v="7"/>
      <x v="1"/>
      <x v="7"/>
      <x v="16"/>
      <x v="39"/>
    </i>
    <i r="2">
      <x v="15"/>
      <x v="11"/>
      <x v="15"/>
    </i>
    <i r="2">
      <x v="17"/>
      <x v="66"/>
      <x v="11"/>
    </i>
    <i r="2">
      <x v="18"/>
      <x v="66"/>
      <x v="11"/>
    </i>
    <i r="2">
      <x v="19"/>
      <x v="66"/>
      <x v="11"/>
    </i>
    <i r="2">
      <x v="22"/>
      <x v="13"/>
      <x v="39"/>
    </i>
    <i r="2">
      <x v="26"/>
      <x v="66"/>
      <x v="11"/>
    </i>
    <i r="2">
      <x v="27"/>
      <x v="66"/>
      <x v="11"/>
    </i>
    <i r="2">
      <x v="32"/>
      <x v="9"/>
      <x v="15"/>
    </i>
    <i r="4">
      <x v="39"/>
    </i>
    <i r="2">
      <x v="48"/>
      <x v="14"/>
      <x v="15"/>
    </i>
    <i r="2">
      <x v="50"/>
      <x v="66"/>
      <x v="11"/>
    </i>
    <i r="2">
      <x v="54"/>
      <x v="7"/>
      <x v="39"/>
    </i>
    <i r="2">
      <x v="59"/>
      <x v="10"/>
      <x v="11"/>
    </i>
    <i r="2">
      <x v="67"/>
      <x v="8"/>
      <x v="39"/>
    </i>
    <i r="2">
      <x v="71"/>
      <x v="66"/>
      <x v="11"/>
    </i>
    <i r="2">
      <x v="89"/>
      <x v="15"/>
      <x v="39"/>
    </i>
    <i r="2">
      <x v="92"/>
      <x v="66"/>
      <x v="11"/>
    </i>
    <i t="grand">
      <x/>
    </i>
  </rowItems>
  <colItems count="1">
    <i/>
  </colItems>
  <formats count="845">
    <format dxfId="894">
      <pivotArea type="all" dataOnly="0" outline="0" fieldPosition="0"/>
    </format>
    <format dxfId="893">
      <pivotArea dataOnly="0" labelOnly="1" fieldPosition="0">
        <references count="1">
          <reference field="17" count="0"/>
        </references>
      </pivotArea>
    </format>
    <format dxfId="892">
      <pivotArea dataOnly="0" labelOnly="1" grandRow="1" outline="0" fieldPosition="0"/>
    </format>
    <format dxfId="891">
      <pivotArea dataOnly="0" labelOnly="1" fieldPosition="0">
        <references count="2">
          <reference field="17" count="1" selected="0">
            <x v="1"/>
          </reference>
          <reference field="26" count="1">
            <x v="5"/>
          </reference>
        </references>
      </pivotArea>
    </format>
    <format dxfId="890">
      <pivotArea dataOnly="0" labelOnly="1" fieldPosition="0">
        <references count="2">
          <reference field="17" count="1" selected="0">
            <x v="2"/>
          </reference>
          <reference field="26" count="1">
            <x v="7"/>
          </reference>
        </references>
      </pivotArea>
    </format>
    <format dxfId="889">
      <pivotArea dataOnly="0" labelOnly="1" fieldPosition="0">
        <references count="2">
          <reference field="17" count="1" selected="0">
            <x v="4"/>
          </reference>
          <reference field="26" count="1">
            <x v="6"/>
          </reference>
        </references>
      </pivotArea>
    </format>
    <format dxfId="888">
      <pivotArea dataOnly="0" labelOnly="1" fieldPosition="0">
        <references count="2">
          <reference field="17" count="1" selected="0">
            <x v="5"/>
          </reference>
          <reference field="26" count="1">
            <x v="0"/>
          </reference>
        </references>
      </pivotArea>
    </format>
    <format dxfId="887">
      <pivotArea dataOnly="0" labelOnly="1" fieldPosition="0">
        <references count="2">
          <reference field="17" count="1" selected="0">
            <x v="6"/>
          </reference>
          <reference field="26" count="1">
            <x v="4"/>
          </reference>
        </references>
      </pivotArea>
    </format>
    <format dxfId="886">
      <pivotArea dataOnly="0" labelOnly="1" fieldPosition="0">
        <references count="2">
          <reference field="17" count="1" selected="0">
            <x v="7"/>
          </reference>
          <reference field="26" count="1">
            <x v="1"/>
          </reference>
        </references>
      </pivotArea>
    </format>
    <format dxfId="885">
      <pivotArea dataOnly="0" labelOnly="1" fieldPosition="0">
        <references count="3">
          <reference field="17" count="1" selected="0">
            <x v="1"/>
          </reference>
          <reference field="18" count="13">
            <x v="5"/>
            <x v="9"/>
            <x v="21"/>
            <x v="25"/>
            <x v="33"/>
            <x v="38"/>
            <x v="42"/>
            <x v="56"/>
            <x v="64"/>
            <x v="70"/>
            <x v="73"/>
            <x v="85"/>
            <x v="94"/>
          </reference>
          <reference field="26" count="1" selected="0">
            <x v="5"/>
          </reference>
        </references>
      </pivotArea>
    </format>
    <format dxfId="884">
      <pivotArea dataOnly="0" labelOnly="1" fieldPosition="0">
        <references count="3">
          <reference field="17" count="1" selected="0">
            <x v="2"/>
          </reference>
          <reference field="18" count="11">
            <x v="8"/>
            <x v="12"/>
            <x v="16"/>
            <x v="45"/>
            <x v="60"/>
            <x v="68"/>
            <x v="72"/>
            <x v="75"/>
            <x v="76"/>
            <x v="78"/>
            <x v="94"/>
          </reference>
          <reference field="26" count="1" selected="0">
            <x v="7"/>
          </reference>
        </references>
      </pivotArea>
    </format>
    <format dxfId="883">
      <pivotArea dataOnly="0" labelOnly="1" fieldPosition="0">
        <references count="3">
          <reference field="17" count="1" selected="0">
            <x v="4"/>
          </reference>
          <reference field="18" count="9">
            <x v="14"/>
            <x v="20"/>
            <x v="24"/>
            <x v="35"/>
            <x v="53"/>
            <x v="55"/>
            <x v="58"/>
            <x v="69"/>
            <x v="94"/>
          </reference>
          <reference field="26" count="1" selected="0">
            <x v="6"/>
          </reference>
        </references>
      </pivotArea>
    </format>
    <format dxfId="882">
      <pivotArea dataOnly="0" labelOnly="1" fieldPosition="0">
        <references count="3">
          <reference field="17" count="1" selected="0">
            <x v="5"/>
          </reference>
          <reference field="18" count="9">
            <x v="6"/>
            <x v="29"/>
            <x v="41"/>
            <x v="57"/>
            <x v="74"/>
            <x v="77"/>
            <x v="79"/>
            <x v="81"/>
            <x v="94"/>
          </reference>
          <reference field="26" count="1" selected="0">
            <x v="0"/>
          </reference>
        </references>
      </pivotArea>
    </format>
    <format dxfId="881">
      <pivotArea dataOnly="0" labelOnly="1" fieldPosition="0">
        <references count="3">
          <reference field="17" count="1" selected="0">
            <x v="6"/>
          </reference>
          <reference field="18" count="25">
            <x v="11"/>
            <x v="13"/>
            <x v="23"/>
            <x v="28"/>
            <x v="31"/>
            <x v="34"/>
            <x v="36"/>
            <x v="37"/>
            <x v="39"/>
            <x v="43"/>
            <x v="46"/>
            <x v="52"/>
            <x v="61"/>
            <x v="62"/>
            <x v="63"/>
            <x v="66"/>
            <x v="80"/>
            <x v="82"/>
            <x v="83"/>
            <x v="84"/>
            <x v="87"/>
            <x v="88"/>
            <x v="90"/>
            <x v="91"/>
            <x v="94"/>
          </reference>
          <reference field="26" count="1" selected="0">
            <x v="4"/>
          </reference>
        </references>
      </pivotArea>
    </format>
    <format dxfId="880">
      <pivotArea dataOnly="0" labelOnly="1" fieldPosition="0">
        <references count="3">
          <reference field="17" count="1" selected="0">
            <x v="7"/>
          </reference>
          <reference field="18" count="11">
            <x v="7"/>
            <x v="15"/>
            <x v="22"/>
            <x v="32"/>
            <x v="40"/>
            <x v="48"/>
            <x v="54"/>
            <x v="59"/>
            <x v="67"/>
            <x v="89"/>
            <x v="94"/>
          </reference>
          <reference field="26" count="1" selected="0">
            <x v="1"/>
          </reference>
        </references>
      </pivotArea>
    </format>
    <format dxfId="879">
      <pivotArea dataOnly="0" labelOnly="1" fieldPosition="0">
        <references count="4">
          <reference field="17" count="1" selected="0">
            <x v="1"/>
          </reference>
          <reference field="18" count="1" selected="0">
            <x v="5"/>
          </reference>
          <reference field="26" count="1" selected="0">
            <x v="5"/>
          </reference>
          <reference field="27" count="1">
            <x v="38"/>
          </reference>
        </references>
      </pivotArea>
    </format>
    <format dxfId="878">
      <pivotArea dataOnly="0" labelOnly="1" fieldPosition="0">
        <references count="4">
          <reference field="17" count="1" selected="0">
            <x v="1"/>
          </reference>
          <reference field="18" count="1" selected="0">
            <x v="9"/>
          </reference>
          <reference field="26" count="1" selected="0">
            <x v="5"/>
          </reference>
          <reference field="27" count="1">
            <x v="42"/>
          </reference>
        </references>
      </pivotArea>
    </format>
    <format dxfId="877">
      <pivotArea dataOnly="0" labelOnly="1" fieldPosition="0">
        <references count="4">
          <reference field="17" count="1" selected="0">
            <x v="1"/>
          </reference>
          <reference field="18" count="1" selected="0">
            <x v="21"/>
          </reference>
          <reference field="26" count="1" selected="0">
            <x v="5"/>
          </reference>
          <reference field="27" count="1">
            <x v="47"/>
          </reference>
        </references>
      </pivotArea>
    </format>
    <format dxfId="876">
      <pivotArea dataOnly="0" labelOnly="1" fieldPosition="0">
        <references count="4">
          <reference field="17" count="1" selected="0">
            <x v="1"/>
          </reference>
          <reference field="18" count="1" selected="0">
            <x v="25"/>
          </reference>
          <reference field="26" count="1" selected="0">
            <x v="5"/>
          </reference>
          <reference field="27" count="1">
            <x v="39"/>
          </reference>
        </references>
      </pivotArea>
    </format>
    <format dxfId="875">
      <pivotArea dataOnly="0" labelOnly="1" fieldPosition="0">
        <references count="4">
          <reference field="17" count="1" selected="0">
            <x v="1"/>
          </reference>
          <reference field="18" count="1" selected="0">
            <x v="33"/>
          </reference>
          <reference field="26" count="1" selected="0">
            <x v="5"/>
          </reference>
          <reference field="27" count="1">
            <x v="41"/>
          </reference>
        </references>
      </pivotArea>
    </format>
    <format dxfId="874">
      <pivotArea dataOnly="0" labelOnly="1" fieldPosition="0">
        <references count="4">
          <reference field="17" count="1" selected="0">
            <x v="1"/>
          </reference>
          <reference field="18" count="1" selected="0">
            <x v="38"/>
          </reference>
          <reference field="26" count="1" selected="0">
            <x v="5"/>
          </reference>
          <reference field="27" count="1">
            <x v="45"/>
          </reference>
        </references>
      </pivotArea>
    </format>
    <format dxfId="873">
      <pivotArea dataOnly="0" labelOnly="1" fieldPosition="0">
        <references count="4">
          <reference field="17" count="1" selected="0">
            <x v="1"/>
          </reference>
          <reference field="18" count="1" selected="0">
            <x v="42"/>
          </reference>
          <reference field="26" count="1" selected="0">
            <x v="5"/>
          </reference>
          <reference field="27" count="1">
            <x v="43"/>
          </reference>
        </references>
      </pivotArea>
    </format>
    <format dxfId="872">
      <pivotArea dataOnly="0" labelOnly="1" fieldPosition="0">
        <references count="4">
          <reference field="17" count="1" selected="0">
            <x v="1"/>
          </reference>
          <reference field="18" count="1" selected="0">
            <x v="56"/>
          </reference>
          <reference field="26" count="1" selected="0">
            <x v="5"/>
          </reference>
          <reference field="27" count="1">
            <x v="37"/>
          </reference>
        </references>
      </pivotArea>
    </format>
    <format dxfId="871">
      <pivotArea dataOnly="0" labelOnly="1" fieldPosition="0">
        <references count="4">
          <reference field="17" count="1" selected="0">
            <x v="1"/>
          </reference>
          <reference field="18" count="1" selected="0">
            <x v="64"/>
          </reference>
          <reference field="26" count="1" selected="0">
            <x v="5"/>
          </reference>
          <reference field="27" count="1">
            <x v="44"/>
          </reference>
        </references>
      </pivotArea>
    </format>
    <format dxfId="870">
      <pivotArea dataOnly="0" labelOnly="1" fieldPosition="0">
        <references count="4">
          <reference field="17" count="1" selected="0">
            <x v="1"/>
          </reference>
          <reference field="18" count="1" selected="0">
            <x v="70"/>
          </reference>
          <reference field="26" count="1" selected="0">
            <x v="5"/>
          </reference>
          <reference field="27" count="1">
            <x v="40"/>
          </reference>
        </references>
      </pivotArea>
    </format>
    <format dxfId="869">
      <pivotArea dataOnly="0" labelOnly="1" fieldPosition="0">
        <references count="4">
          <reference field="17" count="1" selected="0">
            <x v="1"/>
          </reference>
          <reference field="18" count="1" selected="0">
            <x v="73"/>
          </reference>
          <reference field="26" count="1" selected="0">
            <x v="5"/>
          </reference>
          <reference field="27" count="1">
            <x v="48"/>
          </reference>
        </references>
      </pivotArea>
    </format>
    <format dxfId="868">
      <pivotArea dataOnly="0" labelOnly="1" fieldPosition="0">
        <references count="4">
          <reference field="17" count="1" selected="0">
            <x v="1"/>
          </reference>
          <reference field="18" count="1" selected="0">
            <x v="85"/>
          </reference>
          <reference field="26" count="1" selected="0">
            <x v="5"/>
          </reference>
          <reference field="27" count="1">
            <x v="46"/>
          </reference>
        </references>
      </pivotArea>
    </format>
    <format dxfId="867">
      <pivotArea dataOnly="0" labelOnly="1" fieldPosition="0">
        <references count="4">
          <reference field="17" count="1" selected="0">
            <x v="1"/>
          </reference>
          <reference field="18" count="1" selected="0">
            <x v="94"/>
          </reference>
          <reference field="26" count="1" selected="0">
            <x v="5"/>
          </reference>
          <reference field="27" count="1">
            <x v="66"/>
          </reference>
        </references>
      </pivotArea>
    </format>
    <format dxfId="866">
      <pivotArea dataOnly="0" labelOnly="1" fieldPosition="0">
        <references count="4">
          <reference field="17" count="1" selected="0">
            <x v="2"/>
          </reference>
          <reference field="18" count="1" selected="0">
            <x v="8"/>
          </reference>
          <reference field="26" count="1" selected="0">
            <x v="7"/>
          </reference>
          <reference field="27" count="1">
            <x v="60"/>
          </reference>
        </references>
      </pivotArea>
    </format>
    <format dxfId="865">
      <pivotArea dataOnly="0" labelOnly="1" fieldPosition="0">
        <references count="4">
          <reference field="17" count="1" selected="0">
            <x v="2"/>
          </reference>
          <reference field="18" count="1" selected="0">
            <x v="12"/>
          </reference>
          <reference field="26" count="1" selected="0">
            <x v="7"/>
          </reference>
          <reference field="27" count="1">
            <x v="63"/>
          </reference>
        </references>
      </pivotArea>
    </format>
    <format dxfId="864">
      <pivotArea dataOnly="0" labelOnly="1" fieldPosition="0">
        <references count="4">
          <reference field="17" count="1" selected="0">
            <x v="2"/>
          </reference>
          <reference field="18" count="1" selected="0">
            <x v="16"/>
          </reference>
          <reference field="26" count="1" selected="0">
            <x v="7"/>
          </reference>
          <reference field="27" count="1">
            <x v="65"/>
          </reference>
        </references>
      </pivotArea>
    </format>
    <format dxfId="863">
      <pivotArea dataOnly="0" labelOnly="1" fieldPosition="0">
        <references count="4">
          <reference field="17" count="1" selected="0">
            <x v="2"/>
          </reference>
          <reference field="18" count="1" selected="0">
            <x v="45"/>
          </reference>
          <reference field="26" count="1" selected="0">
            <x v="7"/>
          </reference>
          <reference field="27" count="1">
            <x v="58"/>
          </reference>
        </references>
      </pivotArea>
    </format>
    <format dxfId="862">
      <pivotArea dataOnly="0" labelOnly="1" fieldPosition="0">
        <references count="4">
          <reference field="17" count="1" selected="0">
            <x v="2"/>
          </reference>
          <reference field="18" count="1" selected="0">
            <x v="60"/>
          </reference>
          <reference field="26" count="1" selected="0">
            <x v="7"/>
          </reference>
          <reference field="27" count="1">
            <x v="62"/>
          </reference>
        </references>
      </pivotArea>
    </format>
    <format dxfId="861">
      <pivotArea dataOnly="0" labelOnly="1" fieldPosition="0">
        <references count="4">
          <reference field="17" count="1" selected="0">
            <x v="2"/>
          </reference>
          <reference field="18" count="1" selected="0">
            <x v="68"/>
          </reference>
          <reference field="26" count="1" selected="0">
            <x v="7"/>
          </reference>
          <reference field="27" count="1">
            <x v="56"/>
          </reference>
        </references>
      </pivotArea>
    </format>
    <format dxfId="860">
      <pivotArea dataOnly="0" labelOnly="1" fieldPosition="0">
        <references count="4">
          <reference field="17" count="1" selected="0">
            <x v="2"/>
          </reference>
          <reference field="18" count="1" selected="0">
            <x v="72"/>
          </reference>
          <reference field="26" count="1" selected="0">
            <x v="7"/>
          </reference>
          <reference field="27" count="1">
            <x v="59"/>
          </reference>
        </references>
      </pivotArea>
    </format>
    <format dxfId="859">
      <pivotArea dataOnly="0" labelOnly="1" fieldPosition="0">
        <references count="4">
          <reference field="17" count="1" selected="0">
            <x v="2"/>
          </reference>
          <reference field="18" count="1" selected="0">
            <x v="75"/>
          </reference>
          <reference field="26" count="1" selected="0">
            <x v="7"/>
          </reference>
          <reference field="27" count="1">
            <x v="61"/>
          </reference>
        </references>
      </pivotArea>
    </format>
    <format dxfId="858">
      <pivotArea dataOnly="0" labelOnly="1" fieldPosition="0">
        <references count="4">
          <reference field="17" count="1" selected="0">
            <x v="2"/>
          </reference>
          <reference field="18" count="1" selected="0">
            <x v="76"/>
          </reference>
          <reference field="26" count="1" selected="0">
            <x v="7"/>
          </reference>
          <reference field="27" count="1">
            <x v="57"/>
          </reference>
        </references>
      </pivotArea>
    </format>
    <format dxfId="857">
      <pivotArea dataOnly="0" labelOnly="1" fieldPosition="0">
        <references count="4">
          <reference field="17" count="1" selected="0">
            <x v="2"/>
          </reference>
          <reference field="18" count="1" selected="0">
            <x v="78"/>
          </reference>
          <reference field="26" count="1" selected="0">
            <x v="7"/>
          </reference>
          <reference field="27" count="1">
            <x v="64"/>
          </reference>
        </references>
      </pivotArea>
    </format>
    <format dxfId="856">
      <pivotArea dataOnly="0" labelOnly="1" fieldPosition="0">
        <references count="4">
          <reference field="17" count="1" selected="0">
            <x v="2"/>
          </reference>
          <reference field="18" count="1" selected="0">
            <x v="94"/>
          </reference>
          <reference field="26" count="1" selected="0">
            <x v="7"/>
          </reference>
          <reference field="27" count="1">
            <x v="66"/>
          </reference>
        </references>
      </pivotArea>
    </format>
    <format dxfId="855">
      <pivotArea dataOnly="0" labelOnly="1" fieldPosition="0">
        <references count="4">
          <reference field="17" count="1" selected="0">
            <x v="4"/>
          </reference>
          <reference field="18" count="1" selected="0">
            <x v="14"/>
          </reference>
          <reference field="26" count="1" selected="0">
            <x v="6"/>
          </reference>
          <reference field="27" count="1">
            <x v="53"/>
          </reference>
        </references>
      </pivotArea>
    </format>
    <format dxfId="854">
      <pivotArea dataOnly="0" labelOnly="1" fieldPosition="0">
        <references count="4">
          <reference field="17" count="1" selected="0">
            <x v="4"/>
          </reference>
          <reference field="18" count="1" selected="0">
            <x v="20"/>
          </reference>
          <reference field="26" count="1" selected="0">
            <x v="6"/>
          </reference>
          <reference field="27" count="1">
            <x v="50"/>
          </reference>
        </references>
      </pivotArea>
    </format>
    <format dxfId="853">
      <pivotArea dataOnly="0" labelOnly="1" fieldPosition="0">
        <references count="4">
          <reference field="17" count="1" selected="0">
            <x v="4"/>
          </reference>
          <reference field="18" count="1" selected="0">
            <x v="24"/>
          </reference>
          <reference field="26" count="1" selected="0">
            <x v="6"/>
          </reference>
          <reference field="27" count="1">
            <x v="54"/>
          </reference>
        </references>
      </pivotArea>
    </format>
    <format dxfId="852">
      <pivotArea dataOnly="0" labelOnly="1" fieldPosition="0">
        <references count="4">
          <reference field="17" count="1" selected="0">
            <x v="4"/>
          </reference>
          <reference field="18" count="1" selected="0">
            <x v="35"/>
          </reference>
          <reference field="26" count="1" selected="0">
            <x v="6"/>
          </reference>
          <reference field="27" count="1">
            <x v="51"/>
          </reference>
        </references>
      </pivotArea>
    </format>
    <format dxfId="851">
      <pivotArea dataOnly="0" labelOnly="1" fieldPosition="0">
        <references count="4">
          <reference field="17" count="1" selected="0">
            <x v="4"/>
          </reference>
          <reference field="18" count="1" selected="0">
            <x v="53"/>
          </reference>
          <reference field="26" count="1" selected="0">
            <x v="6"/>
          </reference>
          <reference field="27" count="1">
            <x v="66"/>
          </reference>
        </references>
      </pivotArea>
    </format>
    <format dxfId="850">
      <pivotArea dataOnly="0" labelOnly="1" fieldPosition="0">
        <references count="4">
          <reference field="17" count="1" selected="0">
            <x v="4"/>
          </reference>
          <reference field="18" count="1" selected="0">
            <x v="55"/>
          </reference>
          <reference field="26" count="1" selected="0">
            <x v="6"/>
          </reference>
          <reference field="27" count="1">
            <x v="55"/>
          </reference>
        </references>
      </pivotArea>
    </format>
    <format dxfId="849">
      <pivotArea dataOnly="0" labelOnly="1" fieldPosition="0">
        <references count="4">
          <reference field="17" count="1" selected="0">
            <x v="4"/>
          </reference>
          <reference field="18" count="1" selected="0">
            <x v="58"/>
          </reference>
          <reference field="26" count="1" selected="0">
            <x v="6"/>
          </reference>
          <reference field="27" count="1">
            <x v="49"/>
          </reference>
        </references>
      </pivotArea>
    </format>
    <format dxfId="848">
      <pivotArea dataOnly="0" labelOnly="1" fieldPosition="0">
        <references count="4">
          <reference field="17" count="1" selected="0">
            <x v="4"/>
          </reference>
          <reference field="18" count="1" selected="0">
            <x v="69"/>
          </reference>
          <reference field="26" count="1" selected="0">
            <x v="6"/>
          </reference>
          <reference field="27" count="1">
            <x v="52"/>
          </reference>
        </references>
      </pivotArea>
    </format>
    <format dxfId="847">
      <pivotArea dataOnly="0" labelOnly="1" fieldPosition="0">
        <references count="4">
          <reference field="17" count="1" selected="0">
            <x v="4"/>
          </reference>
          <reference field="18" count="1" selected="0">
            <x v="94"/>
          </reference>
          <reference field="26" count="1" selected="0">
            <x v="6"/>
          </reference>
          <reference field="27" count="1">
            <x v="66"/>
          </reference>
        </references>
      </pivotArea>
    </format>
    <format dxfId="846">
      <pivotArea dataOnly="0" labelOnly="1" fieldPosition="0">
        <references count="4">
          <reference field="17" count="1" selected="0">
            <x v="5"/>
          </reference>
          <reference field="18" count="1" selected="0">
            <x v="6"/>
          </reference>
          <reference field="26" count="1" selected="0">
            <x v="0"/>
          </reference>
          <reference field="27" count="1">
            <x v="5"/>
          </reference>
        </references>
      </pivotArea>
    </format>
    <format dxfId="845">
      <pivotArea dataOnly="0" labelOnly="1" fieldPosition="0">
        <references count="4">
          <reference field="17" count="1" selected="0">
            <x v="5"/>
          </reference>
          <reference field="18" count="1" selected="0">
            <x v="29"/>
          </reference>
          <reference field="26" count="1" selected="0">
            <x v="0"/>
          </reference>
          <reference field="27" count="1">
            <x v="1"/>
          </reference>
        </references>
      </pivotArea>
    </format>
    <format dxfId="844">
      <pivotArea dataOnly="0" labelOnly="1" fieldPosition="0">
        <references count="4">
          <reference field="17" count="1" selected="0">
            <x v="5"/>
          </reference>
          <reference field="18" count="1" selected="0">
            <x v="41"/>
          </reference>
          <reference field="26" count="1" selected="0">
            <x v="0"/>
          </reference>
          <reference field="27" count="1">
            <x v="4"/>
          </reference>
        </references>
      </pivotArea>
    </format>
    <format dxfId="843">
      <pivotArea dataOnly="0" labelOnly="1" fieldPosition="0">
        <references count="4">
          <reference field="17" count="1" selected="0">
            <x v="5"/>
          </reference>
          <reference field="18" count="1" selected="0">
            <x v="57"/>
          </reference>
          <reference field="26" count="1" selected="0">
            <x v="0"/>
          </reference>
          <reference field="27" count="1">
            <x v="3"/>
          </reference>
        </references>
      </pivotArea>
    </format>
    <format dxfId="842">
      <pivotArea dataOnly="0" labelOnly="1" fieldPosition="0">
        <references count="4">
          <reference field="17" count="1" selected="0">
            <x v="5"/>
          </reference>
          <reference field="18" count="1" selected="0">
            <x v="74"/>
          </reference>
          <reference field="26" count="1" selected="0">
            <x v="0"/>
          </reference>
          <reference field="27" count="1">
            <x v="2"/>
          </reference>
        </references>
      </pivotArea>
    </format>
    <format dxfId="841">
      <pivotArea dataOnly="0" labelOnly="1" fieldPosition="0">
        <references count="4">
          <reference field="17" count="1" selected="0">
            <x v="5"/>
          </reference>
          <reference field="18" count="1" selected="0">
            <x v="77"/>
          </reference>
          <reference field="26" count="1" selected="0">
            <x v="0"/>
          </reference>
          <reference field="27" count="1">
            <x v="18"/>
          </reference>
        </references>
      </pivotArea>
    </format>
    <format dxfId="840">
      <pivotArea dataOnly="0" labelOnly="1" fieldPosition="0">
        <references count="4">
          <reference field="17" count="1" selected="0">
            <x v="5"/>
          </reference>
          <reference field="18" count="1" selected="0">
            <x v="79"/>
          </reference>
          <reference field="26" count="1" selected="0">
            <x v="0"/>
          </reference>
          <reference field="27" count="1">
            <x v="6"/>
          </reference>
        </references>
      </pivotArea>
    </format>
    <format dxfId="839">
      <pivotArea dataOnly="0" labelOnly="1" fieldPosition="0">
        <references count="4">
          <reference field="17" count="1" selected="0">
            <x v="5"/>
          </reference>
          <reference field="18" count="1" selected="0">
            <x v="81"/>
          </reference>
          <reference field="26" count="1" selected="0">
            <x v="0"/>
          </reference>
          <reference field="27" count="1">
            <x v="0"/>
          </reference>
        </references>
      </pivotArea>
    </format>
    <format dxfId="838">
      <pivotArea dataOnly="0" labelOnly="1" fieldPosition="0">
        <references count="4">
          <reference field="17" count="1" selected="0">
            <x v="5"/>
          </reference>
          <reference field="18" count="1" selected="0">
            <x v="94"/>
          </reference>
          <reference field="26" count="1" selected="0">
            <x v="0"/>
          </reference>
          <reference field="27" count="1">
            <x v="66"/>
          </reference>
        </references>
      </pivotArea>
    </format>
    <format dxfId="837">
      <pivotArea dataOnly="0" labelOnly="1" fieldPosition="0">
        <references count="4">
          <reference field="17" count="1" selected="0">
            <x v="6"/>
          </reference>
          <reference field="18" count="1" selected="0">
            <x v="11"/>
          </reference>
          <reference field="26" count="1" selected="0">
            <x v="4"/>
          </reference>
          <reference field="27" count="1">
            <x v="29"/>
          </reference>
        </references>
      </pivotArea>
    </format>
    <format dxfId="836">
      <pivotArea dataOnly="0" labelOnly="1" fieldPosition="0">
        <references count="4">
          <reference field="17" count="1" selected="0">
            <x v="6"/>
          </reference>
          <reference field="18" count="1" selected="0">
            <x v="13"/>
          </reference>
          <reference field="26" count="1" selected="0">
            <x v="4"/>
          </reference>
          <reference field="27" count="1">
            <x v="28"/>
          </reference>
        </references>
      </pivotArea>
    </format>
    <format dxfId="835">
      <pivotArea dataOnly="0" labelOnly="1" fieldPosition="0">
        <references count="4">
          <reference field="17" count="1" selected="0">
            <x v="6"/>
          </reference>
          <reference field="18" count="1" selected="0">
            <x v="23"/>
          </reference>
          <reference field="26" count="1" selected="0">
            <x v="4"/>
          </reference>
          <reference field="27" count="1">
            <x v="66"/>
          </reference>
        </references>
      </pivotArea>
    </format>
    <format dxfId="834">
      <pivotArea dataOnly="0" labelOnly="1" fieldPosition="0">
        <references count="4">
          <reference field="17" count="1" selected="0">
            <x v="6"/>
          </reference>
          <reference field="18" count="1" selected="0">
            <x v="28"/>
          </reference>
          <reference field="26" count="1" selected="0">
            <x v="4"/>
          </reference>
          <reference field="27" count="1">
            <x v="23"/>
          </reference>
        </references>
      </pivotArea>
    </format>
    <format dxfId="833">
      <pivotArea dataOnly="0" labelOnly="1" fieldPosition="0">
        <references count="4">
          <reference field="17" count="1" selected="0">
            <x v="6"/>
          </reference>
          <reference field="18" count="1" selected="0">
            <x v="31"/>
          </reference>
          <reference field="26" count="1" selected="0">
            <x v="4"/>
          </reference>
          <reference field="27" count="1">
            <x v="66"/>
          </reference>
        </references>
      </pivotArea>
    </format>
    <format dxfId="832">
      <pivotArea dataOnly="0" labelOnly="1" fieldPosition="0">
        <references count="4">
          <reference field="17" count="1" selected="0">
            <x v="6"/>
          </reference>
          <reference field="18" count="1" selected="0">
            <x v="36"/>
          </reference>
          <reference field="26" count="1" selected="0">
            <x v="4"/>
          </reference>
          <reference field="27" count="1">
            <x v="22"/>
          </reference>
        </references>
      </pivotArea>
    </format>
    <format dxfId="831">
      <pivotArea dataOnly="0" labelOnly="1" fieldPosition="0">
        <references count="4">
          <reference field="17" count="1" selected="0">
            <x v="6"/>
          </reference>
          <reference field="18" count="1" selected="0">
            <x v="37"/>
          </reference>
          <reference field="26" count="1" selected="0">
            <x v="4"/>
          </reference>
          <reference field="27" count="1">
            <x v="34"/>
          </reference>
        </references>
      </pivotArea>
    </format>
    <format dxfId="830">
      <pivotArea dataOnly="0" labelOnly="1" fieldPosition="0">
        <references count="4">
          <reference field="17" count="1" selected="0">
            <x v="6"/>
          </reference>
          <reference field="18" count="1" selected="0">
            <x v="39"/>
          </reference>
          <reference field="26" count="1" selected="0">
            <x v="4"/>
          </reference>
          <reference field="27" count="1">
            <x v="31"/>
          </reference>
        </references>
      </pivotArea>
    </format>
    <format dxfId="829">
      <pivotArea dataOnly="0" labelOnly="1" fieldPosition="0">
        <references count="4">
          <reference field="17" count="1" selected="0">
            <x v="6"/>
          </reference>
          <reference field="18" count="1" selected="0">
            <x v="43"/>
          </reference>
          <reference field="26" count="1" selected="0">
            <x v="4"/>
          </reference>
          <reference field="27" count="1">
            <x v="66"/>
          </reference>
        </references>
      </pivotArea>
    </format>
    <format dxfId="828">
      <pivotArea dataOnly="0" labelOnly="1" fieldPosition="0">
        <references count="4">
          <reference field="17" count="1" selected="0">
            <x v="6"/>
          </reference>
          <reference field="18" count="1" selected="0">
            <x v="52"/>
          </reference>
          <reference field="26" count="1" selected="0">
            <x v="4"/>
          </reference>
          <reference field="27" count="1">
            <x v="25"/>
          </reference>
        </references>
      </pivotArea>
    </format>
    <format dxfId="827">
      <pivotArea dataOnly="0" labelOnly="1" fieldPosition="0">
        <references count="4">
          <reference field="17" count="1" selected="0">
            <x v="6"/>
          </reference>
          <reference field="18" count="1" selected="0">
            <x v="61"/>
          </reference>
          <reference field="26" count="1" selected="0">
            <x v="4"/>
          </reference>
          <reference field="27" count="1">
            <x v="35"/>
          </reference>
        </references>
      </pivotArea>
    </format>
    <format dxfId="826">
      <pivotArea dataOnly="0" labelOnly="1" fieldPosition="0">
        <references count="4">
          <reference field="17" count="1" selected="0">
            <x v="6"/>
          </reference>
          <reference field="18" count="1" selected="0">
            <x v="62"/>
          </reference>
          <reference field="26" count="1" selected="0">
            <x v="4"/>
          </reference>
          <reference field="27" count="1">
            <x v="20"/>
          </reference>
        </references>
      </pivotArea>
    </format>
    <format dxfId="825">
      <pivotArea dataOnly="0" labelOnly="1" fieldPosition="0">
        <references count="4">
          <reference field="17" count="1" selected="0">
            <x v="6"/>
          </reference>
          <reference field="18" count="1" selected="0">
            <x v="63"/>
          </reference>
          <reference field="26" count="1" selected="0">
            <x v="4"/>
          </reference>
          <reference field="27" count="1">
            <x v="66"/>
          </reference>
        </references>
      </pivotArea>
    </format>
    <format dxfId="824">
      <pivotArea dataOnly="0" labelOnly="1" fieldPosition="0">
        <references count="4">
          <reference field="17" count="1" selected="0">
            <x v="6"/>
          </reference>
          <reference field="18" count="1" selected="0">
            <x v="66"/>
          </reference>
          <reference field="26" count="1" selected="0">
            <x v="4"/>
          </reference>
          <reference field="27" count="1">
            <x v="24"/>
          </reference>
        </references>
      </pivotArea>
    </format>
    <format dxfId="823">
      <pivotArea dataOnly="0" labelOnly="1" fieldPosition="0">
        <references count="4">
          <reference field="17" count="1" selected="0">
            <x v="6"/>
          </reference>
          <reference field="18" count="1" selected="0">
            <x v="80"/>
          </reference>
          <reference field="26" count="1" selected="0">
            <x v="4"/>
          </reference>
          <reference field="27" count="1">
            <x v="32"/>
          </reference>
        </references>
      </pivotArea>
    </format>
    <format dxfId="822">
      <pivotArea dataOnly="0" labelOnly="1" fieldPosition="0">
        <references count="4">
          <reference field="17" count="1" selected="0">
            <x v="6"/>
          </reference>
          <reference field="18" count="1" selected="0">
            <x v="82"/>
          </reference>
          <reference field="26" count="1" selected="0">
            <x v="4"/>
          </reference>
          <reference field="27" count="1">
            <x v="26"/>
          </reference>
        </references>
      </pivotArea>
    </format>
    <format dxfId="821">
      <pivotArea dataOnly="0" labelOnly="1" fieldPosition="0">
        <references count="4">
          <reference field="17" count="1" selected="0">
            <x v="6"/>
          </reference>
          <reference field="18" count="1" selected="0">
            <x v="83"/>
          </reference>
          <reference field="26" count="1" selected="0">
            <x v="4"/>
          </reference>
          <reference field="27" count="1">
            <x v="66"/>
          </reference>
        </references>
      </pivotArea>
    </format>
    <format dxfId="820">
      <pivotArea dataOnly="0" labelOnly="1" fieldPosition="0">
        <references count="4">
          <reference field="17" count="1" selected="0">
            <x v="6"/>
          </reference>
          <reference field="18" count="1" selected="0">
            <x v="84"/>
          </reference>
          <reference field="26" count="1" selected="0">
            <x v="4"/>
          </reference>
          <reference field="27" count="1">
            <x v="33"/>
          </reference>
        </references>
      </pivotArea>
    </format>
    <format dxfId="819">
      <pivotArea dataOnly="0" labelOnly="1" fieldPosition="0">
        <references count="4">
          <reference field="17" count="1" selected="0">
            <x v="6"/>
          </reference>
          <reference field="18" count="1" selected="0">
            <x v="87"/>
          </reference>
          <reference field="26" count="1" selected="0">
            <x v="4"/>
          </reference>
          <reference field="27" count="1">
            <x v="27"/>
          </reference>
        </references>
      </pivotArea>
    </format>
    <format dxfId="818">
      <pivotArea dataOnly="0" labelOnly="1" fieldPosition="0">
        <references count="4">
          <reference field="17" count="1" selected="0">
            <x v="6"/>
          </reference>
          <reference field="18" count="1" selected="0">
            <x v="88"/>
          </reference>
          <reference field="26" count="1" selected="0">
            <x v="4"/>
          </reference>
          <reference field="27" count="1">
            <x v="30"/>
          </reference>
        </references>
      </pivotArea>
    </format>
    <format dxfId="817">
      <pivotArea dataOnly="0" labelOnly="1" fieldPosition="0">
        <references count="4">
          <reference field="17" count="1" selected="0">
            <x v="6"/>
          </reference>
          <reference field="18" count="1" selected="0">
            <x v="90"/>
          </reference>
          <reference field="26" count="1" selected="0">
            <x v="4"/>
          </reference>
          <reference field="27" count="1">
            <x v="36"/>
          </reference>
        </references>
      </pivotArea>
    </format>
    <format dxfId="816">
      <pivotArea dataOnly="0" labelOnly="1" fieldPosition="0">
        <references count="4">
          <reference field="17" count="1" selected="0">
            <x v="6"/>
          </reference>
          <reference field="18" count="1" selected="0">
            <x v="91"/>
          </reference>
          <reference field="26" count="1" selected="0">
            <x v="4"/>
          </reference>
          <reference field="27" count="1">
            <x v="21"/>
          </reference>
        </references>
      </pivotArea>
    </format>
    <format dxfId="815">
      <pivotArea dataOnly="0" labelOnly="1" fieldPosition="0">
        <references count="4">
          <reference field="17" count="1" selected="0">
            <x v="6"/>
          </reference>
          <reference field="18" count="1" selected="0">
            <x v="94"/>
          </reference>
          <reference field="26" count="1" selected="0">
            <x v="4"/>
          </reference>
          <reference field="27" count="1">
            <x v="66"/>
          </reference>
        </references>
      </pivotArea>
    </format>
    <format dxfId="814">
      <pivotArea dataOnly="0" labelOnly="1" fieldPosition="0">
        <references count="4">
          <reference field="17" count="1" selected="0">
            <x v="7"/>
          </reference>
          <reference field="18" count="1" selected="0">
            <x v="7"/>
          </reference>
          <reference field="26" count="1" selected="0">
            <x v="1"/>
          </reference>
          <reference field="27" count="1">
            <x v="16"/>
          </reference>
        </references>
      </pivotArea>
    </format>
    <format dxfId="813">
      <pivotArea dataOnly="0" labelOnly="1" fieldPosition="0">
        <references count="4">
          <reference field="17" count="1" selected="0">
            <x v="7"/>
          </reference>
          <reference field="18" count="1" selected="0">
            <x v="15"/>
          </reference>
          <reference field="26" count="1" selected="0">
            <x v="1"/>
          </reference>
          <reference field="27" count="1">
            <x v="11"/>
          </reference>
        </references>
      </pivotArea>
    </format>
    <format dxfId="812">
      <pivotArea dataOnly="0" labelOnly="1" fieldPosition="0">
        <references count="4">
          <reference field="17" count="1" selected="0">
            <x v="7"/>
          </reference>
          <reference field="18" count="1" selected="0">
            <x v="22"/>
          </reference>
          <reference field="26" count="1" selected="0">
            <x v="1"/>
          </reference>
          <reference field="27" count="1">
            <x v="13"/>
          </reference>
        </references>
      </pivotArea>
    </format>
    <format dxfId="811">
      <pivotArea dataOnly="0" labelOnly="1" fieldPosition="0">
        <references count="4">
          <reference field="17" count="1" selected="0">
            <x v="7"/>
          </reference>
          <reference field="18" count="1" selected="0">
            <x v="32"/>
          </reference>
          <reference field="26" count="1" selected="0">
            <x v="1"/>
          </reference>
          <reference field="27" count="1">
            <x v="9"/>
          </reference>
        </references>
      </pivotArea>
    </format>
    <format dxfId="810">
      <pivotArea dataOnly="0" labelOnly="1" fieldPosition="0">
        <references count="4">
          <reference field="17" count="1" selected="0">
            <x v="7"/>
          </reference>
          <reference field="18" count="1" selected="0">
            <x v="40"/>
          </reference>
          <reference field="26" count="1" selected="0">
            <x v="1"/>
          </reference>
          <reference field="27" count="1">
            <x v="12"/>
          </reference>
        </references>
      </pivotArea>
    </format>
    <format dxfId="809">
      <pivotArea dataOnly="0" labelOnly="1" fieldPosition="0">
        <references count="4">
          <reference field="17" count="1" selected="0">
            <x v="7"/>
          </reference>
          <reference field="18" count="1" selected="0">
            <x v="48"/>
          </reference>
          <reference field="26" count="1" selected="0">
            <x v="1"/>
          </reference>
          <reference field="27" count="1">
            <x v="14"/>
          </reference>
        </references>
      </pivotArea>
    </format>
    <format dxfId="808">
      <pivotArea dataOnly="0" labelOnly="1" fieldPosition="0">
        <references count="4">
          <reference field="17" count="1" selected="0">
            <x v="7"/>
          </reference>
          <reference field="18" count="1" selected="0">
            <x v="54"/>
          </reference>
          <reference field="26" count="1" selected="0">
            <x v="1"/>
          </reference>
          <reference field="27" count="1">
            <x v="7"/>
          </reference>
        </references>
      </pivotArea>
    </format>
    <format dxfId="807">
      <pivotArea dataOnly="0" labelOnly="1" fieldPosition="0">
        <references count="4">
          <reference field="17" count="1" selected="0">
            <x v="7"/>
          </reference>
          <reference field="18" count="1" selected="0">
            <x v="59"/>
          </reference>
          <reference field="26" count="1" selected="0">
            <x v="1"/>
          </reference>
          <reference field="27" count="1">
            <x v="10"/>
          </reference>
        </references>
      </pivotArea>
    </format>
    <format dxfId="806">
      <pivotArea dataOnly="0" labelOnly="1" fieldPosition="0">
        <references count="4">
          <reference field="17" count="1" selected="0">
            <x v="7"/>
          </reference>
          <reference field="18" count="1" selected="0">
            <x v="67"/>
          </reference>
          <reference field="26" count="1" selected="0">
            <x v="1"/>
          </reference>
          <reference field="27" count="1">
            <x v="8"/>
          </reference>
        </references>
      </pivotArea>
    </format>
    <format dxfId="805">
      <pivotArea dataOnly="0" labelOnly="1" fieldPosition="0">
        <references count="4">
          <reference field="17" count="1" selected="0">
            <x v="7"/>
          </reference>
          <reference field="18" count="1" selected="0">
            <x v="89"/>
          </reference>
          <reference field="26" count="1" selected="0">
            <x v="1"/>
          </reference>
          <reference field="27" count="1">
            <x v="15"/>
          </reference>
        </references>
      </pivotArea>
    </format>
    <format dxfId="804">
      <pivotArea dataOnly="0" labelOnly="1" fieldPosition="0">
        <references count="4">
          <reference field="17" count="1" selected="0">
            <x v="7"/>
          </reference>
          <reference field="18" count="1" selected="0">
            <x v="94"/>
          </reference>
          <reference field="26" count="1" selected="0">
            <x v="1"/>
          </reference>
          <reference field="27" count="1">
            <x v="66"/>
          </reference>
        </references>
      </pivotArea>
    </format>
    <format dxfId="803">
      <pivotArea dataOnly="0" labelOnly="1" fieldPosition="0">
        <references count="5">
          <reference field="0" count="1">
            <x v="4"/>
          </reference>
          <reference field="17" count="1" selected="0">
            <x v="1"/>
          </reference>
          <reference field="18" count="1" selected="0">
            <x v="5"/>
          </reference>
          <reference field="26" count="1" selected="0">
            <x v="5"/>
          </reference>
          <reference field="27" count="1" selected="0">
            <x v="38"/>
          </reference>
        </references>
      </pivotArea>
    </format>
    <format dxfId="802">
      <pivotArea dataOnly="0" labelOnly="1" fieldPosition="0">
        <references count="5">
          <reference field="0" count="5">
            <x v="1"/>
            <x v="9"/>
            <x v="15"/>
            <x v="18"/>
            <x v="38"/>
          </reference>
          <reference field="17" count="1" selected="0">
            <x v="1"/>
          </reference>
          <reference field="18" count="1" selected="0">
            <x v="9"/>
          </reference>
          <reference field="26" count="1" selected="0">
            <x v="5"/>
          </reference>
          <reference field="27" count="1" selected="0">
            <x v="42"/>
          </reference>
        </references>
      </pivotArea>
    </format>
    <format dxfId="801">
      <pivotArea dataOnly="0" labelOnly="1" fieldPosition="0">
        <references count="5">
          <reference field="0" count="4">
            <x v="4"/>
            <x v="15"/>
            <x v="18"/>
            <x v="38"/>
          </reference>
          <reference field="17" count="1" selected="0">
            <x v="1"/>
          </reference>
          <reference field="18" count="1" selected="0">
            <x v="21"/>
          </reference>
          <reference field="26" count="1" selected="0">
            <x v="5"/>
          </reference>
          <reference field="27" count="1" selected="0">
            <x v="47"/>
          </reference>
        </references>
      </pivotArea>
    </format>
    <format dxfId="800">
      <pivotArea dataOnly="0" labelOnly="1" fieldPosition="0">
        <references count="5">
          <reference field="0" count="1">
            <x v="30"/>
          </reference>
          <reference field="17" count="1" selected="0">
            <x v="1"/>
          </reference>
          <reference field="18" count="1" selected="0">
            <x v="25"/>
          </reference>
          <reference field="26" count="1" selected="0">
            <x v="5"/>
          </reference>
          <reference field="27" count="1" selected="0">
            <x v="39"/>
          </reference>
        </references>
      </pivotArea>
    </format>
    <format dxfId="799">
      <pivotArea dataOnly="0" labelOnly="1" fieldPosition="0">
        <references count="5">
          <reference field="0" count="3">
            <x v="4"/>
            <x v="15"/>
            <x v="30"/>
          </reference>
          <reference field="17" count="1" selected="0">
            <x v="1"/>
          </reference>
          <reference field="18" count="1" selected="0">
            <x v="33"/>
          </reference>
          <reference field="26" count="1" selected="0">
            <x v="5"/>
          </reference>
          <reference field="27" count="1" selected="0">
            <x v="41"/>
          </reference>
        </references>
      </pivotArea>
    </format>
    <format dxfId="798">
      <pivotArea dataOnly="0" labelOnly="1" fieldPosition="0">
        <references count="5">
          <reference field="0" count="1">
            <x v="15"/>
          </reference>
          <reference field="17" count="1" selected="0">
            <x v="1"/>
          </reference>
          <reference field="18" count="1" selected="0">
            <x v="38"/>
          </reference>
          <reference field="26" count="1" selected="0">
            <x v="5"/>
          </reference>
          <reference field="27" count="1" selected="0">
            <x v="45"/>
          </reference>
        </references>
      </pivotArea>
    </format>
    <format dxfId="797">
      <pivotArea dataOnly="0" labelOnly="1" fieldPosition="0">
        <references count="5">
          <reference field="0" count="5">
            <x v="1"/>
            <x v="4"/>
            <x v="6"/>
            <x v="15"/>
            <x v="38"/>
          </reference>
          <reference field="17" count="1" selected="0">
            <x v="1"/>
          </reference>
          <reference field="18" count="1" selected="0">
            <x v="42"/>
          </reference>
          <reference field="26" count="1" selected="0">
            <x v="5"/>
          </reference>
          <reference field="27" count="1" selected="0">
            <x v="43"/>
          </reference>
        </references>
      </pivotArea>
    </format>
    <format dxfId="796">
      <pivotArea dataOnly="0" labelOnly="1" fieldPosition="0">
        <references count="5">
          <reference field="0" count="10">
            <x v="0"/>
            <x v="1"/>
            <x v="4"/>
            <x v="6"/>
            <x v="15"/>
            <x v="18"/>
            <x v="19"/>
            <x v="22"/>
            <x v="30"/>
            <x v="38"/>
          </reference>
          <reference field="17" count="1" selected="0">
            <x v="1"/>
          </reference>
          <reference field="18" count="1" selected="0">
            <x v="56"/>
          </reference>
          <reference field="26" count="1" selected="0">
            <x v="5"/>
          </reference>
          <reference field="27" count="1" selected="0">
            <x v="37"/>
          </reference>
        </references>
      </pivotArea>
    </format>
    <format dxfId="795">
      <pivotArea dataOnly="0" labelOnly="1" fieldPosition="0">
        <references count="5">
          <reference field="0" count="3">
            <x v="1"/>
            <x v="15"/>
            <x v="18"/>
          </reference>
          <reference field="17" count="1" selected="0">
            <x v="1"/>
          </reference>
          <reference field="18" count="1" selected="0">
            <x v="64"/>
          </reference>
          <reference field="26" count="1" selected="0">
            <x v="5"/>
          </reference>
          <reference field="27" count="1" selected="0">
            <x v="44"/>
          </reference>
        </references>
      </pivotArea>
    </format>
    <format dxfId="794">
      <pivotArea dataOnly="0" labelOnly="1" fieldPosition="0">
        <references count="5">
          <reference field="0" count="4">
            <x v="4"/>
            <x v="6"/>
            <x v="15"/>
            <x v="30"/>
          </reference>
          <reference field="17" count="1" selected="0">
            <x v="1"/>
          </reference>
          <reference field="18" count="1" selected="0">
            <x v="70"/>
          </reference>
          <reference field="26" count="1" selected="0">
            <x v="5"/>
          </reference>
          <reference field="27" count="1" selected="0">
            <x v="40"/>
          </reference>
        </references>
      </pivotArea>
    </format>
    <format dxfId="793">
      <pivotArea dataOnly="0" labelOnly="1" fieldPosition="0">
        <references count="5">
          <reference field="0" count="3">
            <x v="15"/>
            <x v="18"/>
            <x v="37"/>
          </reference>
          <reference field="17" count="1" selected="0">
            <x v="1"/>
          </reference>
          <reference field="18" count="1" selected="0">
            <x v="73"/>
          </reference>
          <reference field="26" count="1" selected="0">
            <x v="5"/>
          </reference>
          <reference field="27" count="1" selected="0">
            <x v="48"/>
          </reference>
        </references>
      </pivotArea>
    </format>
    <format dxfId="792">
      <pivotArea dataOnly="0" labelOnly="1" fieldPosition="0">
        <references count="5">
          <reference field="0" count="4">
            <x v="4"/>
            <x v="15"/>
            <x v="18"/>
            <x v="30"/>
          </reference>
          <reference field="17" count="1" selected="0">
            <x v="1"/>
          </reference>
          <reference field="18" count="1" selected="0">
            <x v="85"/>
          </reference>
          <reference field="26" count="1" selected="0">
            <x v="5"/>
          </reference>
          <reference field="27" count="1" selected="0">
            <x v="46"/>
          </reference>
        </references>
      </pivotArea>
    </format>
    <format dxfId="791">
      <pivotArea dataOnly="0" labelOnly="1" fieldPosition="0">
        <references count="5">
          <reference field="0" count="3">
            <x v="4"/>
            <x v="20"/>
            <x v="26"/>
          </reference>
          <reference field="17" count="1" selected="0">
            <x v="1"/>
          </reference>
          <reference field="18" count="1" selected="0">
            <x v="94"/>
          </reference>
          <reference field="26" count="1" selected="0">
            <x v="5"/>
          </reference>
          <reference field="27" count="1" selected="0">
            <x v="66"/>
          </reference>
        </references>
      </pivotArea>
    </format>
    <format dxfId="790">
      <pivotArea dataOnly="0" labelOnly="1" fieldPosition="0">
        <references count="5">
          <reference field="0" count="2">
            <x v="25"/>
            <x v="33"/>
          </reference>
          <reference field="17" count="1" selected="0">
            <x v="2"/>
          </reference>
          <reference field="18" count="1" selected="0">
            <x v="8"/>
          </reference>
          <reference field="26" count="1" selected="0">
            <x v="7"/>
          </reference>
          <reference field="27" count="1" selected="0">
            <x v="60"/>
          </reference>
        </references>
      </pivotArea>
    </format>
    <format dxfId="789">
      <pivotArea dataOnly="0" labelOnly="1" fieldPosition="0">
        <references count="5">
          <reference field="0" count="1">
            <x v="25"/>
          </reference>
          <reference field="17" count="1" selected="0">
            <x v="2"/>
          </reference>
          <reference field="18" count="1" selected="0">
            <x v="12"/>
          </reference>
          <reference field="26" count="1" selected="0">
            <x v="7"/>
          </reference>
          <reference field="27" count="1" selected="0">
            <x v="63"/>
          </reference>
        </references>
      </pivotArea>
    </format>
    <format dxfId="788">
      <pivotArea dataOnly="0" labelOnly="1" fieldPosition="0">
        <references count="5">
          <reference field="0" count="1">
            <x v="13"/>
          </reference>
          <reference field="17" count="1" selected="0">
            <x v="2"/>
          </reference>
          <reference field="18" count="1" selected="0">
            <x v="16"/>
          </reference>
          <reference field="26" count="1" selected="0">
            <x v="7"/>
          </reference>
          <reference field="27" count="1" selected="0">
            <x v="65"/>
          </reference>
        </references>
      </pivotArea>
    </format>
    <format dxfId="787">
      <pivotArea dataOnly="0" labelOnly="1" fieldPosition="0">
        <references count="5">
          <reference field="0" count="2">
            <x v="3"/>
            <x v="38"/>
          </reference>
          <reference field="17" count="1" selected="0">
            <x v="2"/>
          </reference>
          <reference field="18" count="1" selected="0">
            <x v="45"/>
          </reference>
          <reference field="26" count="1" selected="0">
            <x v="7"/>
          </reference>
          <reference field="27" count="1" selected="0">
            <x v="58"/>
          </reference>
        </references>
      </pivotArea>
    </format>
    <format dxfId="786">
      <pivotArea dataOnly="0" labelOnly="1" fieldPosition="0">
        <references count="5">
          <reference field="0" count="2">
            <x v="25"/>
            <x v="33"/>
          </reference>
          <reference field="17" count="1" selected="0">
            <x v="2"/>
          </reference>
          <reference field="18" count="1" selected="0">
            <x v="60"/>
          </reference>
          <reference field="26" count="1" selected="0">
            <x v="7"/>
          </reference>
          <reference field="27" count="1" selected="0">
            <x v="62"/>
          </reference>
        </references>
      </pivotArea>
    </format>
    <format dxfId="785">
      <pivotArea dataOnly="0" labelOnly="1" fieldPosition="0">
        <references count="5">
          <reference field="0" count="2">
            <x v="3"/>
            <x v="38"/>
          </reference>
          <reference field="17" count="1" selected="0">
            <x v="2"/>
          </reference>
          <reference field="18" count="1" selected="0">
            <x v="68"/>
          </reference>
          <reference field="26" count="1" selected="0">
            <x v="7"/>
          </reference>
          <reference field="27" count="1" selected="0">
            <x v="56"/>
          </reference>
        </references>
      </pivotArea>
    </format>
    <format dxfId="784">
      <pivotArea dataOnly="0" labelOnly="1" fieldPosition="0">
        <references count="5">
          <reference field="0" count="2">
            <x v="3"/>
            <x v="38"/>
          </reference>
          <reference field="17" count="1" selected="0">
            <x v="2"/>
          </reference>
          <reference field="18" count="1" selected="0">
            <x v="72"/>
          </reference>
          <reference field="26" count="1" selected="0">
            <x v="7"/>
          </reference>
          <reference field="27" count="1" selected="0">
            <x v="59"/>
          </reference>
        </references>
      </pivotArea>
    </format>
    <format dxfId="783">
      <pivotArea dataOnly="0" labelOnly="1" fieldPosition="0">
        <references count="5">
          <reference field="0" count="3">
            <x v="13"/>
            <x v="25"/>
            <x v="38"/>
          </reference>
          <reference field="17" count="1" selected="0">
            <x v="2"/>
          </reference>
          <reference field="18" count="1" selected="0">
            <x v="75"/>
          </reference>
          <reference field="26" count="1" selected="0">
            <x v="7"/>
          </reference>
          <reference field="27" count="1" selected="0">
            <x v="61"/>
          </reference>
        </references>
      </pivotArea>
    </format>
    <format dxfId="782">
      <pivotArea dataOnly="0" labelOnly="1" fieldPosition="0">
        <references count="5">
          <reference field="0" count="1">
            <x v="38"/>
          </reference>
          <reference field="17" count="1" selected="0">
            <x v="2"/>
          </reference>
          <reference field="18" count="1" selected="0">
            <x v="76"/>
          </reference>
          <reference field="26" count="1" selected="0">
            <x v="7"/>
          </reference>
          <reference field="27" count="1" selected="0">
            <x v="57"/>
          </reference>
        </references>
      </pivotArea>
    </format>
    <format dxfId="781">
      <pivotArea dataOnly="0" labelOnly="1" fieldPosition="0">
        <references count="5">
          <reference field="0" count="3">
            <x v="13"/>
            <x v="25"/>
            <x v="27"/>
          </reference>
          <reference field="17" count="1" selected="0">
            <x v="2"/>
          </reference>
          <reference field="18" count="1" selected="0">
            <x v="78"/>
          </reference>
          <reference field="26" count="1" selected="0">
            <x v="7"/>
          </reference>
          <reference field="27" count="1" selected="0">
            <x v="64"/>
          </reference>
        </references>
      </pivotArea>
    </format>
    <format dxfId="780">
      <pivotArea dataOnly="0" labelOnly="1" fieldPosition="0">
        <references count="5">
          <reference field="0" count="1">
            <x v="35"/>
          </reference>
          <reference field="17" count="1" selected="0">
            <x v="2"/>
          </reference>
          <reference field="18" count="1" selected="0">
            <x v="94"/>
          </reference>
          <reference field="26" count="1" selected="0">
            <x v="7"/>
          </reference>
          <reference field="27" count="1" selected="0">
            <x v="66"/>
          </reference>
        </references>
      </pivotArea>
    </format>
    <format dxfId="779">
      <pivotArea dataOnly="0" labelOnly="1" fieldPosition="0">
        <references count="5">
          <reference field="0" count="1">
            <x v="3"/>
          </reference>
          <reference field="17" count="1" selected="0">
            <x v="4"/>
          </reference>
          <reference field="18" count="1" selected="0">
            <x v="14"/>
          </reference>
          <reference field="26" count="1" selected="0">
            <x v="6"/>
          </reference>
          <reference field="27" count="1" selected="0">
            <x v="53"/>
          </reference>
        </references>
      </pivotArea>
    </format>
    <format dxfId="778">
      <pivotArea dataOnly="0" labelOnly="1" fieldPosition="0">
        <references count="5">
          <reference field="0" count="1">
            <x v="3"/>
          </reference>
          <reference field="17" count="1" selected="0">
            <x v="4"/>
          </reference>
          <reference field="18" count="1" selected="0">
            <x v="20"/>
          </reference>
          <reference field="26" count="1" selected="0">
            <x v="6"/>
          </reference>
          <reference field="27" count="1" selected="0">
            <x v="50"/>
          </reference>
        </references>
      </pivotArea>
    </format>
    <format dxfId="777">
      <pivotArea dataOnly="0" labelOnly="1" fieldPosition="0">
        <references count="5">
          <reference field="0" count="1">
            <x v="3"/>
          </reference>
          <reference field="17" count="1" selected="0">
            <x v="4"/>
          </reference>
          <reference field="18" count="1" selected="0">
            <x v="24"/>
          </reference>
          <reference field="26" count="1" selected="0">
            <x v="6"/>
          </reference>
          <reference field="27" count="1" selected="0">
            <x v="54"/>
          </reference>
        </references>
      </pivotArea>
    </format>
    <format dxfId="776">
      <pivotArea dataOnly="0" labelOnly="1" fieldPosition="0">
        <references count="5">
          <reference field="0" count="1">
            <x v="3"/>
          </reference>
          <reference field="17" count="1" selected="0">
            <x v="4"/>
          </reference>
          <reference field="18" count="1" selected="0">
            <x v="35"/>
          </reference>
          <reference field="26" count="1" selected="0">
            <x v="6"/>
          </reference>
          <reference field="27" count="1" selected="0">
            <x v="51"/>
          </reference>
        </references>
      </pivotArea>
    </format>
    <format dxfId="775">
      <pivotArea dataOnly="0" labelOnly="1" fieldPosition="0">
        <references count="5">
          <reference field="0" count="1">
            <x v="16"/>
          </reference>
          <reference field="17" count="1" selected="0">
            <x v="4"/>
          </reference>
          <reference field="18" count="1" selected="0">
            <x v="53"/>
          </reference>
          <reference field="26" count="1" selected="0">
            <x v="6"/>
          </reference>
          <reference field="27" count="1" selected="0">
            <x v="66"/>
          </reference>
        </references>
      </pivotArea>
    </format>
    <format dxfId="774">
      <pivotArea dataOnly="0" labelOnly="1" fieldPosition="0">
        <references count="5">
          <reference field="0" count="2">
            <x v="3"/>
            <x v="16"/>
          </reference>
          <reference field="17" count="1" selected="0">
            <x v="4"/>
          </reference>
          <reference field="18" count="1" selected="0">
            <x v="55"/>
          </reference>
          <reference field="26" count="1" selected="0">
            <x v="6"/>
          </reference>
          <reference field="27" count="1" selected="0">
            <x v="55"/>
          </reference>
        </references>
      </pivotArea>
    </format>
    <format dxfId="773">
      <pivotArea dataOnly="0" labelOnly="1" fieldPosition="0">
        <references count="5">
          <reference field="0" count="1">
            <x v="3"/>
          </reference>
          <reference field="17" count="1" selected="0">
            <x v="4"/>
          </reference>
          <reference field="18" count="1" selected="0">
            <x v="58"/>
          </reference>
          <reference field="26" count="1" selected="0">
            <x v="6"/>
          </reference>
          <reference field="27" count="1" selected="0">
            <x v="49"/>
          </reference>
        </references>
      </pivotArea>
    </format>
    <format dxfId="772">
      <pivotArea dataOnly="0" labelOnly="1" fieldPosition="0">
        <references count="5">
          <reference field="0" count="1">
            <x v="3"/>
          </reference>
          <reference field="17" count="1" selected="0">
            <x v="4"/>
          </reference>
          <reference field="18" count="1" selected="0">
            <x v="69"/>
          </reference>
          <reference field="26" count="1" selected="0">
            <x v="6"/>
          </reference>
          <reference field="27" count="1" selected="0">
            <x v="52"/>
          </reference>
        </references>
      </pivotArea>
    </format>
    <format dxfId="771">
      <pivotArea dataOnly="0" labelOnly="1" fieldPosition="0">
        <references count="5">
          <reference field="0" count="1">
            <x v="28"/>
          </reference>
          <reference field="17" count="1" selected="0">
            <x v="4"/>
          </reference>
          <reference field="18" count="1" selected="0">
            <x v="94"/>
          </reference>
          <reference field="26" count="1" selected="0">
            <x v="6"/>
          </reference>
          <reference field="27" count="1" selected="0">
            <x v="66"/>
          </reference>
        </references>
      </pivotArea>
    </format>
    <format dxfId="770">
      <pivotArea dataOnly="0" labelOnly="1" fieldPosition="0">
        <references count="5">
          <reference field="0" count="3">
            <x v="4"/>
            <x v="9"/>
            <x v="38"/>
          </reference>
          <reference field="17" count="1" selected="0">
            <x v="5"/>
          </reference>
          <reference field="18" count="1" selected="0">
            <x v="6"/>
          </reference>
          <reference field="26" count="1" selected="0">
            <x v="0"/>
          </reference>
          <reference field="27" count="1" selected="0">
            <x v="5"/>
          </reference>
        </references>
      </pivotArea>
    </format>
    <format dxfId="769">
      <pivotArea dataOnly="0" labelOnly="1" fieldPosition="0">
        <references count="5">
          <reference field="0" count="1">
            <x v="4"/>
          </reference>
          <reference field="17" count="1" selected="0">
            <x v="5"/>
          </reference>
          <reference field="18" count="1" selected="0">
            <x v="29"/>
          </reference>
          <reference field="26" count="1" selected="0">
            <x v="0"/>
          </reference>
          <reference field="27" count="1" selected="0">
            <x v="1"/>
          </reference>
        </references>
      </pivotArea>
    </format>
    <format dxfId="768">
      <pivotArea dataOnly="0" labelOnly="1" fieldPosition="0">
        <references count="5">
          <reference field="0" count="2">
            <x v="3"/>
            <x v="21"/>
          </reference>
          <reference field="17" count="1" selected="0">
            <x v="5"/>
          </reference>
          <reference field="18" count="1" selected="0">
            <x v="41"/>
          </reference>
          <reference field="26" count="1" selected="0">
            <x v="0"/>
          </reference>
          <reference field="27" count="1" selected="0">
            <x v="4"/>
          </reference>
        </references>
      </pivotArea>
    </format>
    <format dxfId="767">
      <pivotArea dataOnly="0" labelOnly="1" fieldPosition="0">
        <references count="5">
          <reference field="0" count="1">
            <x v="38"/>
          </reference>
          <reference field="17" count="1" selected="0">
            <x v="5"/>
          </reference>
          <reference field="18" count="1" selected="0">
            <x v="57"/>
          </reference>
          <reference field="26" count="1" selected="0">
            <x v="0"/>
          </reference>
          <reference field="27" count="1" selected="0">
            <x v="3"/>
          </reference>
        </references>
      </pivotArea>
    </format>
    <format dxfId="766">
      <pivotArea dataOnly="0" labelOnly="1" fieldPosition="0">
        <references count="5">
          <reference field="0" count="1">
            <x v="38"/>
          </reference>
          <reference field="17" count="1" selected="0">
            <x v="5"/>
          </reference>
          <reference field="18" count="1" selected="0">
            <x v="74"/>
          </reference>
          <reference field="26" count="1" selected="0">
            <x v="0"/>
          </reference>
          <reference field="27" count="1" selected="0">
            <x v="2"/>
          </reference>
        </references>
      </pivotArea>
    </format>
    <format dxfId="765">
      <pivotArea dataOnly="0" labelOnly="1" fieldPosition="0">
        <references count="5">
          <reference field="0" count="2">
            <x v="12"/>
            <x v="15"/>
          </reference>
          <reference field="17" count="1" selected="0">
            <x v="5"/>
          </reference>
          <reference field="18" count="1" selected="0">
            <x v="77"/>
          </reference>
          <reference field="26" count="1" selected="0">
            <x v="0"/>
          </reference>
          <reference field="27" count="1" selected="0">
            <x v="18"/>
          </reference>
        </references>
      </pivotArea>
    </format>
    <format dxfId="764">
      <pivotArea dataOnly="0" labelOnly="1" fieldPosition="0">
        <references count="5">
          <reference field="0" count="4">
            <x v="9"/>
            <x v="12"/>
            <x v="15"/>
            <x v="38"/>
          </reference>
          <reference field="17" count="1" selected="0">
            <x v="5"/>
          </reference>
          <reference field="18" count="1" selected="0">
            <x v="79"/>
          </reference>
          <reference field="26" count="1" selected="0">
            <x v="0"/>
          </reference>
          <reference field="27" count="1" selected="0">
            <x v="6"/>
          </reference>
        </references>
      </pivotArea>
    </format>
    <format dxfId="763">
      <pivotArea dataOnly="0" labelOnly="1" fieldPosition="0">
        <references count="5">
          <reference field="0" count="1">
            <x v="4"/>
          </reference>
          <reference field="17" count="1" selected="0">
            <x v="5"/>
          </reference>
          <reference field="18" count="1" selected="0">
            <x v="81"/>
          </reference>
          <reference field="26" count="1" selected="0">
            <x v="0"/>
          </reference>
          <reference field="27" count="1" selected="0">
            <x v="0"/>
          </reference>
        </references>
      </pivotArea>
    </format>
    <format dxfId="762">
      <pivotArea dataOnly="0" labelOnly="1" fieldPosition="0">
        <references count="5">
          <reference field="0" count="2">
            <x v="14"/>
            <x v="17"/>
          </reference>
          <reference field="17" count="1" selected="0">
            <x v="5"/>
          </reference>
          <reference field="18" count="1" selected="0">
            <x v="94"/>
          </reference>
          <reference field="26" count="1" selected="0">
            <x v="0"/>
          </reference>
          <reference field="27" count="1" selected="0">
            <x v="66"/>
          </reference>
        </references>
      </pivotArea>
    </format>
    <format dxfId="761">
      <pivotArea dataOnly="0" labelOnly="1" fieldPosition="0">
        <references count="5">
          <reference field="0" count="1">
            <x v="8"/>
          </reference>
          <reference field="17" count="1" selected="0">
            <x v="6"/>
          </reference>
          <reference field="18" count="1" selected="0">
            <x v="11"/>
          </reference>
          <reference field="26" count="1" selected="0">
            <x v="4"/>
          </reference>
          <reference field="27" count="1" selected="0">
            <x v="29"/>
          </reference>
        </references>
      </pivotArea>
    </format>
    <format dxfId="760">
      <pivotArea dataOnly="0" labelOnly="1" fieldPosition="0">
        <references count="5">
          <reference field="0" count="5">
            <x v="2"/>
            <x v="3"/>
            <x v="5"/>
            <x v="6"/>
            <x v="18"/>
          </reference>
          <reference field="17" count="1" selected="0">
            <x v="6"/>
          </reference>
          <reference field="18" count="1" selected="0">
            <x v="13"/>
          </reference>
          <reference field="26" count="1" selected="0">
            <x v="4"/>
          </reference>
          <reference field="27" count="1" selected="0">
            <x v="28"/>
          </reference>
        </references>
      </pivotArea>
    </format>
    <format dxfId="759">
      <pivotArea dataOnly="0" labelOnly="1" fieldPosition="0">
        <references count="5">
          <reference field="0" count="1">
            <x v="11"/>
          </reference>
          <reference field="17" count="1" selected="0">
            <x v="6"/>
          </reference>
          <reference field="18" count="1" selected="0">
            <x v="23"/>
          </reference>
          <reference field="26" count="1" selected="0">
            <x v="4"/>
          </reference>
          <reference field="27" count="1" selected="0">
            <x v="66"/>
          </reference>
        </references>
      </pivotArea>
    </format>
    <format dxfId="758">
      <pivotArea dataOnly="0" labelOnly="1" fieldPosition="0">
        <references count="5">
          <reference field="0" count="3">
            <x v="6"/>
            <x v="7"/>
            <x v="30"/>
          </reference>
          <reference field="17" count="1" selected="0">
            <x v="6"/>
          </reference>
          <reference field="18" count="1" selected="0">
            <x v="28"/>
          </reference>
          <reference field="26" count="1" selected="0">
            <x v="4"/>
          </reference>
          <reference field="27" count="1" selected="0">
            <x v="23"/>
          </reference>
        </references>
      </pivotArea>
    </format>
    <format dxfId="757">
      <pivotArea dataOnly="0" labelOnly="1" fieldPosition="0">
        <references count="5">
          <reference field="0" count="1">
            <x v="30"/>
          </reference>
          <reference field="17" count="1" selected="0">
            <x v="6"/>
          </reference>
          <reference field="18" count="1" selected="0">
            <x v="31"/>
          </reference>
          <reference field="26" count="1" selected="0">
            <x v="4"/>
          </reference>
          <reference field="27" count="1" selected="0">
            <x v="66"/>
          </reference>
        </references>
      </pivotArea>
    </format>
    <format dxfId="756">
      <pivotArea dataOnly="0" labelOnly="1" fieldPosition="0">
        <references count="5">
          <reference field="0" count="1">
            <x v="11"/>
          </reference>
          <reference field="17" count="1" selected="0">
            <x v="6"/>
          </reference>
          <reference field="18" count="1" selected="0">
            <x v="34"/>
          </reference>
          <reference field="26" count="1" selected="0">
            <x v="4"/>
          </reference>
          <reference field="27" count="1" selected="0">
            <x v="66"/>
          </reference>
        </references>
      </pivotArea>
    </format>
    <format dxfId="755">
      <pivotArea dataOnly="0" labelOnly="1" fieldPosition="0">
        <references count="5">
          <reference field="0" count="2">
            <x v="3"/>
            <x v="6"/>
          </reference>
          <reference field="17" count="1" selected="0">
            <x v="6"/>
          </reference>
          <reference field="18" count="1" selected="0">
            <x v="36"/>
          </reference>
          <reference field="26" count="1" selected="0">
            <x v="4"/>
          </reference>
          <reference field="27" count="1" selected="0">
            <x v="22"/>
          </reference>
        </references>
      </pivotArea>
    </format>
    <format dxfId="754">
      <pivotArea dataOnly="0" labelOnly="1" fieldPosition="0">
        <references count="5">
          <reference field="0" count="3">
            <x v="3"/>
            <x v="32"/>
            <x v="33"/>
          </reference>
          <reference field="17" count="1" selected="0">
            <x v="6"/>
          </reference>
          <reference field="18" count="1" selected="0">
            <x v="37"/>
          </reference>
          <reference field="26" count="1" selected="0">
            <x v="4"/>
          </reference>
          <reference field="27" count="1" selected="0">
            <x v="34"/>
          </reference>
        </references>
      </pivotArea>
    </format>
    <format dxfId="753">
      <pivotArea dataOnly="0" labelOnly="1" fieldPosition="0">
        <references count="5">
          <reference field="0" count="4">
            <x v="3"/>
            <x v="6"/>
            <x v="30"/>
            <x v="32"/>
          </reference>
          <reference field="17" count="1" selected="0">
            <x v="6"/>
          </reference>
          <reference field="18" count="1" selected="0">
            <x v="39"/>
          </reference>
          <reference field="26" count="1" selected="0">
            <x v="4"/>
          </reference>
          <reference field="27" count="1" selected="0">
            <x v="31"/>
          </reference>
        </references>
      </pivotArea>
    </format>
    <format dxfId="752">
      <pivotArea dataOnly="0" labelOnly="1" fieldPosition="0">
        <references count="5">
          <reference field="0" count="1">
            <x v="11"/>
          </reference>
          <reference field="17" count="1" selected="0">
            <x v="6"/>
          </reference>
          <reference field="18" count="1" selected="0">
            <x v="43"/>
          </reference>
          <reference field="26" count="1" selected="0">
            <x v="4"/>
          </reference>
          <reference field="27" count="1" selected="0">
            <x v="66"/>
          </reference>
        </references>
      </pivotArea>
    </format>
    <format dxfId="751">
      <pivotArea dataOnly="0" labelOnly="1" fieldPosition="0">
        <references count="5">
          <reference field="0" count="1">
            <x v="11"/>
          </reference>
          <reference field="17" count="1" selected="0">
            <x v="6"/>
          </reference>
          <reference field="18" count="1" selected="0">
            <x v="46"/>
          </reference>
          <reference field="26" count="1" selected="0">
            <x v="4"/>
          </reference>
          <reference field="27" count="1" selected="0">
            <x v="66"/>
          </reference>
        </references>
      </pivotArea>
    </format>
    <format dxfId="750">
      <pivotArea dataOnly="0" labelOnly="1" fieldPosition="0">
        <references count="5">
          <reference field="0" count="2">
            <x v="33"/>
            <x v="38"/>
          </reference>
          <reference field="17" count="1" selected="0">
            <x v="6"/>
          </reference>
          <reference field="18" count="1" selected="0">
            <x v="52"/>
          </reference>
          <reference field="26" count="1" selected="0">
            <x v="4"/>
          </reference>
          <reference field="27" count="1" selected="0">
            <x v="25"/>
          </reference>
        </references>
      </pivotArea>
    </format>
    <format dxfId="749">
      <pivotArea dataOnly="0" labelOnly="1" fieldPosition="0">
        <references count="5">
          <reference field="0" count="3">
            <x v="3"/>
            <x v="30"/>
            <x v="32"/>
          </reference>
          <reference field="17" count="1" selected="0">
            <x v="6"/>
          </reference>
          <reference field="18" count="1" selected="0">
            <x v="61"/>
          </reference>
          <reference field="26" count="1" selected="0">
            <x v="4"/>
          </reference>
          <reference field="27" count="1" selected="0">
            <x v="35"/>
          </reference>
        </references>
      </pivotArea>
    </format>
    <format dxfId="748">
      <pivotArea dataOnly="0" labelOnly="1" fieldPosition="0">
        <references count="5">
          <reference field="0" count="10">
            <x v="0"/>
            <x v="2"/>
            <x v="3"/>
            <x v="6"/>
            <x v="7"/>
            <x v="15"/>
            <x v="30"/>
            <x v="33"/>
            <x v="34"/>
            <x v="38"/>
          </reference>
          <reference field="17" count="1" selected="0">
            <x v="6"/>
          </reference>
          <reference field="18" count="1" selected="0">
            <x v="62"/>
          </reference>
          <reference field="26" count="1" selected="0">
            <x v="4"/>
          </reference>
          <reference field="27" count="1" selected="0">
            <x v="20"/>
          </reference>
        </references>
      </pivotArea>
    </format>
    <format dxfId="747">
      <pivotArea dataOnly="0" labelOnly="1" fieldPosition="0">
        <references count="5">
          <reference field="0" count="1">
            <x v="30"/>
          </reference>
          <reference field="17" count="1" selected="0">
            <x v="6"/>
          </reference>
          <reference field="18" count="1" selected="0">
            <x v="63"/>
          </reference>
          <reference field="26" count="1" selected="0">
            <x v="4"/>
          </reference>
          <reference field="27" count="1" selected="0">
            <x v="66"/>
          </reference>
        </references>
      </pivotArea>
    </format>
    <format dxfId="746">
      <pivotArea dataOnly="0" labelOnly="1" fieldPosition="0">
        <references count="5">
          <reference field="0" count="4">
            <x v="2"/>
            <x v="6"/>
            <x v="7"/>
            <x v="33"/>
          </reference>
          <reference field="17" count="1" selected="0">
            <x v="6"/>
          </reference>
          <reference field="18" count="1" selected="0">
            <x v="66"/>
          </reference>
          <reference field="26" count="1" selected="0">
            <x v="4"/>
          </reference>
          <reference field="27" count="1" selected="0">
            <x v="24"/>
          </reference>
        </references>
      </pivotArea>
    </format>
    <format dxfId="745">
      <pivotArea dataOnly="0" labelOnly="1" fieldPosition="0">
        <references count="5">
          <reference field="0" count="5">
            <x v="3"/>
            <x v="30"/>
            <x v="32"/>
            <x v="33"/>
            <x v="34"/>
          </reference>
          <reference field="17" count="1" selected="0">
            <x v="6"/>
          </reference>
          <reference field="18" count="1" selected="0">
            <x v="80"/>
          </reference>
          <reference field="26" count="1" selected="0">
            <x v="4"/>
          </reference>
          <reference field="27" count="1" selected="0">
            <x v="32"/>
          </reference>
        </references>
      </pivotArea>
    </format>
    <format dxfId="744">
      <pivotArea dataOnly="0" labelOnly="1" fieldPosition="0">
        <references count="5">
          <reference field="0" count="3">
            <x v="3"/>
            <x v="6"/>
            <x v="30"/>
          </reference>
          <reference field="17" count="1" selected="0">
            <x v="6"/>
          </reference>
          <reference field="18" count="1" selected="0">
            <x v="82"/>
          </reference>
          <reference field="26" count="1" selected="0">
            <x v="4"/>
          </reference>
          <reference field="27" count="1" selected="0">
            <x v="26"/>
          </reference>
        </references>
      </pivotArea>
    </format>
    <format dxfId="743">
      <pivotArea dataOnly="0" labelOnly="1" fieldPosition="0">
        <references count="5">
          <reference field="0" count="1">
            <x v="11"/>
          </reference>
          <reference field="17" count="1" selected="0">
            <x v="6"/>
          </reference>
          <reference field="18" count="1" selected="0">
            <x v="83"/>
          </reference>
          <reference field="26" count="1" selected="0">
            <x v="4"/>
          </reference>
          <reference field="27" count="1" selected="0">
            <x v="66"/>
          </reference>
        </references>
      </pivotArea>
    </format>
    <format dxfId="742">
      <pivotArea dataOnly="0" labelOnly="1" fieldPosition="0">
        <references count="5">
          <reference field="0" count="6">
            <x v="2"/>
            <x v="3"/>
            <x v="6"/>
            <x v="30"/>
            <x v="32"/>
            <x v="34"/>
          </reference>
          <reference field="17" count="1" selected="0">
            <x v="6"/>
          </reference>
          <reference field="18" count="1" selected="0">
            <x v="84"/>
          </reference>
          <reference field="26" count="1" selected="0">
            <x v="4"/>
          </reference>
          <reference field="27" count="1" selected="0">
            <x v="33"/>
          </reference>
        </references>
      </pivotArea>
    </format>
    <format dxfId="741">
      <pivotArea dataOnly="0" labelOnly="1" fieldPosition="0">
        <references count="5">
          <reference field="0" count="3">
            <x v="3"/>
            <x v="6"/>
            <x v="18"/>
          </reference>
          <reference field="17" count="1" selected="0">
            <x v="6"/>
          </reference>
          <reference field="18" count="1" selected="0">
            <x v="87"/>
          </reference>
          <reference field="26" count="1" selected="0">
            <x v="4"/>
          </reference>
          <reference field="27" count="1" selected="0">
            <x v="27"/>
          </reference>
        </references>
      </pivotArea>
    </format>
    <format dxfId="740">
      <pivotArea dataOnly="0" labelOnly="1" fieldPosition="0">
        <references count="5">
          <reference field="0" count="1">
            <x v="38"/>
          </reference>
          <reference field="17" count="1" selected="0">
            <x v="6"/>
          </reference>
          <reference field="18" count="1" selected="0">
            <x v="88"/>
          </reference>
          <reference field="26" count="1" selected="0">
            <x v="4"/>
          </reference>
          <reference field="27" count="1" selected="0">
            <x v="30"/>
          </reference>
        </references>
      </pivotArea>
    </format>
    <format dxfId="739">
      <pivotArea dataOnly="0" labelOnly="1" fieldPosition="0">
        <references count="5">
          <reference field="0" count="2">
            <x v="3"/>
            <x v="24"/>
          </reference>
          <reference field="17" count="1" selected="0">
            <x v="6"/>
          </reference>
          <reference field="18" count="1" selected="0">
            <x v="90"/>
          </reference>
          <reference field="26" count="1" selected="0">
            <x v="4"/>
          </reference>
          <reference field="27" count="1" selected="0">
            <x v="36"/>
          </reference>
        </references>
      </pivotArea>
    </format>
    <format dxfId="738">
      <pivotArea dataOnly="0" labelOnly="1" fieldPosition="0">
        <references count="5">
          <reference field="0" count="5">
            <x v="2"/>
            <x v="3"/>
            <x v="6"/>
            <x v="29"/>
            <x v="30"/>
          </reference>
          <reference field="17" count="1" selected="0">
            <x v="6"/>
          </reference>
          <reference field="18" count="1" selected="0">
            <x v="91"/>
          </reference>
          <reference field="26" count="1" selected="0">
            <x v="4"/>
          </reference>
          <reference field="27" count="1" selected="0">
            <x v="21"/>
          </reference>
        </references>
      </pivotArea>
    </format>
    <format dxfId="737">
      <pivotArea dataOnly="0" labelOnly="1" fieldPosition="0">
        <references count="5">
          <reference field="0" count="3">
            <x v="10"/>
            <x v="26"/>
            <x v="35"/>
          </reference>
          <reference field="17" count="1" selected="0">
            <x v="6"/>
          </reference>
          <reference field="18" count="1" selected="0">
            <x v="94"/>
          </reference>
          <reference field="26" count="1" selected="0">
            <x v="4"/>
          </reference>
          <reference field="27" count="1" selected="0">
            <x v="66"/>
          </reference>
        </references>
      </pivotArea>
    </format>
    <format dxfId="736">
      <pivotArea dataOnly="0" labelOnly="1" fieldPosition="0">
        <references count="5">
          <reference field="0" count="1">
            <x v="4"/>
          </reference>
          <reference field="17" count="1" selected="0">
            <x v="7"/>
          </reference>
          <reference field="18" count="1" selected="0">
            <x v="7"/>
          </reference>
          <reference field="26" count="1" selected="0">
            <x v="1"/>
          </reference>
          <reference field="27" count="1" selected="0">
            <x v="16"/>
          </reference>
        </references>
      </pivotArea>
    </format>
    <format dxfId="735">
      <pivotArea dataOnly="0" labelOnly="1" fieldPosition="0">
        <references count="5">
          <reference field="0" count="2">
            <x v="4"/>
            <x v="15"/>
          </reference>
          <reference field="17" count="1" selected="0">
            <x v="7"/>
          </reference>
          <reference field="18" count="1" selected="0">
            <x v="15"/>
          </reference>
          <reference field="26" count="1" selected="0">
            <x v="1"/>
          </reference>
          <reference field="27" count="1" selected="0">
            <x v="11"/>
          </reference>
        </references>
      </pivotArea>
    </format>
    <format dxfId="734">
      <pivotArea dataOnly="0" labelOnly="1" fieldPosition="0">
        <references count="5">
          <reference field="0" count="1">
            <x v="4"/>
          </reference>
          <reference field="17" count="1" selected="0">
            <x v="7"/>
          </reference>
          <reference field="18" count="1" selected="0">
            <x v="22"/>
          </reference>
          <reference field="26" count="1" selected="0">
            <x v="1"/>
          </reference>
          <reference field="27" count="1" selected="0">
            <x v="13"/>
          </reference>
        </references>
      </pivotArea>
    </format>
    <format dxfId="733">
      <pivotArea dataOnly="0" labelOnly="1" fieldPosition="0">
        <references count="5">
          <reference field="0" count="1">
            <x v="15"/>
          </reference>
          <reference field="17" count="1" selected="0">
            <x v="7"/>
          </reference>
          <reference field="18" count="1" selected="0">
            <x v="32"/>
          </reference>
          <reference field="26" count="1" selected="0">
            <x v="1"/>
          </reference>
          <reference field="27" count="1" selected="0">
            <x v="9"/>
          </reference>
        </references>
      </pivotArea>
    </format>
    <format dxfId="732">
      <pivotArea dataOnly="0" labelOnly="1" fieldPosition="0">
        <references count="5">
          <reference field="0" count="1">
            <x v="4"/>
          </reference>
          <reference field="17" count="1" selected="0">
            <x v="7"/>
          </reference>
          <reference field="18" count="1" selected="0">
            <x v="40"/>
          </reference>
          <reference field="26" count="1" selected="0">
            <x v="1"/>
          </reference>
          <reference field="27" count="1" selected="0">
            <x v="12"/>
          </reference>
        </references>
      </pivotArea>
    </format>
    <format dxfId="731">
      <pivotArea dataOnly="0" labelOnly="1" fieldPosition="0">
        <references count="5">
          <reference field="0" count="2">
            <x v="4"/>
            <x v="15"/>
          </reference>
          <reference field="17" count="1" selected="0">
            <x v="7"/>
          </reference>
          <reference field="18" count="1" selected="0">
            <x v="48"/>
          </reference>
          <reference field="26" count="1" selected="0">
            <x v="1"/>
          </reference>
          <reference field="27" count="1" selected="0">
            <x v="14"/>
          </reference>
        </references>
      </pivotArea>
    </format>
    <format dxfId="730">
      <pivotArea dataOnly="0" labelOnly="1" fieldPosition="0">
        <references count="5">
          <reference field="0" count="1">
            <x v="4"/>
          </reference>
          <reference field="17" count="1" selected="0">
            <x v="7"/>
          </reference>
          <reference field="18" count="1" selected="0">
            <x v="54"/>
          </reference>
          <reference field="26" count="1" selected="0">
            <x v="1"/>
          </reference>
          <reference field="27" count="1" selected="0">
            <x v="7"/>
          </reference>
        </references>
      </pivotArea>
    </format>
    <format dxfId="729">
      <pivotArea dataOnly="0" labelOnly="1" fieldPosition="0">
        <references count="5">
          <reference field="0" count="1">
            <x v="4"/>
          </reference>
          <reference field="17" count="1" selected="0">
            <x v="7"/>
          </reference>
          <reference field="18" count="1" selected="0">
            <x v="59"/>
          </reference>
          <reference field="26" count="1" selected="0">
            <x v="1"/>
          </reference>
          <reference field="27" count="1" selected="0">
            <x v="10"/>
          </reference>
        </references>
      </pivotArea>
    </format>
    <format dxfId="728">
      <pivotArea dataOnly="0" labelOnly="1" fieldPosition="0">
        <references count="5">
          <reference field="0" count="1">
            <x v="4"/>
          </reference>
          <reference field="17" count="1" selected="0">
            <x v="7"/>
          </reference>
          <reference field="18" count="1" selected="0">
            <x v="67"/>
          </reference>
          <reference field="26" count="1" selected="0">
            <x v="1"/>
          </reference>
          <reference field="27" count="1" selected="0">
            <x v="8"/>
          </reference>
        </references>
      </pivotArea>
    </format>
    <format dxfId="727">
      <pivotArea dataOnly="0" labelOnly="1" fieldPosition="0">
        <references count="5">
          <reference field="0" count="1">
            <x v="4"/>
          </reference>
          <reference field="17" count="1" selected="0">
            <x v="7"/>
          </reference>
          <reference field="18" count="1" selected="0">
            <x v="89"/>
          </reference>
          <reference field="26" count="1" selected="0">
            <x v="1"/>
          </reference>
          <reference field="27" count="1" selected="0">
            <x v="15"/>
          </reference>
        </references>
      </pivotArea>
    </format>
    <format dxfId="726">
      <pivotArea dataOnly="0" labelOnly="1" fieldPosition="0">
        <references count="5">
          <reference field="0" count="1">
            <x v="4"/>
          </reference>
          <reference field="17" count="1" selected="0">
            <x v="7"/>
          </reference>
          <reference field="18" count="1" selected="0">
            <x v="94"/>
          </reference>
          <reference field="26" count="1" selected="0">
            <x v="1"/>
          </reference>
          <reference field="27" count="1" selected="0">
            <x v="66"/>
          </reference>
        </references>
      </pivotArea>
    </format>
    <format dxfId="725">
      <pivotArea type="all" dataOnly="0" outline="0" fieldPosition="0"/>
    </format>
    <format dxfId="724">
      <pivotArea dataOnly="0" labelOnly="1" fieldPosition="0">
        <references count="1">
          <reference field="17" count="0"/>
        </references>
      </pivotArea>
    </format>
    <format dxfId="723">
      <pivotArea dataOnly="0" labelOnly="1" grandRow="1" outline="0" fieldPosition="0"/>
    </format>
    <format dxfId="722">
      <pivotArea dataOnly="0" labelOnly="1" fieldPosition="0">
        <references count="2">
          <reference field="17" count="1" selected="0">
            <x v="1"/>
          </reference>
          <reference field="26" count="1">
            <x v="5"/>
          </reference>
        </references>
      </pivotArea>
    </format>
    <format dxfId="721">
      <pivotArea dataOnly="0" labelOnly="1" fieldPosition="0">
        <references count="2">
          <reference field="17" count="1" selected="0">
            <x v="2"/>
          </reference>
          <reference field="26" count="1">
            <x v="7"/>
          </reference>
        </references>
      </pivotArea>
    </format>
    <format dxfId="720">
      <pivotArea dataOnly="0" labelOnly="1" fieldPosition="0">
        <references count="2">
          <reference field="17" count="1" selected="0">
            <x v="4"/>
          </reference>
          <reference field="26" count="1">
            <x v="6"/>
          </reference>
        </references>
      </pivotArea>
    </format>
    <format dxfId="719">
      <pivotArea dataOnly="0" labelOnly="1" fieldPosition="0">
        <references count="2">
          <reference field="17" count="1" selected="0">
            <x v="5"/>
          </reference>
          <reference field="26" count="1">
            <x v="0"/>
          </reference>
        </references>
      </pivotArea>
    </format>
    <format dxfId="718">
      <pivotArea dataOnly="0" labelOnly="1" fieldPosition="0">
        <references count="2">
          <reference field="17" count="1" selected="0">
            <x v="6"/>
          </reference>
          <reference field="26" count="1">
            <x v="4"/>
          </reference>
        </references>
      </pivotArea>
    </format>
    <format dxfId="717">
      <pivotArea dataOnly="0" labelOnly="1" fieldPosition="0">
        <references count="2">
          <reference field="17" count="1" selected="0">
            <x v="7"/>
          </reference>
          <reference field="26" count="1">
            <x v="1"/>
          </reference>
        </references>
      </pivotArea>
    </format>
    <format dxfId="716">
      <pivotArea dataOnly="0" labelOnly="1" fieldPosition="0">
        <references count="3">
          <reference field="17" count="1" selected="0">
            <x v="1"/>
          </reference>
          <reference field="18" count="13">
            <x v="5"/>
            <x v="9"/>
            <x v="21"/>
            <x v="25"/>
            <x v="33"/>
            <x v="38"/>
            <x v="42"/>
            <x v="56"/>
            <x v="64"/>
            <x v="70"/>
            <x v="73"/>
            <x v="85"/>
            <x v="94"/>
          </reference>
          <reference field="26" count="1" selected="0">
            <x v="5"/>
          </reference>
        </references>
      </pivotArea>
    </format>
    <format dxfId="715">
      <pivotArea dataOnly="0" labelOnly="1" fieldPosition="0">
        <references count="3">
          <reference field="17" count="1" selected="0">
            <x v="2"/>
          </reference>
          <reference field="18" count="11">
            <x v="8"/>
            <x v="12"/>
            <x v="16"/>
            <x v="45"/>
            <x v="60"/>
            <x v="68"/>
            <x v="72"/>
            <x v="75"/>
            <x v="76"/>
            <x v="78"/>
            <x v="94"/>
          </reference>
          <reference field="26" count="1" selected="0">
            <x v="7"/>
          </reference>
        </references>
      </pivotArea>
    </format>
    <format dxfId="714">
      <pivotArea dataOnly="0" labelOnly="1" fieldPosition="0">
        <references count="3">
          <reference field="17" count="1" selected="0">
            <x v="4"/>
          </reference>
          <reference field="18" count="9">
            <x v="14"/>
            <x v="20"/>
            <x v="24"/>
            <x v="35"/>
            <x v="53"/>
            <x v="55"/>
            <x v="58"/>
            <x v="69"/>
            <x v="94"/>
          </reference>
          <reference field="26" count="1" selected="0">
            <x v="6"/>
          </reference>
        </references>
      </pivotArea>
    </format>
    <format dxfId="713">
      <pivotArea dataOnly="0" labelOnly="1" fieldPosition="0">
        <references count="3">
          <reference field="17" count="1" selected="0">
            <x v="5"/>
          </reference>
          <reference field="18" count="9">
            <x v="6"/>
            <x v="29"/>
            <x v="41"/>
            <x v="57"/>
            <x v="74"/>
            <x v="77"/>
            <x v="79"/>
            <x v="81"/>
            <x v="94"/>
          </reference>
          <reference field="26" count="1" selected="0">
            <x v="0"/>
          </reference>
        </references>
      </pivotArea>
    </format>
    <format dxfId="712">
      <pivotArea dataOnly="0" labelOnly="1" fieldPosition="0">
        <references count="3">
          <reference field="17" count="1" selected="0">
            <x v="6"/>
          </reference>
          <reference field="18" count="25">
            <x v="11"/>
            <x v="13"/>
            <x v="23"/>
            <x v="28"/>
            <x v="31"/>
            <x v="34"/>
            <x v="36"/>
            <x v="37"/>
            <x v="39"/>
            <x v="43"/>
            <x v="46"/>
            <x v="52"/>
            <x v="61"/>
            <x v="62"/>
            <x v="63"/>
            <x v="66"/>
            <x v="80"/>
            <x v="82"/>
            <x v="83"/>
            <x v="84"/>
            <x v="87"/>
            <x v="88"/>
            <x v="90"/>
            <x v="91"/>
            <x v="94"/>
          </reference>
          <reference field="26" count="1" selected="0">
            <x v="4"/>
          </reference>
        </references>
      </pivotArea>
    </format>
    <format dxfId="711">
      <pivotArea dataOnly="0" labelOnly="1" fieldPosition="0">
        <references count="3">
          <reference field="17" count="1" selected="0">
            <x v="7"/>
          </reference>
          <reference field="18" count="11">
            <x v="7"/>
            <x v="15"/>
            <x v="22"/>
            <x v="32"/>
            <x v="40"/>
            <x v="48"/>
            <x v="54"/>
            <x v="59"/>
            <x v="67"/>
            <x v="89"/>
            <x v="94"/>
          </reference>
          <reference field="26" count="1" selected="0">
            <x v="1"/>
          </reference>
        </references>
      </pivotArea>
    </format>
    <format dxfId="710">
      <pivotArea dataOnly="0" labelOnly="1" fieldPosition="0">
        <references count="4">
          <reference field="17" count="1" selected="0">
            <x v="1"/>
          </reference>
          <reference field="18" count="1" selected="0">
            <x v="5"/>
          </reference>
          <reference field="26" count="1" selected="0">
            <x v="5"/>
          </reference>
          <reference field="27" count="1">
            <x v="38"/>
          </reference>
        </references>
      </pivotArea>
    </format>
    <format dxfId="709">
      <pivotArea dataOnly="0" labelOnly="1" fieldPosition="0">
        <references count="4">
          <reference field="17" count="1" selected="0">
            <x v="1"/>
          </reference>
          <reference field="18" count="1" selected="0">
            <x v="9"/>
          </reference>
          <reference field="26" count="1" selected="0">
            <x v="5"/>
          </reference>
          <reference field="27" count="1">
            <x v="42"/>
          </reference>
        </references>
      </pivotArea>
    </format>
    <format dxfId="708">
      <pivotArea dataOnly="0" labelOnly="1" fieldPosition="0">
        <references count="4">
          <reference field="17" count="1" selected="0">
            <x v="1"/>
          </reference>
          <reference field="18" count="1" selected="0">
            <x v="21"/>
          </reference>
          <reference field="26" count="1" selected="0">
            <x v="5"/>
          </reference>
          <reference field="27" count="1">
            <x v="47"/>
          </reference>
        </references>
      </pivotArea>
    </format>
    <format dxfId="707">
      <pivotArea dataOnly="0" labelOnly="1" fieldPosition="0">
        <references count="4">
          <reference field="17" count="1" selected="0">
            <x v="1"/>
          </reference>
          <reference field="18" count="1" selected="0">
            <x v="25"/>
          </reference>
          <reference field="26" count="1" selected="0">
            <x v="5"/>
          </reference>
          <reference field="27" count="1">
            <x v="39"/>
          </reference>
        </references>
      </pivotArea>
    </format>
    <format dxfId="706">
      <pivotArea dataOnly="0" labelOnly="1" fieldPosition="0">
        <references count="4">
          <reference field="17" count="1" selected="0">
            <x v="1"/>
          </reference>
          <reference field="18" count="1" selected="0">
            <x v="33"/>
          </reference>
          <reference field="26" count="1" selected="0">
            <x v="5"/>
          </reference>
          <reference field="27" count="1">
            <x v="41"/>
          </reference>
        </references>
      </pivotArea>
    </format>
    <format dxfId="705">
      <pivotArea dataOnly="0" labelOnly="1" fieldPosition="0">
        <references count="4">
          <reference field="17" count="1" selected="0">
            <x v="1"/>
          </reference>
          <reference field="18" count="1" selected="0">
            <x v="38"/>
          </reference>
          <reference field="26" count="1" selected="0">
            <x v="5"/>
          </reference>
          <reference field="27" count="1">
            <x v="45"/>
          </reference>
        </references>
      </pivotArea>
    </format>
    <format dxfId="704">
      <pivotArea dataOnly="0" labelOnly="1" fieldPosition="0">
        <references count="4">
          <reference field="17" count="1" selected="0">
            <x v="1"/>
          </reference>
          <reference field="18" count="1" selected="0">
            <x v="42"/>
          </reference>
          <reference field="26" count="1" selected="0">
            <x v="5"/>
          </reference>
          <reference field="27" count="1">
            <x v="43"/>
          </reference>
        </references>
      </pivotArea>
    </format>
    <format dxfId="703">
      <pivotArea dataOnly="0" labelOnly="1" fieldPosition="0">
        <references count="4">
          <reference field="17" count="1" selected="0">
            <x v="1"/>
          </reference>
          <reference field="18" count="1" selected="0">
            <x v="56"/>
          </reference>
          <reference field="26" count="1" selected="0">
            <x v="5"/>
          </reference>
          <reference field="27" count="1">
            <x v="37"/>
          </reference>
        </references>
      </pivotArea>
    </format>
    <format dxfId="702">
      <pivotArea dataOnly="0" labelOnly="1" fieldPosition="0">
        <references count="4">
          <reference field="17" count="1" selected="0">
            <x v="1"/>
          </reference>
          <reference field="18" count="1" selected="0">
            <x v="64"/>
          </reference>
          <reference field="26" count="1" selected="0">
            <x v="5"/>
          </reference>
          <reference field="27" count="1">
            <x v="44"/>
          </reference>
        </references>
      </pivotArea>
    </format>
    <format dxfId="701">
      <pivotArea dataOnly="0" labelOnly="1" fieldPosition="0">
        <references count="4">
          <reference field="17" count="1" selected="0">
            <x v="1"/>
          </reference>
          <reference field="18" count="1" selected="0">
            <x v="70"/>
          </reference>
          <reference field="26" count="1" selected="0">
            <x v="5"/>
          </reference>
          <reference field="27" count="1">
            <x v="40"/>
          </reference>
        </references>
      </pivotArea>
    </format>
    <format dxfId="700">
      <pivotArea dataOnly="0" labelOnly="1" fieldPosition="0">
        <references count="4">
          <reference field="17" count="1" selected="0">
            <x v="1"/>
          </reference>
          <reference field="18" count="1" selected="0">
            <x v="73"/>
          </reference>
          <reference field="26" count="1" selected="0">
            <x v="5"/>
          </reference>
          <reference field="27" count="1">
            <x v="48"/>
          </reference>
        </references>
      </pivotArea>
    </format>
    <format dxfId="699">
      <pivotArea dataOnly="0" labelOnly="1" fieldPosition="0">
        <references count="4">
          <reference field="17" count="1" selected="0">
            <x v="1"/>
          </reference>
          <reference field="18" count="1" selected="0">
            <x v="85"/>
          </reference>
          <reference field="26" count="1" selected="0">
            <x v="5"/>
          </reference>
          <reference field="27" count="1">
            <x v="46"/>
          </reference>
        </references>
      </pivotArea>
    </format>
    <format dxfId="698">
      <pivotArea dataOnly="0" labelOnly="1" fieldPosition="0">
        <references count="4">
          <reference field="17" count="1" selected="0">
            <x v="1"/>
          </reference>
          <reference field="18" count="1" selected="0">
            <x v="94"/>
          </reference>
          <reference field="26" count="1" selected="0">
            <x v="5"/>
          </reference>
          <reference field="27" count="1">
            <x v="66"/>
          </reference>
        </references>
      </pivotArea>
    </format>
    <format dxfId="697">
      <pivotArea dataOnly="0" labelOnly="1" fieldPosition="0">
        <references count="4">
          <reference field="17" count="1" selected="0">
            <x v="2"/>
          </reference>
          <reference field="18" count="1" selected="0">
            <x v="8"/>
          </reference>
          <reference field="26" count="1" selected="0">
            <x v="7"/>
          </reference>
          <reference field="27" count="1">
            <x v="60"/>
          </reference>
        </references>
      </pivotArea>
    </format>
    <format dxfId="696">
      <pivotArea dataOnly="0" labelOnly="1" fieldPosition="0">
        <references count="4">
          <reference field="17" count="1" selected="0">
            <x v="2"/>
          </reference>
          <reference field="18" count="1" selected="0">
            <x v="12"/>
          </reference>
          <reference field="26" count="1" selected="0">
            <x v="7"/>
          </reference>
          <reference field="27" count="1">
            <x v="63"/>
          </reference>
        </references>
      </pivotArea>
    </format>
    <format dxfId="695">
      <pivotArea dataOnly="0" labelOnly="1" fieldPosition="0">
        <references count="4">
          <reference field="17" count="1" selected="0">
            <x v="2"/>
          </reference>
          <reference field="18" count="1" selected="0">
            <x v="16"/>
          </reference>
          <reference field="26" count="1" selected="0">
            <x v="7"/>
          </reference>
          <reference field="27" count="1">
            <x v="65"/>
          </reference>
        </references>
      </pivotArea>
    </format>
    <format dxfId="694">
      <pivotArea dataOnly="0" labelOnly="1" fieldPosition="0">
        <references count="4">
          <reference field="17" count="1" selected="0">
            <x v="2"/>
          </reference>
          <reference field="18" count="1" selected="0">
            <x v="45"/>
          </reference>
          <reference field="26" count="1" selected="0">
            <x v="7"/>
          </reference>
          <reference field="27" count="1">
            <x v="58"/>
          </reference>
        </references>
      </pivotArea>
    </format>
    <format dxfId="693">
      <pivotArea dataOnly="0" labelOnly="1" fieldPosition="0">
        <references count="4">
          <reference field="17" count="1" selected="0">
            <x v="2"/>
          </reference>
          <reference field="18" count="1" selected="0">
            <x v="60"/>
          </reference>
          <reference field="26" count="1" selected="0">
            <x v="7"/>
          </reference>
          <reference field="27" count="1">
            <x v="62"/>
          </reference>
        </references>
      </pivotArea>
    </format>
    <format dxfId="692">
      <pivotArea dataOnly="0" labelOnly="1" fieldPosition="0">
        <references count="4">
          <reference field="17" count="1" selected="0">
            <x v="2"/>
          </reference>
          <reference field="18" count="1" selected="0">
            <x v="68"/>
          </reference>
          <reference field="26" count="1" selected="0">
            <x v="7"/>
          </reference>
          <reference field="27" count="1">
            <x v="56"/>
          </reference>
        </references>
      </pivotArea>
    </format>
    <format dxfId="691">
      <pivotArea dataOnly="0" labelOnly="1" fieldPosition="0">
        <references count="4">
          <reference field="17" count="1" selected="0">
            <x v="2"/>
          </reference>
          <reference field="18" count="1" selected="0">
            <x v="72"/>
          </reference>
          <reference field="26" count="1" selected="0">
            <x v="7"/>
          </reference>
          <reference field="27" count="1">
            <x v="59"/>
          </reference>
        </references>
      </pivotArea>
    </format>
    <format dxfId="690">
      <pivotArea dataOnly="0" labelOnly="1" fieldPosition="0">
        <references count="4">
          <reference field="17" count="1" selected="0">
            <x v="2"/>
          </reference>
          <reference field="18" count="1" selected="0">
            <x v="75"/>
          </reference>
          <reference field="26" count="1" selected="0">
            <x v="7"/>
          </reference>
          <reference field="27" count="1">
            <x v="61"/>
          </reference>
        </references>
      </pivotArea>
    </format>
    <format dxfId="689">
      <pivotArea dataOnly="0" labelOnly="1" fieldPosition="0">
        <references count="4">
          <reference field="17" count="1" selected="0">
            <x v="2"/>
          </reference>
          <reference field="18" count="1" selected="0">
            <x v="76"/>
          </reference>
          <reference field="26" count="1" selected="0">
            <x v="7"/>
          </reference>
          <reference field="27" count="1">
            <x v="57"/>
          </reference>
        </references>
      </pivotArea>
    </format>
    <format dxfId="688">
      <pivotArea dataOnly="0" labelOnly="1" fieldPosition="0">
        <references count="4">
          <reference field="17" count="1" selected="0">
            <x v="2"/>
          </reference>
          <reference field="18" count="1" selected="0">
            <x v="78"/>
          </reference>
          <reference field="26" count="1" selected="0">
            <x v="7"/>
          </reference>
          <reference field="27" count="1">
            <x v="64"/>
          </reference>
        </references>
      </pivotArea>
    </format>
    <format dxfId="687">
      <pivotArea dataOnly="0" labelOnly="1" fieldPosition="0">
        <references count="4">
          <reference field="17" count="1" selected="0">
            <x v="2"/>
          </reference>
          <reference field="18" count="1" selected="0">
            <x v="94"/>
          </reference>
          <reference field="26" count="1" selected="0">
            <x v="7"/>
          </reference>
          <reference field="27" count="1">
            <x v="66"/>
          </reference>
        </references>
      </pivotArea>
    </format>
    <format dxfId="686">
      <pivotArea dataOnly="0" labelOnly="1" fieldPosition="0">
        <references count="4">
          <reference field="17" count="1" selected="0">
            <x v="4"/>
          </reference>
          <reference field="18" count="1" selected="0">
            <x v="14"/>
          </reference>
          <reference field="26" count="1" selected="0">
            <x v="6"/>
          </reference>
          <reference field="27" count="1">
            <x v="53"/>
          </reference>
        </references>
      </pivotArea>
    </format>
    <format dxfId="685">
      <pivotArea dataOnly="0" labelOnly="1" fieldPosition="0">
        <references count="4">
          <reference field="17" count="1" selected="0">
            <x v="4"/>
          </reference>
          <reference field="18" count="1" selected="0">
            <x v="20"/>
          </reference>
          <reference field="26" count="1" selected="0">
            <x v="6"/>
          </reference>
          <reference field="27" count="1">
            <x v="50"/>
          </reference>
        </references>
      </pivotArea>
    </format>
    <format dxfId="684">
      <pivotArea dataOnly="0" labelOnly="1" fieldPosition="0">
        <references count="4">
          <reference field="17" count="1" selected="0">
            <x v="4"/>
          </reference>
          <reference field="18" count="1" selected="0">
            <x v="24"/>
          </reference>
          <reference field="26" count="1" selected="0">
            <x v="6"/>
          </reference>
          <reference field="27" count="1">
            <x v="54"/>
          </reference>
        </references>
      </pivotArea>
    </format>
    <format dxfId="683">
      <pivotArea dataOnly="0" labelOnly="1" fieldPosition="0">
        <references count="4">
          <reference field="17" count="1" selected="0">
            <x v="4"/>
          </reference>
          <reference field="18" count="1" selected="0">
            <x v="35"/>
          </reference>
          <reference field="26" count="1" selected="0">
            <x v="6"/>
          </reference>
          <reference field="27" count="1">
            <x v="51"/>
          </reference>
        </references>
      </pivotArea>
    </format>
    <format dxfId="682">
      <pivotArea dataOnly="0" labelOnly="1" fieldPosition="0">
        <references count="4">
          <reference field="17" count="1" selected="0">
            <x v="4"/>
          </reference>
          <reference field="18" count="1" selected="0">
            <x v="53"/>
          </reference>
          <reference field="26" count="1" selected="0">
            <x v="6"/>
          </reference>
          <reference field="27" count="1">
            <x v="66"/>
          </reference>
        </references>
      </pivotArea>
    </format>
    <format dxfId="681">
      <pivotArea dataOnly="0" labelOnly="1" fieldPosition="0">
        <references count="4">
          <reference field="17" count="1" selected="0">
            <x v="4"/>
          </reference>
          <reference field="18" count="1" selected="0">
            <x v="55"/>
          </reference>
          <reference field="26" count="1" selected="0">
            <x v="6"/>
          </reference>
          <reference field="27" count="1">
            <x v="55"/>
          </reference>
        </references>
      </pivotArea>
    </format>
    <format dxfId="680">
      <pivotArea dataOnly="0" labelOnly="1" fieldPosition="0">
        <references count="4">
          <reference field="17" count="1" selected="0">
            <x v="4"/>
          </reference>
          <reference field="18" count="1" selected="0">
            <x v="58"/>
          </reference>
          <reference field="26" count="1" selected="0">
            <x v="6"/>
          </reference>
          <reference field="27" count="1">
            <x v="49"/>
          </reference>
        </references>
      </pivotArea>
    </format>
    <format dxfId="679">
      <pivotArea dataOnly="0" labelOnly="1" fieldPosition="0">
        <references count="4">
          <reference field="17" count="1" selected="0">
            <x v="4"/>
          </reference>
          <reference field="18" count="1" selected="0">
            <x v="69"/>
          </reference>
          <reference field="26" count="1" selected="0">
            <x v="6"/>
          </reference>
          <reference field="27" count="1">
            <x v="52"/>
          </reference>
        </references>
      </pivotArea>
    </format>
    <format dxfId="678">
      <pivotArea dataOnly="0" labelOnly="1" fieldPosition="0">
        <references count="4">
          <reference field="17" count="1" selected="0">
            <x v="4"/>
          </reference>
          <reference field="18" count="1" selected="0">
            <x v="94"/>
          </reference>
          <reference field="26" count="1" selected="0">
            <x v="6"/>
          </reference>
          <reference field="27" count="1">
            <x v="66"/>
          </reference>
        </references>
      </pivotArea>
    </format>
    <format dxfId="677">
      <pivotArea dataOnly="0" labelOnly="1" fieldPosition="0">
        <references count="4">
          <reference field="17" count="1" selected="0">
            <x v="5"/>
          </reference>
          <reference field="18" count="1" selected="0">
            <x v="6"/>
          </reference>
          <reference field="26" count="1" selected="0">
            <x v="0"/>
          </reference>
          <reference field="27" count="1">
            <x v="5"/>
          </reference>
        </references>
      </pivotArea>
    </format>
    <format dxfId="676">
      <pivotArea dataOnly="0" labelOnly="1" fieldPosition="0">
        <references count="4">
          <reference field="17" count="1" selected="0">
            <x v="5"/>
          </reference>
          <reference field="18" count="1" selected="0">
            <x v="29"/>
          </reference>
          <reference field="26" count="1" selected="0">
            <x v="0"/>
          </reference>
          <reference field="27" count="1">
            <x v="1"/>
          </reference>
        </references>
      </pivotArea>
    </format>
    <format dxfId="675">
      <pivotArea dataOnly="0" labelOnly="1" fieldPosition="0">
        <references count="4">
          <reference field="17" count="1" selected="0">
            <x v="5"/>
          </reference>
          <reference field="18" count="1" selected="0">
            <x v="41"/>
          </reference>
          <reference field="26" count="1" selected="0">
            <x v="0"/>
          </reference>
          <reference field="27" count="1">
            <x v="4"/>
          </reference>
        </references>
      </pivotArea>
    </format>
    <format dxfId="674">
      <pivotArea dataOnly="0" labelOnly="1" fieldPosition="0">
        <references count="4">
          <reference field="17" count="1" selected="0">
            <x v="5"/>
          </reference>
          <reference field="18" count="1" selected="0">
            <x v="57"/>
          </reference>
          <reference field="26" count="1" selected="0">
            <x v="0"/>
          </reference>
          <reference field="27" count="1">
            <x v="3"/>
          </reference>
        </references>
      </pivotArea>
    </format>
    <format dxfId="673">
      <pivotArea dataOnly="0" labelOnly="1" fieldPosition="0">
        <references count="4">
          <reference field="17" count="1" selected="0">
            <x v="5"/>
          </reference>
          <reference field="18" count="1" selected="0">
            <x v="74"/>
          </reference>
          <reference field="26" count="1" selected="0">
            <x v="0"/>
          </reference>
          <reference field="27" count="1">
            <x v="2"/>
          </reference>
        </references>
      </pivotArea>
    </format>
    <format dxfId="672">
      <pivotArea dataOnly="0" labelOnly="1" fieldPosition="0">
        <references count="4">
          <reference field="17" count="1" selected="0">
            <x v="5"/>
          </reference>
          <reference field="18" count="1" selected="0">
            <x v="77"/>
          </reference>
          <reference field="26" count="1" selected="0">
            <x v="0"/>
          </reference>
          <reference field="27" count="1">
            <x v="18"/>
          </reference>
        </references>
      </pivotArea>
    </format>
    <format dxfId="671">
      <pivotArea dataOnly="0" labelOnly="1" fieldPosition="0">
        <references count="4">
          <reference field="17" count="1" selected="0">
            <x v="5"/>
          </reference>
          <reference field="18" count="1" selected="0">
            <x v="79"/>
          </reference>
          <reference field="26" count="1" selected="0">
            <x v="0"/>
          </reference>
          <reference field="27" count="1">
            <x v="6"/>
          </reference>
        </references>
      </pivotArea>
    </format>
    <format dxfId="670">
      <pivotArea dataOnly="0" labelOnly="1" fieldPosition="0">
        <references count="4">
          <reference field="17" count="1" selected="0">
            <x v="5"/>
          </reference>
          <reference field="18" count="1" selected="0">
            <x v="81"/>
          </reference>
          <reference field="26" count="1" selected="0">
            <x v="0"/>
          </reference>
          <reference field="27" count="1">
            <x v="0"/>
          </reference>
        </references>
      </pivotArea>
    </format>
    <format dxfId="669">
      <pivotArea dataOnly="0" labelOnly="1" fieldPosition="0">
        <references count="4">
          <reference field="17" count="1" selected="0">
            <x v="5"/>
          </reference>
          <reference field="18" count="1" selected="0">
            <x v="94"/>
          </reference>
          <reference field="26" count="1" selected="0">
            <x v="0"/>
          </reference>
          <reference field="27" count="1">
            <x v="66"/>
          </reference>
        </references>
      </pivotArea>
    </format>
    <format dxfId="668">
      <pivotArea dataOnly="0" labelOnly="1" fieldPosition="0">
        <references count="4">
          <reference field="17" count="1" selected="0">
            <x v="6"/>
          </reference>
          <reference field="18" count="1" selected="0">
            <x v="11"/>
          </reference>
          <reference field="26" count="1" selected="0">
            <x v="4"/>
          </reference>
          <reference field="27" count="1">
            <x v="29"/>
          </reference>
        </references>
      </pivotArea>
    </format>
    <format dxfId="667">
      <pivotArea dataOnly="0" labelOnly="1" fieldPosition="0">
        <references count="4">
          <reference field="17" count="1" selected="0">
            <x v="6"/>
          </reference>
          <reference field="18" count="1" selected="0">
            <x v="13"/>
          </reference>
          <reference field="26" count="1" selected="0">
            <x v="4"/>
          </reference>
          <reference field="27" count="1">
            <x v="28"/>
          </reference>
        </references>
      </pivotArea>
    </format>
    <format dxfId="666">
      <pivotArea dataOnly="0" labelOnly="1" fieldPosition="0">
        <references count="4">
          <reference field="17" count="1" selected="0">
            <x v="6"/>
          </reference>
          <reference field="18" count="1" selected="0">
            <x v="23"/>
          </reference>
          <reference field="26" count="1" selected="0">
            <x v="4"/>
          </reference>
          <reference field="27" count="1">
            <x v="66"/>
          </reference>
        </references>
      </pivotArea>
    </format>
    <format dxfId="665">
      <pivotArea dataOnly="0" labelOnly="1" fieldPosition="0">
        <references count="4">
          <reference field="17" count="1" selected="0">
            <x v="6"/>
          </reference>
          <reference field="18" count="1" selected="0">
            <x v="28"/>
          </reference>
          <reference field="26" count="1" selected="0">
            <x v="4"/>
          </reference>
          <reference field="27" count="1">
            <x v="23"/>
          </reference>
        </references>
      </pivotArea>
    </format>
    <format dxfId="664">
      <pivotArea dataOnly="0" labelOnly="1" fieldPosition="0">
        <references count="4">
          <reference field="17" count="1" selected="0">
            <x v="6"/>
          </reference>
          <reference field="18" count="1" selected="0">
            <x v="31"/>
          </reference>
          <reference field="26" count="1" selected="0">
            <x v="4"/>
          </reference>
          <reference field="27" count="1">
            <x v="66"/>
          </reference>
        </references>
      </pivotArea>
    </format>
    <format dxfId="663">
      <pivotArea dataOnly="0" labelOnly="1" fieldPosition="0">
        <references count="4">
          <reference field="17" count="1" selected="0">
            <x v="6"/>
          </reference>
          <reference field="18" count="1" selected="0">
            <x v="36"/>
          </reference>
          <reference field="26" count="1" selected="0">
            <x v="4"/>
          </reference>
          <reference field="27" count="1">
            <x v="22"/>
          </reference>
        </references>
      </pivotArea>
    </format>
    <format dxfId="662">
      <pivotArea dataOnly="0" labelOnly="1" fieldPosition="0">
        <references count="4">
          <reference field="17" count="1" selected="0">
            <x v="6"/>
          </reference>
          <reference field="18" count="1" selected="0">
            <x v="37"/>
          </reference>
          <reference field="26" count="1" selected="0">
            <x v="4"/>
          </reference>
          <reference field="27" count="1">
            <x v="34"/>
          </reference>
        </references>
      </pivotArea>
    </format>
    <format dxfId="661">
      <pivotArea dataOnly="0" labelOnly="1" fieldPosition="0">
        <references count="4">
          <reference field="17" count="1" selected="0">
            <x v="6"/>
          </reference>
          <reference field="18" count="1" selected="0">
            <x v="39"/>
          </reference>
          <reference field="26" count="1" selected="0">
            <x v="4"/>
          </reference>
          <reference field="27" count="1">
            <x v="31"/>
          </reference>
        </references>
      </pivotArea>
    </format>
    <format dxfId="660">
      <pivotArea dataOnly="0" labelOnly="1" fieldPosition="0">
        <references count="4">
          <reference field="17" count="1" selected="0">
            <x v="6"/>
          </reference>
          <reference field="18" count="1" selected="0">
            <x v="43"/>
          </reference>
          <reference field="26" count="1" selected="0">
            <x v="4"/>
          </reference>
          <reference field="27" count="1">
            <x v="66"/>
          </reference>
        </references>
      </pivotArea>
    </format>
    <format dxfId="659">
      <pivotArea dataOnly="0" labelOnly="1" fieldPosition="0">
        <references count="4">
          <reference field="17" count="1" selected="0">
            <x v="6"/>
          </reference>
          <reference field="18" count="1" selected="0">
            <x v="52"/>
          </reference>
          <reference field="26" count="1" selected="0">
            <x v="4"/>
          </reference>
          <reference field="27" count="1">
            <x v="25"/>
          </reference>
        </references>
      </pivotArea>
    </format>
    <format dxfId="658">
      <pivotArea dataOnly="0" labelOnly="1" fieldPosition="0">
        <references count="4">
          <reference field="17" count="1" selected="0">
            <x v="6"/>
          </reference>
          <reference field="18" count="1" selected="0">
            <x v="61"/>
          </reference>
          <reference field="26" count="1" selected="0">
            <x v="4"/>
          </reference>
          <reference field="27" count="1">
            <x v="35"/>
          </reference>
        </references>
      </pivotArea>
    </format>
    <format dxfId="657">
      <pivotArea dataOnly="0" labelOnly="1" fieldPosition="0">
        <references count="4">
          <reference field="17" count="1" selected="0">
            <x v="6"/>
          </reference>
          <reference field="18" count="1" selected="0">
            <x v="62"/>
          </reference>
          <reference field="26" count="1" selected="0">
            <x v="4"/>
          </reference>
          <reference field="27" count="1">
            <x v="20"/>
          </reference>
        </references>
      </pivotArea>
    </format>
    <format dxfId="656">
      <pivotArea dataOnly="0" labelOnly="1" fieldPosition="0">
        <references count="4">
          <reference field="17" count="1" selected="0">
            <x v="6"/>
          </reference>
          <reference field="18" count="1" selected="0">
            <x v="63"/>
          </reference>
          <reference field="26" count="1" selected="0">
            <x v="4"/>
          </reference>
          <reference field="27" count="1">
            <x v="66"/>
          </reference>
        </references>
      </pivotArea>
    </format>
    <format dxfId="655">
      <pivotArea dataOnly="0" labelOnly="1" fieldPosition="0">
        <references count="4">
          <reference field="17" count="1" selected="0">
            <x v="6"/>
          </reference>
          <reference field="18" count="1" selected="0">
            <x v="66"/>
          </reference>
          <reference field="26" count="1" selected="0">
            <x v="4"/>
          </reference>
          <reference field="27" count="1">
            <x v="24"/>
          </reference>
        </references>
      </pivotArea>
    </format>
    <format dxfId="654">
      <pivotArea dataOnly="0" labelOnly="1" fieldPosition="0">
        <references count="4">
          <reference field="17" count="1" selected="0">
            <x v="6"/>
          </reference>
          <reference field="18" count="1" selected="0">
            <x v="80"/>
          </reference>
          <reference field="26" count="1" selected="0">
            <x v="4"/>
          </reference>
          <reference field="27" count="1">
            <x v="32"/>
          </reference>
        </references>
      </pivotArea>
    </format>
    <format dxfId="653">
      <pivotArea dataOnly="0" labelOnly="1" fieldPosition="0">
        <references count="4">
          <reference field="17" count="1" selected="0">
            <x v="6"/>
          </reference>
          <reference field="18" count="1" selected="0">
            <x v="82"/>
          </reference>
          <reference field="26" count="1" selected="0">
            <x v="4"/>
          </reference>
          <reference field="27" count="1">
            <x v="26"/>
          </reference>
        </references>
      </pivotArea>
    </format>
    <format dxfId="652">
      <pivotArea dataOnly="0" labelOnly="1" fieldPosition="0">
        <references count="4">
          <reference field="17" count="1" selected="0">
            <x v="6"/>
          </reference>
          <reference field="18" count="1" selected="0">
            <x v="83"/>
          </reference>
          <reference field="26" count="1" selected="0">
            <x v="4"/>
          </reference>
          <reference field="27" count="1">
            <x v="66"/>
          </reference>
        </references>
      </pivotArea>
    </format>
    <format dxfId="651">
      <pivotArea dataOnly="0" labelOnly="1" fieldPosition="0">
        <references count="4">
          <reference field="17" count="1" selected="0">
            <x v="6"/>
          </reference>
          <reference field="18" count="1" selected="0">
            <x v="84"/>
          </reference>
          <reference field="26" count="1" selected="0">
            <x v="4"/>
          </reference>
          <reference field="27" count="1">
            <x v="33"/>
          </reference>
        </references>
      </pivotArea>
    </format>
    <format dxfId="650">
      <pivotArea dataOnly="0" labelOnly="1" fieldPosition="0">
        <references count="4">
          <reference field="17" count="1" selected="0">
            <x v="6"/>
          </reference>
          <reference field="18" count="1" selected="0">
            <x v="87"/>
          </reference>
          <reference field="26" count="1" selected="0">
            <x v="4"/>
          </reference>
          <reference field="27" count="1">
            <x v="27"/>
          </reference>
        </references>
      </pivotArea>
    </format>
    <format dxfId="649">
      <pivotArea dataOnly="0" labelOnly="1" fieldPosition="0">
        <references count="4">
          <reference field="17" count="1" selected="0">
            <x v="6"/>
          </reference>
          <reference field="18" count="1" selected="0">
            <x v="88"/>
          </reference>
          <reference field="26" count="1" selected="0">
            <x v="4"/>
          </reference>
          <reference field="27" count="1">
            <x v="30"/>
          </reference>
        </references>
      </pivotArea>
    </format>
    <format dxfId="648">
      <pivotArea dataOnly="0" labelOnly="1" fieldPosition="0">
        <references count="4">
          <reference field="17" count="1" selected="0">
            <x v="6"/>
          </reference>
          <reference field="18" count="1" selected="0">
            <x v="90"/>
          </reference>
          <reference field="26" count="1" selected="0">
            <x v="4"/>
          </reference>
          <reference field="27" count="1">
            <x v="36"/>
          </reference>
        </references>
      </pivotArea>
    </format>
    <format dxfId="647">
      <pivotArea dataOnly="0" labelOnly="1" fieldPosition="0">
        <references count="4">
          <reference field="17" count="1" selected="0">
            <x v="6"/>
          </reference>
          <reference field="18" count="1" selected="0">
            <x v="91"/>
          </reference>
          <reference field="26" count="1" selected="0">
            <x v="4"/>
          </reference>
          <reference field="27" count="1">
            <x v="21"/>
          </reference>
        </references>
      </pivotArea>
    </format>
    <format dxfId="646">
      <pivotArea dataOnly="0" labelOnly="1" fieldPosition="0">
        <references count="4">
          <reference field="17" count="1" selected="0">
            <x v="6"/>
          </reference>
          <reference field="18" count="1" selected="0">
            <x v="94"/>
          </reference>
          <reference field="26" count="1" selected="0">
            <x v="4"/>
          </reference>
          <reference field="27" count="1">
            <x v="66"/>
          </reference>
        </references>
      </pivotArea>
    </format>
    <format dxfId="645">
      <pivotArea dataOnly="0" labelOnly="1" fieldPosition="0">
        <references count="4">
          <reference field="17" count="1" selected="0">
            <x v="7"/>
          </reference>
          <reference field="18" count="1" selected="0">
            <x v="7"/>
          </reference>
          <reference field="26" count="1" selected="0">
            <x v="1"/>
          </reference>
          <reference field="27" count="1">
            <x v="16"/>
          </reference>
        </references>
      </pivotArea>
    </format>
    <format dxfId="644">
      <pivotArea dataOnly="0" labelOnly="1" fieldPosition="0">
        <references count="4">
          <reference field="17" count="1" selected="0">
            <x v="7"/>
          </reference>
          <reference field="18" count="1" selected="0">
            <x v="15"/>
          </reference>
          <reference field="26" count="1" selected="0">
            <x v="1"/>
          </reference>
          <reference field="27" count="1">
            <x v="11"/>
          </reference>
        </references>
      </pivotArea>
    </format>
    <format dxfId="643">
      <pivotArea dataOnly="0" labelOnly="1" fieldPosition="0">
        <references count="4">
          <reference field="17" count="1" selected="0">
            <x v="7"/>
          </reference>
          <reference field="18" count="1" selected="0">
            <x v="22"/>
          </reference>
          <reference field="26" count="1" selected="0">
            <x v="1"/>
          </reference>
          <reference field="27" count="1">
            <x v="13"/>
          </reference>
        </references>
      </pivotArea>
    </format>
    <format dxfId="642">
      <pivotArea dataOnly="0" labelOnly="1" fieldPosition="0">
        <references count="4">
          <reference field="17" count="1" selected="0">
            <x v="7"/>
          </reference>
          <reference field="18" count="1" selected="0">
            <x v="32"/>
          </reference>
          <reference field="26" count="1" selected="0">
            <x v="1"/>
          </reference>
          <reference field="27" count="1">
            <x v="9"/>
          </reference>
        </references>
      </pivotArea>
    </format>
    <format dxfId="641">
      <pivotArea dataOnly="0" labelOnly="1" fieldPosition="0">
        <references count="4">
          <reference field="17" count="1" selected="0">
            <x v="7"/>
          </reference>
          <reference field="18" count="1" selected="0">
            <x v="40"/>
          </reference>
          <reference field="26" count="1" selected="0">
            <x v="1"/>
          </reference>
          <reference field="27" count="1">
            <x v="12"/>
          </reference>
        </references>
      </pivotArea>
    </format>
    <format dxfId="640">
      <pivotArea dataOnly="0" labelOnly="1" fieldPosition="0">
        <references count="4">
          <reference field="17" count="1" selected="0">
            <x v="7"/>
          </reference>
          <reference field="18" count="1" selected="0">
            <x v="48"/>
          </reference>
          <reference field="26" count="1" selected="0">
            <x v="1"/>
          </reference>
          <reference field="27" count="1">
            <x v="14"/>
          </reference>
        </references>
      </pivotArea>
    </format>
    <format dxfId="639">
      <pivotArea dataOnly="0" labelOnly="1" fieldPosition="0">
        <references count="4">
          <reference field="17" count="1" selected="0">
            <x v="7"/>
          </reference>
          <reference field="18" count="1" selected="0">
            <x v="54"/>
          </reference>
          <reference field="26" count="1" selected="0">
            <x v="1"/>
          </reference>
          <reference field="27" count="1">
            <x v="7"/>
          </reference>
        </references>
      </pivotArea>
    </format>
    <format dxfId="638">
      <pivotArea dataOnly="0" labelOnly="1" fieldPosition="0">
        <references count="4">
          <reference field="17" count="1" selected="0">
            <x v="7"/>
          </reference>
          <reference field="18" count="1" selected="0">
            <x v="59"/>
          </reference>
          <reference field="26" count="1" selected="0">
            <x v="1"/>
          </reference>
          <reference field="27" count="1">
            <x v="10"/>
          </reference>
        </references>
      </pivotArea>
    </format>
    <format dxfId="637">
      <pivotArea dataOnly="0" labelOnly="1" fieldPosition="0">
        <references count="4">
          <reference field="17" count="1" selected="0">
            <x v="7"/>
          </reference>
          <reference field="18" count="1" selected="0">
            <x v="67"/>
          </reference>
          <reference field="26" count="1" selected="0">
            <x v="1"/>
          </reference>
          <reference field="27" count="1">
            <x v="8"/>
          </reference>
        </references>
      </pivotArea>
    </format>
    <format dxfId="636">
      <pivotArea dataOnly="0" labelOnly="1" fieldPosition="0">
        <references count="4">
          <reference field="17" count="1" selected="0">
            <x v="7"/>
          </reference>
          <reference field="18" count="1" selected="0">
            <x v="89"/>
          </reference>
          <reference field="26" count="1" selected="0">
            <x v="1"/>
          </reference>
          <reference field="27" count="1">
            <x v="15"/>
          </reference>
        </references>
      </pivotArea>
    </format>
    <format dxfId="635">
      <pivotArea dataOnly="0" labelOnly="1" fieldPosition="0">
        <references count="4">
          <reference field="17" count="1" selected="0">
            <x v="7"/>
          </reference>
          <reference field="18" count="1" selected="0">
            <x v="94"/>
          </reference>
          <reference field="26" count="1" selected="0">
            <x v="1"/>
          </reference>
          <reference field="27" count="1">
            <x v="66"/>
          </reference>
        </references>
      </pivotArea>
    </format>
    <format dxfId="634">
      <pivotArea dataOnly="0" labelOnly="1" fieldPosition="0">
        <references count="5">
          <reference field="0" count="1">
            <x v="4"/>
          </reference>
          <reference field="17" count="1" selected="0">
            <x v="1"/>
          </reference>
          <reference field="18" count="1" selected="0">
            <x v="5"/>
          </reference>
          <reference field="26" count="1" selected="0">
            <x v="5"/>
          </reference>
          <reference field="27" count="1" selected="0">
            <x v="38"/>
          </reference>
        </references>
      </pivotArea>
    </format>
    <format dxfId="633">
      <pivotArea dataOnly="0" labelOnly="1" fieldPosition="0">
        <references count="5">
          <reference field="0" count="5">
            <x v="1"/>
            <x v="9"/>
            <x v="15"/>
            <x v="18"/>
            <x v="38"/>
          </reference>
          <reference field="17" count="1" selected="0">
            <x v="1"/>
          </reference>
          <reference field="18" count="1" selected="0">
            <x v="9"/>
          </reference>
          <reference field="26" count="1" selected="0">
            <x v="5"/>
          </reference>
          <reference field="27" count="1" selected="0">
            <x v="42"/>
          </reference>
        </references>
      </pivotArea>
    </format>
    <format dxfId="632">
      <pivotArea dataOnly="0" labelOnly="1" fieldPosition="0">
        <references count="5">
          <reference field="0" count="4">
            <x v="4"/>
            <x v="15"/>
            <x v="18"/>
            <x v="38"/>
          </reference>
          <reference field="17" count="1" selected="0">
            <x v="1"/>
          </reference>
          <reference field="18" count="1" selected="0">
            <x v="21"/>
          </reference>
          <reference field="26" count="1" selected="0">
            <x v="5"/>
          </reference>
          <reference field="27" count="1" selected="0">
            <x v="47"/>
          </reference>
        </references>
      </pivotArea>
    </format>
    <format dxfId="631">
      <pivotArea dataOnly="0" labelOnly="1" fieldPosition="0">
        <references count="5">
          <reference field="0" count="1">
            <x v="30"/>
          </reference>
          <reference field="17" count="1" selected="0">
            <x v="1"/>
          </reference>
          <reference field="18" count="1" selected="0">
            <x v="25"/>
          </reference>
          <reference field="26" count="1" selected="0">
            <x v="5"/>
          </reference>
          <reference field="27" count="1" selected="0">
            <x v="39"/>
          </reference>
        </references>
      </pivotArea>
    </format>
    <format dxfId="630">
      <pivotArea dataOnly="0" labelOnly="1" fieldPosition="0">
        <references count="5">
          <reference field="0" count="3">
            <x v="4"/>
            <x v="15"/>
            <x v="30"/>
          </reference>
          <reference field="17" count="1" selected="0">
            <x v="1"/>
          </reference>
          <reference field="18" count="1" selected="0">
            <x v="33"/>
          </reference>
          <reference field="26" count="1" selected="0">
            <x v="5"/>
          </reference>
          <reference field="27" count="1" selected="0">
            <x v="41"/>
          </reference>
        </references>
      </pivotArea>
    </format>
    <format dxfId="629">
      <pivotArea dataOnly="0" labelOnly="1" fieldPosition="0">
        <references count="5">
          <reference field="0" count="1">
            <x v="15"/>
          </reference>
          <reference field="17" count="1" selected="0">
            <x v="1"/>
          </reference>
          <reference field="18" count="1" selected="0">
            <x v="38"/>
          </reference>
          <reference field="26" count="1" selected="0">
            <x v="5"/>
          </reference>
          <reference field="27" count="1" selected="0">
            <x v="45"/>
          </reference>
        </references>
      </pivotArea>
    </format>
    <format dxfId="628">
      <pivotArea dataOnly="0" labelOnly="1" fieldPosition="0">
        <references count="5">
          <reference field="0" count="5">
            <x v="1"/>
            <x v="4"/>
            <x v="6"/>
            <x v="15"/>
            <x v="38"/>
          </reference>
          <reference field="17" count="1" selected="0">
            <x v="1"/>
          </reference>
          <reference field="18" count="1" selected="0">
            <x v="42"/>
          </reference>
          <reference field="26" count="1" selected="0">
            <x v="5"/>
          </reference>
          <reference field="27" count="1" selected="0">
            <x v="43"/>
          </reference>
        </references>
      </pivotArea>
    </format>
    <format dxfId="627">
      <pivotArea dataOnly="0" labelOnly="1" fieldPosition="0">
        <references count="5">
          <reference field="0" count="10">
            <x v="0"/>
            <x v="1"/>
            <x v="4"/>
            <x v="6"/>
            <x v="15"/>
            <x v="18"/>
            <x v="19"/>
            <x v="22"/>
            <x v="30"/>
            <x v="38"/>
          </reference>
          <reference field="17" count="1" selected="0">
            <x v="1"/>
          </reference>
          <reference field="18" count="1" selected="0">
            <x v="56"/>
          </reference>
          <reference field="26" count="1" selected="0">
            <x v="5"/>
          </reference>
          <reference field="27" count="1" selected="0">
            <x v="37"/>
          </reference>
        </references>
      </pivotArea>
    </format>
    <format dxfId="626">
      <pivotArea dataOnly="0" labelOnly="1" fieldPosition="0">
        <references count="5">
          <reference field="0" count="3">
            <x v="1"/>
            <x v="15"/>
            <x v="18"/>
          </reference>
          <reference field="17" count="1" selected="0">
            <x v="1"/>
          </reference>
          <reference field="18" count="1" selected="0">
            <x v="64"/>
          </reference>
          <reference field="26" count="1" selected="0">
            <x v="5"/>
          </reference>
          <reference field="27" count="1" selected="0">
            <x v="44"/>
          </reference>
        </references>
      </pivotArea>
    </format>
    <format dxfId="625">
      <pivotArea dataOnly="0" labelOnly="1" fieldPosition="0">
        <references count="5">
          <reference field="0" count="4">
            <x v="4"/>
            <x v="6"/>
            <x v="15"/>
            <x v="30"/>
          </reference>
          <reference field="17" count="1" selected="0">
            <x v="1"/>
          </reference>
          <reference field="18" count="1" selected="0">
            <x v="70"/>
          </reference>
          <reference field="26" count="1" selected="0">
            <x v="5"/>
          </reference>
          <reference field="27" count="1" selected="0">
            <x v="40"/>
          </reference>
        </references>
      </pivotArea>
    </format>
    <format dxfId="624">
      <pivotArea dataOnly="0" labelOnly="1" fieldPosition="0">
        <references count="5">
          <reference field="0" count="3">
            <x v="15"/>
            <x v="18"/>
            <x v="37"/>
          </reference>
          <reference field="17" count="1" selected="0">
            <x v="1"/>
          </reference>
          <reference field="18" count="1" selected="0">
            <x v="73"/>
          </reference>
          <reference field="26" count="1" selected="0">
            <x v="5"/>
          </reference>
          <reference field="27" count="1" selected="0">
            <x v="48"/>
          </reference>
        </references>
      </pivotArea>
    </format>
    <format dxfId="623">
      <pivotArea dataOnly="0" labelOnly="1" fieldPosition="0">
        <references count="5">
          <reference field="0" count="4">
            <x v="4"/>
            <x v="15"/>
            <x v="18"/>
            <x v="30"/>
          </reference>
          <reference field="17" count="1" selected="0">
            <x v="1"/>
          </reference>
          <reference field="18" count="1" selected="0">
            <x v="85"/>
          </reference>
          <reference field="26" count="1" selected="0">
            <x v="5"/>
          </reference>
          <reference field="27" count="1" selected="0">
            <x v="46"/>
          </reference>
        </references>
      </pivotArea>
    </format>
    <format dxfId="622">
      <pivotArea dataOnly="0" labelOnly="1" fieldPosition="0">
        <references count="5">
          <reference field="0" count="3">
            <x v="4"/>
            <x v="20"/>
            <x v="26"/>
          </reference>
          <reference field="17" count="1" selected="0">
            <x v="1"/>
          </reference>
          <reference field="18" count="1" selected="0">
            <x v="94"/>
          </reference>
          <reference field="26" count="1" selected="0">
            <x v="5"/>
          </reference>
          <reference field="27" count="1" selected="0">
            <x v="66"/>
          </reference>
        </references>
      </pivotArea>
    </format>
    <format dxfId="621">
      <pivotArea dataOnly="0" labelOnly="1" fieldPosition="0">
        <references count="5">
          <reference field="0" count="2">
            <x v="25"/>
            <x v="33"/>
          </reference>
          <reference field="17" count="1" selected="0">
            <x v="2"/>
          </reference>
          <reference field="18" count="1" selected="0">
            <x v="8"/>
          </reference>
          <reference field="26" count="1" selected="0">
            <x v="7"/>
          </reference>
          <reference field="27" count="1" selected="0">
            <x v="60"/>
          </reference>
        </references>
      </pivotArea>
    </format>
    <format dxfId="620">
      <pivotArea dataOnly="0" labelOnly="1" fieldPosition="0">
        <references count="5">
          <reference field="0" count="1">
            <x v="25"/>
          </reference>
          <reference field="17" count="1" selected="0">
            <x v="2"/>
          </reference>
          <reference field="18" count="1" selected="0">
            <x v="12"/>
          </reference>
          <reference field="26" count="1" selected="0">
            <x v="7"/>
          </reference>
          <reference field="27" count="1" selected="0">
            <x v="63"/>
          </reference>
        </references>
      </pivotArea>
    </format>
    <format dxfId="619">
      <pivotArea dataOnly="0" labelOnly="1" fieldPosition="0">
        <references count="5">
          <reference field="0" count="1">
            <x v="13"/>
          </reference>
          <reference field="17" count="1" selected="0">
            <x v="2"/>
          </reference>
          <reference field="18" count="1" selected="0">
            <x v="16"/>
          </reference>
          <reference field="26" count="1" selected="0">
            <x v="7"/>
          </reference>
          <reference field="27" count="1" selected="0">
            <x v="65"/>
          </reference>
        </references>
      </pivotArea>
    </format>
    <format dxfId="618">
      <pivotArea dataOnly="0" labelOnly="1" fieldPosition="0">
        <references count="5">
          <reference field="0" count="2">
            <x v="3"/>
            <x v="38"/>
          </reference>
          <reference field="17" count="1" selected="0">
            <x v="2"/>
          </reference>
          <reference field="18" count="1" selected="0">
            <x v="45"/>
          </reference>
          <reference field="26" count="1" selected="0">
            <x v="7"/>
          </reference>
          <reference field="27" count="1" selected="0">
            <x v="58"/>
          </reference>
        </references>
      </pivotArea>
    </format>
    <format dxfId="617">
      <pivotArea dataOnly="0" labelOnly="1" fieldPosition="0">
        <references count="5">
          <reference field="0" count="2">
            <x v="25"/>
            <x v="33"/>
          </reference>
          <reference field="17" count="1" selected="0">
            <x v="2"/>
          </reference>
          <reference field="18" count="1" selected="0">
            <x v="60"/>
          </reference>
          <reference field="26" count="1" selected="0">
            <x v="7"/>
          </reference>
          <reference field="27" count="1" selected="0">
            <x v="62"/>
          </reference>
        </references>
      </pivotArea>
    </format>
    <format dxfId="616">
      <pivotArea dataOnly="0" labelOnly="1" fieldPosition="0">
        <references count="5">
          <reference field="0" count="2">
            <x v="3"/>
            <x v="38"/>
          </reference>
          <reference field="17" count="1" selected="0">
            <x v="2"/>
          </reference>
          <reference field="18" count="1" selected="0">
            <x v="68"/>
          </reference>
          <reference field="26" count="1" selected="0">
            <x v="7"/>
          </reference>
          <reference field="27" count="1" selected="0">
            <x v="56"/>
          </reference>
        </references>
      </pivotArea>
    </format>
    <format dxfId="615">
      <pivotArea dataOnly="0" labelOnly="1" fieldPosition="0">
        <references count="5">
          <reference field="0" count="2">
            <x v="3"/>
            <x v="38"/>
          </reference>
          <reference field="17" count="1" selected="0">
            <x v="2"/>
          </reference>
          <reference field="18" count="1" selected="0">
            <x v="72"/>
          </reference>
          <reference field="26" count="1" selected="0">
            <x v="7"/>
          </reference>
          <reference field="27" count="1" selected="0">
            <x v="59"/>
          </reference>
        </references>
      </pivotArea>
    </format>
    <format dxfId="614">
      <pivotArea dataOnly="0" labelOnly="1" fieldPosition="0">
        <references count="5">
          <reference field="0" count="3">
            <x v="13"/>
            <x v="25"/>
            <x v="38"/>
          </reference>
          <reference field="17" count="1" selected="0">
            <x v="2"/>
          </reference>
          <reference field="18" count="1" selected="0">
            <x v="75"/>
          </reference>
          <reference field="26" count="1" selected="0">
            <x v="7"/>
          </reference>
          <reference field="27" count="1" selected="0">
            <x v="61"/>
          </reference>
        </references>
      </pivotArea>
    </format>
    <format dxfId="613">
      <pivotArea dataOnly="0" labelOnly="1" fieldPosition="0">
        <references count="5">
          <reference field="0" count="1">
            <x v="38"/>
          </reference>
          <reference field="17" count="1" selected="0">
            <x v="2"/>
          </reference>
          <reference field="18" count="1" selected="0">
            <x v="76"/>
          </reference>
          <reference field="26" count="1" selected="0">
            <x v="7"/>
          </reference>
          <reference field="27" count="1" selected="0">
            <x v="57"/>
          </reference>
        </references>
      </pivotArea>
    </format>
    <format dxfId="612">
      <pivotArea dataOnly="0" labelOnly="1" fieldPosition="0">
        <references count="5">
          <reference field="0" count="3">
            <x v="13"/>
            <x v="25"/>
            <x v="27"/>
          </reference>
          <reference field="17" count="1" selected="0">
            <x v="2"/>
          </reference>
          <reference field="18" count="1" selected="0">
            <x v="78"/>
          </reference>
          <reference field="26" count="1" selected="0">
            <x v="7"/>
          </reference>
          <reference field="27" count="1" selected="0">
            <x v="64"/>
          </reference>
        </references>
      </pivotArea>
    </format>
    <format dxfId="611">
      <pivotArea dataOnly="0" labelOnly="1" fieldPosition="0">
        <references count="5">
          <reference field="0" count="1">
            <x v="35"/>
          </reference>
          <reference field="17" count="1" selected="0">
            <x v="2"/>
          </reference>
          <reference field="18" count="1" selected="0">
            <x v="94"/>
          </reference>
          <reference field="26" count="1" selected="0">
            <x v="7"/>
          </reference>
          <reference field="27" count="1" selected="0">
            <x v="66"/>
          </reference>
        </references>
      </pivotArea>
    </format>
    <format dxfId="610">
      <pivotArea dataOnly="0" labelOnly="1" fieldPosition="0">
        <references count="5">
          <reference field="0" count="1">
            <x v="3"/>
          </reference>
          <reference field="17" count="1" selected="0">
            <x v="4"/>
          </reference>
          <reference field="18" count="1" selected="0">
            <x v="14"/>
          </reference>
          <reference field="26" count="1" selected="0">
            <x v="6"/>
          </reference>
          <reference field="27" count="1" selected="0">
            <x v="53"/>
          </reference>
        </references>
      </pivotArea>
    </format>
    <format dxfId="609">
      <pivotArea dataOnly="0" labelOnly="1" fieldPosition="0">
        <references count="5">
          <reference field="0" count="1">
            <x v="3"/>
          </reference>
          <reference field="17" count="1" selected="0">
            <x v="4"/>
          </reference>
          <reference field="18" count="1" selected="0">
            <x v="20"/>
          </reference>
          <reference field="26" count="1" selected="0">
            <x v="6"/>
          </reference>
          <reference field="27" count="1" selected="0">
            <x v="50"/>
          </reference>
        </references>
      </pivotArea>
    </format>
    <format dxfId="608">
      <pivotArea dataOnly="0" labelOnly="1" fieldPosition="0">
        <references count="5">
          <reference field="0" count="1">
            <x v="3"/>
          </reference>
          <reference field="17" count="1" selected="0">
            <x v="4"/>
          </reference>
          <reference field="18" count="1" selected="0">
            <x v="24"/>
          </reference>
          <reference field="26" count="1" selected="0">
            <x v="6"/>
          </reference>
          <reference field="27" count="1" selected="0">
            <x v="54"/>
          </reference>
        </references>
      </pivotArea>
    </format>
    <format dxfId="607">
      <pivotArea dataOnly="0" labelOnly="1" fieldPosition="0">
        <references count="5">
          <reference field="0" count="1">
            <x v="3"/>
          </reference>
          <reference field="17" count="1" selected="0">
            <x v="4"/>
          </reference>
          <reference field="18" count="1" selected="0">
            <x v="35"/>
          </reference>
          <reference field="26" count="1" selected="0">
            <x v="6"/>
          </reference>
          <reference field="27" count="1" selected="0">
            <x v="51"/>
          </reference>
        </references>
      </pivotArea>
    </format>
    <format dxfId="606">
      <pivotArea dataOnly="0" labelOnly="1" fieldPosition="0">
        <references count="5">
          <reference field="0" count="1">
            <x v="16"/>
          </reference>
          <reference field="17" count="1" selected="0">
            <x v="4"/>
          </reference>
          <reference field="18" count="1" selected="0">
            <x v="53"/>
          </reference>
          <reference field="26" count="1" selected="0">
            <x v="6"/>
          </reference>
          <reference field="27" count="1" selected="0">
            <x v="66"/>
          </reference>
        </references>
      </pivotArea>
    </format>
    <format dxfId="605">
      <pivotArea dataOnly="0" labelOnly="1" fieldPosition="0">
        <references count="5">
          <reference field="0" count="2">
            <x v="3"/>
            <x v="16"/>
          </reference>
          <reference field="17" count="1" selected="0">
            <x v="4"/>
          </reference>
          <reference field="18" count="1" selected="0">
            <x v="55"/>
          </reference>
          <reference field="26" count="1" selected="0">
            <x v="6"/>
          </reference>
          <reference field="27" count="1" selected="0">
            <x v="55"/>
          </reference>
        </references>
      </pivotArea>
    </format>
    <format dxfId="604">
      <pivotArea dataOnly="0" labelOnly="1" fieldPosition="0">
        <references count="5">
          <reference field="0" count="1">
            <x v="3"/>
          </reference>
          <reference field="17" count="1" selected="0">
            <x v="4"/>
          </reference>
          <reference field="18" count="1" selected="0">
            <x v="58"/>
          </reference>
          <reference field="26" count="1" selected="0">
            <x v="6"/>
          </reference>
          <reference field="27" count="1" selected="0">
            <x v="49"/>
          </reference>
        </references>
      </pivotArea>
    </format>
    <format dxfId="603">
      <pivotArea dataOnly="0" labelOnly="1" fieldPosition="0">
        <references count="5">
          <reference field="0" count="1">
            <x v="3"/>
          </reference>
          <reference field="17" count="1" selected="0">
            <x v="4"/>
          </reference>
          <reference field="18" count="1" selected="0">
            <x v="69"/>
          </reference>
          <reference field="26" count="1" selected="0">
            <x v="6"/>
          </reference>
          <reference field="27" count="1" selected="0">
            <x v="52"/>
          </reference>
        </references>
      </pivotArea>
    </format>
    <format dxfId="602">
      <pivotArea dataOnly="0" labelOnly="1" fieldPosition="0">
        <references count="5">
          <reference field="0" count="1">
            <x v="28"/>
          </reference>
          <reference field="17" count="1" selected="0">
            <x v="4"/>
          </reference>
          <reference field="18" count="1" selected="0">
            <x v="94"/>
          </reference>
          <reference field="26" count="1" selected="0">
            <x v="6"/>
          </reference>
          <reference field="27" count="1" selected="0">
            <x v="66"/>
          </reference>
        </references>
      </pivotArea>
    </format>
    <format dxfId="601">
      <pivotArea dataOnly="0" labelOnly="1" fieldPosition="0">
        <references count="5">
          <reference field="0" count="3">
            <x v="4"/>
            <x v="9"/>
            <x v="38"/>
          </reference>
          <reference field="17" count="1" selected="0">
            <x v="5"/>
          </reference>
          <reference field="18" count="1" selected="0">
            <x v="6"/>
          </reference>
          <reference field="26" count="1" selected="0">
            <x v="0"/>
          </reference>
          <reference field="27" count="1" selected="0">
            <x v="5"/>
          </reference>
        </references>
      </pivotArea>
    </format>
    <format dxfId="600">
      <pivotArea dataOnly="0" labelOnly="1" fieldPosition="0">
        <references count="5">
          <reference field="0" count="1">
            <x v="4"/>
          </reference>
          <reference field="17" count="1" selected="0">
            <x v="5"/>
          </reference>
          <reference field="18" count="1" selected="0">
            <x v="29"/>
          </reference>
          <reference field="26" count="1" selected="0">
            <x v="0"/>
          </reference>
          <reference field="27" count="1" selected="0">
            <x v="1"/>
          </reference>
        </references>
      </pivotArea>
    </format>
    <format dxfId="599">
      <pivotArea dataOnly="0" labelOnly="1" fieldPosition="0">
        <references count="5">
          <reference field="0" count="2">
            <x v="3"/>
            <x v="21"/>
          </reference>
          <reference field="17" count="1" selected="0">
            <x v="5"/>
          </reference>
          <reference field="18" count="1" selected="0">
            <x v="41"/>
          </reference>
          <reference field="26" count="1" selected="0">
            <x v="0"/>
          </reference>
          <reference field="27" count="1" selected="0">
            <x v="4"/>
          </reference>
        </references>
      </pivotArea>
    </format>
    <format dxfId="598">
      <pivotArea dataOnly="0" labelOnly="1" fieldPosition="0">
        <references count="5">
          <reference field="0" count="1">
            <x v="38"/>
          </reference>
          <reference field="17" count="1" selected="0">
            <x v="5"/>
          </reference>
          <reference field="18" count="1" selected="0">
            <x v="57"/>
          </reference>
          <reference field="26" count="1" selected="0">
            <x v="0"/>
          </reference>
          <reference field="27" count="1" selected="0">
            <x v="3"/>
          </reference>
        </references>
      </pivotArea>
    </format>
    <format dxfId="597">
      <pivotArea dataOnly="0" labelOnly="1" fieldPosition="0">
        <references count="5">
          <reference field="0" count="1">
            <x v="38"/>
          </reference>
          <reference field="17" count="1" selected="0">
            <x v="5"/>
          </reference>
          <reference field="18" count="1" selected="0">
            <x v="74"/>
          </reference>
          <reference field="26" count="1" selected="0">
            <x v="0"/>
          </reference>
          <reference field="27" count="1" selected="0">
            <x v="2"/>
          </reference>
        </references>
      </pivotArea>
    </format>
    <format dxfId="596">
      <pivotArea dataOnly="0" labelOnly="1" fieldPosition="0">
        <references count="5">
          <reference field="0" count="2">
            <x v="12"/>
            <x v="15"/>
          </reference>
          <reference field="17" count="1" selected="0">
            <x v="5"/>
          </reference>
          <reference field="18" count="1" selected="0">
            <x v="77"/>
          </reference>
          <reference field="26" count="1" selected="0">
            <x v="0"/>
          </reference>
          <reference field="27" count="1" selected="0">
            <x v="18"/>
          </reference>
        </references>
      </pivotArea>
    </format>
    <format dxfId="595">
      <pivotArea dataOnly="0" labelOnly="1" fieldPosition="0">
        <references count="5">
          <reference field="0" count="4">
            <x v="9"/>
            <x v="12"/>
            <x v="15"/>
            <x v="38"/>
          </reference>
          <reference field="17" count="1" selected="0">
            <x v="5"/>
          </reference>
          <reference field="18" count="1" selected="0">
            <x v="79"/>
          </reference>
          <reference field="26" count="1" selected="0">
            <x v="0"/>
          </reference>
          <reference field="27" count="1" selected="0">
            <x v="6"/>
          </reference>
        </references>
      </pivotArea>
    </format>
    <format dxfId="594">
      <pivotArea dataOnly="0" labelOnly="1" fieldPosition="0">
        <references count="5">
          <reference field="0" count="1">
            <x v="4"/>
          </reference>
          <reference field="17" count="1" selected="0">
            <x v="5"/>
          </reference>
          <reference field="18" count="1" selected="0">
            <x v="81"/>
          </reference>
          <reference field="26" count="1" selected="0">
            <x v="0"/>
          </reference>
          <reference field="27" count="1" selected="0">
            <x v="0"/>
          </reference>
        </references>
      </pivotArea>
    </format>
    <format dxfId="593">
      <pivotArea dataOnly="0" labelOnly="1" fieldPosition="0">
        <references count="5">
          <reference field="0" count="2">
            <x v="14"/>
            <x v="17"/>
          </reference>
          <reference field="17" count="1" selected="0">
            <x v="5"/>
          </reference>
          <reference field="18" count="1" selected="0">
            <x v="94"/>
          </reference>
          <reference field="26" count="1" selected="0">
            <x v="0"/>
          </reference>
          <reference field="27" count="1" selected="0">
            <x v="66"/>
          </reference>
        </references>
      </pivotArea>
    </format>
    <format dxfId="592">
      <pivotArea dataOnly="0" labelOnly="1" fieldPosition="0">
        <references count="5">
          <reference field="0" count="1">
            <x v="8"/>
          </reference>
          <reference field="17" count="1" selected="0">
            <x v="6"/>
          </reference>
          <reference field="18" count="1" selected="0">
            <x v="11"/>
          </reference>
          <reference field="26" count="1" selected="0">
            <x v="4"/>
          </reference>
          <reference field="27" count="1" selected="0">
            <x v="29"/>
          </reference>
        </references>
      </pivotArea>
    </format>
    <format dxfId="591">
      <pivotArea dataOnly="0" labelOnly="1" fieldPosition="0">
        <references count="5">
          <reference field="0" count="5">
            <x v="2"/>
            <x v="3"/>
            <x v="5"/>
            <x v="6"/>
            <x v="18"/>
          </reference>
          <reference field="17" count="1" selected="0">
            <x v="6"/>
          </reference>
          <reference field="18" count="1" selected="0">
            <x v="13"/>
          </reference>
          <reference field="26" count="1" selected="0">
            <x v="4"/>
          </reference>
          <reference field="27" count="1" selected="0">
            <x v="28"/>
          </reference>
        </references>
      </pivotArea>
    </format>
    <format dxfId="590">
      <pivotArea dataOnly="0" labelOnly="1" fieldPosition="0">
        <references count="5">
          <reference field="0" count="1">
            <x v="11"/>
          </reference>
          <reference field="17" count="1" selected="0">
            <x v="6"/>
          </reference>
          <reference field="18" count="1" selected="0">
            <x v="23"/>
          </reference>
          <reference field="26" count="1" selected="0">
            <x v="4"/>
          </reference>
          <reference field="27" count="1" selected="0">
            <x v="66"/>
          </reference>
        </references>
      </pivotArea>
    </format>
    <format dxfId="589">
      <pivotArea dataOnly="0" labelOnly="1" fieldPosition="0">
        <references count="5">
          <reference field="0" count="3">
            <x v="6"/>
            <x v="7"/>
            <x v="30"/>
          </reference>
          <reference field="17" count="1" selected="0">
            <x v="6"/>
          </reference>
          <reference field="18" count="1" selected="0">
            <x v="28"/>
          </reference>
          <reference field="26" count="1" selected="0">
            <x v="4"/>
          </reference>
          <reference field="27" count="1" selected="0">
            <x v="23"/>
          </reference>
        </references>
      </pivotArea>
    </format>
    <format dxfId="588">
      <pivotArea dataOnly="0" labelOnly="1" fieldPosition="0">
        <references count="5">
          <reference field="0" count="1">
            <x v="30"/>
          </reference>
          <reference field="17" count="1" selected="0">
            <x v="6"/>
          </reference>
          <reference field="18" count="1" selected="0">
            <x v="31"/>
          </reference>
          <reference field="26" count="1" selected="0">
            <x v="4"/>
          </reference>
          <reference field="27" count="1" selected="0">
            <x v="66"/>
          </reference>
        </references>
      </pivotArea>
    </format>
    <format dxfId="587">
      <pivotArea dataOnly="0" labelOnly="1" fieldPosition="0">
        <references count="5">
          <reference field="0" count="1">
            <x v="11"/>
          </reference>
          <reference field="17" count="1" selected="0">
            <x v="6"/>
          </reference>
          <reference field="18" count="1" selected="0">
            <x v="34"/>
          </reference>
          <reference field="26" count="1" selected="0">
            <x v="4"/>
          </reference>
          <reference field="27" count="1" selected="0">
            <x v="66"/>
          </reference>
        </references>
      </pivotArea>
    </format>
    <format dxfId="586">
      <pivotArea dataOnly="0" labelOnly="1" fieldPosition="0">
        <references count="5">
          <reference field="0" count="2">
            <x v="3"/>
            <x v="6"/>
          </reference>
          <reference field="17" count="1" selected="0">
            <x v="6"/>
          </reference>
          <reference field="18" count="1" selected="0">
            <x v="36"/>
          </reference>
          <reference field="26" count="1" selected="0">
            <x v="4"/>
          </reference>
          <reference field="27" count="1" selected="0">
            <x v="22"/>
          </reference>
        </references>
      </pivotArea>
    </format>
    <format dxfId="585">
      <pivotArea dataOnly="0" labelOnly="1" fieldPosition="0">
        <references count="5">
          <reference field="0" count="3">
            <x v="3"/>
            <x v="32"/>
            <x v="33"/>
          </reference>
          <reference field="17" count="1" selected="0">
            <x v="6"/>
          </reference>
          <reference field="18" count="1" selected="0">
            <x v="37"/>
          </reference>
          <reference field="26" count="1" selected="0">
            <x v="4"/>
          </reference>
          <reference field="27" count="1" selected="0">
            <x v="34"/>
          </reference>
        </references>
      </pivotArea>
    </format>
    <format dxfId="584">
      <pivotArea dataOnly="0" labelOnly="1" fieldPosition="0">
        <references count="5">
          <reference field="0" count="4">
            <x v="3"/>
            <x v="6"/>
            <x v="30"/>
            <x v="32"/>
          </reference>
          <reference field="17" count="1" selected="0">
            <x v="6"/>
          </reference>
          <reference field="18" count="1" selected="0">
            <x v="39"/>
          </reference>
          <reference field="26" count="1" selected="0">
            <x v="4"/>
          </reference>
          <reference field="27" count="1" selected="0">
            <x v="31"/>
          </reference>
        </references>
      </pivotArea>
    </format>
    <format dxfId="583">
      <pivotArea dataOnly="0" labelOnly="1" fieldPosition="0">
        <references count="5">
          <reference field="0" count="1">
            <x v="11"/>
          </reference>
          <reference field="17" count="1" selected="0">
            <x v="6"/>
          </reference>
          <reference field="18" count="1" selected="0">
            <x v="43"/>
          </reference>
          <reference field="26" count="1" selected="0">
            <x v="4"/>
          </reference>
          <reference field="27" count="1" selected="0">
            <x v="66"/>
          </reference>
        </references>
      </pivotArea>
    </format>
    <format dxfId="582">
      <pivotArea dataOnly="0" labelOnly="1" fieldPosition="0">
        <references count="5">
          <reference field="0" count="1">
            <x v="11"/>
          </reference>
          <reference field="17" count="1" selected="0">
            <x v="6"/>
          </reference>
          <reference field="18" count="1" selected="0">
            <x v="46"/>
          </reference>
          <reference field="26" count="1" selected="0">
            <x v="4"/>
          </reference>
          <reference field="27" count="1" selected="0">
            <x v="66"/>
          </reference>
        </references>
      </pivotArea>
    </format>
    <format dxfId="581">
      <pivotArea dataOnly="0" labelOnly="1" fieldPosition="0">
        <references count="5">
          <reference field="0" count="2">
            <x v="33"/>
            <x v="38"/>
          </reference>
          <reference field="17" count="1" selected="0">
            <x v="6"/>
          </reference>
          <reference field="18" count="1" selected="0">
            <x v="52"/>
          </reference>
          <reference field="26" count="1" selected="0">
            <x v="4"/>
          </reference>
          <reference field="27" count="1" selected="0">
            <x v="25"/>
          </reference>
        </references>
      </pivotArea>
    </format>
    <format dxfId="580">
      <pivotArea dataOnly="0" labelOnly="1" fieldPosition="0">
        <references count="5">
          <reference field="0" count="3">
            <x v="3"/>
            <x v="30"/>
            <x v="32"/>
          </reference>
          <reference field="17" count="1" selected="0">
            <x v="6"/>
          </reference>
          <reference field="18" count="1" selected="0">
            <x v="61"/>
          </reference>
          <reference field="26" count="1" selected="0">
            <x v="4"/>
          </reference>
          <reference field="27" count="1" selected="0">
            <x v="35"/>
          </reference>
        </references>
      </pivotArea>
    </format>
    <format dxfId="579">
      <pivotArea dataOnly="0" labelOnly="1" fieldPosition="0">
        <references count="5">
          <reference field="0" count="10">
            <x v="0"/>
            <x v="2"/>
            <x v="3"/>
            <x v="6"/>
            <x v="7"/>
            <x v="15"/>
            <x v="30"/>
            <x v="33"/>
            <x v="34"/>
            <x v="38"/>
          </reference>
          <reference field="17" count="1" selected="0">
            <x v="6"/>
          </reference>
          <reference field="18" count="1" selected="0">
            <x v="62"/>
          </reference>
          <reference field="26" count="1" selected="0">
            <x v="4"/>
          </reference>
          <reference field="27" count="1" selected="0">
            <x v="20"/>
          </reference>
        </references>
      </pivotArea>
    </format>
    <format dxfId="578">
      <pivotArea dataOnly="0" labelOnly="1" fieldPosition="0">
        <references count="5">
          <reference field="0" count="1">
            <x v="30"/>
          </reference>
          <reference field="17" count="1" selected="0">
            <x v="6"/>
          </reference>
          <reference field="18" count="1" selected="0">
            <x v="63"/>
          </reference>
          <reference field="26" count="1" selected="0">
            <x v="4"/>
          </reference>
          <reference field="27" count="1" selected="0">
            <x v="66"/>
          </reference>
        </references>
      </pivotArea>
    </format>
    <format dxfId="577">
      <pivotArea dataOnly="0" labelOnly="1" fieldPosition="0">
        <references count="5">
          <reference field="0" count="4">
            <x v="2"/>
            <x v="6"/>
            <x v="7"/>
            <x v="33"/>
          </reference>
          <reference field="17" count="1" selected="0">
            <x v="6"/>
          </reference>
          <reference field="18" count="1" selected="0">
            <x v="66"/>
          </reference>
          <reference field="26" count="1" selected="0">
            <x v="4"/>
          </reference>
          <reference field="27" count="1" selected="0">
            <x v="24"/>
          </reference>
        </references>
      </pivotArea>
    </format>
    <format dxfId="576">
      <pivotArea dataOnly="0" labelOnly="1" fieldPosition="0">
        <references count="5">
          <reference field="0" count="5">
            <x v="3"/>
            <x v="30"/>
            <x v="32"/>
            <x v="33"/>
            <x v="34"/>
          </reference>
          <reference field="17" count="1" selected="0">
            <x v="6"/>
          </reference>
          <reference field="18" count="1" selected="0">
            <x v="80"/>
          </reference>
          <reference field="26" count="1" selected="0">
            <x v="4"/>
          </reference>
          <reference field="27" count="1" selected="0">
            <x v="32"/>
          </reference>
        </references>
      </pivotArea>
    </format>
    <format dxfId="575">
      <pivotArea dataOnly="0" labelOnly="1" fieldPosition="0">
        <references count="5">
          <reference field="0" count="3">
            <x v="3"/>
            <x v="6"/>
            <x v="30"/>
          </reference>
          <reference field="17" count="1" selected="0">
            <x v="6"/>
          </reference>
          <reference field="18" count="1" selected="0">
            <x v="82"/>
          </reference>
          <reference field="26" count="1" selected="0">
            <x v="4"/>
          </reference>
          <reference field="27" count="1" selected="0">
            <x v="26"/>
          </reference>
        </references>
      </pivotArea>
    </format>
    <format dxfId="574">
      <pivotArea dataOnly="0" labelOnly="1" fieldPosition="0">
        <references count="5">
          <reference field="0" count="1">
            <x v="11"/>
          </reference>
          <reference field="17" count="1" selected="0">
            <x v="6"/>
          </reference>
          <reference field="18" count="1" selected="0">
            <x v="83"/>
          </reference>
          <reference field="26" count="1" selected="0">
            <x v="4"/>
          </reference>
          <reference field="27" count="1" selected="0">
            <x v="66"/>
          </reference>
        </references>
      </pivotArea>
    </format>
    <format dxfId="573">
      <pivotArea dataOnly="0" labelOnly="1" fieldPosition="0">
        <references count="5">
          <reference field="0" count="6">
            <x v="2"/>
            <x v="3"/>
            <x v="6"/>
            <x v="30"/>
            <x v="32"/>
            <x v="34"/>
          </reference>
          <reference field="17" count="1" selected="0">
            <x v="6"/>
          </reference>
          <reference field="18" count="1" selected="0">
            <x v="84"/>
          </reference>
          <reference field="26" count="1" selected="0">
            <x v="4"/>
          </reference>
          <reference field="27" count="1" selected="0">
            <x v="33"/>
          </reference>
        </references>
      </pivotArea>
    </format>
    <format dxfId="572">
      <pivotArea dataOnly="0" labelOnly="1" fieldPosition="0">
        <references count="5">
          <reference field="0" count="3">
            <x v="3"/>
            <x v="6"/>
            <x v="18"/>
          </reference>
          <reference field="17" count="1" selected="0">
            <x v="6"/>
          </reference>
          <reference field="18" count="1" selected="0">
            <x v="87"/>
          </reference>
          <reference field="26" count="1" selected="0">
            <x v="4"/>
          </reference>
          <reference field="27" count="1" selected="0">
            <x v="27"/>
          </reference>
        </references>
      </pivotArea>
    </format>
    <format dxfId="571">
      <pivotArea dataOnly="0" labelOnly="1" fieldPosition="0">
        <references count="5">
          <reference field="0" count="1">
            <x v="38"/>
          </reference>
          <reference field="17" count="1" selected="0">
            <x v="6"/>
          </reference>
          <reference field="18" count="1" selected="0">
            <x v="88"/>
          </reference>
          <reference field="26" count="1" selected="0">
            <x v="4"/>
          </reference>
          <reference field="27" count="1" selected="0">
            <x v="30"/>
          </reference>
        </references>
      </pivotArea>
    </format>
    <format dxfId="570">
      <pivotArea dataOnly="0" labelOnly="1" fieldPosition="0">
        <references count="5">
          <reference field="0" count="2">
            <x v="3"/>
            <x v="24"/>
          </reference>
          <reference field="17" count="1" selected="0">
            <x v="6"/>
          </reference>
          <reference field="18" count="1" selected="0">
            <x v="90"/>
          </reference>
          <reference field="26" count="1" selected="0">
            <x v="4"/>
          </reference>
          <reference field="27" count="1" selected="0">
            <x v="36"/>
          </reference>
        </references>
      </pivotArea>
    </format>
    <format dxfId="569">
      <pivotArea dataOnly="0" labelOnly="1" fieldPosition="0">
        <references count="5">
          <reference field="0" count="5">
            <x v="2"/>
            <x v="3"/>
            <x v="6"/>
            <x v="29"/>
            <x v="30"/>
          </reference>
          <reference field="17" count="1" selected="0">
            <x v="6"/>
          </reference>
          <reference field="18" count="1" selected="0">
            <x v="91"/>
          </reference>
          <reference field="26" count="1" selected="0">
            <x v="4"/>
          </reference>
          <reference field="27" count="1" selected="0">
            <x v="21"/>
          </reference>
        </references>
      </pivotArea>
    </format>
    <format dxfId="568">
      <pivotArea dataOnly="0" labelOnly="1" fieldPosition="0">
        <references count="5">
          <reference field="0" count="3">
            <x v="10"/>
            <x v="26"/>
            <x v="35"/>
          </reference>
          <reference field="17" count="1" selected="0">
            <x v="6"/>
          </reference>
          <reference field="18" count="1" selected="0">
            <x v="94"/>
          </reference>
          <reference field="26" count="1" selected="0">
            <x v="4"/>
          </reference>
          <reference field="27" count="1" selected="0">
            <x v="66"/>
          </reference>
        </references>
      </pivotArea>
    </format>
    <format dxfId="567">
      <pivotArea dataOnly="0" labelOnly="1" fieldPosition="0">
        <references count="5">
          <reference field="0" count="1">
            <x v="4"/>
          </reference>
          <reference field="17" count="1" selected="0">
            <x v="7"/>
          </reference>
          <reference field="18" count="1" selected="0">
            <x v="7"/>
          </reference>
          <reference field="26" count="1" selected="0">
            <x v="1"/>
          </reference>
          <reference field="27" count="1" selected="0">
            <x v="16"/>
          </reference>
        </references>
      </pivotArea>
    </format>
    <format dxfId="566">
      <pivotArea dataOnly="0" labelOnly="1" fieldPosition="0">
        <references count="5">
          <reference field="0" count="2">
            <x v="4"/>
            <x v="15"/>
          </reference>
          <reference field="17" count="1" selected="0">
            <x v="7"/>
          </reference>
          <reference field="18" count="1" selected="0">
            <x v="15"/>
          </reference>
          <reference field="26" count="1" selected="0">
            <x v="1"/>
          </reference>
          <reference field="27" count="1" selected="0">
            <x v="11"/>
          </reference>
        </references>
      </pivotArea>
    </format>
    <format dxfId="565">
      <pivotArea dataOnly="0" labelOnly="1" fieldPosition="0">
        <references count="5">
          <reference field="0" count="1">
            <x v="4"/>
          </reference>
          <reference field="17" count="1" selected="0">
            <x v="7"/>
          </reference>
          <reference field="18" count="1" selected="0">
            <x v="22"/>
          </reference>
          <reference field="26" count="1" selected="0">
            <x v="1"/>
          </reference>
          <reference field="27" count="1" selected="0">
            <x v="13"/>
          </reference>
        </references>
      </pivotArea>
    </format>
    <format dxfId="564">
      <pivotArea dataOnly="0" labelOnly="1" fieldPosition="0">
        <references count="5">
          <reference field="0" count="1">
            <x v="15"/>
          </reference>
          <reference field="17" count="1" selected="0">
            <x v="7"/>
          </reference>
          <reference field="18" count="1" selected="0">
            <x v="32"/>
          </reference>
          <reference field="26" count="1" selected="0">
            <x v="1"/>
          </reference>
          <reference field="27" count="1" selected="0">
            <x v="9"/>
          </reference>
        </references>
      </pivotArea>
    </format>
    <format dxfId="563">
      <pivotArea dataOnly="0" labelOnly="1" fieldPosition="0">
        <references count="5">
          <reference field="0" count="1">
            <x v="4"/>
          </reference>
          <reference field="17" count="1" selected="0">
            <x v="7"/>
          </reference>
          <reference field="18" count="1" selected="0">
            <x v="40"/>
          </reference>
          <reference field="26" count="1" selected="0">
            <x v="1"/>
          </reference>
          <reference field="27" count="1" selected="0">
            <x v="12"/>
          </reference>
        </references>
      </pivotArea>
    </format>
    <format dxfId="562">
      <pivotArea dataOnly="0" labelOnly="1" fieldPosition="0">
        <references count="5">
          <reference field="0" count="2">
            <x v="4"/>
            <x v="15"/>
          </reference>
          <reference field="17" count="1" selected="0">
            <x v="7"/>
          </reference>
          <reference field="18" count="1" selected="0">
            <x v="48"/>
          </reference>
          <reference field="26" count="1" selected="0">
            <x v="1"/>
          </reference>
          <reference field="27" count="1" selected="0">
            <x v="14"/>
          </reference>
        </references>
      </pivotArea>
    </format>
    <format dxfId="561">
      <pivotArea dataOnly="0" labelOnly="1" fieldPosition="0">
        <references count="5">
          <reference field="0" count="1">
            <x v="4"/>
          </reference>
          <reference field="17" count="1" selected="0">
            <x v="7"/>
          </reference>
          <reference field="18" count="1" selected="0">
            <x v="54"/>
          </reference>
          <reference field="26" count="1" selected="0">
            <x v="1"/>
          </reference>
          <reference field="27" count="1" selected="0">
            <x v="7"/>
          </reference>
        </references>
      </pivotArea>
    </format>
    <format dxfId="560">
      <pivotArea dataOnly="0" labelOnly="1" fieldPosition="0">
        <references count="5">
          <reference field="0" count="1">
            <x v="4"/>
          </reference>
          <reference field="17" count="1" selected="0">
            <x v="7"/>
          </reference>
          <reference field="18" count="1" selected="0">
            <x v="59"/>
          </reference>
          <reference field="26" count="1" selected="0">
            <x v="1"/>
          </reference>
          <reference field="27" count="1" selected="0">
            <x v="10"/>
          </reference>
        </references>
      </pivotArea>
    </format>
    <format dxfId="559">
      <pivotArea dataOnly="0" labelOnly="1" fieldPosition="0">
        <references count="5">
          <reference field="0" count="1">
            <x v="4"/>
          </reference>
          <reference field="17" count="1" selected="0">
            <x v="7"/>
          </reference>
          <reference field="18" count="1" selected="0">
            <x v="67"/>
          </reference>
          <reference field="26" count="1" selected="0">
            <x v="1"/>
          </reference>
          <reference field="27" count="1" selected="0">
            <x v="8"/>
          </reference>
        </references>
      </pivotArea>
    </format>
    <format dxfId="558">
      <pivotArea dataOnly="0" labelOnly="1" fieldPosition="0">
        <references count="5">
          <reference field="0" count="1">
            <x v="4"/>
          </reference>
          <reference field="17" count="1" selected="0">
            <x v="7"/>
          </reference>
          <reference field="18" count="1" selected="0">
            <x v="89"/>
          </reference>
          <reference field="26" count="1" selected="0">
            <x v="1"/>
          </reference>
          <reference field="27" count="1" selected="0">
            <x v="15"/>
          </reference>
        </references>
      </pivotArea>
    </format>
    <format dxfId="557">
      <pivotArea dataOnly="0" labelOnly="1" fieldPosition="0">
        <references count="5">
          <reference field="0" count="1">
            <x v="4"/>
          </reference>
          <reference field="17" count="1" selected="0">
            <x v="7"/>
          </reference>
          <reference field="18" count="1" selected="0">
            <x v="94"/>
          </reference>
          <reference field="26" count="1" selected="0">
            <x v="1"/>
          </reference>
          <reference field="27" count="1" selected="0">
            <x v="66"/>
          </reference>
        </references>
      </pivotArea>
    </format>
    <format dxfId="556">
      <pivotArea type="all" dataOnly="0" outline="0" fieldPosition="0"/>
    </format>
    <format dxfId="555">
      <pivotArea dataOnly="0" labelOnly="1" fieldPosition="0">
        <references count="1">
          <reference field="17" count="0"/>
        </references>
      </pivotArea>
    </format>
    <format dxfId="554">
      <pivotArea dataOnly="0" labelOnly="1" grandRow="1" outline="0" fieldPosition="0"/>
    </format>
    <format dxfId="553">
      <pivotArea dataOnly="0" labelOnly="1" fieldPosition="0">
        <references count="2">
          <reference field="17" count="1" selected="0">
            <x v="1"/>
          </reference>
          <reference field="26" count="1">
            <x v="5"/>
          </reference>
        </references>
      </pivotArea>
    </format>
    <format dxfId="552">
      <pivotArea dataOnly="0" labelOnly="1" fieldPosition="0">
        <references count="2">
          <reference field="17" count="1" selected="0">
            <x v="2"/>
          </reference>
          <reference field="26" count="1">
            <x v="7"/>
          </reference>
        </references>
      </pivotArea>
    </format>
    <format dxfId="551">
      <pivotArea dataOnly="0" labelOnly="1" fieldPosition="0">
        <references count="2">
          <reference field="17" count="1" selected="0">
            <x v="4"/>
          </reference>
          <reference field="26" count="1">
            <x v="6"/>
          </reference>
        </references>
      </pivotArea>
    </format>
    <format dxfId="550">
      <pivotArea dataOnly="0" labelOnly="1" fieldPosition="0">
        <references count="2">
          <reference field="17" count="1" selected="0">
            <x v="5"/>
          </reference>
          <reference field="26" count="1">
            <x v="0"/>
          </reference>
        </references>
      </pivotArea>
    </format>
    <format dxfId="549">
      <pivotArea dataOnly="0" labelOnly="1" fieldPosition="0">
        <references count="2">
          <reference field="17" count="1" selected="0">
            <x v="6"/>
          </reference>
          <reference field="26" count="1">
            <x v="4"/>
          </reference>
        </references>
      </pivotArea>
    </format>
    <format dxfId="548">
      <pivotArea dataOnly="0" labelOnly="1" fieldPosition="0">
        <references count="2">
          <reference field="17" count="1" selected="0">
            <x v="7"/>
          </reference>
          <reference field="26" count="1">
            <x v="1"/>
          </reference>
        </references>
      </pivotArea>
    </format>
    <format dxfId="547">
      <pivotArea dataOnly="0" labelOnly="1" fieldPosition="0">
        <references count="3">
          <reference field="17" count="1" selected="0">
            <x v="1"/>
          </reference>
          <reference field="18" count="13">
            <x v="5"/>
            <x v="9"/>
            <x v="21"/>
            <x v="25"/>
            <x v="33"/>
            <x v="38"/>
            <x v="42"/>
            <x v="56"/>
            <x v="64"/>
            <x v="70"/>
            <x v="73"/>
            <x v="85"/>
            <x v="94"/>
          </reference>
          <reference field="26" count="1" selected="0">
            <x v="5"/>
          </reference>
        </references>
      </pivotArea>
    </format>
    <format dxfId="546">
      <pivotArea dataOnly="0" labelOnly="1" fieldPosition="0">
        <references count="3">
          <reference field="17" count="1" selected="0">
            <x v="2"/>
          </reference>
          <reference field="18" count="11">
            <x v="8"/>
            <x v="12"/>
            <x v="16"/>
            <x v="45"/>
            <x v="60"/>
            <x v="68"/>
            <x v="72"/>
            <x v="75"/>
            <x v="76"/>
            <x v="78"/>
            <x v="94"/>
          </reference>
          <reference field="26" count="1" selected="0">
            <x v="7"/>
          </reference>
        </references>
      </pivotArea>
    </format>
    <format dxfId="545">
      <pivotArea dataOnly="0" labelOnly="1" fieldPosition="0">
        <references count="3">
          <reference field="17" count="1" selected="0">
            <x v="4"/>
          </reference>
          <reference field="18" count="9">
            <x v="14"/>
            <x v="20"/>
            <x v="24"/>
            <x v="35"/>
            <x v="53"/>
            <x v="55"/>
            <x v="58"/>
            <x v="69"/>
            <x v="94"/>
          </reference>
          <reference field="26" count="1" selected="0">
            <x v="6"/>
          </reference>
        </references>
      </pivotArea>
    </format>
    <format dxfId="544">
      <pivotArea dataOnly="0" labelOnly="1" fieldPosition="0">
        <references count="3">
          <reference field="17" count="1" selected="0">
            <x v="5"/>
          </reference>
          <reference field="18" count="9">
            <x v="6"/>
            <x v="29"/>
            <x v="41"/>
            <x v="57"/>
            <x v="74"/>
            <x v="77"/>
            <x v="79"/>
            <x v="81"/>
            <x v="94"/>
          </reference>
          <reference field="26" count="1" selected="0">
            <x v="0"/>
          </reference>
        </references>
      </pivotArea>
    </format>
    <format dxfId="543">
      <pivotArea dataOnly="0" labelOnly="1" fieldPosition="0">
        <references count="3">
          <reference field="17" count="1" selected="0">
            <x v="6"/>
          </reference>
          <reference field="18" count="25">
            <x v="11"/>
            <x v="13"/>
            <x v="23"/>
            <x v="28"/>
            <x v="31"/>
            <x v="34"/>
            <x v="36"/>
            <x v="37"/>
            <x v="39"/>
            <x v="43"/>
            <x v="46"/>
            <x v="52"/>
            <x v="61"/>
            <x v="62"/>
            <x v="63"/>
            <x v="66"/>
            <x v="80"/>
            <x v="82"/>
            <x v="83"/>
            <x v="84"/>
            <x v="87"/>
            <x v="88"/>
            <x v="90"/>
            <x v="91"/>
            <x v="94"/>
          </reference>
          <reference field="26" count="1" selected="0">
            <x v="4"/>
          </reference>
        </references>
      </pivotArea>
    </format>
    <format dxfId="542">
      <pivotArea dataOnly="0" labelOnly="1" fieldPosition="0">
        <references count="3">
          <reference field="17" count="1" selected="0">
            <x v="7"/>
          </reference>
          <reference field="18" count="11">
            <x v="7"/>
            <x v="15"/>
            <x v="22"/>
            <x v="32"/>
            <x v="40"/>
            <x v="48"/>
            <x v="54"/>
            <x v="59"/>
            <x v="67"/>
            <x v="89"/>
            <x v="94"/>
          </reference>
          <reference field="26" count="1" selected="0">
            <x v="1"/>
          </reference>
        </references>
      </pivotArea>
    </format>
    <format dxfId="541">
      <pivotArea dataOnly="0" labelOnly="1" fieldPosition="0">
        <references count="4">
          <reference field="17" count="1" selected="0">
            <x v="1"/>
          </reference>
          <reference field="18" count="1" selected="0">
            <x v="5"/>
          </reference>
          <reference field="26" count="1" selected="0">
            <x v="5"/>
          </reference>
          <reference field="27" count="1">
            <x v="38"/>
          </reference>
        </references>
      </pivotArea>
    </format>
    <format dxfId="540">
      <pivotArea dataOnly="0" labelOnly="1" fieldPosition="0">
        <references count="4">
          <reference field="17" count="1" selected="0">
            <x v="1"/>
          </reference>
          <reference field="18" count="1" selected="0">
            <x v="9"/>
          </reference>
          <reference field="26" count="1" selected="0">
            <x v="5"/>
          </reference>
          <reference field="27" count="1">
            <x v="42"/>
          </reference>
        </references>
      </pivotArea>
    </format>
    <format dxfId="539">
      <pivotArea dataOnly="0" labelOnly="1" fieldPosition="0">
        <references count="4">
          <reference field="17" count="1" selected="0">
            <x v="1"/>
          </reference>
          <reference field="18" count="1" selected="0">
            <x v="21"/>
          </reference>
          <reference field="26" count="1" selected="0">
            <x v="5"/>
          </reference>
          <reference field="27" count="1">
            <x v="47"/>
          </reference>
        </references>
      </pivotArea>
    </format>
    <format dxfId="538">
      <pivotArea dataOnly="0" labelOnly="1" fieldPosition="0">
        <references count="4">
          <reference field="17" count="1" selected="0">
            <x v="1"/>
          </reference>
          <reference field="18" count="1" selected="0">
            <x v="25"/>
          </reference>
          <reference field="26" count="1" selected="0">
            <x v="5"/>
          </reference>
          <reference field="27" count="1">
            <x v="39"/>
          </reference>
        </references>
      </pivotArea>
    </format>
    <format dxfId="537">
      <pivotArea dataOnly="0" labelOnly="1" fieldPosition="0">
        <references count="4">
          <reference field="17" count="1" selected="0">
            <x v="1"/>
          </reference>
          <reference field="18" count="1" selected="0">
            <x v="33"/>
          </reference>
          <reference field="26" count="1" selected="0">
            <x v="5"/>
          </reference>
          <reference field="27" count="1">
            <x v="41"/>
          </reference>
        </references>
      </pivotArea>
    </format>
    <format dxfId="536">
      <pivotArea dataOnly="0" labelOnly="1" fieldPosition="0">
        <references count="4">
          <reference field="17" count="1" selected="0">
            <x v="1"/>
          </reference>
          <reference field="18" count="1" selected="0">
            <x v="38"/>
          </reference>
          <reference field="26" count="1" selected="0">
            <x v="5"/>
          </reference>
          <reference field="27" count="1">
            <x v="45"/>
          </reference>
        </references>
      </pivotArea>
    </format>
    <format dxfId="535">
      <pivotArea dataOnly="0" labelOnly="1" fieldPosition="0">
        <references count="4">
          <reference field="17" count="1" selected="0">
            <x v="1"/>
          </reference>
          <reference field="18" count="1" selected="0">
            <x v="42"/>
          </reference>
          <reference field="26" count="1" selected="0">
            <x v="5"/>
          </reference>
          <reference field="27" count="1">
            <x v="43"/>
          </reference>
        </references>
      </pivotArea>
    </format>
    <format dxfId="534">
      <pivotArea dataOnly="0" labelOnly="1" fieldPosition="0">
        <references count="4">
          <reference field="17" count="1" selected="0">
            <x v="1"/>
          </reference>
          <reference field="18" count="1" selected="0">
            <x v="56"/>
          </reference>
          <reference field="26" count="1" selected="0">
            <x v="5"/>
          </reference>
          <reference field="27" count="1">
            <x v="37"/>
          </reference>
        </references>
      </pivotArea>
    </format>
    <format dxfId="533">
      <pivotArea dataOnly="0" labelOnly="1" fieldPosition="0">
        <references count="4">
          <reference field="17" count="1" selected="0">
            <x v="1"/>
          </reference>
          <reference field="18" count="1" selected="0">
            <x v="64"/>
          </reference>
          <reference field="26" count="1" selected="0">
            <x v="5"/>
          </reference>
          <reference field="27" count="1">
            <x v="44"/>
          </reference>
        </references>
      </pivotArea>
    </format>
    <format dxfId="532">
      <pivotArea dataOnly="0" labelOnly="1" fieldPosition="0">
        <references count="4">
          <reference field="17" count="1" selected="0">
            <x v="1"/>
          </reference>
          <reference field="18" count="1" selected="0">
            <x v="70"/>
          </reference>
          <reference field="26" count="1" selected="0">
            <x v="5"/>
          </reference>
          <reference field="27" count="1">
            <x v="40"/>
          </reference>
        </references>
      </pivotArea>
    </format>
    <format dxfId="531">
      <pivotArea dataOnly="0" labelOnly="1" fieldPosition="0">
        <references count="4">
          <reference field="17" count="1" selected="0">
            <x v="1"/>
          </reference>
          <reference field="18" count="1" selected="0">
            <x v="73"/>
          </reference>
          <reference field="26" count="1" selected="0">
            <x v="5"/>
          </reference>
          <reference field="27" count="1">
            <x v="48"/>
          </reference>
        </references>
      </pivotArea>
    </format>
    <format dxfId="530">
      <pivotArea dataOnly="0" labelOnly="1" fieldPosition="0">
        <references count="4">
          <reference field="17" count="1" selected="0">
            <x v="1"/>
          </reference>
          <reference field="18" count="1" selected="0">
            <x v="85"/>
          </reference>
          <reference field="26" count="1" selected="0">
            <x v="5"/>
          </reference>
          <reference field="27" count="1">
            <x v="46"/>
          </reference>
        </references>
      </pivotArea>
    </format>
    <format dxfId="529">
      <pivotArea dataOnly="0" labelOnly="1" fieldPosition="0">
        <references count="4">
          <reference field="17" count="1" selected="0">
            <x v="1"/>
          </reference>
          <reference field="18" count="1" selected="0">
            <x v="94"/>
          </reference>
          <reference field="26" count="1" selected="0">
            <x v="5"/>
          </reference>
          <reference field="27" count="1">
            <x v="66"/>
          </reference>
        </references>
      </pivotArea>
    </format>
    <format dxfId="528">
      <pivotArea dataOnly="0" labelOnly="1" fieldPosition="0">
        <references count="4">
          <reference field="17" count="1" selected="0">
            <x v="2"/>
          </reference>
          <reference field="18" count="1" selected="0">
            <x v="8"/>
          </reference>
          <reference field="26" count="1" selected="0">
            <x v="7"/>
          </reference>
          <reference field="27" count="1">
            <x v="60"/>
          </reference>
        </references>
      </pivotArea>
    </format>
    <format dxfId="527">
      <pivotArea dataOnly="0" labelOnly="1" fieldPosition="0">
        <references count="4">
          <reference field="17" count="1" selected="0">
            <x v="2"/>
          </reference>
          <reference field="18" count="1" selected="0">
            <x v="12"/>
          </reference>
          <reference field="26" count="1" selected="0">
            <x v="7"/>
          </reference>
          <reference field="27" count="1">
            <x v="63"/>
          </reference>
        </references>
      </pivotArea>
    </format>
    <format dxfId="526">
      <pivotArea dataOnly="0" labelOnly="1" fieldPosition="0">
        <references count="4">
          <reference field="17" count="1" selected="0">
            <x v="2"/>
          </reference>
          <reference field="18" count="1" selected="0">
            <x v="16"/>
          </reference>
          <reference field="26" count="1" selected="0">
            <x v="7"/>
          </reference>
          <reference field="27" count="1">
            <x v="65"/>
          </reference>
        </references>
      </pivotArea>
    </format>
    <format dxfId="525">
      <pivotArea dataOnly="0" labelOnly="1" fieldPosition="0">
        <references count="4">
          <reference field="17" count="1" selected="0">
            <x v="2"/>
          </reference>
          <reference field="18" count="1" selected="0">
            <x v="45"/>
          </reference>
          <reference field="26" count="1" selected="0">
            <x v="7"/>
          </reference>
          <reference field="27" count="1">
            <x v="58"/>
          </reference>
        </references>
      </pivotArea>
    </format>
    <format dxfId="524">
      <pivotArea dataOnly="0" labelOnly="1" fieldPosition="0">
        <references count="4">
          <reference field="17" count="1" selected="0">
            <x v="2"/>
          </reference>
          <reference field="18" count="1" selected="0">
            <x v="60"/>
          </reference>
          <reference field="26" count="1" selected="0">
            <x v="7"/>
          </reference>
          <reference field="27" count="1">
            <x v="62"/>
          </reference>
        </references>
      </pivotArea>
    </format>
    <format dxfId="523">
      <pivotArea dataOnly="0" labelOnly="1" fieldPosition="0">
        <references count="4">
          <reference field="17" count="1" selected="0">
            <x v="2"/>
          </reference>
          <reference field="18" count="1" selected="0">
            <x v="68"/>
          </reference>
          <reference field="26" count="1" selected="0">
            <x v="7"/>
          </reference>
          <reference field="27" count="1">
            <x v="56"/>
          </reference>
        </references>
      </pivotArea>
    </format>
    <format dxfId="522">
      <pivotArea dataOnly="0" labelOnly="1" fieldPosition="0">
        <references count="4">
          <reference field="17" count="1" selected="0">
            <x v="2"/>
          </reference>
          <reference field="18" count="1" selected="0">
            <x v="72"/>
          </reference>
          <reference field="26" count="1" selected="0">
            <x v="7"/>
          </reference>
          <reference field="27" count="1">
            <x v="59"/>
          </reference>
        </references>
      </pivotArea>
    </format>
    <format dxfId="521">
      <pivotArea dataOnly="0" labelOnly="1" fieldPosition="0">
        <references count="4">
          <reference field="17" count="1" selected="0">
            <x v="2"/>
          </reference>
          <reference field="18" count="1" selected="0">
            <x v="75"/>
          </reference>
          <reference field="26" count="1" selected="0">
            <x v="7"/>
          </reference>
          <reference field="27" count="1">
            <x v="61"/>
          </reference>
        </references>
      </pivotArea>
    </format>
    <format dxfId="520">
      <pivotArea dataOnly="0" labelOnly="1" fieldPosition="0">
        <references count="4">
          <reference field="17" count="1" selected="0">
            <x v="2"/>
          </reference>
          <reference field="18" count="1" selected="0">
            <x v="76"/>
          </reference>
          <reference field="26" count="1" selected="0">
            <x v="7"/>
          </reference>
          <reference field="27" count="1">
            <x v="57"/>
          </reference>
        </references>
      </pivotArea>
    </format>
    <format dxfId="519">
      <pivotArea dataOnly="0" labelOnly="1" fieldPosition="0">
        <references count="4">
          <reference field="17" count="1" selected="0">
            <x v="2"/>
          </reference>
          <reference field="18" count="1" selected="0">
            <x v="78"/>
          </reference>
          <reference field="26" count="1" selected="0">
            <x v="7"/>
          </reference>
          <reference field="27" count="1">
            <x v="64"/>
          </reference>
        </references>
      </pivotArea>
    </format>
    <format dxfId="518">
      <pivotArea dataOnly="0" labelOnly="1" fieldPosition="0">
        <references count="4">
          <reference field="17" count="1" selected="0">
            <x v="2"/>
          </reference>
          <reference field="18" count="1" selected="0">
            <x v="94"/>
          </reference>
          <reference field="26" count="1" selected="0">
            <x v="7"/>
          </reference>
          <reference field="27" count="1">
            <x v="66"/>
          </reference>
        </references>
      </pivotArea>
    </format>
    <format dxfId="517">
      <pivotArea dataOnly="0" labelOnly="1" fieldPosition="0">
        <references count="4">
          <reference field="17" count="1" selected="0">
            <x v="4"/>
          </reference>
          <reference field="18" count="1" selected="0">
            <x v="14"/>
          </reference>
          <reference field="26" count="1" selected="0">
            <x v="6"/>
          </reference>
          <reference field="27" count="1">
            <x v="53"/>
          </reference>
        </references>
      </pivotArea>
    </format>
    <format dxfId="516">
      <pivotArea dataOnly="0" labelOnly="1" fieldPosition="0">
        <references count="4">
          <reference field="17" count="1" selected="0">
            <x v="4"/>
          </reference>
          <reference field="18" count="1" selected="0">
            <x v="20"/>
          </reference>
          <reference field="26" count="1" selected="0">
            <x v="6"/>
          </reference>
          <reference field="27" count="1">
            <x v="50"/>
          </reference>
        </references>
      </pivotArea>
    </format>
    <format dxfId="515">
      <pivotArea dataOnly="0" labelOnly="1" fieldPosition="0">
        <references count="4">
          <reference field="17" count="1" selected="0">
            <x v="4"/>
          </reference>
          <reference field="18" count="1" selected="0">
            <x v="24"/>
          </reference>
          <reference field="26" count="1" selected="0">
            <x v="6"/>
          </reference>
          <reference field="27" count="1">
            <x v="54"/>
          </reference>
        </references>
      </pivotArea>
    </format>
    <format dxfId="514">
      <pivotArea dataOnly="0" labelOnly="1" fieldPosition="0">
        <references count="4">
          <reference field="17" count="1" selected="0">
            <x v="4"/>
          </reference>
          <reference field="18" count="1" selected="0">
            <x v="35"/>
          </reference>
          <reference field="26" count="1" selected="0">
            <x v="6"/>
          </reference>
          <reference field="27" count="1">
            <x v="51"/>
          </reference>
        </references>
      </pivotArea>
    </format>
    <format dxfId="513">
      <pivotArea dataOnly="0" labelOnly="1" fieldPosition="0">
        <references count="4">
          <reference field="17" count="1" selected="0">
            <x v="4"/>
          </reference>
          <reference field="18" count="1" selected="0">
            <x v="53"/>
          </reference>
          <reference field="26" count="1" selected="0">
            <x v="6"/>
          </reference>
          <reference field="27" count="1">
            <x v="66"/>
          </reference>
        </references>
      </pivotArea>
    </format>
    <format dxfId="512">
      <pivotArea dataOnly="0" labelOnly="1" fieldPosition="0">
        <references count="4">
          <reference field="17" count="1" selected="0">
            <x v="4"/>
          </reference>
          <reference field="18" count="1" selected="0">
            <x v="55"/>
          </reference>
          <reference field="26" count="1" selected="0">
            <x v="6"/>
          </reference>
          <reference field="27" count="1">
            <x v="55"/>
          </reference>
        </references>
      </pivotArea>
    </format>
    <format dxfId="511">
      <pivotArea dataOnly="0" labelOnly="1" fieldPosition="0">
        <references count="4">
          <reference field="17" count="1" selected="0">
            <x v="4"/>
          </reference>
          <reference field="18" count="1" selected="0">
            <x v="58"/>
          </reference>
          <reference field="26" count="1" selected="0">
            <x v="6"/>
          </reference>
          <reference field="27" count="1">
            <x v="49"/>
          </reference>
        </references>
      </pivotArea>
    </format>
    <format dxfId="510">
      <pivotArea dataOnly="0" labelOnly="1" fieldPosition="0">
        <references count="4">
          <reference field="17" count="1" selected="0">
            <x v="4"/>
          </reference>
          <reference field="18" count="1" selected="0">
            <x v="69"/>
          </reference>
          <reference field="26" count="1" selected="0">
            <x v="6"/>
          </reference>
          <reference field="27" count="1">
            <x v="52"/>
          </reference>
        </references>
      </pivotArea>
    </format>
    <format dxfId="509">
      <pivotArea dataOnly="0" labelOnly="1" fieldPosition="0">
        <references count="4">
          <reference field="17" count="1" selected="0">
            <x v="4"/>
          </reference>
          <reference field="18" count="1" selected="0">
            <x v="94"/>
          </reference>
          <reference field="26" count="1" selected="0">
            <x v="6"/>
          </reference>
          <reference field="27" count="1">
            <x v="66"/>
          </reference>
        </references>
      </pivotArea>
    </format>
    <format dxfId="508">
      <pivotArea dataOnly="0" labelOnly="1" fieldPosition="0">
        <references count="4">
          <reference field="17" count="1" selected="0">
            <x v="5"/>
          </reference>
          <reference field="18" count="1" selected="0">
            <x v="6"/>
          </reference>
          <reference field="26" count="1" selected="0">
            <x v="0"/>
          </reference>
          <reference field="27" count="1">
            <x v="5"/>
          </reference>
        </references>
      </pivotArea>
    </format>
    <format dxfId="507">
      <pivotArea dataOnly="0" labelOnly="1" fieldPosition="0">
        <references count="4">
          <reference field="17" count="1" selected="0">
            <x v="5"/>
          </reference>
          <reference field="18" count="1" selected="0">
            <x v="29"/>
          </reference>
          <reference field="26" count="1" selected="0">
            <x v="0"/>
          </reference>
          <reference field="27" count="1">
            <x v="1"/>
          </reference>
        </references>
      </pivotArea>
    </format>
    <format dxfId="506">
      <pivotArea dataOnly="0" labelOnly="1" fieldPosition="0">
        <references count="4">
          <reference field="17" count="1" selected="0">
            <x v="5"/>
          </reference>
          <reference field="18" count="1" selected="0">
            <x v="41"/>
          </reference>
          <reference field="26" count="1" selected="0">
            <x v="0"/>
          </reference>
          <reference field="27" count="1">
            <x v="4"/>
          </reference>
        </references>
      </pivotArea>
    </format>
    <format dxfId="505">
      <pivotArea dataOnly="0" labelOnly="1" fieldPosition="0">
        <references count="4">
          <reference field="17" count="1" selected="0">
            <x v="5"/>
          </reference>
          <reference field="18" count="1" selected="0">
            <x v="57"/>
          </reference>
          <reference field="26" count="1" selected="0">
            <x v="0"/>
          </reference>
          <reference field="27" count="1">
            <x v="3"/>
          </reference>
        </references>
      </pivotArea>
    </format>
    <format dxfId="504">
      <pivotArea dataOnly="0" labelOnly="1" fieldPosition="0">
        <references count="4">
          <reference field="17" count="1" selected="0">
            <x v="5"/>
          </reference>
          <reference field="18" count="1" selected="0">
            <x v="74"/>
          </reference>
          <reference field="26" count="1" selected="0">
            <x v="0"/>
          </reference>
          <reference field="27" count="1">
            <x v="2"/>
          </reference>
        </references>
      </pivotArea>
    </format>
    <format dxfId="503">
      <pivotArea dataOnly="0" labelOnly="1" fieldPosition="0">
        <references count="4">
          <reference field="17" count="1" selected="0">
            <x v="5"/>
          </reference>
          <reference field="18" count="1" selected="0">
            <x v="77"/>
          </reference>
          <reference field="26" count="1" selected="0">
            <x v="0"/>
          </reference>
          <reference field="27" count="1">
            <x v="18"/>
          </reference>
        </references>
      </pivotArea>
    </format>
    <format dxfId="502">
      <pivotArea dataOnly="0" labelOnly="1" fieldPosition="0">
        <references count="4">
          <reference field="17" count="1" selected="0">
            <x v="5"/>
          </reference>
          <reference field="18" count="1" selected="0">
            <x v="79"/>
          </reference>
          <reference field="26" count="1" selected="0">
            <x v="0"/>
          </reference>
          <reference field="27" count="1">
            <x v="6"/>
          </reference>
        </references>
      </pivotArea>
    </format>
    <format dxfId="501">
      <pivotArea dataOnly="0" labelOnly="1" fieldPosition="0">
        <references count="4">
          <reference field="17" count="1" selected="0">
            <x v="5"/>
          </reference>
          <reference field="18" count="1" selected="0">
            <x v="81"/>
          </reference>
          <reference field="26" count="1" selected="0">
            <x v="0"/>
          </reference>
          <reference field="27" count="1">
            <x v="0"/>
          </reference>
        </references>
      </pivotArea>
    </format>
    <format dxfId="500">
      <pivotArea dataOnly="0" labelOnly="1" fieldPosition="0">
        <references count="4">
          <reference field="17" count="1" selected="0">
            <x v="5"/>
          </reference>
          <reference field="18" count="1" selected="0">
            <x v="94"/>
          </reference>
          <reference field="26" count="1" selected="0">
            <x v="0"/>
          </reference>
          <reference field="27" count="1">
            <x v="66"/>
          </reference>
        </references>
      </pivotArea>
    </format>
    <format dxfId="499">
      <pivotArea dataOnly="0" labelOnly="1" fieldPosition="0">
        <references count="4">
          <reference field="17" count="1" selected="0">
            <x v="6"/>
          </reference>
          <reference field="18" count="1" selected="0">
            <x v="11"/>
          </reference>
          <reference field="26" count="1" selected="0">
            <x v="4"/>
          </reference>
          <reference field="27" count="1">
            <x v="29"/>
          </reference>
        </references>
      </pivotArea>
    </format>
    <format dxfId="498">
      <pivotArea dataOnly="0" labelOnly="1" fieldPosition="0">
        <references count="4">
          <reference field="17" count="1" selected="0">
            <x v="6"/>
          </reference>
          <reference field="18" count="1" selected="0">
            <x v="13"/>
          </reference>
          <reference field="26" count="1" selected="0">
            <x v="4"/>
          </reference>
          <reference field="27" count="1">
            <x v="28"/>
          </reference>
        </references>
      </pivotArea>
    </format>
    <format dxfId="497">
      <pivotArea dataOnly="0" labelOnly="1" fieldPosition="0">
        <references count="4">
          <reference field="17" count="1" selected="0">
            <x v="6"/>
          </reference>
          <reference field="18" count="1" selected="0">
            <x v="23"/>
          </reference>
          <reference field="26" count="1" selected="0">
            <x v="4"/>
          </reference>
          <reference field="27" count="1">
            <x v="66"/>
          </reference>
        </references>
      </pivotArea>
    </format>
    <format dxfId="496">
      <pivotArea dataOnly="0" labelOnly="1" fieldPosition="0">
        <references count="4">
          <reference field="17" count="1" selected="0">
            <x v="6"/>
          </reference>
          <reference field="18" count="1" selected="0">
            <x v="28"/>
          </reference>
          <reference field="26" count="1" selected="0">
            <x v="4"/>
          </reference>
          <reference field="27" count="1">
            <x v="23"/>
          </reference>
        </references>
      </pivotArea>
    </format>
    <format dxfId="495">
      <pivotArea dataOnly="0" labelOnly="1" fieldPosition="0">
        <references count="4">
          <reference field="17" count="1" selected="0">
            <x v="6"/>
          </reference>
          <reference field="18" count="1" selected="0">
            <x v="31"/>
          </reference>
          <reference field="26" count="1" selected="0">
            <x v="4"/>
          </reference>
          <reference field="27" count="1">
            <x v="66"/>
          </reference>
        </references>
      </pivotArea>
    </format>
    <format dxfId="494">
      <pivotArea dataOnly="0" labelOnly="1" fieldPosition="0">
        <references count="4">
          <reference field="17" count="1" selected="0">
            <x v="6"/>
          </reference>
          <reference field="18" count="1" selected="0">
            <x v="36"/>
          </reference>
          <reference field="26" count="1" selected="0">
            <x v="4"/>
          </reference>
          <reference field="27" count="1">
            <x v="22"/>
          </reference>
        </references>
      </pivotArea>
    </format>
    <format dxfId="493">
      <pivotArea dataOnly="0" labelOnly="1" fieldPosition="0">
        <references count="4">
          <reference field="17" count="1" selected="0">
            <x v="6"/>
          </reference>
          <reference field="18" count="1" selected="0">
            <x v="37"/>
          </reference>
          <reference field="26" count="1" selected="0">
            <x v="4"/>
          </reference>
          <reference field="27" count="1">
            <x v="34"/>
          </reference>
        </references>
      </pivotArea>
    </format>
    <format dxfId="492">
      <pivotArea dataOnly="0" labelOnly="1" fieldPosition="0">
        <references count="4">
          <reference field="17" count="1" selected="0">
            <x v="6"/>
          </reference>
          <reference field="18" count="1" selected="0">
            <x v="39"/>
          </reference>
          <reference field="26" count="1" selected="0">
            <x v="4"/>
          </reference>
          <reference field="27" count="1">
            <x v="31"/>
          </reference>
        </references>
      </pivotArea>
    </format>
    <format dxfId="491">
      <pivotArea dataOnly="0" labelOnly="1" fieldPosition="0">
        <references count="4">
          <reference field="17" count="1" selected="0">
            <x v="6"/>
          </reference>
          <reference field="18" count="1" selected="0">
            <x v="43"/>
          </reference>
          <reference field="26" count="1" selected="0">
            <x v="4"/>
          </reference>
          <reference field="27" count="1">
            <x v="66"/>
          </reference>
        </references>
      </pivotArea>
    </format>
    <format dxfId="490">
      <pivotArea dataOnly="0" labelOnly="1" fieldPosition="0">
        <references count="4">
          <reference field="17" count="1" selected="0">
            <x v="6"/>
          </reference>
          <reference field="18" count="1" selected="0">
            <x v="52"/>
          </reference>
          <reference field="26" count="1" selected="0">
            <x v="4"/>
          </reference>
          <reference field="27" count="1">
            <x v="25"/>
          </reference>
        </references>
      </pivotArea>
    </format>
    <format dxfId="489">
      <pivotArea dataOnly="0" labelOnly="1" fieldPosition="0">
        <references count="4">
          <reference field="17" count="1" selected="0">
            <x v="6"/>
          </reference>
          <reference field="18" count="1" selected="0">
            <x v="61"/>
          </reference>
          <reference field="26" count="1" selected="0">
            <x v="4"/>
          </reference>
          <reference field="27" count="1">
            <x v="35"/>
          </reference>
        </references>
      </pivotArea>
    </format>
    <format dxfId="488">
      <pivotArea dataOnly="0" labelOnly="1" fieldPosition="0">
        <references count="4">
          <reference field="17" count="1" selected="0">
            <x v="6"/>
          </reference>
          <reference field="18" count="1" selected="0">
            <x v="62"/>
          </reference>
          <reference field="26" count="1" selected="0">
            <x v="4"/>
          </reference>
          <reference field="27" count="1">
            <x v="20"/>
          </reference>
        </references>
      </pivotArea>
    </format>
    <format dxfId="487">
      <pivotArea dataOnly="0" labelOnly="1" fieldPosition="0">
        <references count="4">
          <reference field="17" count="1" selected="0">
            <x v="6"/>
          </reference>
          <reference field="18" count="1" selected="0">
            <x v="63"/>
          </reference>
          <reference field="26" count="1" selected="0">
            <x v="4"/>
          </reference>
          <reference field="27" count="1">
            <x v="66"/>
          </reference>
        </references>
      </pivotArea>
    </format>
    <format dxfId="486">
      <pivotArea dataOnly="0" labelOnly="1" fieldPosition="0">
        <references count="4">
          <reference field="17" count="1" selected="0">
            <x v="6"/>
          </reference>
          <reference field="18" count="1" selected="0">
            <x v="66"/>
          </reference>
          <reference field="26" count="1" selected="0">
            <x v="4"/>
          </reference>
          <reference field="27" count="1">
            <x v="24"/>
          </reference>
        </references>
      </pivotArea>
    </format>
    <format dxfId="485">
      <pivotArea dataOnly="0" labelOnly="1" fieldPosition="0">
        <references count="4">
          <reference field="17" count="1" selected="0">
            <x v="6"/>
          </reference>
          <reference field="18" count="1" selected="0">
            <x v="80"/>
          </reference>
          <reference field="26" count="1" selected="0">
            <x v="4"/>
          </reference>
          <reference field="27" count="1">
            <x v="32"/>
          </reference>
        </references>
      </pivotArea>
    </format>
    <format dxfId="484">
      <pivotArea dataOnly="0" labelOnly="1" fieldPosition="0">
        <references count="4">
          <reference field="17" count="1" selected="0">
            <x v="6"/>
          </reference>
          <reference field="18" count="1" selected="0">
            <x v="82"/>
          </reference>
          <reference field="26" count="1" selected="0">
            <x v="4"/>
          </reference>
          <reference field="27" count="1">
            <x v="26"/>
          </reference>
        </references>
      </pivotArea>
    </format>
    <format dxfId="483">
      <pivotArea dataOnly="0" labelOnly="1" fieldPosition="0">
        <references count="4">
          <reference field="17" count="1" selected="0">
            <x v="6"/>
          </reference>
          <reference field="18" count="1" selected="0">
            <x v="83"/>
          </reference>
          <reference field="26" count="1" selected="0">
            <x v="4"/>
          </reference>
          <reference field="27" count="1">
            <x v="66"/>
          </reference>
        </references>
      </pivotArea>
    </format>
    <format dxfId="482">
      <pivotArea dataOnly="0" labelOnly="1" fieldPosition="0">
        <references count="4">
          <reference field="17" count="1" selected="0">
            <x v="6"/>
          </reference>
          <reference field="18" count="1" selected="0">
            <x v="84"/>
          </reference>
          <reference field="26" count="1" selected="0">
            <x v="4"/>
          </reference>
          <reference field="27" count="1">
            <x v="33"/>
          </reference>
        </references>
      </pivotArea>
    </format>
    <format dxfId="481">
      <pivotArea dataOnly="0" labelOnly="1" fieldPosition="0">
        <references count="4">
          <reference field="17" count="1" selected="0">
            <x v="6"/>
          </reference>
          <reference field="18" count="1" selected="0">
            <x v="87"/>
          </reference>
          <reference field="26" count="1" selected="0">
            <x v="4"/>
          </reference>
          <reference field="27" count="1">
            <x v="27"/>
          </reference>
        </references>
      </pivotArea>
    </format>
    <format dxfId="480">
      <pivotArea dataOnly="0" labelOnly="1" fieldPosition="0">
        <references count="4">
          <reference field="17" count="1" selected="0">
            <x v="6"/>
          </reference>
          <reference field="18" count="1" selected="0">
            <x v="88"/>
          </reference>
          <reference field="26" count="1" selected="0">
            <x v="4"/>
          </reference>
          <reference field="27" count="1">
            <x v="30"/>
          </reference>
        </references>
      </pivotArea>
    </format>
    <format dxfId="479">
      <pivotArea dataOnly="0" labelOnly="1" fieldPosition="0">
        <references count="4">
          <reference field="17" count="1" selected="0">
            <x v="6"/>
          </reference>
          <reference field="18" count="1" selected="0">
            <x v="90"/>
          </reference>
          <reference field="26" count="1" selected="0">
            <x v="4"/>
          </reference>
          <reference field="27" count="1">
            <x v="36"/>
          </reference>
        </references>
      </pivotArea>
    </format>
    <format dxfId="478">
      <pivotArea dataOnly="0" labelOnly="1" fieldPosition="0">
        <references count="4">
          <reference field="17" count="1" selected="0">
            <x v="6"/>
          </reference>
          <reference field="18" count="1" selected="0">
            <x v="91"/>
          </reference>
          <reference field="26" count="1" selected="0">
            <x v="4"/>
          </reference>
          <reference field="27" count="1">
            <x v="21"/>
          </reference>
        </references>
      </pivotArea>
    </format>
    <format dxfId="477">
      <pivotArea dataOnly="0" labelOnly="1" fieldPosition="0">
        <references count="4">
          <reference field="17" count="1" selected="0">
            <x v="6"/>
          </reference>
          <reference field="18" count="1" selected="0">
            <x v="94"/>
          </reference>
          <reference field="26" count="1" selected="0">
            <x v="4"/>
          </reference>
          <reference field="27" count="1">
            <x v="66"/>
          </reference>
        </references>
      </pivotArea>
    </format>
    <format dxfId="476">
      <pivotArea dataOnly="0" labelOnly="1" fieldPosition="0">
        <references count="4">
          <reference field="17" count="1" selected="0">
            <x v="7"/>
          </reference>
          <reference field="18" count="1" selected="0">
            <x v="7"/>
          </reference>
          <reference field="26" count="1" selected="0">
            <x v="1"/>
          </reference>
          <reference field="27" count="1">
            <x v="16"/>
          </reference>
        </references>
      </pivotArea>
    </format>
    <format dxfId="475">
      <pivotArea dataOnly="0" labelOnly="1" fieldPosition="0">
        <references count="4">
          <reference field="17" count="1" selected="0">
            <x v="7"/>
          </reference>
          <reference field="18" count="1" selected="0">
            <x v="15"/>
          </reference>
          <reference field="26" count="1" selected="0">
            <x v="1"/>
          </reference>
          <reference field="27" count="1">
            <x v="11"/>
          </reference>
        </references>
      </pivotArea>
    </format>
    <format dxfId="474">
      <pivotArea dataOnly="0" labelOnly="1" fieldPosition="0">
        <references count="4">
          <reference field="17" count="1" selected="0">
            <x v="7"/>
          </reference>
          <reference field="18" count="1" selected="0">
            <x v="22"/>
          </reference>
          <reference field="26" count="1" selected="0">
            <x v="1"/>
          </reference>
          <reference field="27" count="1">
            <x v="13"/>
          </reference>
        </references>
      </pivotArea>
    </format>
    <format dxfId="473">
      <pivotArea dataOnly="0" labelOnly="1" fieldPosition="0">
        <references count="4">
          <reference field="17" count="1" selected="0">
            <x v="7"/>
          </reference>
          <reference field="18" count="1" selected="0">
            <x v="32"/>
          </reference>
          <reference field="26" count="1" selected="0">
            <x v="1"/>
          </reference>
          <reference field="27" count="1">
            <x v="9"/>
          </reference>
        </references>
      </pivotArea>
    </format>
    <format dxfId="472">
      <pivotArea dataOnly="0" labelOnly="1" fieldPosition="0">
        <references count="4">
          <reference field="17" count="1" selected="0">
            <x v="7"/>
          </reference>
          <reference field="18" count="1" selected="0">
            <x v="40"/>
          </reference>
          <reference field="26" count="1" selected="0">
            <x v="1"/>
          </reference>
          <reference field="27" count="1">
            <x v="12"/>
          </reference>
        </references>
      </pivotArea>
    </format>
    <format dxfId="471">
      <pivotArea dataOnly="0" labelOnly="1" fieldPosition="0">
        <references count="4">
          <reference field="17" count="1" selected="0">
            <x v="7"/>
          </reference>
          <reference field="18" count="1" selected="0">
            <x v="48"/>
          </reference>
          <reference field="26" count="1" selected="0">
            <x v="1"/>
          </reference>
          <reference field="27" count="1">
            <x v="14"/>
          </reference>
        </references>
      </pivotArea>
    </format>
    <format dxfId="470">
      <pivotArea dataOnly="0" labelOnly="1" fieldPosition="0">
        <references count="4">
          <reference field="17" count="1" selected="0">
            <x v="7"/>
          </reference>
          <reference field="18" count="1" selected="0">
            <x v="54"/>
          </reference>
          <reference field="26" count="1" selected="0">
            <x v="1"/>
          </reference>
          <reference field="27" count="1">
            <x v="7"/>
          </reference>
        </references>
      </pivotArea>
    </format>
    <format dxfId="469">
      <pivotArea dataOnly="0" labelOnly="1" fieldPosition="0">
        <references count="4">
          <reference field="17" count="1" selected="0">
            <x v="7"/>
          </reference>
          <reference field="18" count="1" selected="0">
            <x v="59"/>
          </reference>
          <reference field="26" count="1" selected="0">
            <x v="1"/>
          </reference>
          <reference field="27" count="1">
            <x v="10"/>
          </reference>
        </references>
      </pivotArea>
    </format>
    <format dxfId="468">
      <pivotArea dataOnly="0" labelOnly="1" fieldPosition="0">
        <references count="4">
          <reference field="17" count="1" selected="0">
            <x v="7"/>
          </reference>
          <reference field="18" count="1" selected="0">
            <x v="67"/>
          </reference>
          <reference field="26" count="1" selected="0">
            <x v="1"/>
          </reference>
          <reference field="27" count="1">
            <x v="8"/>
          </reference>
        </references>
      </pivotArea>
    </format>
    <format dxfId="467">
      <pivotArea dataOnly="0" labelOnly="1" fieldPosition="0">
        <references count="4">
          <reference field="17" count="1" selected="0">
            <x v="7"/>
          </reference>
          <reference field="18" count="1" selected="0">
            <x v="89"/>
          </reference>
          <reference field="26" count="1" selected="0">
            <x v="1"/>
          </reference>
          <reference field="27" count="1">
            <x v="15"/>
          </reference>
        </references>
      </pivotArea>
    </format>
    <format dxfId="466">
      <pivotArea dataOnly="0" labelOnly="1" fieldPosition="0">
        <references count="4">
          <reference field="17" count="1" selected="0">
            <x v="7"/>
          </reference>
          <reference field="18" count="1" selected="0">
            <x v="94"/>
          </reference>
          <reference field="26" count="1" selected="0">
            <x v="1"/>
          </reference>
          <reference field="27" count="1">
            <x v="66"/>
          </reference>
        </references>
      </pivotArea>
    </format>
    <format dxfId="465">
      <pivotArea dataOnly="0" labelOnly="1" fieldPosition="0">
        <references count="5">
          <reference field="0" count="1">
            <x v="4"/>
          </reference>
          <reference field="17" count="1" selected="0">
            <x v="1"/>
          </reference>
          <reference field="18" count="1" selected="0">
            <x v="5"/>
          </reference>
          <reference field="26" count="1" selected="0">
            <x v="5"/>
          </reference>
          <reference field="27" count="1" selected="0">
            <x v="38"/>
          </reference>
        </references>
      </pivotArea>
    </format>
    <format dxfId="464">
      <pivotArea dataOnly="0" labelOnly="1" fieldPosition="0">
        <references count="5">
          <reference field="0" count="5">
            <x v="1"/>
            <x v="9"/>
            <x v="15"/>
            <x v="18"/>
            <x v="38"/>
          </reference>
          <reference field="17" count="1" selected="0">
            <x v="1"/>
          </reference>
          <reference field="18" count="1" selected="0">
            <x v="9"/>
          </reference>
          <reference field="26" count="1" selected="0">
            <x v="5"/>
          </reference>
          <reference field="27" count="1" selected="0">
            <x v="42"/>
          </reference>
        </references>
      </pivotArea>
    </format>
    <format dxfId="463">
      <pivotArea dataOnly="0" labelOnly="1" fieldPosition="0">
        <references count="5">
          <reference field="0" count="4">
            <x v="4"/>
            <x v="15"/>
            <x v="18"/>
            <x v="38"/>
          </reference>
          <reference field="17" count="1" selected="0">
            <x v="1"/>
          </reference>
          <reference field="18" count="1" selected="0">
            <x v="21"/>
          </reference>
          <reference field="26" count="1" selected="0">
            <x v="5"/>
          </reference>
          <reference field="27" count="1" selected="0">
            <x v="47"/>
          </reference>
        </references>
      </pivotArea>
    </format>
    <format dxfId="462">
      <pivotArea dataOnly="0" labelOnly="1" fieldPosition="0">
        <references count="5">
          <reference field="0" count="1">
            <x v="30"/>
          </reference>
          <reference field="17" count="1" selected="0">
            <x v="1"/>
          </reference>
          <reference field="18" count="1" selected="0">
            <x v="25"/>
          </reference>
          <reference field="26" count="1" selected="0">
            <x v="5"/>
          </reference>
          <reference field="27" count="1" selected="0">
            <x v="39"/>
          </reference>
        </references>
      </pivotArea>
    </format>
    <format dxfId="461">
      <pivotArea dataOnly="0" labelOnly="1" fieldPosition="0">
        <references count="5">
          <reference field="0" count="3">
            <x v="4"/>
            <x v="15"/>
            <x v="30"/>
          </reference>
          <reference field="17" count="1" selected="0">
            <x v="1"/>
          </reference>
          <reference field="18" count="1" selected="0">
            <x v="33"/>
          </reference>
          <reference field="26" count="1" selected="0">
            <x v="5"/>
          </reference>
          <reference field="27" count="1" selected="0">
            <x v="41"/>
          </reference>
        </references>
      </pivotArea>
    </format>
    <format dxfId="460">
      <pivotArea dataOnly="0" labelOnly="1" fieldPosition="0">
        <references count="5">
          <reference field="0" count="1">
            <x v="15"/>
          </reference>
          <reference field="17" count="1" selected="0">
            <x v="1"/>
          </reference>
          <reference field="18" count="1" selected="0">
            <x v="38"/>
          </reference>
          <reference field="26" count="1" selected="0">
            <x v="5"/>
          </reference>
          <reference field="27" count="1" selected="0">
            <x v="45"/>
          </reference>
        </references>
      </pivotArea>
    </format>
    <format dxfId="459">
      <pivotArea dataOnly="0" labelOnly="1" fieldPosition="0">
        <references count="5">
          <reference field="0" count="5">
            <x v="1"/>
            <x v="4"/>
            <x v="6"/>
            <x v="15"/>
            <x v="38"/>
          </reference>
          <reference field="17" count="1" selected="0">
            <x v="1"/>
          </reference>
          <reference field="18" count="1" selected="0">
            <x v="42"/>
          </reference>
          <reference field="26" count="1" selected="0">
            <x v="5"/>
          </reference>
          <reference field="27" count="1" selected="0">
            <x v="43"/>
          </reference>
        </references>
      </pivotArea>
    </format>
    <format dxfId="458">
      <pivotArea dataOnly="0" labelOnly="1" fieldPosition="0">
        <references count="5">
          <reference field="0" count="10">
            <x v="0"/>
            <x v="1"/>
            <x v="4"/>
            <x v="6"/>
            <x v="15"/>
            <x v="18"/>
            <x v="19"/>
            <x v="22"/>
            <x v="30"/>
            <x v="38"/>
          </reference>
          <reference field="17" count="1" selected="0">
            <x v="1"/>
          </reference>
          <reference field="18" count="1" selected="0">
            <x v="56"/>
          </reference>
          <reference field="26" count="1" selected="0">
            <x v="5"/>
          </reference>
          <reference field="27" count="1" selected="0">
            <x v="37"/>
          </reference>
        </references>
      </pivotArea>
    </format>
    <format dxfId="457">
      <pivotArea dataOnly="0" labelOnly="1" fieldPosition="0">
        <references count="5">
          <reference field="0" count="3">
            <x v="1"/>
            <x v="15"/>
            <x v="18"/>
          </reference>
          <reference field="17" count="1" selected="0">
            <x v="1"/>
          </reference>
          <reference field="18" count="1" selected="0">
            <x v="64"/>
          </reference>
          <reference field="26" count="1" selected="0">
            <x v="5"/>
          </reference>
          <reference field="27" count="1" selected="0">
            <x v="44"/>
          </reference>
        </references>
      </pivotArea>
    </format>
    <format dxfId="456">
      <pivotArea dataOnly="0" labelOnly="1" fieldPosition="0">
        <references count="5">
          <reference field="0" count="4">
            <x v="4"/>
            <x v="6"/>
            <x v="15"/>
            <x v="30"/>
          </reference>
          <reference field="17" count="1" selected="0">
            <x v="1"/>
          </reference>
          <reference field="18" count="1" selected="0">
            <x v="70"/>
          </reference>
          <reference field="26" count="1" selected="0">
            <x v="5"/>
          </reference>
          <reference field="27" count="1" selected="0">
            <x v="40"/>
          </reference>
        </references>
      </pivotArea>
    </format>
    <format dxfId="455">
      <pivotArea dataOnly="0" labelOnly="1" fieldPosition="0">
        <references count="5">
          <reference field="0" count="3">
            <x v="15"/>
            <x v="18"/>
            <x v="37"/>
          </reference>
          <reference field="17" count="1" selected="0">
            <x v="1"/>
          </reference>
          <reference field="18" count="1" selected="0">
            <x v="73"/>
          </reference>
          <reference field="26" count="1" selected="0">
            <x v="5"/>
          </reference>
          <reference field="27" count="1" selected="0">
            <x v="48"/>
          </reference>
        </references>
      </pivotArea>
    </format>
    <format dxfId="454">
      <pivotArea dataOnly="0" labelOnly="1" fieldPosition="0">
        <references count="5">
          <reference field="0" count="4">
            <x v="4"/>
            <x v="15"/>
            <x v="18"/>
            <x v="30"/>
          </reference>
          <reference field="17" count="1" selected="0">
            <x v="1"/>
          </reference>
          <reference field="18" count="1" selected="0">
            <x v="85"/>
          </reference>
          <reference field="26" count="1" selected="0">
            <x v="5"/>
          </reference>
          <reference field="27" count="1" selected="0">
            <x v="46"/>
          </reference>
        </references>
      </pivotArea>
    </format>
    <format dxfId="453">
      <pivotArea dataOnly="0" labelOnly="1" fieldPosition="0">
        <references count="5">
          <reference field="0" count="3">
            <x v="4"/>
            <x v="20"/>
            <x v="26"/>
          </reference>
          <reference field="17" count="1" selected="0">
            <x v="1"/>
          </reference>
          <reference field="18" count="1" selected="0">
            <x v="94"/>
          </reference>
          <reference field="26" count="1" selected="0">
            <x v="5"/>
          </reference>
          <reference field="27" count="1" selected="0">
            <x v="66"/>
          </reference>
        </references>
      </pivotArea>
    </format>
    <format dxfId="452">
      <pivotArea dataOnly="0" labelOnly="1" fieldPosition="0">
        <references count="5">
          <reference field="0" count="2">
            <x v="25"/>
            <x v="33"/>
          </reference>
          <reference field="17" count="1" selected="0">
            <x v="2"/>
          </reference>
          <reference field="18" count="1" selected="0">
            <x v="8"/>
          </reference>
          <reference field="26" count="1" selected="0">
            <x v="7"/>
          </reference>
          <reference field="27" count="1" selected="0">
            <x v="60"/>
          </reference>
        </references>
      </pivotArea>
    </format>
    <format dxfId="451">
      <pivotArea dataOnly="0" labelOnly="1" fieldPosition="0">
        <references count="5">
          <reference field="0" count="1">
            <x v="25"/>
          </reference>
          <reference field="17" count="1" selected="0">
            <x v="2"/>
          </reference>
          <reference field="18" count="1" selected="0">
            <x v="12"/>
          </reference>
          <reference field="26" count="1" selected="0">
            <x v="7"/>
          </reference>
          <reference field="27" count="1" selected="0">
            <x v="63"/>
          </reference>
        </references>
      </pivotArea>
    </format>
    <format dxfId="450">
      <pivotArea dataOnly="0" labelOnly="1" fieldPosition="0">
        <references count="5">
          <reference field="0" count="1">
            <x v="13"/>
          </reference>
          <reference field="17" count="1" selected="0">
            <x v="2"/>
          </reference>
          <reference field="18" count="1" selected="0">
            <x v="16"/>
          </reference>
          <reference field="26" count="1" selected="0">
            <x v="7"/>
          </reference>
          <reference field="27" count="1" selected="0">
            <x v="65"/>
          </reference>
        </references>
      </pivotArea>
    </format>
    <format dxfId="449">
      <pivotArea dataOnly="0" labelOnly="1" fieldPosition="0">
        <references count="5">
          <reference field="0" count="2">
            <x v="3"/>
            <x v="38"/>
          </reference>
          <reference field="17" count="1" selected="0">
            <x v="2"/>
          </reference>
          <reference field="18" count="1" selected="0">
            <x v="45"/>
          </reference>
          <reference field="26" count="1" selected="0">
            <x v="7"/>
          </reference>
          <reference field="27" count="1" selected="0">
            <x v="58"/>
          </reference>
        </references>
      </pivotArea>
    </format>
    <format dxfId="448">
      <pivotArea dataOnly="0" labelOnly="1" fieldPosition="0">
        <references count="5">
          <reference field="0" count="2">
            <x v="25"/>
            <x v="33"/>
          </reference>
          <reference field="17" count="1" selected="0">
            <x v="2"/>
          </reference>
          <reference field="18" count="1" selected="0">
            <x v="60"/>
          </reference>
          <reference field="26" count="1" selected="0">
            <x v="7"/>
          </reference>
          <reference field="27" count="1" selected="0">
            <x v="62"/>
          </reference>
        </references>
      </pivotArea>
    </format>
    <format dxfId="447">
      <pivotArea dataOnly="0" labelOnly="1" fieldPosition="0">
        <references count="5">
          <reference field="0" count="2">
            <x v="3"/>
            <x v="38"/>
          </reference>
          <reference field="17" count="1" selected="0">
            <x v="2"/>
          </reference>
          <reference field="18" count="1" selected="0">
            <x v="68"/>
          </reference>
          <reference field="26" count="1" selected="0">
            <x v="7"/>
          </reference>
          <reference field="27" count="1" selected="0">
            <x v="56"/>
          </reference>
        </references>
      </pivotArea>
    </format>
    <format dxfId="446">
      <pivotArea dataOnly="0" labelOnly="1" fieldPosition="0">
        <references count="5">
          <reference field="0" count="2">
            <x v="3"/>
            <x v="38"/>
          </reference>
          <reference field="17" count="1" selected="0">
            <x v="2"/>
          </reference>
          <reference field="18" count="1" selected="0">
            <x v="72"/>
          </reference>
          <reference field="26" count="1" selected="0">
            <x v="7"/>
          </reference>
          <reference field="27" count="1" selected="0">
            <x v="59"/>
          </reference>
        </references>
      </pivotArea>
    </format>
    <format dxfId="445">
      <pivotArea dataOnly="0" labelOnly="1" fieldPosition="0">
        <references count="5">
          <reference field="0" count="3">
            <x v="13"/>
            <x v="25"/>
            <x v="38"/>
          </reference>
          <reference field="17" count="1" selected="0">
            <x v="2"/>
          </reference>
          <reference field="18" count="1" selected="0">
            <x v="75"/>
          </reference>
          <reference field="26" count="1" selected="0">
            <x v="7"/>
          </reference>
          <reference field="27" count="1" selected="0">
            <x v="61"/>
          </reference>
        </references>
      </pivotArea>
    </format>
    <format dxfId="444">
      <pivotArea dataOnly="0" labelOnly="1" fieldPosition="0">
        <references count="5">
          <reference field="0" count="1">
            <x v="38"/>
          </reference>
          <reference field="17" count="1" selected="0">
            <x v="2"/>
          </reference>
          <reference field="18" count="1" selected="0">
            <x v="76"/>
          </reference>
          <reference field="26" count="1" selected="0">
            <x v="7"/>
          </reference>
          <reference field="27" count="1" selected="0">
            <x v="57"/>
          </reference>
        </references>
      </pivotArea>
    </format>
    <format dxfId="443">
      <pivotArea dataOnly="0" labelOnly="1" fieldPosition="0">
        <references count="5">
          <reference field="0" count="3">
            <x v="13"/>
            <x v="25"/>
            <x v="27"/>
          </reference>
          <reference field="17" count="1" selected="0">
            <x v="2"/>
          </reference>
          <reference field="18" count="1" selected="0">
            <x v="78"/>
          </reference>
          <reference field="26" count="1" selected="0">
            <x v="7"/>
          </reference>
          <reference field="27" count="1" selected="0">
            <x v="64"/>
          </reference>
        </references>
      </pivotArea>
    </format>
    <format dxfId="442">
      <pivotArea dataOnly="0" labelOnly="1" fieldPosition="0">
        <references count="5">
          <reference field="0" count="1">
            <x v="35"/>
          </reference>
          <reference field="17" count="1" selected="0">
            <x v="2"/>
          </reference>
          <reference field="18" count="1" selected="0">
            <x v="94"/>
          </reference>
          <reference field="26" count="1" selected="0">
            <x v="7"/>
          </reference>
          <reference field="27" count="1" selected="0">
            <x v="66"/>
          </reference>
        </references>
      </pivotArea>
    </format>
    <format dxfId="441">
      <pivotArea dataOnly="0" labelOnly="1" fieldPosition="0">
        <references count="5">
          <reference field="0" count="1">
            <x v="3"/>
          </reference>
          <reference field="17" count="1" selected="0">
            <x v="4"/>
          </reference>
          <reference field="18" count="1" selected="0">
            <x v="14"/>
          </reference>
          <reference field="26" count="1" selected="0">
            <x v="6"/>
          </reference>
          <reference field="27" count="1" selected="0">
            <x v="53"/>
          </reference>
        </references>
      </pivotArea>
    </format>
    <format dxfId="440">
      <pivotArea dataOnly="0" labelOnly="1" fieldPosition="0">
        <references count="5">
          <reference field="0" count="1">
            <x v="3"/>
          </reference>
          <reference field="17" count="1" selected="0">
            <x v="4"/>
          </reference>
          <reference field="18" count="1" selected="0">
            <x v="20"/>
          </reference>
          <reference field="26" count="1" selected="0">
            <x v="6"/>
          </reference>
          <reference field="27" count="1" selected="0">
            <x v="50"/>
          </reference>
        </references>
      </pivotArea>
    </format>
    <format dxfId="439">
      <pivotArea dataOnly="0" labelOnly="1" fieldPosition="0">
        <references count="5">
          <reference field="0" count="1">
            <x v="3"/>
          </reference>
          <reference field="17" count="1" selected="0">
            <x v="4"/>
          </reference>
          <reference field="18" count="1" selected="0">
            <x v="24"/>
          </reference>
          <reference field="26" count="1" selected="0">
            <x v="6"/>
          </reference>
          <reference field="27" count="1" selected="0">
            <x v="54"/>
          </reference>
        </references>
      </pivotArea>
    </format>
    <format dxfId="438">
      <pivotArea dataOnly="0" labelOnly="1" fieldPosition="0">
        <references count="5">
          <reference field="0" count="1">
            <x v="3"/>
          </reference>
          <reference field="17" count="1" selected="0">
            <x v="4"/>
          </reference>
          <reference field="18" count="1" selected="0">
            <x v="35"/>
          </reference>
          <reference field="26" count="1" selected="0">
            <x v="6"/>
          </reference>
          <reference field="27" count="1" selected="0">
            <x v="51"/>
          </reference>
        </references>
      </pivotArea>
    </format>
    <format dxfId="437">
      <pivotArea dataOnly="0" labelOnly="1" fieldPosition="0">
        <references count="5">
          <reference field="0" count="1">
            <x v="16"/>
          </reference>
          <reference field="17" count="1" selected="0">
            <x v="4"/>
          </reference>
          <reference field="18" count="1" selected="0">
            <x v="53"/>
          </reference>
          <reference field="26" count="1" selected="0">
            <x v="6"/>
          </reference>
          <reference field="27" count="1" selected="0">
            <x v="66"/>
          </reference>
        </references>
      </pivotArea>
    </format>
    <format dxfId="436">
      <pivotArea dataOnly="0" labelOnly="1" fieldPosition="0">
        <references count="5">
          <reference field="0" count="2">
            <x v="3"/>
            <x v="16"/>
          </reference>
          <reference field="17" count="1" selected="0">
            <x v="4"/>
          </reference>
          <reference field="18" count="1" selected="0">
            <x v="55"/>
          </reference>
          <reference field="26" count="1" selected="0">
            <x v="6"/>
          </reference>
          <reference field="27" count="1" selected="0">
            <x v="55"/>
          </reference>
        </references>
      </pivotArea>
    </format>
    <format dxfId="435">
      <pivotArea dataOnly="0" labelOnly="1" fieldPosition="0">
        <references count="5">
          <reference field="0" count="1">
            <x v="3"/>
          </reference>
          <reference field="17" count="1" selected="0">
            <x v="4"/>
          </reference>
          <reference field="18" count="1" selected="0">
            <x v="58"/>
          </reference>
          <reference field="26" count="1" selected="0">
            <x v="6"/>
          </reference>
          <reference field="27" count="1" selected="0">
            <x v="49"/>
          </reference>
        </references>
      </pivotArea>
    </format>
    <format dxfId="434">
      <pivotArea dataOnly="0" labelOnly="1" fieldPosition="0">
        <references count="5">
          <reference field="0" count="1">
            <x v="3"/>
          </reference>
          <reference field="17" count="1" selected="0">
            <x v="4"/>
          </reference>
          <reference field="18" count="1" selected="0">
            <x v="69"/>
          </reference>
          <reference field="26" count="1" selected="0">
            <x v="6"/>
          </reference>
          <reference field="27" count="1" selected="0">
            <x v="52"/>
          </reference>
        </references>
      </pivotArea>
    </format>
    <format dxfId="433">
      <pivotArea dataOnly="0" labelOnly="1" fieldPosition="0">
        <references count="5">
          <reference field="0" count="1">
            <x v="28"/>
          </reference>
          <reference field="17" count="1" selected="0">
            <x v="4"/>
          </reference>
          <reference field="18" count="1" selected="0">
            <x v="94"/>
          </reference>
          <reference field="26" count="1" selected="0">
            <x v="6"/>
          </reference>
          <reference field="27" count="1" selected="0">
            <x v="66"/>
          </reference>
        </references>
      </pivotArea>
    </format>
    <format dxfId="432">
      <pivotArea dataOnly="0" labelOnly="1" fieldPosition="0">
        <references count="5">
          <reference field="0" count="3">
            <x v="4"/>
            <x v="9"/>
            <x v="38"/>
          </reference>
          <reference field="17" count="1" selected="0">
            <x v="5"/>
          </reference>
          <reference field="18" count="1" selected="0">
            <x v="6"/>
          </reference>
          <reference field="26" count="1" selected="0">
            <x v="0"/>
          </reference>
          <reference field="27" count="1" selected="0">
            <x v="5"/>
          </reference>
        </references>
      </pivotArea>
    </format>
    <format dxfId="431">
      <pivotArea dataOnly="0" labelOnly="1" fieldPosition="0">
        <references count="5">
          <reference field="0" count="1">
            <x v="4"/>
          </reference>
          <reference field="17" count="1" selected="0">
            <x v="5"/>
          </reference>
          <reference field="18" count="1" selected="0">
            <x v="29"/>
          </reference>
          <reference field="26" count="1" selected="0">
            <x v="0"/>
          </reference>
          <reference field="27" count="1" selected="0">
            <x v="1"/>
          </reference>
        </references>
      </pivotArea>
    </format>
    <format dxfId="430">
      <pivotArea dataOnly="0" labelOnly="1" fieldPosition="0">
        <references count="5">
          <reference field="0" count="2">
            <x v="3"/>
            <x v="21"/>
          </reference>
          <reference field="17" count="1" selected="0">
            <x v="5"/>
          </reference>
          <reference field="18" count="1" selected="0">
            <x v="41"/>
          </reference>
          <reference field="26" count="1" selected="0">
            <x v="0"/>
          </reference>
          <reference field="27" count="1" selected="0">
            <x v="4"/>
          </reference>
        </references>
      </pivotArea>
    </format>
    <format dxfId="429">
      <pivotArea dataOnly="0" labelOnly="1" fieldPosition="0">
        <references count="5">
          <reference field="0" count="1">
            <x v="38"/>
          </reference>
          <reference field="17" count="1" selected="0">
            <x v="5"/>
          </reference>
          <reference field="18" count="1" selected="0">
            <x v="57"/>
          </reference>
          <reference field="26" count="1" selected="0">
            <x v="0"/>
          </reference>
          <reference field="27" count="1" selected="0">
            <x v="3"/>
          </reference>
        </references>
      </pivotArea>
    </format>
    <format dxfId="428">
      <pivotArea dataOnly="0" labelOnly="1" fieldPosition="0">
        <references count="5">
          <reference field="0" count="1">
            <x v="38"/>
          </reference>
          <reference field="17" count="1" selected="0">
            <x v="5"/>
          </reference>
          <reference field="18" count="1" selected="0">
            <x v="74"/>
          </reference>
          <reference field="26" count="1" selected="0">
            <x v="0"/>
          </reference>
          <reference field="27" count="1" selected="0">
            <x v="2"/>
          </reference>
        </references>
      </pivotArea>
    </format>
    <format dxfId="427">
      <pivotArea dataOnly="0" labelOnly="1" fieldPosition="0">
        <references count="5">
          <reference field="0" count="2">
            <x v="12"/>
            <x v="15"/>
          </reference>
          <reference field="17" count="1" selected="0">
            <x v="5"/>
          </reference>
          <reference field="18" count="1" selected="0">
            <x v="77"/>
          </reference>
          <reference field="26" count="1" selected="0">
            <x v="0"/>
          </reference>
          <reference field="27" count="1" selected="0">
            <x v="18"/>
          </reference>
        </references>
      </pivotArea>
    </format>
    <format dxfId="426">
      <pivotArea dataOnly="0" labelOnly="1" fieldPosition="0">
        <references count="5">
          <reference field="0" count="4">
            <x v="9"/>
            <x v="12"/>
            <x v="15"/>
            <x v="38"/>
          </reference>
          <reference field="17" count="1" selected="0">
            <x v="5"/>
          </reference>
          <reference field="18" count="1" selected="0">
            <x v="79"/>
          </reference>
          <reference field="26" count="1" selected="0">
            <x v="0"/>
          </reference>
          <reference field="27" count="1" selected="0">
            <x v="6"/>
          </reference>
        </references>
      </pivotArea>
    </format>
    <format dxfId="425">
      <pivotArea dataOnly="0" labelOnly="1" fieldPosition="0">
        <references count="5">
          <reference field="0" count="1">
            <x v="4"/>
          </reference>
          <reference field="17" count="1" selected="0">
            <x v="5"/>
          </reference>
          <reference field="18" count="1" selected="0">
            <x v="81"/>
          </reference>
          <reference field="26" count="1" selected="0">
            <x v="0"/>
          </reference>
          <reference field="27" count="1" selected="0">
            <x v="0"/>
          </reference>
        </references>
      </pivotArea>
    </format>
    <format dxfId="424">
      <pivotArea dataOnly="0" labelOnly="1" fieldPosition="0">
        <references count="5">
          <reference field="0" count="2">
            <x v="14"/>
            <x v="17"/>
          </reference>
          <reference field="17" count="1" selected="0">
            <x v="5"/>
          </reference>
          <reference field="18" count="1" selected="0">
            <x v="94"/>
          </reference>
          <reference field="26" count="1" selected="0">
            <x v="0"/>
          </reference>
          <reference field="27" count="1" selected="0">
            <x v="66"/>
          </reference>
        </references>
      </pivotArea>
    </format>
    <format dxfId="423">
      <pivotArea dataOnly="0" labelOnly="1" fieldPosition="0">
        <references count="5">
          <reference field="0" count="1">
            <x v="8"/>
          </reference>
          <reference field="17" count="1" selected="0">
            <x v="6"/>
          </reference>
          <reference field="18" count="1" selected="0">
            <x v="11"/>
          </reference>
          <reference field="26" count="1" selected="0">
            <x v="4"/>
          </reference>
          <reference field="27" count="1" selected="0">
            <x v="29"/>
          </reference>
        </references>
      </pivotArea>
    </format>
    <format dxfId="422">
      <pivotArea dataOnly="0" labelOnly="1" fieldPosition="0">
        <references count="5">
          <reference field="0" count="5">
            <x v="2"/>
            <x v="3"/>
            <x v="5"/>
            <x v="6"/>
            <x v="18"/>
          </reference>
          <reference field="17" count="1" selected="0">
            <x v="6"/>
          </reference>
          <reference field="18" count="1" selected="0">
            <x v="13"/>
          </reference>
          <reference field="26" count="1" selected="0">
            <x v="4"/>
          </reference>
          <reference field="27" count="1" selected="0">
            <x v="28"/>
          </reference>
        </references>
      </pivotArea>
    </format>
    <format dxfId="421">
      <pivotArea dataOnly="0" labelOnly="1" fieldPosition="0">
        <references count="5">
          <reference field="0" count="1">
            <x v="11"/>
          </reference>
          <reference field="17" count="1" selected="0">
            <x v="6"/>
          </reference>
          <reference field="18" count="1" selected="0">
            <x v="23"/>
          </reference>
          <reference field="26" count="1" selected="0">
            <x v="4"/>
          </reference>
          <reference field="27" count="1" selected="0">
            <x v="66"/>
          </reference>
        </references>
      </pivotArea>
    </format>
    <format dxfId="420">
      <pivotArea dataOnly="0" labelOnly="1" fieldPosition="0">
        <references count="5">
          <reference field="0" count="3">
            <x v="6"/>
            <x v="7"/>
            <x v="30"/>
          </reference>
          <reference field="17" count="1" selected="0">
            <x v="6"/>
          </reference>
          <reference field="18" count="1" selected="0">
            <x v="28"/>
          </reference>
          <reference field="26" count="1" selected="0">
            <x v="4"/>
          </reference>
          <reference field="27" count="1" selected="0">
            <x v="23"/>
          </reference>
        </references>
      </pivotArea>
    </format>
    <format dxfId="419">
      <pivotArea dataOnly="0" labelOnly="1" fieldPosition="0">
        <references count="5">
          <reference field="0" count="1">
            <x v="30"/>
          </reference>
          <reference field="17" count="1" selected="0">
            <x v="6"/>
          </reference>
          <reference field="18" count="1" selected="0">
            <x v="31"/>
          </reference>
          <reference field="26" count="1" selected="0">
            <x v="4"/>
          </reference>
          <reference field="27" count="1" selected="0">
            <x v="66"/>
          </reference>
        </references>
      </pivotArea>
    </format>
    <format dxfId="418">
      <pivotArea dataOnly="0" labelOnly="1" fieldPosition="0">
        <references count="5">
          <reference field="0" count="1">
            <x v="11"/>
          </reference>
          <reference field="17" count="1" selected="0">
            <x v="6"/>
          </reference>
          <reference field="18" count="1" selected="0">
            <x v="34"/>
          </reference>
          <reference field="26" count="1" selected="0">
            <x v="4"/>
          </reference>
          <reference field="27" count="1" selected="0">
            <x v="66"/>
          </reference>
        </references>
      </pivotArea>
    </format>
    <format dxfId="417">
      <pivotArea dataOnly="0" labelOnly="1" fieldPosition="0">
        <references count="5">
          <reference field="0" count="2">
            <x v="3"/>
            <x v="6"/>
          </reference>
          <reference field="17" count="1" selected="0">
            <x v="6"/>
          </reference>
          <reference field="18" count="1" selected="0">
            <x v="36"/>
          </reference>
          <reference field="26" count="1" selected="0">
            <x v="4"/>
          </reference>
          <reference field="27" count="1" selected="0">
            <x v="22"/>
          </reference>
        </references>
      </pivotArea>
    </format>
    <format dxfId="416">
      <pivotArea dataOnly="0" labelOnly="1" fieldPosition="0">
        <references count="5">
          <reference field="0" count="3">
            <x v="3"/>
            <x v="32"/>
            <x v="33"/>
          </reference>
          <reference field="17" count="1" selected="0">
            <x v="6"/>
          </reference>
          <reference field="18" count="1" selected="0">
            <x v="37"/>
          </reference>
          <reference field="26" count="1" selected="0">
            <x v="4"/>
          </reference>
          <reference field="27" count="1" selected="0">
            <x v="34"/>
          </reference>
        </references>
      </pivotArea>
    </format>
    <format dxfId="415">
      <pivotArea dataOnly="0" labelOnly="1" fieldPosition="0">
        <references count="5">
          <reference field="0" count="4">
            <x v="3"/>
            <x v="6"/>
            <x v="30"/>
            <x v="32"/>
          </reference>
          <reference field="17" count="1" selected="0">
            <x v="6"/>
          </reference>
          <reference field="18" count="1" selected="0">
            <x v="39"/>
          </reference>
          <reference field="26" count="1" selected="0">
            <x v="4"/>
          </reference>
          <reference field="27" count="1" selected="0">
            <x v="31"/>
          </reference>
        </references>
      </pivotArea>
    </format>
    <format dxfId="414">
      <pivotArea dataOnly="0" labelOnly="1" fieldPosition="0">
        <references count="5">
          <reference field="0" count="1">
            <x v="11"/>
          </reference>
          <reference field="17" count="1" selected="0">
            <x v="6"/>
          </reference>
          <reference field="18" count="1" selected="0">
            <x v="43"/>
          </reference>
          <reference field="26" count="1" selected="0">
            <x v="4"/>
          </reference>
          <reference field="27" count="1" selected="0">
            <x v="66"/>
          </reference>
        </references>
      </pivotArea>
    </format>
    <format dxfId="413">
      <pivotArea dataOnly="0" labelOnly="1" fieldPosition="0">
        <references count="5">
          <reference field="0" count="1">
            <x v="11"/>
          </reference>
          <reference field="17" count="1" selected="0">
            <x v="6"/>
          </reference>
          <reference field="18" count="1" selected="0">
            <x v="46"/>
          </reference>
          <reference field="26" count="1" selected="0">
            <x v="4"/>
          </reference>
          <reference field="27" count="1" selected="0">
            <x v="66"/>
          </reference>
        </references>
      </pivotArea>
    </format>
    <format dxfId="412">
      <pivotArea dataOnly="0" labelOnly="1" fieldPosition="0">
        <references count="5">
          <reference field="0" count="2">
            <x v="33"/>
            <x v="38"/>
          </reference>
          <reference field="17" count="1" selected="0">
            <x v="6"/>
          </reference>
          <reference field="18" count="1" selected="0">
            <x v="52"/>
          </reference>
          <reference field="26" count="1" selected="0">
            <x v="4"/>
          </reference>
          <reference field="27" count="1" selected="0">
            <x v="25"/>
          </reference>
        </references>
      </pivotArea>
    </format>
    <format dxfId="411">
      <pivotArea dataOnly="0" labelOnly="1" fieldPosition="0">
        <references count="5">
          <reference field="0" count="3">
            <x v="3"/>
            <x v="30"/>
            <x v="32"/>
          </reference>
          <reference field="17" count="1" selected="0">
            <x v="6"/>
          </reference>
          <reference field="18" count="1" selected="0">
            <x v="61"/>
          </reference>
          <reference field="26" count="1" selected="0">
            <x v="4"/>
          </reference>
          <reference field="27" count="1" selected="0">
            <x v="35"/>
          </reference>
        </references>
      </pivotArea>
    </format>
    <format dxfId="410">
      <pivotArea dataOnly="0" labelOnly="1" fieldPosition="0">
        <references count="5">
          <reference field="0" count="10">
            <x v="0"/>
            <x v="2"/>
            <x v="3"/>
            <x v="6"/>
            <x v="7"/>
            <x v="15"/>
            <x v="30"/>
            <x v="33"/>
            <x v="34"/>
            <x v="38"/>
          </reference>
          <reference field="17" count="1" selected="0">
            <x v="6"/>
          </reference>
          <reference field="18" count="1" selected="0">
            <x v="62"/>
          </reference>
          <reference field="26" count="1" selected="0">
            <x v="4"/>
          </reference>
          <reference field="27" count="1" selected="0">
            <x v="20"/>
          </reference>
        </references>
      </pivotArea>
    </format>
    <format dxfId="409">
      <pivotArea dataOnly="0" labelOnly="1" fieldPosition="0">
        <references count="5">
          <reference field="0" count="1">
            <x v="30"/>
          </reference>
          <reference field="17" count="1" selected="0">
            <x v="6"/>
          </reference>
          <reference field="18" count="1" selected="0">
            <x v="63"/>
          </reference>
          <reference field="26" count="1" selected="0">
            <x v="4"/>
          </reference>
          <reference field="27" count="1" selected="0">
            <x v="66"/>
          </reference>
        </references>
      </pivotArea>
    </format>
    <format dxfId="408">
      <pivotArea dataOnly="0" labelOnly="1" fieldPosition="0">
        <references count="5">
          <reference field="0" count="4">
            <x v="2"/>
            <x v="6"/>
            <x v="7"/>
            <x v="33"/>
          </reference>
          <reference field="17" count="1" selected="0">
            <x v="6"/>
          </reference>
          <reference field="18" count="1" selected="0">
            <x v="66"/>
          </reference>
          <reference field="26" count="1" selected="0">
            <x v="4"/>
          </reference>
          <reference field="27" count="1" selected="0">
            <x v="24"/>
          </reference>
        </references>
      </pivotArea>
    </format>
    <format dxfId="407">
      <pivotArea dataOnly="0" labelOnly="1" fieldPosition="0">
        <references count="5">
          <reference field="0" count="5">
            <x v="3"/>
            <x v="30"/>
            <x v="32"/>
            <x v="33"/>
            <x v="34"/>
          </reference>
          <reference field="17" count="1" selected="0">
            <x v="6"/>
          </reference>
          <reference field="18" count="1" selected="0">
            <x v="80"/>
          </reference>
          <reference field="26" count="1" selected="0">
            <x v="4"/>
          </reference>
          <reference field="27" count="1" selected="0">
            <x v="32"/>
          </reference>
        </references>
      </pivotArea>
    </format>
    <format dxfId="406">
      <pivotArea dataOnly="0" labelOnly="1" fieldPosition="0">
        <references count="5">
          <reference field="0" count="3">
            <x v="3"/>
            <x v="6"/>
            <x v="30"/>
          </reference>
          <reference field="17" count="1" selected="0">
            <x v="6"/>
          </reference>
          <reference field="18" count="1" selected="0">
            <x v="82"/>
          </reference>
          <reference field="26" count="1" selected="0">
            <x v="4"/>
          </reference>
          <reference field="27" count="1" selected="0">
            <x v="26"/>
          </reference>
        </references>
      </pivotArea>
    </format>
    <format dxfId="405">
      <pivotArea dataOnly="0" labelOnly="1" fieldPosition="0">
        <references count="5">
          <reference field="0" count="1">
            <x v="11"/>
          </reference>
          <reference field="17" count="1" selected="0">
            <x v="6"/>
          </reference>
          <reference field="18" count="1" selected="0">
            <x v="83"/>
          </reference>
          <reference field="26" count="1" selected="0">
            <x v="4"/>
          </reference>
          <reference field="27" count="1" selected="0">
            <x v="66"/>
          </reference>
        </references>
      </pivotArea>
    </format>
    <format dxfId="404">
      <pivotArea dataOnly="0" labelOnly="1" fieldPosition="0">
        <references count="5">
          <reference field="0" count="6">
            <x v="2"/>
            <x v="3"/>
            <x v="6"/>
            <x v="30"/>
            <x v="32"/>
            <x v="34"/>
          </reference>
          <reference field="17" count="1" selected="0">
            <x v="6"/>
          </reference>
          <reference field="18" count="1" selected="0">
            <x v="84"/>
          </reference>
          <reference field="26" count="1" selected="0">
            <x v="4"/>
          </reference>
          <reference field="27" count="1" selected="0">
            <x v="33"/>
          </reference>
        </references>
      </pivotArea>
    </format>
    <format dxfId="403">
      <pivotArea dataOnly="0" labelOnly="1" fieldPosition="0">
        <references count="5">
          <reference field="0" count="3">
            <x v="3"/>
            <x v="6"/>
            <x v="18"/>
          </reference>
          <reference field="17" count="1" selected="0">
            <x v="6"/>
          </reference>
          <reference field="18" count="1" selected="0">
            <x v="87"/>
          </reference>
          <reference field="26" count="1" selected="0">
            <x v="4"/>
          </reference>
          <reference field="27" count="1" selected="0">
            <x v="27"/>
          </reference>
        </references>
      </pivotArea>
    </format>
    <format dxfId="402">
      <pivotArea dataOnly="0" labelOnly="1" fieldPosition="0">
        <references count="5">
          <reference field="0" count="1">
            <x v="38"/>
          </reference>
          <reference field="17" count="1" selected="0">
            <x v="6"/>
          </reference>
          <reference field="18" count="1" selected="0">
            <x v="88"/>
          </reference>
          <reference field="26" count="1" selected="0">
            <x v="4"/>
          </reference>
          <reference field="27" count="1" selected="0">
            <x v="30"/>
          </reference>
        </references>
      </pivotArea>
    </format>
    <format dxfId="401">
      <pivotArea dataOnly="0" labelOnly="1" fieldPosition="0">
        <references count="5">
          <reference field="0" count="2">
            <x v="3"/>
            <x v="24"/>
          </reference>
          <reference field="17" count="1" selected="0">
            <x v="6"/>
          </reference>
          <reference field="18" count="1" selected="0">
            <x v="90"/>
          </reference>
          <reference field="26" count="1" selected="0">
            <x v="4"/>
          </reference>
          <reference field="27" count="1" selected="0">
            <x v="36"/>
          </reference>
        </references>
      </pivotArea>
    </format>
    <format dxfId="400">
      <pivotArea dataOnly="0" labelOnly="1" fieldPosition="0">
        <references count="5">
          <reference field="0" count="5">
            <x v="2"/>
            <x v="3"/>
            <x v="6"/>
            <x v="29"/>
            <x v="30"/>
          </reference>
          <reference field="17" count="1" selected="0">
            <x v="6"/>
          </reference>
          <reference field="18" count="1" selected="0">
            <x v="91"/>
          </reference>
          <reference field="26" count="1" selected="0">
            <x v="4"/>
          </reference>
          <reference field="27" count="1" selected="0">
            <x v="21"/>
          </reference>
        </references>
      </pivotArea>
    </format>
    <format dxfId="399">
      <pivotArea dataOnly="0" labelOnly="1" fieldPosition="0">
        <references count="5">
          <reference field="0" count="3">
            <x v="10"/>
            <x v="26"/>
            <x v="35"/>
          </reference>
          <reference field="17" count="1" selected="0">
            <x v="6"/>
          </reference>
          <reference field="18" count="1" selected="0">
            <x v="94"/>
          </reference>
          <reference field="26" count="1" selected="0">
            <x v="4"/>
          </reference>
          <reference field="27" count="1" selected="0">
            <x v="66"/>
          </reference>
        </references>
      </pivotArea>
    </format>
    <format dxfId="398">
      <pivotArea dataOnly="0" labelOnly="1" fieldPosition="0">
        <references count="5">
          <reference field="0" count="1">
            <x v="4"/>
          </reference>
          <reference field="17" count="1" selected="0">
            <x v="7"/>
          </reference>
          <reference field="18" count="1" selected="0">
            <x v="7"/>
          </reference>
          <reference field="26" count="1" selected="0">
            <x v="1"/>
          </reference>
          <reference field="27" count="1" selected="0">
            <x v="16"/>
          </reference>
        </references>
      </pivotArea>
    </format>
    <format dxfId="397">
      <pivotArea dataOnly="0" labelOnly="1" fieldPosition="0">
        <references count="5">
          <reference field="0" count="2">
            <x v="4"/>
            <x v="15"/>
          </reference>
          <reference field="17" count="1" selected="0">
            <x v="7"/>
          </reference>
          <reference field="18" count="1" selected="0">
            <x v="15"/>
          </reference>
          <reference field="26" count="1" selected="0">
            <x v="1"/>
          </reference>
          <reference field="27" count="1" selected="0">
            <x v="11"/>
          </reference>
        </references>
      </pivotArea>
    </format>
    <format dxfId="396">
      <pivotArea dataOnly="0" labelOnly="1" fieldPosition="0">
        <references count="5">
          <reference field="0" count="1">
            <x v="4"/>
          </reference>
          <reference field="17" count="1" selected="0">
            <x v="7"/>
          </reference>
          <reference field="18" count="1" selected="0">
            <x v="22"/>
          </reference>
          <reference field="26" count="1" selected="0">
            <x v="1"/>
          </reference>
          <reference field="27" count="1" selected="0">
            <x v="13"/>
          </reference>
        </references>
      </pivotArea>
    </format>
    <format dxfId="395">
      <pivotArea dataOnly="0" labelOnly="1" fieldPosition="0">
        <references count="5">
          <reference field="0" count="1">
            <x v="15"/>
          </reference>
          <reference field="17" count="1" selected="0">
            <x v="7"/>
          </reference>
          <reference field="18" count="1" selected="0">
            <x v="32"/>
          </reference>
          <reference field="26" count="1" selected="0">
            <x v="1"/>
          </reference>
          <reference field="27" count="1" selected="0">
            <x v="9"/>
          </reference>
        </references>
      </pivotArea>
    </format>
    <format dxfId="394">
      <pivotArea dataOnly="0" labelOnly="1" fieldPosition="0">
        <references count="5">
          <reference field="0" count="1">
            <x v="4"/>
          </reference>
          <reference field="17" count="1" selected="0">
            <x v="7"/>
          </reference>
          <reference field="18" count="1" selected="0">
            <x v="40"/>
          </reference>
          <reference field="26" count="1" selected="0">
            <x v="1"/>
          </reference>
          <reference field="27" count="1" selected="0">
            <x v="12"/>
          </reference>
        </references>
      </pivotArea>
    </format>
    <format dxfId="393">
      <pivotArea dataOnly="0" labelOnly="1" fieldPosition="0">
        <references count="5">
          <reference field="0" count="2">
            <x v="4"/>
            <x v="15"/>
          </reference>
          <reference field="17" count="1" selected="0">
            <x v="7"/>
          </reference>
          <reference field="18" count="1" selected="0">
            <x v="48"/>
          </reference>
          <reference field="26" count="1" selected="0">
            <x v="1"/>
          </reference>
          <reference field="27" count="1" selected="0">
            <x v="14"/>
          </reference>
        </references>
      </pivotArea>
    </format>
    <format dxfId="392">
      <pivotArea dataOnly="0" labelOnly="1" fieldPosition="0">
        <references count="5">
          <reference field="0" count="1">
            <x v="4"/>
          </reference>
          <reference field="17" count="1" selected="0">
            <x v="7"/>
          </reference>
          <reference field="18" count="1" selected="0">
            <x v="54"/>
          </reference>
          <reference field="26" count="1" selected="0">
            <x v="1"/>
          </reference>
          <reference field="27" count="1" selected="0">
            <x v="7"/>
          </reference>
        </references>
      </pivotArea>
    </format>
    <format dxfId="391">
      <pivotArea dataOnly="0" labelOnly="1" fieldPosition="0">
        <references count="5">
          <reference field="0" count="1">
            <x v="4"/>
          </reference>
          <reference field="17" count="1" selected="0">
            <x v="7"/>
          </reference>
          <reference field="18" count="1" selected="0">
            <x v="59"/>
          </reference>
          <reference field="26" count="1" selected="0">
            <x v="1"/>
          </reference>
          <reference field="27" count="1" selected="0">
            <x v="10"/>
          </reference>
        </references>
      </pivotArea>
    </format>
    <format dxfId="390">
      <pivotArea dataOnly="0" labelOnly="1" fieldPosition="0">
        <references count="5">
          <reference field="0" count="1">
            <x v="4"/>
          </reference>
          <reference field="17" count="1" selected="0">
            <x v="7"/>
          </reference>
          <reference field="18" count="1" selected="0">
            <x v="67"/>
          </reference>
          <reference field="26" count="1" selected="0">
            <x v="1"/>
          </reference>
          <reference field="27" count="1" selected="0">
            <x v="8"/>
          </reference>
        </references>
      </pivotArea>
    </format>
    <format dxfId="389">
      <pivotArea dataOnly="0" labelOnly="1" fieldPosition="0">
        <references count="5">
          <reference field="0" count="1">
            <x v="4"/>
          </reference>
          <reference field="17" count="1" selected="0">
            <x v="7"/>
          </reference>
          <reference field="18" count="1" selected="0">
            <x v="89"/>
          </reference>
          <reference field="26" count="1" selected="0">
            <x v="1"/>
          </reference>
          <reference field="27" count="1" selected="0">
            <x v="15"/>
          </reference>
        </references>
      </pivotArea>
    </format>
    <format dxfId="388">
      <pivotArea dataOnly="0" labelOnly="1" fieldPosition="0">
        <references count="5">
          <reference field="0" count="1">
            <x v="4"/>
          </reference>
          <reference field="17" count="1" selected="0">
            <x v="7"/>
          </reference>
          <reference field="18" count="1" selected="0">
            <x v="94"/>
          </reference>
          <reference field="26" count="1" selected="0">
            <x v="1"/>
          </reference>
          <reference field="27" count="1" selected="0">
            <x v="66"/>
          </reference>
        </references>
      </pivotArea>
    </format>
    <format dxfId="387">
      <pivotArea type="all" dataOnly="0" outline="0" fieldPosition="0"/>
    </format>
    <format dxfId="386">
      <pivotArea dataOnly="0" labelOnly="1" fieldPosition="0">
        <references count="1">
          <reference field="17" count="0"/>
        </references>
      </pivotArea>
    </format>
    <format dxfId="385">
      <pivotArea dataOnly="0" labelOnly="1" grandRow="1" outline="0" fieldPosition="0"/>
    </format>
    <format dxfId="384">
      <pivotArea dataOnly="0" labelOnly="1" fieldPosition="0">
        <references count="2">
          <reference field="17" count="1" selected="0">
            <x v="1"/>
          </reference>
          <reference field="26" count="1">
            <x v="5"/>
          </reference>
        </references>
      </pivotArea>
    </format>
    <format dxfId="383">
      <pivotArea dataOnly="0" labelOnly="1" fieldPosition="0">
        <references count="2">
          <reference field="17" count="1" selected="0">
            <x v="2"/>
          </reference>
          <reference field="26" count="1">
            <x v="7"/>
          </reference>
        </references>
      </pivotArea>
    </format>
    <format dxfId="382">
      <pivotArea dataOnly="0" labelOnly="1" fieldPosition="0">
        <references count="2">
          <reference field="17" count="1" selected="0">
            <x v="4"/>
          </reference>
          <reference field="26" count="1">
            <x v="6"/>
          </reference>
        </references>
      </pivotArea>
    </format>
    <format dxfId="381">
      <pivotArea dataOnly="0" labelOnly="1" fieldPosition="0">
        <references count="2">
          <reference field="17" count="1" selected="0">
            <x v="5"/>
          </reference>
          <reference field="26" count="1">
            <x v="0"/>
          </reference>
        </references>
      </pivotArea>
    </format>
    <format dxfId="380">
      <pivotArea dataOnly="0" labelOnly="1" fieldPosition="0">
        <references count="2">
          <reference field="17" count="1" selected="0">
            <x v="6"/>
          </reference>
          <reference field="26" count="1">
            <x v="4"/>
          </reference>
        </references>
      </pivotArea>
    </format>
    <format dxfId="379">
      <pivotArea dataOnly="0" labelOnly="1" fieldPosition="0">
        <references count="2">
          <reference field="17" count="1" selected="0">
            <x v="7"/>
          </reference>
          <reference field="26" count="1">
            <x v="1"/>
          </reference>
        </references>
      </pivotArea>
    </format>
    <format dxfId="378">
      <pivotArea dataOnly="0" labelOnly="1" fieldPosition="0">
        <references count="3">
          <reference field="17" count="1" selected="0">
            <x v="1"/>
          </reference>
          <reference field="18" count="13">
            <x v="5"/>
            <x v="9"/>
            <x v="21"/>
            <x v="25"/>
            <x v="33"/>
            <x v="38"/>
            <x v="42"/>
            <x v="56"/>
            <x v="64"/>
            <x v="70"/>
            <x v="73"/>
            <x v="85"/>
            <x v="94"/>
          </reference>
          <reference field="26" count="1" selected="0">
            <x v="5"/>
          </reference>
        </references>
      </pivotArea>
    </format>
    <format dxfId="377">
      <pivotArea dataOnly="0" labelOnly="1" fieldPosition="0">
        <references count="3">
          <reference field="17" count="1" selected="0">
            <x v="2"/>
          </reference>
          <reference field="18" count="11">
            <x v="8"/>
            <x v="12"/>
            <x v="16"/>
            <x v="45"/>
            <x v="60"/>
            <x v="68"/>
            <x v="72"/>
            <x v="75"/>
            <x v="76"/>
            <x v="78"/>
            <x v="94"/>
          </reference>
          <reference field="26" count="1" selected="0">
            <x v="7"/>
          </reference>
        </references>
      </pivotArea>
    </format>
    <format dxfId="376">
      <pivotArea dataOnly="0" labelOnly="1" fieldPosition="0">
        <references count="3">
          <reference field="17" count="1" selected="0">
            <x v="4"/>
          </reference>
          <reference field="18" count="9">
            <x v="14"/>
            <x v="20"/>
            <x v="24"/>
            <x v="35"/>
            <x v="53"/>
            <x v="55"/>
            <x v="58"/>
            <x v="69"/>
            <x v="94"/>
          </reference>
          <reference field="26" count="1" selected="0">
            <x v="6"/>
          </reference>
        </references>
      </pivotArea>
    </format>
    <format dxfId="375">
      <pivotArea dataOnly="0" labelOnly="1" fieldPosition="0">
        <references count="3">
          <reference field="17" count="1" selected="0">
            <x v="5"/>
          </reference>
          <reference field="18" count="9">
            <x v="6"/>
            <x v="29"/>
            <x v="41"/>
            <x v="57"/>
            <x v="74"/>
            <x v="77"/>
            <x v="79"/>
            <x v="81"/>
            <x v="94"/>
          </reference>
          <reference field="26" count="1" selected="0">
            <x v="0"/>
          </reference>
        </references>
      </pivotArea>
    </format>
    <format dxfId="374">
      <pivotArea dataOnly="0" labelOnly="1" fieldPosition="0">
        <references count="3">
          <reference field="17" count="1" selected="0">
            <x v="6"/>
          </reference>
          <reference field="18" count="25">
            <x v="11"/>
            <x v="13"/>
            <x v="23"/>
            <x v="28"/>
            <x v="31"/>
            <x v="34"/>
            <x v="36"/>
            <x v="37"/>
            <x v="39"/>
            <x v="43"/>
            <x v="46"/>
            <x v="52"/>
            <x v="61"/>
            <x v="62"/>
            <x v="63"/>
            <x v="66"/>
            <x v="80"/>
            <x v="82"/>
            <x v="83"/>
            <x v="84"/>
            <x v="87"/>
            <x v="88"/>
            <x v="90"/>
            <x v="91"/>
            <x v="94"/>
          </reference>
          <reference field="26" count="1" selected="0">
            <x v="4"/>
          </reference>
        </references>
      </pivotArea>
    </format>
    <format dxfId="373">
      <pivotArea dataOnly="0" labelOnly="1" fieldPosition="0">
        <references count="3">
          <reference field="17" count="1" selected="0">
            <x v="7"/>
          </reference>
          <reference field="18" count="11">
            <x v="7"/>
            <x v="15"/>
            <x v="22"/>
            <x v="32"/>
            <x v="40"/>
            <x v="48"/>
            <x v="54"/>
            <x v="59"/>
            <x v="67"/>
            <x v="89"/>
            <x v="94"/>
          </reference>
          <reference field="26" count="1" selected="0">
            <x v="1"/>
          </reference>
        </references>
      </pivotArea>
    </format>
    <format dxfId="372">
      <pivotArea dataOnly="0" labelOnly="1" fieldPosition="0">
        <references count="4">
          <reference field="17" count="1" selected="0">
            <x v="1"/>
          </reference>
          <reference field="18" count="1" selected="0">
            <x v="5"/>
          </reference>
          <reference field="26" count="1" selected="0">
            <x v="5"/>
          </reference>
          <reference field="27" count="1">
            <x v="38"/>
          </reference>
        </references>
      </pivotArea>
    </format>
    <format dxfId="371">
      <pivotArea dataOnly="0" labelOnly="1" fieldPosition="0">
        <references count="4">
          <reference field="17" count="1" selected="0">
            <x v="1"/>
          </reference>
          <reference field="18" count="1" selected="0">
            <x v="9"/>
          </reference>
          <reference field="26" count="1" selected="0">
            <x v="5"/>
          </reference>
          <reference field="27" count="1">
            <x v="42"/>
          </reference>
        </references>
      </pivotArea>
    </format>
    <format dxfId="370">
      <pivotArea dataOnly="0" labelOnly="1" fieldPosition="0">
        <references count="4">
          <reference field="17" count="1" selected="0">
            <x v="1"/>
          </reference>
          <reference field="18" count="1" selected="0">
            <x v="21"/>
          </reference>
          <reference field="26" count="1" selected="0">
            <x v="5"/>
          </reference>
          <reference field="27" count="1">
            <x v="47"/>
          </reference>
        </references>
      </pivotArea>
    </format>
    <format dxfId="369">
      <pivotArea dataOnly="0" labelOnly="1" fieldPosition="0">
        <references count="4">
          <reference field="17" count="1" selected="0">
            <x v="1"/>
          </reference>
          <reference field="18" count="1" selected="0">
            <x v="25"/>
          </reference>
          <reference field="26" count="1" selected="0">
            <x v="5"/>
          </reference>
          <reference field="27" count="1">
            <x v="39"/>
          </reference>
        </references>
      </pivotArea>
    </format>
    <format dxfId="368">
      <pivotArea dataOnly="0" labelOnly="1" fieldPosition="0">
        <references count="4">
          <reference field="17" count="1" selected="0">
            <x v="1"/>
          </reference>
          <reference field="18" count="1" selected="0">
            <x v="33"/>
          </reference>
          <reference field="26" count="1" selected="0">
            <x v="5"/>
          </reference>
          <reference field="27" count="1">
            <x v="41"/>
          </reference>
        </references>
      </pivotArea>
    </format>
    <format dxfId="367">
      <pivotArea dataOnly="0" labelOnly="1" fieldPosition="0">
        <references count="4">
          <reference field="17" count="1" selected="0">
            <x v="1"/>
          </reference>
          <reference field="18" count="1" selected="0">
            <x v="38"/>
          </reference>
          <reference field="26" count="1" selected="0">
            <x v="5"/>
          </reference>
          <reference field="27" count="1">
            <x v="45"/>
          </reference>
        </references>
      </pivotArea>
    </format>
    <format dxfId="366">
      <pivotArea dataOnly="0" labelOnly="1" fieldPosition="0">
        <references count="4">
          <reference field="17" count="1" selected="0">
            <x v="1"/>
          </reference>
          <reference field="18" count="1" selected="0">
            <x v="42"/>
          </reference>
          <reference field="26" count="1" selected="0">
            <x v="5"/>
          </reference>
          <reference field="27" count="1">
            <x v="43"/>
          </reference>
        </references>
      </pivotArea>
    </format>
    <format dxfId="365">
      <pivotArea dataOnly="0" labelOnly="1" fieldPosition="0">
        <references count="4">
          <reference field="17" count="1" selected="0">
            <x v="1"/>
          </reference>
          <reference field="18" count="1" selected="0">
            <x v="56"/>
          </reference>
          <reference field="26" count="1" selected="0">
            <x v="5"/>
          </reference>
          <reference field="27" count="1">
            <x v="37"/>
          </reference>
        </references>
      </pivotArea>
    </format>
    <format dxfId="364">
      <pivotArea dataOnly="0" labelOnly="1" fieldPosition="0">
        <references count="4">
          <reference field="17" count="1" selected="0">
            <x v="1"/>
          </reference>
          <reference field="18" count="1" selected="0">
            <x v="64"/>
          </reference>
          <reference field="26" count="1" selected="0">
            <x v="5"/>
          </reference>
          <reference field="27" count="1">
            <x v="44"/>
          </reference>
        </references>
      </pivotArea>
    </format>
    <format dxfId="363">
      <pivotArea dataOnly="0" labelOnly="1" fieldPosition="0">
        <references count="4">
          <reference field="17" count="1" selected="0">
            <x v="1"/>
          </reference>
          <reference field="18" count="1" selected="0">
            <x v="70"/>
          </reference>
          <reference field="26" count="1" selected="0">
            <x v="5"/>
          </reference>
          <reference field="27" count="1">
            <x v="40"/>
          </reference>
        </references>
      </pivotArea>
    </format>
    <format dxfId="362">
      <pivotArea dataOnly="0" labelOnly="1" fieldPosition="0">
        <references count="4">
          <reference field="17" count="1" selected="0">
            <x v="1"/>
          </reference>
          <reference field="18" count="1" selected="0">
            <x v="73"/>
          </reference>
          <reference field="26" count="1" selected="0">
            <x v="5"/>
          </reference>
          <reference field="27" count="1">
            <x v="48"/>
          </reference>
        </references>
      </pivotArea>
    </format>
    <format dxfId="361">
      <pivotArea dataOnly="0" labelOnly="1" fieldPosition="0">
        <references count="4">
          <reference field="17" count="1" selected="0">
            <x v="1"/>
          </reference>
          <reference field="18" count="1" selected="0">
            <x v="85"/>
          </reference>
          <reference field="26" count="1" selected="0">
            <x v="5"/>
          </reference>
          <reference field="27" count="1">
            <x v="46"/>
          </reference>
        </references>
      </pivotArea>
    </format>
    <format dxfId="360">
      <pivotArea dataOnly="0" labelOnly="1" fieldPosition="0">
        <references count="4">
          <reference field="17" count="1" selected="0">
            <x v="1"/>
          </reference>
          <reference field="18" count="1" selected="0">
            <x v="94"/>
          </reference>
          <reference field="26" count="1" selected="0">
            <x v="5"/>
          </reference>
          <reference field="27" count="1">
            <x v="66"/>
          </reference>
        </references>
      </pivotArea>
    </format>
    <format dxfId="359">
      <pivotArea dataOnly="0" labelOnly="1" fieldPosition="0">
        <references count="4">
          <reference field="17" count="1" selected="0">
            <x v="2"/>
          </reference>
          <reference field="18" count="1" selected="0">
            <x v="8"/>
          </reference>
          <reference field="26" count="1" selected="0">
            <x v="7"/>
          </reference>
          <reference field="27" count="1">
            <x v="60"/>
          </reference>
        </references>
      </pivotArea>
    </format>
    <format dxfId="358">
      <pivotArea dataOnly="0" labelOnly="1" fieldPosition="0">
        <references count="4">
          <reference field="17" count="1" selected="0">
            <x v="2"/>
          </reference>
          <reference field="18" count="1" selected="0">
            <x v="12"/>
          </reference>
          <reference field="26" count="1" selected="0">
            <x v="7"/>
          </reference>
          <reference field="27" count="1">
            <x v="63"/>
          </reference>
        </references>
      </pivotArea>
    </format>
    <format dxfId="357">
      <pivotArea dataOnly="0" labelOnly="1" fieldPosition="0">
        <references count="4">
          <reference field="17" count="1" selected="0">
            <x v="2"/>
          </reference>
          <reference field="18" count="1" selected="0">
            <x v="16"/>
          </reference>
          <reference field="26" count="1" selected="0">
            <x v="7"/>
          </reference>
          <reference field="27" count="1">
            <x v="65"/>
          </reference>
        </references>
      </pivotArea>
    </format>
    <format dxfId="356">
      <pivotArea dataOnly="0" labelOnly="1" fieldPosition="0">
        <references count="4">
          <reference field="17" count="1" selected="0">
            <x v="2"/>
          </reference>
          <reference field="18" count="1" selected="0">
            <x v="45"/>
          </reference>
          <reference field="26" count="1" selected="0">
            <x v="7"/>
          </reference>
          <reference field="27" count="1">
            <x v="58"/>
          </reference>
        </references>
      </pivotArea>
    </format>
    <format dxfId="355">
      <pivotArea dataOnly="0" labelOnly="1" fieldPosition="0">
        <references count="4">
          <reference field="17" count="1" selected="0">
            <x v="2"/>
          </reference>
          <reference field="18" count="1" selected="0">
            <x v="60"/>
          </reference>
          <reference field="26" count="1" selected="0">
            <x v="7"/>
          </reference>
          <reference field="27" count="1">
            <x v="62"/>
          </reference>
        </references>
      </pivotArea>
    </format>
    <format dxfId="354">
      <pivotArea dataOnly="0" labelOnly="1" fieldPosition="0">
        <references count="4">
          <reference field="17" count="1" selected="0">
            <x v="2"/>
          </reference>
          <reference field="18" count="1" selected="0">
            <x v="68"/>
          </reference>
          <reference field="26" count="1" selected="0">
            <x v="7"/>
          </reference>
          <reference field="27" count="1">
            <x v="56"/>
          </reference>
        </references>
      </pivotArea>
    </format>
    <format dxfId="353">
      <pivotArea dataOnly="0" labelOnly="1" fieldPosition="0">
        <references count="4">
          <reference field="17" count="1" selected="0">
            <x v="2"/>
          </reference>
          <reference field="18" count="1" selected="0">
            <x v="72"/>
          </reference>
          <reference field="26" count="1" selected="0">
            <x v="7"/>
          </reference>
          <reference field="27" count="1">
            <x v="59"/>
          </reference>
        </references>
      </pivotArea>
    </format>
    <format dxfId="352">
      <pivotArea dataOnly="0" labelOnly="1" fieldPosition="0">
        <references count="4">
          <reference field="17" count="1" selected="0">
            <x v="2"/>
          </reference>
          <reference field="18" count="1" selected="0">
            <x v="75"/>
          </reference>
          <reference field="26" count="1" selected="0">
            <x v="7"/>
          </reference>
          <reference field="27" count="1">
            <x v="61"/>
          </reference>
        </references>
      </pivotArea>
    </format>
    <format dxfId="351">
      <pivotArea dataOnly="0" labelOnly="1" fieldPosition="0">
        <references count="4">
          <reference field="17" count="1" selected="0">
            <x v="2"/>
          </reference>
          <reference field="18" count="1" selected="0">
            <x v="76"/>
          </reference>
          <reference field="26" count="1" selected="0">
            <x v="7"/>
          </reference>
          <reference field="27" count="1">
            <x v="57"/>
          </reference>
        </references>
      </pivotArea>
    </format>
    <format dxfId="350">
      <pivotArea dataOnly="0" labelOnly="1" fieldPosition="0">
        <references count="4">
          <reference field="17" count="1" selected="0">
            <x v="2"/>
          </reference>
          <reference field="18" count="1" selected="0">
            <x v="78"/>
          </reference>
          <reference field="26" count="1" selected="0">
            <x v="7"/>
          </reference>
          <reference field="27" count="1">
            <x v="64"/>
          </reference>
        </references>
      </pivotArea>
    </format>
    <format dxfId="349">
      <pivotArea dataOnly="0" labelOnly="1" fieldPosition="0">
        <references count="4">
          <reference field="17" count="1" selected="0">
            <x v="2"/>
          </reference>
          <reference field="18" count="1" selected="0">
            <x v="94"/>
          </reference>
          <reference field="26" count="1" selected="0">
            <x v="7"/>
          </reference>
          <reference field="27" count="1">
            <x v="66"/>
          </reference>
        </references>
      </pivotArea>
    </format>
    <format dxfId="348">
      <pivotArea dataOnly="0" labelOnly="1" fieldPosition="0">
        <references count="4">
          <reference field="17" count="1" selected="0">
            <x v="4"/>
          </reference>
          <reference field="18" count="1" selected="0">
            <x v="14"/>
          </reference>
          <reference field="26" count="1" selected="0">
            <x v="6"/>
          </reference>
          <reference field="27" count="1">
            <x v="53"/>
          </reference>
        </references>
      </pivotArea>
    </format>
    <format dxfId="347">
      <pivotArea dataOnly="0" labelOnly="1" fieldPosition="0">
        <references count="4">
          <reference field="17" count="1" selected="0">
            <x v="4"/>
          </reference>
          <reference field="18" count="1" selected="0">
            <x v="20"/>
          </reference>
          <reference field="26" count="1" selected="0">
            <x v="6"/>
          </reference>
          <reference field="27" count="1">
            <x v="50"/>
          </reference>
        </references>
      </pivotArea>
    </format>
    <format dxfId="346">
      <pivotArea dataOnly="0" labelOnly="1" fieldPosition="0">
        <references count="4">
          <reference field="17" count="1" selected="0">
            <x v="4"/>
          </reference>
          <reference field="18" count="1" selected="0">
            <x v="24"/>
          </reference>
          <reference field="26" count="1" selected="0">
            <x v="6"/>
          </reference>
          <reference field="27" count="1">
            <x v="54"/>
          </reference>
        </references>
      </pivotArea>
    </format>
    <format dxfId="345">
      <pivotArea dataOnly="0" labelOnly="1" fieldPosition="0">
        <references count="4">
          <reference field="17" count="1" selected="0">
            <x v="4"/>
          </reference>
          <reference field="18" count="1" selected="0">
            <x v="35"/>
          </reference>
          <reference field="26" count="1" selected="0">
            <x v="6"/>
          </reference>
          <reference field="27" count="1">
            <x v="51"/>
          </reference>
        </references>
      </pivotArea>
    </format>
    <format dxfId="344">
      <pivotArea dataOnly="0" labelOnly="1" fieldPosition="0">
        <references count="4">
          <reference field="17" count="1" selected="0">
            <x v="4"/>
          </reference>
          <reference field="18" count="1" selected="0">
            <x v="53"/>
          </reference>
          <reference field="26" count="1" selected="0">
            <x v="6"/>
          </reference>
          <reference field="27" count="1">
            <x v="66"/>
          </reference>
        </references>
      </pivotArea>
    </format>
    <format dxfId="343">
      <pivotArea dataOnly="0" labelOnly="1" fieldPosition="0">
        <references count="4">
          <reference field="17" count="1" selected="0">
            <x v="4"/>
          </reference>
          <reference field="18" count="1" selected="0">
            <x v="55"/>
          </reference>
          <reference field="26" count="1" selected="0">
            <x v="6"/>
          </reference>
          <reference field="27" count="1">
            <x v="55"/>
          </reference>
        </references>
      </pivotArea>
    </format>
    <format dxfId="342">
      <pivotArea dataOnly="0" labelOnly="1" fieldPosition="0">
        <references count="4">
          <reference field="17" count="1" selected="0">
            <x v="4"/>
          </reference>
          <reference field="18" count="1" selected="0">
            <x v="58"/>
          </reference>
          <reference field="26" count="1" selected="0">
            <x v="6"/>
          </reference>
          <reference field="27" count="1">
            <x v="49"/>
          </reference>
        </references>
      </pivotArea>
    </format>
    <format dxfId="341">
      <pivotArea dataOnly="0" labelOnly="1" fieldPosition="0">
        <references count="4">
          <reference field="17" count="1" selected="0">
            <x v="4"/>
          </reference>
          <reference field="18" count="1" selected="0">
            <x v="69"/>
          </reference>
          <reference field="26" count="1" selected="0">
            <x v="6"/>
          </reference>
          <reference field="27" count="1">
            <x v="52"/>
          </reference>
        </references>
      </pivotArea>
    </format>
    <format dxfId="340">
      <pivotArea dataOnly="0" labelOnly="1" fieldPosition="0">
        <references count="4">
          <reference field="17" count="1" selected="0">
            <x v="4"/>
          </reference>
          <reference field="18" count="1" selected="0">
            <x v="94"/>
          </reference>
          <reference field="26" count="1" selected="0">
            <x v="6"/>
          </reference>
          <reference field="27" count="1">
            <x v="66"/>
          </reference>
        </references>
      </pivotArea>
    </format>
    <format dxfId="339">
      <pivotArea dataOnly="0" labelOnly="1" fieldPosition="0">
        <references count="4">
          <reference field="17" count="1" selected="0">
            <x v="5"/>
          </reference>
          <reference field="18" count="1" selected="0">
            <x v="6"/>
          </reference>
          <reference field="26" count="1" selected="0">
            <x v="0"/>
          </reference>
          <reference field="27" count="1">
            <x v="5"/>
          </reference>
        </references>
      </pivotArea>
    </format>
    <format dxfId="338">
      <pivotArea dataOnly="0" labelOnly="1" fieldPosition="0">
        <references count="4">
          <reference field="17" count="1" selected="0">
            <x v="5"/>
          </reference>
          <reference field="18" count="1" selected="0">
            <x v="29"/>
          </reference>
          <reference field="26" count="1" selected="0">
            <x v="0"/>
          </reference>
          <reference field="27" count="1">
            <x v="1"/>
          </reference>
        </references>
      </pivotArea>
    </format>
    <format dxfId="337">
      <pivotArea dataOnly="0" labelOnly="1" fieldPosition="0">
        <references count="4">
          <reference field="17" count="1" selected="0">
            <x v="5"/>
          </reference>
          <reference field="18" count="1" selected="0">
            <x v="41"/>
          </reference>
          <reference field="26" count="1" selected="0">
            <x v="0"/>
          </reference>
          <reference field="27" count="1">
            <x v="4"/>
          </reference>
        </references>
      </pivotArea>
    </format>
    <format dxfId="336">
      <pivotArea dataOnly="0" labelOnly="1" fieldPosition="0">
        <references count="4">
          <reference field="17" count="1" selected="0">
            <x v="5"/>
          </reference>
          <reference field="18" count="1" selected="0">
            <x v="57"/>
          </reference>
          <reference field="26" count="1" selected="0">
            <x v="0"/>
          </reference>
          <reference field="27" count="1">
            <x v="3"/>
          </reference>
        </references>
      </pivotArea>
    </format>
    <format dxfId="335">
      <pivotArea dataOnly="0" labelOnly="1" fieldPosition="0">
        <references count="4">
          <reference field="17" count="1" selected="0">
            <x v="5"/>
          </reference>
          <reference field="18" count="1" selected="0">
            <x v="74"/>
          </reference>
          <reference field="26" count="1" selected="0">
            <x v="0"/>
          </reference>
          <reference field="27" count="1">
            <x v="2"/>
          </reference>
        </references>
      </pivotArea>
    </format>
    <format dxfId="334">
      <pivotArea dataOnly="0" labelOnly="1" fieldPosition="0">
        <references count="4">
          <reference field="17" count="1" selected="0">
            <x v="5"/>
          </reference>
          <reference field="18" count="1" selected="0">
            <x v="77"/>
          </reference>
          <reference field="26" count="1" selected="0">
            <x v="0"/>
          </reference>
          <reference field="27" count="1">
            <x v="18"/>
          </reference>
        </references>
      </pivotArea>
    </format>
    <format dxfId="333">
      <pivotArea dataOnly="0" labelOnly="1" fieldPosition="0">
        <references count="4">
          <reference field="17" count="1" selected="0">
            <x v="5"/>
          </reference>
          <reference field="18" count="1" selected="0">
            <x v="79"/>
          </reference>
          <reference field="26" count="1" selected="0">
            <x v="0"/>
          </reference>
          <reference field="27" count="1">
            <x v="6"/>
          </reference>
        </references>
      </pivotArea>
    </format>
    <format dxfId="332">
      <pivotArea dataOnly="0" labelOnly="1" fieldPosition="0">
        <references count="4">
          <reference field="17" count="1" selected="0">
            <x v="5"/>
          </reference>
          <reference field="18" count="1" selected="0">
            <x v="81"/>
          </reference>
          <reference field="26" count="1" selected="0">
            <x v="0"/>
          </reference>
          <reference field="27" count="1">
            <x v="0"/>
          </reference>
        </references>
      </pivotArea>
    </format>
    <format dxfId="331">
      <pivotArea dataOnly="0" labelOnly="1" fieldPosition="0">
        <references count="4">
          <reference field="17" count="1" selected="0">
            <x v="5"/>
          </reference>
          <reference field="18" count="1" selected="0">
            <x v="94"/>
          </reference>
          <reference field="26" count="1" selected="0">
            <x v="0"/>
          </reference>
          <reference field="27" count="1">
            <x v="66"/>
          </reference>
        </references>
      </pivotArea>
    </format>
    <format dxfId="330">
      <pivotArea dataOnly="0" labelOnly="1" fieldPosition="0">
        <references count="4">
          <reference field="17" count="1" selected="0">
            <x v="6"/>
          </reference>
          <reference field="18" count="1" selected="0">
            <x v="11"/>
          </reference>
          <reference field="26" count="1" selected="0">
            <x v="4"/>
          </reference>
          <reference field="27" count="1">
            <x v="29"/>
          </reference>
        </references>
      </pivotArea>
    </format>
    <format dxfId="329">
      <pivotArea dataOnly="0" labelOnly="1" fieldPosition="0">
        <references count="4">
          <reference field="17" count="1" selected="0">
            <x v="6"/>
          </reference>
          <reference field="18" count="1" selected="0">
            <x v="13"/>
          </reference>
          <reference field="26" count="1" selected="0">
            <x v="4"/>
          </reference>
          <reference field="27" count="1">
            <x v="28"/>
          </reference>
        </references>
      </pivotArea>
    </format>
    <format dxfId="328">
      <pivotArea dataOnly="0" labelOnly="1" fieldPosition="0">
        <references count="4">
          <reference field="17" count="1" selected="0">
            <x v="6"/>
          </reference>
          <reference field="18" count="1" selected="0">
            <x v="23"/>
          </reference>
          <reference field="26" count="1" selected="0">
            <x v="4"/>
          </reference>
          <reference field="27" count="1">
            <x v="66"/>
          </reference>
        </references>
      </pivotArea>
    </format>
    <format dxfId="327">
      <pivotArea dataOnly="0" labelOnly="1" fieldPosition="0">
        <references count="4">
          <reference field="17" count="1" selected="0">
            <x v="6"/>
          </reference>
          <reference field="18" count="1" selected="0">
            <x v="28"/>
          </reference>
          <reference field="26" count="1" selected="0">
            <x v="4"/>
          </reference>
          <reference field="27" count="1">
            <x v="23"/>
          </reference>
        </references>
      </pivotArea>
    </format>
    <format dxfId="326">
      <pivotArea dataOnly="0" labelOnly="1" fieldPosition="0">
        <references count="4">
          <reference field="17" count="1" selected="0">
            <x v="6"/>
          </reference>
          <reference field="18" count="1" selected="0">
            <x v="31"/>
          </reference>
          <reference field="26" count="1" selected="0">
            <x v="4"/>
          </reference>
          <reference field="27" count="1">
            <x v="66"/>
          </reference>
        </references>
      </pivotArea>
    </format>
    <format dxfId="325">
      <pivotArea dataOnly="0" labelOnly="1" fieldPosition="0">
        <references count="4">
          <reference field="17" count="1" selected="0">
            <x v="6"/>
          </reference>
          <reference field="18" count="1" selected="0">
            <x v="36"/>
          </reference>
          <reference field="26" count="1" selected="0">
            <x v="4"/>
          </reference>
          <reference field="27" count="1">
            <x v="22"/>
          </reference>
        </references>
      </pivotArea>
    </format>
    <format dxfId="324">
      <pivotArea dataOnly="0" labelOnly="1" fieldPosition="0">
        <references count="4">
          <reference field="17" count="1" selected="0">
            <x v="6"/>
          </reference>
          <reference field="18" count="1" selected="0">
            <x v="37"/>
          </reference>
          <reference field="26" count="1" selected="0">
            <x v="4"/>
          </reference>
          <reference field="27" count="1">
            <x v="34"/>
          </reference>
        </references>
      </pivotArea>
    </format>
    <format dxfId="323">
      <pivotArea dataOnly="0" labelOnly="1" fieldPosition="0">
        <references count="4">
          <reference field="17" count="1" selected="0">
            <x v="6"/>
          </reference>
          <reference field="18" count="1" selected="0">
            <x v="39"/>
          </reference>
          <reference field="26" count="1" selected="0">
            <x v="4"/>
          </reference>
          <reference field="27" count="1">
            <x v="31"/>
          </reference>
        </references>
      </pivotArea>
    </format>
    <format dxfId="322">
      <pivotArea dataOnly="0" labelOnly="1" fieldPosition="0">
        <references count="4">
          <reference field="17" count="1" selected="0">
            <x v="6"/>
          </reference>
          <reference field="18" count="1" selected="0">
            <x v="43"/>
          </reference>
          <reference field="26" count="1" selected="0">
            <x v="4"/>
          </reference>
          <reference field="27" count="1">
            <x v="66"/>
          </reference>
        </references>
      </pivotArea>
    </format>
    <format dxfId="321">
      <pivotArea dataOnly="0" labelOnly="1" fieldPosition="0">
        <references count="4">
          <reference field="17" count="1" selected="0">
            <x v="6"/>
          </reference>
          <reference field="18" count="1" selected="0">
            <x v="52"/>
          </reference>
          <reference field="26" count="1" selected="0">
            <x v="4"/>
          </reference>
          <reference field="27" count="1">
            <x v="25"/>
          </reference>
        </references>
      </pivotArea>
    </format>
    <format dxfId="320">
      <pivotArea dataOnly="0" labelOnly="1" fieldPosition="0">
        <references count="4">
          <reference field="17" count="1" selected="0">
            <x v="6"/>
          </reference>
          <reference field="18" count="1" selected="0">
            <x v="61"/>
          </reference>
          <reference field="26" count="1" selected="0">
            <x v="4"/>
          </reference>
          <reference field="27" count="1">
            <x v="35"/>
          </reference>
        </references>
      </pivotArea>
    </format>
    <format dxfId="319">
      <pivotArea dataOnly="0" labelOnly="1" fieldPosition="0">
        <references count="4">
          <reference field="17" count="1" selected="0">
            <x v="6"/>
          </reference>
          <reference field="18" count="1" selected="0">
            <x v="62"/>
          </reference>
          <reference field="26" count="1" selected="0">
            <x v="4"/>
          </reference>
          <reference field="27" count="1">
            <x v="20"/>
          </reference>
        </references>
      </pivotArea>
    </format>
    <format dxfId="318">
      <pivotArea dataOnly="0" labelOnly="1" fieldPosition="0">
        <references count="4">
          <reference field="17" count="1" selected="0">
            <x v="6"/>
          </reference>
          <reference field="18" count="1" selected="0">
            <x v="63"/>
          </reference>
          <reference field="26" count="1" selected="0">
            <x v="4"/>
          </reference>
          <reference field="27" count="1">
            <x v="66"/>
          </reference>
        </references>
      </pivotArea>
    </format>
    <format dxfId="317">
      <pivotArea dataOnly="0" labelOnly="1" fieldPosition="0">
        <references count="4">
          <reference field="17" count="1" selected="0">
            <x v="6"/>
          </reference>
          <reference field="18" count="1" selected="0">
            <x v="66"/>
          </reference>
          <reference field="26" count="1" selected="0">
            <x v="4"/>
          </reference>
          <reference field="27" count="1">
            <x v="24"/>
          </reference>
        </references>
      </pivotArea>
    </format>
    <format dxfId="316">
      <pivotArea dataOnly="0" labelOnly="1" fieldPosition="0">
        <references count="4">
          <reference field="17" count="1" selected="0">
            <x v="6"/>
          </reference>
          <reference field="18" count="1" selected="0">
            <x v="80"/>
          </reference>
          <reference field="26" count="1" selected="0">
            <x v="4"/>
          </reference>
          <reference field="27" count="1">
            <x v="32"/>
          </reference>
        </references>
      </pivotArea>
    </format>
    <format dxfId="315">
      <pivotArea dataOnly="0" labelOnly="1" fieldPosition="0">
        <references count="4">
          <reference field="17" count="1" selected="0">
            <x v="6"/>
          </reference>
          <reference field="18" count="1" selected="0">
            <x v="82"/>
          </reference>
          <reference field="26" count="1" selected="0">
            <x v="4"/>
          </reference>
          <reference field="27" count="1">
            <x v="26"/>
          </reference>
        </references>
      </pivotArea>
    </format>
    <format dxfId="314">
      <pivotArea dataOnly="0" labelOnly="1" fieldPosition="0">
        <references count="4">
          <reference field="17" count="1" selected="0">
            <x v="6"/>
          </reference>
          <reference field="18" count="1" selected="0">
            <x v="83"/>
          </reference>
          <reference field="26" count="1" selected="0">
            <x v="4"/>
          </reference>
          <reference field="27" count="1">
            <x v="66"/>
          </reference>
        </references>
      </pivotArea>
    </format>
    <format dxfId="313">
      <pivotArea dataOnly="0" labelOnly="1" fieldPosition="0">
        <references count="4">
          <reference field="17" count="1" selected="0">
            <x v="6"/>
          </reference>
          <reference field="18" count="1" selected="0">
            <x v="84"/>
          </reference>
          <reference field="26" count="1" selected="0">
            <x v="4"/>
          </reference>
          <reference field="27" count="1">
            <x v="33"/>
          </reference>
        </references>
      </pivotArea>
    </format>
    <format dxfId="312">
      <pivotArea dataOnly="0" labelOnly="1" fieldPosition="0">
        <references count="4">
          <reference field="17" count="1" selected="0">
            <x v="6"/>
          </reference>
          <reference field="18" count="1" selected="0">
            <x v="87"/>
          </reference>
          <reference field="26" count="1" selected="0">
            <x v="4"/>
          </reference>
          <reference field="27" count="1">
            <x v="27"/>
          </reference>
        </references>
      </pivotArea>
    </format>
    <format dxfId="311">
      <pivotArea dataOnly="0" labelOnly="1" fieldPosition="0">
        <references count="4">
          <reference field="17" count="1" selected="0">
            <x v="6"/>
          </reference>
          <reference field="18" count="1" selected="0">
            <x v="88"/>
          </reference>
          <reference field="26" count="1" selected="0">
            <x v="4"/>
          </reference>
          <reference field="27" count="1">
            <x v="30"/>
          </reference>
        </references>
      </pivotArea>
    </format>
    <format dxfId="310">
      <pivotArea dataOnly="0" labelOnly="1" fieldPosition="0">
        <references count="4">
          <reference field="17" count="1" selected="0">
            <x v="6"/>
          </reference>
          <reference field="18" count="1" selected="0">
            <x v="90"/>
          </reference>
          <reference field="26" count="1" selected="0">
            <x v="4"/>
          </reference>
          <reference field="27" count="1">
            <x v="36"/>
          </reference>
        </references>
      </pivotArea>
    </format>
    <format dxfId="309">
      <pivotArea dataOnly="0" labelOnly="1" fieldPosition="0">
        <references count="4">
          <reference field="17" count="1" selected="0">
            <x v="6"/>
          </reference>
          <reference field="18" count="1" selected="0">
            <x v="91"/>
          </reference>
          <reference field="26" count="1" selected="0">
            <x v="4"/>
          </reference>
          <reference field="27" count="1">
            <x v="21"/>
          </reference>
        </references>
      </pivotArea>
    </format>
    <format dxfId="308">
      <pivotArea dataOnly="0" labelOnly="1" fieldPosition="0">
        <references count="4">
          <reference field="17" count="1" selected="0">
            <x v="6"/>
          </reference>
          <reference field="18" count="1" selected="0">
            <x v="94"/>
          </reference>
          <reference field="26" count="1" selected="0">
            <x v="4"/>
          </reference>
          <reference field="27" count="1">
            <x v="66"/>
          </reference>
        </references>
      </pivotArea>
    </format>
    <format dxfId="307">
      <pivotArea dataOnly="0" labelOnly="1" fieldPosition="0">
        <references count="4">
          <reference field="17" count="1" selected="0">
            <x v="7"/>
          </reference>
          <reference field="18" count="1" selected="0">
            <x v="7"/>
          </reference>
          <reference field="26" count="1" selected="0">
            <x v="1"/>
          </reference>
          <reference field="27" count="1">
            <x v="16"/>
          </reference>
        </references>
      </pivotArea>
    </format>
    <format dxfId="306">
      <pivotArea dataOnly="0" labelOnly="1" fieldPosition="0">
        <references count="4">
          <reference field="17" count="1" selected="0">
            <x v="7"/>
          </reference>
          <reference field="18" count="1" selected="0">
            <x v="15"/>
          </reference>
          <reference field="26" count="1" selected="0">
            <x v="1"/>
          </reference>
          <reference field="27" count="1">
            <x v="11"/>
          </reference>
        </references>
      </pivotArea>
    </format>
    <format dxfId="305">
      <pivotArea dataOnly="0" labelOnly="1" fieldPosition="0">
        <references count="4">
          <reference field="17" count="1" selected="0">
            <x v="7"/>
          </reference>
          <reference field="18" count="1" selected="0">
            <x v="22"/>
          </reference>
          <reference field="26" count="1" selected="0">
            <x v="1"/>
          </reference>
          <reference field="27" count="1">
            <x v="13"/>
          </reference>
        </references>
      </pivotArea>
    </format>
    <format dxfId="304">
      <pivotArea dataOnly="0" labelOnly="1" fieldPosition="0">
        <references count="4">
          <reference field="17" count="1" selected="0">
            <x v="7"/>
          </reference>
          <reference field="18" count="1" selected="0">
            <x v="32"/>
          </reference>
          <reference field="26" count="1" selected="0">
            <x v="1"/>
          </reference>
          <reference field="27" count="1">
            <x v="9"/>
          </reference>
        </references>
      </pivotArea>
    </format>
    <format dxfId="303">
      <pivotArea dataOnly="0" labelOnly="1" fieldPosition="0">
        <references count="4">
          <reference field="17" count="1" selected="0">
            <x v="7"/>
          </reference>
          <reference field="18" count="1" selected="0">
            <x v="40"/>
          </reference>
          <reference field="26" count="1" selected="0">
            <x v="1"/>
          </reference>
          <reference field="27" count="1">
            <x v="12"/>
          </reference>
        </references>
      </pivotArea>
    </format>
    <format dxfId="302">
      <pivotArea dataOnly="0" labelOnly="1" fieldPosition="0">
        <references count="4">
          <reference field="17" count="1" selected="0">
            <x v="7"/>
          </reference>
          <reference field="18" count="1" selected="0">
            <x v="48"/>
          </reference>
          <reference field="26" count="1" selected="0">
            <x v="1"/>
          </reference>
          <reference field="27" count="1">
            <x v="14"/>
          </reference>
        </references>
      </pivotArea>
    </format>
    <format dxfId="301">
      <pivotArea dataOnly="0" labelOnly="1" fieldPosition="0">
        <references count="4">
          <reference field="17" count="1" selected="0">
            <x v="7"/>
          </reference>
          <reference field="18" count="1" selected="0">
            <x v="54"/>
          </reference>
          <reference field="26" count="1" selected="0">
            <x v="1"/>
          </reference>
          <reference field="27" count="1">
            <x v="7"/>
          </reference>
        </references>
      </pivotArea>
    </format>
    <format dxfId="300">
      <pivotArea dataOnly="0" labelOnly="1" fieldPosition="0">
        <references count="4">
          <reference field="17" count="1" selected="0">
            <x v="7"/>
          </reference>
          <reference field="18" count="1" selected="0">
            <x v="59"/>
          </reference>
          <reference field="26" count="1" selected="0">
            <x v="1"/>
          </reference>
          <reference field="27" count="1">
            <x v="10"/>
          </reference>
        </references>
      </pivotArea>
    </format>
    <format dxfId="299">
      <pivotArea dataOnly="0" labelOnly="1" fieldPosition="0">
        <references count="4">
          <reference field="17" count="1" selected="0">
            <x v="7"/>
          </reference>
          <reference field="18" count="1" selected="0">
            <x v="67"/>
          </reference>
          <reference field="26" count="1" selected="0">
            <x v="1"/>
          </reference>
          <reference field="27" count="1">
            <x v="8"/>
          </reference>
        </references>
      </pivotArea>
    </format>
    <format dxfId="298">
      <pivotArea dataOnly="0" labelOnly="1" fieldPosition="0">
        <references count="4">
          <reference field="17" count="1" selected="0">
            <x v="7"/>
          </reference>
          <reference field="18" count="1" selected="0">
            <x v="89"/>
          </reference>
          <reference field="26" count="1" selected="0">
            <x v="1"/>
          </reference>
          <reference field="27" count="1">
            <x v="15"/>
          </reference>
        </references>
      </pivotArea>
    </format>
    <format dxfId="297">
      <pivotArea dataOnly="0" labelOnly="1" fieldPosition="0">
        <references count="4">
          <reference field="17" count="1" selected="0">
            <x v="7"/>
          </reference>
          <reference field="18" count="1" selected="0">
            <x v="94"/>
          </reference>
          <reference field="26" count="1" selected="0">
            <x v="1"/>
          </reference>
          <reference field="27" count="1">
            <x v="66"/>
          </reference>
        </references>
      </pivotArea>
    </format>
    <format dxfId="296">
      <pivotArea dataOnly="0" labelOnly="1" fieldPosition="0">
        <references count="5">
          <reference field="0" count="1">
            <x v="4"/>
          </reference>
          <reference field="17" count="1" selected="0">
            <x v="1"/>
          </reference>
          <reference field="18" count="1" selected="0">
            <x v="5"/>
          </reference>
          <reference field="26" count="1" selected="0">
            <x v="5"/>
          </reference>
          <reference field="27" count="1" selected="0">
            <x v="38"/>
          </reference>
        </references>
      </pivotArea>
    </format>
    <format dxfId="295">
      <pivotArea dataOnly="0" labelOnly="1" fieldPosition="0">
        <references count="5">
          <reference field="0" count="5">
            <x v="1"/>
            <x v="9"/>
            <x v="15"/>
            <x v="18"/>
            <x v="38"/>
          </reference>
          <reference field="17" count="1" selected="0">
            <x v="1"/>
          </reference>
          <reference field="18" count="1" selected="0">
            <x v="9"/>
          </reference>
          <reference field="26" count="1" selected="0">
            <x v="5"/>
          </reference>
          <reference field="27" count="1" selected="0">
            <x v="42"/>
          </reference>
        </references>
      </pivotArea>
    </format>
    <format dxfId="294">
      <pivotArea dataOnly="0" labelOnly="1" fieldPosition="0">
        <references count="5">
          <reference field="0" count="4">
            <x v="4"/>
            <x v="15"/>
            <x v="18"/>
            <x v="38"/>
          </reference>
          <reference field="17" count="1" selected="0">
            <x v="1"/>
          </reference>
          <reference field="18" count="1" selected="0">
            <x v="21"/>
          </reference>
          <reference field="26" count="1" selected="0">
            <x v="5"/>
          </reference>
          <reference field="27" count="1" selected="0">
            <x v="47"/>
          </reference>
        </references>
      </pivotArea>
    </format>
    <format dxfId="293">
      <pivotArea dataOnly="0" labelOnly="1" fieldPosition="0">
        <references count="5">
          <reference field="0" count="1">
            <x v="30"/>
          </reference>
          <reference field="17" count="1" selected="0">
            <x v="1"/>
          </reference>
          <reference field="18" count="1" selected="0">
            <x v="25"/>
          </reference>
          <reference field="26" count="1" selected="0">
            <x v="5"/>
          </reference>
          <reference field="27" count="1" selected="0">
            <x v="39"/>
          </reference>
        </references>
      </pivotArea>
    </format>
    <format dxfId="292">
      <pivotArea dataOnly="0" labelOnly="1" fieldPosition="0">
        <references count="5">
          <reference field="0" count="3">
            <x v="4"/>
            <x v="15"/>
            <x v="30"/>
          </reference>
          <reference field="17" count="1" selected="0">
            <x v="1"/>
          </reference>
          <reference field="18" count="1" selected="0">
            <x v="33"/>
          </reference>
          <reference field="26" count="1" selected="0">
            <x v="5"/>
          </reference>
          <reference field="27" count="1" selected="0">
            <x v="41"/>
          </reference>
        </references>
      </pivotArea>
    </format>
    <format dxfId="291">
      <pivotArea dataOnly="0" labelOnly="1" fieldPosition="0">
        <references count="5">
          <reference field="0" count="1">
            <x v="15"/>
          </reference>
          <reference field="17" count="1" selected="0">
            <x v="1"/>
          </reference>
          <reference field="18" count="1" selected="0">
            <x v="38"/>
          </reference>
          <reference field="26" count="1" selected="0">
            <x v="5"/>
          </reference>
          <reference field="27" count="1" selected="0">
            <x v="45"/>
          </reference>
        </references>
      </pivotArea>
    </format>
    <format dxfId="290">
      <pivotArea dataOnly="0" labelOnly="1" fieldPosition="0">
        <references count="5">
          <reference field="0" count="5">
            <x v="1"/>
            <x v="4"/>
            <x v="6"/>
            <x v="15"/>
            <x v="38"/>
          </reference>
          <reference field="17" count="1" selected="0">
            <x v="1"/>
          </reference>
          <reference field="18" count="1" selected="0">
            <x v="42"/>
          </reference>
          <reference field="26" count="1" selected="0">
            <x v="5"/>
          </reference>
          <reference field="27" count="1" selected="0">
            <x v="43"/>
          </reference>
        </references>
      </pivotArea>
    </format>
    <format dxfId="289">
      <pivotArea dataOnly="0" labelOnly="1" fieldPosition="0">
        <references count="5">
          <reference field="0" count="10">
            <x v="0"/>
            <x v="1"/>
            <x v="4"/>
            <x v="6"/>
            <x v="15"/>
            <x v="18"/>
            <x v="19"/>
            <x v="22"/>
            <x v="30"/>
            <x v="38"/>
          </reference>
          <reference field="17" count="1" selected="0">
            <x v="1"/>
          </reference>
          <reference field="18" count="1" selected="0">
            <x v="56"/>
          </reference>
          <reference field="26" count="1" selected="0">
            <x v="5"/>
          </reference>
          <reference field="27" count="1" selected="0">
            <x v="37"/>
          </reference>
        </references>
      </pivotArea>
    </format>
    <format dxfId="288">
      <pivotArea dataOnly="0" labelOnly="1" fieldPosition="0">
        <references count="5">
          <reference field="0" count="3">
            <x v="1"/>
            <x v="15"/>
            <x v="18"/>
          </reference>
          <reference field="17" count="1" selected="0">
            <x v="1"/>
          </reference>
          <reference field="18" count="1" selected="0">
            <x v="64"/>
          </reference>
          <reference field="26" count="1" selected="0">
            <x v="5"/>
          </reference>
          <reference field="27" count="1" selected="0">
            <x v="44"/>
          </reference>
        </references>
      </pivotArea>
    </format>
    <format dxfId="287">
      <pivotArea dataOnly="0" labelOnly="1" fieldPosition="0">
        <references count="5">
          <reference field="0" count="4">
            <x v="4"/>
            <x v="6"/>
            <x v="15"/>
            <x v="30"/>
          </reference>
          <reference field="17" count="1" selected="0">
            <x v="1"/>
          </reference>
          <reference field="18" count="1" selected="0">
            <x v="70"/>
          </reference>
          <reference field="26" count="1" selected="0">
            <x v="5"/>
          </reference>
          <reference field="27" count="1" selected="0">
            <x v="40"/>
          </reference>
        </references>
      </pivotArea>
    </format>
    <format dxfId="286">
      <pivotArea dataOnly="0" labelOnly="1" fieldPosition="0">
        <references count="5">
          <reference field="0" count="3">
            <x v="15"/>
            <x v="18"/>
            <x v="37"/>
          </reference>
          <reference field="17" count="1" selected="0">
            <x v="1"/>
          </reference>
          <reference field="18" count="1" selected="0">
            <x v="73"/>
          </reference>
          <reference field="26" count="1" selected="0">
            <x v="5"/>
          </reference>
          <reference field="27" count="1" selected="0">
            <x v="48"/>
          </reference>
        </references>
      </pivotArea>
    </format>
    <format dxfId="285">
      <pivotArea dataOnly="0" labelOnly="1" fieldPosition="0">
        <references count="5">
          <reference field="0" count="4">
            <x v="4"/>
            <x v="15"/>
            <x v="18"/>
            <x v="30"/>
          </reference>
          <reference field="17" count="1" selected="0">
            <x v="1"/>
          </reference>
          <reference field="18" count="1" selected="0">
            <x v="85"/>
          </reference>
          <reference field="26" count="1" selected="0">
            <x v="5"/>
          </reference>
          <reference field="27" count="1" selected="0">
            <x v="46"/>
          </reference>
        </references>
      </pivotArea>
    </format>
    <format dxfId="284">
      <pivotArea dataOnly="0" labelOnly="1" fieldPosition="0">
        <references count="5">
          <reference field="0" count="3">
            <x v="4"/>
            <x v="20"/>
            <x v="26"/>
          </reference>
          <reference field="17" count="1" selected="0">
            <x v="1"/>
          </reference>
          <reference field="18" count="1" selected="0">
            <x v="94"/>
          </reference>
          <reference field="26" count="1" selected="0">
            <x v="5"/>
          </reference>
          <reference field="27" count="1" selected="0">
            <x v="66"/>
          </reference>
        </references>
      </pivotArea>
    </format>
    <format dxfId="283">
      <pivotArea dataOnly="0" labelOnly="1" fieldPosition="0">
        <references count="5">
          <reference field="0" count="2">
            <x v="25"/>
            <x v="33"/>
          </reference>
          <reference field="17" count="1" selected="0">
            <x v="2"/>
          </reference>
          <reference field="18" count="1" selected="0">
            <x v="8"/>
          </reference>
          <reference field="26" count="1" selected="0">
            <x v="7"/>
          </reference>
          <reference field="27" count="1" selected="0">
            <x v="60"/>
          </reference>
        </references>
      </pivotArea>
    </format>
    <format dxfId="282">
      <pivotArea dataOnly="0" labelOnly="1" fieldPosition="0">
        <references count="5">
          <reference field="0" count="1">
            <x v="25"/>
          </reference>
          <reference field="17" count="1" selected="0">
            <x v="2"/>
          </reference>
          <reference field="18" count="1" selected="0">
            <x v="12"/>
          </reference>
          <reference field="26" count="1" selected="0">
            <x v="7"/>
          </reference>
          <reference field="27" count="1" selected="0">
            <x v="63"/>
          </reference>
        </references>
      </pivotArea>
    </format>
    <format dxfId="281">
      <pivotArea dataOnly="0" labelOnly="1" fieldPosition="0">
        <references count="5">
          <reference field="0" count="1">
            <x v="13"/>
          </reference>
          <reference field="17" count="1" selected="0">
            <x v="2"/>
          </reference>
          <reference field="18" count="1" selected="0">
            <x v="16"/>
          </reference>
          <reference field="26" count="1" selected="0">
            <x v="7"/>
          </reference>
          <reference field="27" count="1" selected="0">
            <x v="65"/>
          </reference>
        </references>
      </pivotArea>
    </format>
    <format dxfId="280">
      <pivotArea dataOnly="0" labelOnly="1" fieldPosition="0">
        <references count="5">
          <reference field="0" count="2">
            <x v="3"/>
            <x v="38"/>
          </reference>
          <reference field="17" count="1" selected="0">
            <x v="2"/>
          </reference>
          <reference field="18" count="1" selected="0">
            <x v="45"/>
          </reference>
          <reference field="26" count="1" selected="0">
            <x v="7"/>
          </reference>
          <reference field="27" count="1" selected="0">
            <x v="58"/>
          </reference>
        </references>
      </pivotArea>
    </format>
    <format dxfId="279">
      <pivotArea dataOnly="0" labelOnly="1" fieldPosition="0">
        <references count="5">
          <reference field="0" count="2">
            <x v="25"/>
            <x v="33"/>
          </reference>
          <reference field="17" count="1" selected="0">
            <x v="2"/>
          </reference>
          <reference field="18" count="1" selected="0">
            <x v="60"/>
          </reference>
          <reference field="26" count="1" selected="0">
            <x v="7"/>
          </reference>
          <reference field="27" count="1" selected="0">
            <x v="62"/>
          </reference>
        </references>
      </pivotArea>
    </format>
    <format dxfId="278">
      <pivotArea dataOnly="0" labelOnly="1" fieldPosition="0">
        <references count="5">
          <reference field="0" count="2">
            <x v="3"/>
            <x v="38"/>
          </reference>
          <reference field="17" count="1" selected="0">
            <x v="2"/>
          </reference>
          <reference field="18" count="1" selected="0">
            <x v="68"/>
          </reference>
          <reference field="26" count="1" selected="0">
            <x v="7"/>
          </reference>
          <reference field="27" count="1" selected="0">
            <x v="56"/>
          </reference>
        </references>
      </pivotArea>
    </format>
    <format dxfId="277">
      <pivotArea dataOnly="0" labelOnly="1" fieldPosition="0">
        <references count="5">
          <reference field="0" count="2">
            <x v="3"/>
            <x v="38"/>
          </reference>
          <reference field="17" count="1" selected="0">
            <x v="2"/>
          </reference>
          <reference field="18" count="1" selected="0">
            <x v="72"/>
          </reference>
          <reference field="26" count="1" selected="0">
            <x v="7"/>
          </reference>
          <reference field="27" count="1" selected="0">
            <x v="59"/>
          </reference>
        </references>
      </pivotArea>
    </format>
    <format dxfId="276">
      <pivotArea dataOnly="0" labelOnly="1" fieldPosition="0">
        <references count="5">
          <reference field="0" count="3">
            <x v="13"/>
            <x v="25"/>
            <x v="38"/>
          </reference>
          <reference field="17" count="1" selected="0">
            <x v="2"/>
          </reference>
          <reference field="18" count="1" selected="0">
            <x v="75"/>
          </reference>
          <reference field="26" count="1" selected="0">
            <x v="7"/>
          </reference>
          <reference field="27" count="1" selected="0">
            <x v="61"/>
          </reference>
        </references>
      </pivotArea>
    </format>
    <format dxfId="275">
      <pivotArea dataOnly="0" labelOnly="1" fieldPosition="0">
        <references count="5">
          <reference field="0" count="1">
            <x v="38"/>
          </reference>
          <reference field="17" count="1" selected="0">
            <x v="2"/>
          </reference>
          <reference field="18" count="1" selected="0">
            <x v="76"/>
          </reference>
          <reference field="26" count="1" selected="0">
            <x v="7"/>
          </reference>
          <reference field="27" count="1" selected="0">
            <x v="57"/>
          </reference>
        </references>
      </pivotArea>
    </format>
    <format dxfId="274">
      <pivotArea dataOnly="0" labelOnly="1" fieldPosition="0">
        <references count="5">
          <reference field="0" count="3">
            <x v="13"/>
            <x v="25"/>
            <x v="27"/>
          </reference>
          <reference field="17" count="1" selected="0">
            <x v="2"/>
          </reference>
          <reference field="18" count="1" selected="0">
            <x v="78"/>
          </reference>
          <reference field="26" count="1" selected="0">
            <x v="7"/>
          </reference>
          <reference field="27" count="1" selected="0">
            <x v="64"/>
          </reference>
        </references>
      </pivotArea>
    </format>
    <format dxfId="273">
      <pivotArea dataOnly="0" labelOnly="1" fieldPosition="0">
        <references count="5">
          <reference field="0" count="1">
            <x v="35"/>
          </reference>
          <reference field="17" count="1" selected="0">
            <x v="2"/>
          </reference>
          <reference field="18" count="1" selected="0">
            <x v="94"/>
          </reference>
          <reference field="26" count="1" selected="0">
            <x v="7"/>
          </reference>
          <reference field="27" count="1" selected="0">
            <x v="66"/>
          </reference>
        </references>
      </pivotArea>
    </format>
    <format dxfId="272">
      <pivotArea dataOnly="0" labelOnly="1" fieldPosition="0">
        <references count="5">
          <reference field="0" count="1">
            <x v="3"/>
          </reference>
          <reference field="17" count="1" selected="0">
            <x v="4"/>
          </reference>
          <reference field="18" count="1" selected="0">
            <x v="14"/>
          </reference>
          <reference field="26" count="1" selected="0">
            <x v="6"/>
          </reference>
          <reference field="27" count="1" selected="0">
            <x v="53"/>
          </reference>
        </references>
      </pivotArea>
    </format>
    <format dxfId="271">
      <pivotArea dataOnly="0" labelOnly="1" fieldPosition="0">
        <references count="5">
          <reference field="0" count="1">
            <x v="3"/>
          </reference>
          <reference field="17" count="1" selected="0">
            <x v="4"/>
          </reference>
          <reference field="18" count="1" selected="0">
            <x v="20"/>
          </reference>
          <reference field="26" count="1" selected="0">
            <x v="6"/>
          </reference>
          <reference field="27" count="1" selected="0">
            <x v="50"/>
          </reference>
        </references>
      </pivotArea>
    </format>
    <format dxfId="270">
      <pivotArea dataOnly="0" labelOnly="1" fieldPosition="0">
        <references count="5">
          <reference field="0" count="1">
            <x v="3"/>
          </reference>
          <reference field="17" count="1" selected="0">
            <x v="4"/>
          </reference>
          <reference field="18" count="1" selected="0">
            <x v="24"/>
          </reference>
          <reference field="26" count="1" selected="0">
            <x v="6"/>
          </reference>
          <reference field="27" count="1" selected="0">
            <x v="54"/>
          </reference>
        </references>
      </pivotArea>
    </format>
    <format dxfId="269">
      <pivotArea dataOnly="0" labelOnly="1" fieldPosition="0">
        <references count="5">
          <reference field="0" count="1">
            <x v="3"/>
          </reference>
          <reference field="17" count="1" selected="0">
            <x v="4"/>
          </reference>
          <reference field="18" count="1" selected="0">
            <x v="35"/>
          </reference>
          <reference field="26" count="1" selected="0">
            <x v="6"/>
          </reference>
          <reference field="27" count="1" selected="0">
            <x v="51"/>
          </reference>
        </references>
      </pivotArea>
    </format>
    <format dxfId="268">
      <pivotArea dataOnly="0" labelOnly="1" fieldPosition="0">
        <references count="5">
          <reference field="0" count="1">
            <x v="16"/>
          </reference>
          <reference field="17" count="1" selected="0">
            <x v="4"/>
          </reference>
          <reference field="18" count="1" selected="0">
            <x v="53"/>
          </reference>
          <reference field="26" count="1" selected="0">
            <x v="6"/>
          </reference>
          <reference field="27" count="1" selected="0">
            <x v="66"/>
          </reference>
        </references>
      </pivotArea>
    </format>
    <format dxfId="267">
      <pivotArea dataOnly="0" labelOnly="1" fieldPosition="0">
        <references count="5">
          <reference field="0" count="2">
            <x v="3"/>
            <x v="16"/>
          </reference>
          <reference field="17" count="1" selected="0">
            <x v="4"/>
          </reference>
          <reference field="18" count="1" selected="0">
            <x v="55"/>
          </reference>
          <reference field="26" count="1" selected="0">
            <x v="6"/>
          </reference>
          <reference field="27" count="1" selected="0">
            <x v="55"/>
          </reference>
        </references>
      </pivotArea>
    </format>
    <format dxfId="266">
      <pivotArea dataOnly="0" labelOnly="1" fieldPosition="0">
        <references count="5">
          <reference field="0" count="1">
            <x v="3"/>
          </reference>
          <reference field="17" count="1" selected="0">
            <x v="4"/>
          </reference>
          <reference field="18" count="1" selected="0">
            <x v="58"/>
          </reference>
          <reference field="26" count="1" selected="0">
            <x v="6"/>
          </reference>
          <reference field="27" count="1" selected="0">
            <x v="49"/>
          </reference>
        </references>
      </pivotArea>
    </format>
    <format dxfId="265">
      <pivotArea dataOnly="0" labelOnly="1" fieldPosition="0">
        <references count="5">
          <reference field="0" count="1">
            <x v="3"/>
          </reference>
          <reference field="17" count="1" selected="0">
            <x v="4"/>
          </reference>
          <reference field="18" count="1" selected="0">
            <x v="69"/>
          </reference>
          <reference field="26" count="1" selected="0">
            <x v="6"/>
          </reference>
          <reference field="27" count="1" selected="0">
            <x v="52"/>
          </reference>
        </references>
      </pivotArea>
    </format>
    <format dxfId="264">
      <pivotArea dataOnly="0" labelOnly="1" fieldPosition="0">
        <references count="5">
          <reference field="0" count="1">
            <x v="28"/>
          </reference>
          <reference field="17" count="1" selected="0">
            <x v="4"/>
          </reference>
          <reference field="18" count="1" selected="0">
            <x v="94"/>
          </reference>
          <reference field="26" count="1" selected="0">
            <x v="6"/>
          </reference>
          <reference field="27" count="1" selected="0">
            <x v="66"/>
          </reference>
        </references>
      </pivotArea>
    </format>
    <format dxfId="263">
      <pivotArea dataOnly="0" labelOnly="1" fieldPosition="0">
        <references count="5">
          <reference field="0" count="3">
            <x v="4"/>
            <x v="9"/>
            <x v="38"/>
          </reference>
          <reference field="17" count="1" selected="0">
            <x v="5"/>
          </reference>
          <reference field="18" count="1" selected="0">
            <x v="6"/>
          </reference>
          <reference field="26" count="1" selected="0">
            <x v="0"/>
          </reference>
          <reference field="27" count="1" selected="0">
            <x v="5"/>
          </reference>
        </references>
      </pivotArea>
    </format>
    <format dxfId="262">
      <pivotArea dataOnly="0" labelOnly="1" fieldPosition="0">
        <references count="5">
          <reference field="0" count="1">
            <x v="4"/>
          </reference>
          <reference field="17" count="1" selected="0">
            <x v="5"/>
          </reference>
          <reference field="18" count="1" selected="0">
            <x v="29"/>
          </reference>
          <reference field="26" count="1" selected="0">
            <x v="0"/>
          </reference>
          <reference field="27" count="1" selected="0">
            <x v="1"/>
          </reference>
        </references>
      </pivotArea>
    </format>
    <format dxfId="261">
      <pivotArea dataOnly="0" labelOnly="1" fieldPosition="0">
        <references count="5">
          <reference field="0" count="2">
            <x v="3"/>
            <x v="21"/>
          </reference>
          <reference field="17" count="1" selected="0">
            <x v="5"/>
          </reference>
          <reference field="18" count="1" selected="0">
            <x v="41"/>
          </reference>
          <reference field="26" count="1" selected="0">
            <x v="0"/>
          </reference>
          <reference field="27" count="1" selected="0">
            <x v="4"/>
          </reference>
        </references>
      </pivotArea>
    </format>
    <format dxfId="260">
      <pivotArea dataOnly="0" labelOnly="1" fieldPosition="0">
        <references count="5">
          <reference field="0" count="1">
            <x v="38"/>
          </reference>
          <reference field="17" count="1" selected="0">
            <x v="5"/>
          </reference>
          <reference field="18" count="1" selected="0">
            <x v="57"/>
          </reference>
          <reference field="26" count="1" selected="0">
            <x v="0"/>
          </reference>
          <reference field="27" count="1" selected="0">
            <x v="3"/>
          </reference>
        </references>
      </pivotArea>
    </format>
    <format dxfId="259">
      <pivotArea dataOnly="0" labelOnly="1" fieldPosition="0">
        <references count="5">
          <reference field="0" count="1">
            <x v="38"/>
          </reference>
          <reference field="17" count="1" selected="0">
            <x v="5"/>
          </reference>
          <reference field="18" count="1" selected="0">
            <x v="74"/>
          </reference>
          <reference field="26" count="1" selected="0">
            <x v="0"/>
          </reference>
          <reference field="27" count="1" selected="0">
            <x v="2"/>
          </reference>
        </references>
      </pivotArea>
    </format>
    <format dxfId="258">
      <pivotArea dataOnly="0" labelOnly="1" fieldPosition="0">
        <references count="5">
          <reference field="0" count="2">
            <x v="12"/>
            <x v="15"/>
          </reference>
          <reference field="17" count="1" selected="0">
            <x v="5"/>
          </reference>
          <reference field="18" count="1" selected="0">
            <x v="77"/>
          </reference>
          <reference field="26" count="1" selected="0">
            <x v="0"/>
          </reference>
          <reference field="27" count="1" selected="0">
            <x v="18"/>
          </reference>
        </references>
      </pivotArea>
    </format>
    <format dxfId="257">
      <pivotArea dataOnly="0" labelOnly="1" fieldPosition="0">
        <references count="5">
          <reference field="0" count="4">
            <x v="9"/>
            <x v="12"/>
            <x v="15"/>
            <x v="38"/>
          </reference>
          <reference field="17" count="1" selected="0">
            <x v="5"/>
          </reference>
          <reference field="18" count="1" selected="0">
            <x v="79"/>
          </reference>
          <reference field="26" count="1" selected="0">
            <x v="0"/>
          </reference>
          <reference field="27" count="1" selected="0">
            <x v="6"/>
          </reference>
        </references>
      </pivotArea>
    </format>
    <format dxfId="256">
      <pivotArea dataOnly="0" labelOnly="1" fieldPosition="0">
        <references count="5">
          <reference field="0" count="1">
            <x v="4"/>
          </reference>
          <reference field="17" count="1" selected="0">
            <x v="5"/>
          </reference>
          <reference field="18" count="1" selected="0">
            <x v="81"/>
          </reference>
          <reference field="26" count="1" selected="0">
            <x v="0"/>
          </reference>
          <reference field="27" count="1" selected="0">
            <x v="0"/>
          </reference>
        </references>
      </pivotArea>
    </format>
    <format dxfId="255">
      <pivotArea dataOnly="0" labelOnly="1" fieldPosition="0">
        <references count="5">
          <reference field="0" count="2">
            <x v="14"/>
            <x v="17"/>
          </reference>
          <reference field="17" count="1" selected="0">
            <x v="5"/>
          </reference>
          <reference field="18" count="1" selected="0">
            <x v="94"/>
          </reference>
          <reference field="26" count="1" selected="0">
            <x v="0"/>
          </reference>
          <reference field="27" count="1" selected="0">
            <x v="66"/>
          </reference>
        </references>
      </pivotArea>
    </format>
    <format dxfId="254">
      <pivotArea dataOnly="0" labelOnly="1" fieldPosition="0">
        <references count="5">
          <reference field="0" count="1">
            <x v="8"/>
          </reference>
          <reference field="17" count="1" selected="0">
            <x v="6"/>
          </reference>
          <reference field="18" count="1" selected="0">
            <x v="11"/>
          </reference>
          <reference field="26" count="1" selected="0">
            <x v="4"/>
          </reference>
          <reference field="27" count="1" selected="0">
            <x v="29"/>
          </reference>
        </references>
      </pivotArea>
    </format>
    <format dxfId="253">
      <pivotArea dataOnly="0" labelOnly="1" fieldPosition="0">
        <references count="5">
          <reference field="0" count="5">
            <x v="2"/>
            <x v="3"/>
            <x v="5"/>
            <x v="6"/>
            <x v="18"/>
          </reference>
          <reference field="17" count="1" selected="0">
            <x v="6"/>
          </reference>
          <reference field="18" count="1" selected="0">
            <x v="13"/>
          </reference>
          <reference field="26" count="1" selected="0">
            <x v="4"/>
          </reference>
          <reference field="27" count="1" selected="0">
            <x v="28"/>
          </reference>
        </references>
      </pivotArea>
    </format>
    <format dxfId="252">
      <pivotArea dataOnly="0" labelOnly="1" fieldPosition="0">
        <references count="5">
          <reference field="0" count="1">
            <x v="11"/>
          </reference>
          <reference field="17" count="1" selected="0">
            <x v="6"/>
          </reference>
          <reference field="18" count="1" selected="0">
            <x v="23"/>
          </reference>
          <reference field="26" count="1" selected="0">
            <x v="4"/>
          </reference>
          <reference field="27" count="1" selected="0">
            <x v="66"/>
          </reference>
        </references>
      </pivotArea>
    </format>
    <format dxfId="251">
      <pivotArea dataOnly="0" labelOnly="1" fieldPosition="0">
        <references count="5">
          <reference field="0" count="3">
            <x v="6"/>
            <x v="7"/>
            <x v="30"/>
          </reference>
          <reference field="17" count="1" selected="0">
            <x v="6"/>
          </reference>
          <reference field="18" count="1" selected="0">
            <x v="28"/>
          </reference>
          <reference field="26" count="1" selected="0">
            <x v="4"/>
          </reference>
          <reference field="27" count="1" selected="0">
            <x v="23"/>
          </reference>
        </references>
      </pivotArea>
    </format>
    <format dxfId="250">
      <pivotArea dataOnly="0" labelOnly="1" fieldPosition="0">
        <references count="5">
          <reference field="0" count="1">
            <x v="30"/>
          </reference>
          <reference field="17" count="1" selected="0">
            <x v="6"/>
          </reference>
          <reference field="18" count="1" selected="0">
            <x v="31"/>
          </reference>
          <reference field="26" count="1" selected="0">
            <x v="4"/>
          </reference>
          <reference field="27" count="1" selected="0">
            <x v="66"/>
          </reference>
        </references>
      </pivotArea>
    </format>
    <format dxfId="249">
      <pivotArea dataOnly="0" labelOnly="1" fieldPosition="0">
        <references count="5">
          <reference field="0" count="1">
            <x v="11"/>
          </reference>
          <reference field="17" count="1" selected="0">
            <x v="6"/>
          </reference>
          <reference field="18" count="1" selected="0">
            <x v="34"/>
          </reference>
          <reference field="26" count="1" selected="0">
            <x v="4"/>
          </reference>
          <reference field="27" count="1" selected="0">
            <x v="66"/>
          </reference>
        </references>
      </pivotArea>
    </format>
    <format dxfId="248">
      <pivotArea dataOnly="0" labelOnly="1" fieldPosition="0">
        <references count="5">
          <reference field="0" count="2">
            <x v="3"/>
            <x v="6"/>
          </reference>
          <reference field="17" count="1" selected="0">
            <x v="6"/>
          </reference>
          <reference field="18" count="1" selected="0">
            <x v="36"/>
          </reference>
          <reference field="26" count="1" selected="0">
            <x v="4"/>
          </reference>
          <reference field="27" count="1" selected="0">
            <x v="22"/>
          </reference>
        </references>
      </pivotArea>
    </format>
    <format dxfId="247">
      <pivotArea dataOnly="0" labelOnly="1" fieldPosition="0">
        <references count="5">
          <reference field="0" count="3">
            <x v="3"/>
            <x v="32"/>
            <x v="33"/>
          </reference>
          <reference field="17" count="1" selected="0">
            <x v="6"/>
          </reference>
          <reference field="18" count="1" selected="0">
            <x v="37"/>
          </reference>
          <reference field="26" count="1" selected="0">
            <x v="4"/>
          </reference>
          <reference field="27" count="1" selected="0">
            <x v="34"/>
          </reference>
        </references>
      </pivotArea>
    </format>
    <format dxfId="246">
      <pivotArea dataOnly="0" labelOnly="1" fieldPosition="0">
        <references count="5">
          <reference field="0" count="4">
            <x v="3"/>
            <x v="6"/>
            <x v="30"/>
            <x v="32"/>
          </reference>
          <reference field="17" count="1" selected="0">
            <x v="6"/>
          </reference>
          <reference field="18" count="1" selected="0">
            <x v="39"/>
          </reference>
          <reference field="26" count="1" selected="0">
            <x v="4"/>
          </reference>
          <reference field="27" count="1" selected="0">
            <x v="31"/>
          </reference>
        </references>
      </pivotArea>
    </format>
    <format dxfId="245">
      <pivotArea dataOnly="0" labelOnly="1" fieldPosition="0">
        <references count="5">
          <reference field="0" count="1">
            <x v="11"/>
          </reference>
          <reference field="17" count="1" selected="0">
            <x v="6"/>
          </reference>
          <reference field="18" count="1" selected="0">
            <x v="43"/>
          </reference>
          <reference field="26" count="1" selected="0">
            <x v="4"/>
          </reference>
          <reference field="27" count="1" selected="0">
            <x v="66"/>
          </reference>
        </references>
      </pivotArea>
    </format>
    <format dxfId="244">
      <pivotArea dataOnly="0" labelOnly="1" fieldPosition="0">
        <references count="5">
          <reference field="0" count="1">
            <x v="11"/>
          </reference>
          <reference field="17" count="1" selected="0">
            <x v="6"/>
          </reference>
          <reference field="18" count="1" selected="0">
            <x v="46"/>
          </reference>
          <reference field="26" count="1" selected="0">
            <x v="4"/>
          </reference>
          <reference field="27" count="1" selected="0">
            <x v="66"/>
          </reference>
        </references>
      </pivotArea>
    </format>
    <format dxfId="243">
      <pivotArea dataOnly="0" labelOnly="1" fieldPosition="0">
        <references count="5">
          <reference field="0" count="2">
            <x v="33"/>
            <x v="38"/>
          </reference>
          <reference field="17" count="1" selected="0">
            <x v="6"/>
          </reference>
          <reference field="18" count="1" selected="0">
            <x v="52"/>
          </reference>
          <reference field="26" count="1" selected="0">
            <x v="4"/>
          </reference>
          <reference field="27" count="1" selected="0">
            <x v="25"/>
          </reference>
        </references>
      </pivotArea>
    </format>
    <format dxfId="242">
      <pivotArea dataOnly="0" labelOnly="1" fieldPosition="0">
        <references count="5">
          <reference field="0" count="3">
            <x v="3"/>
            <x v="30"/>
            <x v="32"/>
          </reference>
          <reference field="17" count="1" selected="0">
            <x v="6"/>
          </reference>
          <reference field="18" count="1" selected="0">
            <x v="61"/>
          </reference>
          <reference field="26" count="1" selected="0">
            <x v="4"/>
          </reference>
          <reference field="27" count="1" selected="0">
            <x v="35"/>
          </reference>
        </references>
      </pivotArea>
    </format>
    <format dxfId="241">
      <pivotArea dataOnly="0" labelOnly="1" fieldPosition="0">
        <references count="5">
          <reference field="0" count="10">
            <x v="0"/>
            <x v="2"/>
            <x v="3"/>
            <x v="6"/>
            <x v="7"/>
            <x v="15"/>
            <x v="30"/>
            <x v="33"/>
            <x v="34"/>
            <x v="38"/>
          </reference>
          <reference field="17" count="1" selected="0">
            <x v="6"/>
          </reference>
          <reference field="18" count="1" selected="0">
            <x v="62"/>
          </reference>
          <reference field="26" count="1" selected="0">
            <x v="4"/>
          </reference>
          <reference field="27" count="1" selected="0">
            <x v="20"/>
          </reference>
        </references>
      </pivotArea>
    </format>
    <format dxfId="240">
      <pivotArea dataOnly="0" labelOnly="1" fieldPosition="0">
        <references count="5">
          <reference field="0" count="1">
            <x v="30"/>
          </reference>
          <reference field="17" count="1" selected="0">
            <x v="6"/>
          </reference>
          <reference field="18" count="1" selected="0">
            <x v="63"/>
          </reference>
          <reference field="26" count="1" selected="0">
            <x v="4"/>
          </reference>
          <reference field="27" count="1" selected="0">
            <x v="66"/>
          </reference>
        </references>
      </pivotArea>
    </format>
    <format dxfId="239">
      <pivotArea dataOnly="0" labelOnly="1" fieldPosition="0">
        <references count="5">
          <reference field="0" count="4">
            <x v="2"/>
            <x v="6"/>
            <x v="7"/>
            <x v="33"/>
          </reference>
          <reference field="17" count="1" selected="0">
            <x v="6"/>
          </reference>
          <reference field="18" count="1" selected="0">
            <x v="66"/>
          </reference>
          <reference field="26" count="1" selected="0">
            <x v="4"/>
          </reference>
          <reference field="27" count="1" selected="0">
            <x v="24"/>
          </reference>
        </references>
      </pivotArea>
    </format>
    <format dxfId="238">
      <pivotArea dataOnly="0" labelOnly="1" fieldPosition="0">
        <references count="5">
          <reference field="0" count="5">
            <x v="3"/>
            <x v="30"/>
            <x v="32"/>
            <x v="33"/>
            <x v="34"/>
          </reference>
          <reference field="17" count="1" selected="0">
            <x v="6"/>
          </reference>
          <reference field="18" count="1" selected="0">
            <x v="80"/>
          </reference>
          <reference field="26" count="1" selected="0">
            <x v="4"/>
          </reference>
          <reference field="27" count="1" selected="0">
            <x v="32"/>
          </reference>
        </references>
      </pivotArea>
    </format>
    <format dxfId="237">
      <pivotArea dataOnly="0" labelOnly="1" fieldPosition="0">
        <references count="5">
          <reference field="0" count="3">
            <x v="3"/>
            <x v="6"/>
            <x v="30"/>
          </reference>
          <reference field="17" count="1" selected="0">
            <x v="6"/>
          </reference>
          <reference field="18" count="1" selected="0">
            <x v="82"/>
          </reference>
          <reference field="26" count="1" selected="0">
            <x v="4"/>
          </reference>
          <reference field="27" count="1" selected="0">
            <x v="26"/>
          </reference>
        </references>
      </pivotArea>
    </format>
    <format dxfId="236">
      <pivotArea dataOnly="0" labelOnly="1" fieldPosition="0">
        <references count="5">
          <reference field="0" count="1">
            <x v="11"/>
          </reference>
          <reference field="17" count="1" selected="0">
            <x v="6"/>
          </reference>
          <reference field="18" count="1" selected="0">
            <x v="83"/>
          </reference>
          <reference field="26" count="1" selected="0">
            <x v="4"/>
          </reference>
          <reference field="27" count="1" selected="0">
            <x v="66"/>
          </reference>
        </references>
      </pivotArea>
    </format>
    <format dxfId="235">
      <pivotArea dataOnly="0" labelOnly="1" fieldPosition="0">
        <references count="5">
          <reference field="0" count="6">
            <x v="2"/>
            <x v="3"/>
            <x v="6"/>
            <x v="30"/>
            <x v="32"/>
            <x v="34"/>
          </reference>
          <reference field="17" count="1" selected="0">
            <x v="6"/>
          </reference>
          <reference field="18" count="1" selected="0">
            <x v="84"/>
          </reference>
          <reference field="26" count="1" selected="0">
            <x v="4"/>
          </reference>
          <reference field="27" count="1" selected="0">
            <x v="33"/>
          </reference>
        </references>
      </pivotArea>
    </format>
    <format dxfId="234">
      <pivotArea dataOnly="0" labelOnly="1" fieldPosition="0">
        <references count="5">
          <reference field="0" count="3">
            <x v="3"/>
            <x v="6"/>
            <x v="18"/>
          </reference>
          <reference field="17" count="1" selected="0">
            <x v="6"/>
          </reference>
          <reference field="18" count="1" selected="0">
            <x v="87"/>
          </reference>
          <reference field="26" count="1" selected="0">
            <x v="4"/>
          </reference>
          <reference field="27" count="1" selected="0">
            <x v="27"/>
          </reference>
        </references>
      </pivotArea>
    </format>
    <format dxfId="233">
      <pivotArea dataOnly="0" labelOnly="1" fieldPosition="0">
        <references count="5">
          <reference field="0" count="1">
            <x v="38"/>
          </reference>
          <reference field="17" count="1" selected="0">
            <x v="6"/>
          </reference>
          <reference field="18" count="1" selected="0">
            <x v="88"/>
          </reference>
          <reference field="26" count="1" selected="0">
            <x v="4"/>
          </reference>
          <reference field="27" count="1" selected="0">
            <x v="30"/>
          </reference>
        </references>
      </pivotArea>
    </format>
    <format dxfId="232">
      <pivotArea dataOnly="0" labelOnly="1" fieldPosition="0">
        <references count="5">
          <reference field="0" count="2">
            <x v="3"/>
            <x v="24"/>
          </reference>
          <reference field="17" count="1" selected="0">
            <x v="6"/>
          </reference>
          <reference field="18" count="1" selected="0">
            <x v="90"/>
          </reference>
          <reference field="26" count="1" selected="0">
            <x v="4"/>
          </reference>
          <reference field="27" count="1" selected="0">
            <x v="36"/>
          </reference>
        </references>
      </pivotArea>
    </format>
    <format dxfId="231">
      <pivotArea dataOnly="0" labelOnly="1" fieldPosition="0">
        <references count="5">
          <reference field="0" count="5">
            <x v="2"/>
            <x v="3"/>
            <x v="6"/>
            <x v="29"/>
            <x v="30"/>
          </reference>
          <reference field="17" count="1" selected="0">
            <x v="6"/>
          </reference>
          <reference field="18" count="1" selected="0">
            <x v="91"/>
          </reference>
          <reference field="26" count="1" selected="0">
            <x v="4"/>
          </reference>
          <reference field="27" count="1" selected="0">
            <x v="21"/>
          </reference>
        </references>
      </pivotArea>
    </format>
    <format dxfId="230">
      <pivotArea dataOnly="0" labelOnly="1" fieldPosition="0">
        <references count="5">
          <reference field="0" count="3">
            <x v="10"/>
            <x v="26"/>
            <x v="35"/>
          </reference>
          <reference field="17" count="1" selected="0">
            <x v="6"/>
          </reference>
          <reference field="18" count="1" selected="0">
            <x v="94"/>
          </reference>
          <reference field="26" count="1" selected="0">
            <x v="4"/>
          </reference>
          <reference field="27" count="1" selected="0">
            <x v="66"/>
          </reference>
        </references>
      </pivotArea>
    </format>
    <format dxfId="229">
      <pivotArea dataOnly="0" labelOnly="1" fieldPosition="0">
        <references count="5">
          <reference field="0" count="1">
            <x v="4"/>
          </reference>
          <reference field="17" count="1" selected="0">
            <x v="7"/>
          </reference>
          <reference field="18" count="1" selected="0">
            <x v="7"/>
          </reference>
          <reference field="26" count="1" selected="0">
            <x v="1"/>
          </reference>
          <reference field="27" count="1" selected="0">
            <x v="16"/>
          </reference>
        </references>
      </pivotArea>
    </format>
    <format dxfId="228">
      <pivotArea dataOnly="0" labelOnly="1" fieldPosition="0">
        <references count="5">
          <reference field="0" count="2">
            <x v="4"/>
            <x v="15"/>
          </reference>
          <reference field="17" count="1" selected="0">
            <x v="7"/>
          </reference>
          <reference field="18" count="1" selected="0">
            <x v="15"/>
          </reference>
          <reference field="26" count="1" selected="0">
            <x v="1"/>
          </reference>
          <reference field="27" count="1" selected="0">
            <x v="11"/>
          </reference>
        </references>
      </pivotArea>
    </format>
    <format dxfId="227">
      <pivotArea dataOnly="0" labelOnly="1" fieldPosition="0">
        <references count="5">
          <reference field="0" count="1">
            <x v="4"/>
          </reference>
          <reference field="17" count="1" selected="0">
            <x v="7"/>
          </reference>
          <reference field="18" count="1" selected="0">
            <x v="22"/>
          </reference>
          <reference field="26" count="1" selected="0">
            <x v="1"/>
          </reference>
          <reference field="27" count="1" selected="0">
            <x v="13"/>
          </reference>
        </references>
      </pivotArea>
    </format>
    <format dxfId="226">
      <pivotArea dataOnly="0" labelOnly="1" fieldPosition="0">
        <references count="5">
          <reference field="0" count="1">
            <x v="15"/>
          </reference>
          <reference field="17" count="1" selected="0">
            <x v="7"/>
          </reference>
          <reference field="18" count="1" selected="0">
            <x v="32"/>
          </reference>
          <reference field="26" count="1" selected="0">
            <x v="1"/>
          </reference>
          <reference field="27" count="1" selected="0">
            <x v="9"/>
          </reference>
        </references>
      </pivotArea>
    </format>
    <format dxfId="225">
      <pivotArea dataOnly="0" labelOnly="1" fieldPosition="0">
        <references count="5">
          <reference field="0" count="1">
            <x v="4"/>
          </reference>
          <reference field="17" count="1" selected="0">
            <x v="7"/>
          </reference>
          <reference field="18" count="1" selected="0">
            <x v="40"/>
          </reference>
          <reference field="26" count="1" selected="0">
            <x v="1"/>
          </reference>
          <reference field="27" count="1" selected="0">
            <x v="12"/>
          </reference>
        </references>
      </pivotArea>
    </format>
    <format dxfId="224">
      <pivotArea dataOnly="0" labelOnly="1" fieldPosition="0">
        <references count="5">
          <reference field="0" count="2">
            <x v="4"/>
            <x v="15"/>
          </reference>
          <reference field="17" count="1" selected="0">
            <x v="7"/>
          </reference>
          <reference field="18" count="1" selected="0">
            <x v="48"/>
          </reference>
          <reference field="26" count="1" selected="0">
            <x v="1"/>
          </reference>
          <reference field="27" count="1" selected="0">
            <x v="14"/>
          </reference>
        </references>
      </pivotArea>
    </format>
    <format dxfId="223">
      <pivotArea dataOnly="0" labelOnly="1" fieldPosition="0">
        <references count="5">
          <reference field="0" count="1">
            <x v="4"/>
          </reference>
          <reference field="17" count="1" selected="0">
            <x v="7"/>
          </reference>
          <reference field="18" count="1" selected="0">
            <x v="54"/>
          </reference>
          <reference field="26" count="1" selected="0">
            <x v="1"/>
          </reference>
          <reference field="27" count="1" selected="0">
            <x v="7"/>
          </reference>
        </references>
      </pivotArea>
    </format>
    <format dxfId="222">
      <pivotArea dataOnly="0" labelOnly="1" fieldPosition="0">
        <references count="5">
          <reference field="0" count="1">
            <x v="4"/>
          </reference>
          <reference field="17" count="1" selected="0">
            <x v="7"/>
          </reference>
          <reference field="18" count="1" selected="0">
            <x v="59"/>
          </reference>
          <reference field="26" count="1" selected="0">
            <x v="1"/>
          </reference>
          <reference field="27" count="1" selected="0">
            <x v="10"/>
          </reference>
        </references>
      </pivotArea>
    </format>
    <format dxfId="221">
      <pivotArea dataOnly="0" labelOnly="1" fieldPosition="0">
        <references count="5">
          <reference field="0" count="1">
            <x v="4"/>
          </reference>
          <reference field="17" count="1" selected="0">
            <x v="7"/>
          </reference>
          <reference field="18" count="1" selected="0">
            <x v="67"/>
          </reference>
          <reference field="26" count="1" selected="0">
            <x v="1"/>
          </reference>
          <reference field="27" count="1" selected="0">
            <x v="8"/>
          </reference>
        </references>
      </pivotArea>
    </format>
    <format dxfId="220">
      <pivotArea dataOnly="0" labelOnly="1" fieldPosition="0">
        <references count="5">
          <reference field="0" count="1">
            <x v="4"/>
          </reference>
          <reference field="17" count="1" selected="0">
            <x v="7"/>
          </reference>
          <reference field="18" count="1" selected="0">
            <x v="89"/>
          </reference>
          <reference field="26" count="1" selected="0">
            <x v="1"/>
          </reference>
          <reference field="27" count="1" selected="0">
            <x v="15"/>
          </reference>
        </references>
      </pivotArea>
    </format>
    <format dxfId="219">
      <pivotArea dataOnly="0" labelOnly="1" fieldPosition="0">
        <references count="5">
          <reference field="0" count="1">
            <x v="4"/>
          </reference>
          <reference field="17" count="1" selected="0">
            <x v="7"/>
          </reference>
          <reference field="18" count="1" selected="0">
            <x v="94"/>
          </reference>
          <reference field="26" count="1" selected="0">
            <x v="1"/>
          </reference>
          <reference field="27" count="1" selected="0">
            <x v="66"/>
          </reference>
        </references>
      </pivotArea>
    </format>
    <format dxfId="218">
      <pivotArea type="all" dataOnly="0" outline="0" fieldPosition="0"/>
    </format>
    <format dxfId="217">
      <pivotArea dataOnly="0" labelOnly="1" fieldPosition="0">
        <references count="1">
          <reference field="17" count="0"/>
        </references>
      </pivotArea>
    </format>
    <format dxfId="216">
      <pivotArea dataOnly="0" labelOnly="1" grandRow="1" outline="0" fieldPosition="0"/>
    </format>
    <format dxfId="215">
      <pivotArea dataOnly="0" labelOnly="1" fieldPosition="0">
        <references count="2">
          <reference field="17" count="1" selected="0">
            <x v="1"/>
          </reference>
          <reference field="26" count="1">
            <x v="5"/>
          </reference>
        </references>
      </pivotArea>
    </format>
    <format dxfId="214">
      <pivotArea dataOnly="0" labelOnly="1" fieldPosition="0">
        <references count="2">
          <reference field="17" count="1" selected="0">
            <x v="2"/>
          </reference>
          <reference field="26" count="1">
            <x v="7"/>
          </reference>
        </references>
      </pivotArea>
    </format>
    <format dxfId="213">
      <pivotArea dataOnly="0" labelOnly="1" fieldPosition="0">
        <references count="2">
          <reference field="17" count="1" selected="0">
            <x v="4"/>
          </reference>
          <reference field="26" count="1">
            <x v="6"/>
          </reference>
        </references>
      </pivotArea>
    </format>
    <format dxfId="212">
      <pivotArea dataOnly="0" labelOnly="1" fieldPosition="0">
        <references count="2">
          <reference field="17" count="1" selected="0">
            <x v="5"/>
          </reference>
          <reference field="26" count="1">
            <x v="0"/>
          </reference>
        </references>
      </pivotArea>
    </format>
    <format dxfId="211">
      <pivotArea dataOnly="0" labelOnly="1" fieldPosition="0">
        <references count="2">
          <reference field="17" count="1" selected="0">
            <x v="6"/>
          </reference>
          <reference field="26" count="1">
            <x v="4"/>
          </reference>
        </references>
      </pivotArea>
    </format>
    <format dxfId="210">
      <pivotArea dataOnly="0" labelOnly="1" fieldPosition="0">
        <references count="2">
          <reference field="17" count="1" selected="0">
            <x v="7"/>
          </reference>
          <reference field="26" count="1">
            <x v="1"/>
          </reference>
        </references>
      </pivotArea>
    </format>
    <format dxfId="209">
      <pivotArea dataOnly="0" labelOnly="1" fieldPosition="0">
        <references count="3">
          <reference field="17" count="1" selected="0">
            <x v="1"/>
          </reference>
          <reference field="18" count="13">
            <x v="5"/>
            <x v="9"/>
            <x v="21"/>
            <x v="25"/>
            <x v="33"/>
            <x v="38"/>
            <x v="42"/>
            <x v="56"/>
            <x v="64"/>
            <x v="70"/>
            <x v="73"/>
            <x v="85"/>
            <x v="94"/>
          </reference>
          <reference field="26" count="1" selected="0">
            <x v="5"/>
          </reference>
        </references>
      </pivotArea>
    </format>
    <format dxfId="208">
      <pivotArea dataOnly="0" labelOnly="1" fieldPosition="0">
        <references count="3">
          <reference field="17" count="1" selected="0">
            <x v="2"/>
          </reference>
          <reference field="18" count="11">
            <x v="8"/>
            <x v="12"/>
            <x v="16"/>
            <x v="45"/>
            <x v="60"/>
            <x v="68"/>
            <x v="72"/>
            <x v="75"/>
            <x v="76"/>
            <x v="78"/>
            <x v="94"/>
          </reference>
          <reference field="26" count="1" selected="0">
            <x v="7"/>
          </reference>
        </references>
      </pivotArea>
    </format>
    <format dxfId="207">
      <pivotArea dataOnly="0" labelOnly="1" fieldPosition="0">
        <references count="3">
          <reference field="17" count="1" selected="0">
            <x v="4"/>
          </reference>
          <reference field="18" count="9">
            <x v="14"/>
            <x v="20"/>
            <x v="24"/>
            <x v="35"/>
            <x v="53"/>
            <x v="55"/>
            <x v="58"/>
            <x v="69"/>
            <x v="94"/>
          </reference>
          <reference field="26" count="1" selected="0">
            <x v="6"/>
          </reference>
        </references>
      </pivotArea>
    </format>
    <format dxfId="206">
      <pivotArea dataOnly="0" labelOnly="1" fieldPosition="0">
        <references count="3">
          <reference field="17" count="1" selected="0">
            <x v="5"/>
          </reference>
          <reference field="18" count="9">
            <x v="6"/>
            <x v="29"/>
            <x v="41"/>
            <x v="57"/>
            <x v="74"/>
            <x v="77"/>
            <x v="79"/>
            <x v="81"/>
            <x v="94"/>
          </reference>
          <reference field="26" count="1" selected="0">
            <x v="0"/>
          </reference>
        </references>
      </pivotArea>
    </format>
    <format dxfId="205">
      <pivotArea dataOnly="0" labelOnly="1" fieldPosition="0">
        <references count="3">
          <reference field="17" count="1" selected="0">
            <x v="6"/>
          </reference>
          <reference field="18" count="25">
            <x v="11"/>
            <x v="13"/>
            <x v="23"/>
            <x v="28"/>
            <x v="31"/>
            <x v="34"/>
            <x v="36"/>
            <x v="37"/>
            <x v="39"/>
            <x v="43"/>
            <x v="46"/>
            <x v="52"/>
            <x v="61"/>
            <x v="62"/>
            <x v="63"/>
            <x v="66"/>
            <x v="80"/>
            <x v="82"/>
            <x v="83"/>
            <x v="84"/>
            <x v="87"/>
            <x v="88"/>
            <x v="90"/>
            <x v="91"/>
            <x v="94"/>
          </reference>
          <reference field="26" count="1" selected="0">
            <x v="4"/>
          </reference>
        </references>
      </pivotArea>
    </format>
    <format dxfId="204">
      <pivotArea dataOnly="0" labelOnly="1" fieldPosition="0">
        <references count="3">
          <reference field="17" count="1" selected="0">
            <x v="7"/>
          </reference>
          <reference field="18" count="11">
            <x v="7"/>
            <x v="15"/>
            <x v="22"/>
            <x v="32"/>
            <x v="40"/>
            <x v="48"/>
            <x v="54"/>
            <x v="59"/>
            <x v="67"/>
            <x v="89"/>
            <x v="94"/>
          </reference>
          <reference field="26" count="1" selected="0">
            <x v="1"/>
          </reference>
        </references>
      </pivotArea>
    </format>
    <format dxfId="203">
      <pivotArea dataOnly="0" labelOnly="1" fieldPosition="0">
        <references count="4">
          <reference field="17" count="1" selected="0">
            <x v="1"/>
          </reference>
          <reference field="18" count="1" selected="0">
            <x v="5"/>
          </reference>
          <reference field="26" count="1" selected="0">
            <x v="5"/>
          </reference>
          <reference field="27" count="1">
            <x v="38"/>
          </reference>
        </references>
      </pivotArea>
    </format>
    <format dxfId="202">
      <pivotArea dataOnly="0" labelOnly="1" fieldPosition="0">
        <references count="4">
          <reference field="17" count="1" selected="0">
            <x v="1"/>
          </reference>
          <reference field="18" count="1" selected="0">
            <x v="9"/>
          </reference>
          <reference field="26" count="1" selected="0">
            <x v="5"/>
          </reference>
          <reference field="27" count="1">
            <x v="42"/>
          </reference>
        </references>
      </pivotArea>
    </format>
    <format dxfId="201">
      <pivotArea dataOnly="0" labelOnly="1" fieldPosition="0">
        <references count="4">
          <reference field="17" count="1" selected="0">
            <x v="1"/>
          </reference>
          <reference field="18" count="1" selected="0">
            <x v="21"/>
          </reference>
          <reference field="26" count="1" selected="0">
            <x v="5"/>
          </reference>
          <reference field="27" count="1">
            <x v="47"/>
          </reference>
        </references>
      </pivotArea>
    </format>
    <format dxfId="200">
      <pivotArea dataOnly="0" labelOnly="1" fieldPosition="0">
        <references count="4">
          <reference field="17" count="1" selected="0">
            <x v="1"/>
          </reference>
          <reference field="18" count="1" selected="0">
            <x v="25"/>
          </reference>
          <reference field="26" count="1" selected="0">
            <x v="5"/>
          </reference>
          <reference field="27" count="1">
            <x v="39"/>
          </reference>
        </references>
      </pivotArea>
    </format>
    <format dxfId="199">
      <pivotArea dataOnly="0" labelOnly="1" fieldPosition="0">
        <references count="4">
          <reference field="17" count="1" selected="0">
            <x v="1"/>
          </reference>
          <reference field="18" count="1" selected="0">
            <x v="33"/>
          </reference>
          <reference field="26" count="1" selected="0">
            <x v="5"/>
          </reference>
          <reference field="27" count="1">
            <x v="41"/>
          </reference>
        </references>
      </pivotArea>
    </format>
    <format dxfId="198">
      <pivotArea dataOnly="0" labelOnly="1" fieldPosition="0">
        <references count="4">
          <reference field="17" count="1" selected="0">
            <x v="1"/>
          </reference>
          <reference field="18" count="1" selected="0">
            <x v="38"/>
          </reference>
          <reference field="26" count="1" selected="0">
            <x v="5"/>
          </reference>
          <reference field="27" count="1">
            <x v="45"/>
          </reference>
        </references>
      </pivotArea>
    </format>
    <format dxfId="197">
      <pivotArea dataOnly="0" labelOnly="1" fieldPosition="0">
        <references count="4">
          <reference field="17" count="1" selected="0">
            <x v="1"/>
          </reference>
          <reference field="18" count="1" selected="0">
            <x v="42"/>
          </reference>
          <reference field="26" count="1" selected="0">
            <x v="5"/>
          </reference>
          <reference field="27" count="1">
            <x v="43"/>
          </reference>
        </references>
      </pivotArea>
    </format>
    <format dxfId="196">
      <pivotArea dataOnly="0" labelOnly="1" fieldPosition="0">
        <references count="4">
          <reference field="17" count="1" selected="0">
            <x v="1"/>
          </reference>
          <reference field="18" count="1" selected="0">
            <x v="56"/>
          </reference>
          <reference field="26" count="1" selected="0">
            <x v="5"/>
          </reference>
          <reference field="27" count="1">
            <x v="37"/>
          </reference>
        </references>
      </pivotArea>
    </format>
    <format dxfId="195">
      <pivotArea dataOnly="0" labelOnly="1" fieldPosition="0">
        <references count="4">
          <reference field="17" count="1" selected="0">
            <x v="1"/>
          </reference>
          <reference field="18" count="1" selected="0">
            <x v="64"/>
          </reference>
          <reference field="26" count="1" selected="0">
            <x v="5"/>
          </reference>
          <reference field="27" count="1">
            <x v="44"/>
          </reference>
        </references>
      </pivotArea>
    </format>
    <format dxfId="194">
      <pivotArea dataOnly="0" labelOnly="1" fieldPosition="0">
        <references count="4">
          <reference field="17" count="1" selected="0">
            <x v="1"/>
          </reference>
          <reference field="18" count="1" selected="0">
            <x v="70"/>
          </reference>
          <reference field="26" count="1" selected="0">
            <x v="5"/>
          </reference>
          <reference field="27" count="1">
            <x v="40"/>
          </reference>
        </references>
      </pivotArea>
    </format>
    <format dxfId="193">
      <pivotArea dataOnly="0" labelOnly="1" fieldPosition="0">
        <references count="4">
          <reference field="17" count="1" selected="0">
            <x v="1"/>
          </reference>
          <reference field="18" count="1" selected="0">
            <x v="73"/>
          </reference>
          <reference field="26" count="1" selected="0">
            <x v="5"/>
          </reference>
          <reference field="27" count="1">
            <x v="48"/>
          </reference>
        </references>
      </pivotArea>
    </format>
    <format dxfId="192">
      <pivotArea dataOnly="0" labelOnly="1" fieldPosition="0">
        <references count="4">
          <reference field="17" count="1" selected="0">
            <x v="1"/>
          </reference>
          <reference field="18" count="1" selected="0">
            <x v="85"/>
          </reference>
          <reference field="26" count="1" selected="0">
            <x v="5"/>
          </reference>
          <reference field="27" count="1">
            <x v="46"/>
          </reference>
        </references>
      </pivotArea>
    </format>
    <format dxfId="191">
      <pivotArea dataOnly="0" labelOnly="1" fieldPosition="0">
        <references count="4">
          <reference field="17" count="1" selected="0">
            <x v="1"/>
          </reference>
          <reference field="18" count="1" selected="0">
            <x v="94"/>
          </reference>
          <reference field="26" count="1" selected="0">
            <x v="5"/>
          </reference>
          <reference field="27" count="1">
            <x v="66"/>
          </reference>
        </references>
      </pivotArea>
    </format>
    <format dxfId="190">
      <pivotArea dataOnly="0" labelOnly="1" fieldPosition="0">
        <references count="4">
          <reference field="17" count="1" selected="0">
            <x v="2"/>
          </reference>
          <reference field="18" count="1" selected="0">
            <x v="8"/>
          </reference>
          <reference field="26" count="1" selected="0">
            <x v="7"/>
          </reference>
          <reference field="27" count="1">
            <x v="60"/>
          </reference>
        </references>
      </pivotArea>
    </format>
    <format dxfId="189">
      <pivotArea dataOnly="0" labelOnly="1" fieldPosition="0">
        <references count="4">
          <reference field="17" count="1" selected="0">
            <x v="2"/>
          </reference>
          <reference field="18" count="1" selected="0">
            <x v="12"/>
          </reference>
          <reference field="26" count="1" selected="0">
            <x v="7"/>
          </reference>
          <reference field="27" count="1">
            <x v="63"/>
          </reference>
        </references>
      </pivotArea>
    </format>
    <format dxfId="188">
      <pivotArea dataOnly="0" labelOnly="1" fieldPosition="0">
        <references count="4">
          <reference field="17" count="1" selected="0">
            <x v="2"/>
          </reference>
          <reference field="18" count="1" selected="0">
            <x v="16"/>
          </reference>
          <reference field="26" count="1" selected="0">
            <x v="7"/>
          </reference>
          <reference field="27" count="1">
            <x v="65"/>
          </reference>
        </references>
      </pivotArea>
    </format>
    <format dxfId="187">
      <pivotArea dataOnly="0" labelOnly="1" fieldPosition="0">
        <references count="4">
          <reference field="17" count="1" selected="0">
            <x v="2"/>
          </reference>
          <reference field="18" count="1" selected="0">
            <x v="45"/>
          </reference>
          <reference field="26" count="1" selected="0">
            <x v="7"/>
          </reference>
          <reference field="27" count="1">
            <x v="58"/>
          </reference>
        </references>
      </pivotArea>
    </format>
    <format dxfId="186">
      <pivotArea dataOnly="0" labelOnly="1" fieldPosition="0">
        <references count="4">
          <reference field="17" count="1" selected="0">
            <x v="2"/>
          </reference>
          <reference field="18" count="1" selected="0">
            <x v="60"/>
          </reference>
          <reference field="26" count="1" selected="0">
            <x v="7"/>
          </reference>
          <reference field="27" count="1">
            <x v="62"/>
          </reference>
        </references>
      </pivotArea>
    </format>
    <format dxfId="185">
      <pivotArea dataOnly="0" labelOnly="1" fieldPosition="0">
        <references count="4">
          <reference field="17" count="1" selected="0">
            <x v="2"/>
          </reference>
          <reference field="18" count="1" selected="0">
            <x v="68"/>
          </reference>
          <reference field="26" count="1" selected="0">
            <x v="7"/>
          </reference>
          <reference field="27" count="1">
            <x v="56"/>
          </reference>
        </references>
      </pivotArea>
    </format>
    <format dxfId="184">
      <pivotArea dataOnly="0" labelOnly="1" fieldPosition="0">
        <references count="4">
          <reference field="17" count="1" selected="0">
            <x v="2"/>
          </reference>
          <reference field="18" count="1" selected="0">
            <x v="72"/>
          </reference>
          <reference field="26" count="1" selected="0">
            <x v="7"/>
          </reference>
          <reference field="27" count="1">
            <x v="59"/>
          </reference>
        </references>
      </pivotArea>
    </format>
    <format dxfId="183">
      <pivotArea dataOnly="0" labelOnly="1" fieldPosition="0">
        <references count="4">
          <reference field="17" count="1" selected="0">
            <x v="2"/>
          </reference>
          <reference field="18" count="1" selected="0">
            <x v="75"/>
          </reference>
          <reference field="26" count="1" selected="0">
            <x v="7"/>
          </reference>
          <reference field="27" count="1">
            <x v="61"/>
          </reference>
        </references>
      </pivotArea>
    </format>
    <format dxfId="182">
      <pivotArea dataOnly="0" labelOnly="1" fieldPosition="0">
        <references count="4">
          <reference field="17" count="1" selected="0">
            <x v="2"/>
          </reference>
          <reference field="18" count="1" selected="0">
            <x v="76"/>
          </reference>
          <reference field="26" count="1" selected="0">
            <x v="7"/>
          </reference>
          <reference field="27" count="1">
            <x v="57"/>
          </reference>
        </references>
      </pivotArea>
    </format>
    <format dxfId="181">
      <pivotArea dataOnly="0" labelOnly="1" fieldPosition="0">
        <references count="4">
          <reference field="17" count="1" selected="0">
            <x v="2"/>
          </reference>
          <reference field="18" count="1" selected="0">
            <x v="78"/>
          </reference>
          <reference field="26" count="1" selected="0">
            <x v="7"/>
          </reference>
          <reference field="27" count="1">
            <x v="64"/>
          </reference>
        </references>
      </pivotArea>
    </format>
    <format dxfId="180">
      <pivotArea dataOnly="0" labelOnly="1" fieldPosition="0">
        <references count="4">
          <reference field="17" count="1" selected="0">
            <x v="2"/>
          </reference>
          <reference field="18" count="1" selected="0">
            <x v="94"/>
          </reference>
          <reference field="26" count="1" selected="0">
            <x v="7"/>
          </reference>
          <reference field="27" count="1">
            <x v="66"/>
          </reference>
        </references>
      </pivotArea>
    </format>
    <format dxfId="179">
      <pivotArea dataOnly="0" labelOnly="1" fieldPosition="0">
        <references count="4">
          <reference field="17" count="1" selected="0">
            <x v="4"/>
          </reference>
          <reference field="18" count="1" selected="0">
            <x v="14"/>
          </reference>
          <reference field="26" count="1" selected="0">
            <x v="6"/>
          </reference>
          <reference field="27" count="1">
            <x v="53"/>
          </reference>
        </references>
      </pivotArea>
    </format>
    <format dxfId="178">
      <pivotArea dataOnly="0" labelOnly="1" fieldPosition="0">
        <references count="4">
          <reference field="17" count="1" selected="0">
            <x v="4"/>
          </reference>
          <reference field="18" count="1" selected="0">
            <x v="20"/>
          </reference>
          <reference field="26" count="1" selected="0">
            <x v="6"/>
          </reference>
          <reference field="27" count="1">
            <x v="50"/>
          </reference>
        </references>
      </pivotArea>
    </format>
    <format dxfId="177">
      <pivotArea dataOnly="0" labelOnly="1" fieldPosition="0">
        <references count="4">
          <reference field="17" count="1" selected="0">
            <x v="4"/>
          </reference>
          <reference field="18" count="1" selected="0">
            <x v="24"/>
          </reference>
          <reference field="26" count="1" selected="0">
            <x v="6"/>
          </reference>
          <reference field="27" count="1">
            <x v="54"/>
          </reference>
        </references>
      </pivotArea>
    </format>
    <format dxfId="176">
      <pivotArea dataOnly="0" labelOnly="1" fieldPosition="0">
        <references count="4">
          <reference field="17" count="1" selected="0">
            <x v="4"/>
          </reference>
          <reference field="18" count="1" selected="0">
            <x v="35"/>
          </reference>
          <reference field="26" count="1" selected="0">
            <x v="6"/>
          </reference>
          <reference field="27" count="1">
            <x v="51"/>
          </reference>
        </references>
      </pivotArea>
    </format>
    <format dxfId="175">
      <pivotArea dataOnly="0" labelOnly="1" fieldPosition="0">
        <references count="4">
          <reference field="17" count="1" selected="0">
            <x v="4"/>
          </reference>
          <reference field="18" count="1" selected="0">
            <x v="53"/>
          </reference>
          <reference field="26" count="1" selected="0">
            <x v="6"/>
          </reference>
          <reference field="27" count="1">
            <x v="66"/>
          </reference>
        </references>
      </pivotArea>
    </format>
    <format dxfId="174">
      <pivotArea dataOnly="0" labelOnly="1" fieldPosition="0">
        <references count="4">
          <reference field="17" count="1" selected="0">
            <x v="4"/>
          </reference>
          <reference field="18" count="1" selected="0">
            <x v="55"/>
          </reference>
          <reference field="26" count="1" selected="0">
            <x v="6"/>
          </reference>
          <reference field="27" count="1">
            <x v="55"/>
          </reference>
        </references>
      </pivotArea>
    </format>
    <format dxfId="173">
      <pivotArea dataOnly="0" labelOnly="1" fieldPosition="0">
        <references count="4">
          <reference field="17" count="1" selected="0">
            <x v="4"/>
          </reference>
          <reference field="18" count="1" selected="0">
            <x v="58"/>
          </reference>
          <reference field="26" count="1" selected="0">
            <x v="6"/>
          </reference>
          <reference field="27" count="1">
            <x v="49"/>
          </reference>
        </references>
      </pivotArea>
    </format>
    <format dxfId="172">
      <pivotArea dataOnly="0" labelOnly="1" fieldPosition="0">
        <references count="4">
          <reference field="17" count="1" selected="0">
            <x v="4"/>
          </reference>
          <reference field="18" count="1" selected="0">
            <x v="69"/>
          </reference>
          <reference field="26" count="1" selected="0">
            <x v="6"/>
          </reference>
          <reference field="27" count="1">
            <x v="52"/>
          </reference>
        </references>
      </pivotArea>
    </format>
    <format dxfId="171">
      <pivotArea dataOnly="0" labelOnly="1" fieldPosition="0">
        <references count="4">
          <reference field="17" count="1" selected="0">
            <x v="4"/>
          </reference>
          <reference field="18" count="1" selected="0">
            <x v="94"/>
          </reference>
          <reference field="26" count="1" selected="0">
            <x v="6"/>
          </reference>
          <reference field="27" count="1">
            <x v="66"/>
          </reference>
        </references>
      </pivotArea>
    </format>
    <format dxfId="170">
      <pivotArea dataOnly="0" labelOnly="1" fieldPosition="0">
        <references count="4">
          <reference field="17" count="1" selected="0">
            <x v="5"/>
          </reference>
          <reference field="18" count="1" selected="0">
            <x v="6"/>
          </reference>
          <reference field="26" count="1" selected="0">
            <x v="0"/>
          </reference>
          <reference field="27" count="1">
            <x v="5"/>
          </reference>
        </references>
      </pivotArea>
    </format>
    <format dxfId="169">
      <pivotArea dataOnly="0" labelOnly="1" fieldPosition="0">
        <references count="4">
          <reference field="17" count="1" selected="0">
            <x v="5"/>
          </reference>
          <reference field="18" count="1" selected="0">
            <x v="29"/>
          </reference>
          <reference field="26" count="1" selected="0">
            <x v="0"/>
          </reference>
          <reference field="27" count="1">
            <x v="1"/>
          </reference>
        </references>
      </pivotArea>
    </format>
    <format dxfId="168">
      <pivotArea dataOnly="0" labelOnly="1" fieldPosition="0">
        <references count="4">
          <reference field="17" count="1" selected="0">
            <x v="5"/>
          </reference>
          <reference field="18" count="1" selected="0">
            <x v="41"/>
          </reference>
          <reference field="26" count="1" selected="0">
            <x v="0"/>
          </reference>
          <reference field="27" count="1">
            <x v="4"/>
          </reference>
        </references>
      </pivotArea>
    </format>
    <format dxfId="167">
      <pivotArea dataOnly="0" labelOnly="1" fieldPosition="0">
        <references count="4">
          <reference field="17" count="1" selected="0">
            <x v="5"/>
          </reference>
          <reference field="18" count="1" selected="0">
            <x v="57"/>
          </reference>
          <reference field="26" count="1" selected="0">
            <x v="0"/>
          </reference>
          <reference field="27" count="1">
            <x v="3"/>
          </reference>
        </references>
      </pivotArea>
    </format>
    <format dxfId="166">
      <pivotArea dataOnly="0" labelOnly="1" fieldPosition="0">
        <references count="4">
          <reference field="17" count="1" selected="0">
            <x v="5"/>
          </reference>
          <reference field="18" count="1" selected="0">
            <x v="74"/>
          </reference>
          <reference field="26" count="1" selected="0">
            <x v="0"/>
          </reference>
          <reference field="27" count="1">
            <x v="2"/>
          </reference>
        </references>
      </pivotArea>
    </format>
    <format dxfId="165">
      <pivotArea dataOnly="0" labelOnly="1" fieldPosition="0">
        <references count="4">
          <reference field="17" count="1" selected="0">
            <x v="5"/>
          </reference>
          <reference field="18" count="1" selected="0">
            <x v="77"/>
          </reference>
          <reference field="26" count="1" selected="0">
            <x v="0"/>
          </reference>
          <reference field="27" count="1">
            <x v="18"/>
          </reference>
        </references>
      </pivotArea>
    </format>
    <format dxfId="164">
      <pivotArea dataOnly="0" labelOnly="1" fieldPosition="0">
        <references count="4">
          <reference field="17" count="1" selected="0">
            <x v="5"/>
          </reference>
          <reference field="18" count="1" selected="0">
            <x v="79"/>
          </reference>
          <reference field="26" count="1" selected="0">
            <x v="0"/>
          </reference>
          <reference field="27" count="1">
            <x v="6"/>
          </reference>
        </references>
      </pivotArea>
    </format>
    <format dxfId="163">
      <pivotArea dataOnly="0" labelOnly="1" fieldPosition="0">
        <references count="4">
          <reference field="17" count="1" selected="0">
            <x v="5"/>
          </reference>
          <reference field="18" count="1" selected="0">
            <x v="81"/>
          </reference>
          <reference field="26" count="1" selected="0">
            <x v="0"/>
          </reference>
          <reference field="27" count="1">
            <x v="0"/>
          </reference>
        </references>
      </pivotArea>
    </format>
    <format dxfId="162">
      <pivotArea dataOnly="0" labelOnly="1" fieldPosition="0">
        <references count="4">
          <reference field="17" count="1" selected="0">
            <x v="5"/>
          </reference>
          <reference field="18" count="1" selected="0">
            <x v="94"/>
          </reference>
          <reference field="26" count="1" selected="0">
            <x v="0"/>
          </reference>
          <reference field="27" count="1">
            <x v="66"/>
          </reference>
        </references>
      </pivotArea>
    </format>
    <format dxfId="161">
      <pivotArea dataOnly="0" labelOnly="1" fieldPosition="0">
        <references count="4">
          <reference field="17" count="1" selected="0">
            <x v="6"/>
          </reference>
          <reference field="18" count="1" selected="0">
            <x v="11"/>
          </reference>
          <reference field="26" count="1" selected="0">
            <x v="4"/>
          </reference>
          <reference field="27" count="1">
            <x v="29"/>
          </reference>
        </references>
      </pivotArea>
    </format>
    <format dxfId="160">
      <pivotArea dataOnly="0" labelOnly="1" fieldPosition="0">
        <references count="4">
          <reference field="17" count="1" selected="0">
            <x v="6"/>
          </reference>
          <reference field="18" count="1" selected="0">
            <x v="13"/>
          </reference>
          <reference field="26" count="1" selected="0">
            <x v="4"/>
          </reference>
          <reference field="27" count="1">
            <x v="28"/>
          </reference>
        </references>
      </pivotArea>
    </format>
    <format dxfId="159">
      <pivotArea dataOnly="0" labelOnly="1" fieldPosition="0">
        <references count="4">
          <reference field="17" count="1" selected="0">
            <x v="6"/>
          </reference>
          <reference field="18" count="1" selected="0">
            <x v="23"/>
          </reference>
          <reference field="26" count="1" selected="0">
            <x v="4"/>
          </reference>
          <reference field="27" count="1">
            <x v="66"/>
          </reference>
        </references>
      </pivotArea>
    </format>
    <format dxfId="158">
      <pivotArea dataOnly="0" labelOnly="1" fieldPosition="0">
        <references count="4">
          <reference field="17" count="1" selected="0">
            <x v="6"/>
          </reference>
          <reference field="18" count="1" selected="0">
            <x v="28"/>
          </reference>
          <reference field="26" count="1" selected="0">
            <x v="4"/>
          </reference>
          <reference field="27" count="1">
            <x v="23"/>
          </reference>
        </references>
      </pivotArea>
    </format>
    <format dxfId="157">
      <pivotArea dataOnly="0" labelOnly="1" fieldPosition="0">
        <references count="4">
          <reference field="17" count="1" selected="0">
            <x v="6"/>
          </reference>
          <reference field="18" count="1" selected="0">
            <x v="31"/>
          </reference>
          <reference field="26" count="1" selected="0">
            <x v="4"/>
          </reference>
          <reference field="27" count="1">
            <x v="66"/>
          </reference>
        </references>
      </pivotArea>
    </format>
    <format dxfId="156">
      <pivotArea dataOnly="0" labelOnly="1" fieldPosition="0">
        <references count="4">
          <reference field="17" count="1" selected="0">
            <x v="6"/>
          </reference>
          <reference field="18" count="1" selected="0">
            <x v="36"/>
          </reference>
          <reference field="26" count="1" selected="0">
            <x v="4"/>
          </reference>
          <reference field="27" count="1">
            <x v="22"/>
          </reference>
        </references>
      </pivotArea>
    </format>
    <format dxfId="155">
      <pivotArea dataOnly="0" labelOnly="1" fieldPosition="0">
        <references count="4">
          <reference field="17" count="1" selected="0">
            <x v="6"/>
          </reference>
          <reference field="18" count="1" selected="0">
            <x v="37"/>
          </reference>
          <reference field="26" count="1" selected="0">
            <x v="4"/>
          </reference>
          <reference field="27" count="1">
            <x v="34"/>
          </reference>
        </references>
      </pivotArea>
    </format>
    <format dxfId="154">
      <pivotArea dataOnly="0" labelOnly="1" fieldPosition="0">
        <references count="4">
          <reference field="17" count="1" selected="0">
            <x v="6"/>
          </reference>
          <reference field="18" count="1" selected="0">
            <x v="39"/>
          </reference>
          <reference field="26" count="1" selected="0">
            <x v="4"/>
          </reference>
          <reference field="27" count="1">
            <x v="31"/>
          </reference>
        </references>
      </pivotArea>
    </format>
    <format dxfId="153">
      <pivotArea dataOnly="0" labelOnly="1" fieldPosition="0">
        <references count="4">
          <reference field="17" count="1" selected="0">
            <x v="6"/>
          </reference>
          <reference field="18" count="1" selected="0">
            <x v="43"/>
          </reference>
          <reference field="26" count="1" selected="0">
            <x v="4"/>
          </reference>
          <reference field="27" count="1">
            <x v="66"/>
          </reference>
        </references>
      </pivotArea>
    </format>
    <format dxfId="152">
      <pivotArea dataOnly="0" labelOnly="1" fieldPosition="0">
        <references count="4">
          <reference field="17" count="1" selected="0">
            <x v="6"/>
          </reference>
          <reference field="18" count="1" selected="0">
            <x v="52"/>
          </reference>
          <reference field="26" count="1" selected="0">
            <x v="4"/>
          </reference>
          <reference field="27" count="1">
            <x v="25"/>
          </reference>
        </references>
      </pivotArea>
    </format>
    <format dxfId="151">
      <pivotArea dataOnly="0" labelOnly="1" fieldPosition="0">
        <references count="4">
          <reference field="17" count="1" selected="0">
            <x v="6"/>
          </reference>
          <reference field="18" count="1" selected="0">
            <x v="61"/>
          </reference>
          <reference field="26" count="1" selected="0">
            <x v="4"/>
          </reference>
          <reference field="27" count="1">
            <x v="35"/>
          </reference>
        </references>
      </pivotArea>
    </format>
    <format dxfId="150">
      <pivotArea dataOnly="0" labelOnly="1" fieldPosition="0">
        <references count="4">
          <reference field="17" count="1" selected="0">
            <x v="6"/>
          </reference>
          <reference field="18" count="1" selected="0">
            <x v="62"/>
          </reference>
          <reference field="26" count="1" selected="0">
            <x v="4"/>
          </reference>
          <reference field="27" count="1">
            <x v="20"/>
          </reference>
        </references>
      </pivotArea>
    </format>
    <format dxfId="149">
      <pivotArea dataOnly="0" labelOnly="1" fieldPosition="0">
        <references count="4">
          <reference field="17" count="1" selected="0">
            <x v="6"/>
          </reference>
          <reference field="18" count="1" selected="0">
            <x v="63"/>
          </reference>
          <reference field="26" count="1" selected="0">
            <x v="4"/>
          </reference>
          <reference field="27" count="1">
            <x v="66"/>
          </reference>
        </references>
      </pivotArea>
    </format>
    <format dxfId="148">
      <pivotArea dataOnly="0" labelOnly="1" fieldPosition="0">
        <references count="4">
          <reference field="17" count="1" selected="0">
            <x v="6"/>
          </reference>
          <reference field="18" count="1" selected="0">
            <x v="66"/>
          </reference>
          <reference field="26" count="1" selected="0">
            <x v="4"/>
          </reference>
          <reference field="27" count="1">
            <x v="24"/>
          </reference>
        </references>
      </pivotArea>
    </format>
    <format dxfId="147">
      <pivotArea dataOnly="0" labelOnly="1" fieldPosition="0">
        <references count="4">
          <reference field="17" count="1" selected="0">
            <x v="6"/>
          </reference>
          <reference field="18" count="1" selected="0">
            <x v="80"/>
          </reference>
          <reference field="26" count="1" selected="0">
            <x v="4"/>
          </reference>
          <reference field="27" count="1">
            <x v="32"/>
          </reference>
        </references>
      </pivotArea>
    </format>
    <format dxfId="146">
      <pivotArea dataOnly="0" labelOnly="1" fieldPosition="0">
        <references count="4">
          <reference field="17" count="1" selected="0">
            <x v="6"/>
          </reference>
          <reference field="18" count="1" selected="0">
            <x v="82"/>
          </reference>
          <reference field="26" count="1" selected="0">
            <x v="4"/>
          </reference>
          <reference field="27" count="1">
            <x v="26"/>
          </reference>
        </references>
      </pivotArea>
    </format>
    <format dxfId="145">
      <pivotArea dataOnly="0" labelOnly="1" fieldPosition="0">
        <references count="4">
          <reference field="17" count="1" selected="0">
            <x v="6"/>
          </reference>
          <reference field="18" count="1" selected="0">
            <x v="83"/>
          </reference>
          <reference field="26" count="1" selected="0">
            <x v="4"/>
          </reference>
          <reference field="27" count="1">
            <x v="66"/>
          </reference>
        </references>
      </pivotArea>
    </format>
    <format dxfId="144">
      <pivotArea dataOnly="0" labelOnly="1" fieldPosition="0">
        <references count="4">
          <reference field="17" count="1" selected="0">
            <x v="6"/>
          </reference>
          <reference field="18" count="1" selected="0">
            <x v="84"/>
          </reference>
          <reference field="26" count="1" selected="0">
            <x v="4"/>
          </reference>
          <reference field="27" count="1">
            <x v="33"/>
          </reference>
        </references>
      </pivotArea>
    </format>
    <format dxfId="143">
      <pivotArea dataOnly="0" labelOnly="1" fieldPosition="0">
        <references count="4">
          <reference field="17" count="1" selected="0">
            <x v="6"/>
          </reference>
          <reference field="18" count="1" selected="0">
            <x v="87"/>
          </reference>
          <reference field="26" count="1" selected="0">
            <x v="4"/>
          </reference>
          <reference field="27" count="1">
            <x v="27"/>
          </reference>
        </references>
      </pivotArea>
    </format>
    <format dxfId="142">
      <pivotArea dataOnly="0" labelOnly="1" fieldPosition="0">
        <references count="4">
          <reference field="17" count="1" selected="0">
            <x v="6"/>
          </reference>
          <reference field="18" count="1" selected="0">
            <x v="88"/>
          </reference>
          <reference field="26" count="1" selected="0">
            <x v="4"/>
          </reference>
          <reference field="27" count="1">
            <x v="30"/>
          </reference>
        </references>
      </pivotArea>
    </format>
    <format dxfId="141">
      <pivotArea dataOnly="0" labelOnly="1" fieldPosition="0">
        <references count="4">
          <reference field="17" count="1" selected="0">
            <x v="6"/>
          </reference>
          <reference field="18" count="1" selected="0">
            <x v="90"/>
          </reference>
          <reference field="26" count="1" selected="0">
            <x v="4"/>
          </reference>
          <reference field="27" count="1">
            <x v="36"/>
          </reference>
        </references>
      </pivotArea>
    </format>
    <format dxfId="140">
      <pivotArea dataOnly="0" labelOnly="1" fieldPosition="0">
        <references count="4">
          <reference field="17" count="1" selected="0">
            <x v="6"/>
          </reference>
          <reference field="18" count="1" selected="0">
            <x v="91"/>
          </reference>
          <reference field="26" count="1" selected="0">
            <x v="4"/>
          </reference>
          <reference field="27" count="1">
            <x v="21"/>
          </reference>
        </references>
      </pivotArea>
    </format>
    <format dxfId="139">
      <pivotArea dataOnly="0" labelOnly="1" fieldPosition="0">
        <references count="4">
          <reference field="17" count="1" selected="0">
            <x v="6"/>
          </reference>
          <reference field="18" count="1" selected="0">
            <x v="94"/>
          </reference>
          <reference field="26" count="1" selected="0">
            <x v="4"/>
          </reference>
          <reference field="27" count="1">
            <x v="66"/>
          </reference>
        </references>
      </pivotArea>
    </format>
    <format dxfId="138">
      <pivotArea dataOnly="0" labelOnly="1" fieldPosition="0">
        <references count="4">
          <reference field="17" count="1" selected="0">
            <x v="7"/>
          </reference>
          <reference field="18" count="1" selected="0">
            <x v="7"/>
          </reference>
          <reference field="26" count="1" selected="0">
            <x v="1"/>
          </reference>
          <reference field="27" count="1">
            <x v="16"/>
          </reference>
        </references>
      </pivotArea>
    </format>
    <format dxfId="137">
      <pivotArea dataOnly="0" labelOnly="1" fieldPosition="0">
        <references count="4">
          <reference field="17" count="1" selected="0">
            <x v="7"/>
          </reference>
          <reference field="18" count="1" selected="0">
            <x v="15"/>
          </reference>
          <reference field="26" count="1" selected="0">
            <x v="1"/>
          </reference>
          <reference field="27" count="1">
            <x v="11"/>
          </reference>
        </references>
      </pivotArea>
    </format>
    <format dxfId="136">
      <pivotArea dataOnly="0" labelOnly="1" fieldPosition="0">
        <references count="4">
          <reference field="17" count="1" selected="0">
            <x v="7"/>
          </reference>
          <reference field="18" count="1" selected="0">
            <x v="22"/>
          </reference>
          <reference field="26" count="1" selected="0">
            <x v="1"/>
          </reference>
          <reference field="27" count="1">
            <x v="13"/>
          </reference>
        </references>
      </pivotArea>
    </format>
    <format dxfId="135">
      <pivotArea dataOnly="0" labelOnly="1" fieldPosition="0">
        <references count="4">
          <reference field="17" count="1" selected="0">
            <x v="7"/>
          </reference>
          <reference field="18" count="1" selected="0">
            <x v="32"/>
          </reference>
          <reference field="26" count="1" selected="0">
            <x v="1"/>
          </reference>
          <reference field="27" count="1">
            <x v="9"/>
          </reference>
        </references>
      </pivotArea>
    </format>
    <format dxfId="134">
      <pivotArea dataOnly="0" labelOnly="1" fieldPosition="0">
        <references count="4">
          <reference field="17" count="1" selected="0">
            <x v="7"/>
          </reference>
          <reference field="18" count="1" selected="0">
            <x v="40"/>
          </reference>
          <reference field="26" count="1" selected="0">
            <x v="1"/>
          </reference>
          <reference field="27" count="1">
            <x v="12"/>
          </reference>
        </references>
      </pivotArea>
    </format>
    <format dxfId="133">
      <pivotArea dataOnly="0" labelOnly="1" fieldPosition="0">
        <references count="4">
          <reference field="17" count="1" selected="0">
            <x v="7"/>
          </reference>
          <reference field="18" count="1" selected="0">
            <x v="48"/>
          </reference>
          <reference field="26" count="1" selected="0">
            <x v="1"/>
          </reference>
          <reference field="27" count="1">
            <x v="14"/>
          </reference>
        </references>
      </pivotArea>
    </format>
    <format dxfId="132">
      <pivotArea dataOnly="0" labelOnly="1" fieldPosition="0">
        <references count="4">
          <reference field="17" count="1" selected="0">
            <x v="7"/>
          </reference>
          <reference field="18" count="1" selected="0">
            <x v="54"/>
          </reference>
          <reference field="26" count="1" selected="0">
            <x v="1"/>
          </reference>
          <reference field="27" count="1">
            <x v="7"/>
          </reference>
        </references>
      </pivotArea>
    </format>
    <format dxfId="131">
      <pivotArea dataOnly="0" labelOnly="1" fieldPosition="0">
        <references count="4">
          <reference field="17" count="1" selected="0">
            <x v="7"/>
          </reference>
          <reference field="18" count="1" selected="0">
            <x v="59"/>
          </reference>
          <reference field="26" count="1" selected="0">
            <x v="1"/>
          </reference>
          <reference field="27" count="1">
            <x v="10"/>
          </reference>
        </references>
      </pivotArea>
    </format>
    <format dxfId="130">
      <pivotArea dataOnly="0" labelOnly="1" fieldPosition="0">
        <references count="4">
          <reference field="17" count="1" selected="0">
            <x v="7"/>
          </reference>
          <reference field="18" count="1" selected="0">
            <x v="67"/>
          </reference>
          <reference field="26" count="1" selected="0">
            <x v="1"/>
          </reference>
          <reference field="27" count="1">
            <x v="8"/>
          </reference>
        </references>
      </pivotArea>
    </format>
    <format dxfId="129">
      <pivotArea dataOnly="0" labelOnly="1" fieldPosition="0">
        <references count="4">
          <reference field="17" count="1" selected="0">
            <x v="7"/>
          </reference>
          <reference field="18" count="1" selected="0">
            <x v="89"/>
          </reference>
          <reference field="26" count="1" selected="0">
            <x v="1"/>
          </reference>
          <reference field="27" count="1">
            <x v="15"/>
          </reference>
        </references>
      </pivotArea>
    </format>
    <format dxfId="128">
      <pivotArea dataOnly="0" labelOnly="1" fieldPosition="0">
        <references count="4">
          <reference field="17" count="1" selected="0">
            <x v="7"/>
          </reference>
          <reference field="18" count="1" selected="0">
            <x v="94"/>
          </reference>
          <reference field="26" count="1" selected="0">
            <x v="1"/>
          </reference>
          <reference field="27" count="1">
            <x v="66"/>
          </reference>
        </references>
      </pivotArea>
    </format>
    <format dxfId="127">
      <pivotArea dataOnly="0" labelOnly="1" fieldPosition="0">
        <references count="5">
          <reference field="0" count="1">
            <x v="4"/>
          </reference>
          <reference field="17" count="1" selected="0">
            <x v="1"/>
          </reference>
          <reference field="18" count="1" selected="0">
            <x v="5"/>
          </reference>
          <reference field="26" count="1" selected="0">
            <x v="5"/>
          </reference>
          <reference field="27" count="1" selected="0">
            <x v="38"/>
          </reference>
        </references>
      </pivotArea>
    </format>
    <format dxfId="126">
      <pivotArea dataOnly="0" labelOnly="1" fieldPosition="0">
        <references count="5">
          <reference field="0" count="5">
            <x v="1"/>
            <x v="9"/>
            <x v="15"/>
            <x v="18"/>
            <x v="38"/>
          </reference>
          <reference field="17" count="1" selected="0">
            <x v="1"/>
          </reference>
          <reference field="18" count="1" selected="0">
            <x v="9"/>
          </reference>
          <reference field="26" count="1" selected="0">
            <x v="5"/>
          </reference>
          <reference field="27" count="1" selected="0">
            <x v="42"/>
          </reference>
        </references>
      </pivotArea>
    </format>
    <format dxfId="125">
      <pivotArea dataOnly="0" labelOnly="1" fieldPosition="0">
        <references count="5">
          <reference field="0" count="4">
            <x v="4"/>
            <x v="15"/>
            <x v="18"/>
            <x v="38"/>
          </reference>
          <reference field="17" count="1" selected="0">
            <x v="1"/>
          </reference>
          <reference field="18" count="1" selected="0">
            <x v="21"/>
          </reference>
          <reference field="26" count="1" selected="0">
            <x v="5"/>
          </reference>
          <reference field="27" count="1" selected="0">
            <x v="47"/>
          </reference>
        </references>
      </pivotArea>
    </format>
    <format dxfId="124">
      <pivotArea dataOnly="0" labelOnly="1" fieldPosition="0">
        <references count="5">
          <reference field="0" count="1">
            <x v="30"/>
          </reference>
          <reference field="17" count="1" selected="0">
            <x v="1"/>
          </reference>
          <reference field="18" count="1" selected="0">
            <x v="25"/>
          </reference>
          <reference field="26" count="1" selected="0">
            <x v="5"/>
          </reference>
          <reference field="27" count="1" selected="0">
            <x v="39"/>
          </reference>
        </references>
      </pivotArea>
    </format>
    <format dxfId="123">
      <pivotArea dataOnly="0" labelOnly="1" fieldPosition="0">
        <references count="5">
          <reference field="0" count="3">
            <x v="4"/>
            <x v="15"/>
            <x v="30"/>
          </reference>
          <reference field="17" count="1" selected="0">
            <x v="1"/>
          </reference>
          <reference field="18" count="1" selected="0">
            <x v="33"/>
          </reference>
          <reference field="26" count="1" selected="0">
            <x v="5"/>
          </reference>
          <reference field="27" count="1" selected="0">
            <x v="41"/>
          </reference>
        </references>
      </pivotArea>
    </format>
    <format dxfId="122">
      <pivotArea dataOnly="0" labelOnly="1" fieldPosition="0">
        <references count="5">
          <reference field="0" count="1">
            <x v="15"/>
          </reference>
          <reference field="17" count="1" selected="0">
            <x v="1"/>
          </reference>
          <reference field="18" count="1" selected="0">
            <x v="38"/>
          </reference>
          <reference field="26" count="1" selected="0">
            <x v="5"/>
          </reference>
          <reference field="27" count="1" selected="0">
            <x v="45"/>
          </reference>
        </references>
      </pivotArea>
    </format>
    <format dxfId="121">
      <pivotArea dataOnly="0" labelOnly="1" fieldPosition="0">
        <references count="5">
          <reference field="0" count="5">
            <x v="1"/>
            <x v="4"/>
            <x v="6"/>
            <x v="15"/>
            <x v="38"/>
          </reference>
          <reference field="17" count="1" selected="0">
            <x v="1"/>
          </reference>
          <reference field="18" count="1" selected="0">
            <x v="42"/>
          </reference>
          <reference field="26" count="1" selected="0">
            <x v="5"/>
          </reference>
          <reference field="27" count="1" selected="0">
            <x v="43"/>
          </reference>
        </references>
      </pivotArea>
    </format>
    <format dxfId="120">
      <pivotArea dataOnly="0" labelOnly="1" fieldPosition="0">
        <references count="5">
          <reference field="0" count="10">
            <x v="0"/>
            <x v="1"/>
            <x v="4"/>
            <x v="6"/>
            <x v="15"/>
            <x v="18"/>
            <x v="19"/>
            <x v="22"/>
            <x v="30"/>
            <x v="38"/>
          </reference>
          <reference field="17" count="1" selected="0">
            <x v="1"/>
          </reference>
          <reference field="18" count="1" selected="0">
            <x v="56"/>
          </reference>
          <reference field="26" count="1" selected="0">
            <x v="5"/>
          </reference>
          <reference field="27" count="1" selected="0">
            <x v="37"/>
          </reference>
        </references>
      </pivotArea>
    </format>
    <format dxfId="119">
      <pivotArea dataOnly="0" labelOnly="1" fieldPosition="0">
        <references count="5">
          <reference field="0" count="3">
            <x v="1"/>
            <x v="15"/>
            <x v="18"/>
          </reference>
          <reference field="17" count="1" selected="0">
            <x v="1"/>
          </reference>
          <reference field="18" count="1" selected="0">
            <x v="64"/>
          </reference>
          <reference field="26" count="1" selected="0">
            <x v="5"/>
          </reference>
          <reference field="27" count="1" selected="0">
            <x v="44"/>
          </reference>
        </references>
      </pivotArea>
    </format>
    <format dxfId="118">
      <pivotArea dataOnly="0" labelOnly="1" fieldPosition="0">
        <references count="5">
          <reference field="0" count="4">
            <x v="4"/>
            <x v="6"/>
            <x v="15"/>
            <x v="30"/>
          </reference>
          <reference field="17" count="1" selected="0">
            <x v="1"/>
          </reference>
          <reference field="18" count="1" selected="0">
            <x v="70"/>
          </reference>
          <reference field="26" count="1" selected="0">
            <x v="5"/>
          </reference>
          <reference field="27" count="1" selected="0">
            <x v="40"/>
          </reference>
        </references>
      </pivotArea>
    </format>
    <format dxfId="117">
      <pivotArea dataOnly="0" labelOnly="1" fieldPosition="0">
        <references count="5">
          <reference field="0" count="3">
            <x v="15"/>
            <x v="18"/>
            <x v="37"/>
          </reference>
          <reference field="17" count="1" selected="0">
            <x v="1"/>
          </reference>
          <reference field="18" count="1" selected="0">
            <x v="73"/>
          </reference>
          <reference field="26" count="1" selected="0">
            <x v="5"/>
          </reference>
          <reference field="27" count="1" selected="0">
            <x v="48"/>
          </reference>
        </references>
      </pivotArea>
    </format>
    <format dxfId="116">
      <pivotArea dataOnly="0" labelOnly="1" fieldPosition="0">
        <references count="5">
          <reference field="0" count="4">
            <x v="4"/>
            <x v="15"/>
            <x v="18"/>
            <x v="30"/>
          </reference>
          <reference field="17" count="1" selected="0">
            <x v="1"/>
          </reference>
          <reference field="18" count="1" selected="0">
            <x v="85"/>
          </reference>
          <reference field="26" count="1" selected="0">
            <x v="5"/>
          </reference>
          <reference field="27" count="1" selected="0">
            <x v="46"/>
          </reference>
        </references>
      </pivotArea>
    </format>
    <format dxfId="115">
      <pivotArea dataOnly="0" labelOnly="1" fieldPosition="0">
        <references count="5">
          <reference field="0" count="3">
            <x v="4"/>
            <x v="20"/>
            <x v="26"/>
          </reference>
          <reference field="17" count="1" selected="0">
            <x v="1"/>
          </reference>
          <reference field="18" count="1" selected="0">
            <x v="94"/>
          </reference>
          <reference field="26" count="1" selected="0">
            <x v="5"/>
          </reference>
          <reference field="27" count="1" selected="0">
            <x v="66"/>
          </reference>
        </references>
      </pivotArea>
    </format>
    <format dxfId="114">
      <pivotArea dataOnly="0" labelOnly="1" fieldPosition="0">
        <references count="5">
          <reference field="0" count="2">
            <x v="25"/>
            <x v="33"/>
          </reference>
          <reference field="17" count="1" selected="0">
            <x v="2"/>
          </reference>
          <reference field="18" count="1" selected="0">
            <x v="8"/>
          </reference>
          <reference field="26" count="1" selected="0">
            <x v="7"/>
          </reference>
          <reference field="27" count="1" selected="0">
            <x v="60"/>
          </reference>
        </references>
      </pivotArea>
    </format>
    <format dxfId="113">
      <pivotArea dataOnly="0" labelOnly="1" fieldPosition="0">
        <references count="5">
          <reference field="0" count="1">
            <x v="25"/>
          </reference>
          <reference field="17" count="1" selected="0">
            <x v="2"/>
          </reference>
          <reference field="18" count="1" selected="0">
            <x v="12"/>
          </reference>
          <reference field="26" count="1" selected="0">
            <x v="7"/>
          </reference>
          <reference field="27" count="1" selected="0">
            <x v="63"/>
          </reference>
        </references>
      </pivotArea>
    </format>
    <format dxfId="112">
      <pivotArea dataOnly="0" labelOnly="1" fieldPosition="0">
        <references count="5">
          <reference field="0" count="1">
            <x v="13"/>
          </reference>
          <reference field="17" count="1" selected="0">
            <x v="2"/>
          </reference>
          <reference field="18" count="1" selected="0">
            <x v="16"/>
          </reference>
          <reference field="26" count="1" selected="0">
            <x v="7"/>
          </reference>
          <reference field="27" count="1" selected="0">
            <x v="65"/>
          </reference>
        </references>
      </pivotArea>
    </format>
    <format dxfId="111">
      <pivotArea dataOnly="0" labelOnly="1" fieldPosition="0">
        <references count="5">
          <reference field="0" count="2">
            <x v="3"/>
            <x v="38"/>
          </reference>
          <reference field="17" count="1" selected="0">
            <x v="2"/>
          </reference>
          <reference field="18" count="1" selected="0">
            <x v="45"/>
          </reference>
          <reference field="26" count="1" selected="0">
            <x v="7"/>
          </reference>
          <reference field="27" count="1" selected="0">
            <x v="58"/>
          </reference>
        </references>
      </pivotArea>
    </format>
    <format dxfId="110">
      <pivotArea dataOnly="0" labelOnly="1" fieldPosition="0">
        <references count="5">
          <reference field="0" count="2">
            <x v="25"/>
            <x v="33"/>
          </reference>
          <reference field="17" count="1" selected="0">
            <x v="2"/>
          </reference>
          <reference field="18" count="1" selected="0">
            <x v="60"/>
          </reference>
          <reference field="26" count="1" selected="0">
            <x v="7"/>
          </reference>
          <reference field="27" count="1" selected="0">
            <x v="62"/>
          </reference>
        </references>
      </pivotArea>
    </format>
    <format dxfId="109">
      <pivotArea dataOnly="0" labelOnly="1" fieldPosition="0">
        <references count="5">
          <reference field="0" count="2">
            <x v="3"/>
            <x v="38"/>
          </reference>
          <reference field="17" count="1" selected="0">
            <x v="2"/>
          </reference>
          <reference field="18" count="1" selected="0">
            <x v="68"/>
          </reference>
          <reference field="26" count="1" selected="0">
            <x v="7"/>
          </reference>
          <reference field="27" count="1" selected="0">
            <x v="56"/>
          </reference>
        </references>
      </pivotArea>
    </format>
    <format dxfId="108">
      <pivotArea dataOnly="0" labelOnly="1" fieldPosition="0">
        <references count="5">
          <reference field="0" count="2">
            <x v="3"/>
            <x v="38"/>
          </reference>
          <reference field="17" count="1" selected="0">
            <x v="2"/>
          </reference>
          <reference field="18" count="1" selected="0">
            <x v="72"/>
          </reference>
          <reference field="26" count="1" selected="0">
            <x v="7"/>
          </reference>
          <reference field="27" count="1" selected="0">
            <x v="59"/>
          </reference>
        </references>
      </pivotArea>
    </format>
    <format dxfId="107">
      <pivotArea dataOnly="0" labelOnly="1" fieldPosition="0">
        <references count="5">
          <reference field="0" count="3">
            <x v="13"/>
            <x v="25"/>
            <x v="38"/>
          </reference>
          <reference field="17" count="1" selected="0">
            <x v="2"/>
          </reference>
          <reference field="18" count="1" selected="0">
            <x v="75"/>
          </reference>
          <reference field="26" count="1" selected="0">
            <x v="7"/>
          </reference>
          <reference field="27" count="1" selected="0">
            <x v="61"/>
          </reference>
        </references>
      </pivotArea>
    </format>
    <format dxfId="106">
      <pivotArea dataOnly="0" labelOnly="1" fieldPosition="0">
        <references count="5">
          <reference field="0" count="1">
            <x v="38"/>
          </reference>
          <reference field="17" count="1" selected="0">
            <x v="2"/>
          </reference>
          <reference field="18" count="1" selected="0">
            <x v="76"/>
          </reference>
          <reference field="26" count="1" selected="0">
            <x v="7"/>
          </reference>
          <reference field="27" count="1" selected="0">
            <x v="57"/>
          </reference>
        </references>
      </pivotArea>
    </format>
    <format dxfId="105">
      <pivotArea dataOnly="0" labelOnly="1" fieldPosition="0">
        <references count="5">
          <reference field="0" count="3">
            <x v="13"/>
            <x v="25"/>
            <x v="27"/>
          </reference>
          <reference field="17" count="1" selected="0">
            <x v="2"/>
          </reference>
          <reference field="18" count="1" selected="0">
            <x v="78"/>
          </reference>
          <reference field="26" count="1" selected="0">
            <x v="7"/>
          </reference>
          <reference field="27" count="1" selected="0">
            <x v="64"/>
          </reference>
        </references>
      </pivotArea>
    </format>
    <format dxfId="104">
      <pivotArea dataOnly="0" labelOnly="1" fieldPosition="0">
        <references count="5">
          <reference field="0" count="1">
            <x v="35"/>
          </reference>
          <reference field="17" count="1" selected="0">
            <x v="2"/>
          </reference>
          <reference field="18" count="1" selected="0">
            <x v="94"/>
          </reference>
          <reference field="26" count="1" selected="0">
            <x v="7"/>
          </reference>
          <reference field="27" count="1" selected="0">
            <x v="66"/>
          </reference>
        </references>
      </pivotArea>
    </format>
    <format dxfId="103">
      <pivotArea dataOnly="0" labelOnly="1" fieldPosition="0">
        <references count="5">
          <reference field="0" count="1">
            <x v="3"/>
          </reference>
          <reference field="17" count="1" selected="0">
            <x v="4"/>
          </reference>
          <reference field="18" count="1" selected="0">
            <x v="14"/>
          </reference>
          <reference field="26" count="1" selected="0">
            <x v="6"/>
          </reference>
          <reference field="27" count="1" selected="0">
            <x v="53"/>
          </reference>
        </references>
      </pivotArea>
    </format>
    <format dxfId="102">
      <pivotArea dataOnly="0" labelOnly="1" fieldPosition="0">
        <references count="5">
          <reference field="0" count="1">
            <x v="3"/>
          </reference>
          <reference field="17" count="1" selected="0">
            <x v="4"/>
          </reference>
          <reference field="18" count="1" selected="0">
            <x v="20"/>
          </reference>
          <reference field="26" count="1" selected="0">
            <x v="6"/>
          </reference>
          <reference field="27" count="1" selected="0">
            <x v="50"/>
          </reference>
        </references>
      </pivotArea>
    </format>
    <format dxfId="101">
      <pivotArea dataOnly="0" labelOnly="1" fieldPosition="0">
        <references count="5">
          <reference field="0" count="1">
            <x v="3"/>
          </reference>
          <reference field="17" count="1" selected="0">
            <x v="4"/>
          </reference>
          <reference field="18" count="1" selected="0">
            <x v="24"/>
          </reference>
          <reference field="26" count="1" selected="0">
            <x v="6"/>
          </reference>
          <reference field="27" count="1" selected="0">
            <x v="54"/>
          </reference>
        </references>
      </pivotArea>
    </format>
    <format dxfId="100">
      <pivotArea dataOnly="0" labelOnly="1" fieldPosition="0">
        <references count="5">
          <reference field="0" count="1">
            <x v="3"/>
          </reference>
          <reference field="17" count="1" selected="0">
            <x v="4"/>
          </reference>
          <reference field="18" count="1" selected="0">
            <x v="35"/>
          </reference>
          <reference field="26" count="1" selected="0">
            <x v="6"/>
          </reference>
          <reference field="27" count="1" selected="0">
            <x v="51"/>
          </reference>
        </references>
      </pivotArea>
    </format>
    <format dxfId="99">
      <pivotArea dataOnly="0" labelOnly="1" fieldPosition="0">
        <references count="5">
          <reference field="0" count="1">
            <x v="16"/>
          </reference>
          <reference field="17" count="1" selected="0">
            <x v="4"/>
          </reference>
          <reference field="18" count="1" selected="0">
            <x v="53"/>
          </reference>
          <reference field="26" count="1" selected="0">
            <x v="6"/>
          </reference>
          <reference field="27" count="1" selected="0">
            <x v="66"/>
          </reference>
        </references>
      </pivotArea>
    </format>
    <format dxfId="98">
      <pivotArea dataOnly="0" labelOnly="1" fieldPosition="0">
        <references count="5">
          <reference field="0" count="2">
            <x v="3"/>
            <x v="16"/>
          </reference>
          <reference field="17" count="1" selected="0">
            <x v="4"/>
          </reference>
          <reference field="18" count="1" selected="0">
            <x v="55"/>
          </reference>
          <reference field="26" count="1" selected="0">
            <x v="6"/>
          </reference>
          <reference field="27" count="1" selected="0">
            <x v="55"/>
          </reference>
        </references>
      </pivotArea>
    </format>
    <format dxfId="97">
      <pivotArea dataOnly="0" labelOnly="1" fieldPosition="0">
        <references count="5">
          <reference field="0" count="1">
            <x v="3"/>
          </reference>
          <reference field="17" count="1" selected="0">
            <x v="4"/>
          </reference>
          <reference field="18" count="1" selected="0">
            <x v="58"/>
          </reference>
          <reference field="26" count="1" selected="0">
            <x v="6"/>
          </reference>
          <reference field="27" count="1" selected="0">
            <x v="49"/>
          </reference>
        </references>
      </pivotArea>
    </format>
    <format dxfId="96">
      <pivotArea dataOnly="0" labelOnly="1" fieldPosition="0">
        <references count="5">
          <reference field="0" count="1">
            <x v="3"/>
          </reference>
          <reference field="17" count="1" selected="0">
            <x v="4"/>
          </reference>
          <reference field="18" count="1" selected="0">
            <x v="69"/>
          </reference>
          <reference field="26" count="1" selected="0">
            <x v="6"/>
          </reference>
          <reference field="27" count="1" selected="0">
            <x v="52"/>
          </reference>
        </references>
      </pivotArea>
    </format>
    <format dxfId="95">
      <pivotArea dataOnly="0" labelOnly="1" fieldPosition="0">
        <references count="5">
          <reference field="0" count="1">
            <x v="28"/>
          </reference>
          <reference field="17" count="1" selected="0">
            <x v="4"/>
          </reference>
          <reference field="18" count="1" selected="0">
            <x v="94"/>
          </reference>
          <reference field="26" count="1" selected="0">
            <x v="6"/>
          </reference>
          <reference field="27" count="1" selected="0">
            <x v="66"/>
          </reference>
        </references>
      </pivotArea>
    </format>
    <format dxfId="94">
      <pivotArea dataOnly="0" labelOnly="1" fieldPosition="0">
        <references count="5">
          <reference field="0" count="3">
            <x v="4"/>
            <x v="9"/>
            <x v="38"/>
          </reference>
          <reference field="17" count="1" selected="0">
            <x v="5"/>
          </reference>
          <reference field="18" count="1" selected="0">
            <x v="6"/>
          </reference>
          <reference field="26" count="1" selected="0">
            <x v="0"/>
          </reference>
          <reference field="27" count="1" selected="0">
            <x v="5"/>
          </reference>
        </references>
      </pivotArea>
    </format>
    <format dxfId="93">
      <pivotArea dataOnly="0" labelOnly="1" fieldPosition="0">
        <references count="5">
          <reference field="0" count="1">
            <x v="4"/>
          </reference>
          <reference field="17" count="1" selected="0">
            <x v="5"/>
          </reference>
          <reference field="18" count="1" selected="0">
            <x v="29"/>
          </reference>
          <reference field="26" count="1" selected="0">
            <x v="0"/>
          </reference>
          <reference field="27" count="1" selected="0">
            <x v="1"/>
          </reference>
        </references>
      </pivotArea>
    </format>
    <format dxfId="92">
      <pivotArea dataOnly="0" labelOnly="1" fieldPosition="0">
        <references count="5">
          <reference field="0" count="2">
            <x v="3"/>
            <x v="21"/>
          </reference>
          <reference field="17" count="1" selected="0">
            <x v="5"/>
          </reference>
          <reference field="18" count="1" selected="0">
            <x v="41"/>
          </reference>
          <reference field="26" count="1" selected="0">
            <x v="0"/>
          </reference>
          <reference field="27" count="1" selected="0">
            <x v="4"/>
          </reference>
        </references>
      </pivotArea>
    </format>
    <format dxfId="91">
      <pivotArea dataOnly="0" labelOnly="1" fieldPosition="0">
        <references count="5">
          <reference field="0" count="1">
            <x v="38"/>
          </reference>
          <reference field="17" count="1" selected="0">
            <x v="5"/>
          </reference>
          <reference field="18" count="1" selected="0">
            <x v="57"/>
          </reference>
          <reference field="26" count="1" selected="0">
            <x v="0"/>
          </reference>
          <reference field="27" count="1" selected="0">
            <x v="3"/>
          </reference>
        </references>
      </pivotArea>
    </format>
    <format dxfId="90">
      <pivotArea dataOnly="0" labelOnly="1" fieldPosition="0">
        <references count="5">
          <reference field="0" count="1">
            <x v="38"/>
          </reference>
          <reference field="17" count="1" selected="0">
            <x v="5"/>
          </reference>
          <reference field="18" count="1" selected="0">
            <x v="74"/>
          </reference>
          <reference field="26" count="1" selected="0">
            <x v="0"/>
          </reference>
          <reference field="27" count="1" selected="0">
            <x v="2"/>
          </reference>
        </references>
      </pivotArea>
    </format>
    <format dxfId="89">
      <pivotArea dataOnly="0" labelOnly="1" fieldPosition="0">
        <references count="5">
          <reference field="0" count="2">
            <x v="12"/>
            <x v="15"/>
          </reference>
          <reference field="17" count="1" selected="0">
            <x v="5"/>
          </reference>
          <reference field="18" count="1" selected="0">
            <x v="77"/>
          </reference>
          <reference field="26" count="1" selected="0">
            <x v="0"/>
          </reference>
          <reference field="27" count="1" selected="0">
            <x v="18"/>
          </reference>
        </references>
      </pivotArea>
    </format>
    <format dxfId="88">
      <pivotArea dataOnly="0" labelOnly="1" fieldPosition="0">
        <references count="5">
          <reference field="0" count="4">
            <x v="9"/>
            <x v="12"/>
            <x v="15"/>
            <x v="38"/>
          </reference>
          <reference field="17" count="1" selected="0">
            <x v="5"/>
          </reference>
          <reference field="18" count="1" selected="0">
            <x v="79"/>
          </reference>
          <reference field="26" count="1" selected="0">
            <x v="0"/>
          </reference>
          <reference field="27" count="1" selected="0">
            <x v="6"/>
          </reference>
        </references>
      </pivotArea>
    </format>
    <format dxfId="87">
      <pivotArea dataOnly="0" labelOnly="1" fieldPosition="0">
        <references count="5">
          <reference field="0" count="1">
            <x v="4"/>
          </reference>
          <reference field="17" count="1" selected="0">
            <x v="5"/>
          </reference>
          <reference field="18" count="1" selected="0">
            <x v="81"/>
          </reference>
          <reference field="26" count="1" selected="0">
            <x v="0"/>
          </reference>
          <reference field="27" count="1" selected="0">
            <x v="0"/>
          </reference>
        </references>
      </pivotArea>
    </format>
    <format dxfId="86">
      <pivotArea dataOnly="0" labelOnly="1" fieldPosition="0">
        <references count="5">
          <reference field="0" count="2">
            <x v="14"/>
            <x v="17"/>
          </reference>
          <reference field="17" count="1" selected="0">
            <x v="5"/>
          </reference>
          <reference field="18" count="1" selected="0">
            <x v="94"/>
          </reference>
          <reference field="26" count="1" selected="0">
            <x v="0"/>
          </reference>
          <reference field="27" count="1" selected="0">
            <x v="66"/>
          </reference>
        </references>
      </pivotArea>
    </format>
    <format dxfId="85">
      <pivotArea dataOnly="0" labelOnly="1" fieldPosition="0">
        <references count="5">
          <reference field="0" count="1">
            <x v="8"/>
          </reference>
          <reference field="17" count="1" selected="0">
            <x v="6"/>
          </reference>
          <reference field="18" count="1" selected="0">
            <x v="11"/>
          </reference>
          <reference field="26" count="1" selected="0">
            <x v="4"/>
          </reference>
          <reference field="27" count="1" selected="0">
            <x v="29"/>
          </reference>
        </references>
      </pivotArea>
    </format>
    <format dxfId="84">
      <pivotArea dataOnly="0" labelOnly="1" fieldPosition="0">
        <references count="5">
          <reference field="0" count="5">
            <x v="2"/>
            <x v="3"/>
            <x v="5"/>
            <x v="6"/>
            <x v="18"/>
          </reference>
          <reference field="17" count="1" selected="0">
            <x v="6"/>
          </reference>
          <reference field="18" count="1" selected="0">
            <x v="13"/>
          </reference>
          <reference field="26" count="1" selected="0">
            <x v="4"/>
          </reference>
          <reference field="27" count="1" selected="0">
            <x v="28"/>
          </reference>
        </references>
      </pivotArea>
    </format>
    <format dxfId="83">
      <pivotArea dataOnly="0" labelOnly="1" fieldPosition="0">
        <references count="5">
          <reference field="0" count="1">
            <x v="11"/>
          </reference>
          <reference field="17" count="1" selected="0">
            <x v="6"/>
          </reference>
          <reference field="18" count="1" selected="0">
            <x v="23"/>
          </reference>
          <reference field="26" count="1" selected="0">
            <x v="4"/>
          </reference>
          <reference field="27" count="1" selected="0">
            <x v="66"/>
          </reference>
        </references>
      </pivotArea>
    </format>
    <format dxfId="82">
      <pivotArea dataOnly="0" labelOnly="1" fieldPosition="0">
        <references count="5">
          <reference field="0" count="3">
            <x v="6"/>
            <x v="7"/>
            <x v="30"/>
          </reference>
          <reference field="17" count="1" selected="0">
            <x v="6"/>
          </reference>
          <reference field="18" count="1" selected="0">
            <x v="28"/>
          </reference>
          <reference field="26" count="1" selected="0">
            <x v="4"/>
          </reference>
          <reference field="27" count="1" selected="0">
            <x v="23"/>
          </reference>
        </references>
      </pivotArea>
    </format>
    <format dxfId="81">
      <pivotArea dataOnly="0" labelOnly="1" fieldPosition="0">
        <references count="5">
          <reference field="0" count="1">
            <x v="30"/>
          </reference>
          <reference field="17" count="1" selected="0">
            <x v="6"/>
          </reference>
          <reference field="18" count="1" selected="0">
            <x v="31"/>
          </reference>
          <reference field="26" count="1" selected="0">
            <x v="4"/>
          </reference>
          <reference field="27" count="1" selected="0">
            <x v="66"/>
          </reference>
        </references>
      </pivotArea>
    </format>
    <format dxfId="80">
      <pivotArea dataOnly="0" labelOnly="1" fieldPosition="0">
        <references count="5">
          <reference field="0" count="1">
            <x v="11"/>
          </reference>
          <reference field="17" count="1" selected="0">
            <x v="6"/>
          </reference>
          <reference field="18" count="1" selected="0">
            <x v="34"/>
          </reference>
          <reference field="26" count="1" selected="0">
            <x v="4"/>
          </reference>
          <reference field="27" count="1" selected="0">
            <x v="66"/>
          </reference>
        </references>
      </pivotArea>
    </format>
    <format dxfId="79">
      <pivotArea dataOnly="0" labelOnly="1" fieldPosition="0">
        <references count="5">
          <reference field="0" count="2">
            <x v="3"/>
            <x v="6"/>
          </reference>
          <reference field="17" count="1" selected="0">
            <x v="6"/>
          </reference>
          <reference field="18" count="1" selected="0">
            <x v="36"/>
          </reference>
          <reference field="26" count="1" selected="0">
            <x v="4"/>
          </reference>
          <reference field="27" count="1" selected="0">
            <x v="22"/>
          </reference>
        </references>
      </pivotArea>
    </format>
    <format dxfId="78">
      <pivotArea dataOnly="0" labelOnly="1" fieldPosition="0">
        <references count="5">
          <reference field="0" count="3">
            <x v="3"/>
            <x v="32"/>
            <x v="33"/>
          </reference>
          <reference field="17" count="1" selected="0">
            <x v="6"/>
          </reference>
          <reference field="18" count="1" selected="0">
            <x v="37"/>
          </reference>
          <reference field="26" count="1" selected="0">
            <x v="4"/>
          </reference>
          <reference field="27" count="1" selected="0">
            <x v="34"/>
          </reference>
        </references>
      </pivotArea>
    </format>
    <format dxfId="77">
      <pivotArea dataOnly="0" labelOnly="1" fieldPosition="0">
        <references count="5">
          <reference field="0" count="4">
            <x v="3"/>
            <x v="6"/>
            <x v="30"/>
            <x v="32"/>
          </reference>
          <reference field="17" count="1" selected="0">
            <x v="6"/>
          </reference>
          <reference field="18" count="1" selected="0">
            <x v="39"/>
          </reference>
          <reference field="26" count="1" selected="0">
            <x v="4"/>
          </reference>
          <reference field="27" count="1" selected="0">
            <x v="31"/>
          </reference>
        </references>
      </pivotArea>
    </format>
    <format dxfId="76">
      <pivotArea dataOnly="0" labelOnly="1" fieldPosition="0">
        <references count="5">
          <reference field="0" count="1">
            <x v="11"/>
          </reference>
          <reference field="17" count="1" selected="0">
            <x v="6"/>
          </reference>
          <reference field="18" count="1" selected="0">
            <x v="43"/>
          </reference>
          <reference field="26" count="1" selected="0">
            <x v="4"/>
          </reference>
          <reference field="27" count="1" selected="0">
            <x v="66"/>
          </reference>
        </references>
      </pivotArea>
    </format>
    <format dxfId="75">
      <pivotArea dataOnly="0" labelOnly="1" fieldPosition="0">
        <references count="5">
          <reference field="0" count="1">
            <x v="11"/>
          </reference>
          <reference field="17" count="1" selected="0">
            <x v="6"/>
          </reference>
          <reference field="18" count="1" selected="0">
            <x v="46"/>
          </reference>
          <reference field="26" count="1" selected="0">
            <x v="4"/>
          </reference>
          <reference field="27" count="1" selected="0">
            <x v="66"/>
          </reference>
        </references>
      </pivotArea>
    </format>
    <format dxfId="74">
      <pivotArea dataOnly="0" labelOnly="1" fieldPosition="0">
        <references count="5">
          <reference field="0" count="2">
            <x v="33"/>
            <x v="38"/>
          </reference>
          <reference field="17" count="1" selected="0">
            <x v="6"/>
          </reference>
          <reference field="18" count="1" selected="0">
            <x v="52"/>
          </reference>
          <reference field="26" count="1" selected="0">
            <x v="4"/>
          </reference>
          <reference field="27" count="1" selected="0">
            <x v="25"/>
          </reference>
        </references>
      </pivotArea>
    </format>
    <format dxfId="73">
      <pivotArea dataOnly="0" labelOnly="1" fieldPosition="0">
        <references count="5">
          <reference field="0" count="3">
            <x v="3"/>
            <x v="30"/>
            <x v="32"/>
          </reference>
          <reference field="17" count="1" selected="0">
            <x v="6"/>
          </reference>
          <reference field="18" count="1" selected="0">
            <x v="61"/>
          </reference>
          <reference field="26" count="1" selected="0">
            <x v="4"/>
          </reference>
          <reference field="27" count="1" selected="0">
            <x v="35"/>
          </reference>
        </references>
      </pivotArea>
    </format>
    <format dxfId="72">
      <pivotArea dataOnly="0" labelOnly="1" fieldPosition="0">
        <references count="5">
          <reference field="0" count="10">
            <x v="0"/>
            <x v="2"/>
            <x v="3"/>
            <x v="6"/>
            <x v="7"/>
            <x v="15"/>
            <x v="30"/>
            <x v="33"/>
            <x v="34"/>
            <x v="38"/>
          </reference>
          <reference field="17" count="1" selected="0">
            <x v="6"/>
          </reference>
          <reference field="18" count="1" selected="0">
            <x v="62"/>
          </reference>
          <reference field="26" count="1" selected="0">
            <x v="4"/>
          </reference>
          <reference field="27" count="1" selected="0">
            <x v="20"/>
          </reference>
        </references>
      </pivotArea>
    </format>
    <format dxfId="71">
      <pivotArea dataOnly="0" labelOnly="1" fieldPosition="0">
        <references count="5">
          <reference field="0" count="1">
            <x v="30"/>
          </reference>
          <reference field="17" count="1" selected="0">
            <x v="6"/>
          </reference>
          <reference field="18" count="1" selected="0">
            <x v="63"/>
          </reference>
          <reference field="26" count="1" selected="0">
            <x v="4"/>
          </reference>
          <reference field="27" count="1" selected="0">
            <x v="66"/>
          </reference>
        </references>
      </pivotArea>
    </format>
    <format dxfId="70">
      <pivotArea dataOnly="0" labelOnly="1" fieldPosition="0">
        <references count="5">
          <reference field="0" count="4">
            <x v="2"/>
            <x v="6"/>
            <x v="7"/>
            <x v="33"/>
          </reference>
          <reference field="17" count="1" selected="0">
            <x v="6"/>
          </reference>
          <reference field="18" count="1" selected="0">
            <x v="66"/>
          </reference>
          <reference field="26" count="1" selected="0">
            <x v="4"/>
          </reference>
          <reference field="27" count="1" selected="0">
            <x v="24"/>
          </reference>
        </references>
      </pivotArea>
    </format>
    <format dxfId="69">
      <pivotArea dataOnly="0" labelOnly="1" fieldPosition="0">
        <references count="5">
          <reference field="0" count="5">
            <x v="3"/>
            <x v="30"/>
            <x v="32"/>
            <x v="33"/>
            <x v="34"/>
          </reference>
          <reference field="17" count="1" selected="0">
            <x v="6"/>
          </reference>
          <reference field="18" count="1" selected="0">
            <x v="80"/>
          </reference>
          <reference field="26" count="1" selected="0">
            <x v="4"/>
          </reference>
          <reference field="27" count="1" selected="0">
            <x v="32"/>
          </reference>
        </references>
      </pivotArea>
    </format>
    <format dxfId="68">
      <pivotArea dataOnly="0" labelOnly="1" fieldPosition="0">
        <references count="5">
          <reference field="0" count="3">
            <x v="3"/>
            <x v="6"/>
            <x v="30"/>
          </reference>
          <reference field="17" count="1" selected="0">
            <x v="6"/>
          </reference>
          <reference field="18" count="1" selected="0">
            <x v="82"/>
          </reference>
          <reference field="26" count="1" selected="0">
            <x v="4"/>
          </reference>
          <reference field="27" count="1" selected="0">
            <x v="26"/>
          </reference>
        </references>
      </pivotArea>
    </format>
    <format dxfId="67">
      <pivotArea dataOnly="0" labelOnly="1" fieldPosition="0">
        <references count="5">
          <reference field="0" count="1">
            <x v="11"/>
          </reference>
          <reference field="17" count="1" selected="0">
            <x v="6"/>
          </reference>
          <reference field="18" count="1" selected="0">
            <x v="83"/>
          </reference>
          <reference field="26" count="1" selected="0">
            <x v="4"/>
          </reference>
          <reference field="27" count="1" selected="0">
            <x v="66"/>
          </reference>
        </references>
      </pivotArea>
    </format>
    <format dxfId="66">
      <pivotArea dataOnly="0" labelOnly="1" fieldPosition="0">
        <references count="5">
          <reference field="0" count="6">
            <x v="2"/>
            <x v="3"/>
            <x v="6"/>
            <x v="30"/>
            <x v="32"/>
            <x v="34"/>
          </reference>
          <reference field="17" count="1" selected="0">
            <x v="6"/>
          </reference>
          <reference field="18" count="1" selected="0">
            <x v="84"/>
          </reference>
          <reference field="26" count="1" selected="0">
            <x v="4"/>
          </reference>
          <reference field="27" count="1" selected="0">
            <x v="33"/>
          </reference>
        </references>
      </pivotArea>
    </format>
    <format dxfId="65">
      <pivotArea dataOnly="0" labelOnly="1" fieldPosition="0">
        <references count="5">
          <reference field="0" count="3">
            <x v="3"/>
            <x v="6"/>
            <x v="18"/>
          </reference>
          <reference field="17" count="1" selected="0">
            <x v="6"/>
          </reference>
          <reference field="18" count="1" selected="0">
            <x v="87"/>
          </reference>
          <reference field="26" count="1" selected="0">
            <x v="4"/>
          </reference>
          <reference field="27" count="1" selected="0">
            <x v="27"/>
          </reference>
        </references>
      </pivotArea>
    </format>
    <format dxfId="64">
      <pivotArea dataOnly="0" labelOnly="1" fieldPosition="0">
        <references count="5">
          <reference field="0" count="1">
            <x v="38"/>
          </reference>
          <reference field="17" count="1" selected="0">
            <x v="6"/>
          </reference>
          <reference field="18" count="1" selected="0">
            <x v="88"/>
          </reference>
          <reference field="26" count="1" selected="0">
            <x v="4"/>
          </reference>
          <reference field="27" count="1" selected="0">
            <x v="30"/>
          </reference>
        </references>
      </pivotArea>
    </format>
    <format dxfId="63">
      <pivotArea dataOnly="0" labelOnly="1" fieldPosition="0">
        <references count="5">
          <reference field="0" count="2">
            <x v="3"/>
            <x v="24"/>
          </reference>
          <reference field="17" count="1" selected="0">
            <x v="6"/>
          </reference>
          <reference field="18" count="1" selected="0">
            <x v="90"/>
          </reference>
          <reference field="26" count="1" selected="0">
            <x v="4"/>
          </reference>
          <reference field="27" count="1" selected="0">
            <x v="36"/>
          </reference>
        </references>
      </pivotArea>
    </format>
    <format dxfId="62">
      <pivotArea dataOnly="0" labelOnly="1" fieldPosition="0">
        <references count="5">
          <reference field="0" count="5">
            <x v="2"/>
            <x v="3"/>
            <x v="6"/>
            <x v="29"/>
            <x v="30"/>
          </reference>
          <reference field="17" count="1" selected="0">
            <x v="6"/>
          </reference>
          <reference field="18" count="1" selected="0">
            <x v="91"/>
          </reference>
          <reference field="26" count="1" selected="0">
            <x v="4"/>
          </reference>
          <reference field="27" count="1" selected="0">
            <x v="21"/>
          </reference>
        </references>
      </pivotArea>
    </format>
    <format dxfId="61">
      <pivotArea dataOnly="0" labelOnly="1" fieldPosition="0">
        <references count="5">
          <reference field="0" count="3">
            <x v="10"/>
            <x v="26"/>
            <x v="35"/>
          </reference>
          <reference field="17" count="1" selected="0">
            <x v="6"/>
          </reference>
          <reference field="18" count="1" selected="0">
            <x v="94"/>
          </reference>
          <reference field="26" count="1" selected="0">
            <x v="4"/>
          </reference>
          <reference field="27" count="1" selected="0">
            <x v="66"/>
          </reference>
        </references>
      </pivotArea>
    </format>
    <format dxfId="60">
      <pivotArea dataOnly="0" labelOnly="1" fieldPosition="0">
        <references count="5">
          <reference field="0" count="1">
            <x v="4"/>
          </reference>
          <reference field="17" count="1" selected="0">
            <x v="7"/>
          </reference>
          <reference field="18" count="1" selected="0">
            <x v="7"/>
          </reference>
          <reference field="26" count="1" selected="0">
            <x v="1"/>
          </reference>
          <reference field="27" count="1" selected="0">
            <x v="16"/>
          </reference>
        </references>
      </pivotArea>
    </format>
    <format dxfId="59">
      <pivotArea dataOnly="0" labelOnly="1" fieldPosition="0">
        <references count="5">
          <reference field="0" count="2">
            <x v="4"/>
            <x v="15"/>
          </reference>
          <reference field="17" count="1" selected="0">
            <x v="7"/>
          </reference>
          <reference field="18" count="1" selected="0">
            <x v="15"/>
          </reference>
          <reference field="26" count="1" selected="0">
            <x v="1"/>
          </reference>
          <reference field="27" count="1" selected="0">
            <x v="11"/>
          </reference>
        </references>
      </pivotArea>
    </format>
    <format dxfId="58">
      <pivotArea dataOnly="0" labelOnly="1" fieldPosition="0">
        <references count="5">
          <reference field="0" count="1">
            <x v="4"/>
          </reference>
          <reference field="17" count="1" selected="0">
            <x v="7"/>
          </reference>
          <reference field="18" count="1" selected="0">
            <x v="22"/>
          </reference>
          <reference field="26" count="1" selected="0">
            <x v="1"/>
          </reference>
          <reference field="27" count="1" selected="0">
            <x v="13"/>
          </reference>
        </references>
      </pivotArea>
    </format>
    <format dxfId="57">
      <pivotArea dataOnly="0" labelOnly="1" fieldPosition="0">
        <references count="5">
          <reference field="0" count="1">
            <x v="15"/>
          </reference>
          <reference field="17" count="1" selected="0">
            <x v="7"/>
          </reference>
          <reference field="18" count="1" selected="0">
            <x v="32"/>
          </reference>
          <reference field="26" count="1" selected="0">
            <x v="1"/>
          </reference>
          <reference field="27" count="1" selected="0">
            <x v="9"/>
          </reference>
        </references>
      </pivotArea>
    </format>
    <format dxfId="56">
      <pivotArea dataOnly="0" labelOnly="1" fieldPosition="0">
        <references count="5">
          <reference field="0" count="1">
            <x v="4"/>
          </reference>
          <reference field="17" count="1" selected="0">
            <x v="7"/>
          </reference>
          <reference field="18" count="1" selected="0">
            <x v="40"/>
          </reference>
          <reference field="26" count="1" selected="0">
            <x v="1"/>
          </reference>
          <reference field="27" count="1" selected="0">
            <x v="12"/>
          </reference>
        </references>
      </pivotArea>
    </format>
    <format dxfId="55">
      <pivotArea dataOnly="0" labelOnly="1" fieldPosition="0">
        <references count="5">
          <reference field="0" count="2">
            <x v="4"/>
            <x v="15"/>
          </reference>
          <reference field="17" count="1" selected="0">
            <x v="7"/>
          </reference>
          <reference field="18" count="1" selected="0">
            <x v="48"/>
          </reference>
          <reference field="26" count="1" selected="0">
            <x v="1"/>
          </reference>
          <reference field="27" count="1" selected="0">
            <x v="14"/>
          </reference>
        </references>
      </pivotArea>
    </format>
    <format dxfId="54">
      <pivotArea dataOnly="0" labelOnly="1" fieldPosition="0">
        <references count="5">
          <reference field="0" count="1">
            <x v="4"/>
          </reference>
          <reference field="17" count="1" selected="0">
            <x v="7"/>
          </reference>
          <reference field="18" count="1" selected="0">
            <x v="54"/>
          </reference>
          <reference field="26" count="1" selected="0">
            <x v="1"/>
          </reference>
          <reference field="27" count="1" selected="0">
            <x v="7"/>
          </reference>
        </references>
      </pivotArea>
    </format>
    <format dxfId="53">
      <pivotArea dataOnly="0" labelOnly="1" fieldPosition="0">
        <references count="5">
          <reference field="0" count="1">
            <x v="4"/>
          </reference>
          <reference field="17" count="1" selected="0">
            <x v="7"/>
          </reference>
          <reference field="18" count="1" selected="0">
            <x v="59"/>
          </reference>
          <reference field="26" count="1" selected="0">
            <x v="1"/>
          </reference>
          <reference field="27" count="1" selected="0">
            <x v="10"/>
          </reference>
        </references>
      </pivotArea>
    </format>
    <format dxfId="52">
      <pivotArea dataOnly="0" labelOnly="1" fieldPosition="0">
        <references count="5">
          <reference field="0" count="1">
            <x v="4"/>
          </reference>
          <reference field="17" count="1" selected="0">
            <x v="7"/>
          </reference>
          <reference field="18" count="1" selected="0">
            <x v="67"/>
          </reference>
          <reference field="26" count="1" selected="0">
            <x v="1"/>
          </reference>
          <reference field="27" count="1" selected="0">
            <x v="8"/>
          </reference>
        </references>
      </pivotArea>
    </format>
    <format dxfId="51">
      <pivotArea dataOnly="0" labelOnly="1" fieldPosition="0">
        <references count="5">
          <reference field="0" count="1">
            <x v="4"/>
          </reference>
          <reference field="17" count="1" selected="0">
            <x v="7"/>
          </reference>
          <reference field="18" count="1" selected="0">
            <x v="89"/>
          </reference>
          <reference field="26" count="1" selected="0">
            <x v="1"/>
          </reference>
          <reference field="27" count="1" selected="0">
            <x v="15"/>
          </reference>
        </references>
      </pivotArea>
    </format>
    <format dxfId="50">
      <pivotArea dataOnly="0" labelOnly="1" fieldPosition="0">
        <references count="5">
          <reference field="0" count="1">
            <x v="4"/>
          </reference>
          <reference field="17" count="1" selected="0">
            <x v="7"/>
          </reference>
          <reference field="18" count="1" selected="0">
            <x v="94"/>
          </reference>
          <reference field="26" count="1" selected="0">
            <x v="1"/>
          </reference>
          <reference field="27" count="1" selected="0">
            <x v="6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M6:Q46" firstHeaderRow="1" firstDataRow="1" firstDataCol="4" rowPageCount="1" colPageCount="1"/>
  <pivotFields count="29">
    <pivotField outline="0" showAll="0" defaultSubtota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axis="axisRow" outline="0" showAll="0" defaultSubtotal="0">
      <items count="9">
        <item h="1" x="7"/>
        <item x="0"/>
        <item x="3"/>
        <item h="1" x="8"/>
        <item h="1" x="2"/>
        <item h="1" x="4"/>
        <item x="1"/>
        <item h="1" x="6"/>
        <item h="1" x="5"/>
      </items>
      <extLst>
        <ext xmlns:x14="http://schemas.microsoft.com/office/spreadsheetml/2009/9/main" uri="{2946ED86-A175-432a-8AC1-64E0C546D7DE}">
          <x14:pivotField fillDownLabels="1"/>
        </ext>
      </extLst>
    </pivotField>
    <pivotField axis="axisRow" outline="0" showAll="0" defaultSubtotal="0">
      <items count="97">
        <item m="1" x="90"/>
        <item m="1" x="96"/>
        <item m="1" x="93"/>
        <item m="1" x="94"/>
        <item m="1" x="92"/>
        <item x="76"/>
        <item x="33"/>
        <item x="78"/>
        <item x="71"/>
        <item x="2"/>
        <item x="68"/>
        <item x="32"/>
        <item x="72"/>
        <item x="7"/>
        <item x="10"/>
        <item x="62"/>
        <item x="57"/>
        <item x="40"/>
        <item x="41"/>
        <item x="42"/>
        <item x="22"/>
        <item x="63"/>
        <item x="80"/>
        <item x="36"/>
        <item x="17"/>
        <item x="73"/>
        <item x="43"/>
        <item x="44"/>
        <item x="31"/>
        <item m="1" x="89"/>
        <item x="54"/>
        <item x="75"/>
        <item x="60"/>
        <item x="30"/>
        <item x="35"/>
        <item x="23"/>
        <item x="20"/>
        <item x="18"/>
        <item x="64"/>
        <item x="14"/>
        <item m="1" x="91"/>
        <item x="25"/>
        <item x="3"/>
        <item x="39"/>
        <item x="51"/>
        <item x="27"/>
        <item x="37"/>
        <item x="49"/>
        <item x="61"/>
        <item x="53"/>
        <item x="45"/>
        <item x="55"/>
        <item x="77"/>
        <item x="67"/>
        <item x="81"/>
        <item x="13"/>
        <item x="0"/>
        <item x="84"/>
        <item x="21"/>
        <item x="46"/>
        <item x="70"/>
        <item x="11"/>
        <item x="1"/>
        <item x="74"/>
        <item x="4"/>
        <item x="87"/>
        <item x="6"/>
        <item x="82"/>
        <item x="24"/>
        <item x="12"/>
        <item x="29"/>
        <item x="47"/>
        <item x="26"/>
        <item x="65"/>
        <item x="83"/>
        <item x="59"/>
        <item x="85"/>
        <item x="56"/>
        <item x="58"/>
        <item x="34"/>
        <item x="9"/>
        <item m="1" x="95"/>
        <item x="15"/>
        <item x="38"/>
        <item x="5"/>
        <item x="66"/>
        <item x="52"/>
        <item x="16"/>
        <item x="86"/>
        <item x="79"/>
        <item x="19"/>
        <item x="8"/>
        <item x="48"/>
        <item x="50"/>
        <item h="1" x="28"/>
        <item x="88"/>
        <item x="69"/>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axis="axisPage" dataField="1" multipleItemSelectionAllowed="1" showAll="0">
      <items count="425">
        <item x="5"/>
        <item h="1" x="4"/>
        <item h="1" x="3"/>
        <item h="1" x="2"/>
        <item h="1" x="1"/>
        <item h="1" x="0"/>
        <item h="1" x="23"/>
        <item h="1" x="22"/>
        <item h="1" x="21"/>
        <item h="1" x="20"/>
        <item h="1" x="19"/>
        <item h="1" x="18"/>
        <item h="1" x="17"/>
        <item h="1" x="16"/>
        <item h="1" x="15"/>
        <item h="1" x="14"/>
        <item h="1" x="13"/>
        <item h="1" x="12"/>
        <item h="1" x="74"/>
        <item h="1" x="73"/>
        <item h="1" x="72"/>
        <item h="1" x="71"/>
        <item h="1" x="70"/>
        <item h="1" x="69"/>
        <item h="1" x="68"/>
        <item h="1" x="67"/>
        <item h="1" x="66"/>
        <item h="1" x="65"/>
        <item h="1" x="64"/>
        <item h="1" x="63"/>
        <item h="1" x="62"/>
        <item h="1" x="61"/>
        <item h="1" x="60"/>
        <item h="1" x="59"/>
        <item h="1" x="58"/>
        <item h="1" x="57"/>
        <item h="1" x="56"/>
        <item h="1" x="55"/>
        <item h="1" x="54"/>
        <item h="1" x="53"/>
        <item h="1" x="52"/>
        <item h="1" x="51"/>
        <item h="1" x="50"/>
        <item h="1" x="49"/>
        <item h="1" x="48"/>
        <item h="1" x="47"/>
        <item h="1" x="46"/>
        <item h="1" x="45"/>
        <item h="1" x="44"/>
        <item h="1" x="43"/>
        <item h="1" x="42"/>
        <item h="1" x="41"/>
        <item h="1" x="40"/>
        <item h="1" x="39"/>
        <item h="1" x="38"/>
        <item h="1" x="37"/>
        <item h="1" x="36"/>
        <item h="1" x="35"/>
        <item h="1" x="34"/>
        <item h="1" x="33"/>
        <item h="1" x="32"/>
        <item h="1" x="31"/>
        <item h="1" x="30"/>
        <item h="1" x="29"/>
        <item h="1" x="28"/>
        <item h="1" x="27"/>
        <item h="1" x="24"/>
        <item h="1" x="11"/>
        <item h="1" x="10"/>
        <item h="1" x="9"/>
        <item h="1" x="8"/>
        <item h="1" x="25"/>
        <item h="1" m="1" x="142"/>
        <item h="1" m="1" x="131"/>
        <item h="1" m="1" x="119"/>
        <item h="1" m="1" x="109"/>
        <item h="1" m="1" x="97"/>
        <item h="1" m="1" x="86"/>
        <item h="1" m="1" x="75"/>
        <item h="1" m="1" x="414"/>
        <item h="1" m="1" x="403"/>
        <item h="1" m="1" x="392"/>
        <item h="1" m="1" x="381"/>
        <item h="1" m="1" x="371"/>
        <item h="1" m="1" x="360"/>
        <item h="1" m="1" x="349"/>
        <item h="1" m="1" x="338"/>
        <item h="1" m="1" x="328"/>
        <item h="1" m="1" x="317"/>
        <item h="1" m="1" x="306"/>
        <item h="1" m="1" x="295"/>
        <item h="1" m="1" x="285"/>
        <item h="1" m="1" x="274"/>
        <item h="1" m="1" x="264"/>
        <item h="1" m="1" x="253"/>
        <item h="1" m="1" x="243"/>
        <item h="1" m="1" x="232"/>
        <item h="1" m="1" x="222"/>
        <item h="1" m="1" x="211"/>
        <item h="1" m="1" x="201"/>
        <item h="1" m="1" x="190"/>
        <item h="1" m="1" x="180"/>
        <item h="1" m="1" x="169"/>
        <item h="1" m="1" x="159"/>
        <item h="1" m="1" x="148"/>
        <item h="1" m="1" x="137"/>
        <item h="1" m="1" x="125"/>
        <item h="1" m="1" x="115"/>
        <item h="1" m="1" x="103"/>
        <item h="1" m="1" x="92"/>
        <item h="1" m="1" x="81"/>
        <item h="1" m="1" x="420"/>
        <item h="1" m="1" x="409"/>
        <item h="1" m="1" x="398"/>
        <item h="1" m="1" x="387"/>
        <item h="1" m="1" x="377"/>
        <item h="1" m="1" x="366"/>
        <item h="1" m="1" x="355"/>
        <item h="1" m="1" x="344"/>
        <item h="1" m="1" x="334"/>
        <item h="1" m="1" x="323"/>
        <item h="1" m="1" x="312"/>
        <item h="1" m="1" x="301"/>
        <item h="1" m="1" x="291"/>
        <item h="1" m="1" x="280"/>
        <item h="1" m="1" x="269"/>
        <item h="1" m="1" x="259"/>
        <item h="1" m="1" x="249"/>
        <item h="1" m="1" x="238"/>
        <item h="1" m="1" x="227"/>
        <item h="1" m="1" x="217"/>
        <item h="1" m="1" x="207"/>
        <item h="1" m="1" x="196"/>
        <item h="1" m="1" x="185"/>
        <item h="1" m="1" x="175"/>
        <item h="1" m="1" x="165"/>
        <item h="1" m="1" x="154"/>
        <item h="1" m="1" x="143"/>
        <item h="1" m="1" x="132"/>
        <item h="1" m="1" x="121"/>
        <item h="1" m="1" x="110"/>
        <item h="1" m="1" x="98"/>
        <item h="1" m="1" x="87"/>
        <item h="1" m="1" x="77"/>
        <item h="1" m="1" x="415"/>
        <item h="1" m="1" x="404"/>
        <item h="1" m="1" x="393"/>
        <item h="1" m="1" x="383"/>
        <item h="1" m="1" x="372"/>
        <item h="1" m="1" x="361"/>
        <item h="1" m="1" x="350"/>
        <item h="1" m="1" x="340"/>
        <item h="1" m="1" x="329"/>
        <item h="1" m="1" x="318"/>
        <item h="1" m="1" x="307"/>
        <item h="1" m="1" x="297"/>
        <item h="1" m="1" x="286"/>
        <item h="1" m="1" x="275"/>
        <item h="1" m="1" x="265"/>
        <item h="1" m="1" x="255"/>
        <item h="1" m="1" x="244"/>
        <item h="1" m="1" x="233"/>
        <item h="1" m="1" x="223"/>
        <item h="1" m="1" x="213"/>
        <item h="1" m="1" x="202"/>
        <item h="1" m="1" x="191"/>
        <item h="1" m="1" x="181"/>
        <item h="1" m="1" x="171"/>
        <item h="1" m="1" x="160"/>
        <item h="1" m="1" x="149"/>
        <item h="1" m="1" x="138"/>
        <item h="1" m="1" x="127"/>
        <item h="1" m="1" x="116"/>
        <item h="1" m="1" x="104"/>
        <item h="1" m="1" x="93"/>
        <item h="1" m="1" x="83"/>
        <item h="1" m="1" x="421"/>
        <item h="1" m="1" x="410"/>
        <item h="1" m="1" x="399"/>
        <item h="1" m="1" x="389"/>
        <item h="1" m="1" x="378"/>
        <item h="1" m="1" x="367"/>
        <item h="1" m="1" x="356"/>
        <item h="1" m="1" x="346"/>
        <item h="1" m="1" x="335"/>
        <item h="1" m="1" x="324"/>
        <item h="1" m="1" x="313"/>
        <item h="1" m="1" x="303"/>
        <item h="1" m="1" x="292"/>
        <item h="1" m="1" x="281"/>
        <item h="1" m="1" x="270"/>
        <item h="1" m="1" x="261"/>
        <item h="1" m="1" x="250"/>
        <item h="1" m="1" x="239"/>
        <item h="1" m="1" x="228"/>
        <item h="1" m="1" x="219"/>
        <item h="1" m="1" x="208"/>
        <item h="1" m="1" x="197"/>
        <item h="1" m="1" x="186"/>
        <item h="1" m="1" x="177"/>
        <item h="1" m="1" x="166"/>
        <item h="1" m="1" x="155"/>
        <item h="1" m="1" x="144"/>
        <item h="1" m="1" x="134"/>
        <item h="1" m="1" x="122"/>
        <item h="1" m="1" x="111"/>
        <item h="1" m="1" x="99"/>
        <item h="1" m="1" x="89"/>
        <item h="1" m="1" x="78"/>
        <item h="1" m="1" x="416"/>
        <item h="1" m="1" x="405"/>
        <item h="1" m="1" x="395"/>
        <item h="1" m="1" x="384"/>
        <item h="1" m="1" x="373"/>
        <item h="1" m="1" x="362"/>
        <item h="1" m="1" x="352"/>
        <item h="1" m="1" x="341"/>
        <item h="1" m="1" x="330"/>
        <item h="1" m="1" x="319"/>
        <item h="1" m="1" x="309"/>
        <item h="1" m="1" x="298"/>
        <item h="1" m="1" x="287"/>
        <item h="1" m="1" x="276"/>
        <item h="1" m="1" x="266"/>
        <item h="1" m="1" x="256"/>
        <item h="1" m="1" x="245"/>
        <item h="1" m="1" x="234"/>
        <item h="1" m="1" x="224"/>
        <item h="1" m="1" x="214"/>
        <item h="1" m="1" x="203"/>
        <item h="1" m="1" x="192"/>
        <item h="1" m="1" x="182"/>
        <item h="1" m="1" x="172"/>
        <item h="1" m="1" x="161"/>
        <item h="1" m="1" x="150"/>
        <item h="1" m="1" x="139"/>
        <item h="1" m="1" x="128"/>
        <item h="1" m="1" x="117"/>
        <item h="1" m="1" x="105"/>
        <item h="1" m="1" x="94"/>
        <item h="1" m="1" x="422"/>
        <item h="1" m="1" x="400"/>
        <item h="1" m="1" x="379"/>
        <item h="1" m="1" x="357"/>
        <item h="1" m="1" x="336"/>
        <item h="1" m="1" x="314"/>
        <item h="1" m="1" x="293"/>
        <item h="1" m="1" x="271"/>
        <item h="1" m="1" x="251"/>
        <item h="1" m="1" x="229"/>
        <item h="1" m="1" x="209"/>
        <item h="1" m="1" x="187"/>
        <item h="1" m="1" x="167"/>
        <item h="1" m="1" x="145"/>
        <item h="1" m="1" x="123"/>
        <item h="1" m="1" x="100"/>
        <item h="1" m="1" x="79"/>
        <item h="1" m="1" x="406"/>
        <item h="1" m="1" x="385"/>
        <item h="1" m="1" x="363"/>
        <item h="1" m="1" x="342"/>
        <item h="1" m="1" x="320"/>
        <item h="1" m="1" x="299"/>
        <item h="1" m="1" x="277"/>
        <item h="1" m="1" x="257"/>
        <item h="1" m="1" x="235"/>
        <item h="1" m="1" x="215"/>
        <item h="1" m="1" x="193"/>
        <item h="1" m="1" x="173"/>
        <item h="1" m="1" x="151"/>
        <item h="1" m="1" x="129"/>
        <item h="1" m="1" x="106"/>
        <item h="1" m="1" x="84"/>
        <item h="1" m="1" x="411"/>
        <item h="1" m="1" x="390"/>
        <item h="1" m="1" x="368"/>
        <item h="1" m="1" x="347"/>
        <item h="1" m="1" x="325"/>
        <item h="1" m="1" x="304"/>
        <item h="1" m="1" x="282"/>
        <item h="1" m="1" x="262"/>
        <item h="1" m="1" x="240"/>
        <item h="1" m="1" x="220"/>
        <item h="1" m="1" x="198"/>
        <item h="1" m="1" x="178"/>
        <item h="1" m="1" x="156"/>
        <item h="1" m="1" x="135"/>
        <item h="1" m="1" x="112"/>
        <item h="1" m="1" x="90"/>
        <item h="1" m="1" x="417"/>
        <item h="1" m="1" x="396"/>
        <item h="1" m="1" x="374"/>
        <item h="1" m="1" x="353"/>
        <item h="1" m="1" x="331"/>
        <item h="1" m="1" x="310"/>
        <item h="1" m="1" x="288"/>
        <item h="1" m="1" x="267"/>
        <item h="1" m="1" x="246"/>
        <item h="1" m="1" x="225"/>
        <item h="1" m="1" x="204"/>
        <item h="1" m="1" x="183"/>
        <item h="1" m="1" x="162"/>
        <item h="1" m="1" x="140"/>
        <item h="1" m="1" x="118"/>
        <item h="1" m="1" x="95"/>
        <item h="1" m="1" x="423"/>
        <item h="1" m="1" x="401"/>
        <item h="1" m="1" x="380"/>
        <item h="1" m="1" x="358"/>
        <item h="1" m="1" x="337"/>
        <item h="1" m="1" x="315"/>
        <item h="1" m="1" x="294"/>
        <item h="1" m="1" x="272"/>
        <item h="1" m="1" x="252"/>
        <item h="1" m="1" x="230"/>
        <item h="1" m="1" x="210"/>
        <item h="1" m="1" x="188"/>
        <item h="1" m="1" x="168"/>
        <item h="1" m="1" x="146"/>
        <item h="1" m="1" x="124"/>
        <item h="1" m="1" x="101"/>
        <item h="1" m="1" x="80"/>
        <item h="1" m="1" x="407"/>
        <item h="1" m="1" x="386"/>
        <item h="1" m="1" x="364"/>
        <item h="1" m="1" x="343"/>
        <item h="1" m="1" x="321"/>
        <item h="1" m="1" x="300"/>
        <item h="1" m="1" x="278"/>
        <item h="1" m="1" x="258"/>
        <item h="1" m="1" x="236"/>
        <item h="1" m="1" x="216"/>
        <item h="1" m="1" x="194"/>
        <item h="1" m="1" x="174"/>
        <item h="1" m="1" x="152"/>
        <item h="1" m="1" x="130"/>
        <item h="1" m="1" x="107"/>
        <item h="1" m="1" x="85"/>
        <item h="1" m="1" x="412"/>
        <item h="1" m="1" x="391"/>
        <item h="1" m="1" x="369"/>
        <item h="1" m="1" x="348"/>
        <item h="1" m="1" x="326"/>
        <item h="1" m="1" x="305"/>
        <item h="1" m="1" x="283"/>
        <item h="1" m="1" x="263"/>
        <item h="1" m="1" x="241"/>
        <item h="1" m="1" x="221"/>
        <item h="1" m="1" x="199"/>
        <item h="1" m="1" x="179"/>
        <item h="1" m="1" x="157"/>
        <item h="1" m="1" x="136"/>
        <item h="1" m="1" x="113"/>
        <item h="1" m="1" x="91"/>
        <item h="1" m="1" x="418"/>
        <item h="1" m="1" x="397"/>
        <item h="1" m="1" x="375"/>
        <item h="1" m="1" x="354"/>
        <item h="1" m="1" x="332"/>
        <item h="1" m="1" x="311"/>
        <item h="1" m="1" x="289"/>
        <item h="1" m="1" x="268"/>
        <item h="1" m="1" x="247"/>
        <item h="1" m="1" x="226"/>
        <item h="1" m="1" x="205"/>
        <item h="1" m="1" x="184"/>
        <item h="1" m="1" x="163"/>
        <item h="1" m="1" x="141"/>
        <item h="1" m="1" x="96"/>
        <item h="1" m="1" x="402"/>
        <item h="1" m="1" x="359"/>
        <item h="1" m="1" x="316"/>
        <item h="1" m="1" x="273"/>
        <item h="1" m="1" x="231"/>
        <item h="1" m="1" x="189"/>
        <item h="1" m="1" x="147"/>
        <item h="1" m="1" x="102"/>
        <item h="1" m="1" x="408"/>
        <item h="1" m="1" x="365"/>
        <item h="1" m="1" x="322"/>
        <item h="1" m="1" x="279"/>
        <item h="1" m="1" x="237"/>
        <item h="1" m="1" x="195"/>
        <item h="1" m="1" x="153"/>
        <item h="1" m="1" x="108"/>
        <item h="1" m="1" x="413"/>
        <item h="1" m="1" x="370"/>
        <item h="1" m="1" x="327"/>
        <item h="1" m="1" x="284"/>
        <item h="1" m="1" x="242"/>
        <item h="1" m="1" x="200"/>
        <item h="1" m="1" x="158"/>
        <item h="1" m="1" x="114"/>
        <item h="1" m="1" x="419"/>
        <item h="1" m="1" x="376"/>
        <item h="1" m="1" x="333"/>
        <item h="1" m="1" x="290"/>
        <item h="1" m="1" x="248"/>
        <item h="1" m="1" x="206"/>
        <item h="1" m="1" x="164"/>
        <item h="1" m="1" x="120"/>
        <item h="1" m="1" x="76"/>
        <item h="1" m="1" x="382"/>
        <item h="1" m="1" x="339"/>
        <item h="1" m="1" x="296"/>
        <item h="1" m="1" x="254"/>
        <item h="1" m="1" x="212"/>
        <item h="1" m="1" x="170"/>
        <item h="1" m="1" x="126"/>
        <item h="1" m="1" x="82"/>
        <item h="1" m="1" x="388"/>
        <item h="1" m="1" x="345"/>
        <item h="1" m="1" x="302"/>
        <item h="1" m="1" x="260"/>
        <item h="1" m="1" x="218"/>
        <item h="1" m="1" x="176"/>
        <item h="1" m="1" x="133"/>
        <item h="1" m="1" x="88"/>
        <item h="1" m="1" x="394"/>
        <item h="1" m="1" x="351"/>
        <item h="1" m="1" x="308"/>
        <item h="1" x="26"/>
        <item h="1" x="6"/>
        <item h="1" x="7"/>
        <item t="default"/>
      </items>
    </pivotField>
    <pivotField axis="axisRow" outline="0" showAll="0" defaultSubtotal="0">
      <items count="10">
        <item x="4"/>
        <item x="6"/>
        <item x="8"/>
        <item x="7"/>
        <item x="1"/>
        <item x="0"/>
        <item x="2"/>
        <item x="3"/>
        <item x="5"/>
        <item x="9"/>
      </items>
      <extLst>
        <ext xmlns:x14="http://schemas.microsoft.com/office/spreadsheetml/2009/9/main" uri="{2946ED86-A175-432a-8AC1-64E0C546D7DE}">
          <x14:pivotField fillDownLabels="1"/>
        </ext>
      </extLst>
    </pivotField>
    <pivotField axis="axisRow" outline="0" showAll="0" defaultSubtotal="0">
      <items count="70">
        <item m="1" x="67"/>
        <item m="1" x="68"/>
        <item x="60"/>
        <item x="61"/>
        <item x="25"/>
        <item x="33"/>
        <item x="34"/>
        <item x="58"/>
        <item x="59"/>
        <item x="40"/>
        <item x="35"/>
        <item x="42"/>
        <item m="1" x="69"/>
        <item x="57"/>
        <item x="41"/>
        <item x="56"/>
        <item x="55"/>
        <item x="64"/>
        <item x="36"/>
        <item x="47"/>
        <item x="1"/>
        <item x="8"/>
        <item x="20"/>
        <item x="31"/>
        <item x="6"/>
        <item x="54"/>
        <item x="15"/>
        <item x="16"/>
        <item x="7"/>
        <item x="32"/>
        <item x="63"/>
        <item x="14"/>
        <item x="9"/>
        <item x="5"/>
        <item x="18"/>
        <item x="11"/>
        <item x="19"/>
        <item x="0"/>
        <item x="53"/>
        <item x="52"/>
        <item x="29"/>
        <item x="30"/>
        <item x="2"/>
        <item x="3"/>
        <item x="4"/>
        <item x="44"/>
        <item x="46"/>
        <item x="43"/>
        <item x="45"/>
        <item x="21"/>
        <item x="22"/>
        <item x="23"/>
        <item x="12"/>
        <item x="10"/>
        <item x="17"/>
        <item x="13"/>
        <item x="24"/>
        <item x="62"/>
        <item x="27"/>
        <item x="26"/>
        <item x="50"/>
        <item x="39"/>
        <item x="49"/>
        <item x="51"/>
        <item x="38"/>
        <item x="37"/>
        <item h="1" x="28"/>
        <item h="1" x="65"/>
        <item h="1" x="66"/>
        <item h="1" x="48"/>
      </items>
      <extLst>
        <ext xmlns:x14="http://schemas.microsoft.com/office/spreadsheetml/2009/9/main" uri="{2946ED86-A175-432a-8AC1-64E0C546D7DE}">
          <x14:pivotField fillDownLabels="1"/>
        </ext>
      </extLst>
    </pivotField>
    <pivotField showAll="0" defaultSubtotal="0"/>
  </pivotFields>
  <rowFields count="4">
    <field x="17"/>
    <field x="26"/>
    <field x="18"/>
    <field x="27"/>
  </rowFields>
  <rowItems count="40">
    <i>
      <x v="1"/>
      <x v="5"/>
      <x v="5"/>
      <x v="38"/>
    </i>
    <i r="2">
      <x v="9"/>
      <x v="42"/>
    </i>
    <i r="2">
      <x v="21"/>
      <x v="47"/>
    </i>
    <i r="2">
      <x v="25"/>
      <x v="39"/>
    </i>
    <i r="2">
      <x v="33"/>
      <x v="41"/>
    </i>
    <i r="2">
      <x v="38"/>
      <x v="45"/>
    </i>
    <i r="2">
      <x v="42"/>
      <x v="43"/>
    </i>
    <i r="2">
      <x v="56"/>
      <x v="37"/>
    </i>
    <i r="2">
      <x v="64"/>
      <x v="44"/>
    </i>
    <i r="2">
      <x v="70"/>
      <x v="40"/>
    </i>
    <i r="2">
      <x v="73"/>
      <x v="48"/>
    </i>
    <i r="2">
      <x v="85"/>
      <x v="46"/>
    </i>
    <i>
      <x v="2"/>
      <x v="7"/>
      <x v="8"/>
      <x v="60"/>
    </i>
    <i r="2">
      <x v="12"/>
      <x v="63"/>
    </i>
    <i r="2">
      <x v="16"/>
      <x v="65"/>
    </i>
    <i r="2">
      <x v="45"/>
      <x v="58"/>
    </i>
    <i r="2">
      <x v="60"/>
      <x v="62"/>
    </i>
    <i r="2">
      <x v="68"/>
      <x v="56"/>
    </i>
    <i r="2">
      <x v="72"/>
      <x v="59"/>
    </i>
    <i r="2">
      <x v="75"/>
      <x v="61"/>
    </i>
    <i r="2">
      <x v="76"/>
      <x v="57"/>
    </i>
    <i r="2">
      <x v="78"/>
      <x v="64"/>
    </i>
    <i>
      <x v="6"/>
      <x v="4"/>
      <x v="11"/>
      <x v="29"/>
    </i>
    <i r="2">
      <x v="13"/>
      <x v="28"/>
    </i>
    <i r="2">
      <x v="28"/>
      <x v="23"/>
    </i>
    <i r="2">
      <x v="36"/>
      <x v="22"/>
    </i>
    <i r="2">
      <x v="37"/>
      <x v="34"/>
    </i>
    <i r="2">
      <x v="39"/>
      <x v="31"/>
    </i>
    <i r="2">
      <x v="52"/>
      <x v="25"/>
    </i>
    <i r="2">
      <x v="61"/>
      <x v="35"/>
    </i>
    <i r="2">
      <x v="62"/>
      <x v="20"/>
    </i>
    <i r="2">
      <x v="66"/>
      <x v="24"/>
    </i>
    <i r="2">
      <x v="80"/>
      <x v="32"/>
    </i>
    <i r="2">
      <x v="82"/>
      <x v="26"/>
    </i>
    <i r="2">
      <x v="84"/>
      <x v="33"/>
    </i>
    <i r="2">
      <x v="87"/>
      <x v="27"/>
    </i>
    <i r="2">
      <x v="88"/>
      <x v="30"/>
    </i>
    <i r="2">
      <x v="90"/>
      <x v="36"/>
    </i>
    <i r="2">
      <x v="91"/>
      <x v="21"/>
    </i>
    <i t="grand">
      <x/>
    </i>
  </rowItems>
  <colItems count="1">
    <i/>
  </colItems>
  <pageFields count="1">
    <pageField fld="25" hier="-1"/>
  </pageFields>
  <dataFields count="1">
    <dataField name="Count of NumberDistrinb" fld="25" subtotal="count" baseField="0" baseItem="0"/>
  </dataFields>
  <formats count="410">
    <format dxfId="1304">
      <pivotArea type="all" dataOnly="0" outline="0" fieldPosition="0"/>
    </format>
    <format dxfId="1303">
      <pivotArea outline="0" collapsedLevelsAreSubtotals="1" fieldPosition="0"/>
    </format>
    <format dxfId="1302">
      <pivotArea dataOnly="0" labelOnly="1" outline="0" axis="axisValues" fieldPosition="0"/>
    </format>
    <format dxfId="1301">
      <pivotArea dataOnly="0" labelOnly="1" fieldPosition="0">
        <references count="1">
          <reference field="17" count="0"/>
        </references>
      </pivotArea>
    </format>
    <format dxfId="1300">
      <pivotArea dataOnly="0" labelOnly="1" grandRow="1" outline="0" fieldPosition="0"/>
    </format>
    <format dxfId="1299">
      <pivotArea dataOnly="0" labelOnly="1" fieldPosition="0">
        <references count="2">
          <reference field="17" count="1" selected="0">
            <x v="1"/>
          </reference>
          <reference field="26" count="1">
            <x v="5"/>
          </reference>
        </references>
      </pivotArea>
    </format>
    <format dxfId="1298">
      <pivotArea dataOnly="0" labelOnly="1" fieldPosition="0">
        <references count="2">
          <reference field="17" count="1" selected="0">
            <x v="2"/>
          </reference>
          <reference field="26" count="1">
            <x v="7"/>
          </reference>
        </references>
      </pivotArea>
    </format>
    <format dxfId="1297">
      <pivotArea dataOnly="0" labelOnly="1" fieldPosition="0">
        <references count="2">
          <reference field="17" count="1" selected="0">
            <x v="4"/>
          </reference>
          <reference field="26" count="1">
            <x v="6"/>
          </reference>
        </references>
      </pivotArea>
    </format>
    <format dxfId="1296">
      <pivotArea dataOnly="0" labelOnly="1" fieldPosition="0">
        <references count="2">
          <reference field="17" count="1" selected="0">
            <x v="5"/>
          </reference>
          <reference field="26" count="1">
            <x v="0"/>
          </reference>
        </references>
      </pivotArea>
    </format>
    <format dxfId="1295">
      <pivotArea dataOnly="0" labelOnly="1" fieldPosition="0">
        <references count="2">
          <reference field="17" count="1" selected="0">
            <x v="6"/>
          </reference>
          <reference field="26" count="1">
            <x v="4"/>
          </reference>
        </references>
      </pivotArea>
    </format>
    <format dxfId="1294">
      <pivotArea dataOnly="0" labelOnly="1" fieldPosition="0">
        <references count="2">
          <reference field="17" count="1" selected="0">
            <x v="7"/>
          </reference>
          <reference field="26" count="1">
            <x v="1"/>
          </reference>
        </references>
      </pivotArea>
    </format>
    <format dxfId="1293">
      <pivotArea dataOnly="0" labelOnly="1" fieldPosition="0">
        <references count="3">
          <reference field="17" count="1" selected="0">
            <x v="1"/>
          </reference>
          <reference field="18" count="12">
            <x v="5"/>
            <x v="9"/>
            <x v="21"/>
            <x v="25"/>
            <x v="33"/>
            <x v="38"/>
            <x v="42"/>
            <x v="56"/>
            <x v="64"/>
            <x v="70"/>
            <x v="73"/>
            <x v="85"/>
          </reference>
          <reference field="26" count="1" selected="0">
            <x v="5"/>
          </reference>
        </references>
      </pivotArea>
    </format>
    <format dxfId="1292">
      <pivotArea dataOnly="0" labelOnly="1" fieldPosition="0">
        <references count="3">
          <reference field="17" count="1" selected="0">
            <x v="2"/>
          </reference>
          <reference field="18" count="10">
            <x v="8"/>
            <x v="12"/>
            <x v="16"/>
            <x v="45"/>
            <x v="60"/>
            <x v="68"/>
            <x v="72"/>
            <x v="75"/>
            <x v="76"/>
            <x v="78"/>
          </reference>
          <reference field="26" count="1" selected="0">
            <x v="7"/>
          </reference>
        </references>
      </pivotArea>
    </format>
    <format dxfId="1291">
      <pivotArea dataOnly="0" labelOnly="1" fieldPosition="0">
        <references count="3">
          <reference field="17" count="1" selected="0">
            <x v="4"/>
          </reference>
          <reference field="18" count="7">
            <x v="14"/>
            <x v="20"/>
            <x v="24"/>
            <x v="35"/>
            <x v="55"/>
            <x v="58"/>
            <x v="69"/>
          </reference>
          <reference field="26" count="1" selected="0">
            <x v="6"/>
          </reference>
        </references>
      </pivotArea>
    </format>
    <format dxfId="1290">
      <pivotArea dataOnly="0" labelOnly="1" fieldPosition="0">
        <references count="3">
          <reference field="17" count="1" selected="0">
            <x v="5"/>
          </reference>
          <reference field="18" count="8">
            <x v="6"/>
            <x v="29"/>
            <x v="41"/>
            <x v="57"/>
            <x v="74"/>
            <x v="77"/>
            <x v="79"/>
            <x v="81"/>
          </reference>
          <reference field="26" count="1" selected="0">
            <x v="0"/>
          </reference>
        </references>
      </pivotArea>
    </format>
    <format dxfId="1289">
      <pivotArea dataOnly="0" labelOnly="1" fieldPosition="0">
        <references count="3">
          <reference field="17" count="1" selected="0">
            <x v="6"/>
          </reference>
          <reference field="18" count="17">
            <x v="11"/>
            <x v="13"/>
            <x v="28"/>
            <x v="36"/>
            <x v="37"/>
            <x v="39"/>
            <x v="52"/>
            <x v="61"/>
            <x v="62"/>
            <x v="66"/>
            <x v="80"/>
            <x v="82"/>
            <x v="84"/>
            <x v="87"/>
            <x v="88"/>
            <x v="90"/>
            <x v="91"/>
          </reference>
          <reference field="26" count="1" selected="0">
            <x v="4"/>
          </reference>
        </references>
      </pivotArea>
    </format>
    <format dxfId="1288">
      <pivotArea dataOnly="0" labelOnly="1" fieldPosition="0">
        <references count="3">
          <reference field="17" count="1" selected="0">
            <x v="7"/>
          </reference>
          <reference field="18" count="10">
            <x v="7"/>
            <x v="15"/>
            <x v="22"/>
            <x v="32"/>
            <x v="40"/>
            <x v="48"/>
            <x v="54"/>
            <x v="59"/>
            <x v="67"/>
            <x v="89"/>
          </reference>
          <reference field="26" count="1" selected="0">
            <x v="1"/>
          </reference>
        </references>
      </pivotArea>
    </format>
    <format dxfId="1287">
      <pivotArea dataOnly="0" labelOnly="1" fieldPosition="0">
        <references count="4">
          <reference field="17" count="1" selected="0">
            <x v="1"/>
          </reference>
          <reference field="18" count="1" selected="0">
            <x v="5"/>
          </reference>
          <reference field="26" count="1" selected="0">
            <x v="5"/>
          </reference>
          <reference field="27" count="1">
            <x v="38"/>
          </reference>
        </references>
      </pivotArea>
    </format>
    <format dxfId="1286">
      <pivotArea dataOnly="0" labelOnly="1" fieldPosition="0">
        <references count="4">
          <reference field="17" count="1" selected="0">
            <x v="1"/>
          </reference>
          <reference field="18" count="1" selected="0">
            <x v="9"/>
          </reference>
          <reference field="26" count="1" selected="0">
            <x v="5"/>
          </reference>
          <reference field="27" count="1">
            <x v="42"/>
          </reference>
        </references>
      </pivotArea>
    </format>
    <format dxfId="1285">
      <pivotArea dataOnly="0" labelOnly="1" fieldPosition="0">
        <references count="4">
          <reference field="17" count="1" selected="0">
            <x v="1"/>
          </reference>
          <reference field="18" count="1" selected="0">
            <x v="21"/>
          </reference>
          <reference field="26" count="1" selected="0">
            <x v="5"/>
          </reference>
          <reference field="27" count="1">
            <x v="47"/>
          </reference>
        </references>
      </pivotArea>
    </format>
    <format dxfId="1284">
      <pivotArea dataOnly="0" labelOnly="1" fieldPosition="0">
        <references count="4">
          <reference field="17" count="1" selected="0">
            <x v="1"/>
          </reference>
          <reference field="18" count="1" selected="0">
            <x v="25"/>
          </reference>
          <reference field="26" count="1" selected="0">
            <x v="5"/>
          </reference>
          <reference field="27" count="1">
            <x v="39"/>
          </reference>
        </references>
      </pivotArea>
    </format>
    <format dxfId="1283">
      <pivotArea dataOnly="0" labelOnly="1" fieldPosition="0">
        <references count="4">
          <reference field="17" count="1" selected="0">
            <x v="1"/>
          </reference>
          <reference field="18" count="1" selected="0">
            <x v="33"/>
          </reference>
          <reference field="26" count="1" selected="0">
            <x v="5"/>
          </reference>
          <reference field="27" count="1">
            <x v="41"/>
          </reference>
        </references>
      </pivotArea>
    </format>
    <format dxfId="1282">
      <pivotArea dataOnly="0" labelOnly="1" fieldPosition="0">
        <references count="4">
          <reference field="17" count="1" selected="0">
            <x v="1"/>
          </reference>
          <reference field="18" count="1" selected="0">
            <x v="38"/>
          </reference>
          <reference field="26" count="1" selected="0">
            <x v="5"/>
          </reference>
          <reference field="27" count="1">
            <x v="45"/>
          </reference>
        </references>
      </pivotArea>
    </format>
    <format dxfId="1281">
      <pivotArea dataOnly="0" labelOnly="1" fieldPosition="0">
        <references count="4">
          <reference field="17" count="1" selected="0">
            <x v="1"/>
          </reference>
          <reference field="18" count="1" selected="0">
            <x v="42"/>
          </reference>
          <reference field="26" count="1" selected="0">
            <x v="5"/>
          </reference>
          <reference field="27" count="1">
            <x v="43"/>
          </reference>
        </references>
      </pivotArea>
    </format>
    <format dxfId="1280">
      <pivotArea dataOnly="0" labelOnly="1" fieldPosition="0">
        <references count="4">
          <reference field="17" count="1" selected="0">
            <x v="1"/>
          </reference>
          <reference field="18" count="1" selected="0">
            <x v="56"/>
          </reference>
          <reference field="26" count="1" selected="0">
            <x v="5"/>
          </reference>
          <reference field="27" count="1">
            <x v="37"/>
          </reference>
        </references>
      </pivotArea>
    </format>
    <format dxfId="1279">
      <pivotArea dataOnly="0" labelOnly="1" fieldPosition="0">
        <references count="4">
          <reference field="17" count="1" selected="0">
            <x v="1"/>
          </reference>
          <reference field="18" count="1" selected="0">
            <x v="64"/>
          </reference>
          <reference field="26" count="1" selected="0">
            <x v="5"/>
          </reference>
          <reference field="27" count="1">
            <x v="44"/>
          </reference>
        </references>
      </pivotArea>
    </format>
    <format dxfId="1278">
      <pivotArea dataOnly="0" labelOnly="1" fieldPosition="0">
        <references count="4">
          <reference field="17" count="1" selected="0">
            <x v="1"/>
          </reference>
          <reference field="18" count="1" selected="0">
            <x v="70"/>
          </reference>
          <reference field="26" count="1" selected="0">
            <x v="5"/>
          </reference>
          <reference field="27" count="1">
            <x v="40"/>
          </reference>
        </references>
      </pivotArea>
    </format>
    <format dxfId="1277">
      <pivotArea dataOnly="0" labelOnly="1" fieldPosition="0">
        <references count="4">
          <reference field="17" count="1" selected="0">
            <x v="1"/>
          </reference>
          <reference field="18" count="1" selected="0">
            <x v="73"/>
          </reference>
          <reference field="26" count="1" selected="0">
            <x v="5"/>
          </reference>
          <reference field="27" count="1">
            <x v="48"/>
          </reference>
        </references>
      </pivotArea>
    </format>
    <format dxfId="1276">
      <pivotArea dataOnly="0" labelOnly="1" fieldPosition="0">
        <references count="4">
          <reference field="17" count="1" selected="0">
            <x v="1"/>
          </reference>
          <reference field="18" count="1" selected="0">
            <x v="85"/>
          </reference>
          <reference field="26" count="1" selected="0">
            <x v="5"/>
          </reference>
          <reference field="27" count="1">
            <x v="46"/>
          </reference>
        </references>
      </pivotArea>
    </format>
    <format dxfId="1275">
      <pivotArea dataOnly="0" labelOnly="1" fieldPosition="0">
        <references count="4">
          <reference field="17" count="1" selected="0">
            <x v="2"/>
          </reference>
          <reference field="18" count="1" selected="0">
            <x v="8"/>
          </reference>
          <reference field="26" count="1" selected="0">
            <x v="7"/>
          </reference>
          <reference field="27" count="1">
            <x v="60"/>
          </reference>
        </references>
      </pivotArea>
    </format>
    <format dxfId="1274">
      <pivotArea dataOnly="0" labelOnly="1" fieldPosition="0">
        <references count="4">
          <reference field="17" count="1" selected="0">
            <x v="2"/>
          </reference>
          <reference field="18" count="1" selected="0">
            <x v="12"/>
          </reference>
          <reference field="26" count="1" selected="0">
            <x v="7"/>
          </reference>
          <reference field="27" count="1">
            <x v="63"/>
          </reference>
        </references>
      </pivotArea>
    </format>
    <format dxfId="1273">
      <pivotArea dataOnly="0" labelOnly="1" fieldPosition="0">
        <references count="4">
          <reference field="17" count="1" selected="0">
            <x v="2"/>
          </reference>
          <reference field="18" count="1" selected="0">
            <x v="16"/>
          </reference>
          <reference field="26" count="1" selected="0">
            <x v="7"/>
          </reference>
          <reference field="27" count="1">
            <x v="65"/>
          </reference>
        </references>
      </pivotArea>
    </format>
    <format dxfId="1272">
      <pivotArea dataOnly="0" labelOnly="1" fieldPosition="0">
        <references count="4">
          <reference field="17" count="1" selected="0">
            <x v="2"/>
          </reference>
          <reference field="18" count="1" selected="0">
            <x v="45"/>
          </reference>
          <reference field="26" count="1" selected="0">
            <x v="7"/>
          </reference>
          <reference field="27" count="1">
            <x v="58"/>
          </reference>
        </references>
      </pivotArea>
    </format>
    <format dxfId="1271">
      <pivotArea dataOnly="0" labelOnly="1" fieldPosition="0">
        <references count="4">
          <reference field="17" count="1" selected="0">
            <x v="2"/>
          </reference>
          <reference field="18" count="1" selected="0">
            <x v="60"/>
          </reference>
          <reference field="26" count="1" selected="0">
            <x v="7"/>
          </reference>
          <reference field="27" count="1">
            <x v="62"/>
          </reference>
        </references>
      </pivotArea>
    </format>
    <format dxfId="1270">
      <pivotArea dataOnly="0" labelOnly="1" fieldPosition="0">
        <references count="4">
          <reference field="17" count="1" selected="0">
            <x v="2"/>
          </reference>
          <reference field="18" count="1" selected="0">
            <x v="68"/>
          </reference>
          <reference field="26" count="1" selected="0">
            <x v="7"/>
          </reference>
          <reference field="27" count="1">
            <x v="56"/>
          </reference>
        </references>
      </pivotArea>
    </format>
    <format dxfId="1269">
      <pivotArea dataOnly="0" labelOnly="1" fieldPosition="0">
        <references count="4">
          <reference field="17" count="1" selected="0">
            <x v="2"/>
          </reference>
          <reference field="18" count="1" selected="0">
            <x v="72"/>
          </reference>
          <reference field="26" count="1" selected="0">
            <x v="7"/>
          </reference>
          <reference field="27" count="1">
            <x v="59"/>
          </reference>
        </references>
      </pivotArea>
    </format>
    <format dxfId="1268">
      <pivotArea dataOnly="0" labelOnly="1" fieldPosition="0">
        <references count="4">
          <reference field="17" count="1" selected="0">
            <x v="2"/>
          </reference>
          <reference field="18" count="1" selected="0">
            <x v="75"/>
          </reference>
          <reference field="26" count="1" selected="0">
            <x v="7"/>
          </reference>
          <reference field="27" count="1">
            <x v="61"/>
          </reference>
        </references>
      </pivotArea>
    </format>
    <format dxfId="1267">
      <pivotArea dataOnly="0" labelOnly="1" fieldPosition="0">
        <references count="4">
          <reference field="17" count="1" selected="0">
            <x v="2"/>
          </reference>
          <reference field="18" count="1" selected="0">
            <x v="76"/>
          </reference>
          <reference field="26" count="1" selected="0">
            <x v="7"/>
          </reference>
          <reference field="27" count="1">
            <x v="57"/>
          </reference>
        </references>
      </pivotArea>
    </format>
    <format dxfId="1266">
      <pivotArea dataOnly="0" labelOnly="1" fieldPosition="0">
        <references count="4">
          <reference field="17" count="1" selected="0">
            <x v="2"/>
          </reference>
          <reference field="18" count="1" selected="0">
            <x v="78"/>
          </reference>
          <reference field="26" count="1" selected="0">
            <x v="7"/>
          </reference>
          <reference field="27" count="1">
            <x v="64"/>
          </reference>
        </references>
      </pivotArea>
    </format>
    <format dxfId="1265">
      <pivotArea dataOnly="0" labelOnly="1" fieldPosition="0">
        <references count="4">
          <reference field="17" count="1" selected="0">
            <x v="4"/>
          </reference>
          <reference field="18" count="1" selected="0">
            <x v="14"/>
          </reference>
          <reference field="26" count="1" selected="0">
            <x v="6"/>
          </reference>
          <reference field="27" count="1">
            <x v="53"/>
          </reference>
        </references>
      </pivotArea>
    </format>
    <format dxfId="1264">
      <pivotArea dataOnly="0" labelOnly="1" fieldPosition="0">
        <references count="4">
          <reference field="17" count="1" selected="0">
            <x v="4"/>
          </reference>
          <reference field="18" count="1" selected="0">
            <x v="20"/>
          </reference>
          <reference field="26" count="1" selected="0">
            <x v="6"/>
          </reference>
          <reference field="27" count="1">
            <x v="50"/>
          </reference>
        </references>
      </pivotArea>
    </format>
    <format dxfId="1263">
      <pivotArea dataOnly="0" labelOnly="1" fieldPosition="0">
        <references count="4">
          <reference field="17" count="1" selected="0">
            <x v="4"/>
          </reference>
          <reference field="18" count="1" selected="0">
            <x v="24"/>
          </reference>
          <reference field="26" count="1" selected="0">
            <x v="6"/>
          </reference>
          <reference field="27" count="1">
            <x v="54"/>
          </reference>
        </references>
      </pivotArea>
    </format>
    <format dxfId="1262">
      <pivotArea dataOnly="0" labelOnly="1" fieldPosition="0">
        <references count="4">
          <reference field="17" count="1" selected="0">
            <x v="4"/>
          </reference>
          <reference field="18" count="1" selected="0">
            <x v="35"/>
          </reference>
          <reference field="26" count="1" selected="0">
            <x v="6"/>
          </reference>
          <reference field="27" count="1">
            <x v="51"/>
          </reference>
        </references>
      </pivotArea>
    </format>
    <format dxfId="1261">
      <pivotArea dataOnly="0" labelOnly="1" fieldPosition="0">
        <references count="4">
          <reference field="17" count="1" selected="0">
            <x v="4"/>
          </reference>
          <reference field="18" count="1" selected="0">
            <x v="55"/>
          </reference>
          <reference field="26" count="1" selected="0">
            <x v="6"/>
          </reference>
          <reference field="27" count="1">
            <x v="55"/>
          </reference>
        </references>
      </pivotArea>
    </format>
    <format dxfId="1260">
      <pivotArea dataOnly="0" labelOnly="1" fieldPosition="0">
        <references count="4">
          <reference field="17" count="1" selected="0">
            <x v="4"/>
          </reference>
          <reference field="18" count="1" selected="0">
            <x v="58"/>
          </reference>
          <reference field="26" count="1" selected="0">
            <x v="6"/>
          </reference>
          <reference field="27" count="1">
            <x v="49"/>
          </reference>
        </references>
      </pivotArea>
    </format>
    <format dxfId="1259">
      <pivotArea dataOnly="0" labelOnly="1" fieldPosition="0">
        <references count="4">
          <reference field="17" count="1" selected="0">
            <x v="4"/>
          </reference>
          <reference field="18" count="1" selected="0">
            <x v="69"/>
          </reference>
          <reference field="26" count="1" selected="0">
            <x v="6"/>
          </reference>
          <reference field="27" count="1">
            <x v="52"/>
          </reference>
        </references>
      </pivotArea>
    </format>
    <format dxfId="1258">
      <pivotArea dataOnly="0" labelOnly="1" fieldPosition="0">
        <references count="4">
          <reference field="17" count="1" selected="0">
            <x v="5"/>
          </reference>
          <reference field="18" count="1" selected="0">
            <x v="6"/>
          </reference>
          <reference field="26" count="1" selected="0">
            <x v="0"/>
          </reference>
          <reference field="27" count="1">
            <x v="5"/>
          </reference>
        </references>
      </pivotArea>
    </format>
    <format dxfId="1257">
      <pivotArea dataOnly="0" labelOnly="1" fieldPosition="0">
        <references count="4">
          <reference field="17" count="1" selected="0">
            <x v="5"/>
          </reference>
          <reference field="18" count="1" selected="0">
            <x v="29"/>
          </reference>
          <reference field="26" count="1" selected="0">
            <x v="0"/>
          </reference>
          <reference field="27" count="1">
            <x v="1"/>
          </reference>
        </references>
      </pivotArea>
    </format>
    <format dxfId="1256">
      <pivotArea dataOnly="0" labelOnly="1" fieldPosition="0">
        <references count="4">
          <reference field="17" count="1" selected="0">
            <x v="5"/>
          </reference>
          <reference field="18" count="1" selected="0">
            <x v="41"/>
          </reference>
          <reference field="26" count="1" selected="0">
            <x v="0"/>
          </reference>
          <reference field="27" count="1">
            <x v="4"/>
          </reference>
        </references>
      </pivotArea>
    </format>
    <format dxfId="1255">
      <pivotArea dataOnly="0" labelOnly="1" fieldPosition="0">
        <references count="4">
          <reference field="17" count="1" selected="0">
            <x v="5"/>
          </reference>
          <reference field="18" count="1" selected="0">
            <x v="57"/>
          </reference>
          <reference field="26" count="1" selected="0">
            <x v="0"/>
          </reference>
          <reference field="27" count="1">
            <x v="3"/>
          </reference>
        </references>
      </pivotArea>
    </format>
    <format dxfId="1254">
      <pivotArea dataOnly="0" labelOnly="1" fieldPosition="0">
        <references count="4">
          <reference field="17" count="1" selected="0">
            <x v="5"/>
          </reference>
          <reference field="18" count="1" selected="0">
            <x v="74"/>
          </reference>
          <reference field="26" count="1" selected="0">
            <x v="0"/>
          </reference>
          <reference field="27" count="1">
            <x v="2"/>
          </reference>
        </references>
      </pivotArea>
    </format>
    <format dxfId="1253">
      <pivotArea dataOnly="0" labelOnly="1" fieldPosition="0">
        <references count="4">
          <reference field="17" count="1" selected="0">
            <x v="5"/>
          </reference>
          <reference field="18" count="1" selected="0">
            <x v="77"/>
          </reference>
          <reference field="26" count="1" selected="0">
            <x v="0"/>
          </reference>
          <reference field="27" count="1">
            <x v="18"/>
          </reference>
        </references>
      </pivotArea>
    </format>
    <format dxfId="1252">
      <pivotArea dataOnly="0" labelOnly="1" fieldPosition="0">
        <references count="4">
          <reference field="17" count="1" selected="0">
            <x v="5"/>
          </reference>
          <reference field="18" count="1" selected="0">
            <x v="79"/>
          </reference>
          <reference field="26" count="1" selected="0">
            <x v="0"/>
          </reference>
          <reference field="27" count="1">
            <x v="6"/>
          </reference>
        </references>
      </pivotArea>
    </format>
    <format dxfId="1251">
      <pivotArea dataOnly="0" labelOnly="1" fieldPosition="0">
        <references count="4">
          <reference field="17" count="1" selected="0">
            <x v="5"/>
          </reference>
          <reference field="18" count="1" selected="0">
            <x v="81"/>
          </reference>
          <reference field="26" count="1" selected="0">
            <x v="0"/>
          </reference>
          <reference field="27" count="1">
            <x v="0"/>
          </reference>
        </references>
      </pivotArea>
    </format>
    <format dxfId="1250">
      <pivotArea dataOnly="0" labelOnly="1" fieldPosition="0">
        <references count="4">
          <reference field="17" count="1" selected="0">
            <x v="6"/>
          </reference>
          <reference field="18" count="1" selected="0">
            <x v="11"/>
          </reference>
          <reference field="26" count="1" selected="0">
            <x v="4"/>
          </reference>
          <reference field="27" count="1">
            <x v="29"/>
          </reference>
        </references>
      </pivotArea>
    </format>
    <format dxfId="1249">
      <pivotArea dataOnly="0" labelOnly="1" fieldPosition="0">
        <references count="4">
          <reference field="17" count="1" selected="0">
            <x v="6"/>
          </reference>
          <reference field="18" count="1" selected="0">
            <x v="13"/>
          </reference>
          <reference field="26" count="1" selected="0">
            <x v="4"/>
          </reference>
          <reference field="27" count="1">
            <x v="28"/>
          </reference>
        </references>
      </pivotArea>
    </format>
    <format dxfId="1248">
      <pivotArea dataOnly="0" labelOnly="1" fieldPosition="0">
        <references count="4">
          <reference field="17" count="1" selected="0">
            <x v="6"/>
          </reference>
          <reference field="18" count="1" selected="0">
            <x v="28"/>
          </reference>
          <reference field="26" count="1" selected="0">
            <x v="4"/>
          </reference>
          <reference field="27" count="1">
            <x v="23"/>
          </reference>
        </references>
      </pivotArea>
    </format>
    <format dxfId="1247">
      <pivotArea dataOnly="0" labelOnly="1" fieldPosition="0">
        <references count="4">
          <reference field="17" count="1" selected="0">
            <x v="6"/>
          </reference>
          <reference field="18" count="1" selected="0">
            <x v="36"/>
          </reference>
          <reference field="26" count="1" selected="0">
            <x v="4"/>
          </reference>
          <reference field="27" count="1">
            <x v="22"/>
          </reference>
        </references>
      </pivotArea>
    </format>
    <format dxfId="1246">
      <pivotArea dataOnly="0" labelOnly="1" fieldPosition="0">
        <references count="4">
          <reference field="17" count="1" selected="0">
            <x v="6"/>
          </reference>
          <reference field="18" count="1" selected="0">
            <x v="37"/>
          </reference>
          <reference field="26" count="1" selected="0">
            <x v="4"/>
          </reference>
          <reference field="27" count="1">
            <x v="34"/>
          </reference>
        </references>
      </pivotArea>
    </format>
    <format dxfId="1245">
      <pivotArea dataOnly="0" labelOnly="1" fieldPosition="0">
        <references count="4">
          <reference field="17" count="1" selected="0">
            <x v="6"/>
          </reference>
          <reference field="18" count="1" selected="0">
            <x v="39"/>
          </reference>
          <reference field="26" count="1" selected="0">
            <x v="4"/>
          </reference>
          <reference field="27" count="1">
            <x v="31"/>
          </reference>
        </references>
      </pivotArea>
    </format>
    <format dxfId="1244">
      <pivotArea dataOnly="0" labelOnly="1" fieldPosition="0">
        <references count="4">
          <reference field="17" count="1" selected="0">
            <x v="6"/>
          </reference>
          <reference field="18" count="1" selected="0">
            <x v="52"/>
          </reference>
          <reference field="26" count="1" selected="0">
            <x v="4"/>
          </reference>
          <reference field="27" count="1">
            <x v="25"/>
          </reference>
        </references>
      </pivotArea>
    </format>
    <format dxfId="1243">
      <pivotArea dataOnly="0" labelOnly="1" fieldPosition="0">
        <references count="4">
          <reference field="17" count="1" selected="0">
            <x v="6"/>
          </reference>
          <reference field="18" count="1" selected="0">
            <x v="61"/>
          </reference>
          <reference field="26" count="1" selected="0">
            <x v="4"/>
          </reference>
          <reference field="27" count="1">
            <x v="35"/>
          </reference>
        </references>
      </pivotArea>
    </format>
    <format dxfId="1242">
      <pivotArea dataOnly="0" labelOnly="1" fieldPosition="0">
        <references count="4">
          <reference field="17" count="1" selected="0">
            <x v="6"/>
          </reference>
          <reference field="18" count="1" selected="0">
            <x v="62"/>
          </reference>
          <reference field="26" count="1" selected="0">
            <x v="4"/>
          </reference>
          <reference field="27" count="1">
            <x v="20"/>
          </reference>
        </references>
      </pivotArea>
    </format>
    <format dxfId="1241">
      <pivotArea dataOnly="0" labelOnly="1" fieldPosition="0">
        <references count="4">
          <reference field="17" count="1" selected="0">
            <x v="6"/>
          </reference>
          <reference field="18" count="1" selected="0">
            <x v="66"/>
          </reference>
          <reference field="26" count="1" selected="0">
            <x v="4"/>
          </reference>
          <reference field="27" count="1">
            <x v="24"/>
          </reference>
        </references>
      </pivotArea>
    </format>
    <format dxfId="1240">
      <pivotArea dataOnly="0" labelOnly="1" fieldPosition="0">
        <references count="4">
          <reference field="17" count="1" selected="0">
            <x v="6"/>
          </reference>
          <reference field="18" count="1" selected="0">
            <x v="80"/>
          </reference>
          <reference field="26" count="1" selected="0">
            <x v="4"/>
          </reference>
          <reference field="27" count="1">
            <x v="32"/>
          </reference>
        </references>
      </pivotArea>
    </format>
    <format dxfId="1239">
      <pivotArea dataOnly="0" labelOnly="1" fieldPosition="0">
        <references count="4">
          <reference field="17" count="1" selected="0">
            <x v="6"/>
          </reference>
          <reference field="18" count="1" selected="0">
            <x v="82"/>
          </reference>
          <reference field="26" count="1" selected="0">
            <x v="4"/>
          </reference>
          <reference field="27" count="1">
            <x v="26"/>
          </reference>
        </references>
      </pivotArea>
    </format>
    <format dxfId="1238">
      <pivotArea dataOnly="0" labelOnly="1" fieldPosition="0">
        <references count="4">
          <reference field="17" count="1" selected="0">
            <x v="6"/>
          </reference>
          <reference field="18" count="1" selected="0">
            <x v="84"/>
          </reference>
          <reference field="26" count="1" selected="0">
            <x v="4"/>
          </reference>
          <reference field="27" count="1">
            <x v="33"/>
          </reference>
        </references>
      </pivotArea>
    </format>
    <format dxfId="1237">
      <pivotArea dataOnly="0" labelOnly="1" fieldPosition="0">
        <references count="4">
          <reference field="17" count="1" selected="0">
            <x v="6"/>
          </reference>
          <reference field="18" count="1" selected="0">
            <x v="87"/>
          </reference>
          <reference field="26" count="1" selected="0">
            <x v="4"/>
          </reference>
          <reference field="27" count="1">
            <x v="27"/>
          </reference>
        </references>
      </pivotArea>
    </format>
    <format dxfId="1236">
      <pivotArea dataOnly="0" labelOnly="1" fieldPosition="0">
        <references count="4">
          <reference field="17" count="1" selected="0">
            <x v="6"/>
          </reference>
          <reference field="18" count="1" selected="0">
            <x v="88"/>
          </reference>
          <reference field="26" count="1" selected="0">
            <x v="4"/>
          </reference>
          <reference field="27" count="1">
            <x v="30"/>
          </reference>
        </references>
      </pivotArea>
    </format>
    <format dxfId="1235">
      <pivotArea dataOnly="0" labelOnly="1" fieldPosition="0">
        <references count="4">
          <reference field="17" count="1" selected="0">
            <x v="6"/>
          </reference>
          <reference field="18" count="1" selected="0">
            <x v="90"/>
          </reference>
          <reference field="26" count="1" selected="0">
            <x v="4"/>
          </reference>
          <reference field="27" count="1">
            <x v="36"/>
          </reference>
        </references>
      </pivotArea>
    </format>
    <format dxfId="1234">
      <pivotArea dataOnly="0" labelOnly="1" fieldPosition="0">
        <references count="4">
          <reference field="17" count="1" selected="0">
            <x v="6"/>
          </reference>
          <reference field="18" count="1" selected="0">
            <x v="91"/>
          </reference>
          <reference field="26" count="1" selected="0">
            <x v="4"/>
          </reference>
          <reference field="27" count="1">
            <x v="21"/>
          </reference>
        </references>
      </pivotArea>
    </format>
    <format dxfId="1233">
      <pivotArea dataOnly="0" labelOnly="1" fieldPosition="0">
        <references count="4">
          <reference field="17" count="1" selected="0">
            <x v="7"/>
          </reference>
          <reference field="18" count="1" selected="0">
            <x v="7"/>
          </reference>
          <reference field="26" count="1" selected="0">
            <x v="1"/>
          </reference>
          <reference field="27" count="1">
            <x v="16"/>
          </reference>
        </references>
      </pivotArea>
    </format>
    <format dxfId="1232">
      <pivotArea dataOnly="0" labelOnly="1" fieldPosition="0">
        <references count="4">
          <reference field="17" count="1" selected="0">
            <x v="7"/>
          </reference>
          <reference field="18" count="1" selected="0">
            <x v="15"/>
          </reference>
          <reference field="26" count="1" selected="0">
            <x v="1"/>
          </reference>
          <reference field="27" count="1">
            <x v="11"/>
          </reference>
        </references>
      </pivotArea>
    </format>
    <format dxfId="1231">
      <pivotArea dataOnly="0" labelOnly="1" fieldPosition="0">
        <references count="4">
          <reference field="17" count="1" selected="0">
            <x v="7"/>
          </reference>
          <reference field="18" count="1" selected="0">
            <x v="22"/>
          </reference>
          <reference field="26" count="1" selected="0">
            <x v="1"/>
          </reference>
          <reference field="27" count="1">
            <x v="13"/>
          </reference>
        </references>
      </pivotArea>
    </format>
    <format dxfId="1230">
      <pivotArea dataOnly="0" labelOnly="1" fieldPosition="0">
        <references count="4">
          <reference field="17" count="1" selected="0">
            <x v="7"/>
          </reference>
          <reference field="18" count="1" selected="0">
            <x v="32"/>
          </reference>
          <reference field="26" count="1" selected="0">
            <x v="1"/>
          </reference>
          <reference field="27" count="1">
            <x v="9"/>
          </reference>
        </references>
      </pivotArea>
    </format>
    <format dxfId="1229">
      <pivotArea dataOnly="0" labelOnly="1" fieldPosition="0">
        <references count="4">
          <reference field="17" count="1" selected="0">
            <x v="7"/>
          </reference>
          <reference field="18" count="1" selected="0">
            <x v="40"/>
          </reference>
          <reference field="26" count="1" selected="0">
            <x v="1"/>
          </reference>
          <reference field="27" count="1">
            <x v="12"/>
          </reference>
        </references>
      </pivotArea>
    </format>
    <format dxfId="1228">
      <pivotArea dataOnly="0" labelOnly="1" fieldPosition="0">
        <references count="4">
          <reference field="17" count="1" selected="0">
            <x v="7"/>
          </reference>
          <reference field="18" count="1" selected="0">
            <x v="48"/>
          </reference>
          <reference field="26" count="1" selected="0">
            <x v="1"/>
          </reference>
          <reference field="27" count="1">
            <x v="14"/>
          </reference>
        </references>
      </pivotArea>
    </format>
    <format dxfId="1227">
      <pivotArea dataOnly="0" labelOnly="1" fieldPosition="0">
        <references count="4">
          <reference field="17" count="1" selected="0">
            <x v="7"/>
          </reference>
          <reference field="18" count="1" selected="0">
            <x v="54"/>
          </reference>
          <reference field="26" count="1" selected="0">
            <x v="1"/>
          </reference>
          <reference field="27" count="1">
            <x v="7"/>
          </reference>
        </references>
      </pivotArea>
    </format>
    <format dxfId="1226">
      <pivotArea dataOnly="0" labelOnly="1" fieldPosition="0">
        <references count="4">
          <reference field="17" count="1" selected="0">
            <x v="7"/>
          </reference>
          <reference field="18" count="1" selected="0">
            <x v="59"/>
          </reference>
          <reference field="26" count="1" selected="0">
            <x v="1"/>
          </reference>
          <reference field="27" count="1">
            <x v="10"/>
          </reference>
        </references>
      </pivotArea>
    </format>
    <format dxfId="1225">
      <pivotArea dataOnly="0" labelOnly="1" fieldPosition="0">
        <references count="4">
          <reference field="17" count="1" selected="0">
            <x v="7"/>
          </reference>
          <reference field="18" count="1" selected="0">
            <x v="67"/>
          </reference>
          <reference field="26" count="1" selected="0">
            <x v="1"/>
          </reference>
          <reference field="27" count="1">
            <x v="8"/>
          </reference>
        </references>
      </pivotArea>
    </format>
    <format dxfId="1224">
      <pivotArea dataOnly="0" labelOnly="1" fieldPosition="0">
        <references count="4">
          <reference field="17" count="1" selected="0">
            <x v="7"/>
          </reference>
          <reference field="18" count="1" selected="0">
            <x v="89"/>
          </reference>
          <reference field="26" count="1" selected="0">
            <x v="1"/>
          </reference>
          <reference field="27" count="1">
            <x v="15"/>
          </reference>
        </references>
      </pivotArea>
    </format>
    <format dxfId="1223">
      <pivotArea type="all" dataOnly="0" outline="0" fieldPosition="0"/>
    </format>
    <format dxfId="1222">
      <pivotArea outline="0" collapsedLevelsAreSubtotals="1" fieldPosition="0"/>
    </format>
    <format dxfId="1221">
      <pivotArea dataOnly="0" labelOnly="1" outline="0" axis="axisValues" fieldPosition="0"/>
    </format>
    <format dxfId="1220">
      <pivotArea dataOnly="0" labelOnly="1" fieldPosition="0">
        <references count="1">
          <reference field="17" count="0"/>
        </references>
      </pivotArea>
    </format>
    <format dxfId="1219">
      <pivotArea dataOnly="0" labelOnly="1" grandRow="1" outline="0" fieldPosition="0"/>
    </format>
    <format dxfId="1218">
      <pivotArea dataOnly="0" labelOnly="1" fieldPosition="0">
        <references count="2">
          <reference field="17" count="1" selected="0">
            <x v="1"/>
          </reference>
          <reference field="26" count="1">
            <x v="5"/>
          </reference>
        </references>
      </pivotArea>
    </format>
    <format dxfId="1217">
      <pivotArea dataOnly="0" labelOnly="1" fieldPosition="0">
        <references count="2">
          <reference field="17" count="1" selected="0">
            <x v="2"/>
          </reference>
          <reference field="26" count="1">
            <x v="7"/>
          </reference>
        </references>
      </pivotArea>
    </format>
    <format dxfId="1216">
      <pivotArea dataOnly="0" labelOnly="1" fieldPosition="0">
        <references count="2">
          <reference field="17" count="1" selected="0">
            <x v="4"/>
          </reference>
          <reference field="26" count="1">
            <x v="6"/>
          </reference>
        </references>
      </pivotArea>
    </format>
    <format dxfId="1215">
      <pivotArea dataOnly="0" labelOnly="1" fieldPosition="0">
        <references count="2">
          <reference field="17" count="1" selected="0">
            <x v="5"/>
          </reference>
          <reference field="26" count="1">
            <x v="0"/>
          </reference>
        </references>
      </pivotArea>
    </format>
    <format dxfId="1214">
      <pivotArea dataOnly="0" labelOnly="1" fieldPosition="0">
        <references count="2">
          <reference field="17" count="1" selected="0">
            <x v="6"/>
          </reference>
          <reference field="26" count="1">
            <x v="4"/>
          </reference>
        </references>
      </pivotArea>
    </format>
    <format dxfId="1213">
      <pivotArea dataOnly="0" labelOnly="1" fieldPosition="0">
        <references count="2">
          <reference field="17" count="1" selected="0">
            <x v="7"/>
          </reference>
          <reference field="26" count="1">
            <x v="1"/>
          </reference>
        </references>
      </pivotArea>
    </format>
    <format dxfId="1212">
      <pivotArea dataOnly="0" labelOnly="1" fieldPosition="0">
        <references count="3">
          <reference field="17" count="1" selected="0">
            <x v="1"/>
          </reference>
          <reference field="18" count="12">
            <x v="5"/>
            <x v="9"/>
            <x v="21"/>
            <x v="25"/>
            <x v="33"/>
            <x v="38"/>
            <x v="42"/>
            <x v="56"/>
            <x v="64"/>
            <x v="70"/>
            <x v="73"/>
            <x v="85"/>
          </reference>
          <reference field="26" count="1" selected="0">
            <x v="5"/>
          </reference>
        </references>
      </pivotArea>
    </format>
    <format dxfId="1211">
      <pivotArea dataOnly="0" labelOnly="1" fieldPosition="0">
        <references count="3">
          <reference field="17" count="1" selected="0">
            <x v="2"/>
          </reference>
          <reference field="18" count="10">
            <x v="8"/>
            <x v="12"/>
            <x v="16"/>
            <x v="45"/>
            <x v="60"/>
            <x v="68"/>
            <x v="72"/>
            <x v="75"/>
            <x v="76"/>
            <x v="78"/>
          </reference>
          <reference field="26" count="1" selected="0">
            <x v="7"/>
          </reference>
        </references>
      </pivotArea>
    </format>
    <format dxfId="1210">
      <pivotArea dataOnly="0" labelOnly="1" fieldPosition="0">
        <references count="3">
          <reference field="17" count="1" selected="0">
            <x v="4"/>
          </reference>
          <reference field="18" count="7">
            <x v="14"/>
            <x v="20"/>
            <x v="24"/>
            <x v="35"/>
            <x v="55"/>
            <x v="58"/>
            <x v="69"/>
          </reference>
          <reference field="26" count="1" selected="0">
            <x v="6"/>
          </reference>
        </references>
      </pivotArea>
    </format>
    <format dxfId="1209">
      <pivotArea dataOnly="0" labelOnly="1" fieldPosition="0">
        <references count="3">
          <reference field="17" count="1" selected="0">
            <x v="5"/>
          </reference>
          <reference field="18" count="8">
            <x v="6"/>
            <x v="29"/>
            <x v="41"/>
            <x v="57"/>
            <x v="74"/>
            <x v="77"/>
            <x v="79"/>
            <x v="81"/>
          </reference>
          <reference field="26" count="1" selected="0">
            <x v="0"/>
          </reference>
        </references>
      </pivotArea>
    </format>
    <format dxfId="1208">
      <pivotArea dataOnly="0" labelOnly="1" fieldPosition="0">
        <references count="3">
          <reference field="17" count="1" selected="0">
            <x v="6"/>
          </reference>
          <reference field="18" count="17">
            <x v="11"/>
            <x v="13"/>
            <x v="28"/>
            <x v="36"/>
            <x v="37"/>
            <x v="39"/>
            <x v="52"/>
            <x v="61"/>
            <x v="62"/>
            <x v="66"/>
            <x v="80"/>
            <x v="82"/>
            <x v="84"/>
            <x v="87"/>
            <x v="88"/>
            <x v="90"/>
            <x v="91"/>
          </reference>
          <reference field="26" count="1" selected="0">
            <x v="4"/>
          </reference>
        </references>
      </pivotArea>
    </format>
    <format dxfId="1207">
      <pivotArea dataOnly="0" labelOnly="1" fieldPosition="0">
        <references count="3">
          <reference field="17" count="1" selected="0">
            <x v="7"/>
          </reference>
          <reference field="18" count="10">
            <x v="7"/>
            <x v="15"/>
            <x v="22"/>
            <x v="32"/>
            <x v="40"/>
            <x v="48"/>
            <x v="54"/>
            <x v="59"/>
            <x v="67"/>
            <x v="89"/>
          </reference>
          <reference field="26" count="1" selected="0">
            <x v="1"/>
          </reference>
        </references>
      </pivotArea>
    </format>
    <format dxfId="1206">
      <pivotArea dataOnly="0" labelOnly="1" fieldPosition="0">
        <references count="4">
          <reference field="17" count="1" selected="0">
            <x v="1"/>
          </reference>
          <reference field="18" count="1" selected="0">
            <x v="5"/>
          </reference>
          <reference field="26" count="1" selected="0">
            <x v="5"/>
          </reference>
          <reference field="27" count="1">
            <x v="38"/>
          </reference>
        </references>
      </pivotArea>
    </format>
    <format dxfId="1205">
      <pivotArea dataOnly="0" labelOnly="1" fieldPosition="0">
        <references count="4">
          <reference field="17" count="1" selected="0">
            <x v="1"/>
          </reference>
          <reference field="18" count="1" selected="0">
            <x v="9"/>
          </reference>
          <reference field="26" count="1" selected="0">
            <x v="5"/>
          </reference>
          <reference field="27" count="1">
            <x v="42"/>
          </reference>
        </references>
      </pivotArea>
    </format>
    <format dxfId="1204">
      <pivotArea dataOnly="0" labelOnly="1" fieldPosition="0">
        <references count="4">
          <reference field="17" count="1" selected="0">
            <x v="1"/>
          </reference>
          <reference field="18" count="1" selected="0">
            <x v="21"/>
          </reference>
          <reference field="26" count="1" selected="0">
            <x v="5"/>
          </reference>
          <reference field="27" count="1">
            <x v="47"/>
          </reference>
        </references>
      </pivotArea>
    </format>
    <format dxfId="1203">
      <pivotArea dataOnly="0" labelOnly="1" fieldPosition="0">
        <references count="4">
          <reference field="17" count="1" selected="0">
            <x v="1"/>
          </reference>
          <reference field="18" count="1" selected="0">
            <x v="25"/>
          </reference>
          <reference field="26" count="1" selected="0">
            <x v="5"/>
          </reference>
          <reference field="27" count="1">
            <x v="39"/>
          </reference>
        </references>
      </pivotArea>
    </format>
    <format dxfId="1202">
      <pivotArea dataOnly="0" labelOnly="1" fieldPosition="0">
        <references count="4">
          <reference field="17" count="1" selected="0">
            <x v="1"/>
          </reference>
          <reference field="18" count="1" selected="0">
            <x v="33"/>
          </reference>
          <reference field="26" count="1" selected="0">
            <x v="5"/>
          </reference>
          <reference field="27" count="1">
            <x v="41"/>
          </reference>
        </references>
      </pivotArea>
    </format>
    <format dxfId="1201">
      <pivotArea dataOnly="0" labelOnly="1" fieldPosition="0">
        <references count="4">
          <reference field="17" count="1" selected="0">
            <x v="1"/>
          </reference>
          <reference field="18" count="1" selected="0">
            <x v="38"/>
          </reference>
          <reference field="26" count="1" selected="0">
            <x v="5"/>
          </reference>
          <reference field="27" count="1">
            <x v="45"/>
          </reference>
        </references>
      </pivotArea>
    </format>
    <format dxfId="1200">
      <pivotArea dataOnly="0" labelOnly="1" fieldPosition="0">
        <references count="4">
          <reference field="17" count="1" selected="0">
            <x v="1"/>
          </reference>
          <reference field="18" count="1" selected="0">
            <x v="42"/>
          </reference>
          <reference field="26" count="1" selected="0">
            <x v="5"/>
          </reference>
          <reference field="27" count="1">
            <x v="43"/>
          </reference>
        </references>
      </pivotArea>
    </format>
    <format dxfId="1199">
      <pivotArea dataOnly="0" labelOnly="1" fieldPosition="0">
        <references count="4">
          <reference field="17" count="1" selected="0">
            <x v="1"/>
          </reference>
          <reference field="18" count="1" selected="0">
            <x v="56"/>
          </reference>
          <reference field="26" count="1" selected="0">
            <x v="5"/>
          </reference>
          <reference field="27" count="1">
            <x v="37"/>
          </reference>
        </references>
      </pivotArea>
    </format>
    <format dxfId="1198">
      <pivotArea dataOnly="0" labelOnly="1" fieldPosition="0">
        <references count="4">
          <reference field="17" count="1" selected="0">
            <x v="1"/>
          </reference>
          <reference field="18" count="1" selected="0">
            <x v="64"/>
          </reference>
          <reference field="26" count="1" selected="0">
            <x v="5"/>
          </reference>
          <reference field="27" count="1">
            <x v="44"/>
          </reference>
        </references>
      </pivotArea>
    </format>
    <format dxfId="1197">
      <pivotArea dataOnly="0" labelOnly="1" fieldPosition="0">
        <references count="4">
          <reference field="17" count="1" selected="0">
            <x v="1"/>
          </reference>
          <reference field="18" count="1" selected="0">
            <x v="70"/>
          </reference>
          <reference field="26" count="1" selected="0">
            <x v="5"/>
          </reference>
          <reference field="27" count="1">
            <x v="40"/>
          </reference>
        </references>
      </pivotArea>
    </format>
    <format dxfId="1196">
      <pivotArea dataOnly="0" labelOnly="1" fieldPosition="0">
        <references count="4">
          <reference field="17" count="1" selected="0">
            <x v="1"/>
          </reference>
          <reference field="18" count="1" selected="0">
            <x v="73"/>
          </reference>
          <reference field="26" count="1" selected="0">
            <x v="5"/>
          </reference>
          <reference field="27" count="1">
            <x v="48"/>
          </reference>
        </references>
      </pivotArea>
    </format>
    <format dxfId="1195">
      <pivotArea dataOnly="0" labelOnly="1" fieldPosition="0">
        <references count="4">
          <reference field="17" count="1" selected="0">
            <x v="1"/>
          </reference>
          <reference field="18" count="1" selected="0">
            <x v="85"/>
          </reference>
          <reference field="26" count="1" selected="0">
            <x v="5"/>
          </reference>
          <reference field="27" count="1">
            <x v="46"/>
          </reference>
        </references>
      </pivotArea>
    </format>
    <format dxfId="1194">
      <pivotArea dataOnly="0" labelOnly="1" fieldPosition="0">
        <references count="4">
          <reference field="17" count="1" selected="0">
            <x v="2"/>
          </reference>
          <reference field="18" count="1" selected="0">
            <x v="8"/>
          </reference>
          <reference field="26" count="1" selected="0">
            <x v="7"/>
          </reference>
          <reference field="27" count="1">
            <x v="60"/>
          </reference>
        </references>
      </pivotArea>
    </format>
    <format dxfId="1193">
      <pivotArea dataOnly="0" labelOnly="1" fieldPosition="0">
        <references count="4">
          <reference field="17" count="1" selected="0">
            <x v="2"/>
          </reference>
          <reference field="18" count="1" selected="0">
            <x v="12"/>
          </reference>
          <reference field="26" count="1" selected="0">
            <x v="7"/>
          </reference>
          <reference field="27" count="1">
            <x v="63"/>
          </reference>
        </references>
      </pivotArea>
    </format>
    <format dxfId="1192">
      <pivotArea dataOnly="0" labelOnly="1" fieldPosition="0">
        <references count="4">
          <reference field="17" count="1" selected="0">
            <x v="2"/>
          </reference>
          <reference field="18" count="1" selected="0">
            <x v="16"/>
          </reference>
          <reference field="26" count="1" selected="0">
            <x v="7"/>
          </reference>
          <reference field="27" count="1">
            <x v="65"/>
          </reference>
        </references>
      </pivotArea>
    </format>
    <format dxfId="1191">
      <pivotArea dataOnly="0" labelOnly="1" fieldPosition="0">
        <references count="4">
          <reference field="17" count="1" selected="0">
            <x v="2"/>
          </reference>
          <reference field="18" count="1" selected="0">
            <x v="45"/>
          </reference>
          <reference field="26" count="1" selected="0">
            <x v="7"/>
          </reference>
          <reference field="27" count="1">
            <x v="58"/>
          </reference>
        </references>
      </pivotArea>
    </format>
    <format dxfId="1190">
      <pivotArea dataOnly="0" labelOnly="1" fieldPosition="0">
        <references count="4">
          <reference field="17" count="1" selected="0">
            <x v="2"/>
          </reference>
          <reference field="18" count="1" selected="0">
            <x v="60"/>
          </reference>
          <reference field="26" count="1" selected="0">
            <x v="7"/>
          </reference>
          <reference field="27" count="1">
            <x v="62"/>
          </reference>
        </references>
      </pivotArea>
    </format>
    <format dxfId="1189">
      <pivotArea dataOnly="0" labelOnly="1" fieldPosition="0">
        <references count="4">
          <reference field="17" count="1" selected="0">
            <x v="2"/>
          </reference>
          <reference field="18" count="1" selected="0">
            <x v="68"/>
          </reference>
          <reference field="26" count="1" selected="0">
            <x v="7"/>
          </reference>
          <reference field="27" count="1">
            <x v="56"/>
          </reference>
        </references>
      </pivotArea>
    </format>
    <format dxfId="1188">
      <pivotArea dataOnly="0" labelOnly="1" fieldPosition="0">
        <references count="4">
          <reference field="17" count="1" selected="0">
            <x v="2"/>
          </reference>
          <reference field="18" count="1" selected="0">
            <x v="72"/>
          </reference>
          <reference field="26" count="1" selected="0">
            <x v="7"/>
          </reference>
          <reference field="27" count="1">
            <x v="59"/>
          </reference>
        </references>
      </pivotArea>
    </format>
    <format dxfId="1187">
      <pivotArea dataOnly="0" labelOnly="1" fieldPosition="0">
        <references count="4">
          <reference field="17" count="1" selected="0">
            <x v="2"/>
          </reference>
          <reference field="18" count="1" selected="0">
            <x v="75"/>
          </reference>
          <reference field="26" count="1" selected="0">
            <x v="7"/>
          </reference>
          <reference field="27" count="1">
            <x v="61"/>
          </reference>
        </references>
      </pivotArea>
    </format>
    <format dxfId="1186">
      <pivotArea dataOnly="0" labelOnly="1" fieldPosition="0">
        <references count="4">
          <reference field="17" count="1" selected="0">
            <x v="2"/>
          </reference>
          <reference field="18" count="1" selected="0">
            <x v="76"/>
          </reference>
          <reference field="26" count="1" selected="0">
            <x v="7"/>
          </reference>
          <reference field="27" count="1">
            <x v="57"/>
          </reference>
        </references>
      </pivotArea>
    </format>
    <format dxfId="1185">
      <pivotArea dataOnly="0" labelOnly="1" fieldPosition="0">
        <references count="4">
          <reference field="17" count="1" selected="0">
            <x v="2"/>
          </reference>
          <reference field="18" count="1" selected="0">
            <x v="78"/>
          </reference>
          <reference field="26" count="1" selected="0">
            <x v="7"/>
          </reference>
          <reference field="27" count="1">
            <x v="64"/>
          </reference>
        </references>
      </pivotArea>
    </format>
    <format dxfId="1184">
      <pivotArea dataOnly="0" labelOnly="1" fieldPosition="0">
        <references count="4">
          <reference field="17" count="1" selected="0">
            <x v="4"/>
          </reference>
          <reference field="18" count="1" selected="0">
            <x v="14"/>
          </reference>
          <reference field="26" count="1" selected="0">
            <x v="6"/>
          </reference>
          <reference field="27" count="1">
            <x v="53"/>
          </reference>
        </references>
      </pivotArea>
    </format>
    <format dxfId="1183">
      <pivotArea dataOnly="0" labelOnly="1" fieldPosition="0">
        <references count="4">
          <reference field="17" count="1" selected="0">
            <x v="4"/>
          </reference>
          <reference field="18" count="1" selected="0">
            <x v="20"/>
          </reference>
          <reference field="26" count="1" selected="0">
            <x v="6"/>
          </reference>
          <reference field="27" count="1">
            <x v="50"/>
          </reference>
        </references>
      </pivotArea>
    </format>
    <format dxfId="1182">
      <pivotArea dataOnly="0" labelOnly="1" fieldPosition="0">
        <references count="4">
          <reference field="17" count="1" selected="0">
            <x v="4"/>
          </reference>
          <reference field="18" count="1" selected="0">
            <x v="24"/>
          </reference>
          <reference field="26" count="1" selected="0">
            <x v="6"/>
          </reference>
          <reference field="27" count="1">
            <x v="54"/>
          </reference>
        </references>
      </pivotArea>
    </format>
    <format dxfId="1181">
      <pivotArea dataOnly="0" labelOnly="1" fieldPosition="0">
        <references count="4">
          <reference field="17" count="1" selected="0">
            <x v="4"/>
          </reference>
          <reference field="18" count="1" selected="0">
            <x v="35"/>
          </reference>
          <reference field="26" count="1" selected="0">
            <x v="6"/>
          </reference>
          <reference field="27" count="1">
            <x v="51"/>
          </reference>
        </references>
      </pivotArea>
    </format>
    <format dxfId="1180">
      <pivotArea dataOnly="0" labelOnly="1" fieldPosition="0">
        <references count="4">
          <reference field="17" count="1" selected="0">
            <x v="4"/>
          </reference>
          <reference field="18" count="1" selected="0">
            <x v="55"/>
          </reference>
          <reference field="26" count="1" selected="0">
            <x v="6"/>
          </reference>
          <reference field="27" count="1">
            <x v="55"/>
          </reference>
        </references>
      </pivotArea>
    </format>
    <format dxfId="1179">
      <pivotArea dataOnly="0" labelOnly="1" fieldPosition="0">
        <references count="4">
          <reference field="17" count="1" selected="0">
            <x v="4"/>
          </reference>
          <reference field="18" count="1" selected="0">
            <x v="58"/>
          </reference>
          <reference field="26" count="1" selected="0">
            <x v="6"/>
          </reference>
          <reference field="27" count="1">
            <x v="49"/>
          </reference>
        </references>
      </pivotArea>
    </format>
    <format dxfId="1178">
      <pivotArea dataOnly="0" labelOnly="1" fieldPosition="0">
        <references count="4">
          <reference field="17" count="1" selected="0">
            <x v="4"/>
          </reference>
          <reference field="18" count="1" selected="0">
            <x v="69"/>
          </reference>
          <reference field="26" count="1" selected="0">
            <x v="6"/>
          </reference>
          <reference field="27" count="1">
            <x v="52"/>
          </reference>
        </references>
      </pivotArea>
    </format>
    <format dxfId="1177">
      <pivotArea dataOnly="0" labelOnly="1" fieldPosition="0">
        <references count="4">
          <reference field="17" count="1" selected="0">
            <x v="5"/>
          </reference>
          <reference field="18" count="1" selected="0">
            <x v="6"/>
          </reference>
          <reference field="26" count="1" selected="0">
            <x v="0"/>
          </reference>
          <reference field="27" count="1">
            <x v="5"/>
          </reference>
        </references>
      </pivotArea>
    </format>
    <format dxfId="1176">
      <pivotArea dataOnly="0" labelOnly="1" fieldPosition="0">
        <references count="4">
          <reference field="17" count="1" selected="0">
            <x v="5"/>
          </reference>
          <reference field="18" count="1" selected="0">
            <x v="29"/>
          </reference>
          <reference field="26" count="1" selected="0">
            <x v="0"/>
          </reference>
          <reference field="27" count="1">
            <x v="1"/>
          </reference>
        </references>
      </pivotArea>
    </format>
    <format dxfId="1175">
      <pivotArea dataOnly="0" labelOnly="1" fieldPosition="0">
        <references count="4">
          <reference field="17" count="1" selected="0">
            <x v="5"/>
          </reference>
          <reference field="18" count="1" selected="0">
            <x v="41"/>
          </reference>
          <reference field="26" count="1" selected="0">
            <x v="0"/>
          </reference>
          <reference field="27" count="1">
            <x v="4"/>
          </reference>
        </references>
      </pivotArea>
    </format>
    <format dxfId="1174">
      <pivotArea dataOnly="0" labelOnly="1" fieldPosition="0">
        <references count="4">
          <reference field="17" count="1" selected="0">
            <x v="5"/>
          </reference>
          <reference field="18" count="1" selected="0">
            <x v="57"/>
          </reference>
          <reference field="26" count="1" selected="0">
            <x v="0"/>
          </reference>
          <reference field="27" count="1">
            <x v="3"/>
          </reference>
        </references>
      </pivotArea>
    </format>
    <format dxfId="1173">
      <pivotArea dataOnly="0" labelOnly="1" fieldPosition="0">
        <references count="4">
          <reference field="17" count="1" selected="0">
            <x v="5"/>
          </reference>
          <reference field="18" count="1" selected="0">
            <x v="74"/>
          </reference>
          <reference field="26" count="1" selected="0">
            <x v="0"/>
          </reference>
          <reference field="27" count="1">
            <x v="2"/>
          </reference>
        </references>
      </pivotArea>
    </format>
    <format dxfId="1172">
      <pivotArea dataOnly="0" labelOnly="1" fieldPosition="0">
        <references count="4">
          <reference field="17" count="1" selected="0">
            <x v="5"/>
          </reference>
          <reference field="18" count="1" selected="0">
            <x v="77"/>
          </reference>
          <reference field="26" count="1" selected="0">
            <x v="0"/>
          </reference>
          <reference field="27" count="1">
            <x v="18"/>
          </reference>
        </references>
      </pivotArea>
    </format>
    <format dxfId="1171">
      <pivotArea dataOnly="0" labelOnly="1" fieldPosition="0">
        <references count="4">
          <reference field="17" count="1" selected="0">
            <x v="5"/>
          </reference>
          <reference field="18" count="1" selected="0">
            <x v="79"/>
          </reference>
          <reference field="26" count="1" selected="0">
            <x v="0"/>
          </reference>
          <reference field="27" count="1">
            <x v="6"/>
          </reference>
        </references>
      </pivotArea>
    </format>
    <format dxfId="1170">
      <pivotArea dataOnly="0" labelOnly="1" fieldPosition="0">
        <references count="4">
          <reference field="17" count="1" selected="0">
            <x v="5"/>
          </reference>
          <reference field="18" count="1" selected="0">
            <x v="81"/>
          </reference>
          <reference field="26" count="1" selected="0">
            <x v="0"/>
          </reference>
          <reference field="27" count="1">
            <x v="0"/>
          </reference>
        </references>
      </pivotArea>
    </format>
    <format dxfId="1169">
      <pivotArea dataOnly="0" labelOnly="1" fieldPosition="0">
        <references count="4">
          <reference field="17" count="1" selected="0">
            <x v="6"/>
          </reference>
          <reference field="18" count="1" selected="0">
            <x v="11"/>
          </reference>
          <reference field="26" count="1" selected="0">
            <x v="4"/>
          </reference>
          <reference field="27" count="1">
            <x v="29"/>
          </reference>
        </references>
      </pivotArea>
    </format>
    <format dxfId="1168">
      <pivotArea dataOnly="0" labelOnly="1" fieldPosition="0">
        <references count="4">
          <reference field="17" count="1" selected="0">
            <x v="6"/>
          </reference>
          <reference field="18" count="1" selected="0">
            <x v="13"/>
          </reference>
          <reference field="26" count="1" selected="0">
            <x v="4"/>
          </reference>
          <reference field="27" count="1">
            <x v="28"/>
          </reference>
        </references>
      </pivotArea>
    </format>
    <format dxfId="1167">
      <pivotArea dataOnly="0" labelOnly="1" fieldPosition="0">
        <references count="4">
          <reference field="17" count="1" selected="0">
            <x v="6"/>
          </reference>
          <reference field="18" count="1" selected="0">
            <x v="28"/>
          </reference>
          <reference field="26" count="1" selected="0">
            <x v="4"/>
          </reference>
          <reference field="27" count="1">
            <x v="23"/>
          </reference>
        </references>
      </pivotArea>
    </format>
    <format dxfId="1166">
      <pivotArea dataOnly="0" labelOnly="1" fieldPosition="0">
        <references count="4">
          <reference field="17" count="1" selected="0">
            <x v="6"/>
          </reference>
          <reference field="18" count="1" selected="0">
            <x v="36"/>
          </reference>
          <reference field="26" count="1" selected="0">
            <x v="4"/>
          </reference>
          <reference field="27" count="1">
            <x v="22"/>
          </reference>
        </references>
      </pivotArea>
    </format>
    <format dxfId="1165">
      <pivotArea dataOnly="0" labelOnly="1" fieldPosition="0">
        <references count="4">
          <reference field="17" count="1" selected="0">
            <x v="6"/>
          </reference>
          <reference field="18" count="1" selected="0">
            <x v="37"/>
          </reference>
          <reference field="26" count="1" selected="0">
            <x v="4"/>
          </reference>
          <reference field="27" count="1">
            <x v="34"/>
          </reference>
        </references>
      </pivotArea>
    </format>
    <format dxfId="1164">
      <pivotArea dataOnly="0" labelOnly="1" fieldPosition="0">
        <references count="4">
          <reference field="17" count="1" selected="0">
            <x v="6"/>
          </reference>
          <reference field="18" count="1" selected="0">
            <x v="39"/>
          </reference>
          <reference field="26" count="1" selected="0">
            <x v="4"/>
          </reference>
          <reference field="27" count="1">
            <x v="31"/>
          </reference>
        </references>
      </pivotArea>
    </format>
    <format dxfId="1163">
      <pivotArea dataOnly="0" labelOnly="1" fieldPosition="0">
        <references count="4">
          <reference field="17" count="1" selected="0">
            <x v="6"/>
          </reference>
          <reference field="18" count="1" selected="0">
            <x v="52"/>
          </reference>
          <reference field="26" count="1" selected="0">
            <x v="4"/>
          </reference>
          <reference field="27" count="1">
            <x v="25"/>
          </reference>
        </references>
      </pivotArea>
    </format>
    <format dxfId="1162">
      <pivotArea dataOnly="0" labelOnly="1" fieldPosition="0">
        <references count="4">
          <reference field="17" count="1" selected="0">
            <x v="6"/>
          </reference>
          <reference field="18" count="1" selected="0">
            <x v="61"/>
          </reference>
          <reference field="26" count="1" selected="0">
            <x v="4"/>
          </reference>
          <reference field="27" count="1">
            <x v="35"/>
          </reference>
        </references>
      </pivotArea>
    </format>
    <format dxfId="1161">
      <pivotArea dataOnly="0" labelOnly="1" fieldPosition="0">
        <references count="4">
          <reference field="17" count="1" selected="0">
            <x v="6"/>
          </reference>
          <reference field="18" count="1" selected="0">
            <x v="62"/>
          </reference>
          <reference field="26" count="1" selected="0">
            <x v="4"/>
          </reference>
          <reference field="27" count="1">
            <x v="20"/>
          </reference>
        </references>
      </pivotArea>
    </format>
    <format dxfId="1160">
      <pivotArea dataOnly="0" labelOnly="1" fieldPosition="0">
        <references count="4">
          <reference field="17" count="1" selected="0">
            <x v="6"/>
          </reference>
          <reference field="18" count="1" selected="0">
            <x v="66"/>
          </reference>
          <reference field="26" count="1" selected="0">
            <x v="4"/>
          </reference>
          <reference field="27" count="1">
            <x v="24"/>
          </reference>
        </references>
      </pivotArea>
    </format>
    <format dxfId="1159">
      <pivotArea dataOnly="0" labelOnly="1" fieldPosition="0">
        <references count="4">
          <reference field="17" count="1" selected="0">
            <x v="6"/>
          </reference>
          <reference field="18" count="1" selected="0">
            <x v="80"/>
          </reference>
          <reference field="26" count="1" selected="0">
            <x v="4"/>
          </reference>
          <reference field="27" count="1">
            <x v="32"/>
          </reference>
        </references>
      </pivotArea>
    </format>
    <format dxfId="1158">
      <pivotArea dataOnly="0" labelOnly="1" fieldPosition="0">
        <references count="4">
          <reference field="17" count="1" selected="0">
            <x v="6"/>
          </reference>
          <reference field="18" count="1" selected="0">
            <x v="82"/>
          </reference>
          <reference field="26" count="1" selected="0">
            <x v="4"/>
          </reference>
          <reference field="27" count="1">
            <x v="26"/>
          </reference>
        </references>
      </pivotArea>
    </format>
    <format dxfId="1157">
      <pivotArea dataOnly="0" labelOnly="1" fieldPosition="0">
        <references count="4">
          <reference field="17" count="1" selected="0">
            <x v="6"/>
          </reference>
          <reference field="18" count="1" selected="0">
            <x v="84"/>
          </reference>
          <reference field="26" count="1" selected="0">
            <x v="4"/>
          </reference>
          <reference field="27" count="1">
            <x v="33"/>
          </reference>
        </references>
      </pivotArea>
    </format>
    <format dxfId="1156">
      <pivotArea dataOnly="0" labelOnly="1" fieldPosition="0">
        <references count="4">
          <reference field="17" count="1" selected="0">
            <x v="6"/>
          </reference>
          <reference field="18" count="1" selected="0">
            <x v="87"/>
          </reference>
          <reference field="26" count="1" selected="0">
            <x v="4"/>
          </reference>
          <reference field="27" count="1">
            <x v="27"/>
          </reference>
        </references>
      </pivotArea>
    </format>
    <format dxfId="1155">
      <pivotArea dataOnly="0" labelOnly="1" fieldPosition="0">
        <references count="4">
          <reference field="17" count="1" selected="0">
            <x v="6"/>
          </reference>
          <reference field="18" count="1" selected="0">
            <x v="88"/>
          </reference>
          <reference field="26" count="1" selected="0">
            <x v="4"/>
          </reference>
          <reference field="27" count="1">
            <x v="30"/>
          </reference>
        </references>
      </pivotArea>
    </format>
    <format dxfId="1154">
      <pivotArea dataOnly="0" labelOnly="1" fieldPosition="0">
        <references count="4">
          <reference field="17" count="1" selected="0">
            <x v="6"/>
          </reference>
          <reference field="18" count="1" selected="0">
            <x v="90"/>
          </reference>
          <reference field="26" count="1" selected="0">
            <x v="4"/>
          </reference>
          <reference field="27" count="1">
            <x v="36"/>
          </reference>
        </references>
      </pivotArea>
    </format>
    <format dxfId="1153">
      <pivotArea dataOnly="0" labelOnly="1" fieldPosition="0">
        <references count="4">
          <reference field="17" count="1" selected="0">
            <x v="6"/>
          </reference>
          <reference field="18" count="1" selected="0">
            <x v="91"/>
          </reference>
          <reference field="26" count="1" selected="0">
            <x v="4"/>
          </reference>
          <reference field="27" count="1">
            <x v="21"/>
          </reference>
        </references>
      </pivotArea>
    </format>
    <format dxfId="1152">
      <pivotArea dataOnly="0" labelOnly="1" fieldPosition="0">
        <references count="4">
          <reference field="17" count="1" selected="0">
            <x v="7"/>
          </reference>
          <reference field="18" count="1" selected="0">
            <x v="7"/>
          </reference>
          <reference field="26" count="1" selected="0">
            <x v="1"/>
          </reference>
          <reference field="27" count="1">
            <x v="16"/>
          </reference>
        </references>
      </pivotArea>
    </format>
    <format dxfId="1151">
      <pivotArea dataOnly="0" labelOnly="1" fieldPosition="0">
        <references count="4">
          <reference field="17" count="1" selected="0">
            <x v="7"/>
          </reference>
          <reference field="18" count="1" selected="0">
            <x v="15"/>
          </reference>
          <reference field="26" count="1" selected="0">
            <x v="1"/>
          </reference>
          <reference field="27" count="1">
            <x v="11"/>
          </reference>
        </references>
      </pivotArea>
    </format>
    <format dxfId="1150">
      <pivotArea dataOnly="0" labelOnly="1" fieldPosition="0">
        <references count="4">
          <reference field="17" count="1" selected="0">
            <x v="7"/>
          </reference>
          <reference field="18" count="1" selected="0">
            <x v="22"/>
          </reference>
          <reference field="26" count="1" selected="0">
            <x v="1"/>
          </reference>
          <reference field="27" count="1">
            <x v="13"/>
          </reference>
        </references>
      </pivotArea>
    </format>
    <format dxfId="1149">
      <pivotArea dataOnly="0" labelOnly="1" fieldPosition="0">
        <references count="4">
          <reference field="17" count="1" selected="0">
            <x v="7"/>
          </reference>
          <reference field="18" count="1" selected="0">
            <x v="32"/>
          </reference>
          <reference field="26" count="1" selected="0">
            <x v="1"/>
          </reference>
          <reference field="27" count="1">
            <x v="9"/>
          </reference>
        </references>
      </pivotArea>
    </format>
    <format dxfId="1148">
      <pivotArea dataOnly="0" labelOnly="1" fieldPosition="0">
        <references count="4">
          <reference field="17" count="1" selected="0">
            <x v="7"/>
          </reference>
          <reference field="18" count="1" selected="0">
            <x v="40"/>
          </reference>
          <reference field="26" count="1" selected="0">
            <x v="1"/>
          </reference>
          <reference field="27" count="1">
            <x v="12"/>
          </reference>
        </references>
      </pivotArea>
    </format>
    <format dxfId="1147">
      <pivotArea dataOnly="0" labelOnly="1" fieldPosition="0">
        <references count="4">
          <reference field="17" count="1" selected="0">
            <x v="7"/>
          </reference>
          <reference field="18" count="1" selected="0">
            <x v="48"/>
          </reference>
          <reference field="26" count="1" selected="0">
            <x v="1"/>
          </reference>
          <reference field="27" count="1">
            <x v="14"/>
          </reference>
        </references>
      </pivotArea>
    </format>
    <format dxfId="1146">
      <pivotArea dataOnly="0" labelOnly="1" fieldPosition="0">
        <references count="4">
          <reference field="17" count="1" selected="0">
            <x v="7"/>
          </reference>
          <reference field="18" count="1" selected="0">
            <x v="54"/>
          </reference>
          <reference field="26" count="1" selected="0">
            <x v="1"/>
          </reference>
          <reference field="27" count="1">
            <x v="7"/>
          </reference>
        </references>
      </pivotArea>
    </format>
    <format dxfId="1145">
      <pivotArea dataOnly="0" labelOnly="1" fieldPosition="0">
        <references count="4">
          <reference field="17" count="1" selected="0">
            <x v="7"/>
          </reference>
          <reference field="18" count="1" selected="0">
            <x v="59"/>
          </reference>
          <reference field="26" count="1" selected="0">
            <x v="1"/>
          </reference>
          <reference field="27" count="1">
            <x v="10"/>
          </reference>
        </references>
      </pivotArea>
    </format>
    <format dxfId="1144">
      <pivotArea dataOnly="0" labelOnly="1" fieldPosition="0">
        <references count="4">
          <reference field="17" count="1" selected="0">
            <x v="7"/>
          </reference>
          <reference field="18" count="1" selected="0">
            <x v="67"/>
          </reference>
          <reference field="26" count="1" selected="0">
            <x v="1"/>
          </reference>
          <reference field="27" count="1">
            <x v="8"/>
          </reference>
        </references>
      </pivotArea>
    </format>
    <format dxfId="1143">
      <pivotArea dataOnly="0" labelOnly="1" fieldPosition="0">
        <references count="4">
          <reference field="17" count="1" selected="0">
            <x v="7"/>
          </reference>
          <reference field="18" count="1" selected="0">
            <x v="89"/>
          </reference>
          <reference field="26" count="1" selected="0">
            <x v="1"/>
          </reference>
          <reference field="27" count="1">
            <x v="15"/>
          </reference>
        </references>
      </pivotArea>
    </format>
    <format dxfId="1142">
      <pivotArea type="all" dataOnly="0" outline="0" fieldPosition="0"/>
    </format>
    <format dxfId="1141">
      <pivotArea outline="0" collapsedLevelsAreSubtotals="1" fieldPosition="0"/>
    </format>
    <format dxfId="1140">
      <pivotArea dataOnly="0" labelOnly="1" outline="0" axis="axisValues" fieldPosition="0"/>
    </format>
    <format dxfId="1139">
      <pivotArea dataOnly="0" labelOnly="1" fieldPosition="0">
        <references count="1">
          <reference field="17" count="0"/>
        </references>
      </pivotArea>
    </format>
    <format dxfId="1138">
      <pivotArea dataOnly="0" labelOnly="1" grandRow="1" outline="0" fieldPosition="0"/>
    </format>
    <format dxfId="1137">
      <pivotArea dataOnly="0" labelOnly="1" fieldPosition="0">
        <references count="2">
          <reference field="17" count="1" selected="0">
            <x v="1"/>
          </reference>
          <reference field="26" count="1">
            <x v="5"/>
          </reference>
        </references>
      </pivotArea>
    </format>
    <format dxfId="1136">
      <pivotArea dataOnly="0" labelOnly="1" fieldPosition="0">
        <references count="2">
          <reference field="17" count="1" selected="0">
            <x v="2"/>
          </reference>
          <reference field="26" count="1">
            <x v="7"/>
          </reference>
        </references>
      </pivotArea>
    </format>
    <format dxfId="1135">
      <pivotArea dataOnly="0" labelOnly="1" fieldPosition="0">
        <references count="2">
          <reference field="17" count="1" selected="0">
            <x v="4"/>
          </reference>
          <reference field="26" count="1">
            <x v="6"/>
          </reference>
        </references>
      </pivotArea>
    </format>
    <format dxfId="1134">
      <pivotArea dataOnly="0" labelOnly="1" fieldPosition="0">
        <references count="2">
          <reference field="17" count="1" selected="0">
            <x v="5"/>
          </reference>
          <reference field="26" count="1">
            <x v="0"/>
          </reference>
        </references>
      </pivotArea>
    </format>
    <format dxfId="1133">
      <pivotArea dataOnly="0" labelOnly="1" fieldPosition="0">
        <references count="2">
          <reference field="17" count="1" selected="0">
            <x v="6"/>
          </reference>
          <reference field="26" count="1">
            <x v="4"/>
          </reference>
        </references>
      </pivotArea>
    </format>
    <format dxfId="1132">
      <pivotArea dataOnly="0" labelOnly="1" fieldPosition="0">
        <references count="2">
          <reference field="17" count="1" selected="0">
            <x v="7"/>
          </reference>
          <reference field="26" count="1">
            <x v="1"/>
          </reference>
        </references>
      </pivotArea>
    </format>
    <format dxfId="1131">
      <pivotArea dataOnly="0" labelOnly="1" fieldPosition="0">
        <references count="3">
          <reference field="17" count="1" selected="0">
            <x v="1"/>
          </reference>
          <reference field="18" count="12">
            <x v="5"/>
            <x v="9"/>
            <x v="21"/>
            <x v="25"/>
            <x v="33"/>
            <x v="38"/>
            <x v="42"/>
            <x v="56"/>
            <x v="64"/>
            <x v="70"/>
            <x v="73"/>
            <x v="85"/>
          </reference>
          <reference field="26" count="1" selected="0">
            <x v="5"/>
          </reference>
        </references>
      </pivotArea>
    </format>
    <format dxfId="1130">
      <pivotArea dataOnly="0" labelOnly="1" fieldPosition="0">
        <references count="3">
          <reference field="17" count="1" selected="0">
            <x v="2"/>
          </reference>
          <reference field="18" count="10">
            <x v="8"/>
            <x v="12"/>
            <x v="16"/>
            <x v="45"/>
            <x v="60"/>
            <x v="68"/>
            <x v="72"/>
            <x v="75"/>
            <x v="76"/>
            <x v="78"/>
          </reference>
          <reference field="26" count="1" selected="0">
            <x v="7"/>
          </reference>
        </references>
      </pivotArea>
    </format>
    <format dxfId="1129">
      <pivotArea dataOnly="0" labelOnly="1" fieldPosition="0">
        <references count="3">
          <reference field="17" count="1" selected="0">
            <x v="4"/>
          </reference>
          <reference field="18" count="7">
            <x v="14"/>
            <x v="20"/>
            <x v="24"/>
            <x v="35"/>
            <x v="55"/>
            <x v="58"/>
            <x v="69"/>
          </reference>
          <reference field="26" count="1" selected="0">
            <x v="6"/>
          </reference>
        </references>
      </pivotArea>
    </format>
    <format dxfId="1128">
      <pivotArea dataOnly="0" labelOnly="1" fieldPosition="0">
        <references count="3">
          <reference field="17" count="1" selected="0">
            <x v="5"/>
          </reference>
          <reference field="18" count="8">
            <x v="6"/>
            <x v="29"/>
            <x v="41"/>
            <x v="57"/>
            <x v="74"/>
            <x v="77"/>
            <x v="79"/>
            <x v="81"/>
          </reference>
          <reference field="26" count="1" selected="0">
            <x v="0"/>
          </reference>
        </references>
      </pivotArea>
    </format>
    <format dxfId="1127">
      <pivotArea dataOnly="0" labelOnly="1" fieldPosition="0">
        <references count="3">
          <reference field="17" count="1" selected="0">
            <x v="6"/>
          </reference>
          <reference field="18" count="17">
            <x v="11"/>
            <x v="13"/>
            <x v="28"/>
            <x v="36"/>
            <x v="37"/>
            <x v="39"/>
            <x v="52"/>
            <x v="61"/>
            <x v="62"/>
            <x v="66"/>
            <x v="80"/>
            <x v="82"/>
            <x v="84"/>
            <x v="87"/>
            <x v="88"/>
            <x v="90"/>
            <x v="91"/>
          </reference>
          <reference field="26" count="1" selected="0">
            <x v="4"/>
          </reference>
        </references>
      </pivotArea>
    </format>
    <format dxfId="1126">
      <pivotArea dataOnly="0" labelOnly="1" fieldPosition="0">
        <references count="3">
          <reference field="17" count="1" selected="0">
            <x v="7"/>
          </reference>
          <reference field="18" count="10">
            <x v="7"/>
            <x v="15"/>
            <x v="22"/>
            <x v="32"/>
            <x v="40"/>
            <x v="48"/>
            <x v="54"/>
            <x v="59"/>
            <x v="67"/>
            <x v="89"/>
          </reference>
          <reference field="26" count="1" selected="0">
            <x v="1"/>
          </reference>
        </references>
      </pivotArea>
    </format>
    <format dxfId="1125">
      <pivotArea dataOnly="0" labelOnly="1" fieldPosition="0">
        <references count="4">
          <reference field="17" count="1" selected="0">
            <x v="1"/>
          </reference>
          <reference field="18" count="1" selected="0">
            <x v="5"/>
          </reference>
          <reference field="26" count="1" selected="0">
            <x v="5"/>
          </reference>
          <reference field="27" count="1">
            <x v="38"/>
          </reference>
        </references>
      </pivotArea>
    </format>
    <format dxfId="1124">
      <pivotArea dataOnly="0" labelOnly="1" fieldPosition="0">
        <references count="4">
          <reference field="17" count="1" selected="0">
            <x v="1"/>
          </reference>
          <reference field="18" count="1" selected="0">
            <x v="9"/>
          </reference>
          <reference field="26" count="1" selected="0">
            <x v="5"/>
          </reference>
          <reference field="27" count="1">
            <x v="42"/>
          </reference>
        </references>
      </pivotArea>
    </format>
    <format dxfId="1123">
      <pivotArea dataOnly="0" labelOnly="1" fieldPosition="0">
        <references count="4">
          <reference field="17" count="1" selected="0">
            <x v="1"/>
          </reference>
          <reference field="18" count="1" selected="0">
            <x v="21"/>
          </reference>
          <reference field="26" count="1" selected="0">
            <x v="5"/>
          </reference>
          <reference field="27" count="1">
            <x v="47"/>
          </reference>
        </references>
      </pivotArea>
    </format>
    <format dxfId="1122">
      <pivotArea dataOnly="0" labelOnly="1" fieldPosition="0">
        <references count="4">
          <reference field="17" count="1" selected="0">
            <x v="1"/>
          </reference>
          <reference field="18" count="1" selected="0">
            <x v="25"/>
          </reference>
          <reference field="26" count="1" selected="0">
            <x v="5"/>
          </reference>
          <reference field="27" count="1">
            <x v="39"/>
          </reference>
        </references>
      </pivotArea>
    </format>
    <format dxfId="1121">
      <pivotArea dataOnly="0" labelOnly="1" fieldPosition="0">
        <references count="4">
          <reference field="17" count="1" selected="0">
            <x v="1"/>
          </reference>
          <reference field="18" count="1" selected="0">
            <x v="33"/>
          </reference>
          <reference field="26" count="1" selected="0">
            <x v="5"/>
          </reference>
          <reference field="27" count="1">
            <x v="41"/>
          </reference>
        </references>
      </pivotArea>
    </format>
    <format dxfId="1120">
      <pivotArea dataOnly="0" labelOnly="1" fieldPosition="0">
        <references count="4">
          <reference field="17" count="1" selected="0">
            <x v="1"/>
          </reference>
          <reference field="18" count="1" selected="0">
            <x v="38"/>
          </reference>
          <reference field="26" count="1" selected="0">
            <x v="5"/>
          </reference>
          <reference field="27" count="1">
            <x v="45"/>
          </reference>
        </references>
      </pivotArea>
    </format>
    <format dxfId="1119">
      <pivotArea dataOnly="0" labelOnly="1" fieldPosition="0">
        <references count="4">
          <reference field="17" count="1" selected="0">
            <x v="1"/>
          </reference>
          <reference field="18" count="1" selected="0">
            <x v="42"/>
          </reference>
          <reference field="26" count="1" selected="0">
            <x v="5"/>
          </reference>
          <reference field="27" count="1">
            <x v="43"/>
          </reference>
        </references>
      </pivotArea>
    </format>
    <format dxfId="1118">
      <pivotArea dataOnly="0" labelOnly="1" fieldPosition="0">
        <references count="4">
          <reference field="17" count="1" selected="0">
            <x v="1"/>
          </reference>
          <reference field="18" count="1" selected="0">
            <x v="56"/>
          </reference>
          <reference field="26" count="1" selected="0">
            <x v="5"/>
          </reference>
          <reference field="27" count="1">
            <x v="37"/>
          </reference>
        </references>
      </pivotArea>
    </format>
    <format dxfId="1117">
      <pivotArea dataOnly="0" labelOnly="1" fieldPosition="0">
        <references count="4">
          <reference field="17" count="1" selected="0">
            <x v="1"/>
          </reference>
          <reference field="18" count="1" selected="0">
            <x v="64"/>
          </reference>
          <reference field="26" count="1" selected="0">
            <x v="5"/>
          </reference>
          <reference field="27" count="1">
            <x v="44"/>
          </reference>
        </references>
      </pivotArea>
    </format>
    <format dxfId="1116">
      <pivotArea dataOnly="0" labelOnly="1" fieldPosition="0">
        <references count="4">
          <reference field="17" count="1" selected="0">
            <x v="1"/>
          </reference>
          <reference field="18" count="1" selected="0">
            <x v="70"/>
          </reference>
          <reference field="26" count="1" selected="0">
            <x v="5"/>
          </reference>
          <reference field="27" count="1">
            <x v="40"/>
          </reference>
        </references>
      </pivotArea>
    </format>
    <format dxfId="1115">
      <pivotArea dataOnly="0" labelOnly="1" fieldPosition="0">
        <references count="4">
          <reference field="17" count="1" selected="0">
            <x v="1"/>
          </reference>
          <reference field="18" count="1" selected="0">
            <x v="73"/>
          </reference>
          <reference field="26" count="1" selected="0">
            <x v="5"/>
          </reference>
          <reference field="27" count="1">
            <x v="48"/>
          </reference>
        </references>
      </pivotArea>
    </format>
    <format dxfId="1114">
      <pivotArea dataOnly="0" labelOnly="1" fieldPosition="0">
        <references count="4">
          <reference field="17" count="1" selected="0">
            <x v="1"/>
          </reference>
          <reference field="18" count="1" selected="0">
            <x v="85"/>
          </reference>
          <reference field="26" count="1" selected="0">
            <x v="5"/>
          </reference>
          <reference field="27" count="1">
            <x v="46"/>
          </reference>
        </references>
      </pivotArea>
    </format>
    <format dxfId="1113">
      <pivotArea dataOnly="0" labelOnly="1" fieldPosition="0">
        <references count="4">
          <reference field="17" count="1" selected="0">
            <x v="2"/>
          </reference>
          <reference field="18" count="1" selected="0">
            <x v="8"/>
          </reference>
          <reference field="26" count="1" selected="0">
            <x v="7"/>
          </reference>
          <reference field="27" count="1">
            <x v="60"/>
          </reference>
        </references>
      </pivotArea>
    </format>
    <format dxfId="1112">
      <pivotArea dataOnly="0" labelOnly="1" fieldPosition="0">
        <references count="4">
          <reference field="17" count="1" selected="0">
            <x v="2"/>
          </reference>
          <reference field="18" count="1" selected="0">
            <x v="12"/>
          </reference>
          <reference field="26" count="1" selected="0">
            <x v="7"/>
          </reference>
          <reference field="27" count="1">
            <x v="63"/>
          </reference>
        </references>
      </pivotArea>
    </format>
    <format dxfId="1111">
      <pivotArea dataOnly="0" labelOnly="1" fieldPosition="0">
        <references count="4">
          <reference field="17" count="1" selected="0">
            <x v="2"/>
          </reference>
          <reference field="18" count="1" selected="0">
            <x v="16"/>
          </reference>
          <reference field="26" count="1" selected="0">
            <x v="7"/>
          </reference>
          <reference field="27" count="1">
            <x v="65"/>
          </reference>
        </references>
      </pivotArea>
    </format>
    <format dxfId="1110">
      <pivotArea dataOnly="0" labelOnly="1" fieldPosition="0">
        <references count="4">
          <reference field="17" count="1" selected="0">
            <x v="2"/>
          </reference>
          <reference field="18" count="1" selected="0">
            <x v="45"/>
          </reference>
          <reference field="26" count="1" selected="0">
            <x v="7"/>
          </reference>
          <reference field="27" count="1">
            <x v="58"/>
          </reference>
        </references>
      </pivotArea>
    </format>
    <format dxfId="1109">
      <pivotArea dataOnly="0" labelOnly="1" fieldPosition="0">
        <references count="4">
          <reference field="17" count="1" selected="0">
            <x v="2"/>
          </reference>
          <reference field="18" count="1" selected="0">
            <x v="60"/>
          </reference>
          <reference field="26" count="1" selected="0">
            <x v="7"/>
          </reference>
          <reference field="27" count="1">
            <x v="62"/>
          </reference>
        </references>
      </pivotArea>
    </format>
    <format dxfId="1108">
      <pivotArea dataOnly="0" labelOnly="1" fieldPosition="0">
        <references count="4">
          <reference field="17" count="1" selected="0">
            <x v="2"/>
          </reference>
          <reference field="18" count="1" selected="0">
            <x v="68"/>
          </reference>
          <reference field="26" count="1" selected="0">
            <x v="7"/>
          </reference>
          <reference field="27" count="1">
            <x v="56"/>
          </reference>
        </references>
      </pivotArea>
    </format>
    <format dxfId="1107">
      <pivotArea dataOnly="0" labelOnly="1" fieldPosition="0">
        <references count="4">
          <reference field="17" count="1" selected="0">
            <x v="2"/>
          </reference>
          <reference field="18" count="1" selected="0">
            <x v="72"/>
          </reference>
          <reference field="26" count="1" selected="0">
            <x v="7"/>
          </reference>
          <reference field="27" count="1">
            <x v="59"/>
          </reference>
        </references>
      </pivotArea>
    </format>
    <format dxfId="1106">
      <pivotArea dataOnly="0" labelOnly="1" fieldPosition="0">
        <references count="4">
          <reference field="17" count="1" selected="0">
            <x v="2"/>
          </reference>
          <reference field="18" count="1" selected="0">
            <x v="75"/>
          </reference>
          <reference field="26" count="1" selected="0">
            <x v="7"/>
          </reference>
          <reference field="27" count="1">
            <x v="61"/>
          </reference>
        </references>
      </pivotArea>
    </format>
    <format dxfId="1105">
      <pivotArea dataOnly="0" labelOnly="1" fieldPosition="0">
        <references count="4">
          <reference field="17" count="1" selected="0">
            <x v="2"/>
          </reference>
          <reference field="18" count="1" selected="0">
            <x v="76"/>
          </reference>
          <reference field="26" count="1" selected="0">
            <x v="7"/>
          </reference>
          <reference field="27" count="1">
            <x v="57"/>
          </reference>
        </references>
      </pivotArea>
    </format>
    <format dxfId="1104">
      <pivotArea dataOnly="0" labelOnly="1" fieldPosition="0">
        <references count="4">
          <reference field="17" count="1" selected="0">
            <x v="2"/>
          </reference>
          <reference field="18" count="1" selected="0">
            <x v="78"/>
          </reference>
          <reference field="26" count="1" selected="0">
            <x v="7"/>
          </reference>
          <reference field="27" count="1">
            <x v="64"/>
          </reference>
        </references>
      </pivotArea>
    </format>
    <format dxfId="1103">
      <pivotArea dataOnly="0" labelOnly="1" fieldPosition="0">
        <references count="4">
          <reference field="17" count="1" selected="0">
            <x v="4"/>
          </reference>
          <reference field="18" count="1" selected="0">
            <x v="14"/>
          </reference>
          <reference field="26" count="1" selected="0">
            <x v="6"/>
          </reference>
          <reference field="27" count="1">
            <x v="53"/>
          </reference>
        </references>
      </pivotArea>
    </format>
    <format dxfId="1102">
      <pivotArea dataOnly="0" labelOnly="1" fieldPosition="0">
        <references count="4">
          <reference field="17" count="1" selected="0">
            <x v="4"/>
          </reference>
          <reference field="18" count="1" selected="0">
            <x v="20"/>
          </reference>
          <reference field="26" count="1" selected="0">
            <x v="6"/>
          </reference>
          <reference field="27" count="1">
            <x v="50"/>
          </reference>
        </references>
      </pivotArea>
    </format>
    <format dxfId="1101">
      <pivotArea dataOnly="0" labelOnly="1" fieldPosition="0">
        <references count="4">
          <reference field="17" count="1" selected="0">
            <x v="4"/>
          </reference>
          <reference field="18" count="1" selected="0">
            <x v="24"/>
          </reference>
          <reference field="26" count="1" selected="0">
            <x v="6"/>
          </reference>
          <reference field="27" count="1">
            <x v="54"/>
          </reference>
        </references>
      </pivotArea>
    </format>
    <format dxfId="1100">
      <pivotArea dataOnly="0" labelOnly="1" fieldPosition="0">
        <references count="4">
          <reference field="17" count="1" selected="0">
            <x v="4"/>
          </reference>
          <reference field="18" count="1" selected="0">
            <x v="35"/>
          </reference>
          <reference field="26" count="1" selected="0">
            <x v="6"/>
          </reference>
          <reference field="27" count="1">
            <x v="51"/>
          </reference>
        </references>
      </pivotArea>
    </format>
    <format dxfId="1099">
      <pivotArea dataOnly="0" labelOnly="1" fieldPosition="0">
        <references count="4">
          <reference field="17" count="1" selected="0">
            <x v="4"/>
          </reference>
          <reference field="18" count="1" selected="0">
            <x v="55"/>
          </reference>
          <reference field="26" count="1" selected="0">
            <x v="6"/>
          </reference>
          <reference field="27" count="1">
            <x v="55"/>
          </reference>
        </references>
      </pivotArea>
    </format>
    <format dxfId="1098">
      <pivotArea dataOnly="0" labelOnly="1" fieldPosition="0">
        <references count="4">
          <reference field="17" count="1" selected="0">
            <x v="4"/>
          </reference>
          <reference field="18" count="1" selected="0">
            <x v="58"/>
          </reference>
          <reference field="26" count="1" selected="0">
            <x v="6"/>
          </reference>
          <reference field="27" count="1">
            <x v="49"/>
          </reference>
        </references>
      </pivotArea>
    </format>
    <format dxfId="1097">
      <pivotArea dataOnly="0" labelOnly="1" fieldPosition="0">
        <references count="4">
          <reference field="17" count="1" selected="0">
            <x v="4"/>
          </reference>
          <reference field="18" count="1" selected="0">
            <x v="69"/>
          </reference>
          <reference field="26" count="1" selected="0">
            <x v="6"/>
          </reference>
          <reference field="27" count="1">
            <x v="52"/>
          </reference>
        </references>
      </pivotArea>
    </format>
    <format dxfId="1096">
      <pivotArea dataOnly="0" labelOnly="1" fieldPosition="0">
        <references count="4">
          <reference field="17" count="1" selected="0">
            <x v="5"/>
          </reference>
          <reference field="18" count="1" selected="0">
            <x v="6"/>
          </reference>
          <reference field="26" count="1" selected="0">
            <x v="0"/>
          </reference>
          <reference field="27" count="1">
            <x v="5"/>
          </reference>
        </references>
      </pivotArea>
    </format>
    <format dxfId="1095">
      <pivotArea dataOnly="0" labelOnly="1" fieldPosition="0">
        <references count="4">
          <reference field="17" count="1" selected="0">
            <x v="5"/>
          </reference>
          <reference field="18" count="1" selected="0">
            <x v="29"/>
          </reference>
          <reference field="26" count="1" selected="0">
            <x v="0"/>
          </reference>
          <reference field="27" count="1">
            <x v="1"/>
          </reference>
        </references>
      </pivotArea>
    </format>
    <format dxfId="1094">
      <pivotArea dataOnly="0" labelOnly="1" fieldPosition="0">
        <references count="4">
          <reference field="17" count="1" selected="0">
            <x v="5"/>
          </reference>
          <reference field="18" count="1" selected="0">
            <x v="41"/>
          </reference>
          <reference field="26" count="1" selected="0">
            <x v="0"/>
          </reference>
          <reference field="27" count="1">
            <x v="4"/>
          </reference>
        </references>
      </pivotArea>
    </format>
    <format dxfId="1093">
      <pivotArea dataOnly="0" labelOnly="1" fieldPosition="0">
        <references count="4">
          <reference field="17" count="1" selected="0">
            <x v="5"/>
          </reference>
          <reference field="18" count="1" selected="0">
            <x v="57"/>
          </reference>
          <reference field="26" count="1" selected="0">
            <x v="0"/>
          </reference>
          <reference field="27" count="1">
            <x v="3"/>
          </reference>
        </references>
      </pivotArea>
    </format>
    <format dxfId="1092">
      <pivotArea dataOnly="0" labelOnly="1" fieldPosition="0">
        <references count="4">
          <reference field="17" count="1" selected="0">
            <x v="5"/>
          </reference>
          <reference field="18" count="1" selected="0">
            <x v="74"/>
          </reference>
          <reference field="26" count="1" selected="0">
            <x v="0"/>
          </reference>
          <reference field="27" count="1">
            <x v="2"/>
          </reference>
        </references>
      </pivotArea>
    </format>
    <format dxfId="1091">
      <pivotArea dataOnly="0" labelOnly="1" fieldPosition="0">
        <references count="4">
          <reference field="17" count="1" selected="0">
            <x v="5"/>
          </reference>
          <reference field="18" count="1" selected="0">
            <x v="77"/>
          </reference>
          <reference field="26" count="1" selected="0">
            <x v="0"/>
          </reference>
          <reference field="27" count="1">
            <x v="18"/>
          </reference>
        </references>
      </pivotArea>
    </format>
    <format dxfId="1090">
      <pivotArea dataOnly="0" labelOnly="1" fieldPosition="0">
        <references count="4">
          <reference field="17" count="1" selected="0">
            <x v="5"/>
          </reference>
          <reference field="18" count="1" selected="0">
            <x v="79"/>
          </reference>
          <reference field="26" count="1" selected="0">
            <x v="0"/>
          </reference>
          <reference field="27" count="1">
            <x v="6"/>
          </reference>
        </references>
      </pivotArea>
    </format>
    <format dxfId="1089">
      <pivotArea dataOnly="0" labelOnly="1" fieldPosition="0">
        <references count="4">
          <reference field="17" count="1" selected="0">
            <x v="5"/>
          </reference>
          <reference field="18" count="1" selected="0">
            <x v="81"/>
          </reference>
          <reference field="26" count="1" selected="0">
            <x v="0"/>
          </reference>
          <reference field="27" count="1">
            <x v="0"/>
          </reference>
        </references>
      </pivotArea>
    </format>
    <format dxfId="1088">
      <pivotArea dataOnly="0" labelOnly="1" fieldPosition="0">
        <references count="4">
          <reference field="17" count="1" selected="0">
            <x v="6"/>
          </reference>
          <reference field="18" count="1" selected="0">
            <x v="11"/>
          </reference>
          <reference field="26" count="1" selected="0">
            <x v="4"/>
          </reference>
          <reference field="27" count="1">
            <x v="29"/>
          </reference>
        </references>
      </pivotArea>
    </format>
    <format dxfId="1087">
      <pivotArea dataOnly="0" labelOnly="1" fieldPosition="0">
        <references count="4">
          <reference field="17" count="1" selected="0">
            <x v="6"/>
          </reference>
          <reference field="18" count="1" selected="0">
            <x v="13"/>
          </reference>
          <reference field="26" count="1" selected="0">
            <x v="4"/>
          </reference>
          <reference field="27" count="1">
            <x v="28"/>
          </reference>
        </references>
      </pivotArea>
    </format>
    <format dxfId="1086">
      <pivotArea dataOnly="0" labelOnly="1" fieldPosition="0">
        <references count="4">
          <reference field="17" count="1" selected="0">
            <x v="6"/>
          </reference>
          <reference field="18" count="1" selected="0">
            <x v="28"/>
          </reference>
          <reference field="26" count="1" selected="0">
            <x v="4"/>
          </reference>
          <reference field="27" count="1">
            <x v="23"/>
          </reference>
        </references>
      </pivotArea>
    </format>
    <format dxfId="1085">
      <pivotArea dataOnly="0" labelOnly="1" fieldPosition="0">
        <references count="4">
          <reference field="17" count="1" selected="0">
            <x v="6"/>
          </reference>
          <reference field="18" count="1" selected="0">
            <x v="36"/>
          </reference>
          <reference field="26" count="1" selected="0">
            <x v="4"/>
          </reference>
          <reference field="27" count="1">
            <x v="22"/>
          </reference>
        </references>
      </pivotArea>
    </format>
    <format dxfId="1084">
      <pivotArea dataOnly="0" labelOnly="1" fieldPosition="0">
        <references count="4">
          <reference field="17" count="1" selected="0">
            <x v="6"/>
          </reference>
          <reference field="18" count="1" selected="0">
            <x v="37"/>
          </reference>
          <reference field="26" count="1" selected="0">
            <x v="4"/>
          </reference>
          <reference field="27" count="1">
            <x v="34"/>
          </reference>
        </references>
      </pivotArea>
    </format>
    <format dxfId="1083">
      <pivotArea dataOnly="0" labelOnly="1" fieldPosition="0">
        <references count="4">
          <reference field="17" count="1" selected="0">
            <x v="6"/>
          </reference>
          <reference field="18" count="1" selected="0">
            <x v="39"/>
          </reference>
          <reference field="26" count="1" selected="0">
            <x v="4"/>
          </reference>
          <reference field="27" count="1">
            <x v="31"/>
          </reference>
        </references>
      </pivotArea>
    </format>
    <format dxfId="1082">
      <pivotArea dataOnly="0" labelOnly="1" fieldPosition="0">
        <references count="4">
          <reference field="17" count="1" selected="0">
            <x v="6"/>
          </reference>
          <reference field="18" count="1" selected="0">
            <x v="52"/>
          </reference>
          <reference field="26" count="1" selected="0">
            <x v="4"/>
          </reference>
          <reference field="27" count="1">
            <x v="25"/>
          </reference>
        </references>
      </pivotArea>
    </format>
    <format dxfId="1081">
      <pivotArea dataOnly="0" labelOnly="1" fieldPosition="0">
        <references count="4">
          <reference field="17" count="1" selected="0">
            <x v="6"/>
          </reference>
          <reference field="18" count="1" selected="0">
            <x v="61"/>
          </reference>
          <reference field="26" count="1" selected="0">
            <x v="4"/>
          </reference>
          <reference field="27" count="1">
            <x v="35"/>
          </reference>
        </references>
      </pivotArea>
    </format>
    <format dxfId="1080">
      <pivotArea dataOnly="0" labelOnly="1" fieldPosition="0">
        <references count="4">
          <reference field="17" count="1" selected="0">
            <x v="6"/>
          </reference>
          <reference field="18" count="1" selected="0">
            <x v="62"/>
          </reference>
          <reference field="26" count="1" selected="0">
            <x v="4"/>
          </reference>
          <reference field="27" count="1">
            <x v="20"/>
          </reference>
        </references>
      </pivotArea>
    </format>
    <format dxfId="1079">
      <pivotArea dataOnly="0" labelOnly="1" fieldPosition="0">
        <references count="4">
          <reference field="17" count="1" selected="0">
            <x v="6"/>
          </reference>
          <reference field="18" count="1" selected="0">
            <x v="66"/>
          </reference>
          <reference field="26" count="1" selected="0">
            <x v="4"/>
          </reference>
          <reference field="27" count="1">
            <x v="24"/>
          </reference>
        </references>
      </pivotArea>
    </format>
    <format dxfId="1078">
      <pivotArea dataOnly="0" labelOnly="1" fieldPosition="0">
        <references count="4">
          <reference field="17" count="1" selected="0">
            <x v="6"/>
          </reference>
          <reference field="18" count="1" selected="0">
            <x v="80"/>
          </reference>
          <reference field="26" count="1" selected="0">
            <x v="4"/>
          </reference>
          <reference field="27" count="1">
            <x v="32"/>
          </reference>
        </references>
      </pivotArea>
    </format>
    <format dxfId="1077">
      <pivotArea dataOnly="0" labelOnly="1" fieldPosition="0">
        <references count="4">
          <reference field="17" count="1" selected="0">
            <x v="6"/>
          </reference>
          <reference field="18" count="1" selected="0">
            <x v="82"/>
          </reference>
          <reference field="26" count="1" selected="0">
            <x v="4"/>
          </reference>
          <reference field="27" count="1">
            <x v="26"/>
          </reference>
        </references>
      </pivotArea>
    </format>
    <format dxfId="1076">
      <pivotArea dataOnly="0" labelOnly="1" fieldPosition="0">
        <references count="4">
          <reference field="17" count="1" selected="0">
            <x v="6"/>
          </reference>
          <reference field="18" count="1" selected="0">
            <x v="84"/>
          </reference>
          <reference field="26" count="1" selected="0">
            <x v="4"/>
          </reference>
          <reference field="27" count="1">
            <x v="33"/>
          </reference>
        </references>
      </pivotArea>
    </format>
    <format dxfId="1075">
      <pivotArea dataOnly="0" labelOnly="1" fieldPosition="0">
        <references count="4">
          <reference field="17" count="1" selected="0">
            <x v="6"/>
          </reference>
          <reference field="18" count="1" selected="0">
            <x v="87"/>
          </reference>
          <reference field="26" count="1" selected="0">
            <x v="4"/>
          </reference>
          <reference field="27" count="1">
            <x v="27"/>
          </reference>
        </references>
      </pivotArea>
    </format>
    <format dxfId="1074">
      <pivotArea dataOnly="0" labelOnly="1" fieldPosition="0">
        <references count="4">
          <reference field="17" count="1" selected="0">
            <x v="6"/>
          </reference>
          <reference field="18" count="1" selected="0">
            <x v="88"/>
          </reference>
          <reference field="26" count="1" selected="0">
            <x v="4"/>
          </reference>
          <reference field="27" count="1">
            <x v="30"/>
          </reference>
        </references>
      </pivotArea>
    </format>
    <format dxfId="1073">
      <pivotArea dataOnly="0" labelOnly="1" fieldPosition="0">
        <references count="4">
          <reference field="17" count="1" selected="0">
            <x v="6"/>
          </reference>
          <reference field="18" count="1" selected="0">
            <x v="90"/>
          </reference>
          <reference field="26" count="1" selected="0">
            <x v="4"/>
          </reference>
          <reference field="27" count="1">
            <x v="36"/>
          </reference>
        </references>
      </pivotArea>
    </format>
    <format dxfId="1072">
      <pivotArea dataOnly="0" labelOnly="1" fieldPosition="0">
        <references count="4">
          <reference field="17" count="1" selected="0">
            <x v="6"/>
          </reference>
          <reference field="18" count="1" selected="0">
            <x v="91"/>
          </reference>
          <reference field="26" count="1" selected="0">
            <x v="4"/>
          </reference>
          <reference field="27" count="1">
            <x v="21"/>
          </reference>
        </references>
      </pivotArea>
    </format>
    <format dxfId="1071">
      <pivotArea dataOnly="0" labelOnly="1" fieldPosition="0">
        <references count="4">
          <reference field="17" count="1" selected="0">
            <x v="7"/>
          </reference>
          <reference field="18" count="1" selected="0">
            <x v="7"/>
          </reference>
          <reference field="26" count="1" selected="0">
            <x v="1"/>
          </reference>
          <reference field="27" count="1">
            <x v="16"/>
          </reference>
        </references>
      </pivotArea>
    </format>
    <format dxfId="1070">
      <pivotArea dataOnly="0" labelOnly="1" fieldPosition="0">
        <references count="4">
          <reference field="17" count="1" selected="0">
            <x v="7"/>
          </reference>
          <reference field="18" count="1" selected="0">
            <x v="15"/>
          </reference>
          <reference field="26" count="1" selected="0">
            <x v="1"/>
          </reference>
          <reference field="27" count="1">
            <x v="11"/>
          </reference>
        </references>
      </pivotArea>
    </format>
    <format dxfId="1069">
      <pivotArea dataOnly="0" labelOnly="1" fieldPosition="0">
        <references count="4">
          <reference field="17" count="1" selected="0">
            <x v="7"/>
          </reference>
          <reference field="18" count="1" selected="0">
            <x v="22"/>
          </reference>
          <reference field="26" count="1" selected="0">
            <x v="1"/>
          </reference>
          <reference field="27" count="1">
            <x v="13"/>
          </reference>
        </references>
      </pivotArea>
    </format>
    <format dxfId="1068">
      <pivotArea dataOnly="0" labelOnly="1" fieldPosition="0">
        <references count="4">
          <reference field="17" count="1" selected="0">
            <x v="7"/>
          </reference>
          <reference field="18" count="1" selected="0">
            <x v="32"/>
          </reference>
          <reference field="26" count="1" selected="0">
            <x v="1"/>
          </reference>
          <reference field="27" count="1">
            <x v="9"/>
          </reference>
        </references>
      </pivotArea>
    </format>
    <format dxfId="1067">
      <pivotArea dataOnly="0" labelOnly="1" fieldPosition="0">
        <references count="4">
          <reference field="17" count="1" selected="0">
            <x v="7"/>
          </reference>
          <reference field="18" count="1" selected="0">
            <x v="40"/>
          </reference>
          <reference field="26" count="1" selected="0">
            <x v="1"/>
          </reference>
          <reference field="27" count="1">
            <x v="12"/>
          </reference>
        </references>
      </pivotArea>
    </format>
    <format dxfId="1066">
      <pivotArea dataOnly="0" labelOnly="1" fieldPosition="0">
        <references count="4">
          <reference field="17" count="1" selected="0">
            <x v="7"/>
          </reference>
          <reference field="18" count="1" selected="0">
            <x v="48"/>
          </reference>
          <reference field="26" count="1" selected="0">
            <x v="1"/>
          </reference>
          <reference field="27" count="1">
            <x v="14"/>
          </reference>
        </references>
      </pivotArea>
    </format>
    <format dxfId="1065">
      <pivotArea dataOnly="0" labelOnly="1" fieldPosition="0">
        <references count="4">
          <reference field="17" count="1" selected="0">
            <x v="7"/>
          </reference>
          <reference field="18" count="1" selected="0">
            <x v="54"/>
          </reference>
          <reference field="26" count="1" selected="0">
            <x v="1"/>
          </reference>
          <reference field="27" count="1">
            <x v="7"/>
          </reference>
        </references>
      </pivotArea>
    </format>
    <format dxfId="1064">
      <pivotArea dataOnly="0" labelOnly="1" fieldPosition="0">
        <references count="4">
          <reference field="17" count="1" selected="0">
            <x v="7"/>
          </reference>
          <reference field="18" count="1" selected="0">
            <x v="59"/>
          </reference>
          <reference field="26" count="1" selected="0">
            <x v="1"/>
          </reference>
          <reference field="27" count="1">
            <x v="10"/>
          </reference>
        </references>
      </pivotArea>
    </format>
    <format dxfId="1063">
      <pivotArea dataOnly="0" labelOnly="1" fieldPosition="0">
        <references count="4">
          <reference field="17" count="1" selected="0">
            <x v="7"/>
          </reference>
          <reference field="18" count="1" selected="0">
            <x v="67"/>
          </reference>
          <reference field="26" count="1" selected="0">
            <x v="1"/>
          </reference>
          <reference field="27" count="1">
            <x v="8"/>
          </reference>
        </references>
      </pivotArea>
    </format>
    <format dxfId="1062">
      <pivotArea dataOnly="0" labelOnly="1" fieldPosition="0">
        <references count="4">
          <reference field="17" count="1" selected="0">
            <x v="7"/>
          </reference>
          <reference field="18" count="1" selected="0">
            <x v="89"/>
          </reference>
          <reference field="26" count="1" selected="0">
            <x v="1"/>
          </reference>
          <reference field="27" count="1">
            <x v="15"/>
          </reference>
        </references>
      </pivotArea>
    </format>
    <format dxfId="1061">
      <pivotArea type="all" dataOnly="0" outline="0" fieldPosition="0"/>
    </format>
    <format dxfId="1060">
      <pivotArea outline="0" collapsedLevelsAreSubtotals="1" fieldPosition="0"/>
    </format>
    <format dxfId="1059">
      <pivotArea dataOnly="0" labelOnly="1" outline="0" axis="axisValues" fieldPosition="0"/>
    </format>
    <format dxfId="1058">
      <pivotArea dataOnly="0" labelOnly="1" fieldPosition="0">
        <references count="1">
          <reference field="17" count="0"/>
        </references>
      </pivotArea>
    </format>
    <format dxfId="1057">
      <pivotArea dataOnly="0" labelOnly="1" grandRow="1" outline="0" fieldPosition="0"/>
    </format>
    <format dxfId="1056">
      <pivotArea dataOnly="0" labelOnly="1" fieldPosition="0">
        <references count="2">
          <reference field="17" count="1" selected="0">
            <x v="1"/>
          </reference>
          <reference field="26" count="1">
            <x v="5"/>
          </reference>
        </references>
      </pivotArea>
    </format>
    <format dxfId="1055">
      <pivotArea dataOnly="0" labelOnly="1" fieldPosition="0">
        <references count="2">
          <reference field="17" count="1" selected="0">
            <x v="2"/>
          </reference>
          <reference field="26" count="1">
            <x v="7"/>
          </reference>
        </references>
      </pivotArea>
    </format>
    <format dxfId="1054">
      <pivotArea dataOnly="0" labelOnly="1" fieldPosition="0">
        <references count="2">
          <reference field="17" count="1" selected="0">
            <x v="4"/>
          </reference>
          <reference field="26" count="1">
            <x v="6"/>
          </reference>
        </references>
      </pivotArea>
    </format>
    <format dxfId="1053">
      <pivotArea dataOnly="0" labelOnly="1" fieldPosition="0">
        <references count="2">
          <reference field="17" count="1" selected="0">
            <x v="5"/>
          </reference>
          <reference field="26" count="1">
            <x v="0"/>
          </reference>
        </references>
      </pivotArea>
    </format>
    <format dxfId="1052">
      <pivotArea dataOnly="0" labelOnly="1" fieldPosition="0">
        <references count="2">
          <reference field="17" count="1" selected="0">
            <x v="6"/>
          </reference>
          <reference field="26" count="1">
            <x v="4"/>
          </reference>
        </references>
      </pivotArea>
    </format>
    <format dxfId="1051">
      <pivotArea dataOnly="0" labelOnly="1" fieldPosition="0">
        <references count="2">
          <reference field="17" count="1" selected="0">
            <x v="7"/>
          </reference>
          <reference field="26" count="1">
            <x v="1"/>
          </reference>
        </references>
      </pivotArea>
    </format>
    <format dxfId="1050">
      <pivotArea dataOnly="0" labelOnly="1" fieldPosition="0">
        <references count="3">
          <reference field="17" count="1" selected="0">
            <x v="1"/>
          </reference>
          <reference field="18" count="12">
            <x v="5"/>
            <x v="9"/>
            <x v="21"/>
            <x v="25"/>
            <x v="33"/>
            <x v="38"/>
            <x v="42"/>
            <x v="56"/>
            <x v="64"/>
            <x v="70"/>
            <x v="73"/>
            <x v="85"/>
          </reference>
          <reference field="26" count="1" selected="0">
            <x v="5"/>
          </reference>
        </references>
      </pivotArea>
    </format>
    <format dxfId="1049">
      <pivotArea dataOnly="0" labelOnly="1" fieldPosition="0">
        <references count="3">
          <reference field="17" count="1" selected="0">
            <x v="2"/>
          </reference>
          <reference field="18" count="10">
            <x v="8"/>
            <x v="12"/>
            <x v="16"/>
            <x v="45"/>
            <x v="60"/>
            <x v="68"/>
            <x v="72"/>
            <x v="75"/>
            <x v="76"/>
            <x v="78"/>
          </reference>
          <reference field="26" count="1" selected="0">
            <x v="7"/>
          </reference>
        </references>
      </pivotArea>
    </format>
    <format dxfId="1048">
      <pivotArea dataOnly="0" labelOnly="1" fieldPosition="0">
        <references count="3">
          <reference field="17" count="1" selected="0">
            <x v="4"/>
          </reference>
          <reference field="18" count="7">
            <x v="14"/>
            <x v="20"/>
            <x v="24"/>
            <x v="35"/>
            <x v="55"/>
            <x v="58"/>
            <x v="69"/>
          </reference>
          <reference field="26" count="1" selected="0">
            <x v="6"/>
          </reference>
        </references>
      </pivotArea>
    </format>
    <format dxfId="1047">
      <pivotArea dataOnly="0" labelOnly="1" fieldPosition="0">
        <references count="3">
          <reference field="17" count="1" selected="0">
            <x v="5"/>
          </reference>
          <reference field="18" count="8">
            <x v="6"/>
            <x v="29"/>
            <x v="41"/>
            <x v="57"/>
            <x v="74"/>
            <x v="77"/>
            <x v="79"/>
            <x v="81"/>
          </reference>
          <reference field="26" count="1" selected="0">
            <x v="0"/>
          </reference>
        </references>
      </pivotArea>
    </format>
    <format dxfId="1046">
      <pivotArea dataOnly="0" labelOnly="1" fieldPosition="0">
        <references count="3">
          <reference field="17" count="1" selected="0">
            <x v="6"/>
          </reference>
          <reference field="18" count="17">
            <x v="11"/>
            <x v="13"/>
            <x v="28"/>
            <x v="36"/>
            <x v="37"/>
            <x v="39"/>
            <x v="52"/>
            <x v="61"/>
            <x v="62"/>
            <x v="66"/>
            <x v="80"/>
            <x v="82"/>
            <x v="84"/>
            <x v="87"/>
            <x v="88"/>
            <x v="90"/>
            <x v="91"/>
          </reference>
          <reference field="26" count="1" selected="0">
            <x v="4"/>
          </reference>
        </references>
      </pivotArea>
    </format>
    <format dxfId="1045">
      <pivotArea dataOnly="0" labelOnly="1" fieldPosition="0">
        <references count="3">
          <reference field="17" count="1" selected="0">
            <x v="7"/>
          </reference>
          <reference field="18" count="10">
            <x v="7"/>
            <x v="15"/>
            <x v="22"/>
            <x v="32"/>
            <x v="40"/>
            <x v="48"/>
            <x v="54"/>
            <x v="59"/>
            <x v="67"/>
            <x v="89"/>
          </reference>
          <reference field="26" count="1" selected="0">
            <x v="1"/>
          </reference>
        </references>
      </pivotArea>
    </format>
    <format dxfId="1044">
      <pivotArea dataOnly="0" labelOnly="1" fieldPosition="0">
        <references count="4">
          <reference field="17" count="1" selected="0">
            <x v="1"/>
          </reference>
          <reference field="18" count="1" selected="0">
            <x v="5"/>
          </reference>
          <reference field="26" count="1" selected="0">
            <x v="5"/>
          </reference>
          <reference field="27" count="1">
            <x v="38"/>
          </reference>
        </references>
      </pivotArea>
    </format>
    <format dxfId="1043">
      <pivotArea dataOnly="0" labelOnly="1" fieldPosition="0">
        <references count="4">
          <reference field="17" count="1" selected="0">
            <x v="1"/>
          </reference>
          <reference field="18" count="1" selected="0">
            <x v="9"/>
          </reference>
          <reference field="26" count="1" selected="0">
            <x v="5"/>
          </reference>
          <reference field="27" count="1">
            <x v="42"/>
          </reference>
        </references>
      </pivotArea>
    </format>
    <format dxfId="1042">
      <pivotArea dataOnly="0" labelOnly="1" fieldPosition="0">
        <references count="4">
          <reference field="17" count="1" selected="0">
            <x v="1"/>
          </reference>
          <reference field="18" count="1" selected="0">
            <x v="21"/>
          </reference>
          <reference field="26" count="1" selected="0">
            <x v="5"/>
          </reference>
          <reference field="27" count="1">
            <x v="47"/>
          </reference>
        </references>
      </pivotArea>
    </format>
    <format dxfId="1041">
      <pivotArea dataOnly="0" labelOnly="1" fieldPosition="0">
        <references count="4">
          <reference field="17" count="1" selected="0">
            <x v="1"/>
          </reference>
          <reference field="18" count="1" selected="0">
            <x v="25"/>
          </reference>
          <reference field="26" count="1" selected="0">
            <x v="5"/>
          </reference>
          <reference field="27" count="1">
            <x v="39"/>
          </reference>
        </references>
      </pivotArea>
    </format>
    <format dxfId="1040">
      <pivotArea dataOnly="0" labelOnly="1" fieldPosition="0">
        <references count="4">
          <reference field="17" count="1" selected="0">
            <x v="1"/>
          </reference>
          <reference field="18" count="1" selected="0">
            <x v="33"/>
          </reference>
          <reference field="26" count="1" selected="0">
            <x v="5"/>
          </reference>
          <reference field="27" count="1">
            <x v="41"/>
          </reference>
        </references>
      </pivotArea>
    </format>
    <format dxfId="1039">
      <pivotArea dataOnly="0" labelOnly="1" fieldPosition="0">
        <references count="4">
          <reference field="17" count="1" selected="0">
            <x v="1"/>
          </reference>
          <reference field="18" count="1" selected="0">
            <x v="38"/>
          </reference>
          <reference field="26" count="1" selected="0">
            <x v="5"/>
          </reference>
          <reference field="27" count="1">
            <x v="45"/>
          </reference>
        </references>
      </pivotArea>
    </format>
    <format dxfId="1038">
      <pivotArea dataOnly="0" labelOnly="1" fieldPosition="0">
        <references count="4">
          <reference field="17" count="1" selected="0">
            <x v="1"/>
          </reference>
          <reference field="18" count="1" selected="0">
            <x v="42"/>
          </reference>
          <reference field="26" count="1" selected="0">
            <x v="5"/>
          </reference>
          <reference field="27" count="1">
            <x v="43"/>
          </reference>
        </references>
      </pivotArea>
    </format>
    <format dxfId="1037">
      <pivotArea dataOnly="0" labelOnly="1" fieldPosition="0">
        <references count="4">
          <reference field="17" count="1" selected="0">
            <x v="1"/>
          </reference>
          <reference field="18" count="1" selected="0">
            <x v="56"/>
          </reference>
          <reference field="26" count="1" selected="0">
            <x v="5"/>
          </reference>
          <reference field="27" count="1">
            <x v="37"/>
          </reference>
        </references>
      </pivotArea>
    </format>
    <format dxfId="1036">
      <pivotArea dataOnly="0" labelOnly="1" fieldPosition="0">
        <references count="4">
          <reference field="17" count="1" selected="0">
            <x v="1"/>
          </reference>
          <reference field="18" count="1" selected="0">
            <x v="64"/>
          </reference>
          <reference field="26" count="1" selected="0">
            <x v="5"/>
          </reference>
          <reference field="27" count="1">
            <x v="44"/>
          </reference>
        </references>
      </pivotArea>
    </format>
    <format dxfId="1035">
      <pivotArea dataOnly="0" labelOnly="1" fieldPosition="0">
        <references count="4">
          <reference field="17" count="1" selected="0">
            <x v="1"/>
          </reference>
          <reference field="18" count="1" selected="0">
            <x v="70"/>
          </reference>
          <reference field="26" count="1" selected="0">
            <x v="5"/>
          </reference>
          <reference field="27" count="1">
            <x v="40"/>
          </reference>
        </references>
      </pivotArea>
    </format>
    <format dxfId="1034">
      <pivotArea dataOnly="0" labelOnly="1" fieldPosition="0">
        <references count="4">
          <reference field="17" count="1" selected="0">
            <x v="1"/>
          </reference>
          <reference field="18" count="1" selected="0">
            <x v="73"/>
          </reference>
          <reference field="26" count="1" selected="0">
            <x v="5"/>
          </reference>
          <reference field="27" count="1">
            <x v="48"/>
          </reference>
        </references>
      </pivotArea>
    </format>
    <format dxfId="1033">
      <pivotArea dataOnly="0" labelOnly="1" fieldPosition="0">
        <references count="4">
          <reference field="17" count="1" selected="0">
            <x v="1"/>
          </reference>
          <reference field="18" count="1" selected="0">
            <x v="85"/>
          </reference>
          <reference field="26" count="1" selected="0">
            <x v="5"/>
          </reference>
          <reference field="27" count="1">
            <x v="46"/>
          </reference>
        </references>
      </pivotArea>
    </format>
    <format dxfId="1032">
      <pivotArea dataOnly="0" labelOnly="1" fieldPosition="0">
        <references count="4">
          <reference field="17" count="1" selected="0">
            <x v="2"/>
          </reference>
          <reference field="18" count="1" selected="0">
            <x v="8"/>
          </reference>
          <reference field="26" count="1" selected="0">
            <x v="7"/>
          </reference>
          <reference field="27" count="1">
            <x v="60"/>
          </reference>
        </references>
      </pivotArea>
    </format>
    <format dxfId="1031">
      <pivotArea dataOnly="0" labelOnly="1" fieldPosition="0">
        <references count="4">
          <reference field="17" count="1" selected="0">
            <x v="2"/>
          </reference>
          <reference field="18" count="1" selected="0">
            <x v="12"/>
          </reference>
          <reference field="26" count="1" selected="0">
            <x v="7"/>
          </reference>
          <reference field="27" count="1">
            <x v="63"/>
          </reference>
        </references>
      </pivotArea>
    </format>
    <format dxfId="1030">
      <pivotArea dataOnly="0" labelOnly="1" fieldPosition="0">
        <references count="4">
          <reference field="17" count="1" selected="0">
            <x v="2"/>
          </reference>
          <reference field="18" count="1" selected="0">
            <x v="16"/>
          </reference>
          <reference field="26" count="1" selected="0">
            <x v="7"/>
          </reference>
          <reference field="27" count="1">
            <x v="65"/>
          </reference>
        </references>
      </pivotArea>
    </format>
    <format dxfId="1029">
      <pivotArea dataOnly="0" labelOnly="1" fieldPosition="0">
        <references count="4">
          <reference field="17" count="1" selected="0">
            <x v="2"/>
          </reference>
          <reference field="18" count="1" selected="0">
            <x v="45"/>
          </reference>
          <reference field="26" count="1" selected="0">
            <x v="7"/>
          </reference>
          <reference field="27" count="1">
            <x v="58"/>
          </reference>
        </references>
      </pivotArea>
    </format>
    <format dxfId="1028">
      <pivotArea dataOnly="0" labelOnly="1" fieldPosition="0">
        <references count="4">
          <reference field="17" count="1" selected="0">
            <x v="2"/>
          </reference>
          <reference field="18" count="1" selected="0">
            <x v="60"/>
          </reference>
          <reference field="26" count="1" selected="0">
            <x v="7"/>
          </reference>
          <reference field="27" count="1">
            <x v="62"/>
          </reference>
        </references>
      </pivotArea>
    </format>
    <format dxfId="1027">
      <pivotArea dataOnly="0" labelOnly="1" fieldPosition="0">
        <references count="4">
          <reference field="17" count="1" selected="0">
            <x v="2"/>
          </reference>
          <reference field="18" count="1" selected="0">
            <x v="68"/>
          </reference>
          <reference field="26" count="1" selected="0">
            <x v="7"/>
          </reference>
          <reference field="27" count="1">
            <x v="56"/>
          </reference>
        </references>
      </pivotArea>
    </format>
    <format dxfId="1026">
      <pivotArea dataOnly="0" labelOnly="1" fieldPosition="0">
        <references count="4">
          <reference field="17" count="1" selected="0">
            <x v="2"/>
          </reference>
          <reference field="18" count="1" selected="0">
            <x v="72"/>
          </reference>
          <reference field="26" count="1" selected="0">
            <x v="7"/>
          </reference>
          <reference field="27" count="1">
            <x v="59"/>
          </reference>
        </references>
      </pivotArea>
    </format>
    <format dxfId="1025">
      <pivotArea dataOnly="0" labelOnly="1" fieldPosition="0">
        <references count="4">
          <reference field="17" count="1" selected="0">
            <x v="2"/>
          </reference>
          <reference field="18" count="1" selected="0">
            <x v="75"/>
          </reference>
          <reference field="26" count="1" selected="0">
            <x v="7"/>
          </reference>
          <reference field="27" count="1">
            <x v="61"/>
          </reference>
        </references>
      </pivotArea>
    </format>
    <format dxfId="1024">
      <pivotArea dataOnly="0" labelOnly="1" fieldPosition="0">
        <references count="4">
          <reference field="17" count="1" selected="0">
            <x v="2"/>
          </reference>
          <reference field="18" count="1" selected="0">
            <x v="76"/>
          </reference>
          <reference field="26" count="1" selected="0">
            <x v="7"/>
          </reference>
          <reference field="27" count="1">
            <x v="57"/>
          </reference>
        </references>
      </pivotArea>
    </format>
    <format dxfId="1023">
      <pivotArea dataOnly="0" labelOnly="1" fieldPosition="0">
        <references count="4">
          <reference field="17" count="1" selected="0">
            <x v="2"/>
          </reference>
          <reference field="18" count="1" selected="0">
            <x v="78"/>
          </reference>
          <reference field="26" count="1" selected="0">
            <x v="7"/>
          </reference>
          <reference field="27" count="1">
            <x v="64"/>
          </reference>
        </references>
      </pivotArea>
    </format>
    <format dxfId="1022">
      <pivotArea dataOnly="0" labelOnly="1" fieldPosition="0">
        <references count="4">
          <reference field="17" count="1" selected="0">
            <x v="4"/>
          </reference>
          <reference field="18" count="1" selected="0">
            <x v="14"/>
          </reference>
          <reference field="26" count="1" selected="0">
            <x v="6"/>
          </reference>
          <reference field="27" count="1">
            <x v="53"/>
          </reference>
        </references>
      </pivotArea>
    </format>
    <format dxfId="1021">
      <pivotArea dataOnly="0" labelOnly="1" fieldPosition="0">
        <references count="4">
          <reference field="17" count="1" selected="0">
            <x v="4"/>
          </reference>
          <reference field="18" count="1" selected="0">
            <x v="20"/>
          </reference>
          <reference field="26" count="1" selected="0">
            <x v="6"/>
          </reference>
          <reference field="27" count="1">
            <x v="50"/>
          </reference>
        </references>
      </pivotArea>
    </format>
    <format dxfId="1020">
      <pivotArea dataOnly="0" labelOnly="1" fieldPosition="0">
        <references count="4">
          <reference field="17" count="1" selected="0">
            <x v="4"/>
          </reference>
          <reference field="18" count="1" selected="0">
            <x v="24"/>
          </reference>
          <reference field="26" count="1" selected="0">
            <x v="6"/>
          </reference>
          <reference field="27" count="1">
            <x v="54"/>
          </reference>
        </references>
      </pivotArea>
    </format>
    <format dxfId="1019">
      <pivotArea dataOnly="0" labelOnly="1" fieldPosition="0">
        <references count="4">
          <reference field="17" count="1" selected="0">
            <x v="4"/>
          </reference>
          <reference field="18" count="1" selected="0">
            <x v="35"/>
          </reference>
          <reference field="26" count="1" selected="0">
            <x v="6"/>
          </reference>
          <reference field="27" count="1">
            <x v="51"/>
          </reference>
        </references>
      </pivotArea>
    </format>
    <format dxfId="1018">
      <pivotArea dataOnly="0" labelOnly="1" fieldPosition="0">
        <references count="4">
          <reference field="17" count="1" selected="0">
            <x v="4"/>
          </reference>
          <reference field="18" count="1" selected="0">
            <x v="55"/>
          </reference>
          <reference field="26" count="1" selected="0">
            <x v="6"/>
          </reference>
          <reference field="27" count="1">
            <x v="55"/>
          </reference>
        </references>
      </pivotArea>
    </format>
    <format dxfId="1017">
      <pivotArea dataOnly="0" labelOnly="1" fieldPosition="0">
        <references count="4">
          <reference field="17" count="1" selected="0">
            <x v="4"/>
          </reference>
          <reference field="18" count="1" selected="0">
            <x v="58"/>
          </reference>
          <reference field="26" count="1" selected="0">
            <x v="6"/>
          </reference>
          <reference field="27" count="1">
            <x v="49"/>
          </reference>
        </references>
      </pivotArea>
    </format>
    <format dxfId="1016">
      <pivotArea dataOnly="0" labelOnly="1" fieldPosition="0">
        <references count="4">
          <reference field="17" count="1" selected="0">
            <x v="4"/>
          </reference>
          <reference field="18" count="1" selected="0">
            <x v="69"/>
          </reference>
          <reference field="26" count="1" selected="0">
            <x v="6"/>
          </reference>
          <reference field="27" count="1">
            <x v="52"/>
          </reference>
        </references>
      </pivotArea>
    </format>
    <format dxfId="1015">
      <pivotArea dataOnly="0" labelOnly="1" fieldPosition="0">
        <references count="4">
          <reference field="17" count="1" selected="0">
            <x v="5"/>
          </reference>
          <reference field="18" count="1" selected="0">
            <x v="6"/>
          </reference>
          <reference field="26" count="1" selected="0">
            <x v="0"/>
          </reference>
          <reference field="27" count="1">
            <x v="5"/>
          </reference>
        </references>
      </pivotArea>
    </format>
    <format dxfId="1014">
      <pivotArea dataOnly="0" labelOnly="1" fieldPosition="0">
        <references count="4">
          <reference field="17" count="1" selected="0">
            <x v="5"/>
          </reference>
          <reference field="18" count="1" selected="0">
            <x v="29"/>
          </reference>
          <reference field="26" count="1" selected="0">
            <x v="0"/>
          </reference>
          <reference field="27" count="1">
            <x v="1"/>
          </reference>
        </references>
      </pivotArea>
    </format>
    <format dxfId="1013">
      <pivotArea dataOnly="0" labelOnly="1" fieldPosition="0">
        <references count="4">
          <reference field="17" count="1" selected="0">
            <x v="5"/>
          </reference>
          <reference field="18" count="1" selected="0">
            <x v="41"/>
          </reference>
          <reference field="26" count="1" selected="0">
            <x v="0"/>
          </reference>
          <reference field="27" count="1">
            <x v="4"/>
          </reference>
        </references>
      </pivotArea>
    </format>
    <format dxfId="1012">
      <pivotArea dataOnly="0" labelOnly="1" fieldPosition="0">
        <references count="4">
          <reference field="17" count="1" selected="0">
            <x v="5"/>
          </reference>
          <reference field="18" count="1" selected="0">
            <x v="57"/>
          </reference>
          <reference field="26" count="1" selected="0">
            <x v="0"/>
          </reference>
          <reference field="27" count="1">
            <x v="3"/>
          </reference>
        </references>
      </pivotArea>
    </format>
    <format dxfId="1011">
      <pivotArea dataOnly="0" labelOnly="1" fieldPosition="0">
        <references count="4">
          <reference field="17" count="1" selected="0">
            <x v="5"/>
          </reference>
          <reference field="18" count="1" selected="0">
            <x v="74"/>
          </reference>
          <reference field="26" count="1" selected="0">
            <x v="0"/>
          </reference>
          <reference field="27" count="1">
            <x v="2"/>
          </reference>
        </references>
      </pivotArea>
    </format>
    <format dxfId="1010">
      <pivotArea dataOnly="0" labelOnly="1" fieldPosition="0">
        <references count="4">
          <reference field="17" count="1" selected="0">
            <x v="5"/>
          </reference>
          <reference field="18" count="1" selected="0">
            <x v="77"/>
          </reference>
          <reference field="26" count="1" selected="0">
            <x v="0"/>
          </reference>
          <reference field="27" count="1">
            <x v="18"/>
          </reference>
        </references>
      </pivotArea>
    </format>
    <format dxfId="1009">
      <pivotArea dataOnly="0" labelOnly="1" fieldPosition="0">
        <references count="4">
          <reference field="17" count="1" selected="0">
            <x v="5"/>
          </reference>
          <reference field="18" count="1" selected="0">
            <x v="79"/>
          </reference>
          <reference field="26" count="1" selected="0">
            <x v="0"/>
          </reference>
          <reference field="27" count="1">
            <x v="6"/>
          </reference>
        </references>
      </pivotArea>
    </format>
    <format dxfId="1008">
      <pivotArea dataOnly="0" labelOnly="1" fieldPosition="0">
        <references count="4">
          <reference field="17" count="1" selected="0">
            <x v="5"/>
          </reference>
          <reference field="18" count="1" selected="0">
            <x v="81"/>
          </reference>
          <reference field="26" count="1" selected="0">
            <x v="0"/>
          </reference>
          <reference field="27" count="1">
            <x v="0"/>
          </reference>
        </references>
      </pivotArea>
    </format>
    <format dxfId="1007">
      <pivotArea dataOnly="0" labelOnly="1" fieldPosition="0">
        <references count="4">
          <reference field="17" count="1" selected="0">
            <x v="6"/>
          </reference>
          <reference field="18" count="1" selected="0">
            <x v="11"/>
          </reference>
          <reference field="26" count="1" selected="0">
            <x v="4"/>
          </reference>
          <reference field="27" count="1">
            <x v="29"/>
          </reference>
        </references>
      </pivotArea>
    </format>
    <format dxfId="1006">
      <pivotArea dataOnly="0" labelOnly="1" fieldPosition="0">
        <references count="4">
          <reference field="17" count="1" selected="0">
            <x v="6"/>
          </reference>
          <reference field="18" count="1" selected="0">
            <x v="13"/>
          </reference>
          <reference field="26" count="1" selected="0">
            <x v="4"/>
          </reference>
          <reference field="27" count="1">
            <x v="28"/>
          </reference>
        </references>
      </pivotArea>
    </format>
    <format dxfId="1005">
      <pivotArea dataOnly="0" labelOnly="1" fieldPosition="0">
        <references count="4">
          <reference field="17" count="1" selected="0">
            <x v="6"/>
          </reference>
          <reference field="18" count="1" selected="0">
            <x v="28"/>
          </reference>
          <reference field="26" count="1" selected="0">
            <x v="4"/>
          </reference>
          <reference field="27" count="1">
            <x v="23"/>
          </reference>
        </references>
      </pivotArea>
    </format>
    <format dxfId="1004">
      <pivotArea dataOnly="0" labelOnly="1" fieldPosition="0">
        <references count="4">
          <reference field="17" count="1" selected="0">
            <x v="6"/>
          </reference>
          <reference field="18" count="1" selected="0">
            <x v="36"/>
          </reference>
          <reference field="26" count="1" selected="0">
            <x v="4"/>
          </reference>
          <reference field="27" count="1">
            <x v="22"/>
          </reference>
        </references>
      </pivotArea>
    </format>
    <format dxfId="1003">
      <pivotArea dataOnly="0" labelOnly="1" fieldPosition="0">
        <references count="4">
          <reference field="17" count="1" selected="0">
            <x v="6"/>
          </reference>
          <reference field="18" count="1" selected="0">
            <x v="37"/>
          </reference>
          <reference field="26" count="1" selected="0">
            <x v="4"/>
          </reference>
          <reference field="27" count="1">
            <x v="34"/>
          </reference>
        </references>
      </pivotArea>
    </format>
    <format dxfId="1002">
      <pivotArea dataOnly="0" labelOnly="1" fieldPosition="0">
        <references count="4">
          <reference field="17" count="1" selected="0">
            <x v="6"/>
          </reference>
          <reference field="18" count="1" selected="0">
            <x v="39"/>
          </reference>
          <reference field="26" count="1" selected="0">
            <x v="4"/>
          </reference>
          <reference field="27" count="1">
            <x v="31"/>
          </reference>
        </references>
      </pivotArea>
    </format>
    <format dxfId="1001">
      <pivotArea dataOnly="0" labelOnly="1" fieldPosition="0">
        <references count="4">
          <reference field="17" count="1" selected="0">
            <x v="6"/>
          </reference>
          <reference field="18" count="1" selected="0">
            <x v="52"/>
          </reference>
          <reference field="26" count="1" selected="0">
            <x v="4"/>
          </reference>
          <reference field="27" count="1">
            <x v="25"/>
          </reference>
        </references>
      </pivotArea>
    </format>
    <format dxfId="1000">
      <pivotArea dataOnly="0" labelOnly="1" fieldPosition="0">
        <references count="4">
          <reference field="17" count="1" selected="0">
            <x v="6"/>
          </reference>
          <reference field="18" count="1" selected="0">
            <x v="61"/>
          </reference>
          <reference field="26" count="1" selected="0">
            <x v="4"/>
          </reference>
          <reference field="27" count="1">
            <x v="35"/>
          </reference>
        </references>
      </pivotArea>
    </format>
    <format dxfId="999">
      <pivotArea dataOnly="0" labelOnly="1" fieldPosition="0">
        <references count="4">
          <reference field="17" count="1" selected="0">
            <x v="6"/>
          </reference>
          <reference field="18" count="1" selected="0">
            <x v="62"/>
          </reference>
          <reference field="26" count="1" selected="0">
            <x v="4"/>
          </reference>
          <reference field="27" count="1">
            <x v="20"/>
          </reference>
        </references>
      </pivotArea>
    </format>
    <format dxfId="998">
      <pivotArea dataOnly="0" labelOnly="1" fieldPosition="0">
        <references count="4">
          <reference field="17" count="1" selected="0">
            <x v="6"/>
          </reference>
          <reference field="18" count="1" selected="0">
            <x v="66"/>
          </reference>
          <reference field="26" count="1" selected="0">
            <x v="4"/>
          </reference>
          <reference field="27" count="1">
            <x v="24"/>
          </reference>
        </references>
      </pivotArea>
    </format>
    <format dxfId="997">
      <pivotArea dataOnly="0" labelOnly="1" fieldPosition="0">
        <references count="4">
          <reference field="17" count="1" selected="0">
            <x v="6"/>
          </reference>
          <reference field="18" count="1" selected="0">
            <x v="80"/>
          </reference>
          <reference field="26" count="1" selected="0">
            <x v="4"/>
          </reference>
          <reference field="27" count="1">
            <x v="32"/>
          </reference>
        </references>
      </pivotArea>
    </format>
    <format dxfId="996">
      <pivotArea dataOnly="0" labelOnly="1" fieldPosition="0">
        <references count="4">
          <reference field="17" count="1" selected="0">
            <x v="6"/>
          </reference>
          <reference field="18" count="1" selected="0">
            <x v="82"/>
          </reference>
          <reference field="26" count="1" selected="0">
            <x v="4"/>
          </reference>
          <reference field="27" count="1">
            <x v="26"/>
          </reference>
        </references>
      </pivotArea>
    </format>
    <format dxfId="995">
      <pivotArea dataOnly="0" labelOnly="1" fieldPosition="0">
        <references count="4">
          <reference field="17" count="1" selected="0">
            <x v="6"/>
          </reference>
          <reference field="18" count="1" selected="0">
            <x v="84"/>
          </reference>
          <reference field="26" count="1" selected="0">
            <x v="4"/>
          </reference>
          <reference field="27" count="1">
            <x v="33"/>
          </reference>
        </references>
      </pivotArea>
    </format>
    <format dxfId="994">
      <pivotArea dataOnly="0" labelOnly="1" fieldPosition="0">
        <references count="4">
          <reference field="17" count="1" selected="0">
            <x v="6"/>
          </reference>
          <reference field="18" count="1" selected="0">
            <x v="87"/>
          </reference>
          <reference field="26" count="1" selected="0">
            <x v="4"/>
          </reference>
          <reference field="27" count="1">
            <x v="27"/>
          </reference>
        </references>
      </pivotArea>
    </format>
    <format dxfId="993">
      <pivotArea dataOnly="0" labelOnly="1" fieldPosition="0">
        <references count="4">
          <reference field="17" count="1" selected="0">
            <x v="6"/>
          </reference>
          <reference field="18" count="1" selected="0">
            <x v="88"/>
          </reference>
          <reference field="26" count="1" selected="0">
            <x v="4"/>
          </reference>
          <reference field="27" count="1">
            <x v="30"/>
          </reference>
        </references>
      </pivotArea>
    </format>
    <format dxfId="992">
      <pivotArea dataOnly="0" labelOnly="1" fieldPosition="0">
        <references count="4">
          <reference field="17" count="1" selected="0">
            <x v="6"/>
          </reference>
          <reference field="18" count="1" selected="0">
            <x v="90"/>
          </reference>
          <reference field="26" count="1" selected="0">
            <x v="4"/>
          </reference>
          <reference field="27" count="1">
            <x v="36"/>
          </reference>
        </references>
      </pivotArea>
    </format>
    <format dxfId="991">
      <pivotArea dataOnly="0" labelOnly="1" fieldPosition="0">
        <references count="4">
          <reference field="17" count="1" selected="0">
            <x v="6"/>
          </reference>
          <reference field="18" count="1" selected="0">
            <x v="91"/>
          </reference>
          <reference field="26" count="1" selected="0">
            <x v="4"/>
          </reference>
          <reference field="27" count="1">
            <x v="21"/>
          </reference>
        </references>
      </pivotArea>
    </format>
    <format dxfId="990">
      <pivotArea dataOnly="0" labelOnly="1" fieldPosition="0">
        <references count="4">
          <reference field="17" count="1" selected="0">
            <x v="7"/>
          </reference>
          <reference field="18" count="1" selected="0">
            <x v="7"/>
          </reference>
          <reference field="26" count="1" selected="0">
            <x v="1"/>
          </reference>
          <reference field="27" count="1">
            <x v="16"/>
          </reference>
        </references>
      </pivotArea>
    </format>
    <format dxfId="989">
      <pivotArea dataOnly="0" labelOnly="1" fieldPosition="0">
        <references count="4">
          <reference field="17" count="1" selected="0">
            <x v="7"/>
          </reference>
          <reference field="18" count="1" selected="0">
            <x v="15"/>
          </reference>
          <reference field="26" count="1" selected="0">
            <x v="1"/>
          </reference>
          <reference field="27" count="1">
            <x v="11"/>
          </reference>
        </references>
      </pivotArea>
    </format>
    <format dxfId="988">
      <pivotArea dataOnly="0" labelOnly="1" fieldPosition="0">
        <references count="4">
          <reference field="17" count="1" selected="0">
            <x v="7"/>
          </reference>
          <reference field="18" count="1" selected="0">
            <x v="22"/>
          </reference>
          <reference field="26" count="1" selected="0">
            <x v="1"/>
          </reference>
          <reference field="27" count="1">
            <x v="13"/>
          </reference>
        </references>
      </pivotArea>
    </format>
    <format dxfId="987">
      <pivotArea dataOnly="0" labelOnly="1" fieldPosition="0">
        <references count="4">
          <reference field="17" count="1" selected="0">
            <x v="7"/>
          </reference>
          <reference field="18" count="1" selected="0">
            <x v="32"/>
          </reference>
          <reference field="26" count="1" selected="0">
            <x v="1"/>
          </reference>
          <reference field="27" count="1">
            <x v="9"/>
          </reference>
        </references>
      </pivotArea>
    </format>
    <format dxfId="986">
      <pivotArea dataOnly="0" labelOnly="1" fieldPosition="0">
        <references count="4">
          <reference field="17" count="1" selected="0">
            <x v="7"/>
          </reference>
          <reference field="18" count="1" selected="0">
            <x v="40"/>
          </reference>
          <reference field="26" count="1" selected="0">
            <x v="1"/>
          </reference>
          <reference field="27" count="1">
            <x v="12"/>
          </reference>
        </references>
      </pivotArea>
    </format>
    <format dxfId="985">
      <pivotArea dataOnly="0" labelOnly="1" fieldPosition="0">
        <references count="4">
          <reference field="17" count="1" selected="0">
            <x v="7"/>
          </reference>
          <reference field="18" count="1" selected="0">
            <x v="48"/>
          </reference>
          <reference field="26" count="1" selected="0">
            <x v="1"/>
          </reference>
          <reference field="27" count="1">
            <x v="14"/>
          </reference>
        </references>
      </pivotArea>
    </format>
    <format dxfId="984">
      <pivotArea dataOnly="0" labelOnly="1" fieldPosition="0">
        <references count="4">
          <reference field="17" count="1" selected="0">
            <x v="7"/>
          </reference>
          <reference field="18" count="1" selected="0">
            <x v="54"/>
          </reference>
          <reference field="26" count="1" selected="0">
            <x v="1"/>
          </reference>
          <reference field="27" count="1">
            <x v="7"/>
          </reference>
        </references>
      </pivotArea>
    </format>
    <format dxfId="983">
      <pivotArea dataOnly="0" labelOnly="1" fieldPosition="0">
        <references count="4">
          <reference field="17" count="1" selected="0">
            <x v="7"/>
          </reference>
          <reference field="18" count="1" selected="0">
            <x v="59"/>
          </reference>
          <reference field="26" count="1" selected="0">
            <x v="1"/>
          </reference>
          <reference field="27" count="1">
            <x v="10"/>
          </reference>
        </references>
      </pivotArea>
    </format>
    <format dxfId="982">
      <pivotArea dataOnly="0" labelOnly="1" fieldPosition="0">
        <references count="4">
          <reference field="17" count="1" selected="0">
            <x v="7"/>
          </reference>
          <reference field="18" count="1" selected="0">
            <x v="67"/>
          </reference>
          <reference field="26" count="1" selected="0">
            <x v="1"/>
          </reference>
          <reference field="27" count="1">
            <x v="8"/>
          </reference>
        </references>
      </pivotArea>
    </format>
    <format dxfId="981">
      <pivotArea dataOnly="0" labelOnly="1" fieldPosition="0">
        <references count="4">
          <reference field="17" count="1" selected="0">
            <x v="7"/>
          </reference>
          <reference field="18" count="1" selected="0">
            <x v="89"/>
          </reference>
          <reference field="26" count="1" selected="0">
            <x v="1"/>
          </reference>
          <reference field="27" count="1">
            <x v="15"/>
          </reference>
        </references>
      </pivotArea>
    </format>
    <format dxfId="980">
      <pivotArea type="all" dataOnly="0" outline="0" fieldPosition="0"/>
    </format>
    <format dxfId="979">
      <pivotArea outline="0" collapsedLevelsAreSubtotals="1" fieldPosition="0"/>
    </format>
    <format dxfId="978">
      <pivotArea dataOnly="0" labelOnly="1" outline="0" axis="axisValues" fieldPosition="0"/>
    </format>
    <format dxfId="977">
      <pivotArea dataOnly="0" labelOnly="1" fieldPosition="0">
        <references count="1">
          <reference field="17" count="0"/>
        </references>
      </pivotArea>
    </format>
    <format dxfId="976">
      <pivotArea dataOnly="0" labelOnly="1" grandRow="1" outline="0" fieldPosition="0"/>
    </format>
    <format dxfId="975">
      <pivotArea dataOnly="0" labelOnly="1" fieldPosition="0">
        <references count="2">
          <reference field="17" count="1" selected="0">
            <x v="1"/>
          </reference>
          <reference field="26" count="1">
            <x v="5"/>
          </reference>
        </references>
      </pivotArea>
    </format>
    <format dxfId="974">
      <pivotArea dataOnly="0" labelOnly="1" fieldPosition="0">
        <references count="2">
          <reference field="17" count="1" selected="0">
            <x v="2"/>
          </reference>
          <reference field="26" count="1">
            <x v="7"/>
          </reference>
        </references>
      </pivotArea>
    </format>
    <format dxfId="973">
      <pivotArea dataOnly="0" labelOnly="1" fieldPosition="0">
        <references count="2">
          <reference field="17" count="1" selected="0">
            <x v="4"/>
          </reference>
          <reference field="26" count="1">
            <x v="6"/>
          </reference>
        </references>
      </pivotArea>
    </format>
    <format dxfId="972">
      <pivotArea dataOnly="0" labelOnly="1" fieldPosition="0">
        <references count="2">
          <reference field="17" count="1" selected="0">
            <x v="5"/>
          </reference>
          <reference field="26" count="1">
            <x v="0"/>
          </reference>
        </references>
      </pivotArea>
    </format>
    <format dxfId="971">
      <pivotArea dataOnly="0" labelOnly="1" fieldPosition="0">
        <references count="2">
          <reference field="17" count="1" selected="0">
            <x v="6"/>
          </reference>
          <reference field="26" count="1">
            <x v="4"/>
          </reference>
        </references>
      </pivotArea>
    </format>
    <format dxfId="970">
      <pivotArea dataOnly="0" labelOnly="1" fieldPosition="0">
        <references count="2">
          <reference field="17" count="1" selected="0">
            <x v="7"/>
          </reference>
          <reference field="26" count="1">
            <x v="1"/>
          </reference>
        </references>
      </pivotArea>
    </format>
    <format dxfId="969">
      <pivotArea dataOnly="0" labelOnly="1" fieldPosition="0">
        <references count="3">
          <reference field="17" count="1" selected="0">
            <x v="1"/>
          </reference>
          <reference field="18" count="12">
            <x v="5"/>
            <x v="9"/>
            <x v="21"/>
            <x v="25"/>
            <x v="33"/>
            <x v="38"/>
            <x v="42"/>
            <x v="56"/>
            <x v="64"/>
            <x v="70"/>
            <x v="73"/>
            <x v="85"/>
          </reference>
          <reference field="26" count="1" selected="0">
            <x v="5"/>
          </reference>
        </references>
      </pivotArea>
    </format>
    <format dxfId="968">
      <pivotArea dataOnly="0" labelOnly="1" fieldPosition="0">
        <references count="3">
          <reference field="17" count="1" selected="0">
            <x v="2"/>
          </reference>
          <reference field="18" count="10">
            <x v="8"/>
            <x v="12"/>
            <x v="16"/>
            <x v="45"/>
            <x v="60"/>
            <x v="68"/>
            <x v="72"/>
            <x v="75"/>
            <x v="76"/>
            <x v="78"/>
          </reference>
          <reference field="26" count="1" selected="0">
            <x v="7"/>
          </reference>
        </references>
      </pivotArea>
    </format>
    <format dxfId="967">
      <pivotArea dataOnly="0" labelOnly="1" fieldPosition="0">
        <references count="3">
          <reference field="17" count="1" selected="0">
            <x v="4"/>
          </reference>
          <reference field="18" count="7">
            <x v="14"/>
            <x v="20"/>
            <x v="24"/>
            <x v="35"/>
            <x v="55"/>
            <x v="58"/>
            <x v="69"/>
          </reference>
          <reference field="26" count="1" selected="0">
            <x v="6"/>
          </reference>
        </references>
      </pivotArea>
    </format>
    <format dxfId="966">
      <pivotArea dataOnly="0" labelOnly="1" fieldPosition="0">
        <references count="3">
          <reference field="17" count="1" selected="0">
            <x v="5"/>
          </reference>
          <reference field="18" count="8">
            <x v="6"/>
            <x v="29"/>
            <x v="41"/>
            <x v="57"/>
            <x v="74"/>
            <x v="77"/>
            <x v="79"/>
            <x v="81"/>
          </reference>
          <reference field="26" count="1" selected="0">
            <x v="0"/>
          </reference>
        </references>
      </pivotArea>
    </format>
    <format dxfId="965">
      <pivotArea dataOnly="0" labelOnly="1" fieldPosition="0">
        <references count="3">
          <reference field="17" count="1" selected="0">
            <x v="6"/>
          </reference>
          <reference field="18" count="17">
            <x v="11"/>
            <x v="13"/>
            <x v="28"/>
            <x v="36"/>
            <x v="37"/>
            <x v="39"/>
            <x v="52"/>
            <x v="61"/>
            <x v="62"/>
            <x v="66"/>
            <x v="80"/>
            <x v="82"/>
            <x v="84"/>
            <x v="87"/>
            <x v="88"/>
            <x v="90"/>
            <x v="91"/>
          </reference>
          <reference field="26" count="1" selected="0">
            <x v="4"/>
          </reference>
        </references>
      </pivotArea>
    </format>
    <format dxfId="964">
      <pivotArea dataOnly="0" labelOnly="1" fieldPosition="0">
        <references count="3">
          <reference field="17" count="1" selected="0">
            <x v="7"/>
          </reference>
          <reference field="18" count="10">
            <x v="7"/>
            <x v="15"/>
            <x v="22"/>
            <x v="32"/>
            <x v="40"/>
            <x v="48"/>
            <x v="54"/>
            <x v="59"/>
            <x v="67"/>
            <x v="89"/>
          </reference>
          <reference field="26" count="1" selected="0">
            <x v="1"/>
          </reference>
        </references>
      </pivotArea>
    </format>
    <format dxfId="963">
      <pivotArea dataOnly="0" labelOnly="1" fieldPosition="0">
        <references count="4">
          <reference field="17" count="1" selected="0">
            <x v="1"/>
          </reference>
          <reference field="18" count="1" selected="0">
            <x v="5"/>
          </reference>
          <reference field="26" count="1" selected="0">
            <x v="5"/>
          </reference>
          <reference field="27" count="1">
            <x v="38"/>
          </reference>
        </references>
      </pivotArea>
    </format>
    <format dxfId="962">
      <pivotArea dataOnly="0" labelOnly="1" fieldPosition="0">
        <references count="4">
          <reference field="17" count="1" selected="0">
            <x v="1"/>
          </reference>
          <reference field="18" count="1" selected="0">
            <x v="9"/>
          </reference>
          <reference field="26" count="1" selected="0">
            <x v="5"/>
          </reference>
          <reference field="27" count="1">
            <x v="42"/>
          </reference>
        </references>
      </pivotArea>
    </format>
    <format dxfId="961">
      <pivotArea dataOnly="0" labelOnly="1" fieldPosition="0">
        <references count="4">
          <reference field="17" count="1" selected="0">
            <x v="1"/>
          </reference>
          <reference field="18" count="1" selected="0">
            <x v="21"/>
          </reference>
          <reference field="26" count="1" selected="0">
            <x v="5"/>
          </reference>
          <reference field="27" count="1">
            <x v="47"/>
          </reference>
        </references>
      </pivotArea>
    </format>
    <format dxfId="960">
      <pivotArea dataOnly="0" labelOnly="1" fieldPosition="0">
        <references count="4">
          <reference field="17" count="1" selected="0">
            <x v="1"/>
          </reference>
          <reference field="18" count="1" selected="0">
            <x v="25"/>
          </reference>
          <reference field="26" count="1" selected="0">
            <x v="5"/>
          </reference>
          <reference field="27" count="1">
            <x v="39"/>
          </reference>
        </references>
      </pivotArea>
    </format>
    <format dxfId="959">
      <pivotArea dataOnly="0" labelOnly="1" fieldPosition="0">
        <references count="4">
          <reference field="17" count="1" selected="0">
            <x v="1"/>
          </reference>
          <reference field="18" count="1" selected="0">
            <x v="33"/>
          </reference>
          <reference field="26" count="1" selected="0">
            <x v="5"/>
          </reference>
          <reference field="27" count="1">
            <x v="41"/>
          </reference>
        </references>
      </pivotArea>
    </format>
    <format dxfId="958">
      <pivotArea dataOnly="0" labelOnly="1" fieldPosition="0">
        <references count="4">
          <reference field="17" count="1" selected="0">
            <x v="1"/>
          </reference>
          <reference field="18" count="1" selected="0">
            <x v="38"/>
          </reference>
          <reference field="26" count="1" selected="0">
            <x v="5"/>
          </reference>
          <reference field="27" count="1">
            <x v="45"/>
          </reference>
        </references>
      </pivotArea>
    </format>
    <format dxfId="957">
      <pivotArea dataOnly="0" labelOnly="1" fieldPosition="0">
        <references count="4">
          <reference field="17" count="1" selected="0">
            <x v="1"/>
          </reference>
          <reference field="18" count="1" selected="0">
            <x v="42"/>
          </reference>
          <reference field="26" count="1" selected="0">
            <x v="5"/>
          </reference>
          <reference field="27" count="1">
            <x v="43"/>
          </reference>
        </references>
      </pivotArea>
    </format>
    <format dxfId="956">
      <pivotArea dataOnly="0" labelOnly="1" fieldPosition="0">
        <references count="4">
          <reference field="17" count="1" selected="0">
            <x v="1"/>
          </reference>
          <reference field="18" count="1" selected="0">
            <x v="56"/>
          </reference>
          <reference field="26" count="1" selected="0">
            <x v="5"/>
          </reference>
          <reference field="27" count="1">
            <x v="37"/>
          </reference>
        </references>
      </pivotArea>
    </format>
    <format dxfId="955">
      <pivotArea dataOnly="0" labelOnly="1" fieldPosition="0">
        <references count="4">
          <reference field="17" count="1" selected="0">
            <x v="1"/>
          </reference>
          <reference field="18" count="1" selected="0">
            <x v="64"/>
          </reference>
          <reference field="26" count="1" selected="0">
            <x v="5"/>
          </reference>
          <reference field="27" count="1">
            <x v="44"/>
          </reference>
        </references>
      </pivotArea>
    </format>
    <format dxfId="954">
      <pivotArea dataOnly="0" labelOnly="1" fieldPosition="0">
        <references count="4">
          <reference field="17" count="1" selected="0">
            <x v="1"/>
          </reference>
          <reference field="18" count="1" selected="0">
            <x v="70"/>
          </reference>
          <reference field="26" count="1" selected="0">
            <x v="5"/>
          </reference>
          <reference field="27" count="1">
            <x v="40"/>
          </reference>
        </references>
      </pivotArea>
    </format>
    <format dxfId="953">
      <pivotArea dataOnly="0" labelOnly="1" fieldPosition="0">
        <references count="4">
          <reference field="17" count="1" selected="0">
            <x v="1"/>
          </reference>
          <reference field="18" count="1" selected="0">
            <x v="73"/>
          </reference>
          <reference field="26" count="1" selected="0">
            <x v="5"/>
          </reference>
          <reference field="27" count="1">
            <x v="48"/>
          </reference>
        </references>
      </pivotArea>
    </format>
    <format dxfId="952">
      <pivotArea dataOnly="0" labelOnly="1" fieldPosition="0">
        <references count="4">
          <reference field="17" count="1" selected="0">
            <x v="1"/>
          </reference>
          <reference field="18" count="1" selected="0">
            <x v="85"/>
          </reference>
          <reference field="26" count="1" selected="0">
            <x v="5"/>
          </reference>
          <reference field="27" count="1">
            <x v="46"/>
          </reference>
        </references>
      </pivotArea>
    </format>
    <format dxfId="951">
      <pivotArea dataOnly="0" labelOnly="1" fieldPosition="0">
        <references count="4">
          <reference field="17" count="1" selected="0">
            <x v="2"/>
          </reference>
          <reference field="18" count="1" selected="0">
            <x v="8"/>
          </reference>
          <reference field="26" count="1" selected="0">
            <x v="7"/>
          </reference>
          <reference field="27" count="1">
            <x v="60"/>
          </reference>
        </references>
      </pivotArea>
    </format>
    <format dxfId="950">
      <pivotArea dataOnly="0" labelOnly="1" fieldPosition="0">
        <references count="4">
          <reference field="17" count="1" selected="0">
            <x v="2"/>
          </reference>
          <reference field="18" count="1" selected="0">
            <x v="12"/>
          </reference>
          <reference field="26" count="1" selected="0">
            <x v="7"/>
          </reference>
          <reference field="27" count="1">
            <x v="63"/>
          </reference>
        </references>
      </pivotArea>
    </format>
    <format dxfId="949">
      <pivotArea dataOnly="0" labelOnly="1" fieldPosition="0">
        <references count="4">
          <reference field="17" count="1" selected="0">
            <x v="2"/>
          </reference>
          <reference field="18" count="1" selected="0">
            <x v="16"/>
          </reference>
          <reference field="26" count="1" selected="0">
            <x v="7"/>
          </reference>
          <reference field="27" count="1">
            <x v="65"/>
          </reference>
        </references>
      </pivotArea>
    </format>
    <format dxfId="948">
      <pivotArea dataOnly="0" labelOnly="1" fieldPosition="0">
        <references count="4">
          <reference field="17" count="1" selected="0">
            <x v="2"/>
          </reference>
          <reference field="18" count="1" selected="0">
            <x v="45"/>
          </reference>
          <reference field="26" count="1" selected="0">
            <x v="7"/>
          </reference>
          <reference field="27" count="1">
            <x v="58"/>
          </reference>
        </references>
      </pivotArea>
    </format>
    <format dxfId="947">
      <pivotArea dataOnly="0" labelOnly="1" fieldPosition="0">
        <references count="4">
          <reference field="17" count="1" selected="0">
            <x v="2"/>
          </reference>
          <reference field="18" count="1" selected="0">
            <x v="60"/>
          </reference>
          <reference field="26" count="1" selected="0">
            <x v="7"/>
          </reference>
          <reference field="27" count="1">
            <x v="62"/>
          </reference>
        </references>
      </pivotArea>
    </format>
    <format dxfId="946">
      <pivotArea dataOnly="0" labelOnly="1" fieldPosition="0">
        <references count="4">
          <reference field="17" count="1" selected="0">
            <x v="2"/>
          </reference>
          <reference field="18" count="1" selected="0">
            <x v="68"/>
          </reference>
          <reference field="26" count="1" selected="0">
            <x v="7"/>
          </reference>
          <reference field="27" count="1">
            <x v="56"/>
          </reference>
        </references>
      </pivotArea>
    </format>
    <format dxfId="945">
      <pivotArea dataOnly="0" labelOnly="1" fieldPosition="0">
        <references count="4">
          <reference field="17" count="1" selected="0">
            <x v="2"/>
          </reference>
          <reference field="18" count="1" selected="0">
            <x v="72"/>
          </reference>
          <reference field="26" count="1" selected="0">
            <x v="7"/>
          </reference>
          <reference field="27" count="1">
            <x v="59"/>
          </reference>
        </references>
      </pivotArea>
    </format>
    <format dxfId="944">
      <pivotArea dataOnly="0" labelOnly="1" fieldPosition="0">
        <references count="4">
          <reference field="17" count="1" selected="0">
            <x v="2"/>
          </reference>
          <reference field="18" count="1" selected="0">
            <x v="75"/>
          </reference>
          <reference field="26" count="1" selected="0">
            <x v="7"/>
          </reference>
          <reference field="27" count="1">
            <x v="61"/>
          </reference>
        </references>
      </pivotArea>
    </format>
    <format dxfId="943">
      <pivotArea dataOnly="0" labelOnly="1" fieldPosition="0">
        <references count="4">
          <reference field="17" count="1" selected="0">
            <x v="2"/>
          </reference>
          <reference field="18" count="1" selected="0">
            <x v="76"/>
          </reference>
          <reference field="26" count="1" selected="0">
            <x v="7"/>
          </reference>
          <reference field="27" count="1">
            <x v="57"/>
          </reference>
        </references>
      </pivotArea>
    </format>
    <format dxfId="942">
      <pivotArea dataOnly="0" labelOnly="1" fieldPosition="0">
        <references count="4">
          <reference field="17" count="1" selected="0">
            <x v="2"/>
          </reference>
          <reference field="18" count="1" selected="0">
            <x v="78"/>
          </reference>
          <reference field="26" count="1" selected="0">
            <x v="7"/>
          </reference>
          <reference field="27" count="1">
            <x v="64"/>
          </reference>
        </references>
      </pivotArea>
    </format>
    <format dxfId="941">
      <pivotArea dataOnly="0" labelOnly="1" fieldPosition="0">
        <references count="4">
          <reference field="17" count="1" selected="0">
            <x v="4"/>
          </reference>
          <reference field="18" count="1" selected="0">
            <x v="14"/>
          </reference>
          <reference field="26" count="1" selected="0">
            <x v="6"/>
          </reference>
          <reference field="27" count="1">
            <x v="53"/>
          </reference>
        </references>
      </pivotArea>
    </format>
    <format dxfId="940">
      <pivotArea dataOnly="0" labelOnly="1" fieldPosition="0">
        <references count="4">
          <reference field="17" count="1" selected="0">
            <x v="4"/>
          </reference>
          <reference field="18" count="1" selected="0">
            <x v="20"/>
          </reference>
          <reference field="26" count="1" selected="0">
            <x v="6"/>
          </reference>
          <reference field="27" count="1">
            <x v="50"/>
          </reference>
        </references>
      </pivotArea>
    </format>
    <format dxfId="939">
      <pivotArea dataOnly="0" labelOnly="1" fieldPosition="0">
        <references count="4">
          <reference field="17" count="1" selected="0">
            <x v="4"/>
          </reference>
          <reference field="18" count="1" selected="0">
            <x v="24"/>
          </reference>
          <reference field="26" count="1" selected="0">
            <x v="6"/>
          </reference>
          <reference field="27" count="1">
            <x v="54"/>
          </reference>
        </references>
      </pivotArea>
    </format>
    <format dxfId="938">
      <pivotArea dataOnly="0" labelOnly="1" fieldPosition="0">
        <references count="4">
          <reference field="17" count="1" selected="0">
            <x v="4"/>
          </reference>
          <reference field="18" count="1" selected="0">
            <x v="35"/>
          </reference>
          <reference field="26" count="1" selected="0">
            <x v="6"/>
          </reference>
          <reference field="27" count="1">
            <x v="51"/>
          </reference>
        </references>
      </pivotArea>
    </format>
    <format dxfId="937">
      <pivotArea dataOnly="0" labelOnly="1" fieldPosition="0">
        <references count="4">
          <reference field="17" count="1" selected="0">
            <x v="4"/>
          </reference>
          <reference field="18" count="1" selected="0">
            <x v="55"/>
          </reference>
          <reference field="26" count="1" selected="0">
            <x v="6"/>
          </reference>
          <reference field="27" count="1">
            <x v="55"/>
          </reference>
        </references>
      </pivotArea>
    </format>
    <format dxfId="936">
      <pivotArea dataOnly="0" labelOnly="1" fieldPosition="0">
        <references count="4">
          <reference field="17" count="1" selected="0">
            <x v="4"/>
          </reference>
          <reference field="18" count="1" selected="0">
            <x v="58"/>
          </reference>
          <reference field="26" count="1" selected="0">
            <x v="6"/>
          </reference>
          <reference field="27" count="1">
            <x v="49"/>
          </reference>
        </references>
      </pivotArea>
    </format>
    <format dxfId="935">
      <pivotArea dataOnly="0" labelOnly="1" fieldPosition="0">
        <references count="4">
          <reference field="17" count="1" selected="0">
            <x v="4"/>
          </reference>
          <reference field="18" count="1" selected="0">
            <x v="69"/>
          </reference>
          <reference field="26" count="1" selected="0">
            <x v="6"/>
          </reference>
          <reference field="27" count="1">
            <x v="52"/>
          </reference>
        </references>
      </pivotArea>
    </format>
    <format dxfId="934">
      <pivotArea dataOnly="0" labelOnly="1" fieldPosition="0">
        <references count="4">
          <reference field="17" count="1" selected="0">
            <x v="5"/>
          </reference>
          <reference field="18" count="1" selected="0">
            <x v="6"/>
          </reference>
          <reference field="26" count="1" selected="0">
            <x v="0"/>
          </reference>
          <reference field="27" count="1">
            <x v="5"/>
          </reference>
        </references>
      </pivotArea>
    </format>
    <format dxfId="933">
      <pivotArea dataOnly="0" labelOnly="1" fieldPosition="0">
        <references count="4">
          <reference field="17" count="1" selected="0">
            <x v="5"/>
          </reference>
          <reference field="18" count="1" selected="0">
            <x v="29"/>
          </reference>
          <reference field="26" count="1" selected="0">
            <x v="0"/>
          </reference>
          <reference field="27" count="1">
            <x v="1"/>
          </reference>
        </references>
      </pivotArea>
    </format>
    <format dxfId="932">
      <pivotArea dataOnly="0" labelOnly="1" fieldPosition="0">
        <references count="4">
          <reference field="17" count="1" selected="0">
            <x v="5"/>
          </reference>
          <reference field="18" count="1" selected="0">
            <x v="41"/>
          </reference>
          <reference field="26" count="1" selected="0">
            <x v="0"/>
          </reference>
          <reference field="27" count="1">
            <x v="4"/>
          </reference>
        </references>
      </pivotArea>
    </format>
    <format dxfId="931">
      <pivotArea dataOnly="0" labelOnly="1" fieldPosition="0">
        <references count="4">
          <reference field="17" count="1" selected="0">
            <x v="5"/>
          </reference>
          <reference field="18" count="1" selected="0">
            <x v="57"/>
          </reference>
          <reference field="26" count="1" selected="0">
            <x v="0"/>
          </reference>
          <reference field="27" count="1">
            <x v="3"/>
          </reference>
        </references>
      </pivotArea>
    </format>
    <format dxfId="930">
      <pivotArea dataOnly="0" labelOnly="1" fieldPosition="0">
        <references count="4">
          <reference field="17" count="1" selected="0">
            <x v="5"/>
          </reference>
          <reference field="18" count="1" selected="0">
            <x v="74"/>
          </reference>
          <reference field="26" count="1" selected="0">
            <x v="0"/>
          </reference>
          <reference field="27" count="1">
            <x v="2"/>
          </reference>
        </references>
      </pivotArea>
    </format>
    <format dxfId="929">
      <pivotArea dataOnly="0" labelOnly="1" fieldPosition="0">
        <references count="4">
          <reference field="17" count="1" selected="0">
            <x v="5"/>
          </reference>
          <reference field="18" count="1" selected="0">
            <x v="77"/>
          </reference>
          <reference field="26" count="1" selected="0">
            <x v="0"/>
          </reference>
          <reference field="27" count="1">
            <x v="18"/>
          </reference>
        </references>
      </pivotArea>
    </format>
    <format dxfId="928">
      <pivotArea dataOnly="0" labelOnly="1" fieldPosition="0">
        <references count="4">
          <reference field="17" count="1" selected="0">
            <x v="5"/>
          </reference>
          <reference field="18" count="1" selected="0">
            <x v="79"/>
          </reference>
          <reference field="26" count="1" selected="0">
            <x v="0"/>
          </reference>
          <reference field="27" count="1">
            <x v="6"/>
          </reference>
        </references>
      </pivotArea>
    </format>
    <format dxfId="927">
      <pivotArea dataOnly="0" labelOnly="1" fieldPosition="0">
        <references count="4">
          <reference field="17" count="1" selected="0">
            <x v="5"/>
          </reference>
          <reference field="18" count="1" selected="0">
            <x v="81"/>
          </reference>
          <reference field="26" count="1" selected="0">
            <x v="0"/>
          </reference>
          <reference field="27" count="1">
            <x v="0"/>
          </reference>
        </references>
      </pivotArea>
    </format>
    <format dxfId="926">
      <pivotArea dataOnly="0" labelOnly="1" fieldPosition="0">
        <references count="4">
          <reference field="17" count="1" selected="0">
            <x v="6"/>
          </reference>
          <reference field="18" count="1" selected="0">
            <x v="11"/>
          </reference>
          <reference field="26" count="1" selected="0">
            <x v="4"/>
          </reference>
          <reference field="27" count="1">
            <x v="29"/>
          </reference>
        </references>
      </pivotArea>
    </format>
    <format dxfId="925">
      <pivotArea dataOnly="0" labelOnly="1" fieldPosition="0">
        <references count="4">
          <reference field="17" count="1" selected="0">
            <x v="6"/>
          </reference>
          <reference field="18" count="1" selected="0">
            <x v="13"/>
          </reference>
          <reference field="26" count="1" selected="0">
            <x v="4"/>
          </reference>
          <reference field="27" count="1">
            <x v="28"/>
          </reference>
        </references>
      </pivotArea>
    </format>
    <format dxfId="924">
      <pivotArea dataOnly="0" labelOnly="1" fieldPosition="0">
        <references count="4">
          <reference field="17" count="1" selected="0">
            <x v="6"/>
          </reference>
          <reference field="18" count="1" selected="0">
            <x v="28"/>
          </reference>
          <reference field="26" count="1" selected="0">
            <x v="4"/>
          </reference>
          <reference field="27" count="1">
            <x v="23"/>
          </reference>
        </references>
      </pivotArea>
    </format>
    <format dxfId="923">
      <pivotArea dataOnly="0" labelOnly="1" fieldPosition="0">
        <references count="4">
          <reference field="17" count="1" selected="0">
            <x v="6"/>
          </reference>
          <reference field="18" count="1" selected="0">
            <x v="36"/>
          </reference>
          <reference field="26" count="1" selected="0">
            <x v="4"/>
          </reference>
          <reference field="27" count="1">
            <x v="22"/>
          </reference>
        </references>
      </pivotArea>
    </format>
    <format dxfId="922">
      <pivotArea dataOnly="0" labelOnly="1" fieldPosition="0">
        <references count="4">
          <reference field="17" count="1" selected="0">
            <x v="6"/>
          </reference>
          <reference field="18" count="1" selected="0">
            <x v="37"/>
          </reference>
          <reference field="26" count="1" selected="0">
            <x v="4"/>
          </reference>
          <reference field="27" count="1">
            <x v="34"/>
          </reference>
        </references>
      </pivotArea>
    </format>
    <format dxfId="921">
      <pivotArea dataOnly="0" labelOnly="1" fieldPosition="0">
        <references count="4">
          <reference field="17" count="1" selected="0">
            <x v="6"/>
          </reference>
          <reference field="18" count="1" selected="0">
            <x v="39"/>
          </reference>
          <reference field="26" count="1" selected="0">
            <x v="4"/>
          </reference>
          <reference field="27" count="1">
            <x v="31"/>
          </reference>
        </references>
      </pivotArea>
    </format>
    <format dxfId="920">
      <pivotArea dataOnly="0" labelOnly="1" fieldPosition="0">
        <references count="4">
          <reference field="17" count="1" selected="0">
            <x v="6"/>
          </reference>
          <reference field="18" count="1" selected="0">
            <x v="52"/>
          </reference>
          <reference field="26" count="1" selected="0">
            <x v="4"/>
          </reference>
          <reference field="27" count="1">
            <x v="25"/>
          </reference>
        </references>
      </pivotArea>
    </format>
    <format dxfId="919">
      <pivotArea dataOnly="0" labelOnly="1" fieldPosition="0">
        <references count="4">
          <reference field="17" count="1" selected="0">
            <x v="6"/>
          </reference>
          <reference field="18" count="1" selected="0">
            <x v="61"/>
          </reference>
          <reference field="26" count="1" selected="0">
            <x v="4"/>
          </reference>
          <reference field="27" count="1">
            <x v="35"/>
          </reference>
        </references>
      </pivotArea>
    </format>
    <format dxfId="918">
      <pivotArea dataOnly="0" labelOnly="1" fieldPosition="0">
        <references count="4">
          <reference field="17" count="1" selected="0">
            <x v="6"/>
          </reference>
          <reference field="18" count="1" selected="0">
            <x v="62"/>
          </reference>
          <reference field="26" count="1" selected="0">
            <x v="4"/>
          </reference>
          <reference field="27" count="1">
            <x v="20"/>
          </reference>
        </references>
      </pivotArea>
    </format>
    <format dxfId="917">
      <pivotArea dataOnly="0" labelOnly="1" fieldPosition="0">
        <references count="4">
          <reference field="17" count="1" selected="0">
            <x v="6"/>
          </reference>
          <reference field="18" count="1" selected="0">
            <x v="66"/>
          </reference>
          <reference field="26" count="1" selected="0">
            <x v="4"/>
          </reference>
          <reference field="27" count="1">
            <x v="24"/>
          </reference>
        </references>
      </pivotArea>
    </format>
    <format dxfId="916">
      <pivotArea dataOnly="0" labelOnly="1" fieldPosition="0">
        <references count="4">
          <reference field="17" count="1" selected="0">
            <x v="6"/>
          </reference>
          <reference field="18" count="1" selected="0">
            <x v="80"/>
          </reference>
          <reference field="26" count="1" selected="0">
            <x v="4"/>
          </reference>
          <reference field="27" count="1">
            <x v="32"/>
          </reference>
        </references>
      </pivotArea>
    </format>
    <format dxfId="915">
      <pivotArea dataOnly="0" labelOnly="1" fieldPosition="0">
        <references count="4">
          <reference field="17" count="1" selected="0">
            <x v="6"/>
          </reference>
          <reference field="18" count="1" selected="0">
            <x v="82"/>
          </reference>
          <reference field="26" count="1" selected="0">
            <x v="4"/>
          </reference>
          <reference field="27" count="1">
            <x v="26"/>
          </reference>
        </references>
      </pivotArea>
    </format>
    <format dxfId="914">
      <pivotArea dataOnly="0" labelOnly="1" fieldPosition="0">
        <references count="4">
          <reference field="17" count="1" selected="0">
            <x v="6"/>
          </reference>
          <reference field="18" count="1" selected="0">
            <x v="84"/>
          </reference>
          <reference field="26" count="1" selected="0">
            <x v="4"/>
          </reference>
          <reference field="27" count="1">
            <x v="33"/>
          </reference>
        </references>
      </pivotArea>
    </format>
    <format dxfId="913">
      <pivotArea dataOnly="0" labelOnly="1" fieldPosition="0">
        <references count="4">
          <reference field="17" count="1" selected="0">
            <x v="6"/>
          </reference>
          <reference field="18" count="1" selected="0">
            <x v="87"/>
          </reference>
          <reference field="26" count="1" selected="0">
            <x v="4"/>
          </reference>
          <reference field="27" count="1">
            <x v="27"/>
          </reference>
        </references>
      </pivotArea>
    </format>
    <format dxfId="912">
      <pivotArea dataOnly="0" labelOnly="1" fieldPosition="0">
        <references count="4">
          <reference field="17" count="1" selected="0">
            <x v="6"/>
          </reference>
          <reference field="18" count="1" selected="0">
            <x v="88"/>
          </reference>
          <reference field="26" count="1" selected="0">
            <x v="4"/>
          </reference>
          <reference field="27" count="1">
            <x v="30"/>
          </reference>
        </references>
      </pivotArea>
    </format>
    <format dxfId="911">
      <pivotArea dataOnly="0" labelOnly="1" fieldPosition="0">
        <references count="4">
          <reference field="17" count="1" selected="0">
            <x v="6"/>
          </reference>
          <reference field="18" count="1" selected="0">
            <x v="90"/>
          </reference>
          <reference field="26" count="1" selected="0">
            <x v="4"/>
          </reference>
          <reference field="27" count="1">
            <x v="36"/>
          </reference>
        </references>
      </pivotArea>
    </format>
    <format dxfId="910">
      <pivotArea dataOnly="0" labelOnly="1" fieldPosition="0">
        <references count="4">
          <reference field="17" count="1" selected="0">
            <x v="6"/>
          </reference>
          <reference field="18" count="1" selected="0">
            <x v="91"/>
          </reference>
          <reference field="26" count="1" selected="0">
            <x v="4"/>
          </reference>
          <reference field="27" count="1">
            <x v="21"/>
          </reference>
        </references>
      </pivotArea>
    </format>
    <format dxfId="909">
      <pivotArea dataOnly="0" labelOnly="1" fieldPosition="0">
        <references count="4">
          <reference field="17" count="1" selected="0">
            <x v="7"/>
          </reference>
          <reference field="18" count="1" selected="0">
            <x v="7"/>
          </reference>
          <reference field="26" count="1" selected="0">
            <x v="1"/>
          </reference>
          <reference field="27" count="1">
            <x v="16"/>
          </reference>
        </references>
      </pivotArea>
    </format>
    <format dxfId="908">
      <pivotArea dataOnly="0" labelOnly="1" fieldPosition="0">
        <references count="4">
          <reference field="17" count="1" selected="0">
            <x v="7"/>
          </reference>
          <reference field="18" count="1" selected="0">
            <x v="15"/>
          </reference>
          <reference field="26" count="1" selected="0">
            <x v="1"/>
          </reference>
          <reference field="27" count="1">
            <x v="11"/>
          </reference>
        </references>
      </pivotArea>
    </format>
    <format dxfId="907">
      <pivotArea dataOnly="0" labelOnly="1" fieldPosition="0">
        <references count="4">
          <reference field="17" count="1" selected="0">
            <x v="7"/>
          </reference>
          <reference field="18" count="1" selected="0">
            <x v="22"/>
          </reference>
          <reference field="26" count="1" selected="0">
            <x v="1"/>
          </reference>
          <reference field="27" count="1">
            <x v="13"/>
          </reference>
        </references>
      </pivotArea>
    </format>
    <format dxfId="906">
      <pivotArea dataOnly="0" labelOnly="1" fieldPosition="0">
        <references count="4">
          <reference field="17" count="1" selected="0">
            <x v="7"/>
          </reference>
          <reference field="18" count="1" selected="0">
            <x v="32"/>
          </reference>
          <reference field="26" count="1" selected="0">
            <x v="1"/>
          </reference>
          <reference field="27" count="1">
            <x v="9"/>
          </reference>
        </references>
      </pivotArea>
    </format>
    <format dxfId="905">
      <pivotArea dataOnly="0" labelOnly="1" fieldPosition="0">
        <references count="4">
          <reference field="17" count="1" selected="0">
            <x v="7"/>
          </reference>
          <reference field="18" count="1" selected="0">
            <x v="40"/>
          </reference>
          <reference field="26" count="1" selected="0">
            <x v="1"/>
          </reference>
          <reference field="27" count="1">
            <x v="12"/>
          </reference>
        </references>
      </pivotArea>
    </format>
    <format dxfId="904">
      <pivotArea dataOnly="0" labelOnly="1" fieldPosition="0">
        <references count="4">
          <reference field="17" count="1" selected="0">
            <x v="7"/>
          </reference>
          <reference field="18" count="1" selected="0">
            <x v="48"/>
          </reference>
          <reference field="26" count="1" selected="0">
            <x v="1"/>
          </reference>
          <reference field="27" count="1">
            <x v="14"/>
          </reference>
        </references>
      </pivotArea>
    </format>
    <format dxfId="903">
      <pivotArea dataOnly="0" labelOnly="1" fieldPosition="0">
        <references count="4">
          <reference field="17" count="1" selected="0">
            <x v="7"/>
          </reference>
          <reference field="18" count="1" selected="0">
            <x v="54"/>
          </reference>
          <reference field="26" count="1" selected="0">
            <x v="1"/>
          </reference>
          <reference field="27" count="1">
            <x v="7"/>
          </reference>
        </references>
      </pivotArea>
    </format>
    <format dxfId="902">
      <pivotArea dataOnly="0" labelOnly="1" fieldPosition="0">
        <references count="4">
          <reference field="17" count="1" selected="0">
            <x v="7"/>
          </reference>
          <reference field="18" count="1" selected="0">
            <x v="59"/>
          </reference>
          <reference field="26" count="1" selected="0">
            <x v="1"/>
          </reference>
          <reference field="27" count="1">
            <x v="10"/>
          </reference>
        </references>
      </pivotArea>
    </format>
    <format dxfId="901">
      <pivotArea dataOnly="0" labelOnly="1" fieldPosition="0">
        <references count="4">
          <reference field="17" count="1" selected="0">
            <x v="7"/>
          </reference>
          <reference field="18" count="1" selected="0">
            <x v="67"/>
          </reference>
          <reference field="26" count="1" selected="0">
            <x v="1"/>
          </reference>
          <reference field="27" count="1">
            <x v="8"/>
          </reference>
        </references>
      </pivotArea>
    </format>
    <format dxfId="900">
      <pivotArea dataOnly="0" labelOnly="1" fieldPosition="0">
        <references count="4">
          <reference field="17" count="1" selected="0">
            <x v="7"/>
          </reference>
          <reference field="18" count="1" selected="0">
            <x v="89"/>
          </reference>
          <reference field="26" count="1" selected="0">
            <x v="1"/>
          </reference>
          <reference field="27" count="1">
            <x v="15"/>
          </reference>
        </references>
      </pivotArea>
    </format>
    <format dxfId="899">
      <pivotArea dataOnly="0" labelOnly="1" outline="0" axis="axisValues" fieldPosition="0"/>
    </format>
    <format dxfId="898">
      <pivotArea outline="0" collapsedLevelsAreSubtotals="1" fieldPosition="0"/>
    </format>
    <format dxfId="897">
      <pivotArea dataOnly="0" labelOnly="1" outline="0" axis="axisValues" fieldPosition="0"/>
    </format>
    <format dxfId="896">
      <pivotArea outline="0" collapsedLevelsAreSubtotals="1" fieldPosition="0"/>
    </format>
    <format dxfId="89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G6:K36" firstHeaderRow="1" firstDataRow="1" firstDataCol="4" rowPageCount="1" colPageCount="1"/>
  <pivotFields count="30">
    <pivotField outline="0" showAll="0" defaultSubtota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axis="axisRow" outline="0" showAll="0" defaultSubtotal="0">
      <items count="9">
        <item h="1" x="7"/>
        <item x="0"/>
        <item h="1" x="3"/>
        <item h="1" x="8"/>
        <item h="1" x="2"/>
        <item h="1" x="4"/>
        <item x="1"/>
        <item h="1" x="6"/>
        <item h="1" x="5"/>
      </items>
      <extLst>
        <ext xmlns:x14="http://schemas.microsoft.com/office/spreadsheetml/2009/9/main" uri="{2946ED86-A175-432a-8AC1-64E0C546D7DE}">
          <x14:pivotField fillDownLabels="1"/>
        </ext>
      </extLst>
    </pivotField>
    <pivotField axis="axisRow" outline="0" showAll="0" defaultSubtotal="0">
      <items count="92">
        <item x="76"/>
        <item x="33"/>
        <item x="78"/>
        <item x="71"/>
        <item x="2"/>
        <item x="68"/>
        <item x="32"/>
        <item x="72"/>
        <item x="7"/>
        <item x="10"/>
        <item x="62"/>
        <item x="57"/>
        <item x="40"/>
        <item x="41"/>
        <item x="42"/>
        <item x="22"/>
        <item x="63"/>
        <item x="80"/>
        <item x="36"/>
        <item x="17"/>
        <item x="73"/>
        <item x="43"/>
        <item x="44"/>
        <item x="31"/>
        <item m="1" x="89"/>
        <item x="54"/>
        <item x="75"/>
        <item x="60"/>
        <item x="30"/>
        <item x="35"/>
        <item x="23"/>
        <item x="20"/>
        <item x="18"/>
        <item x="64"/>
        <item x="14"/>
        <item m="1" x="90"/>
        <item x="25"/>
        <item x="3"/>
        <item x="39"/>
        <item x="51"/>
        <item x="27"/>
        <item x="37"/>
        <item x="49"/>
        <item x="61"/>
        <item x="53"/>
        <item x="45"/>
        <item x="55"/>
        <item x="77"/>
        <item x="67"/>
        <item x="81"/>
        <item x="13"/>
        <item x="0"/>
        <item x="84"/>
        <item x="21"/>
        <item x="46"/>
        <item x="70"/>
        <item x="11"/>
        <item x="1"/>
        <item x="74"/>
        <item x="4"/>
        <item x="87"/>
        <item x="6"/>
        <item x="82"/>
        <item x="24"/>
        <item x="12"/>
        <item x="29"/>
        <item x="47"/>
        <item x="26"/>
        <item x="65"/>
        <item x="83"/>
        <item x="59"/>
        <item x="85"/>
        <item x="56"/>
        <item x="58"/>
        <item x="34"/>
        <item x="9"/>
        <item m="1" x="91"/>
        <item x="15"/>
        <item x="38"/>
        <item x="5"/>
        <item x="66"/>
        <item x="52"/>
        <item x="16"/>
        <item x="86"/>
        <item x="79"/>
        <item x="19"/>
        <item x="8"/>
        <item x="48"/>
        <item x="50"/>
        <item h="1" x="28"/>
        <item x="88"/>
        <item x="69"/>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outline="0" multipleItemSelectionAllowed="1" showAll="0" defaultSubtotal="0">
      <extLst>
        <ext xmlns:x14="http://schemas.microsoft.com/office/spreadsheetml/2009/9/main" uri="{2946ED86-A175-432a-8AC1-64E0C546D7DE}">
          <x14:pivotField fillDownLabels="1"/>
        </ext>
      </extLst>
    </pivotField>
    <pivotField axis="axisRow" outline="0" showAll="0" defaultSubtotal="0">
      <items count="10">
        <item x="4"/>
        <item x="6"/>
        <item x="8"/>
        <item x="7"/>
        <item x="1"/>
        <item x="0"/>
        <item x="2"/>
        <item x="3"/>
        <item h="1" x="5"/>
        <item h="1" x="9"/>
      </items>
      <extLst>
        <ext xmlns:x14="http://schemas.microsoft.com/office/spreadsheetml/2009/9/main" uri="{2946ED86-A175-432a-8AC1-64E0C546D7DE}">
          <x14:pivotField fillDownLabels="1"/>
        </ext>
      </extLst>
    </pivotField>
    <pivotField axis="axisRow" outline="0" showAll="0" defaultSubtotal="0">
      <items count="70">
        <item m="1" x="67"/>
        <item m="1" x="68"/>
        <item x="60"/>
        <item x="61"/>
        <item x="48"/>
        <item x="25"/>
        <item x="33"/>
        <item x="34"/>
        <item x="58"/>
        <item x="59"/>
        <item x="40"/>
        <item x="35"/>
        <item x="42"/>
        <item m="1" x="69"/>
        <item x="57"/>
        <item x="41"/>
        <item x="56"/>
        <item x="55"/>
        <item x="64"/>
        <item x="36"/>
        <item x="47"/>
        <item x="1"/>
        <item x="8"/>
        <item x="20"/>
        <item x="31"/>
        <item x="6"/>
        <item x="54"/>
        <item x="15"/>
        <item x="16"/>
        <item x="7"/>
        <item x="32"/>
        <item x="63"/>
        <item x="14"/>
        <item x="9"/>
        <item x="5"/>
        <item x="18"/>
        <item x="11"/>
        <item x="19"/>
        <item x="0"/>
        <item x="53"/>
        <item x="52"/>
        <item x="29"/>
        <item x="30"/>
        <item x="2"/>
        <item x="3"/>
        <item x="4"/>
        <item x="44"/>
        <item x="46"/>
        <item x="43"/>
        <item x="45"/>
        <item x="21"/>
        <item x="22"/>
        <item x="23"/>
        <item x="12"/>
        <item x="10"/>
        <item x="17"/>
        <item x="13"/>
        <item x="24"/>
        <item x="62"/>
        <item x="27"/>
        <item x="26"/>
        <item x="50"/>
        <item x="39"/>
        <item x="49"/>
        <item x="51"/>
        <item x="38"/>
        <item x="37"/>
        <item x="65"/>
        <item h="1" x="28"/>
        <item h="1" x="66"/>
      </items>
      <extLst>
        <ext xmlns:x14="http://schemas.microsoft.com/office/spreadsheetml/2009/9/main" uri="{2946ED86-A175-432a-8AC1-64E0C546D7DE}">
          <x14:pivotField fillDownLabels="1"/>
        </ext>
      </extLst>
    </pivotField>
    <pivotField showAll="0" defaultSubtotal="0"/>
    <pivotField axis="axisPage" dataField="1" multipleItemSelectionAllowed="1" showAll="0" defaultSubtotal="0">
      <items count="3">
        <item h="1" x="1"/>
        <item x="0"/>
        <item h="1" x="2"/>
      </items>
    </pivotField>
  </pivotFields>
  <rowFields count="4">
    <field x="17"/>
    <field x="26"/>
    <field x="18"/>
    <field x="27"/>
  </rowFields>
  <rowItems count="30">
    <i>
      <x v="1"/>
      <x v="5"/>
      <x/>
      <x v="39"/>
    </i>
    <i r="2">
      <x v="4"/>
      <x v="43"/>
    </i>
    <i r="2">
      <x v="16"/>
      <x v="48"/>
    </i>
    <i r="2">
      <x v="20"/>
      <x v="40"/>
    </i>
    <i r="2">
      <x v="28"/>
      <x v="42"/>
    </i>
    <i r="2">
      <x v="33"/>
      <x v="46"/>
    </i>
    <i r="2">
      <x v="37"/>
      <x v="44"/>
    </i>
    <i r="2">
      <x v="51"/>
      <x v="38"/>
    </i>
    <i r="2">
      <x v="59"/>
      <x v="45"/>
    </i>
    <i r="2">
      <x v="65"/>
      <x v="41"/>
    </i>
    <i r="2">
      <x v="68"/>
      <x v="49"/>
    </i>
    <i r="2">
      <x v="80"/>
      <x v="47"/>
    </i>
    <i>
      <x v="6"/>
      <x v="4"/>
      <x v="6"/>
      <x v="30"/>
    </i>
    <i r="2">
      <x v="8"/>
      <x v="29"/>
    </i>
    <i r="2">
      <x v="23"/>
      <x v="24"/>
    </i>
    <i r="2">
      <x v="31"/>
      <x v="23"/>
    </i>
    <i r="2">
      <x v="32"/>
      <x v="35"/>
    </i>
    <i r="2">
      <x v="34"/>
      <x v="32"/>
    </i>
    <i r="2">
      <x v="47"/>
      <x v="26"/>
    </i>
    <i r="2">
      <x v="56"/>
      <x v="36"/>
    </i>
    <i r="2">
      <x v="57"/>
      <x v="21"/>
    </i>
    <i r="2">
      <x v="61"/>
      <x v="25"/>
    </i>
    <i r="2">
      <x v="75"/>
      <x v="33"/>
    </i>
    <i r="2">
      <x v="77"/>
      <x v="27"/>
    </i>
    <i r="2">
      <x v="79"/>
      <x v="34"/>
    </i>
    <i r="2">
      <x v="82"/>
      <x v="28"/>
    </i>
    <i r="2">
      <x v="83"/>
      <x v="31"/>
    </i>
    <i r="2">
      <x v="85"/>
      <x v="37"/>
    </i>
    <i r="2">
      <x v="86"/>
      <x v="22"/>
    </i>
    <i t="grand">
      <x/>
    </i>
  </rowItems>
  <colItems count="1">
    <i/>
  </colItems>
  <pageFields count="1">
    <pageField fld="29" hier="-1"/>
  </pageFields>
  <dataFields count="1">
    <dataField name="Count of AG_COM" fld="29" subtotal="count" baseField="0" baseItem="0"/>
  </dataFields>
  <formats count="26">
    <format dxfId="1330">
      <pivotArea type="all" dataOnly="0" outline="0" fieldPosition="0"/>
    </format>
    <format dxfId="1329">
      <pivotArea outline="0" collapsedLevelsAreSubtotals="1" fieldPosition="0"/>
    </format>
    <format dxfId="1328">
      <pivotArea dataOnly="0" labelOnly="1" outline="0" axis="axisValues" fieldPosition="0"/>
    </format>
    <format dxfId="1327">
      <pivotArea dataOnly="0" labelOnly="1" grandRow="1" outline="0" fieldPosition="0"/>
    </format>
    <format dxfId="1326">
      <pivotArea type="all" dataOnly="0" outline="0" fieldPosition="0"/>
    </format>
    <format dxfId="1325">
      <pivotArea outline="0" collapsedLevelsAreSubtotals="1" fieldPosition="0"/>
    </format>
    <format dxfId="1324">
      <pivotArea dataOnly="0" labelOnly="1" outline="0" axis="axisValues" fieldPosition="0"/>
    </format>
    <format dxfId="1323">
      <pivotArea dataOnly="0" labelOnly="1" grandRow="1" outline="0" fieldPosition="0"/>
    </format>
    <format dxfId="1322">
      <pivotArea type="all" dataOnly="0" outline="0" fieldPosition="0"/>
    </format>
    <format dxfId="1321">
      <pivotArea outline="0" collapsedLevelsAreSubtotals="1" fieldPosition="0"/>
    </format>
    <format dxfId="1320">
      <pivotArea dataOnly="0" labelOnly="1" outline="0" axis="axisValues" fieldPosition="0"/>
    </format>
    <format dxfId="1319">
      <pivotArea dataOnly="0" labelOnly="1" grandRow="1" outline="0" fieldPosition="0"/>
    </format>
    <format dxfId="1318">
      <pivotArea type="all" dataOnly="0" outline="0" fieldPosition="0"/>
    </format>
    <format dxfId="1317">
      <pivotArea outline="0" collapsedLevelsAreSubtotals="1" fieldPosition="0"/>
    </format>
    <format dxfId="1316">
      <pivotArea dataOnly="0" labelOnly="1" outline="0" axis="axisValues" fieldPosition="0"/>
    </format>
    <format dxfId="1315">
      <pivotArea dataOnly="0" labelOnly="1" grandRow="1" outline="0" fieldPosition="0"/>
    </format>
    <format dxfId="1314">
      <pivotArea type="all" dataOnly="0" outline="0" fieldPosition="0"/>
    </format>
    <format dxfId="1313">
      <pivotArea outline="0" collapsedLevelsAreSubtotals="1" fieldPosition="0"/>
    </format>
    <format dxfId="1312">
      <pivotArea dataOnly="0" labelOnly="1" outline="0" axis="axisValues" fieldPosition="0"/>
    </format>
    <format dxfId="1311">
      <pivotArea dataOnly="0" labelOnly="1" grandRow="1" outline="0" fieldPosition="0"/>
    </format>
    <format dxfId="1310">
      <pivotArea dataOnly="0" outline="0" axis="axisValues" fieldPosition="0"/>
    </format>
    <format dxfId="1309">
      <pivotArea dataOnly="0" outline="0" axis="axisValues" fieldPosition="0"/>
    </format>
    <format dxfId="1308">
      <pivotArea dataOnly="0" outline="0" axis="axisValues" fieldPosition="0"/>
    </format>
    <format dxfId="1307">
      <pivotArea dataOnly="0" labelOnly="1" outline="0" axis="axisValues" fieldPosition="0"/>
    </format>
    <format dxfId="1306">
      <pivotArea dataOnly="0" labelOnly="1" outline="0" axis="axisValues" fieldPosition="0"/>
    </format>
    <format dxfId="130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5" name="T_STATUT" displayName="T_STATUT" ref="F2:F7" totalsRowShown="0" headerRowDxfId="49" dataDxfId="48">
  <autoFilter ref="F2:F7"/>
  <tableColumns count="1">
    <tableColumn id="1" name="Statut" dataDxfId="47"/>
  </tableColumns>
  <tableStyleInfo name="TableStyleMedium2" showFirstColumn="0" showLastColumn="0" showRowStripes="1" showColumnStripes="0"/>
</table>
</file>

<file path=xl/tables/table10.xml><?xml version="1.0" encoding="utf-8"?>
<table xmlns="http://schemas.openxmlformats.org/spreadsheetml/2006/main" id="2" name="T_COM" displayName="T_COM" ref="D1:F141" totalsRowShown="0" headerRowDxfId="7" tableBorderDxfId="6">
  <autoFilter ref="D1:F141"/>
  <tableColumns count="3">
    <tableColumn id="1" name="DEPARTEMENT0" dataDxfId="5"/>
    <tableColumn id="2" name="COMMUNE"/>
    <tableColumn id="3" name="COMM_PCODE" dataDxfId="4"/>
  </tableColumns>
  <tableStyleInfo name="TableStyleMedium2" showFirstColumn="0" showLastColumn="0" showRowStripes="1" showColumnStripes="0"/>
</table>
</file>

<file path=xl/tables/table11.xml><?xml version="1.0" encoding="utf-8"?>
<table xmlns="http://schemas.openxmlformats.org/spreadsheetml/2006/main" id="3" name="T_SECTION_COMMUNALE" displayName="T_SECTION_COMMUNALE" ref="H1:J571" totalsRowShown="0" headerRowDxfId="3" tableBorderDxfId="2">
  <autoFilter ref="H1:J571"/>
  <tableColumns count="3">
    <tableColumn id="1" name="COMMUNE0" dataDxfId="1"/>
    <tableColumn id="2" name="SECTIONCOMM"/>
    <tableColumn id="3" name="SECTION_PCODE" dataDxfId="0"/>
  </tableColumns>
  <tableStyleInfo name="TableStyleMedium2" showFirstColumn="0" showLastColumn="0" showRowStripes="1" showColumnStripes="0"/>
</table>
</file>

<file path=xl/tables/table2.xml><?xml version="1.0" encoding="utf-8"?>
<table xmlns="http://schemas.openxmlformats.org/spreadsheetml/2006/main" id="6" name="T_PRIORISATION" displayName="T_PRIORISATION" ref="U2:U4" totalsRowShown="0" headerRowDxfId="46" dataDxfId="45">
  <autoFilter ref="U2:U4"/>
  <tableColumns count="1">
    <tableColumn id="1" name="Priorisation" dataDxfId="44"/>
  </tableColumns>
  <tableStyleInfo name="TableStyleMedium2" showFirstColumn="0" showLastColumn="0" showRowStripes="1" showColumnStripes="0"/>
</table>
</file>

<file path=xl/tables/table3.xml><?xml version="1.0" encoding="utf-8"?>
<table xmlns="http://schemas.openxmlformats.org/spreadsheetml/2006/main" id="10" name="T_ACTIVITE1" displayName="T_ACTIVITE1" ref="N2:O15" totalsRowShown="0" headerRowDxfId="43" dataDxfId="41" headerRowBorderDxfId="42" tableBorderDxfId="40" totalsRowBorderDxfId="39">
  <autoFilter ref="N2:O15"/>
  <sortState ref="N3:O15">
    <sortCondition ref="N2:N15"/>
  </sortState>
  <tableColumns count="2">
    <tableColumn id="1" name="ASSISTANCE0" dataDxfId="38"/>
    <tableColumn id="2" name="ACTIVITE1" dataDxfId="37"/>
  </tableColumns>
  <tableStyleInfo name="TableStyleLight2" showFirstColumn="0" showLastColumn="0" showRowStripes="1" showColumnStripes="0"/>
</table>
</file>

<file path=xl/tables/table4.xml><?xml version="1.0" encoding="utf-8"?>
<table xmlns="http://schemas.openxmlformats.org/spreadsheetml/2006/main" id="11" name="T_MILIEU" displayName="T_MILIEU" ref="H2:H6" totalsRowShown="0" headerRowDxfId="36" dataDxfId="35">
  <autoFilter ref="H2:H6"/>
  <tableColumns count="1">
    <tableColumn id="1" name="MILIEU" dataDxfId="34"/>
  </tableColumns>
  <tableStyleInfo name="TableStyleMedium2" showFirstColumn="0" showLastColumn="0" showRowStripes="1" showColumnStripes="0"/>
</table>
</file>

<file path=xl/tables/table5.xml><?xml version="1.0" encoding="utf-8"?>
<table xmlns="http://schemas.openxmlformats.org/spreadsheetml/2006/main" id="12" name="T_ACTIVITE2" displayName="T_ACTIVITE2" ref="Q2:S39" totalsRowShown="0" headerRowDxfId="33" headerRowBorderDxfId="32" tableBorderDxfId="31" totalsRowBorderDxfId="30">
  <autoFilter ref="Q2:S39"/>
  <sortState ref="Q3:S29">
    <sortCondition ref="Q2:Q29"/>
  </sortState>
  <tableColumns count="3">
    <tableColumn id="1" name="ACTIVITE10" dataDxfId="29"/>
    <tableColumn id="2" name="ACTIVITE2" dataDxfId="28"/>
    <tableColumn id="3" name="Unité" dataDxfId="27"/>
  </tableColumns>
  <tableStyleInfo name="TableStyleMedium2" showFirstColumn="0" showLastColumn="0" showRowStripes="1" showColumnStripes="0"/>
</table>
</file>

<file path=xl/tables/table6.xml><?xml version="1.0" encoding="utf-8"?>
<table xmlns="http://schemas.openxmlformats.org/spreadsheetml/2006/main" id="15" name="T_ASSISTANCE" displayName="T_ASSISTANCE" ref="L2:L5" totalsRowShown="0" headerRowDxfId="26" dataDxfId="24" headerRowBorderDxfId="25" tableBorderDxfId="23" totalsRowBorderDxfId="22">
  <autoFilter ref="L2:L5"/>
  <tableColumns count="1">
    <tableColumn id="2" name="ASSISTANCE" dataDxfId="21"/>
  </tableColumns>
  <tableStyleInfo name="TableStyleMedium2" showFirstColumn="0" showLastColumn="0" showRowStripes="1" showColumnStripes="0"/>
</table>
</file>

<file path=xl/tables/table7.xml><?xml version="1.0" encoding="utf-8"?>
<table xmlns="http://schemas.openxmlformats.org/spreadsheetml/2006/main" id="16" name="T_INTERVENTION" displayName="T_INTERVENTION" ref="J2:J5" totalsRowShown="0" headerRowDxfId="20" dataDxfId="18" headerRowBorderDxfId="19" tableBorderDxfId="17">
  <autoFilter ref="J2:J5"/>
  <tableColumns count="1">
    <tableColumn id="1" name="NIVEAU D'INTERVENTION" dataDxfId="16"/>
  </tableColumns>
  <tableStyleInfo name="TableStyleMedium2" showFirstColumn="0" showLastColumn="0" showRowStripes="1" showColumnStripes="0"/>
</table>
</file>

<file path=xl/tables/table8.xml><?xml version="1.0" encoding="utf-8"?>
<table xmlns="http://schemas.openxmlformats.org/spreadsheetml/2006/main" id="4" name="T_ORGANISATION" displayName="T_ORGANISATION" ref="A2:D109" totalsRowShown="0" headerRowDxfId="15">
  <autoFilter ref="A2:D109"/>
  <sortState ref="A3:D133">
    <sortCondition ref="A2:A133"/>
  </sortState>
  <tableColumns count="4">
    <tableColumn id="1" name="Organisation" dataDxfId="14"/>
    <tableColumn id="2" name="Organization type" dataDxfId="13"/>
    <tableColumn id="3" name="Focal Point" dataDxfId="12"/>
    <tableColumn id="4" name="Sent new format?" dataDxfId="11"/>
  </tableColumns>
  <tableStyleInfo name="TableStyleMedium2" showFirstColumn="0" showLastColumn="0" showRowStripes="1" showColumnStripes="0"/>
</table>
</file>

<file path=xl/tables/table9.xml><?xml version="1.0" encoding="utf-8"?>
<table xmlns="http://schemas.openxmlformats.org/spreadsheetml/2006/main" id="1" name="T_DEP" displayName="T_DEP" ref="A1:B11" totalsRowShown="0" headerRowDxfId="10" tableBorderDxfId="9">
  <autoFilter ref="A1:B11"/>
  <tableColumns count="2">
    <tableColumn id="1" name="DEPARTEMENT" dataDxfId="8"/>
    <tableColumn id="2" name="DEP_PCOD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5.xml"/><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48"/>
  <sheetViews>
    <sheetView zoomScale="70" zoomScaleNormal="70" zoomScaleSheetLayoutView="85" zoomScalePageLayoutView="85" workbookViewId="0">
      <pane ySplit="4" topLeftCell="A7" activePane="bottomLeft" state="frozen"/>
      <selection pane="bottomLeft" activeCell="G8" sqref="G8"/>
    </sheetView>
  </sheetViews>
  <sheetFormatPr defaultColWidth="8.85546875" defaultRowHeight="23.25"/>
  <cols>
    <col min="1" max="1" width="8.85546875" style="22"/>
    <col min="2" max="4" width="9.85546875" style="22" customWidth="1"/>
    <col min="5" max="5" width="13.85546875" style="22" customWidth="1"/>
    <col min="6" max="6" width="18.7109375" style="22" customWidth="1"/>
    <col min="7" max="7" width="16.85546875" style="70" customWidth="1"/>
    <col min="8" max="8" width="17.85546875" style="71" bestFit="1" customWidth="1"/>
    <col min="9" max="9" width="17.85546875" style="71" customWidth="1"/>
    <col min="10" max="10" width="16.28515625" style="22" customWidth="1"/>
    <col min="11" max="11" width="15.7109375" style="22" customWidth="1"/>
    <col min="12" max="12" width="15.7109375" style="78" customWidth="1"/>
    <col min="13" max="13" width="14.42578125" style="22" bestFit="1" customWidth="1"/>
    <col min="14" max="14" width="13.42578125" style="22" bestFit="1" customWidth="1"/>
    <col min="15" max="15" width="8.85546875" style="22"/>
    <col min="16" max="16" width="15.28515625" style="22" customWidth="1"/>
    <col min="17" max="17" width="18.42578125" style="22" customWidth="1"/>
    <col min="18" max="18" width="17.7109375" style="22" bestFit="1" customWidth="1"/>
    <col min="19" max="16384" width="8.85546875" style="22"/>
  </cols>
  <sheetData>
    <row r="1" spans="1:19" ht="63" customHeight="1">
      <c r="A1" s="100"/>
      <c r="B1" s="182" t="s">
        <v>1964</v>
      </c>
      <c r="C1" s="183"/>
      <c r="D1" s="183"/>
      <c r="E1" s="183"/>
      <c r="F1" s="183"/>
      <c r="G1" s="183"/>
      <c r="H1" s="183"/>
      <c r="I1" s="183"/>
      <c r="J1" s="183"/>
      <c r="K1" s="183"/>
      <c r="L1" s="183"/>
      <c r="M1" s="183"/>
      <c r="N1" s="183"/>
      <c r="O1" s="102"/>
      <c r="P1" s="141"/>
      <c r="Q1" s="141"/>
      <c r="R1" s="142"/>
      <c r="S1" s="142"/>
    </row>
    <row r="2" spans="1:19" s="78" customFormat="1" ht="19.5" customHeight="1">
      <c r="A2" s="100"/>
      <c r="B2" s="103"/>
      <c r="C2" s="103"/>
      <c r="D2" s="103"/>
      <c r="E2" s="103"/>
      <c r="F2" s="103"/>
      <c r="G2" s="104" t="s">
        <v>1849</v>
      </c>
      <c r="H2" s="186">
        <f ca="1">TODAY()</f>
        <v>42818</v>
      </c>
      <c r="I2" s="186"/>
      <c r="J2" s="187"/>
      <c r="K2" s="103"/>
      <c r="L2" s="103"/>
      <c r="M2" s="103"/>
      <c r="N2" s="103"/>
      <c r="O2" s="103"/>
      <c r="P2" s="143"/>
      <c r="Q2" s="143"/>
      <c r="R2" s="142"/>
      <c r="S2" s="142"/>
    </row>
    <row r="3" spans="1:19" s="78" customFormat="1" ht="19.5" customHeight="1" thickBot="1">
      <c r="A3" s="100"/>
      <c r="B3" s="103"/>
      <c r="C3" s="103"/>
      <c r="D3" s="103"/>
      <c r="E3" s="103"/>
      <c r="F3" s="188" t="s">
        <v>1851</v>
      </c>
      <c r="G3" s="189"/>
      <c r="H3" s="189"/>
      <c r="I3" s="189" t="s">
        <v>17</v>
      </c>
      <c r="J3" s="189"/>
      <c r="K3" s="189"/>
      <c r="L3" s="189" t="s">
        <v>20</v>
      </c>
      <c r="M3" s="189"/>
      <c r="N3" s="190"/>
      <c r="O3" s="103"/>
      <c r="P3" s="143"/>
      <c r="Q3" s="143"/>
      <c r="R3" s="142"/>
      <c r="S3" s="142"/>
    </row>
    <row r="4" spans="1:19" s="92" customFormat="1" ht="27" customHeight="1">
      <c r="A4" s="105"/>
      <c r="B4" s="105"/>
      <c r="C4" s="105"/>
      <c r="D4" s="105"/>
      <c r="E4" s="105"/>
      <c r="F4" s="106" t="s">
        <v>1198</v>
      </c>
      <c r="G4" s="107" t="s">
        <v>1209</v>
      </c>
      <c r="H4" s="108" t="s">
        <v>1850</v>
      </c>
      <c r="I4" s="160" t="s">
        <v>1198</v>
      </c>
      <c r="J4" s="109" t="s">
        <v>1209</v>
      </c>
      <c r="K4" s="108" t="s">
        <v>1850</v>
      </c>
      <c r="L4" s="160" t="s">
        <v>1198</v>
      </c>
      <c r="M4" s="161" t="s">
        <v>1209</v>
      </c>
      <c r="N4" s="161" t="s">
        <v>1850</v>
      </c>
      <c r="O4" s="105"/>
      <c r="P4" s="144"/>
      <c r="Q4" s="144"/>
      <c r="R4" s="144"/>
      <c r="S4" s="144"/>
    </row>
    <row r="5" spans="1:19" s="93" customFormat="1" ht="22.5">
      <c r="A5" s="101"/>
      <c r="B5" s="185" t="s">
        <v>1053</v>
      </c>
      <c r="C5" s="185"/>
      <c r="D5" s="178" t="s">
        <v>1048</v>
      </c>
      <c r="E5" s="179"/>
      <c r="F5" s="117">
        <f>SUM(SUMIFS('4W'!$N$4:$N$4974,'4W'!$F$4:$F$4974,$D$37,'4W'!$K$4:$K$4974,'DRAFT DASHBOARD'!D5),SUMIFS('4W'!$N$4:$N$4974,'4W'!$F$4:$F$4974,$D$38,'4W'!$K$4:$K$4974,'DRAFT DASHBOARD'!D5))</f>
        <v>157959</v>
      </c>
      <c r="G5" s="117">
        <f>SUM(SUMIFS('4W'!$S$4:$S$4974,'4W'!$F$4:$F$4974,$D$37,'4W'!$K$4:$K$4974,'DRAFT DASHBOARD'!D5),SUMIFS('4W'!$S$4:$S$4974,'4W'!$F$4:$F$4974,$D$38,'4W'!$K$4:$K$4974,'DRAFT DASHBOARD'!D5))</f>
        <v>139335</v>
      </c>
      <c r="H5" s="118">
        <f>G5*5</f>
        <v>696675</v>
      </c>
      <c r="I5" s="119">
        <f>SUM(SUMIFS('4W'!$N$4:$N$4974,'4W'!$F$4:$F$4974,$D$37,'4W'!$K$4:$K$4974,'DRAFT DASHBOARD'!D5,'4W'!$U$4:$U$4974,'DRAFT DASHBOARD'!$I$3),SUMIFS('4W'!$N$4:$N$4974,'4W'!$F$4:$F$4974,$D$38,'4W'!$K$4:$K$4974,'DRAFT DASHBOARD'!D5,'4W'!$U$4:$U$4974,'DRAFT DASHBOARD'!$I$3))</f>
        <v>89424</v>
      </c>
      <c r="J5" s="119">
        <f>SUM(SUMIFS('4W'!$S$4:$S$4974,'4W'!$F$4:$F$4974,$D$37,'4W'!$K$4:$K$4974,'DRAFT DASHBOARD'!D5,'4W'!$U$4:$U$4974,'DRAFT DASHBOARD'!$I$3),SUMIFS('4W'!$S$4:$S$4974,'4W'!$F$4:$F$4974,$D$38,'4W'!$K$4:$K$4974,'DRAFT DASHBOARD'!D5,'4W'!$U$4:$U$4974,'DRAFT DASHBOARD'!$I$3))</f>
        <v>70767</v>
      </c>
      <c r="K5" s="120">
        <f>J5*5</f>
        <v>353835</v>
      </c>
      <c r="L5" s="117">
        <f>SUM(SUMIFS('4W'!$N$4:$N$4974,'4W'!$F$4:$F$4974,$D$37,'4W'!$K$4:$K$4974,'DRAFT DASHBOARD'!D5,'4W'!$U$4:$U$4974,'DRAFT DASHBOARD'!$L$3),SUMIFS('4W'!$N$4:$N$4974,'4W'!$F$4:$F$4974,$D$38,'4W'!$K$4:$K$4974,'DRAFT DASHBOARD'!D5,'4W'!$U$4:$U$4974,'DRAFT DASHBOARD'!$L$3))</f>
        <v>48992</v>
      </c>
      <c r="M5" s="119">
        <f>SUM(SUMIFS('4W'!$S$4:$S$4974,'4W'!$F$4:$F$4974,$D$37,'4W'!$K$4:$K$4974,'DRAFT DASHBOARD'!D5,'4W'!$U$4:$U$4974,'DRAFT DASHBOARD'!$L$3),SUMIFS('4W'!$S$4:$S$4974,'4W'!$F$4:$F$4974,$D$38,'4W'!$K$4:$K$4974,'DRAFT DASHBOARD'!D5,'4W'!$U$4:$U$4974,'DRAFT DASHBOARD'!$L$3))</f>
        <v>46360</v>
      </c>
      <c r="N5" s="118">
        <f>M5*5</f>
        <v>231800</v>
      </c>
      <c r="O5" s="110"/>
      <c r="P5" s="145"/>
      <c r="Q5" s="145"/>
      <c r="R5" s="145"/>
      <c r="S5" s="145"/>
    </row>
    <row r="6" spans="1:19" s="69" customFormat="1" ht="22.5">
      <c r="A6" s="100"/>
      <c r="B6" s="185"/>
      <c r="C6" s="185"/>
      <c r="D6" s="178" t="s">
        <v>1023</v>
      </c>
      <c r="E6" s="179"/>
      <c r="F6" s="117">
        <f>SUM(SUMIFS('4W'!$N$4:$N$4974,'4W'!$F$4:$F$4974,$D$37,'4W'!$K$4:$K$4974,'DRAFT DASHBOARD'!D6),SUMIFS('4W'!$N$4:$N$4974,'4W'!$F$4:$F$4974,$D$38,'4W'!$K$4:$K$4974,'DRAFT DASHBOARD'!D6))</f>
        <v>0</v>
      </c>
      <c r="G6" s="117">
        <f>SUM(SUMIFS('4W'!$S$4:$S$4974,'4W'!$F$4:$F$4974,$D$37,'4W'!$K$4:$K$4974,'DRAFT DASHBOARD'!D6),SUMIFS('4W'!$S$4:$S$4974,'4W'!$F$4:$F$4974,$D$38,'4W'!$K$4:$K$4974,'DRAFT DASHBOARD'!D6))</f>
        <v>180</v>
      </c>
      <c r="H6" s="118">
        <f t="shared" ref="H6:H36" si="0">G6*5</f>
        <v>900</v>
      </c>
      <c r="I6" s="119">
        <f>SUM(SUMIFS('4W'!$N$4:$N$4974,'4W'!$F$4:$F$4974,$D$37,'4W'!$K$4:$K$4974,'DRAFT DASHBOARD'!D6,'4W'!$U$4:$U$4974,'DRAFT DASHBOARD'!$I$3),SUMIFS('4W'!$N$4:$N$4974,'4W'!$F$4:$F$4974,$D$38,'4W'!$K$4:$K$4974,'DRAFT DASHBOARD'!D6,'4W'!$U$4:$U$4974,'DRAFT DASHBOARD'!$I$3))</f>
        <v>0</v>
      </c>
      <c r="J6" s="119">
        <f>SUM(SUMIFS('4W'!$S$4:$S$4974,'4W'!$F$4:$F$4974,$D$37,'4W'!$K$4:$K$4974,'DRAFT DASHBOARD'!D6,'4W'!$U$4:$U$4974,'DRAFT DASHBOARD'!$I$3),SUMIFS('4W'!$S$4:$S$4974,'4W'!$F$4:$F$4974,$D$38,'4W'!$K$4:$K$4974,'DRAFT DASHBOARD'!D6,'4W'!$U$4:$U$4974,'DRAFT DASHBOARD'!$I$3))</f>
        <v>180</v>
      </c>
      <c r="K6" s="120">
        <f t="shared" ref="K6:K36" si="1">J6*5</f>
        <v>900</v>
      </c>
      <c r="L6" s="117">
        <f>SUM(SUMIFS('4W'!$N$4:$N$4974,'4W'!$F$4:$F$4974,$D$37,'4W'!$K$4:$K$4974,'DRAFT DASHBOARD'!D6,'4W'!$U$4:$U$4974,'DRAFT DASHBOARD'!$L$3),SUMIFS('4W'!$N$4:$N$4974,'4W'!$F$4:$F$4974,$D$38,'4W'!$K$4:$K$4974,'DRAFT DASHBOARD'!D6,'4W'!$U$4:$U$4974,'DRAFT DASHBOARD'!$L$3))</f>
        <v>0</v>
      </c>
      <c r="M6" s="119">
        <f>SUM(SUMIFS('4W'!$S$4:$S$4974,'4W'!$F$4:$F$4974,$D$37,'4W'!$K$4:$K$4974,'DRAFT DASHBOARD'!D6,'4W'!$U$4:$U$4974,'DRAFT DASHBOARD'!$L$3),SUMIFS('4W'!$S$4:$S$4974,'4W'!$F$4:$F$4974,$D$38,'4W'!$K$4:$K$4974,'DRAFT DASHBOARD'!D6,'4W'!$U$4:$U$4974,'DRAFT DASHBOARD'!$L$3))</f>
        <v>0</v>
      </c>
      <c r="N6" s="118">
        <f t="shared" ref="N6:N36" si="2">M6*5</f>
        <v>0</v>
      </c>
      <c r="O6" s="111"/>
      <c r="P6" s="142"/>
      <c r="Q6" s="142"/>
      <c r="R6" s="142"/>
      <c r="S6" s="142"/>
    </row>
    <row r="7" spans="1:19" s="69" customFormat="1" ht="22.5">
      <c r="A7" s="100"/>
      <c r="B7" s="185"/>
      <c r="C7" s="185"/>
      <c r="D7" s="178" t="s">
        <v>1064</v>
      </c>
      <c r="E7" s="179"/>
      <c r="F7" s="117">
        <f>SUM(SUMIFS('4W'!$N$4:$N$4974,'4W'!$F$4:$F$4974,$D$37,'4W'!$K$4:$K$4974,'DRAFT DASHBOARD'!D7),SUMIFS('4W'!$N$4:$N$4974,'4W'!$F$4:$F$4974,$D$38,'4W'!$K$4:$K$4974,'DRAFT DASHBOARD'!D7))</f>
        <v>58542</v>
      </c>
      <c r="G7" s="117">
        <f>SUM(SUMIFS('4W'!$S$4:$S$4974,'4W'!$F$4:$F$4974,$D$37,'4W'!$K$4:$K$4974,'DRAFT DASHBOARD'!D7),SUMIFS('4W'!$S$4:$S$4974,'4W'!$F$4:$F$4974,$D$38,'4W'!$K$4:$K$4974,'DRAFT DASHBOARD'!D7))</f>
        <v>50077</v>
      </c>
      <c r="H7" s="118">
        <f t="shared" si="0"/>
        <v>250385</v>
      </c>
      <c r="I7" s="119">
        <f>SUM(SUMIFS('4W'!$N$4:$N$4974,'4W'!$F$4:$F$4974,$D$37,'4W'!$K$4:$K$4974,'DRAFT DASHBOARD'!D7,'4W'!$U$4:$U$4974,'DRAFT DASHBOARD'!$I$3),SUMIFS('4W'!$N$4:$N$4974,'4W'!$F$4:$F$4974,$D$38,'4W'!$K$4:$K$4974,'DRAFT DASHBOARD'!D7,'4W'!$U$4:$U$4974,'DRAFT DASHBOARD'!$I$3))</f>
        <v>17667</v>
      </c>
      <c r="J7" s="119">
        <f>SUM(SUMIFS('4W'!$S$4:$S$4974,'4W'!$F$4:$F$4974,$D$37,'4W'!$K$4:$K$4974,'DRAFT DASHBOARD'!D7,'4W'!$U$4:$U$4974,'DRAFT DASHBOARD'!$I$3),SUMIFS('4W'!$S$4:$S$4974,'4W'!$F$4:$F$4974,$D$38,'4W'!$K$4:$K$4974,'DRAFT DASHBOARD'!D7,'4W'!$U$4:$U$4974,'DRAFT DASHBOARD'!$I$3))</f>
        <v>17217</v>
      </c>
      <c r="K7" s="120">
        <f t="shared" si="1"/>
        <v>86085</v>
      </c>
      <c r="L7" s="117">
        <f>SUM(SUMIFS('4W'!$N$4:$N$4974,'4W'!$F$4:$F$4974,$D$37,'4W'!$K$4:$K$4974,'DRAFT DASHBOARD'!D7,'4W'!$U$4:$U$4974,'DRAFT DASHBOARD'!$L$3),SUMIFS('4W'!$N$4:$N$4974,'4W'!$F$4:$F$4974,$D$38,'4W'!$K$4:$K$4974,'DRAFT DASHBOARD'!D7,'4W'!$U$4:$U$4974,'DRAFT DASHBOARD'!$L$3))</f>
        <v>35104</v>
      </c>
      <c r="M7" s="119">
        <f>SUM(SUMIFS('4W'!$S$4:$S$4974,'4W'!$F$4:$F$4974,$D$37,'4W'!$K$4:$K$4974,'DRAFT DASHBOARD'!D7,'4W'!$U$4:$U$4974,'DRAFT DASHBOARD'!$L$3),SUMIFS('4W'!$S$4:$S$4974,'4W'!$F$4:$F$4974,$D$38,'4W'!$K$4:$K$4974,'DRAFT DASHBOARD'!D7,'4W'!$U$4:$U$4974,'DRAFT DASHBOARD'!$L$3))</f>
        <v>24547</v>
      </c>
      <c r="N7" s="118">
        <f t="shared" si="2"/>
        <v>122735</v>
      </c>
      <c r="O7" s="111"/>
      <c r="P7" s="142"/>
      <c r="Q7" s="142"/>
      <c r="R7" s="142"/>
      <c r="S7" s="142"/>
    </row>
    <row r="8" spans="1:19" s="69" customFormat="1" ht="22.5">
      <c r="A8" s="100"/>
      <c r="B8" s="185"/>
      <c r="C8" s="185"/>
      <c r="D8" s="178" t="s">
        <v>1185</v>
      </c>
      <c r="E8" s="179"/>
      <c r="F8" s="117">
        <f>SUM(SUMIFS('4W'!$N$4:$N$4974,'4W'!$F$4:$F$4974,$D$37,'4W'!$K$4:$K$4974,'DRAFT DASHBOARD'!D8),SUMIFS('4W'!$N$4:$N$4974,'4W'!$F$4:$F$4974,$D$38,'4W'!$K$4:$K$4974,'DRAFT DASHBOARD'!D8))</f>
        <v>10631</v>
      </c>
      <c r="G8" s="117">
        <f>SUM(SUMIFS('4W'!$S$4:$S$4974,'4W'!$F$4:$F$4974,$D$37,'4W'!$K$4:$K$4974,'DRAFT DASHBOARD'!D8),SUMIFS('4W'!$S$4:$S$4974,'4W'!$F$4:$F$4974,$D$38,'4W'!$K$4:$K$4974,'DRAFT DASHBOARD'!D8))</f>
        <v>26583</v>
      </c>
      <c r="H8" s="118">
        <f t="shared" si="0"/>
        <v>132915</v>
      </c>
      <c r="I8" s="119">
        <f>SUM(SUMIFS('4W'!$N$4:$N$4974,'4W'!$F$4:$F$4974,$D$37,'4W'!$K$4:$K$4974,'DRAFT DASHBOARD'!D8,'4W'!$U$4:$U$4974,'DRAFT DASHBOARD'!$I$3),SUMIFS('4W'!$N$4:$N$4974,'4W'!$F$4:$F$4974,$D$38,'4W'!$K$4:$K$4974,'DRAFT DASHBOARD'!D8,'4W'!$U$4:$U$4974,'DRAFT DASHBOARD'!$I$3))</f>
        <v>2260</v>
      </c>
      <c r="J8" s="119">
        <f>SUM(SUMIFS('4W'!$S$4:$S$4974,'4W'!$F$4:$F$4974,$D$37,'4W'!$K$4:$K$4974,'DRAFT DASHBOARD'!D8,'4W'!$U$4:$U$4974,'DRAFT DASHBOARD'!$I$3),SUMIFS('4W'!$S$4:$S$4974,'4W'!$F$4:$F$4974,$D$38,'4W'!$K$4:$K$4974,'DRAFT DASHBOARD'!D8,'4W'!$U$4:$U$4974,'DRAFT DASHBOARD'!$I$3))</f>
        <v>11160</v>
      </c>
      <c r="K8" s="120">
        <f t="shared" si="1"/>
        <v>55800</v>
      </c>
      <c r="L8" s="117">
        <f>SUM(SUMIFS('4W'!$N$4:$N$4974,'4W'!$F$4:$F$4974,$D$37,'4W'!$K$4:$K$4974,'DRAFT DASHBOARD'!D8,'4W'!$U$4:$U$4974,'DRAFT DASHBOARD'!$L$3),SUMIFS('4W'!$N$4:$N$4974,'4W'!$F$4:$F$4974,$D$38,'4W'!$K$4:$K$4974,'DRAFT DASHBOARD'!D8,'4W'!$U$4:$U$4974,'DRAFT DASHBOARD'!$L$3))</f>
        <v>7079</v>
      </c>
      <c r="M8" s="119">
        <f>SUM(SUMIFS('4W'!$S$4:$S$4974,'4W'!$F$4:$F$4974,$D$37,'4W'!$K$4:$K$4974,'DRAFT DASHBOARD'!D8,'4W'!$U$4:$U$4974,'DRAFT DASHBOARD'!$L$3),SUMIFS('4W'!$S$4:$S$4974,'4W'!$F$4:$F$4974,$D$38,'4W'!$K$4:$K$4974,'DRAFT DASHBOARD'!D8,'4W'!$U$4:$U$4974,'DRAFT DASHBOARD'!$L$3))</f>
        <v>13737</v>
      </c>
      <c r="N8" s="118">
        <f t="shared" si="2"/>
        <v>68685</v>
      </c>
      <c r="O8" s="111"/>
      <c r="P8" s="142"/>
      <c r="Q8" s="142"/>
      <c r="R8" s="142"/>
      <c r="S8" s="142"/>
    </row>
    <row r="9" spans="1:19" s="69" customFormat="1" ht="22.5">
      <c r="A9" s="100"/>
      <c r="B9" s="185"/>
      <c r="C9" s="185"/>
      <c r="D9" s="178" t="s">
        <v>1175</v>
      </c>
      <c r="E9" s="179"/>
      <c r="F9" s="117">
        <f>SUM(SUMIFS('4W'!$N$4:$N$4974,'4W'!$F$4:$F$4974,$D$37,'4W'!$K$4:$K$4974,'DRAFT DASHBOARD'!D9),SUMIFS('4W'!$N$4:$N$4974,'4W'!$F$4:$F$4974,$D$38,'4W'!$K$4:$K$4974,'DRAFT DASHBOARD'!D9))</f>
        <v>4186</v>
      </c>
      <c r="G9" s="117">
        <f>SUM(SUMIFS('4W'!$S$4:$S$4974,'4W'!$F$4:$F$4974,$D$37,'4W'!$K$4:$K$4974,'DRAFT DASHBOARD'!D9),SUMIFS('4W'!$S$4:$S$4974,'4W'!$F$4:$F$4974,$D$38,'4W'!$K$4:$K$4974,'DRAFT DASHBOARD'!D9))</f>
        <v>5306</v>
      </c>
      <c r="H9" s="118">
        <f t="shared" si="0"/>
        <v>26530</v>
      </c>
      <c r="I9" s="119">
        <f>SUM(SUMIFS('4W'!$N$4:$N$4974,'4W'!$F$4:$F$4974,$D$37,'4W'!$K$4:$K$4974,'DRAFT DASHBOARD'!D9,'4W'!$U$4:$U$4974,'DRAFT DASHBOARD'!$I$3),SUMIFS('4W'!$N$4:$N$4974,'4W'!$F$4:$F$4974,$D$38,'4W'!$K$4:$K$4974,'DRAFT DASHBOARD'!D9,'4W'!$U$4:$U$4974,'DRAFT DASHBOARD'!$I$3))</f>
        <v>2001</v>
      </c>
      <c r="J9" s="119">
        <f>SUM(SUMIFS('4W'!$S$4:$S$4974,'4W'!$F$4:$F$4974,$D$37,'4W'!$K$4:$K$4974,'DRAFT DASHBOARD'!D9,'4W'!$U$4:$U$4974,'DRAFT DASHBOARD'!$I$3),SUMIFS('4W'!$S$4:$S$4974,'4W'!$F$4:$F$4974,$D$38,'4W'!$K$4:$K$4974,'DRAFT DASHBOARD'!D9,'4W'!$U$4:$U$4974,'DRAFT DASHBOARD'!$I$3))</f>
        <v>3121</v>
      </c>
      <c r="K9" s="120">
        <f t="shared" si="1"/>
        <v>15605</v>
      </c>
      <c r="L9" s="117">
        <f>SUM(SUMIFS('4W'!$N$4:$N$4974,'4W'!$F$4:$F$4974,$D$37,'4W'!$K$4:$K$4974,'DRAFT DASHBOARD'!D9,'4W'!$U$4:$U$4974,'DRAFT DASHBOARD'!$L$3),SUMIFS('4W'!$N$4:$N$4974,'4W'!$F$4:$F$4974,$D$38,'4W'!$K$4:$K$4974,'DRAFT DASHBOARD'!D9,'4W'!$U$4:$U$4974,'DRAFT DASHBOARD'!$L$3))</f>
        <v>2185</v>
      </c>
      <c r="M9" s="119">
        <f>SUM(SUMIFS('4W'!$S$4:$S$4974,'4W'!$F$4:$F$4974,$D$37,'4W'!$K$4:$K$4974,'DRAFT DASHBOARD'!D9,'4W'!$U$4:$U$4974,'DRAFT DASHBOARD'!$L$3),SUMIFS('4W'!$S$4:$S$4974,'4W'!$F$4:$F$4974,$D$38,'4W'!$K$4:$K$4974,'DRAFT DASHBOARD'!D9,'4W'!$U$4:$U$4974,'DRAFT DASHBOARD'!$L$3))</f>
        <v>2185</v>
      </c>
      <c r="N9" s="118">
        <f t="shared" si="2"/>
        <v>10925</v>
      </c>
      <c r="O9" s="111"/>
      <c r="P9" s="142"/>
      <c r="Q9" s="142"/>
      <c r="R9" s="142"/>
      <c r="S9" s="142"/>
    </row>
    <row r="10" spans="1:19" s="69" customFormat="1" ht="22.5">
      <c r="A10" s="100"/>
      <c r="B10" s="185" t="s">
        <v>1052</v>
      </c>
      <c r="C10" s="185"/>
      <c r="D10" s="178" t="s">
        <v>1059</v>
      </c>
      <c r="E10" s="179"/>
      <c r="F10" s="117">
        <f>SUM(SUMIFS('4W'!$N$4:$N$4974,'4W'!$F$4:$F$4974,$D$37,'4W'!$K$4:$K$4974,'DRAFT DASHBOARD'!D10),SUMIFS('4W'!$N$4:$N$4974,'4W'!$F$4:$F$4974,$D$38,'4W'!$K$4:$K$4974,'DRAFT DASHBOARD'!D10))</f>
        <v>4936109</v>
      </c>
      <c r="G10" s="117">
        <f>SUM(SUMIFS('4W'!$S$4:$S$4974,'4W'!$F$4:$F$4974,$D$37,'4W'!$K$4:$K$4974,'DRAFT DASHBOARD'!D10),SUMIFS('4W'!$S$4:$S$4974,'4W'!$F$4:$F$4974,$D$38,'4W'!$K$4:$K$4974,'DRAFT DASHBOARD'!D10))</f>
        <v>50437</v>
      </c>
      <c r="H10" s="118">
        <f t="shared" si="0"/>
        <v>252185</v>
      </c>
      <c r="I10" s="119">
        <f>SUM(SUMIFS('4W'!$N$4:$N$4974,'4W'!$F$4:$F$4974,$D$37,'4W'!$K$4:$K$4974,'DRAFT DASHBOARD'!D10,'4W'!$U$4:$U$4974,'DRAFT DASHBOARD'!$I$3),SUMIFS('4W'!$N$4:$N$4974,'4W'!$F$4:$F$4974,$D$38,'4W'!$K$4:$K$4974,'DRAFT DASHBOARD'!D10,'4W'!$U$4:$U$4974,'DRAFT DASHBOARD'!$I$3))</f>
        <v>2665131</v>
      </c>
      <c r="J10" s="119">
        <f>SUM(SUMIFS('4W'!$S$4:$S$4974,'4W'!$F$4:$F$4974,$D$37,'4W'!$K$4:$K$4974,'DRAFT DASHBOARD'!D10,'4W'!$U$4:$U$4974,'DRAFT DASHBOARD'!$I$3),SUMIFS('4W'!$S$4:$S$4974,'4W'!$F$4:$F$4974,$D$38,'4W'!$K$4:$K$4974,'DRAFT DASHBOARD'!D10,'4W'!$U$4:$U$4974,'DRAFT DASHBOARD'!$I$3))</f>
        <v>25451</v>
      </c>
      <c r="K10" s="120">
        <f t="shared" si="1"/>
        <v>127255</v>
      </c>
      <c r="L10" s="117">
        <f>SUM(SUMIFS('4W'!$N$4:$N$4974,'4W'!$F$4:$F$4974,$D$37,'4W'!$K$4:$K$4974,'DRAFT DASHBOARD'!D10,'4W'!$U$4:$U$4974,'DRAFT DASHBOARD'!$L$3),SUMIFS('4W'!$N$4:$N$4974,'4W'!$F$4:$F$4974,$D$38,'4W'!$K$4:$K$4974,'DRAFT DASHBOARD'!D10,'4W'!$U$4:$U$4974,'DRAFT DASHBOARD'!$L$3))</f>
        <v>967373</v>
      </c>
      <c r="M10" s="119">
        <f>SUM(SUMIFS('4W'!$S$4:$S$4974,'4W'!$F$4:$F$4974,$D$37,'4W'!$K$4:$K$4974,'DRAFT DASHBOARD'!D10,'4W'!$U$4:$U$4974,'DRAFT DASHBOARD'!$L$3),SUMIFS('4W'!$S$4:$S$4974,'4W'!$F$4:$F$4974,$D$38,'4W'!$K$4:$K$4974,'DRAFT DASHBOARD'!D10,'4W'!$U$4:$U$4974,'DRAFT DASHBOARD'!$L$3))</f>
        <v>14339</v>
      </c>
      <c r="N10" s="118">
        <f t="shared" si="2"/>
        <v>71695</v>
      </c>
      <c r="O10" s="111"/>
      <c r="P10" s="142"/>
      <c r="Q10" s="142"/>
      <c r="R10" s="142"/>
      <c r="S10" s="142"/>
    </row>
    <row r="11" spans="1:19" s="69" customFormat="1" ht="22.5">
      <c r="A11" s="100"/>
      <c r="B11" s="185"/>
      <c r="C11" s="185"/>
      <c r="D11" s="178" t="s">
        <v>1197</v>
      </c>
      <c r="E11" s="179"/>
      <c r="F11" s="117">
        <f>SUM(SUMIFS('4W'!$N$4:$N$4974,'4W'!$F$4:$F$4974,$D$37,'4W'!$K$4:$K$4974,'DRAFT DASHBOARD'!D11),SUMIFS('4W'!$N$4:$N$4974,'4W'!$F$4:$F$4974,$D$38,'4W'!$K$4:$K$4974,'DRAFT DASHBOARD'!D11))</f>
        <v>0</v>
      </c>
      <c r="G11" s="117">
        <f>SUM(SUMIFS('4W'!$S$4:$S$4974,'4W'!$F$4:$F$4974,$D$37,'4W'!$K$4:$K$4974,'DRAFT DASHBOARD'!D11),SUMIFS('4W'!$S$4:$S$4974,'4W'!$F$4:$F$4974,$D$38,'4W'!$K$4:$K$4974,'DRAFT DASHBOARD'!D11))</f>
        <v>0</v>
      </c>
      <c r="H11" s="118">
        <f t="shared" si="0"/>
        <v>0</v>
      </c>
      <c r="I11" s="119">
        <f>SUM(SUMIFS('4W'!$N$4:$N$4974,'4W'!$F$4:$F$4974,$D$37,'4W'!$K$4:$K$4974,'DRAFT DASHBOARD'!D11,'4W'!$U$4:$U$4974,'DRAFT DASHBOARD'!$I$3),SUMIFS('4W'!$N$4:$N$4974,'4W'!$F$4:$F$4974,$D$38,'4W'!$K$4:$K$4974,'DRAFT DASHBOARD'!D11,'4W'!$U$4:$U$4974,'DRAFT DASHBOARD'!$I$3))</f>
        <v>0</v>
      </c>
      <c r="J11" s="119">
        <f>SUM(SUMIFS('4W'!$S$4:$S$4974,'4W'!$F$4:$F$4974,$D$37,'4W'!$K$4:$K$4974,'DRAFT DASHBOARD'!D11,'4W'!$U$4:$U$4974,'DRAFT DASHBOARD'!$I$3),SUMIFS('4W'!$S$4:$S$4974,'4W'!$F$4:$F$4974,$D$38,'4W'!$K$4:$K$4974,'DRAFT DASHBOARD'!D11,'4W'!$U$4:$U$4974,'DRAFT DASHBOARD'!$I$3))</f>
        <v>0</v>
      </c>
      <c r="K11" s="120">
        <f t="shared" si="1"/>
        <v>0</v>
      </c>
      <c r="L11" s="117">
        <f>SUM(SUMIFS('4W'!$N$4:$N$4974,'4W'!$F$4:$F$4974,$D$37,'4W'!$K$4:$K$4974,'DRAFT DASHBOARD'!D11,'4W'!$U$4:$U$4974,'DRAFT DASHBOARD'!$L$3),SUMIFS('4W'!$N$4:$N$4974,'4W'!$F$4:$F$4974,$D$38,'4W'!$K$4:$K$4974,'DRAFT DASHBOARD'!D11,'4W'!$U$4:$U$4974,'DRAFT DASHBOARD'!$L$3))</f>
        <v>0</v>
      </c>
      <c r="M11" s="119">
        <f>SUM(SUMIFS('4W'!$S$4:$S$4974,'4W'!$F$4:$F$4974,$D$37,'4W'!$K$4:$K$4974,'DRAFT DASHBOARD'!D11,'4W'!$U$4:$U$4974,'DRAFT DASHBOARD'!$L$3),SUMIFS('4W'!$S$4:$S$4974,'4W'!$F$4:$F$4974,$D$38,'4W'!$K$4:$K$4974,'DRAFT DASHBOARD'!D11,'4W'!$U$4:$U$4974,'DRAFT DASHBOARD'!$L$3))</f>
        <v>0</v>
      </c>
      <c r="N11" s="118">
        <f t="shared" si="2"/>
        <v>0</v>
      </c>
      <c r="O11" s="111"/>
      <c r="P11" s="142"/>
      <c r="Q11" s="142"/>
      <c r="R11" s="142"/>
      <c r="S11" s="142"/>
    </row>
    <row r="12" spans="1:19" s="69" customFormat="1" ht="22.5">
      <c r="A12" s="100"/>
      <c r="B12" s="185"/>
      <c r="C12" s="185"/>
      <c r="D12" s="178" t="s">
        <v>1056</v>
      </c>
      <c r="E12" s="179"/>
      <c r="F12" s="117">
        <f>SUM(SUMIFS('4W'!$N$4:$N$4974,'4W'!$F$4:$F$4974,$D$37,'4W'!$K$4:$K$4974,'DRAFT DASHBOARD'!D12),SUMIFS('4W'!$N$4:$N$4974,'4W'!$F$4:$F$4974,$D$38,'4W'!$K$4:$K$4974,'DRAFT DASHBOARD'!D12))</f>
        <v>84391</v>
      </c>
      <c r="G12" s="117">
        <f>SUM(SUMIFS('4W'!$S$4:$S$4974,'4W'!$F$4:$F$4974,$D$37,'4W'!$K$4:$K$4974,'DRAFT DASHBOARD'!D12),SUMIFS('4W'!$S$4:$S$4974,'4W'!$F$4:$F$4974,$D$38,'4W'!$K$4:$K$4974,'DRAFT DASHBOARD'!D12))</f>
        <v>65509</v>
      </c>
      <c r="H12" s="118">
        <f t="shared" si="0"/>
        <v>327545</v>
      </c>
      <c r="I12" s="119">
        <f>SUM(SUMIFS('4W'!$N$4:$N$4974,'4W'!$F$4:$F$4974,$D$37,'4W'!$K$4:$K$4974,'DRAFT DASHBOARD'!D12,'4W'!$U$4:$U$4974,'DRAFT DASHBOARD'!$I$3),SUMIFS('4W'!$N$4:$N$4974,'4W'!$F$4:$F$4974,$D$38,'4W'!$K$4:$K$4974,'DRAFT DASHBOARD'!D12,'4W'!$U$4:$U$4974,'DRAFT DASHBOARD'!$I$3))</f>
        <v>28313</v>
      </c>
      <c r="J12" s="119">
        <f>SUM(SUMIFS('4W'!$S$4:$S$4974,'4W'!$F$4:$F$4974,$D$37,'4W'!$K$4:$K$4974,'DRAFT DASHBOARD'!D12,'4W'!$U$4:$U$4974,'DRAFT DASHBOARD'!$I$3),SUMIFS('4W'!$S$4:$S$4974,'4W'!$F$4:$F$4974,$D$38,'4W'!$K$4:$K$4974,'DRAFT DASHBOARD'!D12,'4W'!$U$4:$U$4974,'DRAFT DASHBOARD'!$I$3))</f>
        <v>16851</v>
      </c>
      <c r="K12" s="120">
        <f t="shared" si="1"/>
        <v>84255</v>
      </c>
      <c r="L12" s="117">
        <f>SUM(SUMIFS('4W'!$N$4:$N$4974,'4W'!$F$4:$F$4974,$D$37,'4W'!$K$4:$K$4974,'DRAFT DASHBOARD'!D12,'4W'!$U$4:$U$4974,'DRAFT DASHBOARD'!$L$3),SUMIFS('4W'!$N$4:$N$4974,'4W'!$F$4:$F$4974,$D$38,'4W'!$K$4:$K$4974,'DRAFT DASHBOARD'!D12,'4W'!$U$4:$U$4974,'DRAFT DASHBOARD'!$L$3))</f>
        <v>36666</v>
      </c>
      <c r="M12" s="119">
        <f>SUM(SUMIFS('4W'!$S$4:$S$4974,'4W'!$F$4:$F$4974,$D$37,'4W'!$K$4:$K$4974,'DRAFT DASHBOARD'!D12,'4W'!$U$4:$U$4974,'DRAFT DASHBOARD'!$L$3),SUMIFS('4W'!$S$4:$S$4974,'4W'!$F$4:$F$4974,$D$38,'4W'!$K$4:$K$4974,'DRAFT DASHBOARD'!D12,'4W'!$U$4:$U$4974,'DRAFT DASHBOARD'!$L$3))</f>
        <v>29303</v>
      </c>
      <c r="N12" s="118">
        <f t="shared" si="2"/>
        <v>146515</v>
      </c>
      <c r="O12" s="111"/>
      <c r="P12" s="142"/>
      <c r="Q12" s="142"/>
      <c r="R12" s="142"/>
      <c r="S12" s="142"/>
    </row>
    <row r="13" spans="1:19" s="69" customFormat="1" ht="22.5">
      <c r="A13" s="100"/>
      <c r="B13" s="185"/>
      <c r="C13" s="185"/>
      <c r="D13" s="178" t="s">
        <v>1054</v>
      </c>
      <c r="E13" s="179"/>
      <c r="F13" s="117">
        <f>SUM(SUMIFS('4W'!$N$4:$N$4974,'4W'!$F$4:$F$4974,$D$37,'4W'!$K$4:$K$4974,'DRAFT DASHBOARD'!D13),SUMIFS('4W'!$N$4:$N$4974,'4W'!$F$4:$F$4974,$D$38,'4W'!$K$4:$K$4974,'DRAFT DASHBOARD'!D13))</f>
        <v>122735</v>
      </c>
      <c r="G13" s="117">
        <f>SUM(SUMIFS('4W'!$S$4:$S$4974,'4W'!$F$4:$F$4974,$D$37,'4W'!$K$4:$K$4974,'DRAFT DASHBOARD'!D13),SUMIFS('4W'!$S$4:$S$4974,'4W'!$F$4:$F$4974,$D$38,'4W'!$K$4:$K$4974,'DRAFT DASHBOARD'!D13))</f>
        <v>105896</v>
      </c>
      <c r="H13" s="118">
        <f t="shared" si="0"/>
        <v>529480</v>
      </c>
      <c r="I13" s="119">
        <f>SUM(SUMIFS('4W'!$N$4:$N$4974,'4W'!$F$4:$F$4974,$D$37,'4W'!$K$4:$K$4974,'DRAFT DASHBOARD'!D13,'4W'!$U$4:$U$4974,'DRAFT DASHBOARD'!$I$3),SUMIFS('4W'!$N$4:$N$4974,'4W'!$F$4:$F$4974,$D$38,'4W'!$K$4:$K$4974,'DRAFT DASHBOARD'!D13,'4W'!$U$4:$U$4974,'DRAFT DASHBOARD'!$I$3))</f>
        <v>35771</v>
      </c>
      <c r="J13" s="119">
        <f>SUM(SUMIFS('4W'!$S$4:$S$4974,'4W'!$F$4:$F$4974,$D$37,'4W'!$K$4:$K$4974,'DRAFT DASHBOARD'!D13,'4W'!$U$4:$U$4974,'DRAFT DASHBOARD'!$I$3),SUMIFS('4W'!$S$4:$S$4974,'4W'!$F$4:$F$4974,$D$38,'4W'!$K$4:$K$4974,'DRAFT DASHBOARD'!D13,'4W'!$U$4:$U$4974,'DRAFT DASHBOARD'!$I$3))</f>
        <v>26017</v>
      </c>
      <c r="K13" s="120">
        <f t="shared" si="1"/>
        <v>130085</v>
      </c>
      <c r="L13" s="117">
        <f>SUM(SUMIFS('4W'!$N$4:$N$4974,'4W'!$F$4:$F$4974,$D$37,'4W'!$K$4:$K$4974,'DRAFT DASHBOARD'!D13,'4W'!$U$4:$U$4974,'DRAFT DASHBOARD'!$L$3),SUMIFS('4W'!$N$4:$N$4974,'4W'!$F$4:$F$4974,$D$38,'4W'!$K$4:$K$4974,'DRAFT DASHBOARD'!D13,'4W'!$U$4:$U$4974,'DRAFT DASHBOARD'!$L$3))</f>
        <v>48436</v>
      </c>
      <c r="M13" s="119">
        <f>SUM(SUMIFS('4W'!$S$4:$S$4974,'4W'!$F$4:$F$4974,$D$37,'4W'!$K$4:$K$4974,'DRAFT DASHBOARD'!D13,'4W'!$U$4:$U$4974,'DRAFT DASHBOARD'!$L$3),SUMIFS('4W'!$S$4:$S$4974,'4W'!$F$4:$F$4974,$D$38,'4W'!$K$4:$K$4974,'DRAFT DASHBOARD'!D13,'4W'!$U$4:$U$4974,'DRAFT DASHBOARD'!$L$3))</f>
        <v>47353</v>
      </c>
      <c r="N13" s="118">
        <f t="shared" si="2"/>
        <v>236765</v>
      </c>
      <c r="O13" s="111"/>
      <c r="P13" s="142"/>
      <c r="Q13" s="142"/>
      <c r="R13" s="142"/>
      <c r="S13" s="142"/>
    </row>
    <row r="14" spans="1:19" s="69" customFormat="1" ht="22.5">
      <c r="A14" s="100"/>
      <c r="B14" s="185"/>
      <c r="C14" s="185"/>
      <c r="D14" s="178" t="s">
        <v>1063</v>
      </c>
      <c r="E14" s="179"/>
      <c r="F14" s="117">
        <f>SUM(SUMIFS('4W'!$N$4:$N$4974,'4W'!$F$4:$F$4974,$D$37,'4W'!$K$4:$K$4974,'DRAFT DASHBOARD'!D14),SUMIFS('4W'!$N$4:$N$4974,'4W'!$F$4:$F$4974,$D$38,'4W'!$K$4:$K$4974,'DRAFT DASHBOARD'!D14))</f>
        <v>55786</v>
      </c>
      <c r="G14" s="117">
        <f>SUM(SUMIFS('4W'!$S$4:$S$4974,'4W'!$F$4:$F$4974,$D$37,'4W'!$K$4:$K$4974,'DRAFT DASHBOARD'!D14),SUMIFS('4W'!$S$4:$S$4974,'4W'!$F$4:$F$4974,$D$38,'4W'!$K$4:$K$4974,'DRAFT DASHBOARD'!D14))</f>
        <v>57277</v>
      </c>
      <c r="H14" s="118">
        <f t="shared" si="0"/>
        <v>286385</v>
      </c>
      <c r="I14" s="119">
        <f>SUM(SUMIFS('4W'!$N$4:$N$4974,'4W'!$F$4:$F$4974,$D$37,'4W'!$K$4:$K$4974,'DRAFT DASHBOARD'!D14,'4W'!$U$4:$U$4974,'DRAFT DASHBOARD'!$I$3),SUMIFS('4W'!$N$4:$N$4974,'4W'!$F$4:$F$4974,$D$38,'4W'!$K$4:$K$4974,'DRAFT DASHBOARD'!D14,'4W'!$U$4:$U$4974,'DRAFT DASHBOARD'!$I$3))</f>
        <v>17585</v>
      </c>
      <c r="J14" s="119">
        <f>SUM(SUMIFS('4W'!$S$4:$S$4974,'4W'!$F$4:$F$4974,$D$37,'4W'!$K$4:$K$4974,'DRAFT DASHBOARD'!D14,'4W'!$U$4:$U$4974,'DRAFT DASHBOARD'!$I$3),SUMIFS('4W'!$S$4:$S$4974,'4W'!$F$4:$F$4974,$D$38,'4W'!$K$4:$K$4974,'DRAFT DASHBOARD'!D14,'4W'!$U$4:$U$4974,'DRAFT DASHBOARD'!$I$3))</f>
        <v>15141</v>
      </c>
      <c r="K14" s="120">
        <f t="shared" si="1"/>
        <v>75705</v>
      </c>
      <c r="L14" s="117">
        <f>SUM(SUMIFS('4W'!$N$4:$N$4974,'4W'!$F$4:$F$4974,$D$37,'4W'!$K$4:$K$4974,'DRAFT DASHBOARD'!D14,'4W'!$U$4:$U$4974,'DRAFT DASHBOARD'!$L$3),SUMIFS('4W'!$N$4:$N$4974,'4W'!$F$4:$F$4974,$D$38,'4W'!$K$4:$K$4974,'DRAFT DASHBOARD'!D14,'4W'!$U$4:$U$4974,'DRAFT DASHBOARD'!$L$3))</f>
        <v>26062</v>
      </c>
      <c r="M14" s="119">
        <f>SUM(SUMIFS('4W'!$S$4:$S$4974,'4W'!$F$4:$F$4974,$D$37,'4W'!$K$4:$K$4974,'DRAFT DASHBOARD'!D14,'4W'!$U$4:$U$4974,'DRAFT DASHBOARD'!$L$3),SUMIFS('4W'!$S$4:$S$4974,'4W'!$F$4:$F$4974,$D$38,'4W'!$K$4:$K$4974,'DRAFT DASHBOARD'!D14,'4W'!$U$4:$U$4974,'DRAFT DASHBOARD'!$L$3))</f>
        <v>29658</v>
      </c>
      <c r="N14" s="118">
        <f t="shared" si="2"/>
        <v>148290</v>
      </c>
      <c r="O14" s="111"/>
      <c r="P14" s="142"/>
      <c r="Q14" s="142"/>
      <c r="R14" s="142"/>
      <c r="S14" s="142"/>
    </row>
    <row r="15" spans="1:19" s="69" customFormat="1" ht="22.5">
      <c r="A15" s="100"/>
      <c r="B15" s="185"/>
      <c r="C15" s="185"/>
      <c r="D15" s="178" t="s">
        <v>1062</v>
      </c>
      <c r="E15" s="179"/>
      <c r="F15" s="117">
        <f>SUM(SUMIFS('4W'!$N$4:$N$4974,'4W'!$F$4:$F$4974,$D$37,'4W'!$K$4:$K$4974,'DRAFT DASHBOARD'!D15),SUMIFS('4W'!$N$4:$N$4974,'4W'!$F$4:$F$4974,$D$38,'4W'!$K$4:$K$4974,'DRAFT DASHBOARD'!D15))</f>
        <v>132351</v>
      </c>
      <c r="G15" s="117">
        <f>SUM(SUMIFS('4W'!$S$4:$S$4974,'4W'!$F$4:$F$4974,$D$37,'4W'!$K$4:$K$4974,'DRAFT DASHBOARD'!D15),SUMIFS('4W'!$S$4:$S$4974,'4W'!$F$4:$F$4974,$D$38,'4W'!$K$4:$K$4974,'DRAFT DASHBOARD'!D15))</f>
        <v>131262</v>
      </c>
      <c r="H15" s="118">
        <f t="shared" si="0"/>
        <v>656310</v>
      </c>
      <c r="I15" s="119">
        <f>SUM(SUMIFS('4W'!$N$4:$N$4974,'4W'!$F$4:$F$4974,$D$37,'4W'!$K$4:$K$4974,'DRAFT DASHBOARD'!D15,'4W'!$U$4:$U$4974,'DRAFT DASHBOARD'!$I$3),SUMIFS('4W'!$N$4:$N$4974,'4W'!$F$4:$F$4974,$D$38,'4W'!$K$4:$K$4974,'DRAFT DASHBOARD'!D15,'4W'!$U$4:$U$4974,'DRAFT DASHBOARD'!$I$3))</f>
        <v>54353</v>
      </c>
      <c r="J15" s="119">
        <f>SUM(SUMIFS('4W'!$S$4:$S$4974,'4W'!$F$4:$F$4974,$D$37,'4W'!$K$4:$K$4974,'DRAFT DASHBOARD'!D15,'4W'!$U$4:$U$4974,'DRAFT DASHBOARD'!$I$3),SUMIFS('4W'!$S$4:$S$4974,'4W'!$F$4:$F$4974,$D$38,'4W'!$K$4:$K$4974,'DRAFT DASHBOARD'!D15,'4W'!$U$4:$U$4974,'DRAFT DASHBOARD'!$I$3))</f>
        <v>51018</v>
      </c>
      <c r="K15" s="120">
        <f t="shared" si="1"/>
        <v>255090</v>
      </c>
      <c r="L15" s="117">
        <f>SUM(SUMIFS('4W'!$N$4:$N$4974,'4W'!$F$4:$F$4974,$D$37,'4W'!$K$4:$K$4974,'DRAFT DASHBOARD'!D15,'4W'!$U$4:$U$4974,'DRAFT DASHBOARD'!$L$3),SUMIFS('4W'!$N$4:$N$4974,'4W'!$F$4:$F$4974,$D$38,'4W'!$K$4:$K$4974,'DRAFT DASHBOARD'!D15,'4W'!$U$4:$U$4974,'DRAFT DASHBOARD'!$L$3))</f>
        <v>47003</v>
      </c>
      <c r="M15" s="119">
        <f>SUM(SUMIFS('4W'!$S$4:$S$4974,'4W'!$F$4:$F$4974,$D$37,'4W'!$K$4:$K$4974,'DRAFT DASHBOARD'!D15,'4W'!$U$4:$U$4974,'DRAFT DASHBOARD'!$L$3),SUMIFS('4W'!$S$4:$S$4974,'4W'!$F$4:$F$4974,$D$38,'4W'!$K$4:$K$4974,'DRAFT DASHBOARD'!D15,'4W'!$U$4:$U$4974,'DRAFT DASHBOARD'!$L$3))</f>
        <v>48429</v>
      </c>
      <c r="N15" s="118">
        <f t="shared" si="2"/>
        <v>242145</v>
      </c>
      <c r="O15" s="111"/>
      <c r="P15" s="142"/>
      <c r="Q15" s="142"/>
      <c r="R15" s="142"/>
      <c r="S15" s="142"/>
    </row>
    <row r="16" spans="1:19" s="69" customFormat="1" ht="22.5">
      <c r="A16" s="100"/>
      <c r="B16" s="185"/>
      <c r="C16" s="185"/>
      <c r="D16" s="178" t="s">
        <v>1061</v>
      </c>
      <c r="E16" s="179"/>
      <c r="F16" s="117">
        <f>SUM(SUMIFS('4W'!$N$4:$N$4974,'4W'!$F$4:$F$4974,$D$37,'4W'!$K$4:$K$4974,'DRAFT DASHBOARD'!D16),SUMIFS('4W'!$N$4:$N$4974,'4W'!$F$4:$F$4974,$D$38,'4W'!$K$4:$K$4974,'DRAFT DASHBOARD'!D16))</f>
        <v>24419</v>
      </c>
      <c r="G16" s="117">
        <f>SUM(SUMIFS('4W'!$S$4:$S$4974,'4W'!$F$4:$F$4974,$D$37,'4W'!$K$4:$K$4974,'DRAFT DASHBOARD'!D16),SUMIFS('4W'!$S$4:$S$4974,'4W'!$F$4:$F$4974,$D$38,'4W'!$K$4:$K$4974,'DRAFT DASHBOARD'!D16))</f>
        <v>22146</v>
      </c>
      <c r="H16" s="118">
        <f t="shared" si="0"/>
        <v>110730</v>
      </c>
      <c r="I16" s="119">
        <f>SUM(SUMIFS('4W'!$N$4:$N$4974,'4W'!$F$4:$F$4974,$D$37,'4W'!$K$4:$K$4974,'DRAFT DASHBOARD'!D16,'4W'!$U$4:$U$4974,'DRAFT DASHBOARD'!$I$3),SUMIFS('4W'!$N$4:$N$4974,'4W'!$F$4:$F$4974,$D$38,'4W'!$K$4:$K$4974,'DRAFT DASHBOARD'!D16,'4W'!$U$4:$U$4974,'DRAFT DASHBOARD'!$I$3))</f>
        <v>5607</v>
      </c>
      <c r="J16" s="119">
        <f>SUM(SUMIFS('4W'!$S$4:$S$4974,'4W'!$F$4:$F$4974,$D$37,'4W'!$K$4:$K$4974,'DRAFT DASHBOARD'!D16,'4W'!$U$4:$U$4974,'DRAFT DASHBOARD'!$I$3),SUMIFS('4W'!$S$4:$S$4974,'4W'!$F$4:$F$4974,$D$38,'4W'!$K$4:$K$4974,'DRAFT DASHBOARD'!D16,'4W'!$U$4:$U$4974,'DRAFT DASHBOARD'!$I$3))</f>
        <v>3944</v>
      </c>
      <c r="K16" s="120">
        <f t="shared" si="1"/>
        <v>19720</v>
      </c>
      <c r="L16" s="117">
        <f>SUM(SUMIFS('4W'!$N$4:$N$4974,'4W'!$F$4:$F$4974,$D$37,'4W'!$K$4:$K$4974,'DRAFT DASHBOARD'!D16,'4W'!$U$4:$U$4974,'DRAFT DASHBOARD'!$L$3),SUMIFS('4W'!$N$4:$N$4974,'4W'!$F$4:$F$4974,$D$38,'4W'!$K$4:$K$4974,'DRAFT DASHBOARD'!D16,'4W'!$U$4:$U$4974,'DRAFT DASHBOARD'!$L$3))</f>
        <v>9540</v>
      </c>
      <c r="M16" s="119">
        <f>SUM(SUMIFS('4W'!$S$4:$S$4974,'4W'!$F$4:$F$4974,$D$37,'4W'!$K$4:$K$4974,'DRAFT DASHBOARD'!D16,'4W'!$U$4:$U$4974,'DRAFT DASHBOARD'!$L$3),SUMIFS('4W'!$S$4:$S$4974,'4W'!$F$4:$F$4974,$D$38,'4W'!$K$4:$K$4974,'DRAFT DASHBOARD'!D16,'4W'!$U$4:$U$4974,'DRAFT DASHBOARD'!$L$3))</f>
        <v>9529</v>
      </c>
      <c r="N16" s="118">
        <f t="shared" si="2"/>
        <v>47645</v>
      </c>
      <c r="O16" s="111"/>
      <c r="P16" s="142"/>
      <c r="Q16" s="142"/>
      <c r="R16" s="142"/>
      <c r="S16" s="142"/>
    </row>
    <row r="17" spans="1:19" s="69" customFormat="1" ht="22.5">
      <c r="A17" s="100"/>
      <c r="B17" s="185"/>
      <c r="C17" s="185"/>
      <c r="D17" s="178" t="s">
        <v>1058</v>
      </c>
      <c r="E17" s="179"/>
      <c r="F17" s="117">
        <f>SUM(SUMIFS('4W'!$N$4:$N$4974,'4W'!$F$4:$F$4974,$D$37,'4W'!$K$4:$K$4974,'DRAFT DASHBOARD'!D17),SUMIFS('4W'!$N$4:$N$4974,'4W'!$F$4:$F$4974,$D$38,'4W'!$K$4:$K$4974,'DRAFT DASHBOARD'!D17))</f>
        <v>54515</v>
      </c>
      <c r="G17" s="117">
        <f>SUM(SUMIFS('4W'!$S$4:$S$4974,'4W'!$F$4:$F$4974,$D$37,'4W'!$K$4:$K$4974,'DRAFT DASHBOARD'!D17),SUMIFS('4W'!$S$4:$S$4974,'4W'!$F$4:$F$4974,$D$38,'4W'!$K$4:$K$4974,'DRAFT DASHBOARD'!D17))</f>
        <v>36024</v>
      </c>
      <c r="H17" s="118">
        <f t="shared" si="0"/>
        <v>180120</v>
      </c>
      <c r="I17" s="119">
        <f>SUM(SUMIFS('4W'!$N$4:$N$4974,'4W'!$F$4:$F$4974,$D$37,'4W'!$K$4:$K$4974,'DRAFT DASHBOARD'!D17,'4W'!$U$4:$U$4974,'DRAFT DASHBOARD'!$I$3),SUMIFS('4W'!$N$4:$N$4974,'4W'!$F$4:$F$4974,$D$38,'4W'!$K$4:$K$4974,'DRAFT DASHBOARD'!D17,'4W'!$U$4:$U$4974,'DRAFT DASHBOARD'!$I$3))</f>
        <v>18202</v>
      </c>
      <c r="J17" s="119">
        <f>SUM(SUMIFS('4W'!$S$4:$S$4974,'4W'!$F$4:$F$4974,$D$37,'4W'!$K$4:$K$4974,'DRAFT DASHBOARD'!D17,'4W'!$U$4:$U$4974,'DRAFT DASHBOARD'!$I$3),SUMIFS('4W'!$S$4:$S$4974,'4W'!$F$4:$F$4974,$D$38,'4W'!$K$4:$K$4974,'DRAFT DASHBOARD'!D17,'4W'!$U$4:$U$4974,'DRAFT DASHBOARD'!$I$3))</f>
        <v>11650</v>
      </c>
      <c r="K17" s="120">
        <f t="shared" si="1"/>
        <v>58250</v>
      </c>
      <c r="L17" s="117">
        <f>SUM(SUMIFS('4W'!$N$4:$N$4974,'4W'!$F$4:$F$4974,$D$37,'4W'!$K$4:$K$4974,'DRAFT DASHBOARD'!D17,'4W'!$U$4:$U$4974,'DRAFT DASHBOARD'!$L$3),SUMIFS('4W'!$N$4:$N$4974,'4W'!$F$4:$F$4974,$D$38,'4W'!$K$4:$K$4974,'DRAFT DASHBOARD'!D17,'4W'!$U$4:$U$4974,'DRAFT DASHBOARD'!$L$3))</f>
        <v>9910</v>
      </c>
      <c r="M17" s="119">
        <f>SUM(SUMIFS('4W'!$S$4:$S$4974,'4W'!$F$4:$F$4974,$D$37,'4W'!$K$4:$K$4974,'DRAFT DASHBOARD'!D17,'4W'!$U$4:$U$4974,'DRAFT DASHBOARD'!$L$3),SUMIFS('4W'!$S$4:$S$4974,'4W'!$F$4:$F$4974,$D$38,'4W'!$K$4:$K$4974,'DRAFT DASHBOARD'!D17,'4W'!$U$4:$U$4974,'DRAFT DASHBOARD'!$L$3))</f>
        <v>6189</v>
      </c>
      <c r="N17" s="118">
        <f t="shared" si="2"/>
        <v>30945</v>
      </c>
      <c r="O17" s="111"/>
      <c r="P17" s="142"/>
      <c r="Q17" s="142"/>
      <c r="R17" s="142"/>
      <c r="S17" s="142"/>
    </row>
    <row r="18" spans="1:19" s="69" customFormat="1" ht="22.5">
      <c r="A18" s="100"/>
      <c r="B18" s="185"/>
      <c r="C18" s="185"/>
      <c r="D18" s="178" t="s">
        <v>1057</v>
      </c>
      <c r="E18" s="179"/>
      <c r="F18" s="117">
        <f>SUM(SUMIFS('4W'!$N$4:$N$4974,'4W'!$F$4:$F$4974,$D$37,'4W'!$K$4:$K$4974,'DRAFT DASHBOARD'!D18),SUMIFS('4W'!$N$4:$N$4974,'4W'!$F$4:$F$4974,$D$38,'4W'!$K$4:$K$4974,'DRAFT DASHBOARD'!D18))</f>
        <v>33905</v>
      </c>
      <c r="G18" s="117">
        <f>SUM(SUMIFS('4W'!$S$4:$S$4974,'4W'!$F$4:$F$4974,$D$37,'4W'!$K$4:$K$4974,'DRAFT DASHBOARD'!D18),SUMIFS('4W'!$S$4:$S$4974,'4W'!$F$4:$F$4974,$D$38,'4W'!$K$4:$K$4974,'DRAFT DASHBOARD'!D18))</f>
        <v>34066</v>
      </c>
      <c r="H18" s="118">
        <f t="shared" si="0"/>
        <v>170330</v>
      </c>
      <c r="I18" s="119">
        <f>SUM(SUMIFS('4W'!$N$4:$N$4974,'4W'!$F$4:$F$4974,$D$37,'4W'!$K$4:$K$4974,'DRAFT DASHBOARD'!D18,'4W'!$U$4:$U$4974,'DRAFT DASHBOARD'!$I$3),SUMIFS('4W'!$N$4:$N$4974,'4W'!$F$4:$F$4974,$D$38,'4W'!$K$4:$K$4974,'DRAFT DASHBOARD'!D18,'4W'!$U$4:$U$4974,'DRAFT DASHBOARD'!$I$3))</f>
        <v>8861</v>
      </c>
      <c r="J18" s="119">
        <f>SUM(SUMIFS('4W'!$S$4:$S$4974,'4W'!$F$4:$F$4974,$D$37,'4W'!$K$4:$K$4974,'DRAFT DASHBOARD'!D18,'4W'!$U$4:$U$4974,'DRAFT DASHBOARD'!$I$3),SUMIFS('4W'!$S$4:$S$4974,'4W'!$F$4:$F$4974,$D$38,'4W'!$K$4:$K$4974,'DRAFT DASHBOARD'!D18,'4W'!$U$4:$U$4974,'DRAFT DASHBOARD'!$I$3))</f>
        <v>8161</v>
      </c>
      <c r="K18" s="120">
        <f t="shared" si="1"/>
        <v>40805</v>
      </c>
      <c r="L18" s="117">
        <f>SUM(SUMIFS('4W'!$N$4:$N$4974,'4W'!$F$4:$F$4974,$D$37,'4W'!$K$4:$K$4974,'DRAFT DASHBOARD'!D18,'4W'!$U$4:$U$4974,'DRAFT DASHBOARD'!$L$3),SUMIFS('4W'!$N$4:$N$4974,'4W'!$F$4:$F$4974,$D$38,'4W'!$K$4:$K$4974,'DRAFT DASHBOARD'!D18,'4W'!$U$4:$U$4974,'DRAFT DASHBOARD'!$L$3))</f>
        <v>10499</v>
      </c>
      <c r="M18" s="119">
        <f>SUM(SUMIFS('4W'!$S$4:$S$4974,'4W'!$F$4:$F$4974,$D$37,'4W'!$K$4:$K$4974,'DRAFT DASHBOARD'!D18,'4W'!$U$4:$U$4974,'DRAFT DASHBOARD'!$L$3),SUMIFS('4W'!$S$4:$S$4974,'4W'!$F$4:$F$4974,$D$38,'4W'!$K$4:$K$4974,'DRAFT DASHBOARD'!D18,'4W'!$U$4:$U$4974,'DRAFT DASHBOARD'!$L$3))</f>
        <v>10658</v>
      </c>
      <c r="N18" s="118">
        <f t="shared" si="2"/>
        <v>53290</v>
      </c>
      <c r="O18" s="111"/>
      <c r="P18" s="142"/>
      <c r="Q18" s="142"/>
      <c r="R18" s="142"/>
      <c r="S18" s="142"/>
    </row>
    <row r="19" spans="1:19" s="69" customFormat="1" ht="22.5">
      <c r="A19" s="100"/>
      <c r="B19" s="185"/>
      <c r="C19" s="185"/>
      <c r="D19" s="178" t="s">
        <v>1060</v>
      </c>
      <c r="E19" s="179"/>
      <c r="F19" s="117">
        <f>SUM(SUMIFS('4W'!$N$4:$N$4974,'4W'!$F$4:$F$4974,$D$37,'4W'!$K$4:$K$4974,'DRAFT DASHBOARD'!D19),SUMIFS('4W'!$N$4:$N$4974,'4W'!$F$4:$F$4974,$D$38,'4W'!$K$4:$K$4974,'DRAFT DASHBOARD'!D19))</f>
        <v>0</v>
      </c>
      <c r="G19" s="117">
        <f>SUM(SUMIFS('4W'!$S$4:$S$4974,'4W'!$F$4:$F$4974,$D$37,'4W'!$K$4:$K$4974,'DRAFT DASHBOARD'!D19),SUMIFS('4W'!$S$4:$S$4974,'4W'!$F$4:$F$4974,$D$38,'4W'!$K$4:$K$4974,'DRAFT DASHBOARD'!D19))</f>
        <v>0</v>
      </c>
      <c r="H19" s="118">
        <f t="shared" si="0"/>
        <v>0</v>
      </c>
      <c r="I19" s="119">
        <f>SUM(SUMIFS('4W'!$N$4:$N$4974,'4W'!$F$4:$F$4974,$D$37,'4W'!$K$4:$K$4974,'DRAFT DASHBOARD'!D19,'4W'!$U$4:$U$4974,'DRAFT DASHBOARD'!$I$3),SUMIFS('4W'!$N$4:$N$4974,'4W'!$F$4:$F$4974,$D$38,'4W'!$K$4:$K$4974,'DRAFT DASHBOARD'!D19,'4W'!$U$4:$U$4974,'DRAFT DASHBOARD'!$I$3))</f>
        <v>0</v>
      </c>
      <c r="J19" s="119">
        <f>SUM(SUMIFS('4W'!$S$4:$S$4974,'4W'!$F$4:$F$4974,$D$37,'4W'!$K$4:$K$4974,'DRAFT DASHBOARD'!D19,'4W'!$U$4:$U$4974,'DRAFT DASHBOARD'!$I$3),SUMIFS('4W'!$S$4:$S$4974,'4W'!$F$4:$F$4974,$D$38,'4W'!$K$4:$K$4974,'DRAFT DASHBOARD'!D19,'4W'!$U$4:$U$4974,'DRAFT DASHBOARD'!$I$3))</f>
        <v>0</v>
      </c>
      <c r="K19" s="120">
        <f t="shared" si="1"/>
        <v>0</v>
      </c>
      <c r="L19" s="117">
        <f>SUM(SUMIFS('4W'!$N$4:$N$4974,'4W'!$F$4:$F$4974,$D$37,'4W'!$K$4:$K$4974,'DRAFT DASHBOARD'!D19,'4W'!$U$4:$U$4974,'DRAFT DASHBOARD'!$L$3),SUMIFS('4W'!$N$4:$N$4974,'4W'!$F$4:$F$4974,$D$38,'4W'!$K$4:$K$4974,'DRAFT DASHBOARD'!D19,'4W'!$U$4:$U$4974,'DRAFT DASHBOARD'!$L$3))</f>
        <v>0</v>
      </c>
      <c r="M19" s="119">
        <f>SUM(SUMIFS('4W'!$S$4:$S$4974,'4W'!$F$4:$F$4974,$D$37,'4W'!$K$4:$K$4974,'DRAFT DASHBOARD'!D19,'4W'!$U$4:$U$4974,'DRAFT DASHBOARD'!$L$3),SUMIFS('4W'!$S$4:$S$4974,'4W'!$F$4:$F$4974,$D$38,'4W'!$K$4:$K$4974,'DRAFT DASHBOARD'!D19,'4W'!$U$4:$U$4974,'DRAFT DASHBOARD'!$L$3))</f>
        <v>0</v>
      </c>
      <c r="N19" s="118">
        <f t="shared" si="2"/>
        <v>0</v>
      </c>
      <c r="O19" s="111"/>
      <c r="P19" s="142"/>
      <c r="Q19" s="142"/>
      <c r="R19" s="142"/>
      <c r="S19" s="142"/>
    </row>
    <row r="20" spans="1:19" s="69" customFormat="1" ht="22.5">
      <c r="A20" s="100"/>
      <c r="B20" s="185"/>
      <c r="C20" s="185"/>
      <c r="D20" s="178" t="s">
        <v>1055</v>
      </c>
      <c r="E20" s="179"/>
      <c r="F20" s="117">
        <f>SUM(SUMIFS('4W'!$N$4:$N$4974,'4W'!$F$4:$F$4974,$D$37,'4W'!$K$4:$K$4974,'DRAFT DASHBOARD'!D20),SUMIFS('4W'!$N$4:$N$4974,'4W'!$F$4:$F$4974,$D$38,'4W'!$K$4:$K$4974,'DRAFT DASHBOARD'!D20))</f>
        <v>0</v>
      </c>
      <c r="G20" s="117">
        <f>SUM(SUMIFS('4W'!$S$4:$S$4974,'4W'!$F$4:$F$4974,$D$37,'4W'!$K$4:$K$4974,'DRAFT DASHBOARD'!D20),SUMIFS('4W'!$S$4:$S$4974,'4W'!$F$4:$F$4974,$D$38,'4W'!$K$4:$K$4974,'DRAFT DASHBOARD'!D20))</f>
        <v>0</v>
      </c>
      <c r="H20" s="118">
        <f t="shared" si="0"/>
        <v>0</v>
      </c>
      <c r="I20" s="119">
        <f>SUM(SUMIFS('4W'!$N$4:$N$4974,'4W'!$F$4:$F$4974,$D$37,'4W'!$K$4:$K$4974,'DRAFT DASHBOARD'!D20,'4W'!$U$4:$U$4974,'DRAFT DASHBOARD'!$I$3),SUMIFS('4W'!$N$4:$N$4974,'4W'!$F$4:$F$4974,$D$38,'4W'!$K$4:$K$4974,'DRAFT DASHBOARD'!D20,'4W'!$U$4:$U$4974,'DRAFT DASHBOARD'!$I$3))</f>
        <v>0</v>
      </c>
      <c r="J20" s="119">
        <f>SUM(SUMIFS('4W'!$S$4:$S$4974,'4W'!$F$4:$F$4974,$D$37,'4W'!$K$4:$K$4974,'DRAFT DASHBOARD'!D20,'4W'!$U$4:$U$4974,'DRAFT DASHBOARD'!$I$3),SUMIFS('4W'!$S$4:$S$4974,'4W'!$F$4:$F$4974,$D$38,'4W'!$K$4:$K$4974,'DRAFT DASHBOARD'!D20,'4W'!$U$4:$U$4974,'DRAFT DASHBOARD'!$I$3))</f>
        <v>0</v>
      </c>
      <c r="K20" s="120">
        <f t="shared" si="1"/>
        <v>0</v>
      </c>
      <c r="L20" s="117">
        <f>SUM(SUMIFS('4W'!$N$4:$N$4974,'4W'!$F$4:$F$4974,$D$37,'4W'!$K$4:$K$4974,'DRAFT DASHBOARD'!D20,'4W'!$U$4:$U$4974,'DRAFT DASHBOARD'!$L$3),SUMIFS('4W'!$N$4:$N$4974,'4W'!$F$4:$F$4974,$D$38,'4W'!$K$4:$K$4974,'DRAFT DASHBOARD'!D20,'4W'!$U$4:$U$4974,'DRAFT DASHBOARD'!$L$3))</f>
        <v>0</v>
      </c>
      <c r="M20" s="119">
        <f>SUM(SUMIFS('4W'!$S$4:$S$4974,'4W'!$F$4:$F$4974,$D$37,'4W'!$K$4:$K$4974,'DRAFT DASHBOARD'!D20,'4W'!$U$4:$U$4974,'DRAFT DASHBOARD'!$L$3),SUMIFS('4W'!$S$4:$S$4974,'4W'!$F$4:$F$4974,$D$38,'4W'!$K$4:$K$4974,'DRAFT DASHBOARD'!D20,'4W'!$U$4:$U$4974,'DRAFT DASHBOARD'!$L$3))</f>
        <v>0</v>
      </c>
      <c r="N20" s="118">
        <f t="shared" si="2"/>
        <v>0</v>
      </c>
      <c r="O20" s="111"/>
      <c r="P20" s="142"/>
      <c r="Q20" s="142"/>
      <c r="R20" s="142"/>
      <c r="S20" s="142"/>
    </row>
    <row r="21" spans="1:19" s="69" customFormat="1" ht="22.5">
      <c r="A21" s="100"/>
      <c r="B21" s="115" t="s">
        <v>1028</v>
      </c>
      <c r="C21" s="116"/>
      <c r="D21" s="178" t="s">
        <v>1028</v>
      </c>
      <c r="E21" s="179"/>
      <c r="F21" s="117">
        <f>SUM(SUMIFS('4W'!$N$4:$N$4974,'4W'!$F$4:$F$4974,$D$37,'4W'!$K$4:$K$4974,'DRAFT DASHBOARD'!D21),SUMIFS('4W'!$N$4:$N$4974,'4W'!$F$4:$F$4974,$D$38,'4W'!$K$4:$K$4974,'DRAFT DASHBOARD'!D21))</f>
        <v>0</v>
      </c>
      <c r="G21" s="117">
        <f>SUM(SUMIFS('4W'!$S$4:$S$4974,'4W'!$F$4:$F$4974,$D$37,'4W'!$K$4:$K$4974,'DRAFT DASHBOARD'!D21),SUMIFS('4W'!$S$4:$S$4974,'4W'!$F$4:$F$4974,$D$38,'4W'!$K$4:$K$4974,'DRAFT DASHBOARD'!D21))</f>
        <v>0</v>
      </c>
      <c r="H21" s="118">
        <f t="shared" si="0"/>
        <v>0</v>
      </c>
      <c r="I21" s="119">
        <f>SUM(SUMIFS('4W'!$N$4:$N$4974,'4W'!$F$4:$F$4974,$D$37,'4W'!$K$4:$K$4974,'DRAFT DASHBOARD'!D21,'4W'!$U$4:$U$4974,'DRAFT DASHBOARD'!$I$3),SUMIFS('4W'!$N$4:$N$4974,'4W'!$F$4:$F$4974,$D$38,'4W'!$K$4:$K$4974,'DRAFT DASHBOARD'!D21,'4W'!$U$4:$U$4974,'DRAFT DASHBOARD'!$I$3))</f>
        <v>0</v>
      </c>
      <c r="J21" s="119">
        <f>SUM(SUMIFS('4W'!$S$4:$S$4974,'4W'!$F$4:$F$4974,$D$37,'4W'!$K$4:$K$4974,'DRAFT DASHBOARD'!D21,'4W'!$U$4:$U$4974,'DRAFT DASHBOARD'!$I$3),SUMIFS('4W'!$S$4:$S$4974,'4W'!$F$4:$F$4974,$D$38,'4W'!$K$4:$K$4974,'DRAFT DASHBOARD'!D21,'4W'!$U$4:$U$4974,'DRAFT DASHBOARD'!$I$3))</f>
        <v>0</v>
      </c>
      <c r="K21" s="120">
        <f t="shared" si="1"/>
        <v>0</v>
      </c>
      <c r="L21" s="117">
        <f>SUM(SUMIFS('4W'!$N$4:$N$4974,'4W'!$F$4:$F$4974,$D$37,'4W'!$K$4:$K$4974,'DRAFT DASHBOARD'!D21,'4W'!$U$4:$U$4974,'DRAFT DASHBOARD'!$L$3),SUMIFS('4W'!$N$4:$N$4974,'4W'!$F$4:$F$4974,$D$38,'4W'!$K$4:$K$4974,'DRAFT DASHBOARD'!D21,'4W'!$U$4:$U$4974,'DRAFT DASHBOARD'!$L$3))</f>
        <v>0</v>
      </c>
      <c r="M21" s="119">
        <f>SUM(SUMIFS('4W'!$S$4:$S$4974,'4W'!$F$4:$F$4974,$D$37,'4W'!$K$4:$K$4974,'DRAFT DASHBOARD'!D21,'4W'!$U$4:$U$4974,'DRAFT DASHBOARD'!$L$3),SUMIFS('4W'!$S$4:$S$4974,'4W'!$F$4:$F$4974,$D$38,'4W'!$K$4:$K$4974,'DRAFT DASHBOARD'!D21,'4W'!$U$4:$U$4974,'DRAFT DASHBOARD'!$L$3))</f>
        <v>0</v>
      </c>
      <c r="N21" s="118">
        <f t="shared" si="2"/>
        <v>0</v>
      </c>
      <c r="O21" s="111"/>
      <c r="P21" s="142"/>
      <c r="Q21" s="142"/>
      <c r="R21" s="142"/>
      <c r="S21" s="142"/>
    </row>
    <row r="22" spans="1:19" s="69" customFormat="1" ht="27.75">
      <c r="A22" s="100"/>
      <c r="B22" s="185" t="s">
        <v>1084</v>
      </c>
      <c r="C22" s="185"/>
      <c r="D22" s="178" t="s">
        <v>1085</v>
      </c>
      <c r="E22" s="179"/>
      <c r="F22" s="117">
        <f>SUM(SUMIFS('4W'!$N$4:$N$4974,'4W'!$F$4:$F$4974,$D$37,'4W'!$K$4:$K$4974,'DRAFT DASHBOARD'!D22),SUMIFS('4W'!$N$4:$N$4974,'4W'!$F$4:$F$4974,$D$38,'4W'!$K$4:$K$4974,'DRAFT DASHBOARD'!D22))</f>
        <v>1100</v>
      </c>
      <c r="G22" s="117">
        <f>SUM(SUMIFS('4W'!$S$4:$S$4974,'4W'!$F$4:$F$4974,$D$37,'4W'!$K$4:$K$4974,'DRAFT DASHBOARD'!D22),SUMIFS('4W'!$S$4:$S$4974,'4W'!$F$4:$F$4974,$D$38,'4W'!$K$4:$K$4974,'DRAFT DASHBOARD'!D22))</f>
        <v>6592</v>
      </c>
      <c r="H22" s="118">
        <f t="shared" si="0"/>
        <v>32960</v>
      </c>
      <c r="I22" s="119">
        <f>SUM(SUMIFS('4W'!$N$4:$N$4974,'4W'!$F$4:$F$4974,$D$37,'4W'!$K$4:$K$4974,'DRAFT DASHBOARD'!D22,'4W'!$U$4:$U$4974,'DRAFT DASHBOARD'!$I$3),SUMIFS('4W'!$N$4:$N$4974,'4W'!$F$4:$F$4974,$D$38,'4W'!$K$4:$K$4974,'DRAFT DASHBOARD'!D22,'4W'!$U$4:$U$4974,'DRAFT DASHBOARD'!$I$3))</f>
        <v>0</v>
      </c>
      <c r="J22" s="119">
        <f>SUM(SUMIFS('4W'!$S$4:$S$4974,'4W'!$F$4:$F$4974,$D$37,'4W'!$K$4:$K$4974,'DRAFT DASHBOARD'!D22,'4W'!$U$4:$U$4974,'DRAFT DASHBOARD'!$I$3),SUMIFS('4W'!$S$4:$S$4974,'4W'!$F$4:$F$4974,$D$38,'4W'!$K$4:$K$4974,'DRAFT DASHBOARD'!D22,'4W'!$U$4:$U$4974,'DRAFT DASHBOARD'!$I$3))</f>
        <v>0</v>
      </c>
      <c r="K22" s="120">
        <f t="shared" si="1"/>
        <v>0</v>
      </c>
      <c r="L22" s="117">
        <f>SUM(SUMIFS('4W'!$N$4:$N$4974,'4W'!$F$4:$F$4974,$D$37,'4W'!$K$4:$K$4974,'DRAFT DASHBOARD'!D22,'4W'!$U$4:$U$4974,'DRAFT DASHBOARD'!$L$3),SUMIFS('4W'!$N$4:$N$4974,'4W'!$F$4:$F$4974,$D$38,'4W'!$K$4:$K$4974,'DRAFT DASHBOARD'!D22,'4W'!$U$4:$U$4974,'DRAFT DASHBOARD'!$L$3))</f>
        <v>0</v>
      </c>
      <c r="M22" s="119">
        <f>SUM(SUMIFS('4W'!$S$4:$S$4974,'4W'!$F$4:$F$4974,$D$37,'4W'!$K$4:$K$4974,'DRAFT DASHBOARD'!D22,'4W'!$U$4:$U$4974,'DRAFT DASHBOARD'!$L$3),SUMIFS('4W'!$S$4:$S$4974,'4W'!$F$4:$F$4974,$D$38,'4W'!$K$4:$K$4974,'DRAFT DASHBOARD'!D22,'4W'!$U$4:$U$4974,'DRAFT DASHBOARD'!$L$3))</f>
        <v>0</v>
      </c>
      <c r="N22" s="118">
        <f t="shared" si="2"/>
        <v>0</v>
      </c>
      <c r="O22" s="112"/>
      <c r="P22" s="146"/>
      <c r="Q22" s="146"/>
      <c r="R22" s="142"/>
      <c r="S22" s="142"/>
    </row>
    <row r="23" spans="1:19" s="69" customFormat="1" ht="22.5">
      <c r="A23" s="100"/>
      <c r="B23" s="185"/>
      <c r="C23" s="185"/>
      <c r="D23" s="178" t="s">
        <v>1086</v>
      </c>
      <c r="E23" s="179"/>
      <c r="F23" s="117">
        <f>SUM(SUMIFS('4W'!$N$4:$N$4974,'4W'!$F$4:$F$4974,$D$37,'4W'!$K$4:$K$4974,'DRAFT DASHBOARD'!D23),SUMIFS('4W'!$N$4:$N$4974,'4W'!$F$4:$F$4974,$D$38,'4W'!$K$4:$K$4974,'DRAFT DASHBOARD'!D23))</f>
        <v>1650</v>
      </c>
      <c r="G23" s="117">
        <f>SUM(SUMIFS('4W'!$S$4:$S$4974,'4W'!$F$4:$F$4974,$D$37,'4W'!$K$4:$K$4974,'DRAFT DASHBOARD'!D23),SUMIFS('4W'!$S$4:$S$4974,'4W'!$F$4:$F$4974,$D$38,'4W'!$K$4:$K$4974,'DRAFT DASHBOARD'!D23))</f>
        <v>13088</v>
      </c>
      <c r="H23" s="118">
        <f t="shared" si="0"/>
        <v>65440</v>
      </c>
      <c r="I23" s="119">
        <f>SUM(SUMIFS('4W'!$N$4:$N$4974,'4W'!$F$4:$F$4974,$D$37,'4W'!$K$4:$K$4974,'DRAFT DASHBOARD'!D23,'4W'!$U$4:$U$4974,'DRAFT DASHBOARD'!$I$3),SUMIFS('4W'!$N$4:$N$4974,'4W'!$F$4:$F$4974,$D$38,'4W'!$K$4:$K$4974,'DRAFT DASHBOARD'!D23,'4W'!$U$4:$U$4974,'DRAFT DASHBOARD'!$I$3))</f>
        <v>0</v>
      </c>
      <c r="J23" s="119">
        <f>SUM(SUMIFS('4W'!$S$4:$S$4974,'4W'!$F$4:$F$4974,$D$37,'4W'!$K$4:$K$4974,'DRAFT DASHBOARD'!D23,'4W'!$U$4:$U$4974,'DRAFT DASHBOARD'!$I$3),SUMIFS('4W'!$S$4:$S$4974,'4W'!$F$4:$F$4974,$D$38,'4W'!$K$4:$K$4974,'DRAFT DASHBOARD'!D23,'4W'!$U$4:$U$4974,'DRAFT DASHBOARD'!$I$3))</f>
        <v>0</v>
      </c>
      <c r="K23" s="120">
        <f t="shared" si="1"/>
        <v>0</v>
      </c>
      <c r="L23" s="117">
        <f>SUM(SUMIFS('4W'!$N$4:$N$4974,'4W'!$F$4:$F$4974,$D$37,'4W'!$K$4:$K$4974,'DRAFT DASHBOARD'!D23,'4W'!$U$4:$U$4974,'DRAFT DASHBOARD'!$L$3),SUMIFS('4W'!$N$4:$N$4974,'4W'!$F$4:$F$4974,$D$38,'4W'!$K$4:$K$4974,'DRAFT DASHBOARD'!D23,'4W'!$U$4:$U$4974,'DRAFT DASHBOARD'!$L$3))</f>
        <v>0</v>
      </c>
      <c r="M23" s="119">
        <f>SUM(SUMIFS('4W'!$S$4:$S$4974,'4W'!$F$4:$F$4974,$D$37,'4W'!$K$4:$K$4974,'DRAFT DASHBOARD'!D23,'4W'!$U$4:$U$4974,'DRAFT DASHBOARD'!$L$3),SUMIFS('4W'!$S$4:$S$4974,'4W'!$F$4:$F$4974,$D$38,'4W'!$K$4:$K$4974,'DRAFT DASHBOARD'!D23,'4W'!$U$4:$U$4974,'DRAFT DASHBOARD'!$L$3))</f>
        <v>0</v>
      </c>
      <c r="N23" s="118">
        <f t="shared" si="2"/>
        <v>0</v>
      </c>
      <c r="O23" s="111"/>
      <c r="P23" s="142"/>
      <c r="Q23" s="142"/>
      <c r="R23" s="142"/>
      <c r="S23" s="142"/>
    </row>
    <row r="24" spans="1:19" s="69" customFormat="1" ht="22.5">
      <c r="A24" s="100"/>
      <c r="B24" s="185" t="s">
        <v>1083</v>
      </c>
      <c r="C24" s="185"/>
      <c r="D24" s="178" t="s">
        <v>1024</v>
      </c>
      <c r="E24" s="179"/>
      <c r="F24" s="117">
        <f>SUM(SUMIFS('4W'!$N$4:$N$4974,'4W'!$F$4:$F$4974,$D$37,'4W'!$K$4:$K$4974,'DRAFT DASHBOARD'!D24),SUMIFS('4W'!$N$4:$N$4974,'4W'!$F$4:$F$4974,$D$38,'4W'!$K$4:$K$4974,'DRAFT DASHBOARD'!D24))</f>
        <v>0</v>
      </c>
      <c r="G24" s="117">
        <f>SUM(SUMIFS('4W'!$S$4:$S$4974,'4W'!$F$4:$F$4974,$D$37,'4W'!$K$4:$K$4974,'DRAFT DASHBOARD'!D24),SUMIFS('4W'!$S$4:$S$4974,'4W'!$F$4:$F$4974,$D$38,'4W'!$K$4:$K$4974,'DRAFT DASHBOARD'!D24))</f>
        <v>0</v>
      </c>
      <c r="H24" s="118">
        <f t="shared" si="0"/>
        <v>0</v>
      </c>
      <c r="I24" s="119">
        <f>SUM(SUMIFS('4W'!$N$4:$N$4974,'4W'!$F$4:$F$4974,$D$37,'4W'!$K$4:$K$4974,'DRAFT DASHBOARD'!D24,'4W'!$U$4:$U$4974,'DRAFT DASHBOARD'!$I$3),SUMIFS('4W'!$N$4:$N$4974,'4W'!$F$4:$F$4974,$D$38,'4W'!$K$4:$K$4974,'DRAFT DASHBOARD'!D24,'4W'!$U$4:$U$4974,'DRAFT DASHBOARD'!$I$3))</f>
        <v>0</v>
      </c>
      <c r="J24" s="119">
        <f>SUM(SUMIFS('4W'!$S$4:$S$4974,'4W'!$F$4:$F$4974,$D$37,'4W'!$K$4:$K$4974,'DRAFT DASHBOARD'!D24,'4W'!$U$4:$U$4974,'DRAFT DASHBOARD'!$I$3),SUMIFS('4W'!$S$4:$S$4974,'4W'!$F$4:$F$4974,$D$38,'4W'!$K$4:$K$4974,'DRAFT DASHBOARD'!D24,'4W'!$U$4:$U$4974,'DRAFT DASHBOARD'!$I$3))</f>
        <v>0</v>
      </c>
      <c r="K24" s="120">
        <f t="shared" si="1"/>
        <v>0</v>
      </c>
      <c r="L24" s="117">
        <f>SUM(SUMIFS('4W'!$N$4:$N$4974,'4W'!$F$4:$F$4974,$D$37,'4W'!$K$4:$K$4974,'DRAFT DASHBOARD'!D24,'4W'!$U$4:$U$4974,'DRAFT DASHBOARD'!$L$3),SUMIFS('4W'!$N$4:$N$4974,'4W'!$F$4:$F$4974,$D$38,'4W'!$K$4:$K$4974,'DRAFT DASHBOARD'!D24,'4W'!$U$4:$U$4974,'DRAFT DASHBOARD'!$L$3))</f>
        <v>0</v>
      </c>
      <c r="M24" s="119">
        <f>SUM(SUMIFS('4W'!$S$4:$S$4974,'4W'!$F$4:$F$4974,$D$37,'4W'!$K$4:$K$4974,'DRAFT DASHBOARD'!D24,'4W'!$U$4:$U$4974,'DRAFT DASHBOARD'!$L$3),SUMIFS('4W'!$S$4:$S$4974,'4W'!$F$4:$F$4974,$D$38,'4W'!$K$4:$K$4974,'DRAFT DASHBOARD'!D24,'4W'!$U$4:$U$4974,'DRAFT DASHBOARD'!$L$3))</f>
        <v>0</v>
      </c>
      <c r="N24" s="118">
        <f t="shared" si="2"/>
        <v>0</v>
      </c>
      <c r="O24" s="111"/>
      <c r="P24" s="142"/>
      <c r="Q24" s="142"/>
      <c r="R24" s="142"/>
      <c r="S24" s="142"/>
    </row>
    <row r="25" spans="1:19" s="69" customFormat="1" ht="22.5">
      <c r="A25" s="100"/>
      <c r="B25" s="185"/>
      <c r="C25" s="185"/>
      <c r="D25" s="178" t="s">
        <v>1025</v>
      </c>
      <c r="E25" s="179"/>
      <c r="F25" s="117">
        <f>SUM(SUMIFS('4W'!$N$4:$N$4974,'4W'!$F$4:$F$4974,$D$37,'4W'!$K$4:$K$4974,'DRAFT DASHBOARD'!D25),SUMIFS('4W'!$N$4:$N$4974,'4W'!$F$4:$F$4974,$D$38,'4W'!$K$4:$K$4974,'DRAFT DASHBOARD'!D25))</f>
        <v>1757</v>
      </c>
      <c r="G25" s="117">
        <f>SUM(SUMIFS('4W'!$S$4:$S$4974,'4W'!$F$4:$F$4974,$D$37,'4W'!$K$4:$K$4974,'DRAFT DASHBOARD'!D25),SUMIFS('4W'!$S$4:$S$4974,'4W'!$F$4:$F$4974,$D$38,'4W'!$K$4:$K$4974,'DRAFT DASHBOARD'!D25))</f>
        <v>5958</v>
      </c>
      <c r="H25" s="118">
        <f t="shared" si="0"/>
        <v>29790</v>
      </c>
      <c r="I25" s="119">
        <f>SUM(SUMIFS('4W'!$N$4:$N$4974,'4W'!$F$4:$F$4974,$D$37,'4W'!$K$4:$K$4974,'DRAFT DASHBOARD'!D25,'4W'!$U$4:$U$4974,'DRAFT DASHBOARD'!$I$3),SUMIFS('4W'!$N$4:$N$4974,'4W'!$F$4:$F$4974,$D$38,'4W'!$K$4:$K$4974,'DRAFT DASHBOARD'!D25,'4W'!$U$4:$U$4974,'DRAFT DASHBOARD'!$I$3))</f>
        <v>50</v>
      </c>
      <c r="J25" s="119">
        <f>SUM(SUMIFS('4W'!$S$4:$S$4974,'4W'!$F$4:$F$4974,$D$37,'4W'!$K$4:$K$4974,'DRAFT DASHBOARD'!D25,'4W'!$U$4:$U$4974,'DRAFT DASHBOARD'!$I$3),SUMIFS('4W'!$S$4:$S$4974,'4W'!$F$4:$F$4974,$D$38,'4W'!$K$4:$K$4974,'DRAFT DASHBOARD'!D25,'4W'!$U$4:$U$4974,'DRAFT DASHBOARD'!$I$3))</f>
        <v>850</v>
      </c>
      <c r="K25" s="120">
        <f t="shared" si="1"/>
        <v>4250</v>
      </c>
      <c r="L25" s="117">
        <f>SUM(SUMIFS('4W'!$N$4:$N$4974,'4W'!$F$4:$F$4974,$D$37,'4W'!$K$4:$K$4974,'DRAFT DASHBOARD'!D25,'4W'!$U$4:$U$4974,'DRAFT DASHBOARD'!$L$3),SUMIFS('4W'!$N$4:$N$4974,'4W'!$F$4:$F$4974,$D$38,'4W'!$K$4:$K$4974,'DRAFT DASHBOARD'!D25,'4W'!$U$4:$U$4974,'DRAFT DASHBOARD'!$L$3))</f>
        <v>160</v>
      </c>
      <c r="M25" s="119">
        <f>SUM(SUMIFS('4W'!$S$4:$S$4974,'4W'!$F$4:$F$4974,$D$37,'4W'!$K$4:$K$4974,'DRAFT DASHBOARD'!D25,'4W'!$U$4:$U$4974,'DRAFT DASHBOARD'!$L$3),SUMIFS('4W'!$S$4:$S$4974,'4W'!$F$4:$F$4974,$D$38,'4W'!$K$4:$K$4974,'DRAFT DASHBOARD'!D25,'4W'!$U$4:$U$4974,'DRAFT DASHBOARD'!$L$3))</f>
        <v>4371</v>
      </c>
      <c r="N25" s="118">
        <f t="shared" si="2"/>
        <v>21855</v>
      </c>
      <c r="O25" s="111"/>
      <c r="P25" s="142"/>
      <c r="Q25" s="142"/>
      <c r="R25" s="142"/>
      <c r="S25" s="142"/>
    </row>
    <row r="26" spans="1:19" s="69" customFormat="1" ht="22.5">
      <c r="A26" s="100"/>
      <c r="B26" s="115" t="s">
        <v>1032</v>
      </c>
      <c r="C26" s="116"/>
      <c r="D26" s="178" t="s">
        <v>1032</v>
      </c>
      <c r="E26" s="179"/>
      <c r="F26" s="117">
        <f>SUM(SUMIFS('4W'!$N$4:$N$4974,'4W'!$F$4:$F$4974,$D$37,'4W'!$K$4:$K$4974,'DRAFT DASHBOARD'!D26),SUMIFS('4W'!$N$4:$N$4974,'4W'!$F$4:$F$4974,$D$38,'4W'!$K$4:$K$4974,'DRAFT DASHBOARD'!D26))</f>
        <v>250</v>
      </c>
      <c r="G26" s="117">
        <f>SUM(SUMIFS('4W'!$S$4:$S$4974,'4W'!$F$4:$F$4974,$D$37,'4W'!$K$4:$K$4974,'DRAFT DASHBOARD'!D26),SUMIFS('4W'!$S$4:$S$4974,'4W'!$F$4:$F$4974,$D$38,'4W'!$K$4:$K$4974,'DRAFT DASHBOARD'!D26))</f>
        <v>0</v>
      </c>
      <c r="H26" s="118">
        <f t="shared" si="0"/>
        <v>0</v>
      </c>
      <c r="I26" s="119">
        <f>SUM(SUMIFS('4W'!$N$4:$N$4974,'4W'!$F$4:$F$4974,$D$37,'4W'!$K$4:$K$4974,'DRAFT DASHBOARD'!D26,'4W'!$U$4:$U$4974,'DRAFT DASHBOARD'!$I$3),SUMIFS('4W'!$N$4:$N$4974,'4W'!$F$4:$F$4974,$D$38,'4W'!$K$4:$K$4974,'DRAFT DASHBOARD'!D26,'4W'!$U$4:$U$4974,'DRAFT DASHBOARD'!$I$3))</f>
        <v>0</v>
      </c>
      <c r="J26" s="119">
        <f>SUM(SUMIFS('4W'!$S$4:$S$4974,'4W'!$F$4:$F$4974,$D$37,'4W'!$K$4:$K$4974,'DRAFT DASHBOARD'!D26,'4W'!$U$4:$U$4974,'DRAFT DASHBOARD'!$I$3),SUMIFS('4W'!$S$4:$S$4974,'4W'!$F$4:$F$4974,$D$38,'4W'!$K$4:$K$4974,'DRAFT DASHBOARD'!D26,'4W'!$U$4:$U$4974,'DRAFT DASHBOARD'!$I$3))</f>
        <v>0</v>
      </c>
      <c r="K26" s="120">
        <f t="shared" si="1"/>
        <v>0</v>
      </c>
      <c r="L26" s="117">
        <f>SUM(SUMIFS('4W'!$N$4:$N$4974,'4W'!$F$4:$F$4974,$D$37,'4W'!$K$4:$K$4974,'DRAFT DASHBOARD'!D26,'4W'!$U$4:$U$4974,'DRAFT DASHBOARD'!$L$3),SUMIFS('4W'!$N$4:$N$4974,'4W'!$F$4:$F$4974,$D$38,'4W'!$K$4:$K$4974,'DRAFT DASHBOARD'!D26,'4W'!$U$4:$U$4974,'DRAFT DASHBOARD'!$L$3))</f>
        <v>250</v>
      </c>
      <c r="M26" s="119">
        <f>SUM(SUMIFS('4W'!$S$4:$S$4974,'4W'!$F$4:$F$4974,$D$37,'4W'!$K$4:$K$4974,'DRAFT DASHBOARD'!D26,'4W'!$U$4:$U$4974,'DRAFT DASHBOARD'!$L$3),SUMIFS('4W'!$S$4:$S$4974,'4W'!$F$4:$F$4974,$D$38,'4W'!$K$4:$K$4974,'DRAFT DASHBOARD'!D26,'4W'!$U$4:$U$4974,'DRAFT DASHBOARD'!$L$3))</f>
        <v>0</v>
      </c>
      <c r="N26" s="118">
        <f t="shared" si="2"/>
        <v>0</v>
      </c>
      <c r="O26" s="111"/>
      <c r="P26" s="142"/>
      <c r="Q26" s="142"/>
      <c r="R26" s="142"/>
      <c r="S26" s="142"/>
    </row>
    <row r="27" spans="1:19" s="69" customFormat="1" ht="22.5">
      <c r="A27" s="100"/>
      <c r="B27" s="115" t="s">
        <v>1027</v>
      </c>
      <c r="C27" s="116"/>
      <c r="D27" s="178" t="s">
        <v>1027</v>
      </c>
      <c r="E27" s="179"/>
      <c r="F27" s="117">
        <f>SUM(SUMIFS('4W'!$N$4:$N$4974,'4W'!$F$4:$F$4974,$D$37,'4W'!$K$4:$K$4974,'DRAFT DASHBOARD'!D27),SUMIFS('4W'!$N$4:$N$4974,'4W'!$F$4:$F$4974,$D$38,'4W'!$K$4:$K$4974,'DRAFT DASHBOARD'!D27))</f>
        <v>0</v>
      </c>
      <c r="G27" s="117">
        <f>SUM(SUMIFS('4W'!$S$4:$S$4974,'4W'!$F$4:$F$4974,$D$37,'4W'!$K$4:$K$4974,'DRAFT DASHBOARD'!D27),SUMIFS('4W'!$S$4:$S$4974,'4W'!$F$4:$F$4974,$D$38,'4W'!$K$4:$K$4974,'DRAFT DASHBOARD'!D27))</f>
        <v>0</v>
      </c>
      <c r="H27" s="118">
        <f t="shared" si="0"/>
        <v>0</v>
      </c>
      <c r="I27" s="119">
        <f>SUM(SUMIFS('4W'!$N$4:$N$4974,'4W'!$F$4:$F$4974,$D$37,'4W'!$K$4:$K$4974,'DRAFT DASHBOARD'!D27,'4W'!$U$4:$U$4974,'DRAFT DASHBOARD'!$I$3),SUMIFS('4W'!$N$4:$N$4974,'4W'!$F$4:$F$4974,$D$38,'4W'!$K$4:$K$4974,'DRAFT DASHBOARD'!D27,'4W'!$U$4:$U$4974,'DRAFT DASHBOARD'!$I$3))</f>
        <v>0</v>
      </c>
      <c r="J27" s="119">
        <f>SUM(SUMIFS('4W'!$S$4:$S$4974,'4W'!$F$4:$F$4974,$D$37,'4W'!$K$4:$K$4974,'DRAFT DASHBOARD'!D27,'4W'!$U$4:$U$4974,'DRAFT DASHBOARD'!$I$3),SUMIFS('4W'!$S$4:$S$4974,'4W'!$F$4:$F$4974,$D$38,'4W'!$K$4:$K$4974,'DRAFT DASHBOARD'!D27,'4W'!$U$4:$U$4974,'DRAFT DASHBOARD'!$I$3))</f>
        <v>0</v>
      </c>
      <c r="K27" s="120">
        <f t="shared" si="1"/>
        <v>0</v>
      </c>
      <c r="L27" s="117">
        <f>SUM(SUMIFS('4W'!$N$4:$N$4974,'4W'!$F$4:$F$4974,$D$37,'4W'!$K$4:$K$4974,'DRAFT DASHBOARD'!D27,'4W'!$U$4:$U$4974,'DRAFT DASHBOARD'!$L$3),SUMIFS('4W'!$N$4:$N$4974,'4W'!$F$4:$F$4974,$D$38,'4W'!$K$4:$K$4974,'DRAFT DASHBOARD'!D27,'4W'!$U$4:$U$4974,'DRAFT DASHBOARD'!$L$3))</f>
        <v>0</v>
      </c>
      <c r="M27" s="119">
        <f>SUM(SUMIFS('4W'!$S$4:$S$4974,'4W'!$F$4:$F$4974,$D$37,'4W'!$K$4:$K$4974,'DRAFT DASHBOARD'!D27,'4W'!$U$4:$U$4974,'DRAFT DASHBOARD'!$L$3),SUMIFS('4W'!$S$4:$S$4974,'4W'!$F$4:$F$4974,$D$38,'4W'!$K$4:$K$4974,'DRAFT DASHBOARD'!D27,'4W'!$U$4:$U$4974,'DRAFT DASHBOARD'!$L$3))</f>
        <v>0</v>
      </c>
      <c r="N27" s="118">
        <f t="shared" si="2"/>
        <v>0</v>
      </c>
      <c r="O27" s="111"/>
      <c r="P27" s="142"/>
      <c r="Q27" s="142"/>
      <c r="R27" s="142"/>
      <c r="S27" s="142"/>
    </row>
    <row r="28" spans="1:19" s="69" customFormat="1" ht="22.5">
      <c r="A28" s="100"/>
      <c r="B28" s="115" t="s">
        <v>1026</v>
      </c>
      <c r="C28" s="116"/>
      <c r="D28" s="178" t="s">
        <v>1026</v>
      </c>
      <c r="E28" s="179"/>
      <c r="F28" s="117">
        <f>SUM(SUMIFS('4W'!$N$4:$N$4974,'4W'!$F$4:$F$4974,$D$37,'4W'!$K$4:$K$4974,'DRAFT DASHBOARD'!D28),SUMIFS('4W'!$N$4:$N$4974,'4W'!$F$4:$F$4974,$D$38,'4W'!$K$4:$K$4974,'DRAFT DASHBOARD'!D28))</f>
        <v>0</v>
      </c>
      <c r="G28" s="117">
        <f>SUM(SUMIFS('4W'!$S$4:$S$4974,'4W'!$F$4:$F$4974,$D$37,'4W'!$K$4:$K$4974,'DRAFT DASHBOARD'!D28),SUMIFS('4W'!$S$4:$S$4974,'4W'!$F$4:$F$4974,$D$38,'4W'!$K$4:$K$4974,'DRAFT DASHBOARD'!D28))</f>
        <v>0</v>
      </c>
      <c r="H28" s="118">
        <f t="shared" si="0"/>
        <v>0</v>
      </c>
      <c r="I28" s="119">
        <f>SUM(SUMIFS('4W'!$N$4:$N$4974,'4W'!$F$4:$F$4974,$D$37,'4W'!$K$4:$K$4974,'DRAFT DASHBOARD'!D28,'4W'!$U$4:$U$4974,'DRAFT DASHBOARD'!$I$3),SUMIFS('4W'!$N$4:$N$4974,'4W'!$F$4:$F$4974,$D$38,'4W'!$K$4:$K$4974,'DRAFT DASHBOARD'!D28,'4W'!$U$4:$U$4974,'DRAFT DASHBOARD'!$I$3))</f>
        <v>0</v>
      </c>
      <c r="J28" s="119">
        <f>SUM(SUMIFS('4W'!$S$4:$S$4974,'4W'!$F$4:$F$4974,$D$37,'4W'!$K$4:$K$4974,'DRAFT DASHBOARD'!D28,'4W'!$U$4:$U$4974,'DRAFT DASHBOARD'!$I$3),SUMIFS('4W'!$S$4:$S$4974,'4W'!$F$4:$F$4974,$D$38,'4W'!$K$4:$K$4974,'DRAFT DASHBOARD'!D28,'4W'!$U$4:$U$4974,'DRAFT DASHBOARD'!$I$3))</f>
        <v>0</v>
      </c>
      <c r="K28" s="120">
        <f t="shared" si="1"/>
        <v>0</v>
      </c>
      <c r="L28" s="117">
        <f>SUM(SUMIFS('4W'!$N$4:$N$4974,'4W'!$F$4:$F$4974,$D$37,'4W'!$K$4:$K$4974,'DRAFT DASHBOARD'!D28,'4W'!$U$4:$U$4974,'DRAFT DASHBOARD'!$L$3),SUMIFS('4W'!$N$4:$N$4974,'4W'!$F$4:$F$4974,$D$38,'4W'!$K$4:$K$4974,'DRAFT DASHBOARD'!D28,'4W'!$U$4:$U$4974,'DRAFT DASHBOARD'!$L$3))</f>
        <v>0</v>
      </c>
      <c r="M28" s="119">
        <f>SUM(SUMIFS('4W'!$S$4:$S$4974,'4W'!$F$4:$F$4974,$D$37,'4W'!$K$4:$K$4974,'DRAFT DASHBOARD'!D28,'4W'!$U$4:$U$4974,'DRAFT DASHBOARD'!$L$3),SUMIFS('4W'!$S$4:$S$4974,'4W'!$F$4:$F$4974,$D$38,'4W'!$K$4:$K$4974,'DRAFT DASHBOARD'!D28,'4W'!$U$4:$U$4974,'DRAFT DASHBOARD'!$L$3))</f>
        <v>0</v>
      </c>
      <c r="N28" s="118">
        <f t="shared" si="2"/>
        <v>0</v>
      </c>
      <c r="O28" s="111"/>
      <c r="P28" s="142"/>
      <c r="Q28" s="142"/>
      <c r="R28" s="142"/>
      <c r="S28" s="142"/>
    </row>
    <row r="29" spans="1:19" s="69" customFormat="1" ht="22.5">
      <c r="A29" s="100"/>
      <c r="B29" s="115" t="s">
        <v>1029</v>
      </c>
      <c r="C29" s="116"/>
      <c r="D29" s="178" t="s">
        <v>1029</v>
      </c>
      <c r="E29" s="179"/>
      <c r="F29" s="117">
        <f>SUM(SUMIFS('4W'!$N$4:$N$4974,'4W'!$F$4:$F$4974,$D$37,'4W'!$K$4:$K$4974,'DRAFT DASHBOARD'!D29),SUMIFS('4W'!$N$4:$N$4974,'4W'!$F$4:$F$4974,$D$38,'4W'!$K$4:$K$4974,'DRAFT DASHBOARD'!D29))</f>
        <v>0</v>
      </c>
      <c r="G29" s="117">
        <f>SUM(SUMIFS('4W'!$S$4:$S$4974,'4W'!$F$4:$F$4974,$D$37,'4W'!$K$4:$K$4974,'DRAFT DASHBOARD'!D29),SUMIFS('4W'!$S$4:$S$4974,'4W'!$F$4:$F$4974,$D$38,'4W'!$K$4:$K$4974,'DRAFT DASHBOARD'!D29))</f>
        <v>0</v>
      </c>
      <c r="H29" s="118">
        <f t="shared" si="0"/>
        <v>0</v>
      </c>
      <c r="I29" s="119">
        <f>SUM(SUMIFS('4W'!$N$4:$N$4974,'4W'!$F$4:$F$4974,$D$37,'4W'!$K$4:$K$4974,'DRAFT DASHBOARD'!D29,'4W'!$U$4:$U$4974,'DRAFT DASHBOARD'!$I$3),SUMIFS('4W'!$N$4:$N$4974,'4W'!$F$4:$F$4974,$D$38,'4W'!$K$4:$K$4974,'DRAFT DASHBOARD'!D29,'4W'!$U$4:$U$4974,'DRAFT DASHBOARD'!$I$3))</f>
        <v>0</v>
      </c>
      <c r="J29" s="119">
        <f>SUM(SUMIFS('4W'!$S$4:$S$4974,'4W'!$F$4:$F$4974,$D$37,'4W'!$K$4:$K$4974,'DRAFT DASHBOARD'!D29,'4W'!$U$4:$U$4974,'DRAFT DASHBOARD'!$I$3),SUMIFS('4W'!$S$4:$S$4974,'4W'!$F$4:$F$4974,$D$38,'4W'!$K$4:$K$4974,'DRAFT DASHBOARD'!D29,'4W'!$U$4:$U$4974,'DRAFT DASHBOARD'!$I$3))</f>
        <v>0</v>
      </c>
      <c r="K29" s="120">
        <f t="shared" si="1"/>
        <v>0</v>
      </c>
      <c r="L29" s="117">
        <f>SUM(SUMIFS('4W'!$N$4:$N$4974,'4W'!$F$4:$F$4974,$D$37,'4W'!$K$4:$K$4974,'DRAFT DASHBOARD'!D29,'4W'!$U$4:$U$4974,'DRAFT DASHBOARD'!$L$3),SUMIFS('4W'!$N$4:$N$4974,'4W'!$F$4:$F$4974,$D$38,'4W'!$K$4:$K$4974,'DRAFT DASHBOARD'!D29,'4W'!$U$4:$U$4974,'DRAFT DASHBOARD'!$L$3))</f>
        <v>0</v>
      </c>
      <c r="M29" s="119">
        <f>SUM(SUMIFS('4W'!$S$4:$S$4974,'4W'!$F$4:$F$4974,$D$37,'4W'!$K$4:$K$4974,'DRAFT DASHBOARD'!D29,'4W'!$U$4:$U$4974,'DRAFT DASHBOARD'!$L$3),SUMIFS('4W'!$S$4:$S$4974,'4W'!$F$4:$F$4974,$D$38,'4W'!$K$4:$K$4974,'DRAFT DASHBOARD'!D29,'4W'!$U$4:$U$4974,'DRAFT DASHBOARD'!$L$3))</f>
        <v>0</v>
      </c>
      <c r="N29" s="118">
        <f t="shared" si="2"/>
        <v>0</v>
      </c>
      <c r="O29" s="111"/>
      <c r="P29" s="142"/>
      <c r="Q29" s="142"/>
      <c r="R29" s="142"/>
      <c r="S29" s="142"/>
    </row>
    <row r="30" spans="1:19" s="69" customFormat="1" ht="22.5">
      <c r="A30" s="100"/>
      <c r="B30" s="115" t="s">
        <v>1030</v>
      </c>
      <c r="C30" s="116"/>
      <c r="D30" s="178" t="s">
        <v>56</v>
      </c>
      <c r="E30" s="179"/>
      <c r="F30" s="117">
        <f>SUM(SUMIFS('4W'!$N$4:$N$4974,'4W'!$F$4:$F$4974,$D$37,'4W'!$K$4:$K$4974,'DRAFT DASHBOARD'!D30),SUMIFS('4W'!$N$4:$N$4974,'4W'!$F$4:$F$4974,$D$38,'4W'!$K$4:$K$4974,'DRAFT DASHBOARD'!D30))</f>
        <v>0</v>
      </c>
      <c r="G30" s="117">
        <f>SUM(SUMIFS('4W'!$S$4:$S$4974,'4W'!$F$4:$F$4974,$D$37,'4W'!$K$4:$K$4974,'DRAFT DASHBOARD'!D30),SUMIFS('4W'!$S$4:$S$4974,'4W'!$F$4:$F$4974,$D$38,'4W'!$K$4:$K$4974,'DRAFT DASHBOARD'!D30))</f>
        <v>194</v>
      </c>
      <c r="H30" s="118">
        <f t="shared" si="0"/>
        <v>970</v>
      </c>
      <c r="I30" s="119">
        <f>SUM(SUMIFS('4W'!$N$4:$N$4974,'4W'!$F$4:$F$4974,$D$37,'4W'!$K$4:$K$4974,'DRAFT DASHBOARD'!D30,'4W'!$U$4:$U$4974,'DRAFT DASHBOARD'!$I$3),SUMIFS('4W'!$N$4:$N$4974,'4W'!$F$4:$F$4974,$D$38,'4W'!$K$4:$K$4974,'DRAFT DASHBOARD'!D30,'4W'!$U$4:$U$4974,'DRAFT DASHBOARD'!$I$3))</f>
        <v>0</v>
      </c>
      <c r="J30" s="119">
        <f>SUM(SUMIFS('4W'!$S$4:$S$4974,'4W'!$F$4:$F$4974,$D$37,'4W'!$K$4:$K$4974,'DRAFT DASHBOARD'!D30,'4W'!$U$4:$U$4974,'DRAFT DASHBOARD'!$I$3),SUMIFS('4W'!$S$4:$S$4974,'4W'!$F$4:$F$4974,$D$38,'4W'!$K$4:$K$4974,'DRAFT DASHBOARD'!D30,'4W'!$U$4:$U$4974,'DRAFT DASHBOARD'!$I$3))</f>
        <v>124</v>
      </c>
      <c r="K30" s="120">
        <f t="shared" si="1"/>
        <v>620</v>
      </c>
      <c r="L30" s="117">
        <f>SUM(SUMIFS('4W'!$N$4:$N$4974,'4W'!$F$4:$F$4974,$D$37,'4W'!$K$4:$K$4974,'DRAFT DASHBOARD'!D30,'4W'!$U$4:$U$4974,'DRAFT DASHBOARD'!$L$3),SUMIFS('4W'!$N$4:$N$4974,'4W'!$F$4:$F$4974,$D$38,'4W'!$K$4:$K$4974,'DRAFT DASHBOARD'!D30,'4W'!$U$4:$U$4974,'DRAFT DASHBOARD'!$L$3))</f>
        <v>0</v>
      </c>
      <c r="M30" s="119">
        <f>SUM(SUMIFS('4W'!$S$4:$S$4974,'4W'!$F$4:$F$4974,$D$37,'4W'!$K$4:$K$4974,'DRAFT DASHBOARD'!D30,'4W'!$U$4:$U$4974,'DRAFT DASHBOARD'!$L$3),SUMIFS('4W'!$S$4:$S$4974,'4W'!$F$4:$F$4974,$D$38,'4W'!$K$4:$K$4974,'DRAFT DASHBOARD'!D30,'4W'!$U$4:$U$4974,'DRAFT DASHBOARD'!$L$3))</f>
        <v>70</v>
      </c>
      <c r="N30" s="118">
        <f t="shared" si="2"/>
        <v>350</v>
      </c>
      <c r="O30" s="111"/>
      <c r="P30" s="142"/>
      <c r="Q30" s="142"/>
      <c r="R30" s="142"/>
      <c r="S30" s="142"/>
    </row>
    <row r="31" spans="1:19" s="69" customFormat="1" ht="22.5">
      <c r="A31" s="100"/>
      <c r="B31" s="115" t="s">
        <v>1031</v>
      </c>
      <c r="C31" s="116"/>
      <c r="D31" s="178" t="s">
        <v>56</v>
      </c>
      <c r="E31" s="179"/>
      <c r="F31" s="117">
        <f>SUM(SUMIFS('4W'!$N$4:$N$4974,'4W'!$F$4:$F$4974,$D$37,'4W'!$K$4:$K$4974,'DRAFT DASHBOARD'!D31),SUMIFS('4W'!$N$4:$N$4974,'4W'!$F$4:$F$4974,$D$38,'4W'!$K$4:$K$4974,'DRAFT DASHBOARD'!D31))</f>
        <v>0</v>
      </c>
      <c r="G31" s="117">
        <f>SUM(SUMIFS('4W'!$S$4:$S$4974,'4W'!$F$4:$F$4974,$D$37,'4W'!$K$4:$K$4974,'DRAFT DASHBOARD'!D31),SUMIFS('4W'!$S$4:$S$4974,'4W'!$F$4:$F$4974,$D$38,'4W'!$K$4:$K$4974,'DRAFT DASHBOARD'!D31))</f>
        <v>194</v>
      </c>
      <c r="H31" s="118">
        <f t="shared" si="0"/>
        <v>970</v>
      </c>
      <c r="I31" s="119">
        <f>SUM(SUMIFS('4W'!$N$4:$N$4974,'4W'!$F$4:$F$4974,$D$37,'4W'!$K$4:$K$4974,'DRAFT DASHBOARD'!D31,'4W'!$U$4:$U$4974,'DRAFT DASHBOARD'!$I$3),SUMIFS('4W'!$N$4:$N$4974,'4W'!$F$4:$F$4974,$D$38,'4W'!$K$4:$K$4974,'DRAFT DASHBOARD'!D31,'4W'!$U$4:$U$4974,'DRAFT DASHBOARD'!$I$3))</f>
        <v>0</v>
      </c>
      <c r="J31" s="119">
        <f>SUM(SUMIFS('4W'!$S$4:$S$4974,'4W'!$F$4:$F$4974,$D$37,'4W'!$K$4:$K$4974,'DRAFT DASHBOARD'!D31,'4W'!$U$4:$U$4974,'DRAFT DASHBOARD'!$I$3),SUMIFS('4W'!$S$4:$S$4974,'4W'!$F$4:$F$4974,$D$38,'4W'!$K$4:$K$4974,'DRAFT DASHBOARD'!D31,'4W'!$U$4:$U$4974,'DRAFT DASHBOARD'!$I$3))</f>
        <v>124</v>
      </c>
      <c r="K31" s="120">
        <f t="shared" si="1"/>
        <v>620</v>
      </c>
      <c r="L31" s="117">
        <f>SUM(SUMIFS('4W'!$N$4:$N$4974,'4W'!$F$4:$F$4974,$D$37,'4W'!$K$4:$K$4974,'DRAFT DASHBOARD'!D31,'4W'!$U$4:$U$4974,'DRAFT DASHBOARD'!$L$3),SUMIFS('4W'!$N$4:$N$4974,'4W'!$F$4:$F$4974,$D$38,'4W'!$K$4:$K$4974,'DRAFT DASHBOARD'!D31,'4W'!$U$4:$U$4974,'DRAFT DASHBOARD'!$L$3))</f>
        <v>0</v>
      </c>
      <c r="M31" s="119">
        <f>SUM(SUMIFS('4W'!$S$4:$S$4974,'4W'!$F$4:$F$4974,$D$37,'4W'!$K$4:$K$4974,'DRAFT DASHBOARD'!D31,'4W'!$U$4:$U$4974,'DRAFT DASHBOARD'!$L$3),SUMIFS('4W'!$S$4:$S$4974,'4W'!$F$4:$F$4974,$D$38,'4W'!$K$4:$K$4974,'DRAFT DASHBOARD'!D31,'4W'!$U$4:$U$4974,'DRAFT DASHBOARD'!$L$3))</f>
        <v>70</v>
      </c>
      <c r="N31" s="118">
        <f t="shared" si="2"/>
        <v>350</v>
      </c>
      <c r="O31" s="111"/>
      <c r="P31" s="142"/>
      <c r="Q31" s="142"/>
      <c r="R31" s="142"/>
      <c r="S31" s="142"/>
    </row>
    <row r="32" spans="1:19" s="69" customFormat="1" ht="22.5">
      <c r="A32" s="100"/>
      <c r="B32" s="191" t="s">
        <v>1176</v>
      </c>
      <c r="C32" s="191"/>
      <c r="D32" s="178" t="s">
        <v>1177</v>
      </c>
      <c r="E32" s="179"/>
      <c r="F32" s="117">
        <f>SUM(SUMIFS('4W'!$N$4:$N$4974,'4W'!$F$4:$F$4974,$D$37,'4W'!$K$4:$K$4974,'DRAFT DASHBOARD'!D32),SUMIFS('4W'!$N$4:$N$4974,'4W'!$F$4:$F$4974,$D$38,'4W'!$K$4:$K$4974,'DRAFT DASHBOARD'!D32))</f>
        <v>0</v>
      </c>
      <c r="G32" s="117">
        <f>SUM(SUMIFS('4W'!$S$4:$S$4974,'4W'!$F$4:$F$4974,$D$37,'4W'!$K$4:$K$4974,'DRAFT DASHBOARD'!D32),SUMIFS('4W'!$S$4:$S$4974,'4W'!$F$4:$F$4974,$D$38,'4W'!$K$4:$K$4974,'DRAFT DASHBOARD'!D32))</f>
        <v>0</v>
      </c>
      <c r="H32" s="118">
        <f t="shared" si="0"/>
        <v>0</v>
      </c>
      <c r="I32" s="119">
        <f>SUM(SUMIFS('4W'!$N$4:$N$4974,'4W'!$F$4:$F$4974,$D$37,'4W'!$K$4:$K$4974,'DRAFT DASHBOARD'!D32,'4W'!$U$4:$U$4974,'DRAFT DASHBOARD'!$I$3),SUMIFS('4W'!$N$4:$N$4974,'4W'!$F$4:$F$4974,$D$38,'4W'!$K$4:$K$4974,'DRAFT DASHBOARD'!D32,'4W'!$U$4:$U$4974,'DRAFT DASHBOARD'!$I$3))</f>
        <v>0</v>
      </c>
      <c r="J32" s="119">
        <f>SUM(SUMIFS('4W'!$S$4:$S$4974,'4W'!$F$4:$F$4974,$D$37,'4W'!$K$4:$K$4974,'DRAFT DASHBOARD'!D32,'4W'!$U$4:$U$4974,'DRAFT DASHBOARD'!$I$3),SUMIFS('4W'!$S$4:$S$4974,'4W'!$F$4:$F$4974,$D$38,'4W'!$K$4:$K$4974,'DRAFT DASHBOARD'!D32,'4W'!$U$4:$U$4974,'DRAFT DASHBOARD'!$I$3))</f>
        <v>0</v>
      </c>
      <c r="K32" s="120">
        <f t="shared" si="1"/>
        <v>0</v>
      </c>
      <c r="L32" s="117">
        <f>SUM(SUMIFS('4W'!$N$4:$N$4974,'4W'!$F$4:$F$4974,$D$37,'4W'!$K$4:$K$4974,'DRAFT DASHBOARD'!D32,'4W'!$U$4:$U$4974,'DRAFT DASHBOARD'!$L$3),SUMIFS('4W'!$N$4:$N$4974,'4W'!$F$4:$F$4974,$D$38,'4W'!$K$4:$K$4974,'DRAFT DASHBOARD'!D32,'4W'!$U$4:$U$4974,'DRAFT DASHBOARD'!$L$3))</f>
        <v>0</v>
      </c>
      <c r="M32" s="119">
        <f>SUM(SUMIFS('4W'!$S$4:$S$4974,'4W'!$F$4:$F$4974,$D$37,'4W'!$K$4:$K$4974,'DRAFT DASHBOARD'!D32,'4W'!$U$4:$U$4974,'DRAFT DASHBOARD'!$L$3),SUMIFS('4W'!$S$4:$S$4974,'4W'!$F$4:$F$4974,$D$38,'4W'!$K$4:$K$4974,'DRAFT DASHBOARD'!D32,'4W'!$U$4:$U$4974,'DRAFT DASHBOARD'!$L$3))</f>
        <v>0</v>
      </c>
      <c r="N32" s="118">
        <f t="shared" si="2"/>
        <v>0</v>
      </c>
      <c r="O32" s="111"/>
      <c r="P32" s="142"/>
      <c r="Q32" s="142"/>
      <c r="R32" s="142"/>
      <c r="S32" s="142"/>
    </row>
    <row r="33" spans="1:19" s="69" customFormat="1" ht="22.5">
      <c r="A33" s="100"/>
      <c r="B33" s="191"/>
      <c r="C33" s="191"/>
      <c r="D33" s="178" t="s">
        <v>1178</v>
      </c>
      <c r="E33" s="179"/>
      <c r="F33" s="117">
        <f>SUM(SUMIFS('4W'!$N$4:$N$4974,'4W'!$F$4:$F$4974,$D$37,'4W'!$K$4:$K$4974,'DRAFT DASHBOARD'!D33),SUMIFS('4W'!$N$4:$N$4974,'4W'!$F$4:$F$4974,$D$38,'4W'!$K$4:$K$4974,'DRAFT DASHBOARD'!D33))</f>
        <v>0</v>
      </c>
      <c r="G33" s="117">
        <f>SUM(SUMIFS('4W'!$S$4:$S$4974,'4W'!$F$4:$F$4974,$D$37,'4W'!$K$4:$K$4974,'DRAFT DASHBOARD'!D33),SUMIFS('4W'!$S$4:$S$4974,'4W'!$F$4:$F$4974,$D$38,'4W'!$K$4:$K$4974,'DRAFT DASHBOARD'!D33))</f>
        <v>0</v>
      </c>
      <c r="H33" s="118">
        <f t="shared" si="0"/>
        <v>0</v>
      </c>
      <c r="I33" s="119">
        <f>SUM(SUMIFS('4W'!$N$4:$N$4974,'4W'!$F$4:$F$4974,$D$37,'4W'!$K$4:$K$4974,'DRAFT DASHBOARD'!D33,'4W'!$U$4:$U$4974,'DRAFT DASHBOARD'!$I$3),SUMIFS('4W'!$N$4:$N$4974,'4W'!$F$4:$F$4974,$D$38,'4W'!$K$4:$K$4974,'DRAFT DASHBOARD'!D33,'4W'!$U$4:$U$4974,'DRAFT DASHBOARD'!$I$3))</f>
        <v>0</v>
      </c>
      <c r="J33" s="119">
        <f>SUM(SUMIFS('4W'!$S$4:$S$4974,'4W'!$F$4:$F$4974,$D$37,'4W'!$K$4:$K$4974,'DRAFT DASHBOARD'!D33,'4W'!$U$4:$U$4974,'DRAFT DASHBOARD'!$I$3),SUMIFS('4W'!$S$4:$S$4974,'4W'!$F$4:$F$4974,$D$38,'4W'!$K$4:$K$4974,'DRAFT DASHBOARD'!D33,'4W'!$U$4:$U$4974,'DRAFT DASHBOARD'!$I$3))</f>
        <v>0</v>
      </c>
      <c r="K33" s="120">
        <f t="shared" si="1"/>
        <v>0</v>
      </c>
      <c r="L33" s="117">
        <f>SUM(SUMIFS('4W'!$N$4:$N$4974,'4W'!$F$4:$F$4974,$D$37,'4W'!$K$4:$K$4974,'DRAFT DASHBOARD'!D33,'4W'!$U$4:$U$4974,'DRAFT DASHBOARD'!$L$3),SUMIFS('4W'!$N$4:$N$4974,'4W'!$F$4:$F$4974,$D$38,'4W'!$K$4:$K$4974,'DRAFT DASHBOARD'!D33,'4W'!$U$4:$U$4974,'DRAFT DASHBOARD'!$L$3))</f>
        <v>0</v>
      </c>
      <c r="M33" s="119">
        <f>SUM(SUMIFS('4W'!$S$4:$S$4974,'4W'!$F$4:$F$4974,$D$37,'4W'!$K$4:$K$4974,'DRAFT DASHBOARD'!D33,'4W'!$U$4:$U$4974,'DRAFT DASHBOARD'!$L$3),SUMIFS('4W'!$S$4:$S$4974,'4W'!$F$4:$F$4974,$D$38,'4W'!$K$4:$K$4974,'DRAFT DASHBOARD'!D33,'4W'!$U$4:$U$4974,'DRAFT DASHBOARD'!$L$3))</f>
        <v>0</v>
      </c>
      <c r="N33" s="118">
        <f t="shared" si="2"/>
        <v>0</v>
      </c>
      <c r="O33" s="111"/>
      <c r="P33" s="142"/>
      <c r="Q33" s="142"/>
      <c r="R33" s="142"/>
      <c r="S33" s="142"/>
    </row>
    <row r="34" spans="1:19" s="69" customFormat="1" ht="22.5">
      <c r="A34" s="100"/>
      <c r="B34" s="191"/>
      <c r="C34" s="191"/>
      <c r="D34" s="178" t="s">
        <v>1179</v>
      </c>
      <c r="E34" s="179"/>
      <c r="F34" s="117">
        <f>SUM(SUMIFS('4W'!$N$4:$N$4974,'4W'!$F$4:$F$4974,$D$37,'4W'!$K$4:$K$4974,'DRAFT DASHBOARD'!D34),SUMIFS('4W'!$N$4:$N$4974,'4W'!$F$4:$F$4974,$D$38,'4W'!$K$4:$K$4974,'DRAFT DASHBOARD'!D34))</f>
        <v>0</v>
      </c>
      <c r="G34" s="117">
        <f>SUM(SUMIFS('4W'!$S$4:$S$4974,'4W'!$F$4:$F$4974,$D$37,'4W'!$K$4:$K$4974,'DRAFT DASHBOARD'!D34),SUMIFS('4W'!$S$4:$S$4974,'4W'!$F$4:$F$4974,$D$38,'4W'!$K$4:$K$4974,'DRAFT DASHBOARD'!D34))</f>
        <v>0</v>
      </c>
      <c r="H34" s="118">
        <f t="shared" si="0"/>
        <v>0</v>
      </c>
      <c r="I34" s="119">
        <f>SUM(SUMIFS('4W'!$N$4:$N$4974,'4W'!$F$4:$F$4974,$D$37,'4W'!$K$4:$K$4974,'DRAFT DASHBOARD'!D34,'4W'!$U$4:$U$4974,'DRAFT DASHBOARD'!$I$3),SUMIFS('4W'!$N$4:$N$4974,'4W'!$F$4:$F$4974,$D$38,'4W'!$K$4:$K$4974,'DRAFT DASHBOARD'!D34,'4W'!$U$4:$U$4974,'DRAFT DASHBOARD'!$I$3))</f>
        <v>0</v>
      </c>
      <c r="J34" s="119">
        <f>SUM(SUMIFS('4W'!$S$4:$S$4974,'4W'!$F$4:$F$4974,$D$37,'4W'!$K$4:$K$4974,'DRAFT DASHBOARD'!D34,'4W'!$U$4:$U$4974,'DRAFT DASHBOARD'!$I$3),SUMIFS('4W'!$S$4:$S$4974,'4W'!$F$4:$F$4974,$D$38,'4W'!$K$4:$K$4974,'DRAFT DASHBOARD'!D34,'4W'!$U$4:$U$4974,'DRAFT DASHBOARD'!$I$3))</f>
        <v>0</v>
      </c>
      <c r="K34" s="120">
        <f t="shared" si="1"/>
        <v>0</v>
      </c>
      <c r="L34" s="117">
        <f>SUM(SUMIFS('4W'!$N$4:$N$4974,'4W'!$F$4:$F$4974,$D$37,'4W'!$K$4:$K$4974,'DRAFT DASHBOARD'!D34,'4W'!$U$4:$U$4974,'DRAFT DASHBOARD'!$L$3),SUMIFS('4W'!$N$4:$N$4974,'4W'!$F$4:$F$4974,$D$38,'4W'!$K$4:$K$4974,'DRAFT DASHBOARD'!D34,'4W'!$U$4:$U$4974,'DRAFT DASHBOARD'!$L$3))</f>
        <v>0</v>
      </c>
      <c r="M34" s="119">
        <f>SUM(SUMIFS('4W'!$S$4:$S$4974,'4W'!$F$4:$F$4974,$D$37,'4W'!$K$4:$K$4974,'DRAFT DASHBOARD'!D34,'4W'!$U$4:$U$4974,'DRAFT DASHBOARD'!$L$3),SUMIFS('4W'!$S$4:$S$4974,'4W'!$F$4:$F$4974,$D$38,'4W'!$K$4:$K$4974,'DRAFT DASHBOARD'!D34,'4W'!$U$4:$U$4974,'DRAFT DASHBOARD'!$L$3))</f>
        <v>0</v>
      </c>
      <c r="N34" s="118">
        <f t="shared" si="2"/>
        <v>0</v>
      </c>
      <c r="O34" s="111"/>
      <c r="P34" s="142"/>
      <c r="Q34" s="142"/>
      <c r="R34" s="142"/>
      <c r="S34" s="142"/>
    </row>
    <row r="35" spans="1:19" s="69" customFormat="1" ht="22.5">
      <c r="A35" s="100"/>
      <c r="B35" s="191"/>
      <c r="C35" s="191"/>
      <c r="D35" s="178" t="s">
        <v>1180</v>
      </c>
      <c r="E35" s="179"/>
      <c r="F35" s="117">
        <f>SUM(SUMIFS('4W'!$N$4:$N$4974,'4W'!$F$4:$F$4974,$D$37,'4W'!$K$4:$K$4974,'DRAFT DASHBOARD'!D35),SUMIFS('4W'!$N$4:$N$4974,'4W'!$F$4:$F$4974,$D$38,'4W'!$K$4:$K$4974,'DRAFT DASHBOARD'!D35))</f>
        <v>0</v>
      </c>
      <c r="G35" s="117">
        <f>SUM(SUMIFS('4W'!$S$4:$S$4974,'4W'!$F$4:$F$4974,$D$37,'4W'!$K$4:$K$4974,'DRAFT DASHBOARD'!D35),SUMIFS('4W'!$S$4:$S$4974,'4W'!$F$4:$F$4974,$D$38,'4W'!$K$4:$K$4974,'DRAFT DASHBOARD'!D35))</f>
        <v>0</v>
      </c>
      <c r="H35" s="118">
        <f t="shared" si="0"/>
        <v>0</v>
      </c>
      <c r="I35" s="119">
        <f>SUM(SUMIFS('4W'!$N$4:$N$4974,'4W'!$F$4:$F$4974,$D$37,'4W'!$K$4:$K$4974,'DRAFT DASHBOARD'!D35,'4W'!$U$4:$U$4974,'DRAFT DASHBOARD'!$I$3),SUMIFS('4W'!$N$4:$N$4974,'4W'!$F$4:$F$4974,$D$38,'4W'!$K$4:$K$4974,'DRAFT DASHBOARD'!D35,'4W'!$U$4:$U$4974,'DRAFT DASHBOARD'!$I$3))</f>
        <v>0</v>
      </c>
      <c r="J35" s="119">
        <f>SUM(SUMIFS('4W'!$S$4:$S$4974,'4W'!$F$4:$F$4974,$D$37,'4W'!$K$4:$K$4974,'DRAFT DASHBOARD'!D35,'4W'!$U$4:$U$4974,'DRAFT DASHBOARD'!$I$3),SUMIFS('4W'!$S$4:$S$4974,'4W'!$F$4:$F$4974,$D$38,'4W'!$K$4:$K$4974,'DRAFT DASHBOARD'!D35,'4W'!$U$4:$U$4974,'DRAFT DASHBOARD'!$I$3))</f>
        <v>0</v>
      </c>
      <c r="K35" s="120">
        <f t="shared" si="1"/>
        <v>0</v>
      </c>
      <c r="L35" s="117">
        <f>SUM(SUMIFS('4W'!$N$4:$N$4974,'4W'!$F$4:$F$4974,$D$37,'4W'!$K$4:$K$4974,'DRAFT DASHBOARD'!D35,'4W'!$U$4:$U$4974,'DRAFT DASHBOARD'!$L$3),SUMIFS('4W'!$N$4:$N$4974,'4W'!$F$4:$F$4974,$D$38,'4W'!$K$4:$K$4974,'DRAFT DASHBOARD'!D35,'4W'!$U$4:$U$4974,'DRAFT DASHBOARD'!$L$3))</f>
        <v>0</v>
      </c>
      <c r="M35" s="119">
        <f>SUM(SUMIFS('4W'!$S$4:$S$4974,'4W'!$F$4:$F$4974,$D$37,'4W'!$K$4:$K$4974,'DRAFT DASHBOARD'!D35,'4W'!$U$4:$U$4974,'DRAFT DASHBOARD'!$L$3),SUMIFS('4W'!$S$4:$S$4974,'4W'!$F$4:$F$4974,$D$38,'4W'!$K$4:$K$4974,'DRAFT DASHBOARD'!D35,'4W'!$U$4:$U$4974,'DRAFT DASHBOARD'!$L$3))</f>
        <v>0</v>
      </c>
      <c r="N35" s="118">
        <f t="shared" si="2"/>
        <v>0</v>
      </c>
      <c r="O35" s="111"/>
      <c r="P35" s="142"/>
      <c r="Q35" s="142"/>
      <c r="R35" s="142"/>
      <c r="S35" s="142"/>
    </row>
    <row r="36" spans="1:19" s="69" customFormat="1" ht="22.5">
      <c r="A36" s="100"/>
      <c r="B36" s="180" t="s">
        <v>1033</v>
      </c>
      <c r="C36" s="181"/>
      <c r="D36" s="178" t="s">
        <v>1033</v>
      </c>
      <c r="E36" s="179"/>
      <c r="F36" s="117">
        <f>SUM(SUMIFS('4W'!$N$4:$N$4974,'4W'!$F$4:$F$4974,$D$37,'4W'!$K$4:$K$4974,'DRAFT DASHBOARD'!D36),SUMIFS('4W'!$N$4:$N$4974,'4W'!$F$4:$F$4974,$D$38,'4W'!$K$4:$K$4974,'DRAFT DASHBOARD'!D36))</f>
        <v>0</v>
      </c>
      <c r="G36" s="117">
        <f>SUM(SUMIFS('4W'!$S$4:$S$4974,'4W'!$F$4:$F$4974,$D$37,'4W'!$K$4:$K$4974,'DRAFT DASHBOARD'!D36),SUMIFS('4W'!$S$4:$S$4974,'4W'!$F$4:$F$4974,$D$38,'4W'!$K$4:$K$4974,'DRAFT DASHBOARD'!D36))</f>
        <v>0</v>
      </c>
      <c r="H36" s="118">
        <f t="shared" si="0"/>
        <v>0</v>
      </c>
      <c r="I36" s="119">
        <f>SUM(SUMIFS('4W'!$N$4:$N$4974,'4W'!$F$4:$F$4974,$D$37,'4W'!$K$4:$K$4974,'DRAFT DASHBOARD'!D36,'4W'!$U$4:$U$4974,'DRAFT DASHBOARD'!$I$3),SUMIFS('4W'!$N$4:$N$4974,'4W'!$F$4:$F$4974,$D$38,'4W'!$K$4:$K$4974,'DRAFT DASHBOARD'!D36,'4W'!$U$4:$U$4974,'DRAFT DASHBOARD'!$I$3))</f>
        <v>0</v>
      </c>
      <c r="J36" s="119">
        <f>SUM(SUMIFS('4W'!$S$4:$S$4974,'4W'!$F$4:$F$4974,$D$37,'4W'!$K$4:$K$4974,'DRAFT DASHBOARD'!D36,'4W'!$U$4:$U$4974,'DRAFT DASHBOARD'!$I$3),SUMIFS('4W'!$S$4:$S$4974,'4W'!$F$4:$F$4974,$D$38,'4W'!$K$4:$K$4974,'DRAFT DASHBOARD'!D36,'4W'!$U$4:$U$4974,'DRAFT DASHBOARD'!$I$3))</f>
        <v>0</v>
      </c>
      <c r="K36" s="120">
        <f t="shared" si="1"/>
        <v>0</v>
      </c>
      <c r="L36" s="117">
        <f>SUM(SUMIFS('4W'!$N$4:$N$4974,'4W'!$F$4:$F$4974,$D$37,'4W'!$K$4:$K$4974,'DRAFT DASHBOARD'!D36,'4W'!$U$4:$U$4974,'DRAFT DASHBOARD'!$L$3),SUMIFS('4W'!$N$4:$N$4974,'4W'!$F$4:$F$4974,$D$38,'4W'!$K$4:$K$4974,'DRAFT DASHBOARD'!D36,'4W'!$U$4:$U$4974,'DRAFT DASHBOARD'!$L$3))</f>
        <v>0</v>
      </c>
      <c r="M36" s="119">
        <f>SUM(SUMIFS('4W'!$S$4:$S$4974,'4W'!$F$4:$F$4974,$D$37,'4W'!$K$4:$K$4974,'DRAFT DASHBOARD'!D36,'4W'!$U$4:$U$4974,'DRAFT DASHBOARD'!$L$3),SUMIFS('4W'!$S$4:$S$4974,'4W'!$F$4:$F$4974,$D$38,'4W'!$K$4:$K$4974,'DRAFT DASHBOARD'!D36,'4W'!$U$4:$U$4974,'DRAFT DASHBOARD'!$L$3))</f>
        <v>0</v>
      </c>
      <c r="N36" s="118">
        <f t="shared" si="2"/>
        <v>0</v>
      </c>
      <c r="O36" s="111"/>
      <c r="P36" s="142"/>
      <c r="Q36" s="142"/>
      <c r="R36" s="142"/>
      <c r="S36" s="142"/>
    </row>
    <row r="37" spans="1:19" s="69" customFormat="1" ht="15">
      <c r="A37" s="100" t="s">
        <v>1965</v>
      </c>
      <c r="B37" s="111"/>
      <c r="C37" s="111"/>
      <c r="D37" s="111" t="s">
        <v>1966</v>
      </c>
      <c r="E37" s="111"/>
      <c r="F37" s="105"/>
      <c r="G37" s="105"/>
      <c r="H37" s="105"/>
      <c r="I37" s="105"/>
      <c r="J37" s="111"/>
      <c r="K37" s="111"/>
      <c r="L37" s="111"/>
      <c r="M37" s="111"/>
      <c r="N37" s="111"/>
      <c r="O37" s="111"/>
      <c r="P37" s="142"/>
      <c r="Q37" s="142"/>
      <c r="R37" s="142"/>
      <c r="S37" s="142"/>
    </row>
    <row r="38" spans="1:19" s="69" customFormat="1" ht="15">
      <c r="A38" s="100"/>
      <c r="B38" s="111"/>
      <c r="C38" s="111" t="s">
        <v>1963</v>
      </c>
      <c r="D38" s="111" t="s">
        <v>1967</v>
      </c>
      <c r="E38" s="111"/>
      <c r="F38" s="105"/>
      <c r="G38" s="105"/>
      <c r="H38" s="105"/>
      <c r="I38" s="105"/>
      <c r="J38" s="111"/>
      <c r="K38" s="111"/>
      <c r="L38" s="111"/>
      <c r="M38" s="111"/>
      <c r="N38" s="111"/>
      <c r="O38" s="111"/>
      <c r="P38" s="142"/>
      <c r="Q38" s="142"/>
      <c r="R38" s="142"/>
      <c r="S38" s="142"/>
    </row>
    <row r="39" spans="1:19" s="69" customFormat="1" ht="23.25" customHeight="1">
      <c r="A39" s="100"/>
      <c r="B39" s="184"/>
      <c r="C39" s="184"/>
      <c r="D39" s="184"/>
      <c r="E39" s="184"/>
      <c r="F39" s="184"/>
      <c r="G39" s="184"/>
      <c r="H39" s="184"/>
      <c r="I39" s="184"/>
      <c r="J39" s="184"/>
      <c r="K39" s="184"/>
      <c r="L39" s="184"/>
      <c r="M39" s="184"/>
      <c r="N39" s="184"/>
      <c r="O39" s="111"/>
      <c r="P39" s="142"/>
      <c r="Q39" s="142"/>
      <c r="R39" s="142"/>
      <c r="S39" s="142"/>
    </row>
    <row r="40" spans="1:19">
      <c r="A40" s="100"/>
      <c r="B40" s="111"/>
      <c r="C40" s="111"/>
      <c r="D40" s="111"/>
      <c r="E40" s="111"/>
      <c r="F40" s="111"/>
      <c r="G40" s="113"/>
      <c r="H40" s="114"/>
      <c r="I40" s="114"/>
      <c r="J40" s="111"/>
      <c r="K40" s="111"/>
      <c r="L40" s="111"/>
      <c r="M40" s="111"/>
      <c r="N40" s="111"/>
      <c r="O40" s="111"/>
      <c r="P40" s="142"/>
      <c r="Q40" s="142"/>
      <c r="R40" s="142"/>
      <c r="S40" s="142"/>
    </row>
    <row r="41" spans="1:19">
      <c r="A41" s="100"/>
      <c r="B41" s="111"/>
      <c r="C41" s="111"/>
      <c r="D41" s="111"/>
      <c r="E41" s="111"/>
      <c r="F41" s="111"/>
      <c r="G41" s="113"/>
      <c r="H41" s="114"/>
      <c r="I41" s="114"/>
      <c r="J41" s="111"/>
      <c r="K41" s="111"/>
      <c r="L41" s="111"/>
      <c r="M41" s="111"/>
      <c r="N41" s="111"/>
      <c r="O41" s="111"/>
      <c r="P41" s="142"/>
      <c r="Q41" s="142"/>
      <c r="R41" s="142"/>
      <c r="S41" s="142"/>
    </row>
    <row r="42" spans="1:19">
      <c r="A42" s="100"/>
      <c r="B42" s="111"/>
      <c r="C42" s="111"/>
      <c r="D42" s="111"/>
      <c r="E42" s="111"/>
      <c r="F42" s="111"/>
      <c r="G42" s="113"/>
      <c r="H42" s="114"/>
      <c r="I42" s="114"/>
      <c r="J42" s="111"/>
      <c r="K42" s="111"/>
      <c r="L42" s="111"/>
      <c r="M42" s="111"/>
      <c r="N42" s="111"/>
      <c r="O42" s="111"/>
      <c r="P42" s="142"/>
      <c r="Q42" s="142"/>
      <c r="R42" s="142"/>
      <c r="S42" s="142"/>
    </row>
    <row r="43" spans="1:19">
      <c r="A43" s="100"/>
      <c r="B43" s="111"/>
      <c r="C43" s="111"/>
      <c r="D43" s="111"/>
      <c r="E43" s="111"/>
      <c r="F43" s="111"/>
      <c r="G43" s="113"/>
      <c r="H43" s="114"/>
      <c r="I43" s="114"/>
      <c r="J43" s="111"/>
      <c r="K43" s="111"/>
      <c r="L43" s="111"/>
      <c r="M43" s="111"/>
      <c r="N43" s="111"/>
      <c r="O43" s="111"/>
      <c r="P43" s="142"/>
      <c r="Q43" s="142"/>
      <c r="R43" s="142"/>
      <c r="S43" s="142"/>
    </row>
    <row r="44" spans="1:19">
      <c r="A44" s="100"/>
      <c r="B44" s="111"/>
      <c r="C44" s="111"/>
      <c r="D44" s="111"/>
      <c r="E44" s="111"/>
      <c r="F44" s="111"/>
      <c r="G44" s="113"/>
      <c r="H44" s="114"/>
      <c r="I44" s="114"/>
      <c r="J44" s="111"/>
      <c r="K44" s="111"/>
      <c r="L44" s="111"/>
      <c r="M44" s="111"/>
      <c r="N44" s="111"/>
      <c r="O44" s="111"/>
      <c r="P44" s="142"/>
      <c r="Q44" s="142"/>
      <c r="R44" s="142"/>
      <c r="S44" s="142"/>
    </row>
    <row r="45" spans="1:19">
      <c r="A45" s="100"/>
      <c r="B45" s="111"/>
      <c r="C45" s="111"/>
      <c r="D45" s="111"/>
      <c r="E45" s="111"/>
      <c r="F45" s="111"/>
      <c r="G45" s="113"/>
      <c r="H45" s="114"/>
      <c r="I45" s="114"/>
      <c r="J45" s="111"/>
      <c r="K45" s="111"/>
      <c r="L45" s="111"/>
      <c r="M45" s="111"/>
      <c r="N45" s="111"/>
      <c r="O45" s="111"/>
      <c r="P45" s="142"/>
      <c r="Q45" s="142"/>
      <c r="R45" s="142"/>
      <c r="S45" s="142"/>
    </row>
    <row r="46" spans="1:19">
      <c r="A46" s="100"/>
      <c r="B46" s="111"/>
      <c r="C46" s="111"/>
      <c r="D46" s="111"/>
      <c r="E46" s="111"/>
      <c r="F46" s="111"/>
      <c r="G46" s="113"/>
      <c r="H46" s="114"/>
      <c r="I46" s="114"/>
      <c r="J46" s="111"/>
      <c r="K46" s="111"/>
      <c r="L46" s="111"/>
      <c r="M46" s="111"/>
      <c r="N46" s="111"/>
      <c r="O46" s="111"/>
      <c r="P46" s="142"/>
      <c r="Q46" s="142"/>
      <c r="R46" s="142"/>
      <c r="S46" s="142"/>
    </row>
    <row r="47" spans="1:19">
      <c r="A47" s="100"/>
      <c r="B47" s="111"/>
      <c r="C47" s="111"/>
      <c r="D47" s="111"/>
      <c r="E47" s="111"/>
      <c r="F47" s="111"/>
      <c r="G47" s="113"/>
      <c r="H47" s="114"/>
      <c r="I47" s="114"/>
      <c r="J47" s="111"/>
      <c r="K47" s="111"/>
      <c r="L47" s="111"/>
      <c r="M47" s="111"/>
      <c r="N47" s="111"/>
      <c r="O47" s="111"/>
      <c r="P47" s="142"/>
      <c r="Q47" s="142"/>
      <c r="R47" s="142"/>
      <c r="S47" s="142"/>
    </row>
    <row r="48" spans="1:19">
      <c r="A48" s="100"/>
      <c r="B48" s="111"/>
      <c r="C48" s="111"/>
      <c r="D48" s="111"/>
      <c r="E48" s="111"/>
      <c r="F48" s="111"/>
      <c r="G48" s="113"/>
      <c r="H48" s="114"/>
      <c r="I48" s="114"/>
      <c r="J48" s="111"/>
      <c r="K48" s="111"/>
      <c r="L48" s="111"/>
      <c r="M48" s="111"/>
      <c r="N48" s="111"/>
      <c r="O48" s="111"/>
      <c r="P48" s="142"/>
      <c r="Q48" s="142"/>
      <c r="R48" s="142"/>
      <c r="S48" s="142"/>
    </row>
  </sheetData>
  <mergeCells count="44">
    <mergeCell ref="I3:K3"/>
    <mergeCell ref="L3:N3"/>
    <mergeCell ref="B22:C23"/>
    <mergeCell ref="B24:C25"/>
    <mergeCell ref="B32:C35"/>
    <mergeCell ref="D15:E15"/>
    <mergeCell ref="D16:E16"/>
    <mergeCell ref="D17:E17"/>
    <mergeCell ref="D18:E18"/>
    <mergeCell ref="D19:E19"/>
    <mergeCell ref="D20:E20"/>
    <mergeCell ref="D21:E21"/>
    <mergeCell ref="D22:E22"/>
    <mergeCell ref="D23:E23"/>
    <mergeCell ref="D24:E24"/>
    <mergeCell ref="D25:E25"/>
    <mergeCell ref="B1:N1"/>
    <mergeCell ref="B39:N39"/>
    <mergeCell ref="B5:C9"/>
    <mergeCell ref="H2:J2"/>
    <mergeCell ref="F3:H3"/>
    <mergeCell ref="B10:C20"/>
    <mergeCell ref="D5:E5"/>
    <mergeCell ref="D6:E6"/>
    <mergeCell ref="D7:E7"/>
    <mergeCell ref="D8:E8"/>
    <mergeCell ref="D9:E9"/>
    <mergeCell ref="D10:E10"/>
    <mergeCell ref="D11:E11"/>
    <mergeCell ref="D12:E12"/>
    <mergeCell ref="D13:E13"/>
    <mergeCell ref="D14:E14"/>
    <mergeCell ref="D26:E26"/>
    <mergeCell ref="D27:E27"/>
    <mergeCell ref="D28:E28"/>
    <mergeCell ref="D29:E29"/>
    <mergeCell ref="D35:E35"/>
    <mergeCell ref="D36:E36"/>
    <mergeCell ref="B36:C36"/>
    <mergeCell ref="D30:E30"/>
    <mergeCell ref="D31:E31"/>
    <mergeCell ref="D32:E32"/>
    <mergeCell ref="D33:E33"/>
    <mergeCell ref="D34:E34"/>
  </mergeCells>
  <pageMargins left="0.7" right="0.7" top="0.75" bottom="0.75" header="0.3" footer="0.3"/>
  <pageSetup paperSize="9" scale="51" orientation="portrait" horizontalDpi="4294967293" verticalDpi="4294967293"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2825"/>
  <sheetViews>
    <sheetView tabSelected="1" zoomScale="85" zoomScaleNormal="85" zoomScalePageLayoutView="85" workbookViewId="0">
      <pane xSplit="1" ySplit="3" topLeftCell="B4" activePane="bottomRight" state="frozen"/>
      <selection pane="topRight" activeCell="B1" sqref="B1"/>
      <selection pane="bottomLeft" activeCell="A3" sqref="A3"/>
      <selection pane="bottomRight" activeCell="E10" sqref="E10"/>
    </sheetView>
  </sheetViews>
  <sheetFormatPr defaultColWidth="8.85546875" defaultRowHeight="15"/>
  <cols>
    <col min="1" max="1" width="73.42578125" style="45" customWidth="1"/>
    <col min="2" max="2" width="34.7109375" style="81" customWidth="1"/>
    <col min="3" max="3" width="33.7109375" style="81" hidden="1" customWidth="1"/>
    <col min="4" max="4" width="24.85546875" style="45" customWidth="1"/>
    <col min="5" max="5" width="17.28515625" style="45" customWidth="1"/>
    <col min="6" max="6" width="21.5703125" style="45" customWidth="1"/>
    <col min="7" max="7" width="19.140625" style="81" hidden="1" customWidth="1"/>
    <col min="8" max="8" width="34" style="99" customWidth="1"/>
    <col min="9" max="9" width="19.28515625" style="47" customWidth="1"/>
    <col min="10" max="10" width="24.42578125" style="45" customWidth="1"/>
    <col min="11" max="11" width="24" style="45" customWidth="1"/>
    <col min="12" max="12" width="30" style="45" customWidth="1"/>
    <col min="13" max="13" width="22.85546875" style="44" customWidth="1"/>
    <col min="14" max="14" width="13.42578125" style="77" customWidth="1"/>
    <col min="15" max="17" width="16.7109375" style="2" customWidth="1"/>
    <col min="18" max="18" width="16.7109375" style="1" customWidth="1"/>
    <col min="19" max="19" width="16.7109375" style="2" customWidth="1"/>
    <col min="20" max="20" width="24.85546875" style="45" customWidth="1"/>
    <col min="21" max="21" width="17.7109375" style="45" customWidth="1"/>
    <col min="22" max="22" width="19.140625" style="45" bestFit="1" customWidth="1"/>
    <col min="23" max="23" width="26.7109375" style="47" customWidth="1"/>
    <col min="24" max="24" width="20" style="82" customWidth="1"/>
    <col min="25" max="25" width="21" style="81" customWidth="1"/>
    <col min="26" max="26" width="27.7109375" style="45" customWidth="1"/>
    <col min="27" max="27" width="36.42578125" style="45" customWidth="1"/>
    <col min="28" max="28" width="22.42578125" style="45" hidden="1" customWidth="1"/>
    <col min="29" max="29" width="15.42578125" style="45" hidden="1" customWidth="1"/>
    <col min="30" max="30" width="11.28515625" style="45" hidden="1" customWidth="1"/>
    <col min="31" max="31" width="10.42578125" style="45" hidden="1" customWidth="1"/>
    <col min="32" max="32" width="11" style="45" hidden="1" customWidth="1"/>
    <col min="33" max="33" width="8.85546875" style="45" hidden="1" customWidth="1"/>
    <col min="34" max="16384" width="8.85546875" style="45"/>
  </cols>
  <sheetData>
    <row r="1" spans="1:33" s="43" customFormat="1" ht="47.25" customHeight="1" thickBot="1">
      <c r="A1" s="65" t="s">
        <v>1189</v>
      </c>
      <c r="B1" s="158"/>
      <c r="C1" s="158"/>
      <c r="D1" s="58"/>
      <c r="E1" s="58"/>
      <c r="F1" s="58"/>
      <c r="G1" s="58"/>
      <c r="H1" s="98"/>
      <c r="I1" s="58"/>
      <c r="J1" s="58"/>
      <c r="K1" s="58"/>
      <c r="L1" s="58"/>
      <c r="M1" s="58"/>
      <c r="N1" s="74"/>
      <c r="O1" s="58"/>
      <c r="P1" s="58"/>
      <c r="Q1" s="58"/>
      <c r="R1" s="58"/>
      <c r="S1" s="74"/>
      <c r="T1" s="58"/>
      <c r="U1" s="58"/>
      <c r="V1" s="58"/>
      <c r="W1" s="58"/>
      <c r="X1" s="136"/>
      <c r="Y1" s="87"/>
      <c r="Z1" s="58"/>
      <c r="AA1" s="58"/>
      <c r="AB1"/>
      <c r="AC1"/>
    </row>
    <row r="2" spans="1:33" s="43" customFormat="1" ht="18.75">
      <c r="A2" s="192" t="s">
        <v>0</v>
      </c>
      <c r="B2" s="193"/>
      <c r="C2" s="193"/>
      <c r="D2" s="193"/>
      <c r="E2" s="194"/>
      <c r="F2" s="192" t="s">
        <v>1</v>
      </c>
      <c r="G2" s="193"/>
      <c r="H2" s="193"/>
      <c r="I2" s="192" t="s">
        <v>3</v>
      </c>
      <c r="J2" s="193"/>
      <c r="K2" s="193"/>
      <c r="L2" s="193"/>
      <c r="M2" s="193"/>
      <c r="N2" s="194"/>
      <c r="O2" s="192" t="s">
        <v>1038</v>
      </c>
      <c r="P2" s="193"/>
      <c r="Q2" s="193"/>
      <c r="R2" s="193"/>
      <c r="S2" s="193"/>
      <c r="T2" s="194"/>
      <c r="U2" s="192" t="s">
        <v>2</v>
      </c>
      <c r="V2" s="193"/>
      <c r="W2" s="193"/>
      <c r="X2" s="193"/>
      <c r="Y2" s="193"/>
      <c r="Z2" s="194"/>
      <c r="AA2" s="192" t="s">
        <v>1039</v>
      </c>
      <c r="AB2" s="193"/>
      <c r="AC2" s="193"/>
      <c r="AD2" s="193"/>
      <c r="AE2" s="193"/>
      <c r="AF2" s="193"/>
      <c r="AG2" s="194"/>
    </row>
    <row r="3" spans="1:33" s="57" customFormat="1" ht="30.75" thickBot="1">
      <c r="A3" s="54" t="s">
        <v>4</v>
      </c>
      <c r="B3" s="159" t="s">
        <v>2688</v>
      </c>
      <c r="C3" s="159" t="s">
        <v>2687</v>
      </c>
      <c r="D3" s="55" t="s">
        <v>5</v>
      </c>
      <c r="E3" s="56" t="s">
        <v>1081</v>
      </c>
      <c r="F3" s="54" t="s">
        <v>6</v>
      </c>
      <c r="G3" s="54" t="s">
        <v>2721</v>
      </c>
      <c r="H3" s="54" t="s">
        <v>1968</v>
      </c>
      <c r="I3" s="54" t="s">
        <v>11</v>
      </c>
      <c r="J3" s="55" t="s">
        <v>1041</v>
      </c>
      <c r="K3" s="55" t="s">
        <v>1042</v>
      </c>
      <c r="L3" s="55" t="s">
        <v>1072</v>
      </c>
      <c r="M3" s="55" t="s">
        <v>13</v>
      </c>
      <c r="N3" s="56" t="s">
        <v>14</v>
      </c>
      <c r="O3" s="54" t="s">
        <v>1076</v>
      </c>
      <c r="P3" s="55" t="s">
        <v>1075</v>
      </c>
      <c r="Q3" s="55" t="s">
        <v>1074</v>
      </c>
      <c r="R3" s="55" t="s">
        <v>1073</v>
      </c>
      <c r="S3" s="55" t="s">
        <v>1077</v>
      </c>
      <c r="T3" s="56" t="s">
        <v>12</v>
      </c>
      <c r="U3" s="54" t="s">
        <v>7</v>
      </c>
      <c r="V3" s="55" t="s">
        <v>8</v>
      </c>
      <c r="W3" s="55" t="s">
        <v>9</v>
      </c>
      <c r="X3" s="55" t="s">
        <v>10</v>
      </c>
      <c r="Y3" s="55" t="s">
        <v>1034</v>
      </c>
      <c r="Z3" s="56" t="s">
        <v>1067</v>
      </c>
      <c r="AA3" s="59" t="s">
        <v>1079</v>
      </c>
      <c r="AB3" s="59" t="s">
        <v>1194</v>
      </c>
      <c r="AC3" s="59" t="s">
        <v>1210</v>
      </c>
      <c r="AD3" s="59" t="s">
        <v>1843</v>
      </c>
      <c r="AE3" s="59" t="s">
        <v>1844</v>
      </c>
      <c r="AF3" s="59" t="s">
        <v>1845</v>
      </c>
      <c r="AG3" s="59" t="s">
        <v>1853</v>
      </c>
    </row>
    <row r="4" spans="1:33" s="46" customFormat="1" ht="15" customHeight="1">
      <c r="A4" s="162" t="s">
        <v>1167</v>
      </c>
      <c r="B4" s="162" t="s">
        <v>1167</v>
      </c>
      <c r="C4" s="162" t="s">
        <v>26</v>
      </c>
      <c r="D4" s="162"/>
      <c r="E4" s="162"/>
      <c r="F4" s="162" t="s">
        <v>16</v>
      </c>
      <c r="G4" s="162" t="str">
        <f>CHOOSE(MONTH(H4), "Janvier", "Fevrier", "Mars", "Avril", "Mai", "Juin", "Juillet", "Aout", "Septembre", "Octobre", "Novembre", "Decembre")</f>
        <v>Decembre</v>
      </c>
      <c r="H4" s="153">
        <v>42716</v>
      </c>
      <c r="I4" s="84" t="s">
        <v>1049</v>
      </c>
      <c r="J4" s="162" t="s">
        <v>1053</v>
      </c>
      <c r="K4" s="162" t="s">
        <v>1048</v>
      </c>
      <c r="L4" s="162"/>
      <c r="M4" s="80" t="str">
        <f>IFERROR(VLOOKUP(K4,REFERENCES!R:S,2,FALSE),"")</f>
        <v>Nombre</v>
      </c>
      <c r="N4" s="75">
        <v>200</v>
      </c>
      <c r="O4" s="75"/>
      <c r="P4" s="75"/>
      <c r="Q4" s="75"/>
      <c r="R4" s="79"/>
      <c r="S4" s="140">
        <v>200</v>
      </c>
      <c r="T4" s="85"/>
      <c r="U4" s="162" t="s">
        <v>20</v>
      </c>
      <c r="V4" s="162" t="s">
        <v>520</v>
      </c>
      <c r="W4" s="86" t="s">
        <v>1456</v>
      </c>
      <c r="X4" s="162" t="s">
        <v>2611</v>
      </c>
      <c r="Y4" s="162"/>
      <c r="Z4" s="162"/>
      <c r="AA4" s="162"/>
      <c r="AB4" s="162" t="str">
        <f>UPPER(LEFT(A4,3)&amp;YEAR(H4)&amp;MONTH(H4)&amp;DAY((H4))&amp;LEFT(U4,2)&amp;LEFT(V4,2)&amp;LEFT(W4,2))</f>
        <v>41020161212SUCH2È</v>
      </c>
      <c r="AC4" s="162">
        <f>COUNTIF($AB$4:$AB$297,AB4)</f>
        <v>1</v>
      </c>
      <c r="AD4" s="162" t="str">
        <f>VLOOKUP(U4,NIVEAUXADMIN!A:B,2,FALSE)</f>
        <v>HT07</v>
      </c>
      <c r="AE4" s="162" t="str">
        <f>VLOOKUP(V4,NIVEAUXADMIN!E:F,2,FALSE)</f>
        <v>HT07751</v>
      </c>
      <c r="AF4" s="162" t="str">
        <f>VLOOKUP(W4,NIVEAUXADMIN!I:J,2,FALSE)</f>
        <v>HT07751-02</v>
      </c>
      <c r="AG4" s="162">
        <f>IF(SUMPRODUCT(($A$4:$A4=A4)*($V$4:$V4=V4))&gt;1,0,1)</f>
        <v>1</v>
      </c>
    </row>
    <row r="5" spans="1:33" s="162" customFormat="1" ht="15" customHeight="1">
      <c r="A5" s="162" t="s">
        <v>1167</v>
      </c>
      <c r="B5" s="162" t="s">
        <v>1167</v>
      </c>
      <c r="C5" s="162" t="s">
        <v>26</v>
      </c>
      <c r="F5" s="162" t="s">
        <v>16</v>
      </c>
      <c r="G5" s="162" t="str">
        <f>CHOOSE(MONTH(H5), "Janvier", "Fevrier", "Mars", "Avril", "Mai", "Juin", "Juillet", "Aout", "Septembre", "Octobre", "Novembre", "Decembre")</f>
        <v>Decembre</v>
      </c>
      <c r="H5" s="153">
        <v>42716</v>
      </c>
      <c r="I5" s="84" t="s">
        <v>1049</v>
      </c>
      <c r="J5" s="162" t="s">
        <v>1053</v>
      </c>
      <c r="K5" s="162" t="s">
        <v>1048</v>
      </c>
      <c r="M5" s="80" t="str">
        <f>IFERROR(VLOOKUP(K5,REFERENCES!R:S,2,FALSE),"")</f>
        <v>Nombre</v>
      </c>
      <c r="N5" s="75">
        <v>100</v>
      </c>
      <c r="O5" s="75"/>
      <c r="P5" s="75"/>
      <c r="Q5" s="75"/>
      <c r="R5" s="79"/>
      <c r="S5" s="140">
        <v>100</v>
      </c>
      <c r="T5" s="85"/>
      <c r="U5" s="162" t="s">
        <v>20</v>
      </c>
      <c r="V5" s="162" t="s">
        <v>21</v>
      </c>
      <c r="W5" s="86" t="s">
        <v>1265</v>
      </c>
      <c r="X5" s="162" t="s">
        <v>1217</v>
      </c>
      <c r="AB5" s="162" t="str">
        <f>UPPER(LEFT(A5,3)&amp;YEAR(H5)&amp;MONTH(H5)&amp;DAY((H5))&amp;LEFT(U5,2)&amp;LEFT(V5,2)&amp;LEFT(W5,2))</f>
        <v>41020161212SULE12</v>
      </c>
      <c r="AC5" s="162">
        <f>COUNTIF($AB$4:$AB$297,AB5)</f>
        <v>1</v>
      </c>
      <c r="AD5" s="162" t="str">
        <f>VLOOKUP(U5,NIVEAUXADMIN!A:B,2,FALSE)</f>
        <v>HT07</v>
      </c>
      <c r="AE5" s="162" t="str">
        <f>VLOOKUP(V5,NIVEAUXADMIN!E:F,2,FALSE)</f>
        <v>HT07711</v>
      </c>
      <c r="AF5" s="162" t="str">
        <f>VLOOKUP(W5,NIVEAUXADMIN!I:J,2,FALSE)</f>
        <v>HT07711-06</v>
      </c>
      <c r="AG5" s="162">
        <f>IF(SUMPRODUCT(($A$4:$A5=A5)*($V$4:$V5=V5))&gt;1,0,1)</f>
        <v>1</v>
      </c>
    </row>
    <row r="6" spans="1:33" s="162" customFormat="1" ht="15" customHeight="1">
      <c r="A6" s="162" t="s">
        <v>1167</v>
      </c>
      <c r="B6" s="162" t="s">
        <v>1167</v>
      </c>
      <c r="C6" s="162" t="s">
        <v>26</v>
      </c>
      <c r="F6" s="162" t="s">
        <v>16</v>
      </c>
      <c r="G6" s="162" t="str">
        <f>CHOOSE(MONTH(H6), "Janvier", "Fevrier", "Mars", "Avril", "Mai", "Juin", "Juillet", "Aout", "Septembre", "Octobre", "Novembre", "Decembre")</f>
        <v>Decembre</v>
      </c>
      <c r="H6" s="153">
        <v>42716</v>
      </c>
      <c r="I6" s="84" t="s">
        <v>1049</v>
      </c>
      <c r="J6" s="162" t="s">
        <v>1053</v>
      </c>
      <c r="K6" s="162" t="s">
        <v>1048</v>
      </c>
      <c r="M6" s="80" t="str">
        <f>IFERROR(VLOOKUP(K6,REFERENCES!R:S,2,FALSE),"")</f>
        <v>Nombre</v>
      </c>
      <c r="N6" s="75">
        <v>100</v>
      </c>
      <c r="O6" s="75"/>
      <c r="P6" s="75"/>
      <c r="Q6" s="75"/>
      <c r="R6" s="79"/>
      <c r="S6" s="140">
        <v>100</v>
      </c>
      <c r="T6" s="85"/>
      <c r="U6" s="162" t="s">
        <v>20</v>
      </c>
      <c r="V6" s="162" t="s">
        <v>21</v>
      </c>
      <c r="W6" s="86" t="s">
        <v>1311</v>
      </c>
      <c r="X6" s="162" t="s">
        <v>2609</v>
      </c>
      <c r="AB6" s="162" t="str">
        <f>UPPER(LEFT(A6,3)&amp;YEAR(H6)&amp;MONTH(H6)&amp;DAY((H6))&amp;LEFT(U6,2)&amp;LEFT(V6,2)&amp;LEFT(W6,2))</f>
        <v>41020161212SULE1È</v>
      </c>
      <c r="AC6" s="162">
        <f>COUNTIF($AB$4:$AB$297,AB6)</f>
        <v>1</v>
      </c>
      <c r="AD6" s="162" t="str">
        <f>VLOOKUP(U6,NIVEAUXADMIN!A:B,2,FALSE)</f>
        <v>HT07</v>
      </c>
      <c r="AE6" s="162" t="str">
        <f>VLOOKUP(V6,NIVEAUXADMIN!E:F,2,FALSE)</f>
        <v>HT07711</v>
      </c>
      <c r="AF6" s="162" t="str">
        <f>VLOOKUP(W6,NIVEAUXADMIN!I:J,2,FALSE)</f>
        <v>HT07711-01</v>
      </c>
      <c r="AG6" s="162">
        <f>IF(SUMPRODUCT(($A$4:$A6=A6)*($V$4:$V6=V6))&gt;1,0,1)</f>
        <v>0</v>
      </c>
    </row>
    <row r="7" spans="1:33" s="162" customFormat="1" ht="15" customHeight="1">
      <c r="A7" s="162" t="s">
        <v>1167</v>
      </c>
      <c r="B7" s="162" t="s">
        <v>1167</v>
      </c>
      <c r="C7" s="162" t="s">
        <v>26</v>
      </c>
      <c r="F7" s="162" t="s">
        <v>16</v>
      </c>
      <c r="G7" s="162" t="str">
        <f>CHOOSE(MONTH(H7), "Janvier", "Fevrier", "Mars", "Avril", "Mai", "Juin", "Juillet", "Aout", "Septembre", "Octobre", "Novembre", "Decembre")</f>
        <v>Decembre</v>
      </c>
      <c r="H7" s="153">
        <v>42716</v>
      </c>
      <c r="I7" s="84" t="s">
        <v>1049</v>
      </c>
      <c r="J7" s="162" t="s">
        <v>1053</v>
      </c>
      <c r="K7" s="162" t="s">
        <v>1048</v>
      </c>
      <c r="M7" s="80" t="str">
        <f>IFERROR(VLOOKUP(K7,REFERENCES!R:S,2,FALSE),"")</f>
        <v>Nombre</v>
      </c>
      <c r="N7" s="75">
        <v>100</v>
      </c>
      <c r="O7" s="75"/>
      <c r="P7" s="75"/>
      <c r="Q7" s="75"/>
      <c r="R7" s="79"/>
      <c r="S7" s="140">
        <v>100</v>
      </c>
      <c r="T7" s="85"/>
      <c r="U7" s="162" t="s">
        <v>20</v>
      </c>
      <c r="V7" s="162" t="s">
        <v>21</v>
      </c>
      <c r="W7" s="86" t="s">
        <v>1803</v>
      </c>
      <c r="X7" s="162" t="s">
        <v>1930</v>
      </c>
      <c r="AB7" s="162" t="str">
        <f>UPPER(LEFT(A7,3)&amp;YEAR(H7)&amp;MONTH(H7)&amp;DAY((H7))&amp;LEFT(U7,2)&amp;LEFT(V7,2)&amp;LEFT(W7,2))</f>
        <v>41020161212SULE9È</v>
      </c>
      <c r="AC7" s="162">
        <f>COUNTIF($AB$4:$AB$297,AB7)</f>
        <v>1</v>
      </c>
      <c r="AD7" s="162" t="str">
        <f>VLOOKUP(U7,NIVEAUXADMIN!A:B,2,FALSE)</f>
        <v>HT07</v>
      </c>
      <c r="AE7" s="162" t="str">
        <f>VLOOKUP(V7,NIVEAUXADMIN!E:F,2,FALSE)</f>
        <v>HT07711</v>
      </c>
      <c r="AF7" s="162" t="str">
        <f>VLOOKUP(W7,NIVEAUXADMIN!I:J,2,FALSE)</f>
        <v>HT07711-05</v>
      </c>
      <c r="AG7" s="162">
        <f>IF(SUMPRODUCT(($A$4:$A7=A7)*($V$4:$V7=V7))&gt;1,0,1)</f>
        <v>0</v>
      </c>
    </row>
    <row r="8" spans="1:33" s="162" customFormat="1" ht="15" customHeight="1">
      <c r="A8" s="162" t="s">
        <v>1167</v>
      </c>
      <c r="B8" s="162" t="s">
        <v>1167</v>
      </c>
      <c r="C8" s="162" t="s">
        <v>26</v>
      </c>
      <c r="F8" s="162" t="s">
        <v>16</v>
      </c>
      <c r="G8" s="162" t="str">
        <f>CHOOSE(MONTH(H8), "Janvier", "Fevrier", "Mars", "Avril", "Mai", "Juin", "Juillet", "Aout", "Septembre", "Octobre", "Novembre", "Decembre")</f>
        <v>Decembre</v>
      </c>
      <c r="H8" s="153">
        <v>42716</v>
      </c>
      <c r="I8" s="84" t="s">
        <v>1049</v>
      </c>
      <c r="J8" s="162" t="s">
        <v>1053</v>
      </c>
      <c r="K8" s="162" t="s">
        <v>1048</v>
      </c>
      <c r="M8" s="80" t="str">
        <f>IFERROR(VLOOKUP(K8,REFERENCES!R:S,2,FALSE),"")</f>
        <v>Nombre</v>
      </c>
      <c r="N8" s="75">
        <v>100</v>
      </c>
      <c r="O8" s="75"/>
      <c r="P8" s="75"/>
      <c r="Q8" s="75"/>
      <c r="R8" s="79"/>
      <c r="S8" s="140">
        <v>100</v>
      </c>
      <c r="T8" s="85"/>
      <c r="U8" s="162" t="s">
        <v>20</v>
      </c>
      <c r="V8" s="162" t="s">
        <v>22</v>
      </c>
      <c r="W8" s="86" t="s">
        <v>1363</v>
      </c>
      <c r="X8" s="162" t="s">
        <v>2608</v>
      </c>
      <c r="AB8" s="162" t="str">
        <f>UPPER(LEFT(A8,3)&amp;YEAR(H8)&amp;MONTH(H8)&amp;DAY((H8))&amp;LEFT(U8,2)&amp;LEFT(V8,2)&amp;LEFT(W8,2))</f>
        <v>41020161212SUMA1È</v>
      </c>
      <c r="AC8" s="162">
        <f>COUNTIF($AB$4:$AB$297,AB8)</f>
        <v>1</v>
      </c>
      <c r="AD8" s="162" t="str">
        <f>VLOOKUP(U8,NIVEAUXADMIN!A:B,2,FALSE)</f>
        <v>HT07</v>
      </c>
      <c r="AE8" s="162" t="str">
        <f>VLOOKUP(V8,NIVEAUXADMIN!E:F,2,FALSE)</f>
        <v>HT07715</v>
      </c>
      <c r="AF8" s="162" t="str">
        <f>VLOOKUP(W8,NIVEAUXADMIN!I:J,2,FALSE)</f>
        <v>HT07715-01</v>
      </c>
      <c r="AG8" s="162">
        <f>IF(SUMPRODUCT(($A$4:$A8=A8)*($V$4:$V8=V8))&gt;1,0,1)</f>
        <v>1</v>
      </c>
    </row>
    <row r="9" spans="1:33" s="162" customFormat="1" ht="15" customHeight="1">
      <c r="A9" s="162" t="s">
        <v>1167</v>
      </c>
      <c r="B9" s="162" t="s">
        <v>1167</v>
      </c>
      <c r="C9" s="162" t="s">
        <v>26</v>
      </c>
      <c r="F9" s="162" t="s">
        <v>16</v>
      </c>
      <c r="G9" s="162" t="str">
        <f>CHOOSE(MONTH(H9), "Janvier", "Fevrier", "Mars", "Avril", "Mai", "Juin", "Juillet", "Aout", "Septembre", "Octobre", "Novembre", "Decembre")</f>
        <v>Decembre</v>
      </c>
      <c r="H9" s="153">
        <v>42716</v>
      </c>
      <c r="I9" s="84" t="s">
        <v>1049</v>
      </c>
      <c r="J9" s="162" t="s">
        <v>1053</v>
      </c>
      <c r="K9" s="162" t="s">
        <v>1048</v>
      </c>
      <c r="M9" s="80" t="str">
        <f>IFERROR(VLOOKUP(K9,REFERENCES!R:S,2,FALSE),"")</f>
        <v>Nombre</v>
      </c>
      <c r="N9" s="75">
        <v>100</v>
      </c>
      <c r="O9" s="75"/>
      <c r="P9" s="75"/>
      <c r="Q9" s="75"/>
      <c r="R9" s="79"/>
      <c r="S9" s="140">
        <v>100</v>
      </c>
      <c r="T9" s="85"/>
      <c r="U9" s="162" t="s">
        <v>20</v>
      </c>
      <c r="V9" s="162" t="s">
        <v>545</v>
      </c>
      <c r="W9" s="86" t="s">
        <v>1455</v>
      </c>
      <c r="X9" s="162" t="s">
        <v>2610</v>
      </c>
      <c r="AB9" s="162" t="str">
        <f>UPPER(LEFT(A9,3)&amp;YEAR(H9)&amp;MONTH(H9)&amp;DAY((H9))&amp;LEFT(U9,2)&amp;LEFT(V9,2)&amp;LEFT(W9,2))</f>
        <v>41020161212SUST2È</v>
      </c>
      <c r="AC9" s="162">
        <f>COUNTIF($AB$4:$AB$297,AB9)</f>
        <v>1</v>
      </c>
      <c r="AD9" s="162" t="str">
        <f>VLOOKUP(U9,NIVEAUXADMIN!A:B,2,FALSE)</f>
        <v>HT07</v>
      </c>
      <c r="AE9" s="162" t="str">
        <f>VLOOKUP(V9,NIVEAUXADMIN!E:F,2,FALSE)</f>
        <v>HT07722</v>
      </c>
      <c r="AF9" s="162" t="str">
        <f>VLOOKUP(W9,NIVEAUXADMIN!I:J,2,FALSE)</f>
        <v>HT07722-02</v>
      </c>
      <c r="AG9" s="162">
        <f>IF(SUMPRODUCT(($A$4:$A9=A9)*($V$4:$V9=V9))&gt;1,0,1)</f>
        <v>1</v>
      </c>
    </row>
    <row r="10" spans="1:33" s="162" customFormat="1" ht="15" customHeight="1">
      <c r="A10" s="162" t="s">
        <v>1167</v>
      </c>
      <c r="B10" s="162" t="s">
        <v>1167</v>
      </c>
      <c r="C10" s="162" t="s">
        <v>26</v>
      </c>
      <c r="F10" s="162" t="s">
        <v>16</v>
      </c>
      <c r="G10" s="162" t="str">
        <f>CHOOSE(MONTH(H10), "Janvier", "Fevrier", "Mars", "Avril", "Mai", "Juin", "Juillet", "Aout", "Septembre", "Octobre", "Novembre", "Decembre")</f>
        <v>Decembre</v>
      </c>
      <c r="H10" s="153">
        <v>42716</v>
      </c>
      <c r="I10" s="84" t="s">
        <v>1049</v>
      </c>
      <c r="J10" s="162" t="s">
        <v>1053</v>
      </c>
      <c r="K10" s="162" t="s">
        <v>1048</v>
      </c>
      <c r="M10" s="80" t="str">
        <f>IFERROR(VLOOKUP(K10,REFERENCES!R:S,2,FALSE),"")</f>
        <v>Nombre</v>
      </c>
      <c r="N10" s="75">
        <v>300</v>
      </c>
      <c r="O10" s="75"/>
      <c r="P10" s="75"/>
      <c r="Q10" s="75"/>
      <c r="R10" s="79"/>
      <c r="S10" s="140">
        <v>300</v>
      </c>
      <c r="T10" s="85"/>
      <c r="U10" s="162" t="s">
        <v>20</v>
      </c>
      <c r="V10" s="162" t="s">
        <v>536</v>
      </c>
      <c r="W10" s="86"/>
      <c r="X10" s="162" t="s">
        <v>2612</v>
      </c>
      <c r="AB10" s="162" t="str">
        <f>UPPER(LEFT(A10,3)&amp;YEAR(H10)&amp;MONTH(H10)&amp;DAY((H10))&amp;LEFT(U10,2)&amp;LEFT(V10,2)&amp;LEFT(W10,2))</f>
        <v>41020161212SUPO</v>
      </c>
      <c r="AC10" s="162">
        <f>COUNTIF($AB$4:$AB$297,AB10)</f>
        <v>1</v>
      </c>
      <c r="AD10" s="162" t="str">
        <f>VLOOKUP(U10,NIVEAUXADMIN!A:B,2,FALSE)</f>
        <v>HT07</v>
      </c>
      <c r="AE10" s="162" t="str">
        <f>VLOOKUP(V10,NIVEAUXADMIN!E:F,2,FALSE)</f>
        <v>HT07742</v>
      </c>
      <c r="AF10" s="162" t="e">
        <f>VLOOKUP(W10,NIVEAUXADMIN!I:J,2,FALSE)</f>
        <v>#N/A</v>
      </c>
      <c r="AG10" s="162">
        <f>IF(SUMPRODUCT(($A$4:$A10=A10)*($V$4:$V10=V10))&gt;1,0,1)</f>
        <v>1</v>
      </c>
    </row>
    <row r="11" spans="1:33" s="162" customFormat="1" ht="15" customHeight="1">
      <c r="A11" s="162" t="s">
        <v>2891</v>
      </c>
      <c r="B11" s="162" t="s">
        <v>2890</v>
      </c>
      <c r="C11" s="162" t="s">
        <v>34</v>
      </c>
      <c r="F11" s="162" t="s">
        <v>16</v>
      </c>
      <c r="G11" s="162" t="str">
        <f>CHOOSE(MONTH(H11), "Janvier", "Fevrier", "Mars", "Avril", "Mai", "Juin", "Juillet", "Aout", "Septembre", "Octobre", "Novembre", "Decembre")</f>
        <v>Mars</v>
      </c>
      <c r="H11" s="153">
        <v>42802</v>
      </c>
      <c r="I11" s="84" t="s">
        <v>1049</v>
      </c>
      <c r="J11" s="162" t="s">
        <v>1053</v>
      </c>
      <c r="K11" s="162" t="s">
        <v>1048</v>
      </c>
      <c r="L11" s="163"/>
      <c r="M11" s="80" t="str">
        <f>IFERROR(VLOOKUP(K11,REFERENCES!R:S,2,FALSE),"")</f>
        <v>Nombre</v>
      </c>
      <c r="N11" s="75">
        <v>150</v>
      </c>
      <c r="O11" s="75"/>
      <c r="P11" s="75"/>
      <c r="Q11" s="75"/>
      <c r="R11" s="79"/>
      <c r="S11" s="75"/>
      <c r="U11" s="162" t="s">
        <v>17</v>
      </c>
      <c r="V11" s="162" t="s">
        <v>272</v>
      </c>
      <c r="W11" s="164" t="s">
        <v>2617</v>
      </c>
      <c r="X11" s="73"/>
      <c r="AB11" s="162" t="str">
        <f>UPPER(LEFT(A11,3)&amp;YEAR(H11)&amp;MONTH(H11)&amp;DAY((H11))&amp;LEFT(U11,2)&amp;LEFT(V11,2)&amp;LEFT(W11,2))</f>
        <v>ACT201738GRPE5E</v>
      </c>
      <c r="AC11" s="162">
        <f>COUNTIF($AB$4:$AB$297,AB11)</f>
        <v>1</v>
      </c>
      <c r="AD11" s="162" t="str">
        <f>VLOOKUP(U11,NIVEAUXADMIN!A:B,2,FALSE)</f>
        <v>HT08</v>
      </c>
      <c r="AE11" s="162" t="str">
        <f>VLOOKUP(V11,NIVEAUXADMIN!E:F,2,FALSE)</f>
        <v>HT08834</v>
      </c>
      <c r="AF11" s="162" t="str">
        <f>VLOOKUP(W11,NIVEAUXADMIN!I:J,2,FALSE)</f>
        <v>HT08834-05</v>
      </c>
      <c r="AG11" s="162">
        <f>IF(SUMPRODUCT(($A$4:$A11=A11)*($V$4:$V11=V11))&gt;1,0,1)</f>
        <v>1</v>
      </c>
    </row>
    <row r="12" spans="1:33" s="162" customFormat="1" ht="15" customHeight="1">
      <c r="A12" s="162" t="s">
        <v>2891</v>
      </c>
      <c r="B12" s="162" t="s">
        <v>2890</v>
      </c>
      <c r="C12" s="162" t="s">
        <v>34</v>
      </c>
      <c r="F12" s="162" t="s">
        <v>16</v>
      </c>
      <c r="G12" s="162" t="str">
        <f>CHOOSE(MONTH(H12), "Janvier", "Fevrier", "Mars", "Avril", "Mai", "Juin", "Juillet", "Aout", "Septembre", "Octobre", "Novembre", "Decembre")</f>
        <v>Mars</v>
      </c>
      <c r="H12" s="153">
        <v>42802</v>
      </c>
      <c r="I12" s="84" t="s">
        <v>1049</v>
      </c>
      <c r="J12" s="162" t="s">
        <v>1053</v>
      </c>
      <c r="K12" s="162" t="s">
        <v>1048</v>
      </c>
      <c r="L12" s="163"/>
      <c r="M12" s="80" t="str">
        <f>IFERROR(VLOOKUP(K12,REFERENCES!R:S,2,FALSE),"")</f>
        <v>Nombre</v>
      </c>
      <c r="N12" s="75">
        <v>200</v>
      </c>
      <c r="O12" s="75"/>
      <c r="P12" s="75"/>
      <c r="Q12" s="75"/>
      <c r="R12" s="79"/>
      <c r="S12" s="75"/>
      <c r="U12" s="162" t="s">
        <v>17</v>
      </c>
      <c r="V12" s="162" t="s">
        <v>266</v>
      </c>
      <c r="W12" s="164" t="s">
        <v>1712</v>
      </c>
      <c r="X12" s="73"/>
      <c r="AB12" s="162" t="str">
        <f>UPPER(LEFT(A12,3)&amp;YEAR(H12)&amp;MONTH(H12)&amp;DAY((H12))&amp;LEFT(U12,2)&amp;LEFT(V12,2)&amp;LEFT(W12,2))</f>
        <v>ACT201738GRLE6E</v>
      </c>
      <c r="AC12" s="162">
        <f>COUNTIF($AB$4:$AB$297,AB12)</f>
        <v>1</v>
      </c>
      <c r="AD12" s="162" t="str">
        <f>VLOOKUP(U12,NIVEAUXADMIN!A:B,2,FALSE)</f>
        <v>HT08</v>
      </c>
      <c r="AE12" s="162" t="str">
        <f>VLOOKUP(V12,NIVEAUXADMIN!E:F,2,FALSE)</f>
        <v>HT08823</v>
      </c>
      <c r="AF12" s="162" t="str">
        <f>VLOOKUP(W12,NIVEAUXADMIN!I:J,2,FALSE)</f>
        <v>HT08823-02</v>
      </c>
      <c r="AG12" s="162">
        <f>IF(SUMPRODUCT(($A$4:$A12=A12)*($V$4:$V12=V12))&gt;1,0,1)</f>
        <v>1</v>
      </c>
    </row>
    <row r="13" spans="1:33" s="162" customFormat="1" ht="15" customHeight="1">
      <c r="A13" s="162" t="s">
        <v>2891</v>
      </c>
      <c r="B13" s="162" t="s">
        <v>2890</v>
      </c>
      <c r="C13" s="162" t="s">
        <v>34</v>
      </c>
      <c r="F13" s="162" t="s">
        <v>16</v>
      </c>
      <c r="G13" s="162" t="str">
        <f>CHOOSE(MONTH(H13), "Janvier", "Fevrier", "Mars", "Avril", "Mai", "Juin", "Juillet", "Aout", "Septembre", "Octobre", "Novembre", "Decembre")</f>
        <v>Mars</v>
      </c>
      <c r="H13" s="153">
        <v>42802</v>
      </c>
      <c r="I13" s="84" t="s">
        <v>1049</v>
      </c>
      <c r="J13" s="162" t="s">
        <v>1053</v>
      </c>
      <c r="K13" s="162" t="s">
        <v>1048</v>
      </c>
      <c r="L13" s="163"/>
      <c r="M13" s="80" t="str">
        <f>IFERROR(VLOOKUP(K13,REFERENCES!R:S,2,FALSE),"")</f>
        <v>Nombre</v>
      </c>
      <c r="N13" s="75">
        <v>150</v>
      </c>
      <c r="O13" s="75"/>
      <c r="P13" s="75"/>
      <c r="Q13" s="75"/>
      <c r="R13" s="79"/>
      <c r="S13" s="75"/>
      <c r="U13" s="162" t="s">
        <v>17</v>
      </c>
      <c r="V13" s="162" t="s">
        <v>248</v>
      </c>
      <c r="W13" s="164" t="s">
        <v>1545</v>
      </c>
      <c r="X13" s="73"/>
      <c r="AB13" s="162" t="str">
        <f>UPPER(LEFT(A13,3)&amp;YEAR(H13)&amp;MONTH(H13)&amp;DAY((H13))&amp;LEFT(U13,2)&amp;LEFT(V13,2)&amp;LEFT(W13,2))</f>
        <v>ACT201738GRBE3È</v>
      </c>
      <c r="AC13" s="162">
        <f>COUNTIF($AB$4:$AB$297,AB13)</f>
        <v>1</v>
      </c>
      <c r="AD13" s="162" t="str">
        <f>VLOOKUP(U13,NIVEAUXADMIN!A:B,2,FALSE)</f>
        <v>HT08</v>
      </c>
      <c r="AE13" s="162" t="str">
        <f>VLOOKUP(V13,NIVEAUXADMIN!E:F,2,FALSE)</f>
        <v>HT08833</v>
      </c>
      <c r="AF13" s="162" t="str">
        <f>VLOOKUP(W13,NIVEAUXADMIN!I:J,2,FALSE)</f>
        <v>HT08833-02</v>
      </c>
      <c r="AG13" s="162">
        <f>IF(SUMPRODUCT(($A$4:$A13=A13)*($V$4:$V13=V13))&gt;1,0,1)</f>
        <v>1</v>
      </c>
    </row>
    <row r="14" spans="1:33" s="162" customFormat="1" ht="15" customHeight="1">
      <c r="A14" s="162" t="s">
        <v>33</v>
      </c>
      <c r="B14" s="162" t="s">
        <v>2555</v>
      </c>
      <c r="C14" s="162" t="s">
        <v>34</v>
      </c>
      <c r="D14" s="162" t="s">
        <v>68</v>
      </c>
      <c r="E14" s="162" t="s">
        <v>48</v>
      </c>
      <c r="F14" s="162" t="s">
        <v>16</v>
      </c>
      <c r="G14" s="162" t="str">
        <f>CHOOSE(MONTH(H14), "Janvier", "Fevrier", "Mars", "Avril", "Mai", "Juin", "Juillet", "Aout", "Septembre", "Octobre", "Novembre", "Decembre")</f>
        <v>Octobre</v>
      </c>
      <c r="H14" s="153">
        <v>42668</v>
      </c>
      <c r="I14" s="84" t="s">
        <v>1049</v>
      </c>
      <c r="J14" s="162" t="s">
        <v>1053</v>
      </c>
      <c r="K14" s="162" t="s">
        <v>1048</v>
      </c>
      <c r="L14" s="162" t="s">
        <v>2495</v>
      </c>
      <c r="M14" s="80" t="str">
        <f>IFERROR(VLOOKUP(K14,REFERENCES!R:S,2,FALSE),"")</f>
        <v>Nombre</v>
      </c>
      <c r="N14" s="75">
        <v>150</v>
      </c>
      <c r="O14" s="75"/>
      <c r="P14" s="75"/>
      <c r="Q14" s="75"/>
      <c r="R14" s="79"/>
      <c r="S14" s="140"/>
      <c r="T14" s="85"/>
      <c r="U14" s="162" t="s">
        <v>17</v>
      </c>
      <c r="V14" s="162" t="s">
        <v>261</v>
      </c>
      <c r="W14" s="86" t="s">
        <v>1292</v>
      </c>
      <c r="AB14" s="162" t="str">
        <f>UPPER(LEFT(A14,3)&amp;YEAR(H14)&amp;MONTH(H14)&amp;DAY((H14))&amp;LEFT(U14,2)&amp;LEFT(V14,2)&amp;LEFT(W14,2))</f>
        <v>ACT20161025GRDA1E</v>
      </c>
      <c r="AC14" s="162">
        <f>COUNTIF($AB$4:$AB$297,AB14)</f>
        <v>3</v>
      </c>
      <c r="AD14" s="162" t="str">
        <f>VLOOKUP(U14,NIVEAUXADMIN!A:B,2,FALSE)</f>
        <v>HT08</v>
      </c>
      <c r="AE14" s="162" t="str">
        <f>VLOOKUP(V14,NIVEAUXADMIN!E:F,2,FALSE)</f>
        <v>HT08822</v>
      </c>
      <c r="AF14" s="162" t="str">
        <f>VLOOKUP(W14,NIVEAUXADMIN!I:J,2,FALSE)</f>
        <v>HT08822-01</v>
      </c>
      <c r="AG14" s="162">
        <f>IF(SUMPRODUCT(($A$4:$A14=A14)*($V$4:$V14=V14))&gt;1,0,1)</f>
        <v>1</v>
      </c>
    </row>
    <row r="15" spans="1:33" s="162" customFormat="1" ht="15" customHeight="1">
      <c r="A15" s="162" t="s">
        <v>33</v>
      </c>
      <c r="B15" s="162" t="s">
        <v>2555</v>
      </c>
      <c r="C15" s="162" t="s">
        <v>34</v>
      </c>
      <c r="D15" s="162" t="s">
        <v>68</v>
      </c>
      <c r="E15" s="162" t="s">
        <v>48</v>
      </c>
      <c r="F15" s="162" t="s">
        <v>16</v>
      </c>
      <c r="G15" s="162" t="str">
        <f>CHOOSE(MONTH(H15), "Janvier", "Fevrier", "Mars", "Avril", "Mai", "Juin", "Juillet", "Aout", "Septembre", "Octobre", "Novembre", "Decembre")</f>
        <v>Octobre</v>
      </c>
      <c r="H15" s="153">
        <v>42668</v>
      </c>
      <c r="I15" s="84" t="s">
        <v>1051</v>
      </c>
      <c r="J15" s="162" t="s">
        <v>1052</v>
      </c>
      <c r="K15" s="162" t="s">
        <v>1054</v>
      </c>
      <c r="L15" s="162" t="s">
        <v>2495</v>
      </c>
      <c r="M15" s="80" t="str">
        <f>IFERROR(VLOOKUP(K15,REFERENCES!R:S,2,FALSE),"")</f>
        <v>Nombre</v>
      </c>
      <c r="N15" s="75">
        <v>150</v>
      </c>
      <c r="O15" s="75"/>
      <c r="P15" s="75"/>
      <c r="Q15" s="75"/>
      <c r="R15" s="79"/>
      <c r="S15" s="140"/>
      <c r="T15" s="85"/>
      <c r="U15" s="162" t="s">
        <v>17</v>
      </c>
      <c r="V15" s="162" t="s">
        <v>261</v>
      </c>
      <c r="W15" s="86" t="s">
        <v>1292</v>
      </c>
      <c r="AB15" s="162" t="str">
        <f>UPPER(LEFT(A15,3)&amp;YEAR(H15)&amp;MONTH(H15)&amp;DAY((H15))&amp;LEFT(U15,2)&amp;LEFT(V15,2)&amp;LEFT(W15,2))</f>
        <v>ACT20161025GRDA1E</v>
      </c>
      <c r="AC15" s="162">
        <f>COUNTIF($AB$4:$AB$297,AB15)</f>
        <v>3</v>
      </c>
      <c r="AD15" s="162" t="str">
        <f>VLOOKUP(U15,NIVEAUXADMIN!A:B,2,FALSE)</f>
        <v>HT08</v>
      </c>
      <c r="AE15" s="162" t="str">
        <f>VLOOKUP(V15,NIVEAUXADMIN!E:F,2,FALSE)</f>
        <v>HT08822</v>
      </c>
      <c r="AF15" s="162" t="str">
        <f>VLOOKUP(W15,NIVEAUXADMIN!I:J,2,FALSE)</f>
        <v>HT08822-01</v>
      </c>
      <c r="AG15" s="162">
        <f>IF(SUMPRODUCT(($A$4:$A15=A15)*($V$4:$V15=V15))&gt;1,0,1)</f>
        <v>0</v>
      </c>
    </row>
    <row r="16" spans="1:33" s="162" customFormat="1" ht="15" customHeight="1">
      <c r="A16" s="162" t="s">
        <v>33</v>
      </c>
      <c r="B16" s="162" t="s">
        <v>2555</v>
      </c>
      <c r="C16" s="162" t="s">
        <v>34</v>
      </c>
      <c r="D16" s="162" t="s">
        <v>68</v>
      </c>
      <c r="E16" s="162" t="s">
        <v>48</v>
      </c>
      <c r="F16" s="162" t="s">
        <v>16</v>
      </c>
      <c r="G16" s="162" t="str">
        <f>CHOOSE(MONTH(H16), "Janvier", "Fevrier", "Mars", "Avril", "Mai", "Juin", "Juillet", "Aout", "Septembre", "Octobre", "Novembre", "Decembre")</f>
        <v>Octobre</v>
      </c>
      <c r="H16" s="153">
        <v>42668</v>
      </c>
      <c r="I16" s="84" t="s">
        <v>1051</v>
      </c>
      <c r="J16" s="162" t="s">
        <v>1052</v>
      </c>
      <c r="K16" s="162" t="s">
        <v>1062</v>
      </c>
      <c r="L16" s="162" t="s">
        <v>2496</v>
      </c>
      <c r="M16" s="80" t="str">
        <f>IFERROR(VLOOKUP(K16,REFERENCES!R:S,2,FALSE),"")</f>
        <v>Nombre</v>
      </c>
      <c r="N16" s="75">
        <v>150</v>
      </c>
      <c r="O16" s="75"/>
      <c r="P16" s="75"/>
      <c r="Q16" s="75"/>
      <c r="R16" s="79"/>
      <c r="S16" s="140"/>
      <c r="T16" s="85"/>
      <c r="U16" s="162" t="s">
        <v>17</v>
      </c>
      <c r="V16" s="162" t="s">
        <v>261</v>
      </c>
      <c r="W16" s="86" t="s">
        <v>1292</v>
      </c>
      <c r="AB16" s="162" t="str">
        <f>UPPER(LEFT(A16,3)&amp;YEAR(H16)&amp;MONTH(H16)&amp;DAY((H16))&amp;LEFT(U16,2)&amp;LEFT(V16,2)&amp;LEFT(W16,2))</f>
        <v>ACT20161025GRDA1E</v>
      </c>
      <c r="AC16" s="162">
        <f>COUNTIF($AB$4:$AB$297,AB16)</f>
        <v>3</v>
      </c>
      <c r="AD16" s="162" t="str">
        <f>VLOOKUP(U16,NIVEAUXADMIN!A:B,2,FALSE)</f>
        <v>HT08</v>
      </c>
      <c r="AE16" s="162" t="str">
        <f>VLOOKUP(V16,NIVEAUXADMIN!E:F,2,FALSE)</f>
        <v>HT08822</v>
      </c>
      <c r="AF16" s="162" t="str">
        <f>VLOOKUP(W16,NIVEAUXADMIN!I:J,2,FALSE)</f>
        <v>HT08822-01</v>
      </c>
      <c r="AG16" s="162">
        <f>IF(SUMPRODUCT(($A$4:$A16=A16)*($V$4:$V16=V16))&gt;1,0,1)</f>
        <v>0</v>
      </c>
    </row>
    <row r="17" spans="1:33" s="162" customFormat="1" ht="15" customHeight="1">
      <c r="A17" s="162" t="s">
        <v>33</v>
      </c>
      <c r="B17" s="162" t="s">
        <v>2555</v>
      </c>
      <c r="C17" s="162" t="s">
        <v>34</v>
      </c>
      <c r="D17" s="162" t="s">
        <v>2555</v>
      </c>
      <c r="F17" s="162" t="s">
        <v>16</v>
      </c>
      <c r="G17" s="162" t="str">
        <f>CHOOSE(MONTH(H17), "Janvier", "Fevrier", "Mars", "Avril", "Mai", "Juin", "Juillet", "Aout", "Septembre", "Octobre", "Novembre", "Decembre")</f>
        <v>Janvier</v>
      </c>
      <c r="H17" s="153">
        <v>42750</v>
      </c>
      <c r="I17" s="84" t="s">
        <v>1051</v>
      </c>
      <c r="J17" s="162" t="s">
        <v>1052</v>
      </c>
      <c r="K17" s="162" t="s">
        <v>1062</v>
      </c>
      <c r="L17" s="162" t="s">
        <v>2558</v>
      </c>
      <c r="M17" s="80" t="str">
        <f>IFERROR(VLOOKUP(K17,REFERENCES!R:S,2,FALSE),"")</f>
        <v>Nombre</v>
      </c>
      <c r="N17" s="75">
        <v>100</v>
      </c>
      <c r="O17" s="75"/>
      <c r="P17" s="75"/>
      <c r="Q17" s="75"/>
      <c r="R17" s="79"/>
      <c r="S17" s="140"/>
      <c r="T17" s="85"/>
      <c r="U17" s="162" t="s">
        <v>20</v>
      </c>
      <c r="V17" s="162" t="s">
        <v>22</v>
      </c>
      <c r="W17" s="86" t="s">
        <v>1252</v>
      </c>
      <c r="Y17" s="162" t="s">
        <v>2556</v>
      </c>
      <c r="Z17" s="162" t="s">
        <v>1069</v>
      </c>
      <c r="AB17" s="162" t="str">
        <f>UPPER(LEFT(A17,3)&amp;YEAR(H17)&amp;MONTH(H17)&amp;DAY((H17))&amp;LEFT(U17,2)&amp;LEFT(V17,2)&amp;LEFT(W17,2))</f>
        <v>ACT2017115SUMA10</v>
      </c>
      <c r="AC17" s="162">
        <f>COUNTIF($AB$4:$AB$297,AB17)</f>
        <v>1</v>
      </c>
      <c r="AD17" s="162" t="str">
        <f>VLOOKUP(U17,NIVEAUXADMIN!A:B,2,FALSE)</f>
        <v>HT07</v>
      </c>
      <c r="AE17" s="162" t="str">
        <f>VLOOKUP(V17,NIVEAUXADMIN!E:F,2,FALSE)</f>
        <v>HT07715</v>
      </c>
      <c r="AF17" s="162" t="str">
        <f>VLOOKUP(W17,NIVEAUXADMIN!I:J,2,FALSE)</f>
        <v>HT07715-02</v>
      </c>
      <c r="AG17" s="162">
        <f>IF(SUMPRODUCT(($A$4:$A17=A17)*($V$4:$V17=V17))&gt;1,0,1)</f>
        <v>1</v>
      </c>
    </row>
    <row r="18" spans="1:33" s="162" customFormat="1" ht="15" customHeight="1">
      <c r="A18" s="162" t="s">
        <v>33</v>
      </c>
      <c r="B18" s="162" t="s">
        <v>2555</v>
      </c>
      <c r="C18" s="162" t="s">
        <v>34</v>
      </c>
      <c r="F18" s="162" t="s">
        <v>16</v>
      </c>
      <c r="G18" s="162" t="str">
        <f>CHOOSE(MONTH(H18), "Janvier", "Fevrier", "Mars", "Avril", "Mai", "Juin", "Juillet", "Aout", "Septembre", "Octobre", "Novembre", "Decembre")</f>
        <v>Janvier</v>
      </c>
      <c r="H18" s="153">
        <v>42751</v>
      </c>
      <c r="I18" s="84" t="s">
        <v>1049</v>
      </c>
      <c r="J18" s="162" t="s">
        <v>1053</v>
      </c>
      <c r="K18" s="162" t="s">
        <v>1048</v>
      </c>
      <c r="M18" s="80" t="str">
        <f>IFERROR(VLOOKUP(K18,REFERENCES!R:S,2,FALSE),"")</f>
        <v>Nombre</v>
      </c>
      <c r="N18" s="75">
        <v>250</v>
      </c>
      <c r="O18" s="75"/>
      <c r="P18" s="75">
        <v>716</v>
      </c>
      <c r="Q18" s="75">
        <v>534</v>
      </c>
      <c r="R18" s="79">
        <v>1250</v>
      </c>
      <c r="S18" s="140">
        <v>250</v>
      </c>
      <c r="T18" s="85"/>
      <c r="U18" s="162" t="s">
        <v>20</v>
      </c>
      <c r="V18" s="162" t="s">
        <v>22</v>
      </c>
      <c r="W18" s="86" t="s">
        <v>1261</v>
      </c>
      <c r="AB18" s="162" t="str">
        <f>UPPER(LEFT(A18,3)&amp;YEAR(H18)&amp;MONTH(H18)&amp;DAY((H18))&amp;LEFT(U18,2)&amp;LEFT(V18,2)&amp;LEFT(W18,2))</f>
        <v>ACT2017116SUMA11</v>
      </c>
      <c r="AC18" s="162">
        <f>COUNTIF($AB$4:$AB$297,AB18)</f>
        <v>1</v>
      </c>
      <c r="AD18" s="162" t="str">
        <f>VLOOKUP(U18,NIVEAUXADMIN!A:B,2,FALSE)</f>
        <v>HT07</v>
      </c>
      <c r="AE18" s="162" t="str">
        <f>VLOOKUP(V18,NIVEAUXADMIN!E:F,2,FALSE)</f>
        <v>HT07715</v>
      </c>
      <c r="AF18" s="162" t="str">
        <f>VLOOKUP(W18,NIVEAUXADMIN!I:J,2,FALSE)</f>
        <v>HT07715-03</v>
      </c>
      <c r="AG18" s="162">
        <f>IF(SUMPRODUCT(($A$4:$A18=A18)*($V$4:$V18=V18))&gt;1,0,1)</f>
        <v>0</v>
      </c>
    </row>
    <row r="19" spans="1:33" s="162" customFormat="1" ht="15" customHeight="1">
      <c r="A19" s="162" t="s">
        <v>33</v>
      </c>
      <c r="B19" s="162" t="s">
        <v>2555</v>
      </c>
      <c r="C19" s="162" t="s">
        <v>34</v>
      </c>
      <c r="D19" s="162" t="s">
        <v>68</v>
      </c>
      <c r="E19" s="162" t="s">
        <v>48</v>
      </c>
      <c r="F19" s="162" t="s">
        <v>16</v>
      </c>
      <c r="G19" s="162" t="str">
        <f>CHOOSE(MONTH(H19), "Janvier", "Fevrier", "Mars", "Avril", "Mai", "Juin", "Juillet", "Aout", "Septembre", "Octobre", "Novembre", "Decembre")</f>
        <v>Janvier</v>
      </c>
      <c r="H19" s="153">
        <v>42744</v>
      </c>
      <c r="I19" s="84" t="s">
        <v>1049</v>
      </c>
      <c r="J19" s="162" t="s">
        <v>1053</v>
      </c>
      <c r="K19" s="162" t="s">
        <v>1048</v>
      </c>
      <c r="L19" s="162" t="s">
        <v>2495</v>
      </c>
      <c r="M19" s="80" t="str">
        <f>IFERROR(VLOOKUP(K19,REFERENCES!R:S,2,FALSE),"")</f>
        <v>Nombre</v>
      </c>
      <c r="N19" s="75">
        <v>250</v>
      </c>
      <c r="O19" s="75"/>
      <c r="P19" s="75"/>
      <c r="Q19" s="75"/>
      <c r="R19" s="79"/>
      <c r="S19" s="140"/>
      <c r="T19" s="85"/>
      <c r="U19" s="162" t="s">
        <v>20</v>
      </c>
      <c r="V19" s="162" t="s">
        <v>22</v>
      </c>
      <c r="W19" s="86" t="s">
        <v>1261</v>
      </c>
      <c r="Y19" s="162" t="s">
        <v>2556</v>
      </c>
      <c r="Z19" s="162" t="s">
        <v>1069</v>
      </c>
      <c r="AA19" s="162" t="s">
        <v>2557</v>
      </c>
      <c r="AB19" s="162" t="str">
        <f>UPPER(LEFT(A19,3)&amp;YEAR(H19)&amp;MONTH(H19)&amp;DAY((H19))&amp;LEFT(U19,2)&amp;LEFT(V19,2)&amp;LEFT(W19,2))</f>
        <v>ACT201719SUMA11</v>
      </c>
      <c r="AC19" s="162">
        <f>COUNTIF($AB$4:$AB$297,AB19)</f>
        <v>1</v>
      </c>
      <c r="AD19" s="162" t="str">
        <f>VLOOKUP(U19,NIVEAUXADMIN!A:B,2,FALSE)</f>
        <v>HT07</v>
      </c>
      <c r="AE19" s="162" t="str">
        <f>VLOOKUP(V19,NIVEAUXADMIN!E:F,2,FALSE)</f>
        <v>HT07715</v>
      </c>
      <c r="AF19" s="162" t="str">
        <f>VLOOKUP(W19,NIVEAUXADMIN!I:J,2,FALSE)</f>
        <v>HT07715-03</v>
      </c>
      <c r="AG19" s="162">
        <f>IF(SUMPRODUCT(($A$4:$A19=A19)*($V$4:$V19=V19))&gt;1,0,1)</f>
        <v>0</v>
      </c>
    </row>
    <row r="20" spans="1:33" s="162" customFormat="1" ht="15" customHeight="1">
      <c r="A20" s="162" t="s">
        <v>33</v>
      </c>
      <c r="B20" s="162" t="s">
        <v>2555</v>
      </c>
      <c r="C20" s="162" t="s">
        <v>34</v>
      </c>
      <c r="F20" s="162" t="s">
        <v>16</v>
      </c>
      <c r="G20" s="162" t="str">
        <f>CHOOSE(MONTH(H20), "Janvier", "Fevrier", "Mars", "Avril", "Mai", "Juin", "Juillet", "Aout", "Septembre", "Octobre", "Novembre", "Decembre")</f>
        <v>Mars</v>
      </c>
      <c r="H20" s="153">
        <v>42809</v>
      </c>
      <c r="I20" s="84" t="s">
        <v>1049</v>
      </c>
      <c r="J20" s="162" t="s">
        <v>1053</v>
      </c>
      <c r="K20" s="162" t="s">
        <v>1048</v>
      </c>
      <c r="M20" s="80" t="str">
        <f>IFERROR(VLOOKUP(K20,REFERENCES!R:S,2,FALSE),"")</f>
        <v>Nombre</v>
      </c>
      <c r="N20" s="75">
        <v>450</v>
      </c>
      <c r="O20" s="75"/>
      <c r="P20" s="75"/>
      <c r="Q20" s="75"/>
      <c r="R20" s="79"/>
      <c r="S20" s="140">
        <v>450</v>
      </c>
      <c r="T20" s="85"/>
      <c r="U20" s="162" t="s">
        <v>20</v>
      </c>
      <c r="V20" s="162" t="s">
        <v>520</v>
      </c>
      <c r="W20" s="86" t="s">
        <v>1539</v>
      </c>
      <c r="AB20" s="162" t="str">
        <f>UPPER(LEFT(A20,3)&amp;YEAR(H20)&amp;MONTH(H20)&amp;DAY((H20))&amp;LEFT(U20,2)&amp;LEFT(V20,2)&amp;LEFT(W20,2))</f>
        <v>ACT2017315SUCH3È</v>
      </c>
      <c r="AC20" s="162">
        <f>COUNTIF($AB$4:$AB$297,AB20)</f>
        <v>3</v>
      </c>
      <c r="AD20" s="162" t="str">
        <f>VLOOKUP(U20,NIVEAUXADMIN!A:B,2,FALSE)</f>
        <v>HT07</v>
      </c>
      <c r="AE20" s="162" t="str">
        <f>VLOOKUP(V20,NIVEAUXADMIN!E:F,2,FALSE)</f>
        <v>HT07751</v>
      </c>
      <c r="AF20" s="162" t="str">
        <f>VLOOKUP(W20,NIVEAUXADMIN!I:J,2,FALSE)</f>
        <v>HT07751-03</v>
      </c>
      <c r="AG20" s="162">
        <f>IF(SUMPRODUCT(($A$4:$A20=A20)*($V$4:$V20=V20))&gt;1,0,1)</f>
        <v>1</v>
      </c>
    </row>
    <row r="21" spans="1:33" s="162" customFormat="1" ht="15" customHeight="1">
      <c r="A21" s="162" t="s">
        <v>33</v>
      </c>
      <c r="B21" s="162" t="s">
        <v>2555</v>
      </c>
      <c r="C21" s="162" t="s">
        <v>34</v>
      </c>
      <c r="F21" s="162" t="s">
        <v>16</v>
      </c>
      <c r="G21" s="162" t="str">
        <f>CHOOSE(MONTH(H21), "Janvier", "Fevrier", "Mars", "Avril", "Mai", "Juin", "Juillet", "Aout", "Septembre", "Octobre", "Novembre", "Decembre")</f>
        <v>Mars</v>
      </c>
      <c r="H21" s="153">
        <v>42809</v>
      </c>
      <c r="I21" s="84" t="s">
        <v>1051</v>
      </c>
      <c r="J21" s="162" t="s">
        <v>1052</v>
      </c>
      <c r="K21" s="162" t="s">
        <v>1062</v>
      </c>
      <c r="M21" s="80" t="str">
        <f>IFERROR(VLOOKUP(K21,REFERENCES!R:S,2,FALSE),"")</f>
        <v>Nombre</v>
      </c>
      <c r="N21" s="75">
        <v>450</v>
      </c>
      <c r="O21" s="75"/>
      <c r="P21" s="75"/>
      <c r="Q21" s="75"/>
      <c r="R21" s="79"/>
      <c r="S21" s="140">
        <v>450</v>
      </c>
      <c r="T21" s="85"/>
      <c r="U21" s="162" t="s">
        <v>20</v>
      </c>
      <c r="V21" s="162" t="s">
        <v>520</v>
      </c>
      <c r="W21" s="86" t="s">
        <v>1539</v>
      </c>
      <c r="AB21" s="162" t="str">
        <f>UPPER(LEFT(A21,3)&amp;YEAR(H21)&amp;MONTH(H21)&amp;DAY((H21))&amp;LEFT(U21,2)&amp;LEFT(V21,2)&amp;LEFT(W21,2))</f>
        <v>ACT2017315SUCH3È</v>
      </c>
      <c r="AC21" s="162">
        <f>COUNTIF($AB$4:$AB$297,AB21)</f>
        <v>3</v>
      </c>
      <c r="AD21" s="162" t="str">
        <f>VLOOKUP(U21,NIVEAUXADMIN!A:B,2,FALSE)</f>
        <v>HT07</v>
      </c>
      <c r="AE21" s="162" t="str">
        <f>VLOOKUP(V21,NIVEAUXADMIN!E:F,2,FALSE)</f>
        <v>HT07751</v>
      </c>
      <c r="AF21" s="162" t="str">
        <f>VLOOKUP(W21,NIVEAUXADMIN!I:J,2,FALSE)</f>
        <v>HT07751-03</v>
      </c>
      <c r="AG21" s="162">
        <f>IF(SUMPRODUCT(($A$4:$A21=A21)*($V$4:$V21=V21))&gt;1,0,1)</f>
        <v>0</v>
      </c>
    </row>
    <row r="22" spans="1:33" s="162" customFormat="1" ht="15" customHeight="1">
      <c r="A22" s="162" t="s">
        <v>33</v>
      </c>
      <c r="B22" s="162" t="s">
        <v>2555</v>
      </c>
      <c r="C22" s="162" t="s">
        <v>34</v>
      </c>
      <c r="F22" s="162" t="s">
        <v>16</v>
      </c>
      <c r="G22" s="162" t="str">
        <f>CHOOSE(MONTH(H22), "Janvier", "Fevrier", "Mars", "Avril", "Mai", "Juin", "Juillet", "Aout", "Septembre", "Octobre", "Novembre", "Decembre")</f>
        <v>Mars</v>
      </c>
      <c r="H22" s="153">
        <v>42809</v>
      </c>
      <c r="I22" s="84" t="s">
        <v>1051</v>
      </c>
      <c r="J22" s="162" t="s">
        <v>1052</v>
      </c>
      <c r="K22" s="162" t="s">
        <v>1054</v>
      </c>
      <c r="M22" s="80" t="str">
        <f>IFERROR(VLOOKUP(K22,REFERENCES!R:S,2,FALSE),"")</f>
        <v>Nombre</v>
      </c>
      <c r="N22" s="75">
        <v>450</v>
      </c>
      <c r="O22" s="75"/>
      <c r="P22" s="75"/>
      <c r="Q22" s="75"/>
      <c r="R22" s="79"/>
      <c r="S22" s="140">
        <v>450</v>
      </c>
      <c r="T22" s="85"/>
      <c r="U22" s="162" t="s">
        <v>20</v>
      </c>
      <c r="V22" s="162" t="s">
        <v>520</v>
      </c>
      <c r="W22" s="86" t="s">
        <v>1539</v>
      </c>
      <c r="AB22" s="162" t="str">
        <f>UPPER(LEFT(A22,3)&amp;YEAR(H22)&amp;MONTH(H22)&amp;DAY((H22))&amp;LEFT(U22,2)&amp;LEFT(V22,2)&amp;LEFT(W22,2))</f>
        <v>ACT2017315SUCH3È</v>
      </c>
      <c r="AC22" s="162">
        <f>COUNTIF($AB$4:$AB$297,AB22)</f>
        <v>3</v>
      </c>
      <c r="AD22" s="162" t="str">
        <f>VLOOKUP(U22,NIVEAUXADMIN!A:B,2,FALSE)</f>
        <v>HT07</v>
      </c>
      <c r="AE22" s="162" t="str">
        <f>VLOOKUP(V22,NIVEAUXADMIN!E:F,2,FALSE)</f>
        <v>HT07751</v>
      </c>
      <c r="AF22" s="162" t="str">
        <f>VLOOKUP(W22,NIVEAUXADMIN!I:J,2,FALSE)</f>
        <v>HT07751-03</v>
      </c>
      <c r="AG22" s="162">
        <f>IF(SUMPRODUCT(($A$4:$A22=A22)*($V$4:$V22=V22))&gt;1,0,1)</f>
        <v>0</v>
      </c>
    </row>
    <row r="23" spans="1:33" s="162" customFormat="1" ht="15" customHeight="1">
      <c r="A23" s="162" t="s">
        <v>2507</v>
      </c>
      <c r="B23" s="162" t="s">
        <v>2689</v>
      </c>
      <c r="C23" s="162" t="s">
        <v>26</v>
      </c>
      <c r="D23" s="162" t="s">
        <v>68</v>
      </c>
      <c r="E23" s="162" t="s">
        <v>48</v>
      </c>
      <c r="F23" s="162" t="s">
        <v>16</v>
      </c>
      <c r="G23" s="162" t="str">
        <f>CHOOSE(MONTH(H23), "Janvier", "Fevrier", "Mars", "Avril", "Mai", "Juin", "Juillet", "Aout", "Septembre", "Octobre", "Novembre", "Decembre")</f>
        <v>Octobre</v>
      </c>
      <c r="H23" s="153">
        <v>42670</v>
      </c>
      <c r="I23" s="84" t="s">
        <v>1049</v>
      </c>
      <c r="J23" s="162" t="s">
        <v>1053</v>
      </c>
      <c r="K23" s="162" t="s">
        <v>1048</v>
      </c>
      <c r="L23" s="162" t="s">
        <v>2495</v>
      </c>
      <c r="M23" s="80" t="str">
        <f>IFERROR(VLOOKUP(K23,REFERENCES!R:S,2,FALSE),"")</f>
        <v>Nombre</v>
      </c>
      <c r="N23" s="75">
        <v>300</v>
      </c>
      <c r="O23" s="75"/>
      <c r="P23" s="75"/>
      <c r="Q23" s="75"/>
      <c r="R23" s="79"/>
      <c r="S23" s="140"/>
      <c r="T23" s="85"/>
      <c r="U23" s="162" t="s">
        <v>17</v>
      </c>
      <c r="V23" s="162" t="s">
        <v>142</v>
      </c>
      <c r="W23" s="86" t="s">
        <v>1520</v>
      </c>
      <c r="X23" s="162" t="s">
        <v>2746</v>
      </c>
      <c r="AB23" s="162" t="str">
        <f>UPPER(LEFT(A23,3)&amp;YEAR(H23)&amp;MONTH(H23)&amp;DAY((H23))&amp;LEFT(U23,2)&amp;LEFT(V23,2)&amp;LEFT(W23,2))</f>
        <v>ACT20161027GRAB3E</v>
      </c>
      <c r="AC23" s="162">
        <f>COUNTIF($AB$4:$AB$297,AB23)</f>
        <v>3</v>
      </c>
      <c r="AD23" s="162" t="str">
        <f>VLOOKUP(U23,NIVEAUXADMIN!A:B,2,FALSE)</f>
        <v>HT08</v>
      </c>
      <c r="AE23" s="162" t="str">
        <f>VLOOKUP(V23,NIVEAUXADMIN!E:F,2,FALSE)</f>
        <v>HT08812</v>
      </c>
      <c r="AF23" s="162" t="str">
        <f>VLOOKUP(W23,NIVEAUXADMIN!I:J,2,FALSE)</f>
        <v>HT08812-03</v>
      </c>
      <c r="AG23" s="162">
        <f>IF(SUMPRODUCT(($A$4:$A23=A23)*($V$4:$V23=V23))&gt;1,0,1)</f>
        <v>1</v>
      </c>
    </row>
    <row r="24" spans="1:33" s="162" customFormat="1" ht="15" customHeight="1">
      <c r="A24" s="162" t="s">
        <v>2507</v>
      </c>
      <c r="B24" s="162" t="s">
        <v>2689</v>
      </c>
      <c r="C24" s="162" t="s">
        <v>26</v>
      </c>
      <c r="D24" s="162" t="s">
        <v>68</v>
      </c>
      <c r="E24" s="162" t="s">
        <v>48</v>
      </c>
      <c r="F24" s="162" t="s">
        <v>16</v>
      </c>
      <c r="G24" s="162" t="str">
        <f>CHOOSE(MONTH(H24), "Janvier", "Fevrier", "Mars", "Avril", "Mai", "Juin", "Juillet", "Aout", "Septembre", "Octobre", "Novembre", "Decembre")</f>
        <v>Octobre</v>
      </c>
      <c r="H24" s="153">
        <v>42670</v>
      </c>
      <c r="I24" s="84" t="s">
        <v>1051</v>
      </c>
      <c r="J24" s="162" t="s">
        <v>1052</v>
      </c>
      <c r="K24" s="162" t="s">
        <v>1054</v>
      </c>
      <c r="L24" s="162" t="s">
        <v>2495</v>
      </c>
      <c r="M24" s="80" t="str">
        <f>IFERROR(VLOOKUP(K24,REFERENCES!R:S,2,FALSE),"")</f>
        <v>Nombre</v>
      </c>
      <c r="N24" s="75">
        <v>300</v>
      </c>
      <c r="O24" s="75"/>
      <c r="P24" s="75"/>
      <c r="Q24" s="75"/>
      <c r="R24" s="79"/>
      <c r="S24" s="140"/>
      <c r="T24" s="85"/>
      <c r="U24" s="162" t="s">
        <v>17</v>
      </c>
      <c r="V24" s="162" t="s">
        <v>142</v>
      </c>
      <c r="W24" s="86" t="s">
        <v>1520</v>
      </c>
      <c r="X24" s="162" t="s">
        <v>2746</v>
      </c>
      <c r="AB24" s="162" t="str">
        <f>UPPER(LEFT(A24,3)&amp;YEAR(H24)&amp;MONTH(H24)&amp;DAY((H24))&amp;LEFT(U24,2)&amp;LEFT(V24,2)&amp;LEFT(W24,2))</f>
        <v>ACT20161027GRAB3E</v>
      </c>
      <c r="AC24" s="162">
        <f>COUNTIF($AB$4:$AB$297,AB24)</f>
        <v>3</v>
      </c>
      <c r="AD24" s="162" t="str">
        <f>VLOOKUP(U24,NIVEAUXADMIN!A:B,2,FALSE)</f>
        <v>HT08</v>
      </c>
      <c r="AE24" s="162" t="str">
        <f>VLOOKUP(V24,NIVEAUXADMIN!E:F,2,FALSE)</f>
        <v>HT08812</v>
      </c>
      <c r="AF24" s="162" t="str">
        <f>VLOOKUP(W24,NIVEAUXADMIN!I:J,2,FALSE)</f>
        <v>HT08812-03</v>
      </c>
      <c r="AG24" s="162">
        <f>IF(SUMPRODUCT(($A$4:$A24=A24)*($V$4:$V24=V24))&gt;1,0,1)</f>
        <v>0</v>
      </c>
    </row>
    <row r="25" spans="1:33" s="162" customFormat="1" ht="15" customHeight="1">
      <c r="A25" s="162" t="s">
        <v>2507</v>
      </c>
      <c r="B25" s="162" t="s">
        <v>2689</v>
      </c>
      <c r="C25" s="162" t="s">
        <v>26</v>
      </c>
      <c r="D25" s="162" t="s">
        <v>68</v>
      </c>
      <c r="E25" s="162" t="s">
        <v>48</v>
      </c>
      <c r="F25" s="162" t="s">
        <v>16</v>
      </c>
      <c r="G25" s="162" t="str">
        <f>CHOOSE(MONTH(H25), "Janvier", "Fevrier", "Mars", "Avril", "Mai", "Juin", "Juillet", "Aout", "Septembre", "Octobre", "Novembre", "Decembre")</f>
        <v>Octobre</v>
      </c>
      <c r="H25" s="153">
        <v>42670</v>
      </c>
      <c r="I25" s="84" t="s">
        <v>1051</v>
      </c>
      <c r="J25" s="162" t="s">
        <v>1052</v>
      </c>
      <c r="K25" s="162" t="s">
        <v>1062</v>
      </c>
      <c r="L25" s="162" t="s">
        <v>2496</v>
      </c>
      <c r="M25" s="80" t="str">
        <f>IFERROR(VLOOKUP(K25,REFERENCES!R:S,2,FALSE),"")</f>
        <v>Nombre</v>
      </c>
      <c r="N25" s="75">
        <v>300</v>
      </c>
      <c r="O25" s="75"/>
      <c r="P25" s="75"/>
      <c r="Q25" s="75"/>
      <c r="R25" s="79"/>
      <c r="S25" s="140"/>
      <c r="T25" s="85"/>
      <c r="U25" s="162" t="s">
        <v>17</v>
      </c>
      <c r="V25" s="162" t="s">
        <v>142</v>
      </c>
      <c r="W25" s="86" t="s">
        <v>1520</v>
      </c>
      <c r="X25" s="162" t="s">
        <v>2746</v>
      </c>
      <c r="AB25" s="162" t="str">
        <f>UPPER(LEFT(A25,3)&amp;YEAR(H25)&amp;MONTH(H25)&amp;DAY((H25))&amp;LEFT(U25,2)&amp;LEFT(V25,2)&amp;LEFT(W25,2))</f>
        <v>ACT20161027GRAB3E</v>
      </c>
      <c r="AC25" s="162">
        <f>COUNTIF($AB$4:$AB$297,AB25)</f>
        <v>3</v>
      </c>
      <c r="AD25" s="162" t="str">
        <f>VLOOKUP(U25,NIVEAUXADMIN!A:B,2,FALSE)</f>
        <v>HT08</v>
      </c>
      <c r="AE25" s="162" t="str">
        <f>VLOOKUP(V25,NIVEAUXADMIN!E:F,2,FALSE)</f>
        <v>HT08812</v>
      </c>
      <c r="AF25" s="162" t="str">
        <f>VLOOKUP(W25,NIVEAUXADMIN!I:J,2,FALSE)</f>
        <v>HT08812-03</v>
      </c>
      <c r="AG25" s="162">
        <f>IF(SUMPRODUCT(($A$4:$A25=A25)*($V$4:$V25=V25))&gt;1,0,1)</f>
        <v>0</v>
      </c>
    </row>
    <row r="26" spans="1:33" s="162" customFormat="1" ht="15" customHeight="1">
      <c r="A26" s="162" t="s">
        <v>2507</v>
      </c>
      <c r="B26" s="162" t="s">
        <v>2689</v>
      </c>
      <c r="C26" s="162" t="s">
        <v>26</v>
      </c>
      <c r="D26" s="162" t="s">
        <v>68</v>
      </c>
      <c r="E26" s="162" t="s">
        <v>48</v>
      </c>
      <c r="F26" s="162" t="s">
        <v>16</v>
      </c>
      <c r="G26" s="162" t="str">
        <f>CHOOSE(MONTH(H26), "Janvier", "Fevrier", "Mars", "Avril", "Mai", "Juin", "Juillet", "Aout", "Septembre", "Octobre", "Novembre", "Decembre")</f>
        <v>Octobre</v>
      </c>
      <c r="H26" s="153">
        <v>42670</v>
      </c>
      <c r="I26" s="84" t="s">
        <v>1049</v>
      </c>
      <c r="J26" s="162" t="s">
        <v>1053</v>
      </c>
      <c r="K26" s="162" t="s">
        <v>1048</v>
      </c>
      <c r="L26" s="162" t="s">
        <v>2495</v>
      </c>
      <c r="M26" s="80" t="str">
        <f>IFERROR(VLOOKUP(K26,REFERENCES!R:S,2,FALSE),"")</f>
        <v>Nombre</v>
      </c>
      <c r="N26" s="75">
        <v>600</v>
      </c>
      <c r="O26" s="75"/>
      <c r="P26" s="75"/>
      <c r="Q26" s="75"/>
      <c r="R26" s="79"/>
      <c r="S26" s="140"/>
      <c r="T26" s="85"/>
      <c r="U26" s="162" t="s">
        <v>17</v>
      </c>
      <c r="V26" s="162" t="s">
        <v>142</v>
      </c>
      <c r="W26" s="86" t="s">
        <v>1614</v>
      </c>
      <c r="X26" s="162" t="s">
        <v>2747</v>
      </c>
      <c r="AB26" s="162" t="str">
        <f>UPPER(LEFT(A26,3)&amp;YEAR(H26)&amp;MONTH(H26)&amp;DAY((H26))&amp;LEFT(U26,2)&amp;LEFT(V26,2)&amp;LEFT(W26,2))</f>
        <v>ACT20161027GRAB4E</v>
      </c>
      <c r="AC26" s="162">
        <f>COUNTIF($AB$4:$AB$297,AB26)</f>
        <v>3</v>
      </c>
      <c r="AD26" s="162" t="str">
        <f>VLOOKUP(U26,NIVEAUXADMIN!A:B,2,FALSE)</f>
        <v>HT08</v>
      </c>
      <c r="AE26" s="162" t="str">
        <f>VLOOKUP(V26,NIVEAUXADMIN!E:F,2,FALSE)</f>
        <v>HT08812</v>
      </c>
      <c r="AF26" s="162" t="str">
        <f>VLOOKUP(W26,NIVEAUXADMIN!I:J,2,FALSE)</f>
        <v>HT08812-04</v>
      </c>
      <c r="AG26" s="162">
        <f>IF(SUMPRODUCT(($A$4:$A26=A26)*($V$4:$V26=V26))&gt;1,0,1)</f>
        <v>0</v>
      </c>
    </row>
    <row r="27" spans="1:33" s="162" customFormat="1" ht="15" customHeight="1">
      <c r="A27" s="162" t="s">
        <v>2507</v>
      </c>
      <c r="B27" s="162" t="s">
        <v>2689</v>
      </c>
      <c r="C27" s="162" t="s">
        <v>26</v>
      </c>
      <c r="D27" s="162" t="s">
        <v>68</v>
      </c>
      <c r="E27" s="162" t="s">
        <v>48</v>
      </c>
      <c r="F27" s="162" t="s">
        <v>16</v>
      </c>
      <c r="G27" s="162" t="str">
        <f>CHOOSE(MONTH(H27), "Janvier", "Fevrier", "Mars", "Avril", "Mai", "Juin", "Juillet", "Aout", "Septembre", "Octobre", "Novembre", "Decembre")</f>
        <v>Octobre</v>
      </c>
      <c r="H27" s="153">
        <v>42670</v>
      </c>
      <c r="I27" s="84" t="s">
        <v>1051</v>
      </c>
      <c r="J27" s="162" t="s">
        <v>1052</v>
      </c>
      <c r="K27" s="162" t="s">
        <v>1054</v>
      </c>
      <c r="L27" s="162" t="s">
        <v>2495</v>
      </c>
      <c r="M27" s="80" t="str">
        <f>IFERROR(VLOOKUP(K27,REFERENCES!R:S,2,FALSE),"")</f>
        <v>Nombre</v>
      </c>
      <c r="N27" s="75">
        <v>600</v>
      </c>
      <c r="O27" s="75"/>
      <c r="P27" s="75"/>
      <c r="Q27" s="75"/>
      <c r="R27" s="79"/>
      <c r="S27" s="140"/>
      <c r="T27" s="85"/>
      <c r="U27" s="162" t="s">
        <v>17</v>
      </c>
      <c r="V27" s="162" t="s">
        <v>142</v>
      </c>
      <c r="W27" s="86" t="s">
        <v>1614</v>
      </c>
      <c r="X27" s="162" t="s">
        <v>2747</v>
      </c>
      <c r="AB27" s="162" t="str">
        <f>UPPER(LEFT(A27,3)&amp;YEAR(H27)&amp;MONTH(H27)&amp;DAY((H27))&amp;LEFT(U27,2)&amp;LEFT(V27,2)&amp;LEFT(W27,2))</f>
        <v>ACT20161027GRAB4E</v>
      </c>
      <c r="AC27" s="162">
        <f>COUNTIF($AB$4:$AB$297,AB27)</f>
        <v>3</v>
      </c>
      <c r="AD27" s="162" t="str">
        <f>VLOOKUP(U27,NIVEAUXADMIN!A:B,2,FALSE)</f>
        <v>HT08</v>
      </c>
      <c r="AE27" s="162" t="str">
        <f>VLOOKUP(V27,NIVEAUXADMIN!E:F,2,FALSE)</f>
        <v>HT08812</v>
      </c>
      <c r="AF27" s="162" t="str">
        <f>VLOOKUP(W27,NIVEAUXADMIN!I:J,2,FALSE)</f>
        <v>HT08812-04</v>
      </c>
      <c r="AG27" s="162">
        <f>IF(SUMPRODUCT(($A$4:$A27=A27)*($V$4:$V27=V27))&gt;1,0,1)</f>
        <v>0</v>
      </c>
    </row>
    <row r="28" spans="1:33" s="162" customFormat="1" ht="15" customHeight="1">
      <c r="A28" s="162" t="s">
        <v>2507</v>
      </c>
      <c r="B28" s="162" t="s">
        <v>2689</v>
      </c>
      <c r="C28" s="162" t="s">
        <v>26</v>
      </c>
      <c r="D28" s="162" t="s">
        <v>68</v>
      </c>
      <c r="E28" s="162" t="s">
        <v>48</v>
      </c>
      <c r="F28" s="162" t="s">
        <v>16</v>
      </c>
      <c r="G28" s="162" t="str">
        <f>CHOOSE(MONTH(H28), "Janvier", "Fevrier", "Mars", "Avril", "Mai", "Juin", "Juillet", "Aout", "Septembre", "Octobre", "Novembre", "Decembre")</f>
        <v>Octobre</v>
      </c>
      <c r="H28" s="153">
        <v>42670</v>
      </c>
      <c r="I28" s="84" t="s">
        <v>1051</v>
      </c>
      <c r="J28" s="162" t="s">
        <v>1052</v>
      </c>
      <c r="K28" s="162" t="s">
        <v>1062</v>
      </c>
      <c r="L28" s="162" t="s">
        <v>2496</v>
      </c>
      <c r="M28" s="80" t="str">
        <f>IFERROR(VLOOKUP(K28,REFERENCES!R:S,2,FALSE),"")</f>
        <v>Nombre</v>
      </c>
      <c r="N28" s="75">
        <v>600</v>
      </c>
      <c r="O28" s="75"/>
      <c r="P28" s="75"/>
      <c r="Q28" s="75"/>
      <c r="R28" s="79"/>
      <c r="S28" s="140"/>
      <c r="T28" s="85"/>
      <c r="U28" s="162" t="s">
        <v>17</v>
      </c>
      <c r="V28" s="162" t="s">
        <v>142</v>
      </c>
      <c r="W28" s="86" t="s">
        <v>1614</v>
      </c>
      <c r="X28" s="162" t="s">
        <v>2747</v>
      </c>
      <c r="AB28" s="162" t="str">
        <f>UPPER(LEFT(A28,3)&amp;YEAR(H28)&amp;MONTH(H28)&amp;DAY((H28))&amp;LEFT(U28,2)&amp;LEFT(V28,2)&amp;LEFT(W28,2))</f>
        <v>ACT20161027GRAB4E</v>
      </c>
      <c r="AC28" s="162">
        <f>COUNTIF($AB$4:$AB$297,AB28)</f>
        <v>3</v>
      </c>
      <c r="AD28" s="162" t="str">
        <f>VLOOKUP(U28,NIVEAUXADMIN!A:B,2,FALSE)</f>
        <v>HT08</v>
      </c>
      <c r="AE28" s="162" t="str">
        <f>VLOOKUP(V28,NIVEAUXADMIN!E:F,2,FALSE)</f>
        <v>HT08812</v>
      </c>
      <c r="AF28" s="162" t="str">
        <f>VLOOKUP(W28,NIVEAUXADMIN!I:J,2,FALSE)</f>
        <v>HT08812-04</v>
      </c>
      <c r="AG28" s="162">
        <f>IF(SUMPRODUCT(($A$4:$A28=A28)*($V$4:$V28=V28))&gt;1,0,1)</f>
        <v>0</v>
      </c>
    </row>
    <row r="29" spans="1:33" s="162" customFormat="1" ht="15" customHeight="1">
      <c r="A29" s="162" t="s">
        <v>2577</v>
      </c>
      <c r="B29" s="162" t="s">
        <v>2577</v>
      </c>
      <c r="C29" s="162" t="s">
        <v>26</v>
      </c>
      <c r="D29" s="162" t="s">
        <v>2578</v>
      </c>
      <c r="F29" s="162" t="s">
        <v>16</v>
      </c>
      <c r="G29" s="162" t="s">
        <v>1938</v>
      </c>
      <c r="H29" s="153" t="s">
        <v>2579</v>
      </c>
      <c r="I29" s="84" t="s">
        <v>1049</v>
      </c>
      <c r="J29" s="162" t="s">
        <v>1053</v>
      </c>
      <c r="K29" s="162" t="s">
        <v>1175</v>
      </c>
      <c r="L29" s="162" t="s">
        <v>2580</v>
      </c>
      <c r="M29" s="80" t="str">
        <f>IFERROR(VLOOKUP(K29,REFERENCES!R:S,2,FALSE),"")</f>
        <v>Nombre</v>
      </c>
      <c r="N29" s="75"/>
      <c r="O29" s="75"/>
      <c r="P29" s="75"/>
      <c r="Q29" s="75"/>
      <c r="R29" s="79"/>
      <c r="S29" s="140">
        <v>300</v>
      </c>
      <c r="T29" s="85"/>
      <c r="U29" s="162" t="s">
        <v>17</v>
      </c>
      <c r="V29" s="162" t="s">
        <v>142</v>
      </c>
      <c r="W29" s="86"/>
      <c r="AA29" s="162" t="s">
        <v>2581</v>
      </c>
      <c r="AB29" s="162" t="e">
        <f>UPPER(LEFT(A29,3)&amp;YEAR(H29)&amp;MONTH(H29)&amp;DAY((H29))&amp;LEFT(U29,2)&amp;LEFT(V29,2)&amp;LEFT(W29,2))</f>
        <v>#VALUE!</v>
      </c>
      <c r="AC29" s="162">
        <f>COUNTIF($AB$4:$AB$297,AB29)</f>
        <v>72</v>
      </c>
      <c r="AD29" s="162" t="str">
        <f>VLOOKUP(U29,NIVEAUXADMIN!A:B,2,FALSE)</f>
        <v>HT08</v>
      </c>
      <c r="AE29" s="162" t="str">
        <f>VLOOKUP(V29,NIVEAUXADMIN!E:F,2,FALSE)</f>
        <v>HT08812</v>
      </c>
      <c r="AF29" s="162" t="e">
        <f>VLOOKUP(W29,NIVEAUXADMIN!I:J,2,FALSE)</f>
        <v>#N/A</v>
      </c>
      <c r="AG29" s="162">
        <f>IF(SUMPRODUCT(($A$4:$A29=A29)*($V$4:$V29=V29))&gt;1,0,1)</f>
        <v>1</v>
      </c>
    </row>
    <row r="30" spans="1:33" s="162" customFormat="1" ht="15" customHeight="1">
      <c r="A30" s="162" t="s">
        <v>2577</v>
      </c>
      <c r="B30" s="162" t="s">
        <v>2577</v>
      </c>
      <c r="C30" s="162" t="s">
        <v>26</v>
      </c>
      <c r="D30" s="162" t="s">
        <v>2578</v>
      </c>
      <c r="F30" s="162" t="s">
        <v>16</v>
      </c>
      <c r="G30" s="162" t="str">
        <f>CHOOSE(MONTH(H30), "Janvier", "Fevrier", "Mars", "Avril", "Mai", "Juin", "Juillet", "Aout", "Septembre", "Octobre", "Novembre", "Decembre")</f>
        <v>Novembre</v>
      </c>
      <c r="H30" s="153">
        <v>42675</v>
      </c>
      <c r="I30" s="84" t="s">
        <v>1050</v>
      </c>
      <c r="J30" s="162" t="s">
        <v>1033</v>
      </c>
      <c r="K30" s="162" t="s">
        <v>1033</v>
      </c>
      <c r="M30" s="80" t="str">
        <f>IFERROR(VLOOKUP(K30,REFERENCES!R:S,2,FALSE),"")</f>
        <v>N/A</v>
      </c>
      <c r="N30" s="75"/>
      <c r="O30" s="75"/>
      <c r="P30" s="75"/>
      <c r="Q30" s="75"/>
      <c r="R30" s="79"/>
      <c r="S30" s="140"/>
      <c r="T30" s="85"/>
      <c r="U30" s="162" t="s">
        <v>17</v>
      </c>
      <c r="V30" s="162" t="s">
        <v>142</v>
      </c>
      <c r="W30" s="86"/>
      <c r="AA30" s="162" t="s">
        <v>2582</v>
      </c>
      <c r="AB30" s="162" t="str">
        <f>UPPER(LEFT(A30,3)&amp;YEAR(H30)&amp;MONTH(H30)&amp;DAY((H30))&amp;LEFT(U30,2)&amp;LEFT(V30,2)&amp;LEFT(W30,2))</f>
        <v>ACT2016111GRAB</v>
      </c>
      <c r="AC30" s="162">
        <f>COUNTIF($AB$4:$AB$297,AB30)</f>
        <v>1</v>
      </c>
      <c r="AD30" s="162" t="str">
        <f>VLOOKUP(U30,NIVEAUXADMIN!A:B,2,FALSE)</f>
        <v>HT08</v>
      </c>
      <c r="AE30" s="162" t="str">
        <f>VLOOKUP(V30,NIVEAUXADMIN!E:F,2,FALSE)</f>
        <v>HT08812</v>
      </c>
      <c r="AF30" s="162" t="e">
        <f>VLOOKUP(W30,NIVEAUXADMIN!I:J,2,FALSE)</f>
        <v>#N/A</v>
      </c>
      <c r="AG30" s="162">
        <f>IF(SUMPRODUCT(($A$4:$A30=A30)*($V$4:$V30=V30))&gt;1,0,1)</f>
        <v>0</v>
      </c>
    </row>
    <row r="31" spans="1:33" s="162" customFormat="1" ht="15" customHeight="1">
      <c r="A31" s="162" t="s">
        <v>2577</v>
      </c>
      <c r="B31" s="162" t="s">
        <v>2577</v>
      </c>
      <c r="C31" s="162" t="s">
        <v>26</v>
      </c>
      <c r="D31" s="162" t="s">
        <v>2578</v>
      </c>
      <c r="F31" s="162" t="s">
        <v>16</v>
      </c>
      <c r="G31" s="162" t="s">
        <v>1938</v>
      </c>
      <c r="H31" s="153" t="s">
        <v>2579</v>
      </c>
      <c r="I31" s="84" t="s">
        <v>1049</v>
      </c>
      <c r="J31" s="162" t="s">
        <v>1053</v>
      </c>
      <c r="K31" s="162" t="s">
        <v>1175</v>
      </c>
      <c r="L31" s="162" t="s">
        <v>2580</v>
      </c>
      <c r="M31" s="80" t="str">
        <f>IFERROR(VLOOKUP(K31,REFERENCES!R:S,2,FALSE),"")</f>
        <v>Nombre</v>
      </c>
      <c r="N31" s="75"/>
      <c r="O31" s="75"/>
      <c r="P31" s="75"/>
      <c r="Q31" s="75"/>
      <c r="R31" s="79"/>
      <c r="S31" s="140">
        <v>19</v>
      </c>
      <c r="T31" s="85"/>
      <c r="U31" s="162" t="s">
        <v>17</v>
      </c>
      <c r="V31" s="162" t="s">
        <v>18</v>
      </c>
      <c r="W31" s="86"/>
      <c r="AA31" s="162" t="s">
        <v>2581</v>
      </c>
      <c r="AB31" s="162" t="e">
        <f>UPPER(LEFT(A31,3)&amp;YEAR(H31)&amp;MONTH(H31)&amp;DAY((H31))&amp;LEFT(U31,2)&amp;LEFT(V31,2)&amp;LEFT(W31,2))</f>
        <v>#VALUE!</v>
      </c>
      <c r="AC31" s="162">
        <f>COUNTIF($AB$4:$AB$297,AB31)</f>
        <v>72</v>
      </c>
      <c r="AD31" s="162" t="str">
        <f>VLOOKUP(U31,NIVEAUXADMIN!A:B,2,FALSE)</f>
        <v>HT08</v>
      </c>
      <c r="AE31" s="162" t="str">
        <f>VLOOKUP(V31,NIVEAUXADMIN!E:F,2,FALSE)</f>
        <v>HT08811</v>
      </c>
      <c r="AF31" s="162" t="e">
        <f>VLOOKUP(W31,NIVEAUXADMIN!I:J,2,FALSE)</f>
        <v>#N/A</v>
      </c>
      <c r="AG31" s="162">
        <f>IF(SUMPRODUCT(($A$4:$A31=A31)*($V$4:$V31=V31))&gt;1,0,1)</f>
        <v>1</v>
      </c>
    </row>
    <row r="32" spans="1:33" s="162" customFormat="1" ht="15" customHeight="1">
      <c r="A32" s="162" t="s">
        <v>2577</v>
      </c>
      <c r="B32" s="162" t="s">
        <v>2577</v>
      </c>
      <c r="C32" s="162" t="s">
        <v>26</v>
      </c>
      <c r="D32" s="162" t="s">
        <v>2578</v>
      </c>
      <c r="F32" s="162" t="s">
        <v>16</v>
      </c>
      <c r="G32" s="162" t="str">
        <f>CHOOSE(MONTH(H32), "Janvier", "Fevrier", "Mars", "Avril", "Mai", "Juin", "Juillet", "Aout", "Septembre", "Octobre", "Novembre", "Decembre")</f>
        <v>Novembre</v>
      </c>
      <c r="H32" s="153">
        <v>42675</v>
      </c>
      <c r="I32" s="84" t="s">
        <v>1050</v>
      </c>
      <c r="J32" s="162" t="s">
        <v>1033</v>
      </c>
      <c r="K32" s="162" t="s">
        <v>1033</v>
      </c>
      <c r="M32" s="80" t="str">
        <f>IFERROR(VLOOKUP(K32,REFERENCES!R:S,2,FALSE),"")</f>
        <v>N/A</v>
      </c>
      <c r="N32" s="75"/>
      <c r="O32" s="75"/>
      <c r="P32" s="75"/>
      <c r="Q32" s="75"/>
      <c r="R32" s="79"/>
      <c r="S32" s="140"/>
      <c r="T32" s="85"/>
      <c r="U32" s="162" t="s">
        <v>17</v>
      </c>
      <c r="V32" s="162" t="s">
        <v>18</v>
      </c>
      <c r="W32" s="86"/>
      <c r="AA32" s="162" t="s">
        <v>2582</v>
      </c>
      <c r="AB32" s="162" t="str">
        <f>UPPER(LEFT(A32,3)&amp;YEAR(H32)&amp;MONTH(H32)&amp;DAY((H32))&amp;LEFT(U32,2)&amp;LEFT(V32,2)&amp;LEFT(W32,2))</f>
        <v>ACT2016111GRJE</v>
      </c>
      <c r="AC32" s="162">
        <f>COUNTIF($AB$4:$AB$297,AB32)</f>
        <v>1</v>
      </c>
      <c r="AD32" s="162" t="str">
        <f>VLOOKUP(U32,NIVEAUXADMIN!A:B,2,FALSE)</f>
        <v>HT08</v>
      </c>
      <c r="AE32" s="162" t="str">
        <f>VLOOKUP(V32,NIVEAUXADMIN!E:F,2,FALSE)</f>
        <v>HT08811</v>
      </c>
      <c r="AF32" s="162" t="e">
        <f>VLOOKUP(W32,NIVEAUXADMIN!I:J,2,FALSE)</f>
        <v>#N/A</v>
      </c>
      <c r="AG32" s="162">
        <f>IF(SUMPRODUCT(($A$4:$A32=A32)*($V$4:$V32=V32))&gt;1,0,1)</f>
        <v>0</v>
      </c>
    </row>
    <row r="33" spans="1:33" s="162" customFormat="1" ht="15" customHeight="1">
      <c r="A33" s="162" t="s">
        <v>2577</v>
      </c>
      <c r="B33" s="162" t="s">
        <v>2577</v>
      </c>
      <c r="C33" s="162" t="s">
        <v>26</v>
      </c>
      <c r="D33" s="162" t="s">
        <v>2578</v>
      </c>
      <c r="F33" s="162" t="s">
        <v>16</v>
      </c>
      <c r="G33" s="162" t="s">
        <v>1938</v>
      </c>
      <c r="H33" s="153" t="s">
        <v>2579</v>
      </c>
      <c r="I33" s="84" t="s">
        <v>1049</v>
      </c>
      <c r="J33" s="162" t="s">
        <v>1053</v>
      </c>
      <c r="K33" s="162" t="s">
        <v>1175</v>
      </c>
      <c r="L33" s="162" t="s">
        <v>2580</v>
      </c>
      <c r="M33" s="80" t="str">
        <f>IFERROR(VLOOKUP(K33,REFERENCES!R:S,2,FALSE),"")</f>
        <v>Nombre</v>
      </c>
      <c r="N33" s="75"/>
      <c r="O33" s="75"/>
      <c r="P33" s="75"/>
      <c r="Q33" s="75"/>
      <c r="R33" s="79"/>
      <c r="S33" s="140">
        <v>601</v>
      </c>
      <c r="T33" s="85"/>
      <c r="U33" s="162" t="s">
        <v>17</v>
      </c>
      <c r="V33" s="162" t="s">
        <v>275</v>
      </c>
      <c r="W33" s="86"/>
      <c r="AA33" s="162" t="s">
        <v>2581</v>
      </c>
      <c r="AB33" s="162" t="e">
        <f>UPPER(LEFT(A33,3)&amp;YEAR(H33)&amp;MONTH(H33)&amp;DAY((H33))&amp;LEFT(U33,2)&amp;LEFT(V33,2)&amp;LEFT(W33,2))</f>
        <v>#VALUE!</v>
      </c>
      <c r="AC33" s="162">
        <f>COUNTIF($AB$4:$AB$297,AB33)</f>
        <v>72</v>
      </c>
      <c r="AD33" s="162" t="str">
        <f>VLOOKUP(U33,NIVEAUXADMIN!A:B,2,FALSE)</f>
        <v>HT08</v>
      </c>
      <c r="AE33" s="162" t="str">
        <f>VLOOKUP(V33,NIVEAUXADMIN!E:F,2,FALSE)</f>
        <v>HT08832</v>
      </c>
      <c r="AF33" s="162" t="e">
        <f>VLOOKUP(W33,NIVEAUXADMIN!I:J,2,FALSE)</f>
        <v>#N/A</v>
      </c>
      <c r="AG33" s="162">
        <f>IF(SUMPRODUCT(($A$4:$A33=A33)*($V$4:$V33=V33))&gt;1,0,1)</f>
        <v>1</v>
      </c>
    </row>
    <row r="34" spans="1:33" s="162" customFormat="1" ht="15" customHeight="1">
      <c r="A34" s="162" t="s">
        <v>2577</v>
      </c>
      <c r="B34" s="162" t="s">
        <v>2577</v>
      </c>
      <c r="C34" s="162" t="s">
        <v>26</v>
      </c>
      <c r="D34" s="162" t="s">
        <v>2578</v>
      </c>
      <c r="F34" s="162" t="s">
        <v>16</v>
      </c>
      <c r="G34" s="162" t="str">
        <f>CHOOSE(MONTH(H34), "Janvier", "Fevrier", "Mars", "Avril", "Mai", "Juin", "Juillet", "Aout", "Septembre", "Octobre", "Novembre", "Decembre")</f>
        <v>Novembre</v>
      </c>
      <c r="H34" s="153">
        <v>42675</v>
      </c>
      <c r="I34" s="84" t="s">
        <v>1050</v>
      </c>
      <c r="J34" s="162" t="s">
        <v>1033</v>
      </c>
      <c r="K34" s="162" t="s">
        <v>1033</v>
      </c>
      <c r="M34" s="80" t="str">
        <f>IFERROR(VLOOKUP(K34,REFERENCES!R:S,2,FALSE),"")</f>
        <v>N/A</v>
      </c>
      <c r="N34" s="75"/>
      <c r="O34" s="75"/>
      <c r="P34" s="75"/>
      <c r="Q34" s="75"/>
      <c r="R34" s="79"/>
      <c r="S34" s="140"/>
      <c r="T34" s="85"/>
      <c r="U34" s="162" t="s">
        <v>17</v>
      </c>
      <c r="V34" s="162" t="s">
        <v>248</v>
      </c>
      <c r="W34" s="86"/>
      <c r="AA34" s="162" t="s">
        <v>2582</v>
      </c>
      <c r="AB34" s="162" t="str">
        <f>UPPER(LEFT(A34,3)&amp;YEAR(H34)&amp;MONTH(H34)&amp;DAY((H34))&amp;LEFT(U34,2)&amp;LEFT(V34,2)&amp;LEFT(W34,2))</f>
        <v>ACT2016111GRBE</v>
      </c>
      <c r="AC34" s="162">
        <f>COUNTIF($AB$4:$AB$297,AB34)</f>
        <v>1</v>
      </c>
      <c r="AD34" s="162" t="str">
        <f>VLOOKUP(U34,NIVEAUXADMIN!A:B,2,FALSE)</f>
        <v>HT08</v>
      </c>
      <c r="AE34" s="162" t="str">
        <f>VLOOKUP(V34,NIVEAUXADMIN!E:F,2,FALSE)</f>
        <v>HT08833</v>
      </c>
      <c r="AF34" s="162" t="e">
        <f>VLOOKUP(W34,NIVEAUXADMIN!I:J,2,FALSE)</f>
        <v>#N/A</v>
      </c>
      <c r="AG34" s="162">
        <f>IF(SUMPRODUCT(($A$4:$A34=A34)*($V$4:$V34=V34))&gt;1,0,1)</f>
        <v>1</v>
      </c>
    </row>
    <row r="35" spans="1:33" s="162" customFormat="1" ht="15" customHeight="1">
      <c r="A35" s="162" t="s">
        <v>2577</v>
      </c>
      <c r="B35" s="162" t="s">
        <v>2577</v>
      </c>
      <c r="C35" s="162" t="s">
        <v>26</v>
      </c>
      <c r="D35" s="162" t="s">
        <v>2578</v>
      </c>
      <c r="F35" s="162" t="s">
        <v>16</v>
      </c>
      <c r="G35" s="162" t="s">
        <v>1938</v>
      </c>
      <c r="H35" s="153" t="s">
        <v>2579</v>
      </c>
      <c r="I35" s="84" t="s">
        <v>1049</v>
      </c>
      <c r="J35" s="162" t="s">
        <v>1053</v>
      </c>
      <c r="K35" s="162" t="s">
        <v>1175</v>
      </c>
      <c r="L35" s="162" t="s">
        <v>2580</v>
      </c>
      <c r="M35" s="80" t="str">
        <f>IFERROR(VLOOKUP(K35,REFERENCES!R:S,2,FALSE),"")</f>
        <v>Nombre</v>
      </c>
      <c r="N35" s="75"/>
      <c r="O35" s="75"/>
      <c r="P35" s="75"/>
      <c r="Q35" s="75"/>
      <c r="R35" s="79"/>
      <c r="S35" s="140">
        <v>200</v>
      </c>
      <c r="T35" s="85"/>
      <c r="U35" s="162" t="s">
        <v>17</v>
      </c>
      <c r="V35" s="162" t="s">
        <v>248</v>
      </c>
      <c r="W35" s="86"/>
      <c r="AA35" s="162" t="s">
        <v>2581</v>
      </c>
      <c r="AB35" s="162" t="e">
        <f>UPPER(LEFT(A35,3)&amp;YEAR(H35)&amp;MONTH(H35)&amp;DAY((H35))&amp;LEFT(U35,2)&amp;LEFT(V35,2)&amp;LEFT(W35,2))</f>
        <v>#VALUE!</v>
      </c>
      <c r="AC35" s="162">
        <f>COUNTIF($AB$4:$AB$297,AB35)</f>
        <v>72</v>
      </c>
      <c r="AD35" s="162" t="str">
        <f>VLOOKUP(U35,NIVEAUXADMIN!A:B,2,FALSE)</f>
        <v>HT08</v>
      </c>
      <c r="AE35" s="162" t="str">
        <f>VLOOKUP(V35,NIVEAUXADMIN!E:F,2,FALSE)</f>
        <v>HT08833</v>
      </c>
      <c r="AF35" s="162" t="e">
        <f>VLOOKUP(W35,NIVEAUXADMIN!I:J,2,FALSE)</f>
        <v>#N/A</v>
      </c>
      <c r="AG35" s="162">
        <f>IF(SUMPRODUCT(($A$4:$A35=A35)*($V$4:$V35=V35))&gt;1,0,1)</f>
        <v>0</v>
      </c>
    </row>
    <row r="36" spans="1:33" s="162" customFormat="1" ht="15" customHeight="1">
      <c r="A36" s="162" t="s">
        <v>2577</v>
      </c>
      <c r="B36" s="162" t="s">
        <v>2577</v>
      </c>
      <c r="C36" s="162" t="s">
        <v>26</v>
      </c>
      <c r="F36" s="162" t="s">
        <v>16</v>
      </c>
      <c r="G36" s="162" t="str">
        <f>CHOOSE(MONTH(H36), "Janvier", "Fevrier", "Mars", "Avril", "Mai", "Juin", "Juillet", "Aout", "Septembre", "Octobre", "Novembre", "Decembre")</f>
        <v>Fevrier</v>
      </c>
      <c r="H36" s="153">
        <v>42789</v>
      </c>
      <c r="I36" s="84" t="s">
        <v>1051</v>
      </c>
      <c r="J36" s="162" t="s">
        <v>1052</v>
      </c>
      <c r="K36" s="162" t="s">
        <v>1061</v>
      </c>
      <c r="M36" s="80" t="str">
        <f>IFERROR(VLOOKUP(K36,REFERENCES!R:S,2,FALSE),"")</f>
        <v>Nombre</v>
      </c>
      <c r="N36" s="75">
        <v>500</v>
      </c>
      <c r="O36" s="75"/>
      <c r="P36" s="75"/>
      <c r="Q36" s="75"/>
      <c r="R36" s="79"/>
      <c r="S36" s="140">
        <v>500</v>
      </c>
      <c r="T36" s="85"/>
      <c r="U36" s="162" t="s">
        <v>17</v>
      </c>
      <c r="V36" s="162" t="s">
        <v>142</v>
      </c>
      <c r="W36" s="86"/>
      <c r="X36" s="162" t="s">
        <v>2726</v>
      </c>
      <c r="AB36" s="162" t="str">
        <f>UPPER(LEFT(A36,3)&amp;YEAR(H36)&amp;MONTH(H36)&amp;DAY((H36))&amp;LEFT(U36,2)&amp;LEFT(V36,2)&amp;LEFT(W36,2))</f>
        <v>ACT2017223GRAB</v>
      </c>
      <c r="AC36" s="162">
        <f>COUNTIF($AB$4:$AB$297,AB36)</f>
        <v>1</v>
      </c>
      <c r="AD36" s="162" t="str">
        <f>VLOOKUP(U36,NIVEAUXADMIN!A:B,2,FALSE)</f>
        <v>HT08</v>
      </c>
      <c r="AE36" s="162" t="str">
        <f>VLOOKUP(V36,NIVEAUXADMIN!E:F,2,FALSE)</f>
        <v>HT08812</v>
      </c>
      <c r="AF36" s="162" t="e">
        <f>VLOOKUP(W36,NIVEAUXADMIN!I:J,2,FALSE)</f>
        <v>#N/A</v>
      </c>
      <c r="AG36" s="162">
        <f>IF(SUMPRODUCT(($A$4:$A36=A36)*($V$4:$V36=V36))&gt;1,0,1)</f>
        <v>0</v>
      </c>
    </row>
    <row r="37" spans="1:33" s="162" customFormat="1" ht="15" customHeight="1">
      <c r="A37" s="162" t="s">
        <v>2577</v>
      </c>
      <c r="B37" s="162" t="s">
        <v>2577</v>
      </c>
      <c r="C37" s="162" t="s">
        <v>26</v>
      </c>
      <c r="D37" s="162" t="s">
        <v>2583</v>
      </c>
      <c r="F37" s="162" t="s">
        <v>16</v>
      </c>
      <c r="G37" s="162" t="s">
        <v>1947</v>
      </c>
      <c r="H37" s="153" t="s">
        <v>2849</v>
      </c>
      <c r="I37" s="84" t="s">
        <v>1050</v>
      </c>
      <c r="J37" s="162" t="s">
        <v>1029</v>
      </c>
      <c r="K37" s="162" t="s">
        <v>1247</v>
      </c>
      <c r="M37" s="80" t="str">
        <f>IFERROR(VLOOKUP(K37,REFERENCES!R:S,2,FALSE),"")</f>
        <v>Nombre de personnes</v>
      </c>
      <c r="N37" s="75">
        <v>50</v>
      </c>
      <c r="O37" s="75"/>
      <c r="P37" s="75"/>
      <c r="Q37" s="75"/>
      <c r="R37" s="79"/>
      <c r="S37" s="140"/>
      <c r="T37" s="85"/>
      <c r="U37" s="162" t="s">
        <v>17</v>
      </c>
      <c r="V37" s="162" t="s">
        <v>18</v>
      </c>
      <c r="W37" s="86"/>
      <c r="X37" s="162" t="s">
        <v>2584</v>
      </c>
      <c r="AA37" s="162" t="s">
        <v>2585</v>
      </c>
      <c r="AB37" s="162" t="e">
        <f>UPPER(LEFT(A37,3)&amp;YEAR(H37)&amp;MONTH(H37)&amp;DAY((H37))&amp;LEFT(U37,2)&amp;LEFT(V37,2)&amp;LEFT(W37,2))</f>
        <v>#VALUE!</v>
      </c>
      <c r="AC37" s="162">
        <f>COUNTIF($AB$4:$AB$297,AB37)</f>
        <v>72</v>
      </c>
      <c r="AD37" s="162" t="str">
        <f>VLOOKUP(U37,NIVEAUXADMIN!A:B,2,FALSE)</f>
        <v>HT08</v>
      </c>
      <c r="AE37" s="162" t="str">
        <f>VLOOKUP(V37,NIVEAUXADMIN!E:F,2,FALSE)</f>
        <v>HT08811</v>
      </c>
      <c r="AF37" s="162" t="e">
        <f>VLOOKUP(W37,NIVEAUXADMIN!I:J,2,FALSE)</f>
        <v>#N/A</v>
      </c>
      <c r="AG37" s="162">
        <f>IF(SUMPRODUCT(($A$4:$A37=A37)*($V$4:$V37=V37))&gt;1,0,1)</f>
        <v>0</v>
      </c>
    </row>
    <row r="38" spans="1:33" s="162" customFormat="1" ht="15" customHeight="1">
      <c r="A38" s="162" t="s">
        <v>2577</v>
      </c>
      <c r="B38" s="162" t="s">
        <v>2577</v>
      </c>
      <c r="C38" s="162" t="s">
        <v>26</v>
      </c>
      <c r="D38" s="162" t="s">
        <v>2583</v>
      </c>
      <c r="F38" s="162" t="s">
        <v>16</v>
      </c>
      <c r="G38" s="162" t="s">
        <v>1938</v>
      </c>
      <c r="H38" s="153" t="s">
        <v>2850</v>
      </c>
      <c r="I38" s="84" t="s">
        <v>1050</v>
      </c>
      <c r="J38" s="162" t="s">
        <v>1029</v>
      </c>
      <c r="K38" s="162" t="s">
        <v>1247</v>
      </c>
      <c r="M38" s="80" t="str">
        <f>IFERROR(VLOOKUP(K38,REFERENCES!R:S,2,FALSE),"")</f>
        <v>Nombre de personnes</v>
      </c>
      <c r="N38" s="75">
        <v>20</v>
      </c>
      <c r="O38" s="75"/>
      <c r="P38" s="75"/>
      <c r="Q38" s="75"/>
      <c r="R38" s="79"/>
      <c r="S38" s="140"/>
      <c r="T38" s="85"/>
      <c r="U38" s="162" t="s">
        <v>17</v>
      </c>
      <c r="V38" s="162" t="s">
        <v>18</v>
      </c>
      <c r="W38" s="86"/>
      <c r="X38" s="162" t="s">
        <v>2584</v>
      </c>
      <c r="AA38" s="162" t="s">
        <v>2585</v>
      </c>
      <c r="AB38" s="162" t="e">
        <f>UPPER(LEFT(A38,3)&amp;YEAR(H38)&amp;MONTH(H38)&amp;DAY((H38))&amp;LEFT(U38,2)&amp;LEFT(V38,2)&amp;LEFT(W38,2))</f>
        <v>#VALUE!</v>
      </c>
      <c r="AC38" s="162">
        <f>COUNTIF($AB$4:$AB$297,AB38)</f>
        <v>72</v>
      </c>
      <c r="AD38" s="162" t="str">
        <f>VLOOKUP(U38,NIVEAUXADMIN!A:B,2,FALSE)</f>
        <v>HT08</v>
      </c>
      <c r="AE38" s="162" t="str">
        <f>VLOOKUP(V38,NIVEAUXADMIN!E:F,2,FALSE)</f>
        <v>HT08811</v>
      </c>
      <c r="AF38" s="162" t="e">
        <f>VLOOKUP(W38,NIVEAUXADMIN!I:J,2,FALSE)</f>
        <v>#N/A</v>
      </c>
      <c r="AG38" s="162">
        <f>IF(SUMPRODUCT(($A$4:$A38=A38)*($V$4:$V38=V38))&gt;1,0,1)</f>
        <v>0</v>
      </c>
    </row>
    <row r="39" spans="1:33" s="162" customFormat="1" ht="15" customHeight="1">
      <c r="A39" s="162" t="s">
        <v>2903</v>
      </c>
      <c r="B39" s="162" t="s">
        <v>1092</v>
      </c>
      <c r="C39" s="162" t="s">
        <v>26</v>
      </c>
      <c r="F39" s="162" t="s">
        <v>16</v>
      </c>
      <c r="G39" s="162" t="str">
        <f>CHOOSE(MONTH(H39), "Janvier", "Fevrier", "Mars", "Avril", "Mai", "Juin", "Juillet", "Aout", "Septembre", "Octobre", "Novembre", "Decembre")</f>
        <v>Novembre</v>
      </c>
      <c r="H39" s="153">
        <v>42688</v>
      </c>
      <c r="I39" s="84" t="s">
        <v>1049</v>
      </c>
      <c r="J39" s="162" t="s">
        <v>1053</v>
      </c>
      <c r="K39" s="162" t="s">
        <v>1048</v>
      </c>
      <c r="M39" s="80" t="str">
        <f>IFERROR(VLOOKUP(K39,REFERENCES!R:S,2,FALSE),"")</f>
        <v>Nombre</v>
      </c>
      <c r="N39" s="154">
        <v>114</v>
      </c>
      <c r="O39" s="75"/>
      <c r="P39" s="75"/>
      <c r="Q39" s="75"/>
      <c r="R39" s="79" t="s">
        <v>1875</v>
      </c>
      <c r="S39" s="140">
        <v>115</v>
      </c>
      <c r="T39" s="85"/>
      <c r="U39" s="162" t="s">
        <v>20</v>
      </c>
      <c r="V39" s="162" t="s">
        <v>310</v>
      </c>
      <c r="W39" s="86" t="s">
        <v>1358</v>
      </c>
      <c r="AA39" s="162" t="s">
        <v>1123</v>
      </c>
      <c r="AB39" s="162" t="str">
        <f>UPPER(LEFT(A39,3)&amp;YEAR(H39)&amp;MONTH(H39)&amp;DAY((H39))&amp;LEFT(U39,2)&amp;LEFT(V39,2)&amp;LEFT(W39,2))</f>
        <v>ADV20161114SUAR1È</v>
      </c>
      <c r="AC39" s="162">
        <f>COUNTIF($AB$4:$AB$297,AB39)</f>
        <v>2</v>
      </c>
      <c r="AD39" s="162" t="str">
        <f>VLOOKUP(U39,NIVEAUXADMIN!A:B,2,FALSE)</f>
        <v>HT07</v>
      </c>
      <c r="AE39" s="162" t="str">
        <f>VLOOKUP(V39,NIVEAUXADMIN!E:F,2,FALSE)</f>
        <v>HT07723</v>
      </c>
      <c r="AF39" s="162" t="str">
        <f>VLOOKUP(W39,NIVEAUXADMIN!I:J,2,FALSE)</f>
        <v>HT07723-01</v>
      </c>
      <c r="AG39" s="162">
        <f>IF(SUMPRODUCT(($A$4:$A39=A39)*($V$4:$V39=V39))&gt;1,0,1)</f>
        <v>1</v>
      </c>
    </row>
    <row r="40" spans="1:33" s="162" customFormat="1" ht="15" customHeight="1">
      <c r="A40" s="162" t="s">
        <v>2903</v>
      </c>
      <c r="B40" s="162" t="s">
        <v>1092</v>
      </c>
      <c r="C40" s="162" t="s">
        <v>26</v>
      </c>
      <c r="F40" s="162" t="s">
        <v>16</v>
      </c>
      <c r="G40" s="162" t="str">
        <f>CHOOSE(MONTH(H40), "Janvier", "Fevrier", "Mars", "Avril", "Mai", "Juin", "Juillet", "Aout", "Septembre", "Octobre", "Novembre", "Decembre")</f>
        <v>Novembre</v>
      </c>
      <c r="H40" s="153">
        <v>42688</v>
      </c>
      <c r="I40" s="84" t="s">
        <v>1049</v>
      </c>
      <c r="J40" s="162" t="s">
        <v>1053</v>
      </c>
      <c r="K40" s="162" t="s">
        <v>1185</v>
      </c>
      <c r="L40" s="162" t="s">
        <v>1168</v>
      </c>
      <c r="M40" s="80" t="str">
        <f>IFERROR(VLOOKUP(K40,REFERENCES!R:S,2,FALSE),"")</f>
        <v>Nombre</v>
      </c>
      <c r="N40" s="154">
        <v>114</v>
      </c>
      <c r="O40" s="75"/>
      <c r="P40" s="75"/>
      <c r="Q40" s="75"/>
      <c r="R40" s="79" t="s">
        <v>1875</v>
      </c>
      <c r="S40" s="140">
        <v>115</v>
      </c>
      <c r="T40" s="85" t="s">
        <v>1040</v>
      </c>
      <c r="U40" s="162" t="s">
        <v>20</v>
      </c>
      <c r="V40" s="162" t="s">
        <v>310</v>
      </c>
      <c r="W40" s="86" t="s">
        <v>1358</v>
      </c>
      <c r="AA40" s="162" t="s">
        <v>2676</v>
      </c>
      <c r="AB40" s="162" t="str">
        <f>UPPER(LEFT(A40,3)&amp;YEAR(H40)&amp;MONTH(H40)&amp;DAY((H40))&amp;LEFT(U40,2)&amp;LEFT(V40,2)&amp;LEFT(W40,2))</f>
        <v>ADV20161114SUAR1È</v>
      </c>
      <c r="AC40" s="162">
        <f>COUNTIF($AB$4:$AB$297,AB40)</f>
        <v>2</v>
      </c>
      <c r="AD40" s="162" t="str">
        <f>VLOOKUP(U40,NIVEAUXADMIN!A:B,2,FALSE)</f>
        <v>HT07</v>
      </c>
      <c r="AE40" s="162" t="str">
        <f>VLOOKUP(V40,NIVEAUXADMIN!E:F,2,FALSE)</f>
        <v>HT07723</v>
      </c>
      <c r="AF40" s="162" t="str">
        <f>VLOOKUP(W40,NIVEAUXADMIN!I:J,2,FALSE)</f>
        <v>HT07723-01</v>
      </c>
      <c r="AG40" s="162">
        <f>IF(SUMPRODUCT(($A$4:$A40=A40)*($V$4:$V40=V40))&gt;1,0,1)</f>
        <v>0</v>
      </c>
    </row>
    <row r="41" spans="1:33" s="162" customFormat="1" ht="15" customHeight="1">
      <c r="A41" s="162" t="s">
        <v>2903</v>
      </c>
      <c r="B41" s="162" t="s">
        <v>1092</v>
      </c>
      <c r="C41" s="162" t="s">
        <v>26</v>
      </c>
      <c r="F41" s="162" t="s">
        <v>19</v>
      </c>
      <c r="G41" s="162" t="s">
        <v>2921</v>
      </c>
      <c r="H41" s="153" t="s">
        <v>1950</v>
      </c>
      <c r="I41" s="84" t="s">
        <v>1049</v>
      </c>
      <c r="J41" s="162" t="s">
        <v>1053</v>
      </c>
      <c r="K41" s="162" t="s">
        <v>1064</v>
      </c>
      <c r="M41" s="80" t="str">
        <f>IFERROR(VLOOKUP(K41,REFERENCES!R:S,2,FALSE),"")</f>
        <v>Nombre</v>
      </c>
      <c r="N41" s="154">
        <v>120</v>
      </c>
      <c r="O41" s="75"/>
      <c r="P41" s="75"/>
      <c r="Q41" s="75"/>
      <c r="R41" s="79" t="s">
        <v>1875</v>
      </c>
      <c r="S41" s="140"/>
      <c r="T41" s="85" t="s">
        <v>1040</v>
      </c>
      <c r="U41" s="162" t="s">
        <v>20</v>
      </c>
      <c r="V41" s="162" t="s">
        <v>310</v>
      </c>
      <c r="W41" s="86"/>
      <c r="AB41" s="162" t="e">
        <f>UPPER(LEFT(A41,3)&amp;YEAR(H41)&amp;MONTH(H41)&amp;DAY((H41))&amp;LEFT(U41,2)&amp;LEFT(V41,2)&amp;LEFT(W41,2))</f>
        <v>#VALUE!</v>
      </c>
      <c r="AC41" s="162">
        <f>COUNTIF($AB$4:$AB$297,AB41)</f>
        <v>72</v>
      </c>
      <c r="AD41" s="162" t="str">
        <f>VLOOKUP(U41,NIVEAUXADMIN!A:B,2,FALSE)</f>
        <v>HT07</v>
      </c>
      <c r="AE41" s="162" t="str">
        <f>VLOOKUP(V41,NIVEAUXADMIN!E:F,2,FALSE)</f>
        <v>HT07723</v>
      </c>
      <c r="AF41" s="162" t="e">
        <f>VLOOKUP(W41,NIVEAUXADMIN!I:J,2,FALSE)</f>
        <v>#N/A</v>
      </c>
      <c r="AG41" s="162">
        <f>IF(SUMPRODUCT(($A$4:$A41=A41)*($V$4:$V41=V41))&gt;1,0,1)</f>
        <v>0</v>
      </c>
    </row>
    <row r="42" spans="1:33" s="162" customFormat="1" ht="15" customHeight="1">
      <c r="A42" s="162" t="s">
        <v>2903</v>
      </c>
      <c r="B42" s="162" t="s">
        <v>1092</v>
      </c>
      <c r="C42" s="162" t="s">
        <v>26</v>
      </c>
      <c r="F42" s="162" t="s">
        <v>16</v>
      </c>
      <c r="G42" s="162" t="str">
        <f>CHOOSE(MONTH(H42), "Janvier", "Fevrier", "Mars", "Avril", "Mai", "Juin", "Juillet", "Aout", "Septembre", "Octobre", "Novembre", "Decembre")</f>
        <v>Novembre</v>
      </c>
      <c r="H42" s="153">
        <v>42678</v>
      </c>
      <c r="I42" s="84" t="s">
        <v>1049</v>
      </c>
      <c r="J42" s="162" t="s">
        <v>1053</v>
      </c>
      <c r="K42" s="162" t="s">
        <v>1048</v>
      </c>
      <c r="M42" s="80" t="str">
        <f>IFERROR(VLOOKUP(K42,REFERENCES!R:S,2,FALSE),"")</f>
        <v>Nombre</v>
      </c>
      <c r="N42" s="154">
        <v>42</v>
      </c>
      <c r="O42" s="75"/>
      <c r="P42" s="75"/>
      <c r="Q42" s="75"/>
      <c r="R42" s="79" t="s">
        <v>1875</v>
      </c>
      <c r="S42" s="140">
        <v>21</v>
      </c>
      <c r="T42" s="85"/>
      <c r="U42" s="162" t="s">
        <v>20</v>
      </c>
      <c r="V42" s="162" t="s">
        <v>21</v>
      </c>
      <c r="W42" s="86" t="s">
        <v>1767</v>
      </c>
      <c r="AB42" s="162" t="str">
        <f>UPPER(LEFT(A42,3)&amp;YEAR(H42)&amp;MONTH(H42)&amp;DAY((H42))&amp;LEFT(U42,2)&amp;LEFT(V42,2)&amp;LEFT(W42,2))</f>
        <v>ADV2016114SULE7È</v>
      </c>
      <c r="AC42" s="162">
        <f>COUNTIF($AB$4:$AB$297,AB42)</f>
        <v>2</v>
      </c>
      <c r="AD42" s="162" t="str">
        <f>VLOOKUP(U42,NIVEAUXADMIN!A:B,2,FALSE)</f>
        <v>HT07</v>
      </c>
      <c r="AE42" s="162" t="str">
        <f>VLOOKUP(V42,NIVEAUXADMIN!E:F,2,FALSE)</f>
        <v>HT07711</v>
      </c>
      <c r="AF42" s="162" t="str">
        <f>VLOOKUP(W42,NIVEAUXADMIN!I:J,2,FALSE)</f>
        <v>HT07711-04</v>
      </c>
      <c r="AG42" s="162">
        <f>IF(SUMPRODUCT(($A$4:$A42=A42)*($V$4:$V42=V42))&gt;1,0,1)</f>
        <v>1</v>
      </c>
    </row>
    <row r="43" spans="1:33" s="162" customFormat="1" ht="15" customHeight="1">
      <c r="A43" s="162" t="s">
        <v>2903</v>
      </c>
      <c r="B43" s="162" t="s">
        <v>1092</v>
      </c>
      <c r="C43" s="162" t="s">
        <v>26</v>
      </c>
      <c r="F43" s="162" t="s">
        <v>16</v>
      </c>
      <c r="G43" s="162" t="str">
        <f>CHOOSE(MONTH(H43), "Janvier", "Fevrier", "Mars", "Avril", "Mai", "Juin", "Juillet", "Aout", "Septembre", "Octobre", "Novembre", "Decembre")</f>
        <v>Novembre</v>
      </c>
      <c r="H43" s="153">
        <v>42678</v>
      </c>
      <c r="I43" s="84" t="s">
        <v>1049</v>
      </c>
      <c r="J43" s="162" t="s">
        <v>1053</v>
      </c>
      <c r="K43" s="162" t="s">
        <v>1185</v>
      </c>
      <c r="L43" s="162" t="s">
        <v>1169</v>
      </c>
      <c r="M43" s="80" t="str">
        <f>IFERROR(VLOOKUP(K43,REFERENCES!R:S,2,FALSE),"")</f>
        <v>Nombre</v>
      </c>
      <c r="N43" s="154">
        <v>21</v>
      </c>
      <c r="O43" s="75"/>
      <c r="P43" s="75"/>
      <c r="Q43" s="75"/>
      <c r="R43" s="79" t="s">
        <v>1875</v>
      </c>
      <c r="S43" s="140">
        <v>21</v>
      </c>
      <c r="T43" s="85" t="s">
        <v>1040</v>
      </c>
      <c r="U43" s="162" t="s">
        <v>20</v>
      </c>
      <c r="V43" s="162" t="s">
        <v>21</v>
      </c>
      <c r="W43" s="86" t="s">
        <v>1767</v>
      </c>
      <c r="AA43" s="162" t="s">
        <v>2677</v>
      </c>
      <c r="AB43" s="162" t="str">
        <f>UPPER(LEFT(A43,3)&amp;YEAR(H43)&amp;MONTH(H43)&amp;DAY((H43))&amp;LEFT(U43,2)&amp;LEFT(V43,2)&amp;LEFT(W43,2))</f>
        <v>ADV2016114SULE7È</v>
      </c>
      <c r="AC43" s="162">
        <f>COUNTIF($AB$4:$AB$297,AB43)</f>
        <v>2</v>
      </c>
      <c r="AD43" s="162" t="str">
        <f>VLOOKUP(U43,NIVEAUXADMIN!A:B,2,FALSE)</f>
        <v>HT07</v>
      </c>
      <c r="AE43" s="162" t="str">
        <f>VLOOKUP(V43,NIVEAUXADMIN!E:F,2,FALSE)</f>
        <v>HT07711</v>
      </c>
      <c r="AF43" s="162" t="str">
        <f>VLOOKUP(W43,NIVEAUXADMIN!I:J,2,FALSE)</f>
        <v>HT07711-04</v>
      </c>
      <c r="AG43" s="162">
        <f>IF(SUMPRODUCT(($A$4:$A43=A43)*($V$4:$V43=V43))&gt;1,0,1)</f>
        <v>0</v>
      </c>
    </row>
    <row r="44" spans="1:33" s="162" customFormat="1" ht="15" customHeight="1">
      <c r="A44" s="162" t="s">
        <v>2903</v>
      </c>
      <c r="B44" s="162" t="s">
        <v>1092</v>
      </c>
      <c r="C44" s="162" t="s">
        <v>26</v>
      </c>
      <c r="F44" s="162" t="s">
        <v>19</v>
      </c>
      <c r="G44" s="162" t="s">
        <v>2921</v>
      </c>
      <c r="H44" s="153" t="s">
        <v>1950</v>
      </c>
      <c r="I44" s="84" t="s">
        <v>1049</v>
      </c>
      <c r="J44" s="162" t="s">
        <v>1053</v>
      </c>
      <c r="K44" s="162" t="s">
        <v>1064</v>
      </c>
      <c r="M44" s="80" t="str">
        <f>IFERROR(VLOOKUP(K44,REFERENCES!R:S,2,FALSE),"")</f>
        <v>Nombre</v>
      </c>
      <c r="N44" s="154">
        <v>31</v>
      </c>
      <c r="O44" s="75"/>
      <c r="P44" s="75"/>
      <c r="Q44" s="75"/>
      <c r="R44" s="79" t="s">
        <v>1875</v>
      </c>
      <c r="S44" s="140"/>
      <c r="T44" s="85" t="s">
        <v>1040</v>
      </c>
      <c r="U44" s="162" t="s">
        <v>20</v>
      </c>
      <c r="V44" s="162" t="s">
        <v>21</v>
      </c>
      <c r="W44" s="86"/>
      <c r="AB44" s="162" t="e">
        <f>UPPER(LEFT(A44,3)&amp;YEAR(H44)&amp;MONTH(H44)&amp;DAY((H44))&amp;LEFT(U44,2)&amp;LEFT(V44,2)&amp;LEFT(W44,2))</f>
        <v>#VALUE!</v>
      </c>
      <c r="AC44" s="162">
        <f>COUNTIF($AB$4:$AB$297,AB44)</f>
        <v>72</v>
      </c>
      <c r="AD44" s="162" t="str">
        <f>VLOOKUP(U44,NIVEAUXADMIN!A:B,2,FALSE)</f>
        <v>HT07</v>
      </c>
      <c r="AE44" s="162" t="str">
        <f>VLOOKUP(V44,NIVEAUXADMIN!E:F,2,FALSE)</f>
        <v>HT07711</v>
      </c>
      <c r="AF44" s="162" t="e">
        <f>VLOOKUP(W44,NIVEAUXADMIN!I:J,2,FALSE)</f>
        <v>#N/A</v>
      </c>
      <c r="AG44" s="162">
        <f>IF(SUMPRODUCT(($A$4:$A44=A44)*($V$4:$V44=V44))&gt;1,0,1)</f>
        <v>0</v>
      </c>
    </row>
    <row r="45" spans="1:33" s="162" customFormat="1" ht="15" customHeight="1">
      <c r="A45" s="162" t="s">
        <v>2903</v>
      </c>
      <c r="B45" s="162" t="s">
        <v>1092</v>
      </c>
      <c r="C45" s="162" t="s">
        <v>26</v>
      </c>
      <c r="F45" s="162" t="s">
        <v>16</v>
      </c>
      <c r="G45" s="162" t="str">
        <f>CHOOSE(MONTH(H45), "Janvier", "Fevrier", "Mars", "Avril", "Mai", "Juin", "Juillet", "Aout", "Septembre", "Octobre", "Novembre", "Decembre")</f>
        <v>Novembre</v>
      </c>
      <c r="H45" s="153">
        <v>42682</v>
      </c>
      <c r="I45" s="84" t="s">
        <v>1049</v>
      </c>
      <c r="J45" s="162" t="s">
        <v>1053</v>
      </c>
      <c r="K45" s="162" t="s">
        <v>1048</v>
      </c>
      <c r="M45" s="80" t="str">
        <f>IFERROR(VLOOKUP(K45,REFERENCES!R:S,2,FALSE),"")</f>
        <v>Nombre</v>
      </c>
      <c r="N45" s="154">
        <v>116</v>
      </c>
      <c r="O45" s="75"/>
      <c r="P45" s="75"/>
      <c r="Q45" s="75"/>
      <c r="R45" s="79" t="s">
        <v>1875</v>
      </c>
      <c r="S45" s="140">
        <v>58</v>
      </c>
      <c r="T45" s="85"/>
      <c r="U45" s="162" t="s">
        <v>20</v>
      </c>
      <c r="V45" s="162" t="s">
        <v>22</v>
      </c>
      <c r="W45" s="86" t="s">
        <v>1252</v>
      </c>
      <c r="AA45" s="162" t="s">
        <v>1121</v>
      </c>
      <c r="AB45" s="162" t="str">
        <f>UPPER(LEFT(A45,3)&amp;YEAR(H45)&amp;MONTH(H45)&amp;DAY((H45))&amp;LEFT(U45,2)&amp;LEFT(V45,2)&amp;LEFT(W45,2))</f>
        <v>ADV2016118SUMA10</v>
      </c>
      <c r="AC45" s="162">
        <f>COUNTIF($AB$4:$AB$297,AB45)</f>
        <v>2</v>
      </c>
      <c r="AD45" s="162" t="str">
        <f>VLOOKUP(U45,NIVEAUXADMIN!A:B,2,FALSE)</f>
        <v>HT07</v>
      </c>
      <c r="AE45" s="162" t="str">
        <f>VLOOKUP(V45,NIVEAUXADMIN!E:F,2,FALSE)</f>
        <v>HT07715</v>
      </c>
      <c r="AF45" s="162" t="str">
        <f>VLOOKUP(W45,NIVEAUXADMIN!I:J,2,FALSE)</f>
        <v>HT07715-02</v>
      </c>
      <c r="AG45" s="162">
        <f>IF(SUMPRODUCT(($A$4:$A45=A45)*($V$4:$V45=V45))&gt;1,0,1)</f>
        <v>1</v>
      </c>
    </row>
    <row r="46" spans="1:33" s="162" customFormat="1" ht="15" customHeight="1">
      <c r="A46" s="162" t="s">
        <v>2903</v>
      </c>
      <c r="B46" s="162" t="s">
        <v>1092</v>
      </c>
      <c r="C46" s="162" t="s">
        <v>26</v>
      </c>
      <c r="F46" s="162" t="s">
        <v>16</v>
      </c>
      <c r="G46" s="162" t="str">
        <f>CHOOSE(MONTH(H46), "Janvier", "Fevrier", "Mars", "Avril", "Mai", "Juin", "Juillet", "Aout", "Septembre", "Octobre", "Novembre", "Decembre")</f>
        <v>Novembre</v>
      </c>
      <c r="H46" s="153">
        <v>42682</v>
      </c>
      <c r="I46" s="84" t="s">
        <v>1049</v>
      </c>
      <c r="J46" s="162" t="s">
        <v>1053</v>
      </c>
      <c r="K46" s="162" t="s">
        <v>1185</v>
      </c>
      <c r="L46" s="162" t="s">
        <v>1168</v>
      </c>
      <c r="M46" s="80" t="str">
        <f>IFERROR(VLOOKUP(K46,REFERENCES!R:S,2,FALSE),"")</f>
        <v>Nombre</v>
      </c>
      <c r="N46" s="154">
        <v>58</v>
      </c>
      <c r="O46" s="75"/>
      <c r="P46" s="75"/>
      <c r="Q46" s="75"/>
      <c r="R46" s="79" t="s">
        <v>1875</v>
      </c>
      <c r="S46" s="140">
        <v>58</v>
      </c>
      <c r="T46" s="85" t="s">
        <v>1040</v>
      </c>
      <c r="U46" s="162" t="s">
        <v>20</v>
      </c>
      <c r="V46" s="162" t="s">
        <v>22</v>
      </c>
      <c r="W46" s="86" t="s">
        <v>1252</v>
      </c>
      <c r="AA46" s="162" t="s">
        <v>2678</v>
      </c>
      <c r="AB46" s="162" t="str">
        <f>UPPER(LEFT(A46,3)&amp;YEAR(H46)&amp;MONTH(H46)&amp;DAY((H46))&amp;LEFT(U46,2)&amp;LEFT(V46,2)&amp;LEFT(W46,2))</f>
        <v>ADV2016118SUMA10</v>
      </c>
      <c r="AC46" s="162">
        <f>COUNTIF($AB$4:$AB$297,AB46)</f>
        <v>2</v>
      </c>
      <c r="AD46" s="162" t="str">
        <f>VLOOKUP(U46,NIVEAUXADMIN!A:B,2,FALSE)</f>
        <v>HT07</v>
      </c>
      <c r="AE46" s="162" t="str">
        <f>VLOOKUP(V46,NIVEAUXADMIN!E:F,2,FALSE)</f>
        <v>HT07715</v>
      </c>
      <c r="AF46" s="162" t="str">
        <f>VLOOKUP(W46,NIVEAUXADMIN!I:J,2,FALSE)</f>
        <v>HT07715-02</v>
      </c>
      <c r="AG46" s="162">
        <f>IF(SUMPRODUCT(($A$4:$A46=A46)*($V$4:$V46=V46))&gt;1,0,1)</f>
        <v>0</v>
      </c>
    </row>
    <row r="47" spans="1:33" s="162" customFormat="1" ht="15" customHeight="1">
      <c r="A47" s="162" t="s">
        <v>2903</v>
      </c>
      <c r="B47" s="162" t="s">
        <v>1092</v>
      </c>
      <c r="C47" s="162" t="s">
        <v>26</v>
      </c>
      <c r="F47" s="162" t="s">
        <v>16</v>
      </c>
      <c r="G47" s="162" t="str">
        <f>CHOOSE(MONTH(H47), "Janvier", "Fevrier", "Mars", "Avril", "Mai", "Juin", "Juillet", "Aout", "Septembre", "Octobre", "Novembre", "Decembre")</f>
        <v>Novembre</v>
      </c>
      <c r="H47" s="153">
        <v>42682</v>
      </c>
      <c r="I47" s="84" t="s">
        <v>1049</v>
      </c>
      <c r="J47" s="162" t="s">
        <v>1053</v>
      </c>
      <c r="K47" s="162" t="s">
        <v>1048</v>
      </c>
      <c r="M47" s="80" t="str">
        <f>IFERROR(VLOOKUP(K47,REFERENCES!R:S,2,FALSE),"")</f>
        <v>Nombre</v>
      </c>
      <c r="N47" s="154">
        <v>118</v>
      </c>
      <c r="O47" s="75"/>
      <c r="P47" s="75"/>
      <c r="Q47" s="75"/>
      <c r="R47" s="79" t="s">
        <v>1875</v>
      </c>
      <c r="S47" s="140">
        <v>59</v>
      </c>
      <c r="T47" s="85"/>
      <c r="U47" s="162" t="s">
        <v>20</v>
      </c>
      <c r="V47" s="162" t="s">
        <v>22</v>
      </c>
      <c r="W47" s="86" t="s">
        <v>1363</v>
      </c>
      <c r="X47" s="162" t="s">
        <v>1102</v>
      </c>
      <c r="AA47" s="162" t="s">
        <v>1122</v>
      </c>
      <c r="AB47" s="162" t="str">
        <f>UPPER(LEFT(A47,3)&amp;YEAR(H47)&amp;MONTH(H47)&amp;DAY((H47))&amp;LEFT(U47,2)&amp;LEFT(V47,2)&amp;LEFT(W47,2))</f>
        <v>ADV2016118SUMA1È</v>
      </c>
      <c r="AC47" s="162">
        <f>COUNTIF($AB$4:$AB$297,AB47)</f>
        <v>2</v>
      </c>
      <c r="AD47" s="162" t="str">
        <f>VLOOKUP(U47,NIVEAUXADMIN!A:B,2,FALSE)</f>
        <v>HT07</v>
      </c>
      <c r="AE47" s="162" t="str">
        <f>VLOOKUP(V47,NIVEAUXADMIN!E:F,2,FALSE)</f>
        <v>HT07715</v>
      </c>
      <c r="AF47" s="162" t="str">
        <f>VLOOKUP(W47,NIVEAUXADMIN!I:J,2,FALSE)</f>
        <v>HT07715-01</v>
      </c>
      <c r="AG47" s="162">
        <f>IF(SUMPRODUCT(($A$4:$A47=A47)*($V$4:$V47=V47))&gt;1,0,1)</f>
        <v>0</v>
      </c>
    </row>
    <row r="48" spans="1:33" s="162" customFormat="1" ht="15" customHeight="1">
      <c r="A48" s="162" t="s">
        <v>2903</v>
      </c>
      <c r="B48" s="162" t="s">
        <v>1092</v>
      </c>
      <c r="C48" s="162" t="s">
        <v>26</v>
      </c>
      <c r="F48" s="162" t="s">
        <v>16</v>
      </c>
      <c r="G48" s="162" t="str">
        <f>CHOOSE(MONTH(H48), "Janvier", "Fevrier", "Mars", "Avril", "Mai", "Juin", "Juillet", "Aout", "Septembre", "Octobre", "Novembre", "Decembre")</f>
        <v>Novembre</v>
      </c>
      <c r="H48" s="153">
        <v>42682</v>
      </c>
      <c r="I48" s="84" t="s">
        <v>1049</v>
      </c>
      <c r="J48" s="162" t="s">
        <v>1053</v>
      </c>
      <c r="K48" s="162" t="s">
        <v>1185</v>
      </c>
      <c r="L48" s="162" t="s">
        <v>1168</v>
      </c>
      <c r="M48" s="80" t="str">
        <f>IFERROR(VLOOKUP(K48,REFERENCES!R:S,2,FALSE),"")</f>
        <v>Nombre</v>
      </c>
      <c r="N48" s="154">
        <v>59</v>
      </c>
      <c r="O48" s="75"/>
      <c r="P48" s="75"/>
      <c r="Q48" s="75"/>
      <c r="R48" s="79" t="s">
        <v>1875</v>
      </c>
      <c r="S48" s="140">
        <v>59</v>
      </c>
      <c r="T48" s="85" t="s">
        <v>1040</v>
      </c>
      <c r="U48" s="162" t="s">
        <v>20</v>
      </c>
      <c r="V48" s="162" t="s">
        <v>22</v>
      </c>
      <c r="W48" s="86" t="s">
        <v>1363</v>
      </c>
      <c r="X48" s="162" t="s">
        <v>1102</v>
      </c>
      <c r="AA48" s="162" t="s">
        <v>2679</v>
      </c>
      <c r="AB48" s="162" t="str">
        <f>UPPER(LEFT(A48,3)&amp;YEAR(H48)&amp;MONTH(H48)&amp;DAY((H48))&amp;LEFT(U48,2)&amp;LEFT(V48,2)&amp;LEFT(W48,2))</f>
        <v>ADV2016118SUMA1È</v>
      </c>
      <c r="AC48" s="162">
        <f>COUNTIF($AB$4:$AB$297,AB48)</f>
        <v>2</v>
      </c>
      <c r="AD48" s="162" t="str">
        <f>VLOOKUP(U48,NIVEAUXADMIN!A:B,2,FALSE)</f>
        <v>HT07</v>
      </c>
      <c r="AE48" s="162" t="str">
        <f>VLOOKUP(V48,NIVEAUXADMIN!E:F,2,FALSE)</f>
        <v>HT07715</v>
      </c>
      <c r="AF48" s="162" t="str">
        <f>VLOOKUP(W48,NIVEAUXADMIN!I:J,2,FALSE)</f>
        <v>HT07715-01</v>
      </c>
      <c r="AG48" s="162">
        <f>IF(SUMPRODUCT(($A$4:$A48=A48)*($V$4:$V48=V48))&gt;1,0,1)</f>
        <v>0</v>
      </c>
    </row>
    <row r="49" spans="1:33" s="162" customFormat="1" ht="15" customHeight="1">
      <c r="A49" s="162" t="s">
        <v>2903</v>
      </c>
      <c r="B49" s="162" t="s">
        <v>1092</v>
      </c>
      <c r="C49" s="162" t="s">
        <v>26</v>
      </c>
      <c r="F49" s="162" t="s">
        <v>19</v>
      </c>
      <c r="G49" s="162" t="s">
        <v>2921</v>
      </c>
      <c r="H49" s="153" t="s">
        <v>1950</v>
      </c>
      <c r="I49" s="84" t="s">
        <v>1049</v>
      </c>
      <c r="J49" s="162" t="s">
        <v>1053</v>
      </c>
      <c r="K49" s="162" t="s">
        <v>1064</v>
      </c>
      <c r="M49" s="80" t="str">
        <f>IFERROR(VLOOKUP(K49,REFERENCES!R:S,2,FALSE),"")</f>
        <v>Nombre</v>
      </c>
      <c r="N49" s="154">
        <v>120</v>
      </c>
      <c r="O49" s="75"/>
      <c r="P49" s="75"/>
      <c r="Q49" s="75"/>
      <c r="R49" s="79" t="s">
        <v>1875</v>
      </c>
      <c r="S49" s="140"/>
      <c r="T49" s="85" t="s">
        <v>1040</v>
      </c>
      <c r="U49" s="162" t="s">
        <v>20</v>
      </c>
      <c r="V49" s="162" t="s">
        <v>22</v>
      </c>
      <c r="W49" s="86"/>
      <c r="AB49" s="162" t="e">
        <f>UPPER(LEFT(A49,3)&amp;YEAR(H49)&amp;MONTH(H49)&amp;DAY((H49))&amp;LEFT(U49,2)&amp;LEFT(V49,2)&amp;LEFT(W49,2))</f>
        <v>#VALUE!</v>
      </c>
      <c r="AC49" s="162">
        <f>COUNTIF($AB$4:$AB$297,AB49)</f>
        <v>72</v>
      </c>
      <c r="AD49" s="162" t="str">
        <f>VLOOKUP(U49,NIVEAUXADMIN!A:B,2,FALSE)</f>
        <v>HT07</v>
      </c>
      <c r="AE49" s="162" t="str">
        <f>VLOOKUP(V49,NIVEAUXADMIN!E:F,2,FALSE)</f>
        <v>HT07715</v>
      </c>
      <c r="AF49" s="162" t="e">
        <f>VLOOKUP(W49,NIVEAUXADMIN!I:J,2,FALSE)</f>
        <v>#N/A</v>
      </c>
      <c r="AG49" s="162">
        <f>IF(SUMPRODUCT(($A$4:$A49=A49)*($V$4:$V49=V49))&gt;1,0,1)</f>
        <v>0</v>
      </c>
    </row>
    <row r="50" spans="1:33" s="162" customFormat="1" ht="15" customHeight="1">
      <c r="A50" s="162" t="s">
        <v>2903</v>
      </c>
      <c r="B50" s="162" t="s">
        <v>1092</v>
      </c>
      <c r="C50" s="162" t="s">
        <v>26</v>
      </c>
      <c r="F50" s="162" t="s">
        <v>16</v>
      </c>
      <c r="G50" s="162" t="str">
        <f>CHOOSE(MONTH(H50), "Janvier", "Fevrier", "Mars", "Avril", "Mai", "Juin", "Juillet", "Aout", "Septembre", "Octobre", "Novembre", "Decembre")</f>
        <v>Novembre</v>
      </c>
      <c r="H50" s="153">
        <v>42677</v>
      </c>
      <c r="I50" s="84" t="s">
        <v>1049</v>
      </c>
      <c r="J50" s="162" t="s">
        <v>1053</v>
      </c>
      <c r="K50" s="162" t="s">
        <v>1048</v>
      </c>
      <c r="M50" s="80" t="str">
        <f>IFERROR(VLOOKUP(K50,REFERENCES!R:S,2,FALSE),"")</f>
        <v>Nombre</v>
      </c>
      <c r="N50" s="154">
        <v>80</v>
      </c>
      <c r="O50" s="75"/>
      <c r="P50" s="75"/>
      <c r="Q50" s="75"/>
      <c r="R50" s="79" t="s">
        <v>1875</v>
      </c>
      <c r="S50" s="140">
        <v>40</v>
      </c>
      <c r="T50" s="85"/>
      <c r="U50" s="162" t="s">
        <v>20</v>
      </c>
      <c r="V50" s="162" t="s">
        <v>542</v>
      </c>
      <c r="W50" s="86" t="s">
        <v>1299</v>
      </c>
      <c r="AA50" s="162" t="s">
        <v>1119</v>
      </c>
      <c r="AB50" s="162" t="str">
        <f>UPPER(LEFT(A50,3)&amp;YEAR(H50)&amp;MONTH(H50)&amp;DAY((H50))&amp;LEFT(U50,2)&amp;LEFT(V50,2)&amp;LEFT(W50,2))</f>
        <v>ADV2016113SURO1È</v>
      </c>
      <c r="AC50" s="162">
        <f>COUNTIF($AB$4:$AB$297,AB50)</f>
        <v>2</v>
      </c>
      <c r="AD50" s="162" t="str">
        <f>VLOOKUP(U50,NIVEAUXADMIN!A:B,2,FALSE)</f>
        <v>HT07</v>
      </c>
      <c r="AE50" s="162" t="str">
        <f>VLOOKUP(V50,NIVEAUXADMIN!E:F,2,FALSE)</f>
        <v>HT07743</v>
      </c>
      <c r="AF50" s="162" t="str">
        <f>VLOOKUP(W50,NIVEAUXADMIN!I:J,2,FALSE)</f>
        <v>HT07743-01</v>
      </c>
      <c r="AG50" s="162">
        <f>IF(SUMPRODUCT(($A$4:$A50=A50)*($V$4:$V50=V50))&gt;1,0,1)</f>
        <v>1</v>
      </c>
    </row>
    <row r="51" spans="1:33" s="162" customFormat="1" ht="15" customHeight="1">
      <c r="A51" s="162" t="s">
        <v>2903</v>
      </c>
      <c r="B51" s="162" t="s">
        <v>1092</v>
      </c>
      <c r="C51" s="162" t="s">
        <v>26</v>
      </c>
      <c r="F51" s="162" t="s">
        <v>16</v>
      </c>
      <c r="G51" s="162" t="str">
        <f>CHOOSE(MONTH(H51), "Janvier", "Fevrier", "Mars", "Avril", "Mai", "Juin", "Juillet", "Aout", "Septembre", "Octobre", "Novembre", "Decembre")</f>
        <v>Novembre</v>
      </c>
      <c r="H51" s="153">
        <v>42677</v>
      </c>
      <c r="I51" s="84" t="s">
        <v>1049</v>
      </c>
      <c r="J51" s="162" t="s">
        <v>1053</v>
      </c>
      <c r="K51" s="162" t="s">
        <v>1185</v>
      </c>
      <c r="L51" s="162" t="s">
        <v>1168</v>
      </c>
      <c r="M51" s="80" t="str">
        <f>IFERROR(VLOOKUP(K51,REFERENCES!R:S,2,FALSE),"")</f>
        <v>Nombre</v>
      </c>
      <c r="N51" s="154">
        <v>40</v>
      </c>
      <c r="O51" s="75"/>
      <c r="P51" s="75"/>
      <c r="Q51" s="75"/>
      <c r="R51" s="79" t="s">
        <v>1875</v>
      </c>
      <c r="S51" s="140">
        <v>40</v>
      </c>
      <c r="T51" s="85" t="s">
        <v>1040</v>
      </c>
      <c r="U51" s="162" t="s">
        <v>20</v>
      </c>
      <c r="V51" s="162" t="s">
        <v>542</v>
      </c>
      <c r="W51" s="86" t="s">
        <v>1299</v>
      </c>
      <c r="AA51" s="162" t="s">
        <v>2680</v>
      </c>
      <c r="AB51" s="162" t="str">
        <f>UPPER(LEFT(A51,3)&amp;YEAR(H51)&amp;MONTH(H51)&amp;DAY((H51))&amp;LEFT(U51,2)&amp;LEFT(V51,2)&amp;LEFT(W51,2))</f>
        <v>ADV2016113SURO1È</v>
      </c>
      <c r="AC51" s="162">
        <f>COUNTIF($AB$4:$AB$297,AB51)</f>
        <v>2</v>
      </c>
      <c r="AD51" s="162" t="str">
        <f>VLOOKUP(U51,NIVEAUXADMIN!A:B,2,FALSE)</f>
        <v>HT07</v>
      </c>
      <c r="AE51" s="162" t="str">
        <f>VLOOKUP(V51,NIVEAUXADMIN!E:F,2,FALSE)</f>
        <v>HT07743</v>
      </c>
      <c r="AF51" s="162" t="str">
        <f>VLOOKUP(W51,NIVEAUXADMIN!I:J,2,FALSE)</f>
        <v>HT07743-01</v>
      </c>
      <c r="AG51" s="162">
        <f>IF(SUMPRODUCT(($A$4:$A51=A51)*($V$4:$V51=V51))&gt;1,0,1)</f>
        <v>0</v>
      </c>
    </row>
    <row r="52" spans="1:33" s="162" customFormat="1" ht="15" customHeight="1">
      <c r="A52" s="162" t="s">
        <v>2903</v>
      </c>
      <c r="B52" s="162" t="s">
        <v>1092</v>
      </c>
      <c r="C52" s="162" t="s">
        <v>26</v>
      </c>
      <c r="F52" s="162" t="s">
        <v>16</v>
      </c>
      <c r="G52" s="162" t="str">
        <f>CHOOSE(MONTH(H52), "Janvier", "Fevrier", "Mars", "Avril", "Mai", "Juin", "Juillet", "Aout", "Septembre", "Octobre", "Novembre", "Decembre")</f>
        <v>Novembre</v>
      </c>
      <c r="H52" s="153">
        <v>42677</v>
      </c>
      <c r="I52" s="84" t="s">
        <v>1049</v>
      </c>
      <c r="J52" s="162" t="s">
        <v>1053</v>
      </c>
      <c r="K52" s="162" t="s">
        <v>1048</v>
      </c>
      <c r="M52" s="80" t="str">
        <f>IFERROR(VLOOKUP(K52,REFERENCES!R:S,2,FALSE),"")</f>
        <v>Nombre</v>
      </c>
      <c r="N52" s="154">
        <v>90</v>
      </c>
      <c r="O52" s="75"/>
      <c r="P52" s="75"/>
      <c r="Q52" s="75"/>
      <c r="R52" s="79" t="s">
        <v>1875</v>
      </c>
      <c r="S52" s="140">
        <v>45</v>
      </c>
      <c r="T52" s="85"/>
      <c r="U52" s="162" t="s">
        <v>20</v>
      </c>
      <c r="V52" s="162" t="s">
        <v>542</v>
      </c>
      <c r="W52" s="86" t="s">
        <v>1505</v>
      </c>
      <c r="AA52" s="162" t="s">
        <v>1120</v>
      </c>
      <c r="AB52" s="162" t="str">
        <f>UPPER(LEFT(A52,3)&amp;YEAR(H52)&amp;MONTH(H52)&amp;DAY((H52))&amp;LEFT(U52,2)&amp;LEFT(V52,2)&amp;LEFT(W52,2))</f>
        <v>ADV2016113SURO2È</v>
      </c>
      <c r="AC52" s="162">
        <f>COUNTIF($AB$4:$AB$297,AB52)</f>
        <v>2</v>
      </c>
      <c r="AD52" s="162" t="str">
        <f>VLOOKUP(U52,NIVEAUXADMIN!A:B,2,FALSE)</f>
        <v>HT07</v>
      </c>
      <c r="AE52" s="162" t="str">
        <f>VLOOKUP(V52,NIVEAUXADMIN!E:F,2,FALSE)</f>
        <v>HT07743</v>
      </c>
      <c r="AF52" s="162" t="str">
        <f>VLOOKUP(W52,NIVEAUXADMIN!I:J,2,FALSE)</f>
        <v>HT07743-02</v>
      </c>
      <c r="AG52" s="162">
        <f>IF(SUMPRODUCT(($A$4:$A52=A52)*($V$4:$V52=V52))&gt;1,0,1)</f>
        <v>0</v>
      </c>
    </row>
    <row r="53" spans="1:33" s="162" customFormat="1" ht="15" customHeight="1">
      <c r="A53" s="162" t="s">
        <v>2903</v>
      </c>
      <c r="B53" s="162" t="s">
        <v>1092</v>
      </c>
      <c r="C53" s="162" t="s">
        <v>26</v>
      </c>
      <c r="F53" s="162" t="s">
        <v>16</v>
      </c>
      <c r="G53" s="162" t="str">
        <f>CHOOSE(MONTH(H53), "Janvier", "Fevrier", "Mars", "Avril", "Mai", "Juin", "Juillet", "Aout", "Septembre", "Octobre", "Novembre", "Decembre")</f>
        <v>Novembre</v>
      </c>
      <c r="H53" s="153">
        <v>42677</v>
      </c>
      <c r="I53" s="84" t="s">
        <v>1049</v>
      </c>
      <c r="J53" s="162" t="s">
        <v>1053</v>
      </c>
      <c r="K53" s="162" t="s">
        <v>1185</v>
      </c>
      <c r="L53" s="162" t="s">
        <v>1169</v>
      </c>
      <c r="M53" s="80" t="str">
        <f>IFERROR(VLOOKUP(K53,REFERENCES!R:S,2,FALSE),"")</f>
        <v>Nombre</v>
      </c>
      <c r="N53" s="154">
        <v>45</v>
      </c>
      <c r="O53" s="75"/>
      <c r="P53" s="75"/>
      <c r="Q53" s="75"/>
      <c r="R53" s="79" t="s">
        <v>1875</v>
      </c>
      <c r="S53" s="140">
        <v>45</v>
      </c>
      <c r="T53" s="85" t="s">
        <v>1040</v>
      </c>
      <c r="U53" s="162" t="s">
        <v>20</v>
      </c>
      <c r="V53" s="162" t="s">
        <v>542</v>
      </c>
      <c r="W53" s="86" t="s">
        <v>1505</v>
      </c>
      <c r="AA53" s="162" t="s">
        <v>2681</v>
      </c>
      <c r="AB53" s="162" t="str">
        <f>UPPER(LEFT(A53,3)&amp;YEAR(H53)&amp;MONTH(H53)&amp;DAY((H53))&amp;LEFT(U53,2)&amp;LEFT(V53,2)&amp;LEFT(W53,2))</f>
        <v>ADV2016113SURO2È</v>
      </c>
      <c r="AC53" s="162">
        <f>COUNTIF($AB$4:$AB$297,AB53)</f>
        <v>2</v>
      </c>
      <c r="AD53" s="162" t="str">
        <f>VLOOKUP(U53,NIVEAUXADMIN!A:B,2,FALSE)</f>
        <v>HT07</v>
      </c>
      <c r="AE53" s="162" t="str">
        <f>VLOOKUP(V53,NIVEAUXADMIN!E:F,2,FALSE)</f>
        <v>HT07743</v>
      </c>
      <c r="AF53" s="162" t="str">
        <f>VLOOKUP(W53,NIVEAUXADMIN!I:J,2,FALSE)</f>
        <v>HT07743-02</v>
      </c>
      <c r="AG53" s="162">
        <f>IF(SUMPRODUCT(($A$4:$A53=A53)*($V$4:$V53=V53))&gt;1,0,1)</f>
        <v>0</v>
      </c>
    </row>
    <row r="54" spans="1:33" s="162" customFormat="1" ht="15" customHeight="1">
      <c r="A54" s="162" t="s">
        <v>2903</v>
      </c>
      <c r="B54" s="162" t="s">
        <v>1092</v>
      </c>
      <c r="C54" s="162" t="s">
        <v>26</v>
      </c>
      <c r="F54" s="162" t="s">
        <v>16</v>
      </c>
      <c r="G54" s="162" t="str">
        <f>CHOOSE(MONTH(H54), "Janvier", "Fevrier", "Mars", "Avril", "Mai", "Juin", "Juillet", "Aout", "Septembre", "Octobre", "Novembre", "Decembre")</f>
        <v>Novembre</v>
      </c>
      <c r="H54" s="153">
        <v>42677</v>
      </c>
      <c r="I54" s="84" t="s">
        <v>1049</v>
      </c>
      <c r="J54" s="162" t="s">
        <v>1053</v>
      </c>
      <c r="K54" s="162" t="s">
        <v>1048</v>
      </c>
      <c r="M54" s="80" t="str">
        <f>IFERROR(VLOOKUP(K54,REFERENCES!R:S,2,FALSE),"")</f>
        <v>Nombre</v>
      </c>
      <c r="N54" s="154">
        <v>80</v>
      </c>
      <c r="O54" s="75"/>
      <c r="P54" s="75"/>
      <c r="Q54" s="75"/>
      <c r="R54" s="79" t="s">
        <v>1875</v>
      </c>
      <c r="S54" s="140">
        <v>40</v>
      </c>
      <c r="T54" s="85"/>
      <c r="U54" s="162" t="s">
        <v>20</v>
      </c>
      <c r="V54" s="162" t="s">
        <v>542</v>
      </c>
      <c r="W54" s="86" t="s">
        <v>1535</v>
      </c>
      <c r="AA54" s="162" t="s">
        <v>1118</v>
      </c>
      <c r="AB54" s="162" t="str">
        <f>UPPER(LEFT(A54,3)&amp;YEAR(H54)&amp;MONTH(H54)&amp;DAY((H54))&amp;LEFT(U54,2)&amp;LEFT(V54,2)&amp;LEFT(W54,2))</f>
        <v>ADV2016113SURO3È</v>
      </c>
      <c r="AC54" s="162">
        <f>COUNTIF($AB$4:$AB$297,AB54)</f>
        <v>2</v>
      </c>
      <c r="AD54" s="162" t="str">
        <f>VLOOKUP(U54,NIVEAUXADMIN!A:B,2,FALSE)</f>
        <v>HT07</v>
      </c>
      <c r="AE54" s="162" t="str">
        <f>VLOOKUP(V54,NIVEAUXADMIN!E:F,2,FALSE)</f>
        <v>HT07743</v>
      </c>
      <c r="AF54" s="162" t="str">
        <f>VLOOKUP(W54,NIVEAUXADMIN!I:J,2,FALSE)</f>
        <v>HT07743-03</v>
      </c>
      <c r="AG54" s="162">
        <f>IF(SUMPRODUCT(($A$4:$A54=A54)*($V$4:$V54=V54))&gt;1,0,1)</f>
        <v>0</v>
      </c>
    </row>
    <row r="55" spans="1:33" s="162" customFormat="1" ht="15" customHeight="1">
      <c r="A55" s="162" t="s">
        <v>2903</v>
      </c>
      <c r="B55" s="162" t="s">
        <v>1092</v>
      </c>
      <c r="C55" s="162" t="s">
        <v>26</v>
      </c>
      <c r="F55" s="162" t="s">
        <v>16</v>
      </c>
      <c r="G55" s="162" t="str">
        <f>CHOOSE(MONTH(H55), "Janvier", "Fevrier", "Mars", "Avril", "Mai", "Juin", "Juillet", "Aout", "Septembre", "Octobre", "Novembre", "Decembre")</f>
        <v>Novembre</v>
      </c>
      <c r="H55" s="153">
        <v>42677</v>
      </c>
      <c r="I55" s="84" t="s">
        <v>1049</v>
      </c>
      <c r="J55" s="162" t="s">
        <v>1053</v>
      </c>
      <c r="K55" s="162" t="s">
        <v>1185</v>
      </c>
      <c r="L55" s="162" t="s">
        <v>1168</v>
      </c>
      <c r="M55" s="80" t="str">
        <f>IFERROR(VLOOKUP(K55,REFERENCES!R:S,2,FALSE),"")</f>
        <v>Nombre</v>
      </c>
      <c r="N55" s="154">
        <v>40</v>
      </c>
      <c r="O55" s="75"/>
      <c r="P55" s="75"/>
      <c r="Q55" s="75"/>
      <c r="R55" s="79" t="s">
        <v>1875</v>
      </c>
      <c r="S55" s="140">
        <v>40</v>
      </c>
      <c r="T55" s="85" t="s">
        <v>1040</v>
      </c>
      <c r="U55" s="162" t="s">
        <v>20</v>
      </c>
      <c r="V55" s="162" t="s">
        <v>542</v>
      </c>
      <c r="W55" s="86" t="s">
        <v>1535</v>
      </c>
      <c r="AA55" s="162" t="s">
        <v>2682</v>
      </c>
      <c r="AB55" s="162" t="str">
        <f>UPPER(LEFT(A55,3)&amp;YEAR(H55)&amp;MONTH(H55)&amp;DAY((H55))&amp;LEFT(U55,2)&amp;LEFT(V55,2)&amp;LEFT(W55,2))</f>
        <v>ADV2016113SURO3È</v>
      </c>
      <c r="AC55" s="162">
        <f>COUNTIF($AB$4:$AB$297,AB55)</f>
        <v>2</v>
      </c>
      <c r="AD55" s="162" t="str">
        <f>VLOOKUP(U55,NIVEAUXADMIN!A:B,2,FALSE)</f>
        <v>HT07</v>
      </c>
      <c r="AE55" s="162" t="str">
        <f>VLOOKUP(V55,NIVEAUXADMIN!E:F,2,FALSE)</f>
        <v>HT07743</v>
      </c>
      <c r="AF55" s="162" t="str">
        <f>VLOOKUP(W55,NIVEAUXADMIN!I:J,2,FALSE)</f>
        <v>HT07743-03</v>
      </c>
      <c r="AG55" s="162">
        <f>IF(SUMPRODUCT(($A$4:$A55=A55)*($V$4:$V55=V55))&gt;1,0,1)</f>
        <v>0</v>
      </c>
    </row>
    <row r="56" spans="1:33" s="162" customFormat="1" ht="15" customHeight="1">
      <c r="A56" s="162" t="s">
        <v>2903</v>
      </c>
      <c r="B56" s="162" t="s">
        <v>1092</v>
      </c>
      <c r="C56" s="162" t="s">
        <v>26</v>
      </c>
      <c r="F56" s="162" t="s">
        <v>19</v>
      </c>
      <c r="G56" s="162" t="s">
        <v>2921</v>
      </c>
      <c r="H56" s="153" t="s">
        <v>1950</v>
      </c>
      <c r="I56" s="84" t="s">
        <v>1049</v>
      </c>
      <c r="J56" s="162" t="s">
        <v>1053</v>
      </c>
      <c r="K56" s="162" t="s">
        <v>1064</v>
      </c>
      <c r="M56" s="80" t="str">
        <f>IFERROR(VLOOKUP(K56,REFERENCES!R:S,2,FALSE),"")</f>
        <v>Nombre</v>
      </c>
      <c r="N56" s="154">
        <v>209</v>
      </c>
      <c r="O56" s="75"/>
      <c r="P56" s="75"/>
      <c r="Q56" s="75"/>
      <c r="R56" s="79" t="s">
        <v>1875</v>
      </c>
      <c r="S56" s="140"/>
      <c r="T56" s="85" t="s">
        <v>1040</v>
      </c>
      <c r="U56" s="162" t="s">
        <v>20</v>
      </c>
      <c r="V56" s="162" t="s">
        <v>542</v>
      </c>
      <c r="W56" s="86"/>
      <c r="AB56" s="162" t="e">
        <f>UPPER(LEFT(A56,3)&amp;YEAR(H56)&amp;MONTH(H56)&amp;DAY((H56))&amp;LEFT(U56,2)&amp;LEFT(V56,2)&amp;LEFT(W56,2))</f>
        <v>#VALUE!</v>
      </c>
      <c r="AC56" s="162">
        <f>COUNTIF($AB$4:$AB$297,AB56)</f>
        <v>72</v>
      </c>
      <c r="AD56" s="162" t="str">
        <f>VLOOKUP(U56,NIVEAUXADMIN!A:B,2,FALSE)</f>
        <v>HT07</v>
      </c>
      <c r="AE56" s="162" t="str">
        <f>VLOOKUP(V56,NIVEAUXADMIN!E:F,2,FALSE)</f>
        <v>HT07743</v>
      </c>
      <c r="AF56" s="162" t="e">
        <f>VLOOKUP(W56,NIVEAUXADMIN!I:J,2,FALSE)</f>
        <v>#N/A</v>
      </c>
      <c r="AG56" s="162">
        <f>IF(SUMPRODUCT(($A$4:$A56=A56)*($V$4:$V56=V56))&gt;1,0,1)</f>
        <v>0</v>
      </c>
    </row>
    <row r="57" spans="1:33" s="162" customFormat="1" ht="15" customHeight="1">
      <c r="A57" s="162" t="s">
        <v>2903</v>
      </c>
      <c r="B57" s="162" t="s">
        <v>1092</v>
      </c>
      <c r="C57" s="162" t="s">
        <v>26</v>
      </c>
      <c r="F57" s="162" t="s">
        <v>19</v>
      </c>
      <c r="G57" s="162" t="str">
        <f>CHOOSE(MONTH(H57), "Janvier", "Fevrier", "Mars", "Avril", "Mai", "Juin", "Juillet", "Aout", "Septembre", "Octobre", "Novembre", "Decembre")</f>
        <v>Novembre</v>
      </c>
      <c r="H57" s="153">
        <v>42690</v>
      </c>
      <c r="I57" s="84" t="s">
        <v>1049</v>
      </c>
      <c r="J57" s="162" t="s">
        <v>1053</v>
      </c>
      <c r="K57" s="162" t="s">
        <v>1048</v>
      </c>
      <c r="M57" s="80" t="str">
        <f>IFERROR(VLOOKUP(K57,REFERENCES!R:S,2,FALSE),"")</f>
        <v>Nombre</v>
      </c>
      <c r="N57" s="154">
        <v>114</v>
      </c>
      <c r="O57" s="75"/>
      <c r="P57" s="75"/>
      <c r="Q57" s="75"/>
      <c r="R57" s="79" t="s">
        <v>1875</v>
      </c>
      <c r="S57" s="140">
        <v>123</v>
      </c>
      <c r="T57" s="85"/>
      <c r="U57" s="162" t="s">
        <v>20</v>
      </c>
      <c r="V57" s="162" t="s">
        <v>554</v>
      </c>
      <c r="W57" s="86" t="s">
        <v>1432</v>
      </c>
      <c r="AA57" s="162" t="s">
        <v>1124</v>
      </c>
      <c r="AB57" s="162" t="str">
        <f>UPPER(LEFT(A57,3)&amp;YEAR(H57)&amp;MONTH(H57)&amp;DAY((H57))&amp;LEFT(U57,2)&amp;LEFT(V57,2)&amp;LEFT(W57,2))</f>
        <v>ADV20161116SUTO2È</v>
      </c>
      <c r="AC57" s="162">
        <f>COUNTIF($AB$4:$AB$297,AB57)</f>
        <v>2</v>
      </c>
      <c r="AD57" s="162" t="str">
        <f>VLOOKUP(U57,NIVEAUXADMIN!A:B,2,FALSE)</f>
        <v>HT07</v>
      </c>
      <c r="AE57" s="162" t="str">
        <f>VLOOKUP(V57,NIVEAUXADMIN!E:F,2,FALSE)</f>
        <v>HT07712</v>
      </c>
      <c r="AF57" s="162" t="str">
        <f>VLOOKUP(W57,NIVEAUXADMIN!I:J,2,FALSE)</f>
        <v>HT07712-02</v>
      </c>
      <c r="AG57" s="162">
        <f>IF(SUMPRODUCT(($A$4:$A57=A57)*($V$4:$V57=V57))&gt;1,0,1)</f>
        <v>1</v>
      </c>
    </row>
    <row r="58" spans="1:33" s="162" customFormat="1" ht="15" customHeight="1">
      <c r="A58" s="162" t="s">
        <v>2903</v>
      </c>
      <c r="B58" s="162" t="s">
        <v>1092</v>
      </c>
      <c r="C58" s="162" t="s">
        <v>26</v>
      </c>
      <c r="F58" s="162" t="s">
        <v>19</v>
      </c>
      <c r="G58" s="162" t="str">
        <f>CHOOSE(MONTH(H58), "Janvier", "Fevrier", "Mars", "Avril", "Mai", "Juin", "Juillet", "Aout", "Septembre", "Octobre", "Novembre", "Decembre")</f>
        <v>Novembre</v>
      </c>
      <c r="H58" s="153">
        <v>42690</v>
      </c>
      <c r="I58" s="84" t="s">
        <v>1049</v>
      </c>
      <c r="J58" s="162" t="s">
        <v>1053</v>
      </c>
      <c r="K58" s="162" t="s">
        <v>1185</v>
      </c>
      <c r="L58" s="162" t="s">
        <v>1168</v>
      </c>
      <c r="M58" s="80" t="str">
        <f>IFERROR(VLOOKUP(K58,REFERENCES!R:S,2,FALSE),"")</f>
        <v>Nombre</v>
      </c>
      <c r="N58" s="154">
        <v>114</v>
      </c>
      <c r="O58" s="75"/>
      <c r="P58" s="75"/>
      <c r="Q58" s="75"/>
      <c r="R58" s="79" t="s">
        <v>1875</v>
      </c>
      <c r="S58" s="140">
        <v>123</v>
      </c>
      <c r="T58" s="85" t="s">
        <v>1040</v>
      </c>
      <c r="U58" s="162" t="s">
        <v>20</v>
      </c>
      <c r="V58" s="162" t="s">
        <v>554</v>
      </c>
      <c r="W58" s="86" t="s">
        <v>1432</v>
      </c>
      <c r="AA58" s="162" t="s">
        <v>2683</v>
      </c>
      <c r="AB58" s="162" t="str">
        <f>UPPER(LEFT(A58,3)&amp;YEAR(H58)&amp;MONTH(H58)&amp;DAY((H58))&amp;LEFT(U58,2)&amp;LEFT(V58,2)&amp;LEFT(W58,2))</f>
        <v>ADV20161116SUTO2È</v>
      </c>
      <c r="AC58" s="162">
        <f>COUNTIF($AB$4:$AB$297,AB58)</f>
        <v>2</v>
      </c>
      <c r="AD58" s="162" t="str">
        <f>VLOOKUP(U58,NIVEAUXADMIN!A:B,2,FALSE)</f>
        <v>HT07</v>
      </c>
      <c r="AE58" s="162" t="str">
        <f>VLOOKUP(V58,NIVEAUXADMIN!E:F,2,FALSE)</f>
        <v>HT07712</v>
      </c>
      <c r="AF58" s="162" t="str">
        <f>VLOOKUP(W58,NIVEAUXADMIN!I:J,2,FALSE)</f>
        <v>HT07712-02</v>
      </c>
      <c r="AG58" s="162">
        <f>IF(SUMPRODUCT(($A$4:$A58=A58)*($V$4:$V58=V58))&gt;1,0,1)</f>
        <v>0</v>
      </c>
    </row>
    <row r="59" spans="1:33" s="162" customFormat="1" ht="15" customHeight="1">
      <c r="A59" s="162" t="s">
        <v>2903</v>
      </c>
      <c r="B59" s="162" t="s">
        <v>1092</v>
      </c>
      <c r="C59" s="162" t="s">
        <v>26</v>
      </c>
      <c r="F59" s="162" t="s">
        <v>19</v>
      </c>
      <c r="G59" s="162" t="s">
        <v>2921</v>
      </c>
      <c r="H59" s="153" t="s">
        <v>1950</v>
      </c>
      <c r="I59" s="84" t="s">
        <v>1049</v>
      </c>
      <c r="J59" s="162" t="s">
        <v>1053</v>
      </c>
      <c r="K59" s="162" t="s">
        <v>1064</v>
      </c>
      <c r="M59" s="80" t="str">
        <f>IFERROR(VLOOKUP(K59,REFERENCES!R:S,2,FALSE),"")</f>
        <v>Nombre</v>
      </c>
      <c r="N59" s="154">
        <v>120</v>
      </c>
      <c r="O59" s="75"/>
      <c r="P59" s="75"/>
      <c r="Q59" s="75"/>
      <c r="R59" s="79" t="s">
        <v>1875</v>
      </c>
      <c r="S59" s="140"/>
      <c r="T59" s="85" t="s">
        <v>1040</v>
      </c>
      <c r="U59" s="162" t="s">
        <v>20</v>
      </c>
      <c r="V59" s="162" t="s">
        <v>554</v>
      </c>
      <c r="W59" s="86"/>
      <c r="AB59" s="162" t="e">
        <f>UPPER(LEFT(A59,3)&amp;YEAR(H59)&amp;MONTH(H59)&amp;DAY((H59))&amp;LEFT(U59,2)&amp;LEFT(V59,2)&amp;LEFT(W59,2))</f>
        <v>#VALUE!</v>
      </c>
      <c r="AC59" s="162">
        <f>COUNTIF($AB$4:$AB$297,AB59)</f>
        <v>72</v>
      </c>
      <c r="AD59" s="162" t="str">
        <f>VLOOKUP(U59,NIVEAUXADMIN!A:B,2,FALSE)</f>
        <v>HT07</v>
      </c>
      <c r="AE59" s="162" t="str">
        <f>VLOOKUP(V59,NIVEAUXADMIN!E:F,2,FALSE)</f>
        <v>HT07712</v>
      </c>
      <c r="AF59" s="162" t="e">
        <f>VLOOKUP(W59,NIVEAUXADMIN!I:J,2,FALSE)</f>
        <v>#N/A</v>
      </c>
      <c r="AG59" s="162">
        <f>IF(SUMPRODUCT(($A$4:$A59=A59)*($V$4:$V59=V59))&gt;1,0,1)</f>
        <v>0</v>
      </c>
    </row>
    <row r="60" spans="1:33" s="162" customFormat="1" ht="15" customHeight="1">
      <c r="A60" s="162" t="s">
        <v>2902</v>
      </c>
      <c r="B60" s="162" t="s">
        <v>28</v>
      </c>
      <c r="C60" s="162" t="s">
        <v>26</v>
      </c>
      <c r="E60" s="162" t="s">
        <v>48</v>
      </c>
      <c r="F60" s="162" t="s">
        <v>16</v>
      </c>
      <c r="G60" s="162" t="str">
        <f>CHOOSE(MONTH(H60), "Janvier", "Fevrier", "Mars", "Avril", "Mai", "Juin", "Juillet", "Aout", "Septembre", "Octobre", "Novembre", "Decembre")</f>
        <v>Octobre</v>
      </c>
      <c r="H60" s="153">
        <v>42662</v>
      </c>
      <c r="I60" s="84" t="s">
        <v>1049</v>
      </c>
      <c r="J60" s="162" t="s">
        <v>1053</v>
      </c>
      <c r="K60" s="162" t="s">
        <v>1048</v>
      </c>
      <c r="M60" s="80" t="str">
        <f>IFERROR(VLOOKUP(K60,REFERENCES!R:S,2,FALSE),"")</f>
        <v>Nombre</v>
      </c>
      <c r="N60" s="154">
        <v>563</v>
      </c>
      <c r="O60" s="75"/>
      <c r="P60" s="75"/>
      <c r="Q60" s="75"/>
      <c r="R60" s="79" t="s">
        <v>1875</v>
      </c>
      <c r="S60" s="140">
        <v>993</v>
      </c>
      <c r="T60" s="85"/>
      <c r="U60" s="162" t="s">
        <v>17</v>
      </c>
      <c r="V60" s="162" t="s">
        <v>18</v>
      </c>
      <c r="W60" s="86" t="s">
        <v>1778</v>
      </c>
      <c r="X60" s="162" t="s">
        <v>1831</v>
      </c>
      <c r="Y60" s="162" t="s">
        <v>1037</v>
      </c>
      <c r="Z60" s="162" t="s">
        <v>1070</v>
      </c>
      <c r="AB60" s="162" t="str">
        <f>UPPER(LEFT(A60,3)&amp;YEAR(H60)&amp;MONTH(H60)&amp;DAY((H60))&amp;LEFT(U60,2)&amp;LEFT(V60,2)&amp;LEFT(W60,2))</f>
        <v>AGE20161019GRJE8E</v>
      </c>
      <c r="AC60" s="162">
        <f>COUNTIF($AB$4:$AB$297,AB60)</f>
        <v>2</v>
      </c>
      <c r="AD60" s="162" t="str">
        <f>VLOOKUP(U60,NIVEAUXADMIN!A:B,2,FALSE)</f>
        <v>HT08</v>
      </c>
      <c r="AE60" s="162" t="str">
        <f>VLOOKUP(V60,NIVEAUXADMIN!E:F,2,FALSE)</f>
        <v>HT08811</v>
      </c>
      <c r="AF60" s="162" t="str">
        <f>VLOOKUP(W60,NIVEAUXADMIN!I:J,2,FALSE)</f>
        <v>HT08811-08</v>
      </c>
      <c r="AG60" s="162">
        <f>IF(SUMPRODUCT(($A$4:$A60=A60)*($V$4:$V60=V60))&gt;1,0,1)</f>
        <v>1</v>
      </c>
    </row>
    <row r="61" spans="1:33" s="162" customFormat="1" ht="15" customHeight="1">
      <c r="A61" s="162" t="s">
        <v>2902</v>
      </c>
      <c r="B61" s="162" t="s">
        <v>28</v>
      </c>
      <c r="C61" s="162" t="s">
        <v>26</v>
      </c>
      <c r="E61" s="162" t="s">
        <v>48</v>
      </c>
      <c r="F61" s="162" t="s">
        <v>16</v>
      </c>
      <c r="G61" s="162" t="str">
        <f>CHOOSE(MONTH(H61), "Janvier", "Fevrier", "Mars", "Avril", "Mai", "Juin", "Juillet", "Aout", "Septembre", "Octobre", "Novembre", "Decembre")</f>
        <v>Octobre</v>
      </c>
      <c r="H61" s="153">
        <v>42662</v>
      </c>
      <c r="I61" s="84" t="s">
        <v>1051</v>
      </c>
      <c r="J61" s="162" t="s">
        <v>1052</v>
      </c>
      <c r="K61" s="162" t="s">
        <v>1062</v>
      </c>
      <c r="M61" s="80" t="str">
        <f>IFERROR(VLOOKUP(K61,REFERENCES!R:S,2,FALSE),"")</f>
        <v>Nombre</v>
      </c>
      <c r="N61" s="154">
        <v>563</v>
      </c>
      <c r="O61" s="75"/>
      <c r="P61" s="75"/>
      <c r="Q61" s="75"/>
      <c r="R61" s="79" t="s">
        <v>1875</v>
      </c>
      <c r="S61" s="140"/>
      <c r="T61" s="85"/>
      <c r="U61" s="162" t="s">
        <v>17</v>
      </c>
      <c r="V61" s="162" t="s">
        <v>18</v>
      </c>
      <c r="W61" s="86" t="s">
        <v>1778</v>
      </c>
      <c r="X61" s="162" t="s">
        <v>1831</v>
      </c>
      <c r="Y61" s="162" t="s">
        <v>1037</v>
      </c>
      <c r="Z61" s="162" t="s">
        <v>1070</v>
      </c>
      <c r="AB61" s="162" t="str">
        <f>UPPER(LEFT(A61,3)&amp;YEAR(H61)&amp;MONTH(H61)&amp;DAY((H61))&amp;LEFT(U61,2)&amp;LEFT(V61,2)&amp;LEFT(W61,2))</f>
        <v>AGE20161019GRJE8E</v>
      </c>
      <c r="AC61" s="162">
        <f>COUNTIF($AB$4:$AB$297,AB61)</f>
        <v>2</v>
      </c>
      <c r="AD61" s="162" t="str">
        <f>VLOOKUP(U61,NIVEAUXADMIN!A:B,2,FALSE)</f>
        <v>HT08</v>
      </c>
      <c r="AE61" s="162" t="str">
        <f>VLOOKUP(V61,NIVEAUXADMIN!E:F,2,FALSE)</f>
        <v>HT08811</v>
      </c>
      <c r="AF61" s="162" t="str">
        <f>VLOOKUP(W61,NIVEAUXADMIN!I:J,2,FALSE)</f>
        <v>HT08811-08</v>
      </c>
      <c r="AG61" s="162">
        <f>IF(SUMPRODUCT(($A$4:$A61=A61)*($V$4:$V61=V61))&gt;1,0,1)</f>
        <v>0</v>
      </c>
    </row>
    <row r="62" spans="1:33" s="162" customFormat="1" ht="15" customHeight="1">
      <c r="A62" s="162" t="s">
        <v>2902</v>
      </c>
      <c r="B62" s="162" t="s">
        <v>28</v>
      </c>
      <c r="C62" s="162" t="s">
        <v>26</v>
      </c>
      <c r="E62" s="162" t="s">
        <v>48</v>
      </c>
      <c r="F62" s="162" t="s">
        <v>16</v>
      </c>
      <c r="G62" s="162" t="str">
        <f>CHOOSE(MONTH(H62), "Janvier", "Fevrier", "Mars", "Avril", "Mai", "Juin", "Juillet", "Aout", "Septembre", "Octobre", "Novembre", "Decembre")</f>
        <v>Octobre</v>
      </c>
      <c r="H62" s="153">
        <v>42663</v>
      </c>
      <c r="I62" s="84" t="s">
        <v>1049</v>
      </c>
      <c r="J62" s="162" t="s">
        <v>1053</v>
      </c>
      <c r="K62" s="162" t="s">
        <v>1048</v>
      </c>
      <c r="M62" s="80" t="str">
        <f>IFERROR(VLOOKUP(K62,REFERENCES!R:S,2,FALSE),"")</f>
        <v>Nombre</v>
      </c>
      <c r="N62" s="154">
        <v>942</v>
      </c>
      <c r="O62" s="75"/>
      <c r="P62" s="75"/>
      <c r="Q62" s="75"/>
      <c r="R62" s="79" t="s">
        <v>1875</v>
      </c>
      <c r="S62" s="140"/>
      <c r="T62" s="85"/>
      <c r="U62" s="162" t="s">
        <v>17</v>
      </c>
      <c r="V62" s="162" t="s">
        <v>18</v>
      </c>
      <c r="W62" s="86" t="s">
        <v>1778</v>
      </c>
      <c r="X62" s="162" t="s">
        <v>1831</v>
      </c>
      <c r="Y62" s="162" t="s">
        <v>1037</v>
      </c>
      <c r="Z62" s="162" t="s">
        <v>1070</v>
      </c>
      <c r="AB62" s="162" t="str">
        <f>UPPER(LEFT(A62,3)&amp;YEAR(H62)&amp;MONTH(H62)&amp;DAY((H62))&amp;LEFT(U62,2)&amp;LEFT(V62,2)&amp;LEFT(W62,2))</f>
        <v>AGE20161020GRJE8E</v>
      </c>
      <c r="AC62" s="162">
        <f>COUNTIF($AB$4:$AB$297,AB62)</f>
        <v>2</v>
      </c>
      <c r="AD62" s="162" t="str">
        <f>VLOOKUP(U62,NIVEAUXADMIN!A:B,2,FALSE)</f>
        <v>HT08</v>
      </c>
      <c r="AE62" s="162" t="str">
        <f>VLOOKUP(V62,NIVEAUXADMIN!E:F,2,FALSE)</f>
        <v>HT08811</v>
      </c>
      <c r="AF62" s="162" t="str">
        <f>VLOOKUP(W62,NIVEAUXADMIN!I:J,2,FALSE)</f>
        <v>HT08811-08</v>
      </c>
      <c r="AG62" s="162">
        <f>IF(SUMPRODUCT(($A$4:$A62=A62)*($V$4:$V62=V62))&gt;1,0,1)</f>
        <v>0</v>
      </c>
    </row>
    <row r="63" spans="1:33" s="162" customFormat="1" ht="15" customHeight="1">
      <c r="A63" s="162" t="s">
        <v>2902</v>
      </c>
      <c r="B63" s="162" t="s">
        <v>28</v>
      </c>
      <c r="C63" s="162" t="s">
        <v>26</v>
      </c>
      <c r="E63" s="162" t="s">
        <v>48</v>
      </c>
      <c r="F63" s="162" t="s">
        <v>16</v>
      </c>
      <c r="G63" s="162" t="str">
        <f>CHOOSE(MONTH(H63), "Janvier", "Fevrier", "Mars", "Avril", "Mai", "Juin", "Juillet", "Aout", "Septembre", "Octobre", "Novembre", "Decembre")</f>
        <v>Octobre</v>
      </c>
      <c r="H63" s="153">
        <v>42663</v>
      </c>
      <c r="I63" s="84" t="s">
        <v>1051</v>
      </c>
      <c r="J63" s="162" t="s">
        <v>1052</v>
      </c>
      <c r="K63" s="162" t="s">
        <v>1062</v>
      </c>
      <c r="M63" s="80" t="str">
        <f>IFERROR(VLOOKUP(K63,REFERENCES!R:S,2,FALSE),"")</f>
        <v>Nombre</v>
      </c>
      <c r="N63" s="154">
        <v>942</v>
      </c>
      <c r="O63" s="75"/>
      <c r="P63" s="75"/>
      <c r="Q63" s="75"/>
      <c r="R63" s="79" t="s">
        <v>1875</v>
      </c>
      <c r="S63" s="140"/>
      <c r="T63" s="85"/>
      <c r="U63" s="162" t="s">
        <v>17</v>
      </c>
      <c r="V63" s="162" t="s">
        <v>18</v>
      </c>
      <c r="W63" s="86" t="s">
        <v>1778</v>
      </c>
      <c r="X63" s="162" t="s">
        <v>1831</v>
      </c>
      <c r="Y63" s="162" t="s">
        <v>1037</v>
      </c>
      <c r="Z63" s="162" t="s">
        <v>1070</v>
      </c>
      <c r="AB63" s="162" t="str">
        <f>UPPER(LEFT(A63,3)&amp;YEAR(H63)&amp;MONTH(H63)&amp;DAY((H63))&amp;LEFT(U63,2)&amp;LEFT(V63,2)&amp;LEFT(W63,2))</f>
        <v>AGE20161020GRJE8E</v>
      </c>
      <c r="AC63" s="162">
        <f>COUNTIF($AB$4:$AB$297,AB63)</f>
        <v>2</v>
      </c>
      <c r="AD63" s="162" t="str">
        <f>VLOOKUP(U63,NIVEAUXADMIN!A:B,2,FALSE)</f>
        <v>HT08</v>
      </c>
      <c r="AE63" s="162" t="str">
        <f>VLOOKUP(V63,NIVEAUXADMIN!E:F,2,FALSE)</f>
        <v>HT08811</v>
      </c>
      <c r="AF63" s="162" t="str">
        <f>VLOOKUP(W63,NIVEAUXADMIN!I:J,2,FALSE)</f>
        <v>HT08811-08</v>
      </c>
      <c r="AG63" s="162">
        <f>IF(SUMPRODUCT(($A$4:$A63=A63)*($V$4:$V63=V63))&gt;1,0,1)</f>
        <v>0</v>
      </c>
    </row>
    <row r="64" spans="1:33" s="162" customFormat="1" ht="15" customHeight="1">
      <c r="A64" s="162" t="s">
        <v>2902</v>
      </c>
      <c r="B64" s="162" t="s">
        <v>28</v>
      </c>
      <c r="C64" s="162" t="s">
        <v>26</v>
      </c>
      <c r="E64" s="162" t="s">
        <v>48</v>
      </c>
      <c r="F64" s="162" t="s">
        <v>16</v>
      </c>
      <c r="G64" s="162" t="str">
        <f>CHOOSE(MONTH(H64), "Janvier", "Fevrier", "Mars", "Avril", "Mai", "Juin", "Juillet", "Aout", "Septembre", "Octobre", "Novembre", "Decembre")</f>
        <v>Octobre</v>
      </c>
      <c r="H64" s="153">
        <v>42664</v>
      </c>
      <c r="I64" s="84" t="s">
        <v>1049</v>
      </c>
      <c r="J64" s="162" t="s">
        <v>1053</v>
      </c>
      <c r="K64" s="162" t="s">
        <v>1048</v>
      </c>
      <c r="M64" s="80" t="str">
        <f>IFERROR(VLOOKUP(K64,REFERENCES!R:S,2,FALSE),"")</f>
        <v>Nombre</v>
      </c>
      <c r="N64" s="154">
        <v>996</v>
      </c>
      <c r="O64" s="75"/>
      <c r="P64" s="75"/>
      <c r="Q64" s="75"/>
      <c r="R64" s="79" t="s">
        <v>1875</v>
      </c>
      <c r="S64" s="140">
        <v>993</v>
      </c>
      <c r="T64" s="85"/>
      <c r="U64" s="162" t="s">
        <v>17</v>
      </c>
      <c r="V64" s="162" t="s">
        <v>18</v>
      </c>
      <c r="W64" s="86" t="s">
        <v>1778</v>
      </c>
      <c r="X64" s="162" t="s">
        <v>1831</v>
      </c>
      <c r="Y64" s="162" t="s">
        <v>1037</v>
      </c>
      <c r="Z64" s="162" t="s">
        <v>1070</v>
      </c>
      <c r="AB64" s="162" t="str">
        <f>UPPER(LEFT(A64,3)&amp;YEAR(H64)&amp;MONTH(H64)&amp;DAY((H64))&amp;LEFT(U64,2)&amp;LEFT(V64,2)&amp;LEFT(W64,2))</f>
        <v>AGE20161021GRJE8E</v>
      </c>
      <c r="AC64" s="162">
        <f>COUNTIF($AB$4:$AB$297,AB64)</f>
        <v>2</v>
      </c>
      <c r="AD64" s="162" t="str">
        <f>VLOOKUP(U64,NIVEAUXADMIN!A:B,2,FALSE)</f>
        <v>HT08</v>
      </c>
      <c r="AE64" s="162" t="str">
        <f>VLOOKUP(V64,NIVEAUXADMIN!E:F,2,FALSE)</f>
        <v>HT08811</v>
      </c>
      <c r="AF64" s="162" t="str">
        <f>VLOOKUP(W64,NIVEAUXADMIN!I:J,2,FALSE)</f>
        <v>HT08811-08</v>
      </c>
      <c r="AG64" s="162">
        <f>IF(SUMPRODUCT(($A$4:$A64=A64)*($V$4:$V64=V64))&gt;1,0,1)</f>
        <v>0</v>
      </c>
    </row>
    <row r="65" spans="1:33" s="162" customFormat="1" ht="15" customHeight="1">
      <c r="A65" s="162" t="s">
        <v>2902</v>
      </c>
      <c r="B65" s="162" t="s">
        <v>28</v>
      </c>
      <c r="C65" s="162" t="s">
        <v>26</v>
      </c>
      <c r="E65" s="162" t="s">
        <v>48</v>
      </c>
      <c r="F65" s="162" t="s">
        <v>16</v>
      </c>
      <c r="G65" s="162" t="str">
        <f>CHOOSE(MONTH(H65), "Janvier", "Fevrier", "Mars", "Avril", "Mai", "Juin", "Juillet", "Aout", "Septembre", "Octobre", "Novembre", "Decembre")</f>
        <v>Octobre</v>
      </c>
      <c r="H65" s="153">
        <v>42664</v>
      </c>
      <c r="I65" s="84" t="s">
        <v>1051</v>
      </c>
      <c r="J65" s="162" t="s">
        <v>1052</v>
      </c>
      <c r="K65" s="162" t="s">
        <v>1062</v>
      </c>
      <c r="M65" s="80" t="str">
        <f>IFERROR(VLOOKUP(K65,REFERENCES!R:S,2,FALSE),"")</f>
        <v>Nombre</v>
      </c>
      <c r="N65" s="154">
        <v>996</v>
      </c>
      <c r="O65" s="75"/>
      <c r="P65" s="75"/>
      <c r="Q65" s="75"/>
      <c r="R65" s="79" t="s">
        <v>1875</v>
      </c>
      <c r="S65" s="140">
        <v>993</v>
      </c>
      <c r="T65" s="85"/>
      <c r="U65" s="162" t="s">
        <v>17</v>
      </c>
      <c r="V65" s="162" t="s">
        <v>18</v>
      </c>
      <c r="W65" s="86" t="s">
        <v>1778</v>
      </c>
      <c r="X65" s="162" t="s">
        <v>1831</v>
      </c>
      <c r="Y65" s="162" t="s">
        <v>1037</v>
      </c>
      <c r="Z65" s="162" t="s">
        <v>1070</v>
      </c>
      <c r="AB65" s="162" t="str">
        <f>UPPER(LEFT(A65,3)&amp;YEAR(H65)&amp;MONTH(H65)&amp;DAY((H65))&amp;LEFT(U65,2)&amp;LEFT(V65,2)&amp;LEFT(W65,2))</f>
        <v>AGE20161021GRJE8E</v>
      </c>
      <c r="AC65" s="162">
        <f>COUNTIF($AB$4:$AB$297,AB65)</f>
        <v>2</v>
      </c>
      <c r="AD65" s="162" t="str">
        <f>VLOOKUP(U65,NIVEAUXADMIN!A:B,2,FALSE)</f>
        <v>HT08</v>
      </c>
      <c r="AE65" s="162" t="str">
        <f>VLOOKUP(V65,NIVEAUXADMIN!E:F,2,FALSE)</f>
        <v>HT08811</v>
      </c>
      <c r="AF65" s="162" t="str">
        <f>VLOOKUP(W65,NIVEAUXADMIN!I:J,2,FALSE)</f>
        <v>HT08811-08</v>
      </c>
      <c r="AG65" s="162">
        <f>IF(SUMPRODUCT(($A$4:$A65=A65)*($V$4:$V65=V65))&gt;1,0,1)</f>
        <v>0</v>
      </c>
    </row>
    <row r="66" spans="1:33" s="162" customFormat="1" ht="15" customHeight="1">
      <c r="A66" s="162" t="s">
        <v>2902</v>
      </c>
      <c r="B66" s="162" t="s">
        <v>28</v>
      </c>
      <c r="C66" s="162" t="s">
        <v>26</v>
      </c>
      <c r="E66" s="162" t="s">
        <v>48</v>
      </c>
      <c r="F66" s="162" t="s">
        <v>16</v>
      </c>
      <c r="G66" s="162" t="str">
        <f>CHOOSE(MONTH(H66), "Janvier", "Fevrier", "Mars", "Avril", "Mai", "Juin", "Juillet", "Aout", "Septembre", "Octobre", "Novembre", "Decembre")</f>
        <v>Octobre</v>
      </c>
      <c r="H66" s="153">
        <v>42665</v>
      </c>
      <c r="I66" s="84" t="s">
        <v>1049</v>
      </c>
      <c r="J66" s="162" t="s">
        <v>1053</v>
      </c>
      <c r="K66" s="162" t="s">
        <v>1048</v>
      </c>
      <c r="M66" s="80" t="str">
        <f>IFERROR(VLOOKUP(K66,REFERENCES!R:S,2,FALSE),"")</f>
        <v>Nombre</v>
      </c>
      <c r="N66" s="154">
        <v>1162</v>
      </c>
      <c r="O66" s="75"/>
      <c r="P66" s="75"/>
      <c r="Q66" s="75"/>
      <c r="R66" s="79" t="s">
        <v>1875</v>
      </c>
      <c r="S66" s="140">
        <v>993</v>
      </c>
      <c r="T66" s="85"/>
      <c r="U66" s="162" t="s">
        <v>17</v>
      </c>
      <c r="V66" s="162" t="s">
        <v>18</v>
      </c>
      <c r="W66" s="86" t="s">
        <v>1778</v>
      </c>
      <c r="X66" s="162" t="s">
        <v>1831</v>
      </c>
      <c r="Y66" s="162" t="s">
        <v>1037</v>
      </c>
      <c r="Z66" s="162" t="s">
        <v>1070</v>
      </c>
      <c r="AB66" s="162" t="str">
        <f>UPPER(LEFT(A66,3)&amp;YEAR(H66)&amp;MONTH(H66)&amp;DAY((H66))&amp;LEFT(U66,2)&amp;LEFT(V66,2)&amp;LEFT(W66,2))</f>
        <v>AGE20161022GRJE8E</v>
      </c>
      <c r="AC66" s="162">
        <f>COUNTIF($AB$4:$AB$297,AB66)</f>
        <v>2</v>
      </c>
      <c r="AD66" s="162" t="str">
        <f>VLOOKUP(U66,NIVEAUXADMIN!A:B,2,FALSE)</f>
        <v>HT08</v>
      </c>
      <c r="AE66" s="162" t="str">
        <f>VLOOKUP(V66,NIVEAUXADMIN!E:F,2,FALSE)</f>
        <v>HT08811</v>
      </c>
      <c r="AF66" s="162" t="str">
        <f>VLOOKUP(W66,NIVEAUXADMIN!I:J,2,FALSE)</f>
        <v>HT08811-08</v>
      </c>
      <c r="AG66" s="162">
        <f>IF(SUMPRODUCT(($A$4:$A66=A66)*($V$4:$V66=V66))&gt;1,0,1)</f>
        <v>0</v>
      </c>
    </row>
    <row r="67" spans="1:33" s="162" customFormat="1" ht="15" customHeight="1">
      <c r="A67" s="162" t="s">
        <v>2902</v>
      </c>
      <c r="B67" s="162" t="s">
        <v>28</v>
      </c>
      <c r="C67" s="162" t="s">
        <v>26</v>
      </c>
      <c r="E67" s="162" t="s">
        <v>48</v>
      </c>
      <c r="F67" s="162" t="s">
        <v>16</v>
      </c>
      <c r="G67" s="162" t="str">
        <f>CHOOSE(MONTH(H67), "Janvier", "Fevrier", "Mars", "Avril", "Mai", "Juin", "Juillet", "Aout", "Septembre", "Octobre", "Novembre", "Decembre")</f>
        <v>Octobre</v>
      </c>
      <c r="H67" s="153">
        <v>42665</v>
      </c>
      <c r="I67" s="84" t="s">
        <v>1051</v>
      </c>
      <c r="J67" s="162" t="s">
        <v>1052</v>
      </c>
      <c r="K67" s="162" t="s">
        <v>1062</v>
      </c>
      <c r="M67" s="80" t="str">
        <f>IFERROR(VLOOKUP(K67,REFERENCES!R:S,2,FALSE),"")</f>
        <v>Nombre</v>
      </c>
      <c r="N67" s="154">
        <v>1162</v>
      </c>
      <c r="O67" s="75"/>
      <c r="P67" s="75"/>
      <c r="Q67" s="75"/>
      <c r="R67" s="79" t="s">
        <v>1875</v>
      </c>
      <c r="S67" s="140">
        <v>993</v>
      </c>
      <c r="T67" s="85"/>
      <c r="U67" s="162" t="s">
        <v>17</v>
      </c>
      <c r="V67" s="162" t="s">
        <v>18</v>
      </c>
      <c r="W67" s="86" t="s">
        <v>1778</v>
      </c>
      <c r="X67" s="162" t="s">
        <v>1831</v>
      </c>
      <c r="Y67" s="162" t="s">
        <v>1037</v>
      </c>
      <c r="Z67" s="162" t="s">
        <v>1070</v>
      </c>
      <c r="AB67" s="162" t="str">
        <f>UPPER(LEFT(A67,3)&amp;YEAR(H67)&amp;MONTH(H67)&amp;DAY((H67))&amp;LEFT(U67,2)&amp;LEFT(V67,2)&amp;LEFT(W67,2))</f>
        <v>AGE20161022GRJE8E</v>
      </c>
      <c r="AC67" s="162">
        <f>COUNTIF($AB$4:$AB$297,AB67)</f>
        <v>2</v>
      </c>
      <c r="AD67" s="162" t="str">
        <f>VLOOKUP(U67,NIVEAUXADMIN!A:B,2,FALSE)</f>
        <v>HT08</v>
      </c>
      <c r="AE67" s="162" t="str">
        <f>VLOOKUP(V67,NIVEAUXADMIN!E:F,2,FALSE)</f>
        <v>HT08811</v>
      </c>
      <c r="AF67" s="162" t="str">
        <f>VLOOKUP(W67,NIVEAUXADMIN!I:J,2,FALSE)</f>
        <v>HT08811-08</v>
      </c>
      <c r="AG67" s="162">
        <f>IF(SUMPRODUCT(($A$4:$A67=A67)*($V$4:$V67=V67))&gt;1,0,1)</f>
        <v>0</v>
      </c>
    </row>
    <row r="68" spans="1:33" s="162" customFormat="1" ht="15" customHeight="1">
      <c r="A68" s="162" t="s">
        <v>2902</v>
      </c>
      <c r="B68" s="162" t="s">
        <v>28</v>
      </c>
      <c r="C68" s="162" t="s">
        <v>26</v>
      </c>
      <c r="E68" s="162" t="s">
        <v>48</v>
      </c>
      <c r="F68" s="162" t="s">
        <v>16</v>
      </c>
      <c r="G68" s="162" t="str">
        <f>CHOOSE(MONTH(H68), "Janvier", "Fevrier", "Mars", "Avril", "Mai", "Juin", "Juillet", "Aout", "Septembre", "Octobre", "Novembre", "Decembre")</f>
        <v>Octobre</v>
      </c>
      <c r="H68" s="153">
        <v>42666</v>
      </c>
      <c r="I68" s="84" t="s">
        <v>1049</v>
      </c>
      <c r="J68" s="162" t="s">
        <v>1053</v>
      </c>
      <c r="K68" s="162" t="s">
        <v>1048</v>
      </c>
      <c r="M68" s="80" t="str">
        <f>IFERROR(VLOOKUP(K68,REFERENCES!R:S,2,FALSE),"")</f>
        <v>Nombre</v>
      </c>
      <c r="N68" s="154">
        <v>918</v>
      </c>
      <c r="O68" s="75"/>
      <c r="P68" s="75"/>
      <c r="Q68" s="75"/>
      <c r="R68" s="79" t="s">
        <v>1875</v>
      </c>
      <c r="S68" s="140">
        <v>993</v>
      </c>
      <c r="T68" s="85"/>
      <c r="U68" s="162" t="s">
        <v>17</v>
      </c>
      <c r="V68" s="162" t="s">
        <v>18</v>
      </c>
      <c r="W68" s="86" t="s">
        <v>1778</v>
      </c>
      <c r="X68" s="162" t="s">
        <v>1832</v>
      </c>
      <c r="Y68" s="162" t="s">
        <v>1037</v>
      </c>
      <c r="Z68" s="162" t="s">
        <v>1070</v>
      </c>
      <c r="AB68" s="162" t="str">
        <f>UPPER(LEFT(A68,3)&amp;YEAR(H68)&amp;MONTH(H68)&amp;DAY((H68))&amp;LEFT(U68,2)&amp;LEFT(V68,2)&amp;LEFT(W68,2))</f>
        <v>AGE20161023GRJE8E</v>
      </c>
      <c r="AC68" s="162">
        <f>COUNTIF($AB$4:$AB$297,AB68)</f>
        <v>2</v>
      </c>
      <c r="AD68" s="162" t="str">
        <f>VLOOKUP(U68,NIVEAUXADMIN!A:B,2,FALSE)</f>
        <v>HT08</v>
      </c>
      <c r="AE68" s="162" t="str">
        <f>VLOOKUP(V68,NIVEAUXADMIN!E:F,2,FALSE)</f>
        <v>HT08811</v>
      </c>
      <c r="AF68" s="162" t="str">
        <f>VLOOKUP(W68,NIVEAUXADMIN!I:J,2,FALSE)</f>
        <v>HT08811-08</v>
      </c>
      <c r="AG68" s="162">
        <f>IF(SUMPRODUCT(($A$4:$A68=A68)*($V$4:$V68=V68))&gt;1,0,1)</f>
        <v>0</v>
      </c>
    </row>
    <row r="69" spans="1:33" s="162" customFormat="1" ht="15" customHeight="1">
      <c r="A69" s="162" t="s">
        <v>2902</v>
      </c>
      <c r="B69" s="162" t="s">
        <v>28</v>
      </c>
      <c r="C69" s="162" t="s">
        <v>26</v>
      </c>
      <c r="E69" s="162" t="s">
        <v>48</v>
      </c>
      <c r="F69" s="162" t="s">
        <v>16</v>
      </c>
      <c r="G69" s="162" t="str">
        <f>CHOOSE(MONTH(H69), "Janvier", "Fevrier", "Mars", "Avril", "Mai", "Juin", "Juillet", "Aout", "Septembre", "Octobre", "Novembre", "Decembre")</f>
        <v>Octobre</v>
      </c>
      <c r="H69" s="153">
        <v>42666</v>
      </c>
      <c r="I69" s="84" t="s">
        <v>1051</v>
      </c>
      <c r="J69" s="162" t="s">
        <v>1052</v>
      </c>
      <c r="K69" s="162" t="s">
        <v>1062</v>
      </c>
      <c r="M69" s="80" t="str">
        <f>IFERROR(VLOOKUP(K69,REFERENCES!R:S,2,FALSE),"")</f>
        <v>Nombre</v>
      </c>
      <c r="N69" s="154">
        <v>918</v>
      </c>
      <c r="O69" s="75"/>
      <c r="P69" s="75"/>
      <c r="Q69" s="75"/>
      <c r="R69" s="79" t="s">
        <v>1875</v>
      </c>
      <c r="S69" s="140">
        <v>993</v>
      </c>
      <c r="T69" s="85"/>
      <c r="U69" s="162" t="s">
        <v>17</v>
      </c>
      <c r="V69" s="162" t="s">
        <v>18</v>
      </c>
      <c r="W69" s="86" t="s">
        <v>1778</v>
      </c>
      <c r="X69" s="162" t="s">
        <v>1832</v>
      </c>
      <c r="Y69" s="162" t="s">
        <v>1037</v>
      </c>
      <c r="Z69" s="162" t="s">
        <v>1070</v>
      </c>
      <c r="AB69" s="162" t="str">
        <f>UPPER(LEFT(A69,3)&amp;YEAR(H69)&amp;MONTH(H69)&amp;DAY((H69))&amp;LEFT(U69,2)&amp;LEFT(V69,2)&amp;LEFT(W69,2))</f>
        <v>AGE20161023GRJE8E</v>
      </c>
      <c r="AC69" s="162">
        <f>COUNTIF($AB$4:$AB$297,AB69)</f>
        <v>2</v>
      </c>
      <c r="AD69" s="162" t="str">
        <f>VLOOKUP(U69,NIVEAUXADMIN!A:B,2,FALSE)</f>
        <v>HT08</v>
      </c>
      <c r="AE69" s="162" t="str">
        <f>VLOOKUP(V69,NIVEAUXADMIN!E:F,2,FALSE)</f>
        <v>HT08811</v>
      </c>
      <c r="AF69" s="162" t="str">
        <f>VLOOKUP(W69,NIVEAUXADMIN!I:J,2,FALSE)</f>
        <v>HT08811-08</v>
      </c>
      <c r="AG69" s="162">
        <f>IF(SUMPRODUCT(($A$4:$A69=A69)*($V$4:$V69=V69))&gt;1,0,1)</f>
        <v>0</v>
      </c>
    </row>
    <row r="70" spans="1:33" s="162" customFormat="1" ht="15" customHeight="1">
      <c r="A70" s="162" t="s">
        <v>2902</v>
      </c>
      <c r="B70" s="162" t="s">
        <v>28</v>
      </c>
      <c r="C70" s="162" t="s">
        <v>26</v>
      </c>
      <c r="E70" s="162" t="s">
        <v>48</v>
      </c>
      <c r="F70" s="162" t="s">
        <v>16</v>
      </c>
      <c r="G70" s="162" t="str">
        <f>CHOOSE(MONTH(H70), "Janvier", "Fevrier", "Mars", "Avril", "Mai", "Juin", "Juillet", "Aout", "Septembre", "Octobre", "Novembre", "Decembre")</f>
        <v>Octobre</v>
      </c>
      <c r="H70" s="153">
        <v>42667</v>
      </c>
      <c r="I70" s="84" t="s">
        <v>1049</v>
      </c>
      <c r="J70" s="162" t="s">
        <v>1053</v>
      </c>
      <c r="K70" s="162" t="s">
        <v>1048</v>
      </c>
      <c r="M70" s="80" t="str">
        <f>IFERROR(VLOOKUP(K70,REFERENCES!R:S,2,FALSE),"")</f>
        <v>Nombre</v>
      </c>
      <c r="N70" s="154">
        <v>1115</v>
      </c>
      <c r="O70" s="75"/>
      <c r="P70" s="75"/>
      <c r="Q70" s="75"/>
      <c r="R70" s="79" t="s">
        <v>1875</v>
      </c>
      <c r="S70" s="140">
        <v>993</v>
      </c>
      <c r="T70" s="85"/>
      <c r="U70" s="162" t="s">
        <v>17</v>
      </c>
      <c r="V70" s="162" t="s">
        <v>18</v>
      </c>
      <c r="W70" s="86" t="s">
        <v>1778</v>
      </c>
      <c r="X70" s="162" t="s">
        <v>1832</v>
      </c>
      <c r="Y70" s="162" t="s">
        <v>1037</v>
      </c>
      <c r="Z70" s="162" t="s">
        <v>1070</v>
      </c>
      <c r="AB70" s="162" t="str">
        <f>UPPER(LEFT(A70,3)&amp;YEAR(H70)&amp;MONTH(H70)&amp;DAY((H70))&amp;LEFT(U70,2)&amp;LEFT(V70,2)&amp;LEFT(W70,2))</f>
        <v>AGE20161024GRJE8E</v>
      </c>
      <c r="AC70" s="162">
        <f>COUNTIF($AB$4:$AB$297,AB70)</f>
        <v>2</v>
      </c>
      <c r="AD70" s="162" t="str">
        <f>VLOOKUP(U70,NIVEAUXADMIN!A:B,2,FALSE)</f>
        <v>HT08</v>
      </c>
      <c r="AE70" s="162" t="str">
        <f>VLOOKUP(V70,NIVEAUXADMIN!E:F,2,FALSE)</f>
        <v>HT08811</v>
      </c>
      <c r="AF70" s="162" t="str">
        <f>VLOOKUP(W70,NIVEAUXADMIN!I:J,2,FALSE)</f>
        <v>HT08811-08</v>
      </c>
      <c r="AG70" s="162">
        <f>IF(SUMPRODUCT(($A$4:$A70=A70)*($V$4:$V70=V70))&gt;1,0,1)</f>
        <v>0</v>
      </c>
    </row>
    <row r="71" spans="1:33" s="162" customFormat="1" ht="15" customHeight="1">
      <c r="A71" s="162" t="s">
        <v>2902</v>
      </c>
      <c r="B71" s="162" t="s">
        <v>28</v>
      </c>
      <c r="C71" s="162" t="s">
        <v>26</v>
      </c>
      <c r="E71" s="162" t="s">
        <v>48</v>
      </c>
      <c r="F71" s="162" t="s">
        <v>16</v>
      </c>
      <c r="G71" s="162" t="str">
        <f>CHOOSE(MONTH(H71), "Janvier", "Fevrier", "Mars", "Avril", "Mai", "Juin", "Juillet", "Aout", "Septembre", "Octobre", "Novembre", "Decembre")</f>
        <v>Octobre</v>
      </c>
      <c r="H71" s="153">
        <v>42667</v>
      </c>
      <c r="I71" s="84" t="s">
        <v>1051</v>
      </c>
      <c r="J71" s="162" t="s">
        <v>1052</v>
      </c>
      <c r="K71" s="162" t="s">
        <v>1062</v>
      </c>
      <c r="M71" s="80" t="str">
        <f>IFERROR(VLOOKUP(K71,REFERENCES!R:S,2,FALSE),"")</f>
        <v>Nombre</v>
      </c>
      <c r="N71" s="154">
        <v>1115</v>
      </c>
      <c r="O71" s="75"/>
      <c r="P71" s="75"/>
      <c r="Q71" s="75"/>
      <c r="R71" s="79" t="s">
        <v>1875</v>
      </c>
      <c r="S71" s="140">
        <v>993</v>
      </c>
      <c r="T71" s="85"/>
      <c r="U71" s="162" t="s">
        <v>17</v>
      </c>
      <c r="V71" s="162" t="s">
        <v>18</v>
      </c>
      <c r="W71" s="86" t="s">
        <v>1778</v>
      </c>
      <c r="X71" s="162" t="s">
        <v>1832</v>
      </c>
      <c r="Y71" s="162" t="s">
        <v>1037</v>
      </c>
      <c r="Z71" s="162" t="s">
        <v>1070</v>
      </c>
      <c r="AB71" s="162" t="str">
        <f>UPPER(LEFT(A71,3)&amp;YEAR(H71)&amp;MONTH(H71)&amp;DAY((H71))&amp;LEFT(U71,2)&amp;LEFT(V71,2)&amp;LEFT(W71,2))</f>
        <v>AGE20161024GRJE8E</v>
      </c>
      <c r="AC71" s="162">
        <f>COUNTIF($AB$4:$AB$297,AB71)</f>
        <v>2</v>
      </c>
      <c r="AD71" s="162" t="str">
        <f>VLOOKUP(U71,NIVEAUXADMIN!A:B,2,FALSE)</f>
        <v>HT08</v>
      </c>
      <c r="AE71" s="162" t="str">
        <f>VLOOKUP(V71,NIVEAUXADMIN!E:F,2,FALSE)</f>
        <v>HT08811</v>
      </c>
      <c r="AF71" s="162" t="str">
        <f>VLOOKUP(W71,NIVEAUXADMIN!I:J,2,FALSE)</f>
        <v>HT08811-08</v>
      </c>
      <c r="AG71" s="162">
        <f>IF(SUMPRODUCT(($A$4:$A71=A71)*($V$4:$V71=V71))&gt;1,0,1)</f>
        <v>0</v>
      </c>
    </row>
    <row r="72" spans="1:33" s="162" customFormat="1" ht="15" customHeight="1">
      <c r="A72" s="162" t="s">
        <v>2902</v>
      </c>
      <c r="B72" s="162" t="s">
        <v>28</v>
      </c>
      <c r="C72" s="162" t="s">
        <v>26</v>
      </c>
      <c r="E72" s="162" t="s">
        <v>48</v>
      </c>
      <c r="F72" s="162" t="s">
        <v>16</v>
      </c>
      <c r="G72" s="162" t="str">
        <f>CHOOSE(MONTH(H72), "Janvier", "Fevrier", "Mars", "Avril", "Mai", "Juin", "Juillet", "Aout", "Septembre", "Octobre", "Novembre", "Decembre")</f>
        <v>Octobre</v>
      </c>
      <c r="H72" s="153">
        <v>42669</v>
      </c>
      <c r="I72" s="84" t="s">
        <v>1049</v>
      </c>
      <c r="J72" s="162" t="s">
        <v>1053</v>
      </c>
      <c r="K72" s="162" t="s">
        <v>1048</v>
      </c>
      <c r="M72" s="80" t="str">
        <f>IFERROR(VLOOKUP(K72,REFERENCES!R:S,2,FALSE),"")</f>
        <v>Nombre</v>
      </c>
      <c r="N72" s="154">
        <v>1119</v>
      </c>
      <c r="O72" s="75"/>
      <c r="P72" s="75"/>
      <c r="Q72" s="75"/>
      <c r="R72" s="79" t="s">
        <v>1875</v>
      </c>
      <c r="S72" s="140">
        <v>993</v>
      </c>
      <c r="T72" s="85"/>
      <c r="U72" s="162" t="s">
        <v>17</v>
      </c>
      <c r="V72" s="162" t="s">
        <v>18</v>
      </c>
      <c r="W72" s="86" t="s">
        <v>1795</v>
      </c>
      <c r="X72" s="162" t="s">
        <v>1833</v>
      </c>
      <c r="Y72" s="162" t="s">
        <v>1037</v>
      </c>
      <c r="Z72" s="162" t="s">
        <v>1070</v>
      </c>
      <c r="AB72" s="162" t="str">
        <f>UPPER(LEFT(A72,3)&amp;YEAR(H72)&amp;MONTH(H72)&amp;DAY((H72))&amp;LEFT(U72,2)&amp;LEFT(V72,2)&amp;LEFT(W72,2))</f>
        <v>AGE20161026GRJE9E</v>
      </c>
      <c r="AC72" s="162">
        <f>COUNTIF($AB$4:$AB$297,AB72)</f>
        <v>2</v>
      </c>
      <c r="AD72" s="162" t="str">
        <f>VLOOKUP(U72,NIVEAUXADMIN!A:B,2,FALSE)</f>
        <v>HT08</v>
      </c>
      <c r="AE72" s="162" t="str">
        <f>VLOOKUP(V72,NIVEAUXADMIN!E:F,2,FALSE)</f>
        <v>HT08811</v>
      </c>
      <c r="AF72" s="162" t="str">
        <f>VLOOKUP(W72,NIVEAUXADMIN!I:J,2,FALSE)</f>
        <v>HT08811-09</v>
      </c>
      <c r="AG72" s="162">
        <f>IF(SUMPRODUCT(($A$4:$A72=A72)*($V$4:$V72=V72))&gt;1,0,1)</f>
        <v>0</v>
      </c>
    </row>
    <row r="73" spans="1:33" s="162" customFormat="1" ht="15" customHeight="1">
      <c r="A73" s="162" t="s">
        <v>2902</v>
      </c>
      <c r="B73" s="162" t="s">
        <v>28</v>
      </c>
      <c r="C73" s="162" t="s">
        <v>26</v>
      </c>
      <c r="E73" s="162" t="s">
        <v>48</v>
      </c>
      <c r="F73" s="162" t="s">
        <v>16</v>
      </c>
      <c r="G73" s="162" t="str">
        <f>CHOOSE(MONTH(H73), "Janvier", "Fevrier", "Mars", "Avril", "Mai", "Juin", "Juillet", "Aout", "Septembre", "Octobre", "Novembre", "Decembre")</f>
        <v>Octobre</v>
      </c>
      <c r="H73" s="153">
        <v>42669</v>
      </c>
      <c r="I73" s="84" t="s">
        <v>1051</v>
      </c>
      <c r="J73" s="162" t="s">
        <v>1052</v>
      </c>
      <c r="K73" s="162" t="s">
        <v>1062</v>
      </c>
      <c r="M73" s="80" t="str">
        <f>IFERROR(VLOOKUP(K73,REFERENCES!R:S,2,FALSE),"")</f>
        <v>Nombre</v>
      </c>
      <c r="N73" s="154">
        <v>1119</v>
      </c>
      <c r="O73" s="75"/>
      <c r="P73" s="75"/>
      <c r="Q73" s="75"/>
      <c r="R73" s="79" t="s">
        <v>1875</v>
      </c>
      <c r="S73" s="140">
        <v>993</v>
      </c>
      <c r="T73" s="85"/>
      <c r="U73" s="162" t="s">
        <v>17</v>
      </c>
      <c r="V73" s="162" t="s">
        <v>18</v>
      </c>
      <c r="W73" s="86" t="s">
        <v>1795</v>
      </c>
      <c r="X73" s="162" t="s">
        <v>1833</v>
      </c>
      <c r="Y73" s="162" t="s">
        <v>1037</v>
      </c>
      <c r="Z73" s="162" t="s">
        <v>1070</v>
      </c>
      <c r="AB73" s="162" t="str">
        <f>UPPER(LEFT(A73,3)&amp;YEAR(H73)&amp;MONTH(H73)&amp;DAY((H73))&amp;LEFT(U73,2)&amp;LEFT(V73,2)&amp;LEFT(W73,2))</f>
        <v>AGE20161026GRJE9E</v>
      </c>
      <c r="AC73" s="162">
        <f>COUNTIF($AB$4:$AB$297,AB73)</f>
        <v>2</v>
      </c>
      <c r="AD73" s="162" t="str">
        <f>VLOOKUP(U73,NIVEAUXADMIN!A:B,2,FALSE)</f>
        <v>HT08</v>
      </c>
      <c r="AE73" s="162" t="str">
        <f>VLOOKUP(V73,NIVEAUXADMIN!E:F,2,FALSE)</f>
        <v>HT08811</v>
      </c>
      <c r="AF73" s="162" t="str">
        <f>VLOOKUP(W73,NIVEAUXADMIN!I:J,2,FALSE)</f>
        <v>HT08811-09</v>
      </c>
      <c r="AG73" s="162">
        <f>IF(SUMPRODUCT(($A$4:$A73=A73)*($V$4:$V73=V73))&gt;1,0,1)</f>
        <v>0</v>
      </c>
    </row>
    <row r="74" spans="1:33" s="162" customFormat="1" ht="15" customHeight="1">
      <c r="A74" s="162" t="s">
        <v>2902</v>
      </c>
      <c r="B74" s="162" t="s">
        <v>28</v>
      </c>
      <c r="C74" s="162" t="s">
        <v>26</v>
      </c>
      <c r="E74" s="162" t="s">
        <v>48</v>
      </c>
      <c r="F74" s="162" t="s">
        <v>16</v>
      </c>
      <c r="G74" s="162" t="str">
        <f>CHOOSE(MONTH(H74), "Janvier", "Fevrier", "Mars", "Avril", "Mai", "Juin", "Juillet", "Aout", "Septembre", "Octobre", "Novembre", "Decembre")</f>
        <v>Octobre</v>
      </c>
      <c r="H74" s="153">
        <v>42674</v>
      </c>
      <c r="I74" s="84" t="s">
        <v>1049</v>
      </c>
      <c r="J74" s="162" t="s">
        <v>1053</v>
      </c>
      <c r="K74" s="162" t="s">
        <v>1048</v>
      </c>
      <c r="M74" s="80" t="str">
        <f>IFERROR(VLOOKUP(K74,REFERENCES!R:S,2,FALSE),"")</f>
        <v>Nombre</v>
      </c>
      <c r="N74" s="154">
        <v>759</v>
      </c>
      <c r="O74" s="75"/>
      <c r="P74" s="75"/>
      <c r="Q74" s="75"/>
      <c r="R74" s="79" t="s">
        <v>1875</v>
      </c>
      <c r="S74" s="140">
        <v>993</v>
      </c>
      <c r="T74" s="85"/>
      <c r="U74" s="162" t="s">
        <v>17</v>
      </c>
      <c r="V74" s="162" t="s">
        <v>18</v>
      </c>
      <c r="W74" s="86" t="s">
        <v>1612</v>
      </c>
      <c r="X74" s="162" t="s">
        <v>1834</v>
      </c>
      <c r="Y74" s="162" t="s">
        <v>1037</v>
      </c>
      <c r="Z74" s="162" t="s">
        <v>1070</v>
      </c>
      <c r="AB74" s="162" t="str">
        <f>UPPER(LEFT(A74,3)&amp;YEAR(H74)&amp;MONTH(H74)&amp;DAY((H74))&amp;LEFT(U74,2)&amp;LEFT(V74,2)&amp;LEFT(W74,2))</f>
        <v>AGE20161031GRJE4E</v>
      </c>
      <c r="AC74" s="162">
        <f>COUNTIF($AB$4:$AB$297,AB74)</f>
        <v>2</v>
      </c>
      <c r="AD74" s="162" t="str">
        <f>VLOOKUP(U74,NIVEAUXADMIN!A:B,2,FALSE)</f>
        <v>HT08</v>
      </c>
      <c r="AE74" s="162" t="str">
        <f>VLOOKUP(V74,NIVEAUXADMIN!E:F,2,FALSE)</f>
        <v>HT08811</v>
      </c>
      <c r="AF74" s="162" t="str">
        <f>VLOOKUP(W74,NIVEAUXADMIN!I:J,2,FALSE)</f>
        <v>HT08811-04</v>
      </c>
      <c r="AG74" s="162">
        <f>IF(SUMPRODUCT(($A$4:$A74=A74)*($V$4:$V74=V74))&gt;1,0,1)</f>
        <v>0</v>
      </c>
    </row>
    <row r="75" spans="1:33" s="162" customFormat="1" ht="15" customHeight="1">
      <c r="A75" s="162" t="s">
        <v>2902</v>
      </c>
      <c r="B75" s="162" t="s">
        <v>28</v>
      </c>
      <c r="C75" s="162" t="s">
        <v>26</v>
      </c>
      <c r="E75" s="162" t="s">
        <v>48</v>
      </c>
      <c r="F75" s="162" t="s">
        <v>16</v>
      </c>
      <c r="G75" s="162" t="str">
        <f>CHOOSE(MONTH(H75), "Janvier", "Fevrier", "Mars", "Avril", "Mai", "Juin", "Juillet", "Aout", "Septembre", "Octobre", "Novembre", "Decembre")</f>
        <v>Octobre</v>
      </c>
      <c r="H75" s="153">
        <v>42674</v>
      </c>
      <c r="I75" s="84" t="s">
        <v>1051</v>
      </c>
      <c r="J75" s="162" t="s">
        <v>1052</v>
      </c>
      <c r="K75" s="162" t="s">
        <v>1062</v>
      </c>
      <c r="M75" s="80" t="str">
        <f>IFERROR(VLOOKUP(K75,REFERENCES!R:S,2,FALSE),"")</f>
        <v>Nombre</v>
      </c>
      <c r="N75" s="154">
        <v>759</v>
      </c>
      <c r="O75" s="75"/>
      <c r="P75" s="75"/>
      <c r="Q75" s="75"/>
      <c r="R75" s="79" t="s">
        <v>1875</v>
      </c>
      <c r="S75" s="140">
        <v>993</v>
      </c>
      <c r="T75" s="85"/>
      <c r="U75" s="162" t="s">
        <v>17</v>
      </c>
      <c r="V75" s="162" t="s">
        <v>18</v>
      </c>
      <c r="W75" s="86" t="s">
        <v>1612</v>
      </c>
      <c r="X75" s="162" t="s">
        <v>1834</v>
      </c>
      <c r="Y75" s="162" t="s">
        <v>1037</v>
      </c>
      <c r="Z75" s="162" t="s">
        <v>1070</v>
      </c>
      <c r="AB75" s="162" t="str">
        <f>UPPER(LEFT(A75,3)&amp;YEAR(H75)&amp;MONTH(H75)&amp;DAY((H75))&amp;LEFT(U75,2)&amp;LEFT(V75,2)&amp;LEFT(W75,2))</f>
        <v>AGE20161031GRJE4E</v>
      </c>
      <c r="AC75" s="162">
        <f>COUNTIF($AB$4:$AB$297,AB75)</f>
        <v>2</v>
      </c>
      <c r="AD75" s="162" t="str">
        <f>VLOOKUP(U75,NIVEAUXADMIN!A:B,2,FALSE)</f>
        <v>HT08</v>
      </c>
      <c r="AE75" s="162" t="str">
        <f>VLOOKUP(V75,NIVEAUXADMIN!E:F,2,FALSE)</f>
        <v>HT08811</v>
      </c>
      <c r="AF75" s="162" t="str">
        <f>VLOOKUP(W75,NIVEAUXADMIN!I:J,2,FALSE)</f>
        <v>HT08811-04</v>
      </c>
      <c r="AG75" s="162">
        <f>IF(SUMPRODUCT(($A$4:$A75=A75)*($V$4:$V75=V75))&gt;1,0,1)</f>
        <v>0</v>
      </c>
    </row>
    <row r="76" spans="1:33" s="162" customFormat="1" ht="15" customHeight="1">
      <c r="A76" s="162" t="s">
        <v>2902</v>
      </c>
      <c r="B76" s="162" t="s">
        <v>28</v>
      </c>
      <c r="C76" s="162" t="s">
        <v>26</v>
      </c>
      <c r="E76" s="162" t="s">
        <v>1835</v>
      </c>
      <c r="F76" s="162" t="s">
        <v>16</v>
      </c>
      <c r="G76" s="162" t="str">
        <f>CHOOSE(MONTH(H76), "Janvier", "Fevrier", "Mars", "Avril", "Mai", "Juin", "Juillet", "Aout", "Septembre", "Octobre", "Novembre", "Decembre")</f>
        <v>Novembre</v>
      </c>
      <c r="H76" s="153">
        <v>42676</v>
      </c>
      <c r="I76" s="84" t="s">
        <v>1051</v>
      </c>
      <c r="J76" s="162" t="s">
        <v>1052</v>
      </c>
      <c r="K76" s="162" t="s">
        <v>1065</v>
      </c>
      <c r="M76" s="80" t="str">
        <f>IFERROR(VLOOKUP(K76,REFERENCES!R:S,2,FALSE),"")</f>
        <v>N/A</v>
      </c>
      <c r="N76" s="154">
        <v>500</v>
      </c>
      <c r="O76" s="75"/>
      <c r="P76" s="75"/>
      <c r="Q76" s="75"/>
      <c r="R76" s="79" t="s">
        <v>1875</v>
      </c>
      <c r="S76" s="140">
        <v>993</v>
      </c>
      <c r="T76" s="85"/>
      <c r="U76" s="162" t="s">
        <v>17</v>
      </c>
      <c r="V76" s="162" t="s">
        <v>236</v>
      </c>
      <c r="W76" s="86" t="s">
        <v>1284</v>
      </c>
      <c r="X76" s="162" t="s">
        <v>1836</v>
      </c>
      <c r="Y76" s="162" t="s">
        <v>1037</v>
      </c>
      <c r="Z76" s="162" t="s">
        <v>1070</v>
      </c>
      <c r="AA76" s="162" t="s">
        <v>1837</v>
      </c>
      <c r="AB76" s="162" t="str">
        <f>UPPER(LEFT(A76,3)&amp;YEAR(H76)&amp;MONTH(H76)&amp;DAY((H76))&amp;LEFT(U76,2)&amp;LEFT(V76,2)&amp;LEFT(W76,2))</f>
        <v>AGE2016112GRAN1E</v>
      </c>
      <c r="AC76" s="162">
        <f>COUNTIF($AB$4:$AB$297,AB76)</f>
        <v>5</v>
      </c>
      <c r="AD76" s="162" t="str">
        <f>VLOOKUP(U76,NIVEAUXADMIN!A:B,2,FALSE)</f>
        <v>HT08</v>
      </c>
      <c r="AE76" s="162" t="str">
        <f>VLOOKUP(V76,NIVEAUXADMIN!E:F,2,FALSE)</f>
        <v>HT08821</v>
      </c>
      <c r="AF76" s="162" t="str">
        <f>VLOOKUP(W76,NIVEAUXADMIN!I:J,2,FALSE)</f>
        <v>HT08821-01</v>
      </c>
      <c r="AG76" s="162">
        <f>IF(SUMPRODUCT(($A$4:$A76=A76)*($V$4:$V76=V76))&gt;1,0,1)</f>
        <v>1</v>
      </c>
    </row>
    <row r="77" spans="1:33" s="162" customFormat="1" ht="15" customHeight="1">
      <c r="A77" s="162" t="s">
        <v>2902</v>
      </c>
      <c r="B77" s="162" t="s">
        <v>28</v>
      </c>
      <c r="C77" s="162" t="s">
        <v>26</v>
      </c>
      <c r="E77" s="162" t="s">
        <v>1835</v>
      </c>
      <c r="F77" s="162" t="s">
        <v>16</v>
      </c>
      <c r="G77" s="162" t="str">
        <f>CHOOSE(MONTH(H77), "Janvier", "Fevrier", "Mars", "Avril", "Mai", "Juin", "Juillet", "Aout", "Septembre", "Octobre", "Novembre", "Decembre")</f>
        <v>Novembre</v>
      </c>
      <c r="H77" s="153">
        <v>42676</v>
      </c>
      <c r="I77" s="84" t="s">
        <v>1051</v>
      </c>
      <c r="J77" s="162" t="s">
        <v>1052</v>
      </c>
      <c r="K77" s="162" t="s">
        <v>1054</v>
      </c>
      <c r="M77" s="80" t="str">
        <f>IFERROR(VLOOKUP(K77,REFERENCES!R:S,2,FALSE),"")</f>
        <v>Nombre</v>
      </c>
      <c r="N77" s="154">
        <v>500</v>
      </c>
      <c r="O77" s="75"/>
      <c r="P77" s="75"/>
      <c r="Q77" s="75"/>
      <c r="R77" s="79" t="s">
        <v>1875</v>
      </c>
      <c r="S77" s="140">
        <v>993</v>
      </c>
      <c r="T77" s="85"/>
      <c r="U77" s="162" t="s">
        <v>17</v>
      </c>
      <c r="V77" s="162" t="s">
        <v>236</v>
      </c>
      <c r="W77" s="86" t="s">
        <v>1284</v>
      </c>
      <c r="X77" s="162" t="s">
        <v>1836</v>
      </c>
      <c r="Y77" s="162" t="s">
        <v>1037</v>
      </c>
      <c r="Z77" s="162" t="s">
        <v>1070</v>
      </c>
      <c r="AB77" s="162" t="str">
        <f>UPPER(LEFT(A77,3)&amp;YEAR(H77)&amp;MONTH(H77)&amp;DAY((H77))&amp;LEFT(U77,2)&amp;LEFT(V77,2)&amp;LEFT(W77,2))</f>
        <v>AGE2016112GRAN1E</v>
      </c>
      <c r="AC77" s="162">
        <f>COUNTIF($AB$4:$AB$297,AB77)</f>
        <v>5</v>
      </c>
      <c r="AD77" s="162" t="str">
        <f>VLOOKUP(U77,NIVEAUXADMIN!A:B,2,FALSE)</f>
        <v>HT08</v>
      </c>
      <c r="AE77" s="162" t="str">
        <f>VLOOKUP(V77,NIVEAUXADMIN!E:F,2,FALSE)</f>
        <v>HT08821</v>
      </c>
      <c r="AF77" s="162" t="str">
        <f>VLOOKUP(W77,NIVEAUXADMIN!I:J,2,FALSE)</f>
        <v>HT08821-01</v>
      </c>
      <c r="AG77" s="162">
        <f>IF(SUMPRODUCT(($A$4:$A77=A77)*($V$4:$V77=V77))&gt;1,0,1)</f>
        <v>0</v>
      </c>
    </row>
    <row r="78" spans="1:33" s="162" customFormat="1" ht="15" customHeight="1">
      <c r="A78" s="162" t="s">
        <v>2902</v>
      </c>
      <c r="B78" s="162" t="s">
        <v>28</v>
      </c>
      <c r="C78" s="162" t="s">
        <v>26</v>
      </c>
      <c r="E78" s="162" t="s">
        <v>1835</v>
      </c>
      <c r="F78" s="162" t="s">
        <v>16</v>
      </c>
      <c r="G78" s="162" t="str">
        <f>CHOOSE(MONTH(H78), "Janvier", "Fevrier", "Mars", "Avril", "Mai", "Juin", "Juillet", "Aout", "Septembre", "Octobre", "Novembre", "Decembre")</f>
        <v>Novembre</v>
      </c>
      <c r="H78" s="153">
        <v>42676</v>
      </c>
      <c r="I78" s="84" t="s">
        <v>1049</v>
      </c>
      <c r="J78" s="162" t="s">
        <v>1053</v>
      </c>
      <c r="K78" s="162" t="s">
        <v>1064</v>
      </c>
      <c r="M78" s="80" t="str">
        <f>IFERROR(VLOOKUP(K78,REFERENCES!R:S,2,FALSE),"")</f>
        <v>Nombre</v>
      </c>
      <c r="N78" s="154">
        <v>500</v>
      </c>
      <c r="O78" s="75"/>
      <c r="P78" s="75"/>
      <c r="Q78" s="75"/>
      <c r="R78" s="79" t="s">
        <v>1875</v>
      </c>
      <c r="S78" s="140">
        <v>993</v>
      </c>
      <c r="T78" s="85"/>
      <c r="U78" s="162" t="s">
        <v>17</v>
      </c>
      <c r="V78" s="162" t="s">
        <v>236</v>
      </c>
      <c r="W78" s="86" t="s">
        <v>1284</v>
      </c>
      <c r="X78" s="162" t="s">
        <v>1836</v>
      </c>
      <c r="Y78" s="162" t="s">
        <v>1037</v>
      </c>
      <c r="Z78" s="162" t="s">
        <v>1070</v>
      </c>
      <c r="AB78" s="162" t="str">
        <f>UPPER(LEFT(A78,3)&amp;YEAR(H78)&amp;MONTH(H78)&amp;DAY((H78))&amp;LEFT(U78,2)&amp;LEFT(V78,2)&amp;LEFT(W78,2))</f>
        <v>AGE2016112GRAN1E</v>
      </c>
      <c r="AC78" s="162">
        <f>COUNTIF($AB$4:$AB$297,AB78)</f>
        <v>5</v>
      </c>
      <c r="AD78" s="162" t="str">
        <f>VLOOKUP(U78,NIVEAUXADMIN!A:B,2,FALSE)</f>
        <v>HT08</v>
      </c>
      <c r="AE78" s="162" t="str">
        <f>VLOOKUP(V78,NIVEAUXADMIN!E:F,2,FALSE)</f>
        <v>HT08821</v>
      </c>
      <c r="AF78" s="162" t="str">
        <f>VLOOKUP(W78,NIVEAUXADMIN!I:J,2,FALSE)</f>
        <v>HT08821-01</v>
      </c>
      <c r="AG78" s="162">
        <f>IF(SUMPRODUCT(($A$4:$A78=A78)*($V$4:$V78=V78))&gt;1,0,1)</f>
        <v>0</v>
      </c>
    </row>
    <row r="79" spans="1:33" s="162" customFormat="1" ht="15" customHeight="1">
      <c r="A79" s="162" t="s">
        <v>2902</v>
      </c>
      <c r="B79" s="162" t="s">
        <v>28</v>
      </c>
      <c r="C79" s="162" t="s">
        <v>26</v>
      </c>
      <c r="E79" s="162" t="s">
        <v>1835</v>
      </c>
      <c r="F79" s="162" t="s">
        <v>16</v>
      </c>
      <c r="G79" s="162" t="str">
        <f>CHOOSE(MONTH(H79), "Janvier", "Fevrier", "Mars", "Avril", "Mai", "Juin", "Juillet", "Aout", "Septembre", "Octobre", "Novembre", "Decembre")</f>
        <v>Novembre</v>
      </c>
      <c r="H79" s="153">
        <v>42676</v>
      </c>
      <c r="I79" s="84" t="s">
        <v>1051</v>
      </c>
      <c r="J79" s="162" t="s">
        <v>1052</v>
      </c>
      <c r="K79" s="162" t="s">
        <v>1062</v>
      </c>
      <c r="M79" s="80" t="str">
        <f>IFERROR(VLOOKUP(K79,REFERENCES!R:S,2,FALSE),"")</f>
        <v>Nombre</v>
      </c>
      <c r="N79" s="154">
        <v>500</v>
      </c>
      <c r="O79" s="75"/>
      <c r="P79" s="75"/>
      <c r="Q79" s="75"/>
      <c r="R79" s="79" t="s">
        <v>1875</v>
      </c>
      <c r="S79" s="140">
        <v>993</v>
      </c>
      <c r="T79" s="85"/>
      <c r="U79" s="162" t="s">
        <v>17</v>
      </c>
      <c r="V79" s="162" t="s">
        <v>236</v>
      </c>
      <c r="W79" s="86" t="s">
        <v>1284</v>
      </c>
      <c r="X79" s="162" t="s">
        <v>1836</v>
      </c>
      <c r="Y79" s="162" t="s">
        <v>1037</v>
      </c>
      <c r="Z79" s="162" t="s">
        <v>1070</v>
      </c>
      <c r="AB79" s="162" t="str">
        <f>UPPER(LEFT(A79,3)&amp;YEAR(H79)&amp;MONTH(H79)&amp;DAY((H79))&amp;LEFT(U79,2)&amp;LEFT(V79,2)&amp;LEFT(W79,2))</f>
        <v>AGE2016112GRAN1E</v>
      </c>
      <c r="AC79" s="162">
        <f>COUNTIF($AB$4:$AB$297,AB79)</f>
        <v>5</v>
      </c>
      <c r="AD79" s="162" t="str">
        <f>VLOOKUP(U79,NIVEAUXADMIN!A:B,2,FALSE)</f>
        <v>HT08</v>
      </c>
      <c r="AE79" s="162" t="str">
        <f>VLOOKUP(V79,NIVEAUXADMIN!E:F,2,FALSE)</f>
        <v>HT08821</v>
      </c>
      <c r="AF79" s="162" t="str">
        <f>VLOOKUP(W79,NIVEAUXADMIN!I:J,2,FALSE)</f>
        <v>HT08821-01</v>
      </c>
      <c r="AG79" s="162">
        <f>IF(SUMPRODUCT(($A$4:$A79=A79)*($V$4:$V79=V79))&gt;1,0,1)</f>
        <v>0</v>
      </c>
    </row>
    <row r="80" spans="1:33" s="162" customFormat="1" ht="15" customHeight="1">
      <c r="A80" s="162" t="s">
        <v>2902</v>
      </c>
      <c r="B80" s="162" t="s">
        <v>28</v>
      </c>
      <c r="C80" s="162" t="s">
        <v>26</v>
      </c>
      <c r="E80" s="162" t="s">
        <v>1835</v>
      </c>
      <c r="F80" s="162" t="s">
        <v>16</v>
      </c>
      <c r="G80" s="162" t="str">
        <f>CHOOSE(MONTH(H80), "Janvier", "Fevrier", "Mars", "Avril", "Mai", "Juin", "Juillet", "Aout", "Septembre", "Octobre", "Novembre", "Decembre")</f>
        <v>Novembre</v>
      </c>
      <c r="H80" s="153">
        <v>42676</v>
      </c>
      <c r="I80" s="84" t="s">
        <v>1051</v>
      </c>
      <c r="J80" s="162" t="s">
        <v>1052</v>
      </c>
      <c r="K80" s="162" t="s">
        <v>1058</v>
      </c>
      <c r="M80" s="80" t="str">
        <f>IFERROR(VLOOKUP(K80,REFERENCES!R:S,2,FALSE),"")</f>
        <v>Nombre</v>
      </c>
      <c r="N80" s="154">
        <v>500</v>
      </c>
      <c r="O80" s="75"/>
      <c r="P80" s="75"/>
      <c r="Q80" s="75"/>
      <c r="R80" s="79" t="s">
        <v>1875</v>
      </c>
      <c r="S80" s="140">
        <v>993</v>
      </c>
      <c r="T80" s="85"/>
      <c r="U80" s="162" t="s">
        <v>17</v>
      </c>
      <c r="V80" s="162" t="s">
        <v>236</v>
      </c>
      <c r="W80" s="86" t="s">
        <v>1284</v>
      </c>
      <c r="X80" s="162" t="s">
        <v>1836</v>
      </c>
      <c r="Y80" s="162" t="s">
        <v>1037</v>
      </c>
      <c r="Z80" s="162" t="s">
        <v>1070</v>
      </c>
      <c r="AB80" s="162" t="str">
        <f>UPPER(LEFT(A80,3)&amp;YEAR(H80)&amp;MONTH(H80)&amp;DAY((H80))&amp;LEFT(U80,2)&amp;LEFT(V80,2)&amp;LEFT(W80,2))</f>
        <v>AGE2016112GRAN1E</v>
      </c>
      <c r="AC80" s="162">
        <f>COUNTIF($AB$4:$AB$297,AB80)</f>
        <v>5</v>
      </c>
      <c r="AD80" s="162" t="str">
        <f>VLOOKUP(U80,NIVEAUXADMIN!A:B,2,FALSE)</f>
        <v>HT08</v>
      </c>
      <c r="AE80" s="162" t="str">
        <f>VLOOKUP(V80,NIVEAUXADMIN!E:F,2,FALSE)</f>
        <v>HT08821</v>
      </c>
      <c r="AF80" s="162" t="str">
        <f>VLOOKUP(W80,NIVEAUXADMIN!I:J,2,FALSE)</f>
        <v>HT08821-01</v>
      </c>
      <c r="AG80" s="162">
        <f>IF(SUMPRODUCT(($A$4:$A80=A80)*($V$4:$V80=V80))&gt;1,0,1)</f>
        <v>0</v>
      </c>
    </row>
    <row r="81" spans="1:33" s="162" customFormat="1" ht="15" customHeight="1">
      <c r="A81" s="162" t="s">
        <v>2902</v>
      </c>
      <c r="B81" s="162" t="s">
        <v>28</v>
      </c>
      <c r="C81" s="162" t="s">
        <v>26</v>
      </c>
      <c r="E81" s="162" t="s">
        <v>48</v>
      </c>
      <c r="F81" s="162" t="s">
        <v>16</v>
      </c>
      <c r="G81" s="162" t="str">
        <f>CHOOSE(MONTH(H81), "Janvier", "Fevrier", "Mars", "Avril", "Mai", "Juin", "Juillet", "Aout", "Septembre", "Octobre", "Novembre", "Decembre")</f>
        <v>Novembre</v>
      </c>
      <c r="H81" s="153">
        <v>42685</v>
      </c>
      <c r="I81" s="84" t="s">
        <v>1049</v>
      </c>
      <c r="J81" s="162" t="s">
        <v>1053</v>
      </c>
      <c r="K81" s="162" t="s">
        <v>1048</v>
      </c>
      <c r="M81" s="80" t="str">
        <f>IFERROR(VLOOKUP(K81,REFERENCES!R:S,2,FALSE),"")</f>
        <v>Nombre</v>
      </c>
      <c r="N81" s="154">
        <v>1305</v>
      </c>
      <c r="O81" s="75"/>
      <c r="P81" s="75"/>
      <c r="Q81" s="75"/>
      <c r="R81" s="79" t="s">
        <v>1875</v>
      </c>
      <c r="S81" s="140">
        <v>993</v>
      </c>
      <c r="T81" s="85"/>
      <c r="U81" s="162" t="s">
        <v>17</v>
      </c>
      <c r="V81" s="162" t="s">
        <v>18</v>
      </c>
      <c r="W81" s="86" t="s">
        <v>1795</v>
      </c>
      <c r="X81" s="162" t="s">
        <v>1838</v>
      </c>
      <c r="Y81" s="162" t="s">
        <v>1037</v>
      </c>
      <c r="Z81" s="162" t="s">
        <v>1070</v>
      </c>
      <c r="AB81" s="162" t="str">
        <f>UPPER(LEFT(A81,3)&amp;YEAR(H81)&amp;MONTH(H81)&amp;DAY((H81))&amp;LEFT(U81,2)&amp;LEFT(V81,2)&amp;LEFT(W81,2))</f>
        <v>AGE20161111GRJE9E</v>
      </c>
      <c r="AC81" s="162">
        <f>COUNTIF($AB$4:$AB$297,AB81)</f>
        <v>1</v>
      </c>
      <c r="AD81" s="162" t="str">
        <f>VLOOKUP(U81,NIVEAUXADMIN!A:B,2,FALSE)</f>
        <v>HT08</v>
      </c>
      <c r="AE81" s="162" t="str">
        <f>VLOOKUP(V81,NIVEAUXADMIN!E:F,2,FALSE)</f>
        <v>HT08811</v>
      </c>
      <c r="AF81" s="162" t="str">
        <f>VLOOKUP(W81,NIVEAUXADMIN!I:J,2,FALSE)</f>
        <v>HT08811-09</v>
      </c>
      <c r="AG81" s="162">
        <f>IF(SUMPRODUCT(($A$4:$A81=A81)*($V$4:$V81=V81))&gt;1,0,1)</f>
        <v>0</v>
      </c>
    </row>
    <row r="82" spans="1:33" s="162" customFormat="1" ht="15" customHeight="1">
      <c r="A82" s="162" t="s">
        <v>2902</v>
      </c>
      <c r="B82" s="162" t="s">
        <v>28</v>
      </c>
      <c r="C82" s="162" t="s">
        <v>26</v>
      </c>
      <c r="E82" s="162" t="s">
        <v>48</v>
      </c>
      <c r="F82" s="162" t="s">
        <v>16</v>
      </c>
      <c r="G82" s="162" t="str">
        <f>CHOOSE(MONTH(H82), "Janvier", "Fevrier", "Mars", "Avril", "Mai", "Juin", "Juillet", "Aout", "Septembre", "Octobre", "Novembre", "Decembre")</f>
        <v>Novembre</v>
      </c>
      <c r="H82" s="153">
        <v>42704</v>
      </c>
      <c r="I82" s="84" t="s">
        <v>1049</v>
      </c>
      <c r="J82" s="162" t="s">
        <v>1053</v>
      </c>
      <c r="K82" s="162" t="s">
        <v>1048</v>
      </c>
      <c r="M82" s="80" t="str">
        <f>IFERROR(VLOOKUP(K82,REFERENCES!R:S,2,FALSE),"")</f>
        <v>Nombre</v>
      </c>
      <c r="N82" s="154">
        <v>453</v>
      </c>
      <c r="O82" s="75"/>
      <c r="P82" s="75"/>
      <c r="Q82" s="75"/>
      <c r="R82" s="79" t="s">
        <v>1875</v>
      </c>
      <c r="S82" s="140"/>
      <c r="T82" s="85"/>
      <c r="U82" s="162" t="s">
        <v>17</v>
      </c>
      <c r="V82" s="162" t="s">
        <v>18</v>
      </c>
      <c r="W82" s="86" t="s">
        <v>1795</v>
      </c>
      <c r="X82" s="162" t="s">
        <v>1840</v>
      </c>
      <c r="Y82" s="162" t="s">
        <v>1037</v>
      </c>
      <c r="Z82" s="162" t="s">
        <v>1071</v>
      </c>
      <c r="AB82" s="162" t="str">
        <f>UPPER(LEFT(A82,3)&amp;YEAR(H82)&amp;MONTH(H82)&amp;DAY((H82))&amp;LEFT(U82,2)&amp;LEFT(V82,2)&amp;LEFT(W82,2))</f>
        <v>AGE20161130GRJE9E</v>
      </c>
      <c r="AC82" s="162">
        <f>COUNTIF($AB$4:$AB$297,AB82)</f>
        <v>3</v>
      </c>
      <c r="AD82" s="162" t="str">
        <f>VLOOKUP(U82,NIVEAUXADMIN!A:B,2,FALSE)</f>
        <v>HT08</v>
      </c>
      <c r="AE82" s="162" t="str">
        <f>VLOOKUP(V82,NIVEAUXADMIN!E:F,2,FALSE)</f>
        <v>HT08811</v>
      </c>
      <c r="AF82" s="162" t="str">
        <f>VLOOKUP(W82,NIVEAUXADMIN!I:J,2,FALSE)</f>
        <v>HT08811-09</v>
      </c>
      <c r="AG82" s="162">
        <f>IF(SUMPRODUCT(($A$4:$A82=A82)*($V$4:$V82=V82))&gt;1,0,1)</f>
        <v>0</v>
      </c>
    </row>
    <row r="83" spans="1:33" s="162" customFormat="1" ht="15" customHeight="1">
      <c r="A83" s="162" t="s">
        <v>2902</v>
      </c>
      <c r="B83" s="162" t="s">
        <v>28</v>
      </c>
      <c r="C83" s="162" t="s">
        <v>26</v>
      </c>
      <c r="E83" s="162" t="s">
        <v>48</v>
      </c>
      <c r="F83" s="162" t="s">
        <v>16</v>
      </c>
      <c r="G83" s="162" t="str">
        <f>CHOOSE(MONTH(H83), "Janvier", "Fevrier", "Mars", "Avril", "Mai", "Juin", "Juillet", "Aout", "Septembre", "Octobre", "Novembre", "Decembre")</f>
        <v>Novembre</v>
      </c>
      <c r="H83" s="153">
        <v>42704</v>
      </c>
      <c r="I83" s="84" t="s">
        <v>1051</v>
      </c>
      <c r="J83" s="162" t="s">
        <v>1052</v>
      </c>
      <c r="K83" s="162" t="s">
        <v>1063</v>
      </c>
      <c r="M83" s="80" t="str">
        <f>IFERROR(VLOOKUP(K83,REFERENCES!R:S,2,FALSE),"")</f>
        <v>Nombre</v>
      </c>
      <c r="N83" s="154">
        <v>453</v>
      </c>
      <c r="O83" s="75"/>
      <c r="P83" s="75"/>
      <c r="Q83" s="75"/>
      <c r="R83" s="79" t="s">
        <v>1875</v>
      </c>
      <c r="S83" s="140"/>
      <c r="T83" s="85"/>
      <c r="U83" s="162" t="s">
        <v>17</v>
      </c>
      <c r="V83" s="162" t="s">
        <v>18</v>
      </c>
      <c r="W83" s="86" t="s">
        <v>1795</v>
      </c>
      <c r="X83" s="162" t="s">
        <v>1840</v>
      </c>
      <c r="Y83" s="162" t="s">
        <v>1037</v>
      </c>
      <c r="Z83" s="162" t="s">
        <v>1071</v>
      </c>
      <c r="AB83" s="162" t="str">
        <f>UPPER(LEFT(A83,3)&amp;YEAR(H83)&amp;MONTH(H83)&amp;DAY((H83))&amp;LEFT(U83,2)&amp;LEFT(V83,2)&amp;LEFT(W83,2))</f>
        <v>AGE20161130GRJE9E</v>
      </c>
      <c r="AC83" s="162">
        <f>COUNTIF($AB$4:$AB$297,AB83)</f>
        <v>3</v>
      </c>
      <c r="AD83" s="162" t="str">
        <f>VLOOKUP(U83,NIVEAUXADMIN!A:B,2,FALSE)</f>
        <v>HT08</v>
      </c>
      <c r="AE83" s="162" t="str">
        <f>VLOOKUP(V83,NIVEAUXADMIN!E:F,2,FALSE)</f>
        <v>HT08811</v>
      </c>
      <c r="AF83" s="162" t="str">
        <f>VLOOKUP(W83,NIVEAUXADMIN!I:J,2,FALSE)</f>
        <v>HT08811-09</v>
      </c>
      <c r="AG83" s="162">
        <f>IF(SUMPRODUCT(($A$4:$A83=A83)*($V$4:$V83=V83))&gt;1,0,1)</f>
        <v>0</v>
      </c>
    </row>
    <row r="84" spans="1:33" s="162" customFormat="1" ht="15" customHeight="1">
      <c r="A84" s="162" t="s">
        <v>2902</v>
      </c>
      <c r="B84" s="162" t="s">
        <v>28</v>
      </c>
      <c r="C84" s="162" t="s">
        <v>26</v>
      </c>
      <c r="E84" s="162" t="s">
        <v>48</v>
      </c>
      <c r="F84" s="162" t="s">
        <v>16</v>
      </c>
      <c r="G84" s="162" t="str">
        <f>CHOOSE(MONTH(H84), "Janvier", "Fevrier", "Mars", "Avril", "Mai", "Juin", "Juillet", "Aout", "Septembre", "Octobre", "Novembre", "Decembre")</f>
        <v>Novembre</v>
      </c>
      <c r="H84" s="153">
        <v>42704</v>
      </c>
      <c r="I84" s="84" t="s">
        <v>1051</v>
      </c>
      <c r="J84" s="162" t="s">
        <v>1052</v>
      </c>
      <c r="K84" s="162" t="s">
        <v>1062</v>
      </c>
      <c r="M84" s="80" t="str">
        <f>IFERROR(VLOOKUP(K84,REFERENCES!R:S,2,FALSE),"")</f>
        <v>Nombre</v>
      </c>
      <c r="N84" s="154">
        <v>453</v>
      </c>
      <c r="O84" s="75"/>
      <c r="P84" s="75"/>
      <c r="Q84" s="75"/>
      <c r="R84" s="79" t="s">
        <v>1875</v>
      </c>
      <c r="S84" s="140"/>
      <c r="T84" s="85"/>
      <c r="U84" s="162" t="s">
        <v>17</v>
      </c>
      <c r="V84" s="162" t="s">
        <v>18</v>
      </c>
      <c r="W84" s="86" t="s">
        <v>1795</v>
      </c>
      <c r="X84" s="162" t="s">
        <v>1840</v>
      </c>
      <c r="Y84" s="162" t="s">
        <v>1037</v>
      </c>
      <c r="Z84" s="162" t="s">
        <v>1071</v>
      </c>
      <c r="AB84" s="162" t="str">
        <f>UPPER(LEFT(A84,3)&amp;YEAR(H84)&amp;MONTH(H84)&amp;DAY((H84))&amp;LEFT(U84,2)&amp;LEFT(V84,2)&amp;LEFT(W84,2))</f>
        <v>AGE20161130GRJE9E</v>
      </c>
      <c r="AC84" s="162">
        <f>COUNTIF($AB$4:$AB$297,AB84)</f>
        <v>3</v>
      </c>
      <c r="AD84" s="162" t="str">
        <f>VLOOKUP(U84,NIVEAUXADMIN!A:B,2,FALSE)</f>
        <v>HT08</v>
      </c>
      <c r="AE84" s="162" t="str">
        <f>VLOOKUP(V84,NIVEAUXADMIN!E:F,2,FALSE)</f>
        <v>HT08811</v>
      </c>
      <c r="AF84" s="162" t="str">
        <f>VLOOKUP(W84,NIVEAUXADMIN!I:J,2,FALSE)</f>
        <v>HT08811-09</v>
      </c>
      <c r="AG84" s="162">
        <f>IF(SUMPRODUCT(($A$4:$A84=A84)*($V$4:$V84=V84))&gt;1,0,1)</f>
        <v>0</v>
      </c>
    </row>
    <row r="85" spans="1:33" s="162" customFormat="1" ht="15" customHeight="1">
      <c r="A85" s="162" t="s">
        <v>2902</v>
      </c>
      <c r="B85" s="162" t="s">
        <v>28</v>
      </c>
      <c r="C85" s="162" t="s">
        <v>26</v>
      </c>
      <c r="E85" s="162" t="s">
        <v>48</v>
      </c>
      <c r="F85" s="162" t="s">
        <v>16</v>
      </c>
      <c r="G85" s="162" t="str">
        <f>CHOOSE(MONTH(H85), "Janvier", "Fevrier", "Mars", "Avril", "Mai", "Juin", "Juillet", "Aout", "Septembre", "Octobre", "Novembre", "Decembre")</f>
        <v>Decembre</v>
      </c>
      <c r="H85" s="153">
        <v>42708</v>
      </c>
      <c r="I85" s="84" t="s">
        <v>1049</v>
      </c>
      <c r="J85" s="162" t="s">
        <v>1053</v>
      </c>
      <c r="K85" s="162" t="s">
        <v>1048</v>
      </c>
      <c r="M85" s="80" t="str">
        <f>IFERROR(VLOOKUP(K85,REFERENCES!R:S,2,FALSE),"")</f>
        <v>Nombre</v>
      </c>
      <c r="N85" s="140">
        <v>182</v>
      </c>
      <c r="O85" s="75"/>
      <c r="P85" s="75"/>
      <c r="Q85" s="75"/>
      <c r="R85" s="79" t="s">
        <v>1875</v>
      </c>
      <c r="S85" s="140"/>
      <c r="T85" s="85"/>
      <c r="U85" s="162" t="s">
        <v>17</v>
      </c>
      <c r="V85" s="162" t="s">
        <v>18</v>
      </c>
      <c r="W85" s="86" t="s">
        <v>1795</v>
      </c>
      <c r="X85" s="162" t="s">
        <v>1841</v>
      </c>
      <c r="Y85" s="162" t="s">
        <v>1037</v>
      </c>
      <c r="Z85" s="162" t="s">
        <v>1071</v>
      </c>
      <c r="AB85" s="162" t="str">
        <f>UPPER(LEFT(A85,3)&amp;YEAR(H85)&amp;MONTH(H85)&amp;DAY((H85))&amp;LEFT(U85,2)&amp;LEFT(V85,2)&amp;LEFT(W85,2))</f>
        <v>AGE2016124GRJE9E</v>
      </c>
      <c r="AC85" s="162">
        <f>COUNTIF($AB$4:$AB$297,AB85)</f>
        <v>3</v>
      </c>
      <c r="AD85" s="162" t="str">
        <f>VLOOKUP(U85,NIVEAUXADMIN!A:B,2,FALSE)</f>
        <v>HT08</v>
      </c>
      <c r="AE85" s="162" t="str">
        <f>VLOOKUP(V85,NIVEAUXADMIN!E:F,2,FALSE)</f>
        <v>HT08811</v>
      </c>
      <c r="AF85" s="162" t="str">
        <f>VLOOKUP(W85,NIVEAUXADMIN!I:J,2,FALSE)</f>
        <v>HT08811-09</v>
      </c>
      <c r="AG85" s="162">
        <f>IF(SUMPRODUCT(($A$4:$A85=A85)*($V$4:$V85=V85))&gt;1,0,1)</f>
        <v>0</v>
      </c>
    </row>
    <row r="86" spans="1:33" s="162" customFormat="1" ht="15" customHeight="1">
      <c r="A86" s="162" t="s">
        <v>2902</v>
      </c>
      <c r="B86" s="162" t="s">
        <v>28</v>
      </c>
      <c r="C86" s="162" t="s">
        <v>26</v>
      </c>
      <c r="E86" s="162" t="s">
        <v>48</v>
      </c>
      <c r="F86" s="162" t="s">
        <v>16</v>
      </c>
      <c r="G86" s="162" t="str">
        <f>CHOOSE(MONTH(H86), "Janvier", "Fevrier", "Mars", "Avril", "Mai", "Juin", "Juillet", "Aout", "Septembre", "Octobre", "Novembre", "Decembre")</f>
        <v>Decembre</v>
      </c>
      <c r="H86" s="153">
        <v>42708</v>
      </c>
      <c r="I86" s="84" t="s">
        <v>1051</v>
      </c>
      <c r="J86" s="162" t="s">
        <v>1052</v>
      </c>
      <c r="K86" s="162" t="s">
        <v>1063</v>
      </c>
      <c r="M86" s="80" t="str">
        <f>IFERROR(VLOOKUP(K86,REFERENCES!R:S,2,FALSE),"")</f>
        <v>Nombre</v>
      </c>
      <c r="N86" s="140">
        <v>182</v>
      </c>
      <c r="O86" s="75"/>
      <c r="P86" s="75"/>
      <c r="Q86" s="75"/>
      <c r="R86" s="79" t="s">
        <v>1875</v>
      </c>
      <c r="S86" s="140"/>
      <c r="T86" s="85"/>
      <c r="U86" s="162" t="s">
        <v>17</v>
      </c>
      <c r="V86" s="162" t="s">
        <v>18</v>
      </c>
      <c r="W86" s="86" t="s">
        <v>1795</v>
      </c>
      <c r="X86" s="162" t="s">
        <v>1841</v>
      </c>
      <c r="Y86" s="162" t="s">
        <v>1037</v>
      </c>
      <c r="Z86" s="162" t="s">
        <v>1071</v>
      </c>
      <c r="AB86" s="162" t="str">
        <f>UPPER(LEFT(A86,3)&amp;YEAR(H86)&amp;MONTH(H86)&amp;DAY((H86))&amp;LEFT(U86,2)&amp;LEFT(V86,2)&amp;LEFT(W86,2))</f>
        <v>AGE2016124GRJE9E</v>
      </c>
      <c r="AC86" s="162">
        <f>COUNTIF($AB$4:$AB$297,AB86)</f>
        <v>3</v>
      </c>
      <c r="AD86" s="162" t="str">
        <f>VLOOKUP(U86,NIVEAUXADMIN!A:B,2,FALSE)</f>
        <v>HT08</v>
      </c>
      <c r="AE86" s="162" t="str">
        <f>VLOOKUP(V86,NIVEAUXADMIN!E:F,2,FALSE)</f>
        <v>HT08811</v>
      </c>
      <c r="AF86" s="162" t="str">
        <f>VLOOKUP(W86,NIVEAUXADMIN!I:J,2,FALSE)</f>
        <v>HT08811-09</v>
      </c>
      <c r="AG86" s="162">
        <f>IF(SUMPRODUCT(($A$4:$A86=A86)*($V$4:$V86=V86))&gt;1,0,1)</f>
        <v>0</v>
      </c>
    </row>
    <row r="87" spans="1:33" s="162" customFormat="1" ht="15" customHeight="1">
      <c r="A87" s="162" t="s">
        <v>2902</v>
      </c>
      <c r="B87" s="162" t="s">
        <v>28</v>
      </c>
      <c r="C87" s="162" t="s">
        <v>26</v>
      </c>
      <c r="E87" s="162" t="s">
        <v>48</v>
      </c>
      <c r="F87" s="162" t="s">
        <v>16</v>
      </c>
      <c r="G87" s="162" t="str">
        <f>CHOOSE(MONTH(H87), "Janvier", "Fevrier", "Mars", "Avril", "Mai", "Juin", "Juillet", "Aout", "Septembre", "Octobre", "Novembre", "Decembre")</f>
        <v>Decembre</v>
      </c>
      <c r="H87" s="153">
        <v>42708</v>
      </c>
      <c r="I87" s="84" t="s">
        <v>1051</v>
      </c>
      <c r="J87" s="162" t="s">
        <v>1052</v>
      </c>
      <c r="K87" s="162" t="s">
        <v>1062</v>
      </c>
      <c r="M87" s="80" t="str">
        <f>IFERROR(VLOOKUP(K87,REFERENCES!R:S,2,FALSE),"")</f>
        <v>Nombre</v>
      </c>
      <c r="N87" s="140">
        <v>182</v>
      </c>
      <c r="O87" s="75"/>
      <c r="P87" s="75"/>
      <c r="Q87" s="75"/>
      <c r="R87" s="79" t="s">
        <v>1875</v>
      </c>
      <c r="S87" s="140"/>
      <c r="T87" s="85"/>
      <c r="U87" s="162" t="s">
        <v>17</v>
      </c>
      <c r="V87" s="162" t="s">
        <v>18</v>
      </c>
      <c r="W87" s="86" t="s">
        <v>1795</v>
      </c>
      <c r="X87" s="162" t="s">
        <v>1841</v>
      </c>
      <c r="Y87" s="162" t="s">
        <v>1037</v>
      </c>
      <c r="Z87" s="162" t="s">
        <v>1071</v>
      </c>
      <c r="AB87" s="162" t="str">
        <f>UPPER(LEFT(A87,3)&amp;YEAR(H87)&amp;MONTH(H87)&amp;DAY((H87))&amp;LEFT(U87,2)&amp;LEFT(V87,2)&amp;LEFT(W87,2))</f>
        <v>AGE2016124GRJE9E</v>
      </c>
      <c r="AC87" s="162">
        <f>COUNTIF($AB$4:$AB$297,AB87)</f>
        <v>3</v>
      </c>
      <c r="AD87" s="162" t="str">
        <f>VLOOKUP(U87,NIVEAUXADMIN!A:B,2,FALSE)</f>
        <v>HT08</v>
      </c>
      <c r="AE87" s="162" t="str">
        <f>VLOOKUP(V87,NIVEAUXADMIN!E:F,2,FALSE)</f>
        <v>HT08811</v>
      </c>
      <c r="AF87" s="162" t="str">
        <f>VLOOKUP(W87,NIVEAUXADMIN!I:J,2,FALSE)</f>
        <v>HT08811-09</v>
      </c>
      <c r="AG87" s="162">
        <f>IF(SUMPRODUCT(($A$4:$A87=A87)*($V$4:$V87=V87))&gt;1,0,1)</f>
        <v>0</v>
      </c>
    </row>
    <row r="88" spans="1:33" s="162" customFormat="1" ht="15" customHeight="1">
      <c r="A88" s="162" t="s">
        <v>2902</v>
      </c>
      <c r="B88" s="162" t="s">
        <v>28</v>
      </c>
      <c r="C88" s="162" t="s">
        <v>26</v>
      </c>
      <c r="E88" s="162" t="s">
        <v>48</v>
      </c>
      <c r="F88" s="162" t="s">
        <v>16</v>
      </c>
      <c r="G88" s="162" t="str">
        <f>CHOOSE(MONTH(H88), "Janvier", "Fevrier", "Mars", "Avril", "Mai", "Juin", "Juillet", "Aout", "Septembre", "Octobre", "Novembre", "Decembre")</f>
        <v>Decembre</v>
      </c>
      <c r="H88" s="153">
        <v>42709</v>
      </c>
      <c r="I88" s="84" t="s">
        <v>1049</v>
      </c>
      <c r="J88" s="162" t="s">
        <v>1053</v>
      </c>
      <c r="K88" s="162" t="s">
        <v>1048</v>
      </c>
      <c r="M88" s="80" t="str">
        <f>IFERROR(VLOOKUP(K88,REFERENCES!R:S,2,FALSE),"")</f>
        <v>Nombre</v>
      </c>
      <c r="N88" s="140">
        <v>221</v>
      </c>
      <c r="O88" s="75"/>
      <c r="P88" s="75"/>
      <c r="Q88" s="75"/>
      <c r="R88" s="79" t="s">
        <v>1875</v>
      </c>
      <c r="S88" s="140"/>
      <c r="T88" s="85"/>
      <c r="U88" s="162" t="s">
        <v>17</v>
      </c>
      <c r="V88" s="162" t="s">
        <v>18</v>
      </c>
      <c r="W88" s="86" t="s">
        <v>1795</v>
      </c>
      <c r="X88" s="162" t="s">
        <v>1842</v>
      </c>
      <c r="Y88" s="162" t="s">
        <v>1037</v>
      </c>
      <c r="Z88" s="162" t="s">
        <v>1071</v>
      </c>
      <c r="AB88" s="162" t="str">
        <f>UPPER(LEFT(A88,3)&amp;YEAR(H88)&amp;MONTH(H88)&amp;DAY((H88))&amp;LEFT(U88,2)&amp;LEFT(V88,2)&amp;LEFT(W88,2))</f>
        <v>AGE2016125GRJE9E</v>
      </c>
      <c r="AC88" s="162">
        <f>COUNTIF($AB$4:$AB$297,AB88)</f>
        <v>3</v>
      </c>
      <c r="AD88" s="162" t="str">
        <f>VLOOKUP(U88,NIVEAUXADMIN!A:B,2,FALSE)</f>
        <v>HT08</v>
      </c>
      <c r="AE88" s="162" t="str">
        <f>VLOOKUP(V88,NIVEAUXADMIN!E:F,2,FALSE)</f>
        <v>HT08811</v>
      </c>
      <c r="AF88" s="162" t="str">
        <f>VLOOKUP(W88,NIVEAUXADMIN!I:J,2,FALSE)</f>
        <v>HT08811-09</v>
      </c>
      <c r="AG88" s="162">
        <f>IF(SUMPRODUCT(($A$4:$A88=A88)*($V$4:$V88=V88))&gt;1,0,1)</f>
        <v>0</v>
      </c>
    </row>
    <row r="89" spans="1:33" s="162" customFormat="1" ht="15" customHeight="1">
      <c r="A89" s="162" t="s">
        <v>2902</v>
      </c>
      <c r="B89" s="162" t="s">
        <v>28</v>
      </c>
      <c r="C89" s="162" t="s">
        <v>26</v>
      </c>
      <c r="E89" s="162" t="s">
        <v>48</v>
      </c>
      <c r="F89" s="162" t="s">
        <v>16</v>
      </c>
      <c r="G89" s="162" t="str">
        <f>CHOOSE(MONTH(H89), "Janvier", "Fevrier", "Mars", "Avril", "Mai", "Juin", "Juillet", "Aout", "Septembre", "Octobre", "Novembre", "Decembre")</f>
        <v>Decembre</v>
      </c>
      <c r="H89" s="153">
        <v>42709</v>
      </c>
      <c r="I89" s="84" t="s">
        <v>1051</v>
      </c>
      <c r="J89" s="162" t="s">
        <v>1052</v>
      </c>
      <c r="K89" s="162" t="s">
        <v>1063</v>
      </c>
      <c r="M89" s="80" t="str">
        <f>IFERROR(VLOOKUP(K89,REFERENCES!R:S,2,FALSE),"")</f>
        <v>Nombre</v>
      </c>
      <c r="N89" s="140">
        <v>221</v>
      </c>
      <c r="O89" s="75"/>
      <c r="P89" s="75"/>
      <c r="Q89" s="75"/>
      <c r="R89" s="79" t="s">
        <v>1875</v>
      </c>
      <c r="S89" s="140"/>
      <c r="T89" s="85"/>
      <c r="U89" s="162" t="s">
        <v>17</v>
      </c>
      <c r="V89" s="162" t="s">
        <v>18</v>
      </c>
      <c r="W89" s="86" t="s">
        <v>1795</v>
      </c>
      <c r="X89" s="162" t="s">
        <v>1842</v>
      </c>
      <c r="Y89" s="162" t="s">
        <v>1037</v>
      </c>
      <c r="Z89" s="162" t="s">
        <v>1071</v>
      </c>
      <c r="AB89" s="162" t="str">
        <f>UPPER(LEFT(A89,3)&amp;YEAR(H89)&amp;MONTH(H89)&amp;DAY((H89))&amp;LEFT(U89,2)&amp;LEFT(V89,2)&amp;LEFT(W89,2))</f>
        <v>AGE2016125GRJE9E</v>
      </c>
      <c r="AC89" s="162">
        <f>COUNTIF($AB$4:$AB$297,AB89)</f>
        <v>3</v>
      </c>
      <c r="AD89" s="162" t="str">
        <f>VLOOKUP(U89,NIVEAUXADMIN!A:B,2,FALSE)</f>
        <v>HT08</v>
      </c>
      <c r="AE89" s="162" t="str">
        <f>VLOOKUP(V89,NIVEAUXADMIN!E:F,2,FALSE)</f>
        <v>HT08811</v>
      </c>
      <c r="AF89" s="162" t="str">
        <f>VLOOKUP(W89,NIVEAUXADMIN!I:J,2,FALSE)</f>
        <v>HT08811-09</v>
      </c>
      <c r="AG89" s="162">
        <f>IF(SUMPRODUCT(($A$4:$A89=A89)*($V$4:$V89=V89))&gt;1,0,1)</f>
        <v>0</v>
      </c>
    </row>
    <row r="90" spans="1:33" s="162" customFormat="1" ht="15" customHeight="1">
      <c r="A90" s="162" t="s">
        <v>2902</v>
      </c>
      <c r="B90" s="162" t="s">
        <v>28</v>
      </c>
      <c r="C90" s="162" t="s">
        <v>26</v>
      </c>
      <c r="E90" s="162" t="s">
        <v>48</v>
      </c>
      <c r="F90" s="162" t="s">
        <v>16</v>
      </c>
      <c r="G90" s="162" t="str">
        <f>CHOOSE(MONTH(H90), "Janvier", "Fevrier", "Mars", "Avril", "Mai", "Juin", "Juillet", "Aout", "Septembre", "Octobre", "Novembre", "Decembre")</f>
        <v>Decembre</v>
      </c>
      <c r="H90" s="153">
        <v>42709</v>
      </c>
      <c r="I90" s="84" t="s">
        <v>1051</v>
      </c>
      <c r="J90" s="162" t="s">
        <v>1052</v>
      </c>
      <c r="K90" s="162" t="s">
        <v>1062</v>
      </c>
      <c r="M90" s="80" t="str">
        <f>IFERROR(VLOOKUP(K90,REFERENCES!R:S,2,FALSE),"")</f>
        <v>Nombre</v>
      </c>
      <c r="N90" s="140">
        <v>221</v>
      </c>
      <c r="O90" s="75"/>
      <c r="P90" s="75"/>
      <c r="Q90" s="75"/>
      <c r="R90" s="79" t="s">
        <v>1875</v>
      </c>
      <c r="S90" s="140"/>
      <c r="T90" s="85"/>
      <c r="U90" s="162" t="s">
        <v>17</v>
      </c>
      <c r="V90" s="162" t="s">
        <v>18</v>
      </c>
      <c r="W90" s="86" t="s">
        <v>1795</v>
      </c>
      <c r="X90" s="162" t="s">
        <v>1842</v>
      </c>
      <c r="Y90" s="162" t="s">
        <v>1037</v>
      </c>
      <c r="Z90" s="162" t="s">
        <v>1071</v>
      </c>
      <c r="AB90" s="162" t="str">
        <f>UPPER(LEFT(A90,3)&amp;YEAR(H90)&amp;MONTH(H90)&amp;DAY((H90))&amp;LEFT(U90,2)&amp;LEFT(V90,2)&amp;LEFT(W90,2))</f>
        <v>AGE2016125GRJE9E</v>
      </c>
      <c r="AC90" s="162">
        <f>COUNTIF($AB$4:$AB$297,AB90)</f>
        <v>3</v>
      </c>
      <c r="AD90" s="162" t="str">
        <f>VLOOKUP(U90,NIVEAUXADMIN!A:B,2,FALSE)</f>
        <v>HT08</v>
      </c>
      <c r="AE90" s="162" t="str">
        <f>VLOOKUP(V90,NIVEAUXADMIN!E:F,2,FALSE)</f>
        <v>HT08811</v>
      </c>
      <c r="AF90" s="162" t="str">
        <f>VLOOKUP(W90,NIVEAUXADMIN!I:J,2,FALSE)</f>
        <v>HT08811-09</v>
      </c>
      <c r="AG90" s="162">
        <f>IF(SUMPRODUCT(($A$4:$A90=A90)*($V$4:$V90=V90))&gt;1,0,1)</f>
        <v>0</v>
      </c>
    </row>
    <row r="91" spans="1:33" s="162" customFormat="1" ht="15" customHeight="1">
      <c r="A91" s="162" t="s">
        <v>2902</v>
      </c>
      <c r="B91" s="162" t="s">
        <v>28</v>
      </c>
      <c r="C91" s="162" t="s">
        <v>26</v>
      </c>
      <c r="E91" s="162" t="s">
        <v>48</v>
      </c>
      <c r="F91" s="162" t="s">
        <v>16</v>
      </c>
      <c r="G91" s="162" t="str">
        <f>CHOOSE(MONTH(H91), "Janvier", "Fevrier", "Mars", "Avril", "Mai", "Juin", "Juillet", "Aout", "Septembre", "Octobre", "Novembre", "Decembre")</f>
        <v>Decembre</v>
      </c>
      <c r="H91" s="153">
        <v>42710</v>
      </c>
      <c r="I91" s="84" t="s">
        <v>1049</v>
      </c>
      <c r="J91" s="162" t="s">
        <v>1053</v>
      </c>
      <c r="K91" s="162" t="s">
        <v>1048</v>
      </c>
      <c r="M91" s="80" t="str">
        <f>IFERROR(VLOOKUP(K91,REFERENCES!R:S,2,FALSE),"")</f>
        <v>Nombre</v>
      </c>
      <c r="N91" s="140">
        <v>88</v>
      </c>
      <c r="O91" s="75"/>
      <c r="P91" s="75"/>
      <c r="Q91" s="75"/>
      <c r="R91" s="79" t="s">
        <v>1875</v>
      </c>
      <c r="S91" s="140"/>
      <c r="T91" s="85"/>
      <c r="U91" s="162" t="s">
        <v>17</v>
      </c>
      <c r="V91" s="162" t="s">
        <v>18</v>
      </c>
      <c r="W91" s="86" t="s">
        <v>1795</v>
      </c>
      <c r="X91" s="162" t="s">
        <v>1841</v>
      </c>
      <c r="Y91" s="162" t="s">
        <v>1037</v>
      </c>
      <c r="Z91" s="162" t="s">
        <v>1071</v>
      </c>
      <c r="AB91" s="162" t="str">
        <f>UPPER(LEFT(A91,3)&amp;YEAR(H91)&amp;MONTH(H91)&amp;DAY((H91))&amp;LEFT(U91,2)&amp;LEFT(V91,2)&amp;LEFT(W91,2))</f>
        <v>AGE2016126GRJE9E</v>
      </c>
      <c r="AC91" s="162">
        <f>COUNTIF($AB$4:$AB$297,AB91)</f>
        <v>3</v>
      </c>
      <c r="AD91" s="162" t="str">
        <f>VLOOKUP(U91,NIVEAUXADMIN!A:B,2,FALSE)</f>
        <v>HT08</v>
      </c>
      <c r="AE91" s="162" t="str">
        <f>VLOOKUP(V91,NIVEAUXADMIN!E:F,2,FALSE)</f>
        <v>HT08811</v>
      </c>
      <c r="AF91" s="162" t="str">
        <f>VLOOKUP(W91,NIVEAUXADMIN!I:J,2,FALSE)</f>
        <v>HT08811-09</v>
      </c>
      <c r="AG91" s="162">
        <f>IF(SUMPRODUCT(($A$4:$A91=A91)*($V$4:$V91=V91))&gt;1,0,1)</f>
        <v>0</v>
      </c>
    </row>
    <row r="92" spans="1:33" s="162" customFormat="1" ht="15" customHeight="1">
      <c r="A92" s="162" t="s">
        <v>2902</v>
      </c>
      <c r="B92" s="162" t="s">
        <v>28</v>
      </c>
      <c r="C92" s="162" t="s">
        <v>26</v>
      </c>
      <c r="E92" s="162" t="s">
        <v>48</v>
      </c>
      <c r="F92" s="162" t="s">
        <v>16</v>
      </c>
      <c r="G92" s="162" t="str">
        <f>CHOOSE(MONTH(H92), "Janvier", "Fevrier", "Mars", "Avril", "Mai", "Juin", "Juillet", "Aout", "Septembre", "Octobre", "Novembre", "Decembre")</f>
        <v>Decembre</v>
      </c>
      <c r="H92" s="153">
        <v>42710</v>
      </c>
      <c r="I92" s="84" t="s">
        <v>1051</v>
      </c>
      <c r="J92" s="162" t="s">
        <v>1052</v>
      </c>
      <c r="K92" s="162" t="s">
        <v>1063</v>
      </c>
      <c r="M92" s="80" t="str">
        <f>IFERROR(VLOOKUP(K92,REFERENCES!R:S,2,FALSE),"")</f>
        <v>Nombre</v>
      </c>
      <c r="N92" s="140">
        <v>88</v>
      </c>
      <c r="O92" s="75"/>
      <c r="P92" s="75"/>
      <c r="Q92" s="75"/>
      <c r="R92" s="79" t="s">
        <v>1875</v>
      </c>
      <c r="S92" s="140"/>
      <c r="T92" s="85"/>
      <c r="U92" s="162" t="s">
        <v>17</v>
      </c>
      <c r="V92" s="162" t="s">
        <v>18</v>
      </c>
      <c r="W92" s="86" t="s">
        <v>1795</v>
      </c>
      <c r="X92" s="162" t="s">
        <v>1841</v>
      </c>
      <c r="Y92" s="162" t="s">
        <v>1037</v>
      </c>
      <c r="Z92" s="162" t="s">
        <v>1071</v>
      </c>
      <c r="AB92" s="162" t="str">
        <f>UPPER(LEFT(A92,3)&amp;YEAR(H92)&amp;MONTH(H92)&amp;DAY((H92))&amp;LEFT(U92,2)&amp;LEFT(V92,2)&amp;LEFT(W92,2))</f>
        <v>AGE2016126GRJE9E</v>
      </c>
      <c r="AC92" s="162">
        <f>COUNTIF($AB$4:$AB$297,AB92)</f>
        <v>3</v>
      </c>
      <c r="AD92" s="162" t="str">
        <f>VLOOKUP(U92,NIVEAUXADMIN!A:B,2,FALSE)</f>
        <v>HT08</v>
      </c>
      <c r="AE92" s="162" t="str">
        <f>VLOOKUP(V92,NIVEAUXADMIN!E:F,2,FALSE)</f>
        <v>HT08811</v>
      </c>
      <c r="AF92" s="162" t="str">
        <f>VLOOKUP(W92,NIVEAUXADMIN!I:J,2,FALSE)</f>
        <v>HT08811-09</v>
      </c>
      <c r="AG92" s="162">
        <f>IF(SUMPRODUCT(($A$4:$A92=A92)*($V$4:$V92=V92))&gt;1,0,1)</f>
        <v>0</v>
      </c>
    </row>
    <row r="93" spans="1:33" s="162" customFormat="1" ht="15" customHeight="1">
      <c r="A93" s="162" t="s">
        <v>2902</v>
      </c>
      <c r="B93" s="162" t="s">
        <v>28</v>
      </c>
      <c r="C93" s="162" t="s">
        <v>26</v>
      </c>
      <c r="E93" s="162" t="s">
        <v>48</v>
      </c>
      <c r="F93" s="162" t="s">
        <v>16</v>
      </c>
      <c r="G93" s="162" t="str">
        <f>CHOOSE(MONTH(H93), "Janvier", "Fevrier", "Mars", "Avril", "Mai", "Juin", "Juillet", "Aout", "Septembre", "Octobre", "Novembre", "Decembre")</f>
        <v>Decembre</v>
      </c>
      <c r="H93" s="153">
        <v>42710</v>
      </c>
      <c r="I93" s="84" t="s">
        <v>1051</v>
      </c>
      <c r="J93" s="162" t="s">
        <v>1052</v>
      </c>
      <c r="K93" s="162" t="s">
        <v>1062</v>
      </c>
      <c r="M93" s="80" t="str">
        <f>IFERROR(VLOOKUP(K93,REFERENCES!R:S,2,FALSE),"")</f>
        <v>Nombre</v>
      </c>
      <c r="N93" s="140">
        <v>88</v>
      </c>
      <c r="O93" s="75"/>
      <c r="P93" s="75"/>
      <c r="Q93" s="75"/>
      <c r="R93" s="79" t="s">
        <v>1875</v>
      </c>
      <c r="S93" s="140"/>
      <c r="T93" s="85"/>
      <c r="U93" s="162" t="s">
        <v>17</v>
      </c>
      <c r="V93" s="162" t="s">
        <v>18</v>
      </c>
      <c r="W93" s="86" t="s">
        <v>1795</v>
      </c>
      <c r="X93" s="162" t="s">
        <v>1841</v>
      </c>
      <c r="Y93" s="162" t="s">
        <v>1037</v>
      </c>
      <c r="Z93" s="162" t="s">
        <v>1071</v>
      </c>
      <c r="AB93" s="162" t="str">
        <f>UPPER(LEFT(A93,3)&amp;YEAR(H93)&amp;MONTH(H93)&amp;DAY((H93))&amp;LEFT(U93,2)&amp;LEFT(V93,2)&amp;LEFT(W93,2))</f>
        <v>AGE2016126GRJE9E</v>
      </c>
      <c r="AC93" s="162">
        <f>COUNTIF($AB$4:$AB$297,AB93)</f>
        <v>3</v>
      </c>
      <c r="AD93" s="162" t="str">
        <f>VLOOKUP(U93,NIVEAUXADMIN!A:B,2,FALSE)</f>
        <v>HT08</v>
      </c>
      <c r="AE93" s="162" t="str">
        <f>VLOOKUP(V93,NIVEAUXADMIN!E:F,2,FALSE)</f>
        <v>HT08811</v>
      </c>
      <c r="AF93" s="162" t="str">
        <f>VLOOKUP(W93,NIVEAUXADMIN!I:J,2,FALSE)</f>
        <v>HT08811-09</v>
      </c>
      <c r="AG93" s="162">
        <f>IF(SUMPRODUCT(($A$4:$A93=A93)*($V$4:$V93=V93))&gt;1,0,1)</f>
        <v>0</v>
      </c>
    </row>
    <row r="94" spans="1:33" s="162" customFormat="1" ht="15" customHeight="1">
      <c r="A94" s="162" t="s">
        <v>2902</v>
      </c>
      <c r="B94" s="162" t="s">
        <v>28</v>
      </c>
      <c r="C94" s="162" t="s">
        <v>26</v>
      </c>
      <c r="E94" s="162" t="s">
        <v>48</v>
      </c>
      <c r="F94" s="162" t="s">
        <v>16</v>
      </c>
      <c r="G94" s="162" t="s">
        <v>1947</v>
      </c>
      <c r="H94" s="153" t="s">
        <v>1952</v>
      </c>
      <c r="I94" s="84" t="s">
        <v>1051</v>
      </c>
      <c r="J94" s="162" t="s">
        <v>1052</v>
      </c>
      <c r="K94" s="162" t="s">
        <v>1059</v>
      </c>
      <c r="M94" s="80" t="str">
        <f>IFERROR(VLOOKUP(K94,REFERENCES!R:S,2,FALSE),"")</f>
        <v>Nombre</v>
      </c>
      <c r="N94" s="154">
        <v>100000</v>
      </c>
      <c r="O94" s="75"/>
      <c r="P94" s="75"/>
      <c r="Q94" s="75"/>
      <c r="R94" s="79" t="s">
        <v>1875</v>
      </c>
      <c r="S94" s="140"/>
      <c r="T94" s="85"/>
      <c r="U94" s="162" t="s">
        <v>17</v>
      </c>
      <c r="V94" s="162" t="s">
        <v>236</v>
      </c>
      <c r="W94" s="86" t="s">
        <v>1284</v>
      </c>
      <c r="X94" s="162" t="s">
        <v>1839</v>
      </c>
      <c r="AB94" s="162" t="e">
        <f>UPPER(LEFT(A94,3)&amp;YEAR(H94)&amp;MONTH(H94)&amp;DAY((H94))&amp;LEFT(U94,2)&amp;LEFT(V94,2)&amp;LEFT(W94,2))</f>
        <v>#VALUE!</v>
      </c>
      <c r="AC94" s="162">
        <f>COUNTIF($AB$4:$AB$297,AB94)</f>
        <v>72</v>
      </c>
      <c r="AD94" s="162" t="str">
        <f>VLOOKUP(U94,NIVEAUXADMIN!A:B,2,FALSE)</f>
        <v>HT08</v>
      </c>
      <c r="AE94" s="162" t="str">
        <f>VLOOKUP(V94,NIVEAUXADMIN!E:F,2,FALSE)</f>
        <v>HT08821</v>
      </c>
      <c r="AF94" s="162" t="str">
        <f>VLOOKUP(W94,NIVEAUXADMIN!I:J,2,FALSE)</f>
        <v>HT08821-01</v>
      </c>
      <c r="AG94" s="162">
        <f>IF(SUMPRODUCT(($A$4:$A94=A94)*($V$4:$V94=V94))&gt;1,0,1)</f>
        <v>0</v>
      </c>
    </row>
    <row r="95" spans="1:33" s="162" customFormat="1" ht="15" customHeight="1">
      <c r="A95" s="162" t="s">
        <v>2902</v>
      </c>
      <c r="B95" s="162" t="s">
        <v>28</v>
      </c>
      <c r="C95" s="162" t="s">
        <v>26</v>
      </c>
      <c r="E95" s="162" t="s">
        <v>48</v>
      </c>
      <c r="F95" s="162" t="s">
        <v>16</v>
      </c>
      <c r="G95" s="162" t="s">
        <v>1947</v>
      </c>
      <c r="H95" s="153" t="s">
        <v>1952</v>
      </c>
      <c r="I95" s="84" t="s">
        <v>1049</v>
      </c>
      <c r="J95" s="162" t="s">
        <v>1053</v>
      </c>
      <c r="K95" s="162" t="s">
        <v>1048</v>
      </c>
      <c r="M95" s="80" t="str">
        <f>IFERROR(VLOOKUP(K95,REFERENCES!R:S,2,FALSE),"")</f>
        <v>Nombre</v>
      </c>
      <c r="N95" s="154">
        <v>993</v>
      </c>
      <c r="O95" s="75"/>
      <c r="P95" s="75"/>
      <c r="Q95" s="75"/>
      <c r="R95" s="79" t="s">
        <v>1875</v>
      </c>
      <c r="S95" s="140"/>
      <c r="T95" s="85"/>
      <c r="U95" s="162" t="s">
        <v>17</v>
      </c>
      <c r="V95" s="162" t="s">
        <v>236</v>
      </c>
      <c r="W95" s="86" t="s">
        <v>1284</v>
      </c>
      <c r="X95" s="162" t="s">
        <v>1839</v>
      </c>
      <c r="AB95" s="162" t="e">
        <f>UPPER(LEFT(A95,3)&amp;YEAR(H95)&amp;MONTH(H95)&amp;DAY((H95))&amp;LEFT(U95,2)&amp;LEFT(V95,2)&amp;LEFT(W95,2))</f>
        <v>#VALUE!</v>
      </c>
      <c r="AC95" s="162">
        <f>COUNTIF($AB$4:$AB$297,AB95)</f>
        <v>72</v>
      </c>
      <c r="AD95" s="162" t="str">
        <f>VLOOKUP(U95,NIVEAUXADMIN!A:B,2,FALSE)</f>
        <v>HT08</v>
      </c>
      <c r="AE95" s="162" t="str">
        <f>VLOOKUP(V95,NIVEAUXADMIN!E:F,2,FALSE)</f>
        <v>HT08821</v>
      </c>
      <c r="AF95" s="162" t="str">
        <f>VLOOKUP(W95,NIVEAUXADMIN!I:J,2,FALSE)</f>
        <v>HT08821-01</v>
      </c>
      <c r="AG95" s="162">
        <f>IF(SUMPRODUCT(($A$4:$A95=A95)*($V$4:$V95=V95))&gt;1,0,1)</f>
        <v>0</v>
      </c>
    </row>
    <row r="96" spans="1:33" s="162" customFormat="1" ht="15" customHeight="1">
      <c r="A96" s="162" t="s">
        <v>2902</v>
      </c>
      <c r="B96" s="162" t="s">
        <v>28</v>
      </c>
      <c r="C96" s="162" t="s">
        <v>26</v>
      </c>
      <c r="E96" s="162" t="s">
        <v>48</v>
      </c>
      <c r="F96" s="162" t="s">
        <v>16</v>
      </c>
      <c r="G96" s="162" t="s">
        <v>1947</v>
      </c>
      <c r="H96" s="153" t="s">
        <v>1952</v>
      </c>
      <c r="I96" s="84" t="s">
        <v>1051</v>
      </c>
      <c r="J96" s="162" t="s">
        <v>1052</v>
      </c>
      <c r="K96" s="162" t="s">
        <v>1054</v>
      </c>
      <c r="M96" s="80" t="str">
        <f>IFERROR(VLOOKUP(K96,REFERENCES!R:S,2,FALSE),"")</f>
        <v>Nombre</v>
      </c>
      <c r="N96" s="154">
        <v>1986</v>
      </c>
      <c r="O96" s="75"/>
      <c r="P96" s="75"/>
      <c r="Q96" s="75"/>
      <c r="R96" s="79" t="s">
        <v>1875</v>
      </c>
      <c r="S96" s="140"/>
      <c r="T96" s="85"/>
      <c r="U96" s="162" t="s">
        <v>17</v>
      </c>
      <c r="V96" s="162" t="s">
        <v>236</v>
      </c>
      <c r="W96" s="86" t="s">
        <v>1284</v>
      </c>
      <c r="X96" s="162" t="s">
        <v>1839</v>
      </c>
      <c r="AB96" s="162" t="e">
        <f>UPPER(LEFT(A96,3)&amp;YEAR(H96)&amp;MONTH(H96)&amp;DAY((H96))&amp;LEFT(U96,2)&amp;LEFT(V96,2)&amp;LEFT(W96,2))</f>
        <v>#VALUE!</v>
      </c>
      <c r="AC96" s="162">
        <f>COUNTIF($AB$4:$AB$297,AB96)</f>
        <v>72</v>
      </c>
      <c r="AD96" s="162" t="str">
        <f>VLOOKUP(U96,NIVEAUXADMIN!A:B,2,FALSE)</f>
        <v>HT08</v>
      </c>
      <c r="AE96" s="162" t="str">
        <f>VLOOKUP(V96,NIVEAUXADMIN!E:F,2,FALSE)</f>
        <v>HT08821</v>
      </c>
      <c r="AF96" s="162" t="str">
        <f>VLOOKUP(W96,NIVEAUXADMIN!I:J,2,FALSE)</f>
        <v>HT08821-01</v>
      </c>
      <c r="AG96" s="162">
        <f>IF(SUMPRODUCT(($A$4:$A96=A96)*($V$4:$V96=V96))&gt;1,0,1)</f>
        <v>0</v>
      </c>
    </row>
    <row r="97" spans="1:33" s="162" customFormat="1" ht="15" customHeight="1">
      <c r="A97" s="162" t="s">
        <v>2902</v>
      </c>
      <c r="B97" s="162" t="s">
        <v>28</v>
      </c>
      <c r="C97" s="162" t="s">
        <v>26</v>
      </c>
      <c r="E97" s="162" t="s">
        <v>48</v>
      </c>
      <c r="F97" s="162" t="s">
        <v>16</v>
      </c>
      <c r="G97" s="162" t="s">
        <v>1947</v>
      </c>
      <c r="H97" s="153" t="s">
        <v>1952</v>
      </c>
      <c r="I97" s="84" t="s">
        <v>1049</v>
      </c>
      <c r="J97" s="162" t="s">
        <v>1053</v>
      </c>
      <c r="K97" s="162" t="s">
        <v>1064</v>
      </c>
      <c r="M97" s="80" t="str">
        <f>IFERROR(VLOOKUP(K97,REFERENCES!R:S,2,FALSE),"")</f>
        <v>Nombre</v>
      </c>
      <c r="N97" s="154">
        <v>993</v>
      </c>
      <c r="O97" s="75"/>
      <c r="P97" s="75"/>
      <c r="Q97" s="75"/>
      <c r="R97" s="79" t="s">
        <v>1875</v>
      </c>
      <c r="S97" s="140"/>
      <c r="T97" s="85"/>
      <c r="U97" s="162" t="s">
        <v>17</v>
      </c>
      <c r="V97" s="162" t="s">
        <v>236</v>
      </c>
      <c r="W97" s="86" t="s">
        <v>1284</v>
      </c>
      <c r="X97" s="162" t="s">
        <v>1839</v>
      </c>
      <c r="AB97" s="162" t="e">
        <f>UPPER(LEFT(A97,3)&amp;YEAR(H97)&amp;MONTH(H97)&amp;DAY((H97))&amp;LEFT(U97,2)&amp;LEFT(V97,2)&amp;LEFT(W97,2))</f>
        <v>#VALUE!</v>
      </c>
      <c r="AC97" s="162">
        <f>COUNTIF($AB$4:$AB$297,AB97)</f>
        <v>72</v>
      </c>
      <c r="AD97" s="162" t="str">
        <f>VLOOKUP(U97,NIVEAUXADMIN!A:B,2,FALSE)</f>
        <v>HT08</v>
      </c>
      <c r="AE97" s="162" t="str">
        <f>VLOOKUP(V97,NIVEAUXADMIN!E:F,2,FALSE)</f>
        <v>HT08821</v>
      </c>
      <c r="AF97" s="162" t="str">
        <f>VLOOKUP(W97,NIVEAUXADMIN!I:J,2,FALSE)</f>
        <v>HT08821-01</v>
      </c>
      <c r="AG97" s="162">
        <f>IF(SUMPRODUCT(($A$4:$A97=A97)*($V$4:$V97=V97))&gt;1,0,1)</f>
        <v>0</v>
      </c>
    </row>
    <row r="98" spans="1:33" s="162" customFormat="1" ht="15" customHeight="1">
      <c r="A98" s="162" t="s">
        <v>2902</v>
      </c>
      <c r="B98" s="162" t="s">
        <v>28</v>
      </c>
      <c r="C98" s="162" t="s">
        <v>26</v>
      </c>
      <c r="E98" s="162" t="s">
        <v>48</v>
      </c>
      <c r="F98" s="162" t="s">
        <v>16</v>
      </c>
      <c r="G98" s="162" t="s">
        <v>1947</v>
      </c>
      <c r="H98" s="153" t="s">
        <v>1952</v>
      </c>
      <c r="I98" s="84" t="s">
        <v>1051</v>
      </c>
      <c r="J98" s="162" t="s">
        <v>1052</v>
      </c>
      <c r="K98" s="162" t="s">
        <v>1062</v>
      </c>
      <c r="M98" s="80" t="str">
        <f>IFERROR(VLOOKUP(K98,REFERENCES!R:S,2,FALSE),"")</f>
        <v>Nombre</v>
      </c>
      <c r="N98" s="154">
        <v>993</v>
      </c>
      <c r="O98" s="75"/>
      <c r="P98" s="75"/>
      <c r="Q98" s="75"/>
      <c r="R98" s="79" t="s">
        <v>1875</v>
      </c>
      <c r="S98" s="140"/>
      <c r="T98" s="85"/>
      <c r="U98" s="162" t="s">
        <v>17</v>
      </c>
      <c r="V98" s="162" t="s">
        <v>236</v>
      </c>
      <c r="W98" s="86" t="s">
        <v>1284</v>
      </c>
      <c r="X98" s="162" t="s">
        <v>1839</v>
      </c>
      <c r="AB98" s="162" t="e">
        <f>UPPER(LEFT(A98,3)&amp;YEAR(H98)&amp;MONTH(H98)&amp;DAY((H98))&amp;LEFT(U98,2)&amp;LEFT(V98,2)&amp;LEFT(W98,2))</f>
        <v>#VALUE!</v>
      </c>
      <c r="AC98" s="162">
        <f>COUNTIF($AB$4:$AB$297,AB98)</f>
        <v>72</v>
      </c>
      <c r="AD98" s="162" t="str">
        <f>VLOOKUP(U98,NIVEAUXADMIN!A:B,2,FALSE)</f>
        <v>HT08</v>
      </c>
      <c r="AE98" s="162" t="str">
        <f>VLOOKUP(V98,NIVEAUXADMIN!E:F,2,FALSE)</f>
        <v>HT08821</v>
      </c>
      <c r="AF98" s="162" t="str">
        <f>VLOOKUP(W98,NIVEAUXADMIN!I:J,2,FALSE)</f>
        <v>HT08821-01</v>
      </c>
      <c r="AG98" s="162">
        <f>IF(SUMPRODUCT(($A$4:$A98=A98)*($V$4:$V98=V98))&gt;1,0,1)</f>
        <v>0</v>
      </c>
    </row>
    <row r="99" spans="1:33" s="162" customFormat="1" ht="15" customHeight="1">
      <c r="A99" s="162" t="s">
        <v>2902</v>
      </c>
      <c r="B99" s="162" t="s">
        <v>28</v>
      </c>
      <c r="C99" s="162" t="s">
        <v>26</v>
      </c>
      <c r="E99" s="162" t="s">
        <v>48</v>
      </c>
      <c r="F99" s="162" t="s">
        <v>16</v>
      </c>
      <c r="G99" s="162" t="s">
        <v>1947</v>
      </c>
      <c r="H99" s="153" t="s">
        <v>1952</v>
      </c>
      <c r="I99" s="84" t="s">
        <v>1051</v>
      </c>
      <c r="J99" s="162" t="s">
        <v>1052</v>
      </c>
      <c r="K99" s="162" t="s">
        <v>1058</v>
      </c>
      <c r="M99" s="80" t="str">
        <f>IFERROR(VLOOKUP(K99,REFERENCES!R:S,2,FALSE),"")</f>
        <v>Nombre</v>
      </c>
      <c r="N99" s="154">
        <v>1986</v>
      </c>
      <c r="O99" s="75"/>
      <c r="P99" s="75"/>
      <c r="Q99" s="75"/>
      <c r="R99" s="79" t="s">
        <v>1875</v>
      </c>
      <c r="S99" s="140">
        <v>993</v>
      </c>
      <c r="T99" s="85"/>
      <c r="U99" s="162" t="s">
        <v>17</v>
      </c>
      <c r="V99" s="162" t="s">
        <v>236</v>
      </c>
      <c r="W99" s="86" t="s">
        <v>1284</v>
      </c>
      <c r="X99" s="162" t="s">
        <v>1839</v>
      </c>
      <c r="AB99" s="162" t="e">
        <f>UPPER(LEFT(A99,3)&amp;YEAR(H99)&amp;MONTH(H99)&amp;DAY((H99))&amp;LEFT(U99,2)&amp;LEFT(V99,2)&amp;LEFT(W99,2))</f>
        <v>#VALUE!</v>
      </c>
      <c r="AC99" s="162">
        <f>COUNTIF($AB$4:$AB$297,AB99)</f>
        <v>72</v>
      </c>
      <c r="AD99" s="162" t="str">
        <f>VLOOKUP(U99,NIVEAUXADMIN!A:B,2,FALSE)</f>
        <v>HT08</v>
      </c>
      <c r="AE99" s="162" t="str">
        <f>VLOOKUP(V99,NIVEAUXADMIN!E:F,2,FALSE)</f>
        <v>HT08821</v>
      </c>
      <c r="AF99" s="162" t="str">
        <f>VLOOKUP(W99,NIVEAUXADMIN!I:J,2,FALSE)</f>
        <v>HT08821-01</v>
      </c>
      <c r="AG99" s="162">
        <f>IF(SUMPRODUCT(($A$4:$A99=A99)*($V$4:$V99=V99))&gt;1,0,1)</f>
        <v>0</v>
      </c>
    </row>
    <row r="100" spans="1:33" s="162" customFormat="1" ht="15" customHeight="1">
      <c r="A100" s="162" t="s">
        <v>2902</v>
      </c>
      <c r="B100" s="162" t="s">
        <v>28</v>
      </c>
      <c r="C100" s="162" t="s">
        <v>26</v>
      </c>
      <c r="E100" s="162" t="s">
        <v>48</v>
      </c>
      <c r="F100" s="162" t="s">
        <v>16</v>
      </c>
      <c r="G100" s="162" t="s">
        <v>2865</v>
      </c>
      <c r="H100" s="153" t="s">
        <v>2919</v>
      </c>
      <c r="I100" s="84" t="s">
        <v>1049</v>
      </c>
      <c r="J100" s="162" t="s">
        <v>1053</v>
      </c>
      <c r="K100" s="162" t="s">
        <v>1064</v>
      </c>
      <c r="M100" s="80" t="str">
        <f>IFERROR(VLOOKUP(K100,REFERENCES!R:S,2,FALSE),"")</f>
        <v>Nombre</v>
      </c>
      <c r="N100" s="140">
        <v>1336</v>
      </c>
      <c r="O100" s="140"/>
      <c r="P100" s="75"/>
      <c r="Q100" s="75"/>
      <c r="R100" s="79"/>
      <c r="S100" s="140">
        <v>1336</v>
      </c>
      <c r="T100" s="85"/>
      <c r="U100" s="162" t="s">
        <v>20</v>
      </c>
      <c r="V100" s="162" t="s">
        <v>21</v>
      </c>
      <c r="W100" s="86"/>
      <c r="X100" s="162" t="s">
        <v>2873</v>
      </c>
      <c r="AB100" s="162" t="e">
        <f>UPPER(LEFT(A100,3)&amp;YEAR(H100)&amp;MONTH(H100)&amp;DAY((H100))&amp;LEFT(U100,2)&amp;LEFT(V100,2)&amp;LEFT(W100,2))</f>
        <v>#VALUE!</v>
      </c>
      <c r="AC100" s="162">
        <f>COUNTIF($AB$4:$AB$297,AB100)</f>
        <v>72</v>
      </c>
      <c r="AD100" s="162" t="str">
        <f>VLOOKUP(U100,NIVEAUXADMIN!A:B,2,FALSE)</f>
        <v>HT07</v>
      </c>
      <c r="AE100" s="162" t="str">
        <f>VLOOKUP(V100,NIVEAUXADMIN!E:F,2,FALSE)</f>
        <v>HT07711</v>
      </c>
      <c r="AF100" s="162" t="e">
        <f>VLOOKUP(W100,NIVEAUXADMIN!I:J,2,FALSE)</f>
        <v>#N/A</v>
      </c>
      <c r="AG100" s="162">
        <f>IF(SUMPRODUCT(($A$4:$A100=A100)*($V$4:$V100=V100))&gt;1,0,1)</f>
        <v>1</v>
      </c>
    </row>
    <row r="101" spans="1:33" s="162" customFormat="1" ht="15" customHeight="1">
      <c r="A101" s="162" t="s">
        <v>2902</v>
      </c>
      <c r="B101" s="162" t="s">
        <v>28</v>
      </c>
      <c r="C101" s="162" t="s">
        <v>26</v>
      </c>
      <c r="E101" s="162" t="s">
        <v>48</v>
      </c>
      <c r="F101" s="162" t="s">
        <v>16</v>
      </c>
      <c r="G101" s="162" t="s">
        <v>2865</v>
      </c>
      <c r="H101" s="153" t="s">
        <v>2919</v>
      </c>
      <c r="I101" s="84" t="s">
        <v>1051</v>
      </c>
      <c r="J101" s="162" t="s">
        <v>1052</v>
      </c>
      <c r="K101" s="162" t="s">
        <v>1062</v>
      </c>
      <c r="M101" s="80" t="str">
        <f>IFERROR(VLOOKUP(K101,REFERENCES!R:S,2,FALSE),"")</f>
        <v>Nombre</v>
      </c>
      <c r="N101" s="140">
        <v>1336</v>
      </c>
      <c r="O101" s="140"/>
      <c r="P101" s="75"/>
      <c r="Q101" s="75"/>
      <c r="R101" s="79"/>
      <c r="S101" s="140">
        <v>1336</v>
      </c>
      <c r="T101" s="85"/>
      <c r="U101" s="162" t="s">
        <v>20</v>
      </c>
      <c r="V101" s="162" t="s">
        <v>21</v>
      </c>
      <c r="W101" s="86"/>
      <c r="X101" s="162" t="s">
        <v>2873</v>
      </c>
      <c r="AB101" s="162" t="e">
        <f>UPPER(LEFT(A101,3)&amp;YEAR(H101)&amp;MONTH(H101)&amp;DAY((H101))&amp;LEFT(U101,2)&amp;LEFT(V101,2)&amp;LEFT(W101,2))</f>
        <v>#VALUE!</v>
      </c>
      <c r="AC101" s="162">
        <f>COUNTIF($AB$4:$AB$297,AB101)</f>
        <v>72</v>
      </c>
      <c r="AD101" s="162" t="str">
        <f>VLOOKUP(U101,NIVEAUXADMIN!A:B,2,FALSE)</f>
        <v>HT07</v>
      </c>
      <c r="AE101" s="162" t="str">
        <f>VLOOKUP(V101,NIVEAUXADMIN!E:F,2,FALSE)</f>
        <v>HT07711</v>
      </c>
      <c r="AF101" s="162" t="e">
        <f>VLOOKUP(W101,NIVEAUXADMIN!I:J,2,FALSE)</f>
        <v>#N/A</v>
      </c>
      <c r="AG101" s="162">
        <f>IF(SUMPRODUCT(($A$4:$A101=A101)*($V$4:$V101=V101))&gt;1,0,1)</f>
        <v>0</v>
      </c>
    </row>
    <row r="102" spans="1:33" s="162" customFormat="1" ht="15" customHeight="1">
      <c r="A102" s="162" t="s">
        <v>2902</v>
      </c>
      <c r="B102" s="162" t="s">
        <v>28</v>
      </c>
      <c r="C102" s="162" t="s">
        <v>26</v>
      </c>
      <c r="E102" s="162" t="s">
        <v>48</v>
      </c>
      <c r="F102" s="162" t="s">
        <v>16</v>
      </c>
      <c r="G102" s="162" t="s">
        <v>2865</v>
      </c>
      <c r="H102" s="153" t="s">
        <v>2875</v>
      </c>
      <c r="I102" s="84" t="s">
        <v>1049</v>
      </c>
      <c r="J102" s="162" t="s">
        <v>1053</v>
      </c>
      <c r="K102" s="162" t="s">
        <v>1064</v>
      </c>
      <c r="M102" s="80" t="str">
        <f>IFERROR(VLOOKUP(K102,REFERENCES!R:S,2,FALSE),"")</f>
        <v>Nombre</v>
      </c>
      <c r="N102" s="140">
        <v>2886</v>
      </c>
      <c r="O102" s="140"/>
      <c r="P102" s="75"/>
      <c r="Q102" s="75"/>
      <c r="R102" s="79"/>
      <c r="S102" s="140">
        <v>2886</v>
      </c>
      <c r="T102" s="85"/>
      <c r="U102" s="162" t="s">
        <v>20</v>
      </c>
      <c r="V102" s="162" t="s">
        <v>536</v>
      </c>
      <c r="W102" s="86"/>
      <c r="X102" s="162" t="s">
        <v>2873</v>
      </c>
      <c r="AB102" s="162" t="e">
        <f>UPPER(LEFT(A102,3)&amp;YEAR(H102)&amp;MONTH(H102)&amp;DAY((H102))&amp;LEFT(U102,2)&amp;LEFT(V102,2)&amp;LEFT(W102,2))</f>
        <v>#VALUE!</v>
      </c>
      <c r="AC102" s="162">
        <f>COUNTIF($AB$4:$AB$297,AB102)</f>
        <v>72</v>
      </c>
      <c r="AD102" s="162" t="str">
        <f>VLOOKUP(U102,NIVEAUXADMIN!A:B,2,FALSE)</f>
        <v>HT07</v>
      </c>
      <c r="AE102" s="162" t="str">
        <f>VLOOKUP(V102,NIVEAUXADMIN!E:F,2,FALSE)</f>
        <v>HT07742</v>
      </c>
      <c r="AF102" s="162" t="e">
        <f>VLOOKUP(W102,NIVEAUXADMIN!I:J,2,FALSE)</f>
        <v>#N/A</v>
      </c>
      <c r="AG102" s="162">
        <f>IF(SUMPRODUCT(($A$4:$A102=A102)*($V$4:$V102=V102))&gt;1,0,1)</f>
        <v>1</v>
      </c>
    </row>
    <row r="103" spans="1:33" s="162" customFormat="1" ht="15" customHeight="1">
      <c r="A103" s="162" t="s">
        <v>2902</v>
      </c>
      <c r="B103" s="162" t="s">
        <v>28</v>
      </c>
      <c r="C103" s="162" t="s">
        <v>26</v>
      </c>
      <c r="E103" s="162" t="s">
        <v>48</v>
      </c>
      <c r="F103" s="162" t="s">
        <v>16</v>
      </c>
      <c r="G103" s="162" t="s">
        <v>2865</v>
      </c>
      <c r="H103" s="153" t="s">
        <v>2875</v>
      </c>
      <c r="I103" s="84" t="s">
        <v>1051</v>
      </c>
      <c r="J103" s="162" t="s">
        <v>1052</v>
      </c>
      <c r="K103" s="162" t="s">
        <v>1062</v>
      </c>
      <c r="M103" s="80" t="str">
        <f>IFERROR(VLOOKUP(K103,REFERENCES!R:S,2,FALSE),"")</f>
        <v>Nombre</v>
      </c>
      <c r="N103" s="140">
        <v>1698</v>
      </c>
      <c r="O103" s="140"/>
      <c r="P103" s="75"/>
      <c r="Q103" s="75"/>
      <c r="R103" s="79"/>
      <c r="S103" s="140">
        <v>1598</v>
      </c>
      <c r="T103" s="85"/>
      <c r="U103" s="162" t="s">
        <v>20</v>
      </c>
      <c r="V103" s="162" t="s">
        <v>536</v>
      </c>
      <c r="W103" s="86"/>
      <c r="X103" s="162" t="s">
        <v>2873</v>
      </c>
      <c r="AB103" s="162" t="e">
        <f>UPPER(LEFT(A103,3)&amp;YEAR(H103)&amp;MONTH(H103)&amp;DAY((H103))&amp;LEFT(U103,2)&amp;LEFT(V103,2)&amp;LEFT(W103,2))</f>
        <v>#VALUE!</v>
      </c>
      <c r="AC103" s="162">
        <f>COUNTIF($AB$4:$AB$297,AB103)</f>
        <v>72</v>
      </c>
      <c r="AD103" s="162" t="str">
        <f>VLOOKUP(U103,NIVEAUXADMIN!A:B,2,FALSE)</f>
        <v>HT07</v>
      </c>
      <c r="AE103" s="162" t="str">
        <f>VLOOKUP(V103,NIVEAUXADMIN!E:F,2,FALSE)</f>
        <v>HT07742</v>
      </c>
      <c r="AF103" s="162" t="e">
        <f>VLOOKUP(W103,NIVEAUXADMIN!I:J,2,FALSE)</f>
        <v>#N/A</v>
      </c>
      <c r="AG103" s="162">
        <f>IF(SUMPRODUCT(($A$4:$A103=A103)*($V$4:$V103=V103))&gt;1,0,1)</f>
        <v>0</v>
      </c>
    </row>
    <row r="104" spans="1:33" s="162" customFormat="1" ht="15" customHeight="1">
      <c r="A104" s="162" t="s">
        <v>2902</v>
      </c>
      <c r="B104" s="162" t="s">
        <v>28</v>
      </c>
      <c r="C104" s="162" t="s">
        <v>26</v>
      </c>
      <c r="E104" s="162" t="s">
        <v>48</v>
      </c>
      <c r="F104" s="162" t="s">
        <v>16</v>
      </c>
      <c r="G104" s="162" t="s">
        <v>2865</v>
      </c>
      <c r="H104" s="153" t="s">
        <v>2876</v>
      </c>
      <c r="I104" s="84" t="s">
        <v>1049</v>
      </c>
      <c r="J104" s="162" t="s">
        <v>1053</v>
      </c>
      <c r="K104" s="162" t="s">
        <v>1064</v>
      </c>
      <c r="M104" s="80" t="str">
        <f>IFERROR(VLOOKUP(K104,REFERENCES!R:S,2,FALSE),"")</f>
        <v>Nombre</v>
      </c>
      <c r="N104" s="140">
        <v>1485</v>
      </c>
      <c r="O104" s="140"/>
      <c r="P104" s="75"/>
      <c r="Q104" s="75"/>
      <c r="R104" s="79"/>
      <c r="S104" s="140">
        <v>1485</v>
      </c>
      <c r="T104" s="85"/>
      <c r="U104" s="162" t="s">
        <v>20</v>
      </c>
      <c r="V104" s="162" t="s">
        <v>2867</v>
      </c>
      <c r="W104" s="86"/>
      <c r="X104" s="162" t="s">
        <v>2873</v>
      </c>
      <c r="AB104" s="162" t="e">
        <f>UPPER(LEFT(A104,3)&amp;YEAR(H104)&amp;MONTH(H104)&amp;DAY((H104))&amp;LEFT(U104,2)&amp;LEFT(V104,2)&amp;LEFT(W104,2))</f>
        <v>#VALUE!</v>
      </c>
      <c r="AC104" s="162">
        <f>COUNTIF($AB$4:$AB$297,AB104)</f>
        <v>72</v>
      </c>
      <c r="AD104" s="162" t="str">
        <f>VLOOKUP(U104,NIVEAUXADMIN!A:B,2,FALSE)</f>
        <v>HT07</v>
      </c>
      <c r="AE104" s="162" t="str">
        <f>VLOOKUP(V104,NIVEAUXADMIN!E:F,2,FALSE)</f>
        <v>HT07716</v>
      </c>
      <c r="AF104" s="162" t="e">
        <f>VLOOKUP(W104,NIVEAUXADMIN!I:J,2,FALSE)</f>
        <v>#N/A</v>
      </c>
      <c r="AG104" s="162">
        <f>IF(SUMPRODUCT(($A$4:$A104=A104)*($V$4:$V104=V104))&gt;1,0,1)</f>
        <v>1</v>
      </c>
    </row>
    <row r="105" spans="1:33" s="162" customFormat="1" ht="15" customHeight="1">
      <c r="A105" s="162" t="s">
        <v>2902</v>
      </c>
      <c r="B105" s="162" t="s">
        <v>28</v>
      </c>
      <c r="C105" s="162" t="s">
        <v>26</v>
      </c>
      <c r="E105" s="162" t="s">
        <v>48</v>
      </c>
      <c r="F105" s="162" t="s">
        <v>16</v>
      </c>
      <c r="G105" s="162" t="s">
        <v>2865</v>
      </c>
      <c r="H105" s="153" t="s">
        <v>2876</v>
      </c>
      <c r="I105" s="84" t="s">
        <v>1051</v>
      </c>
      <c r="J105" s="162" t="s">
        <v>1052</v>
      </c>
      <c r="K105" s="162" t="s">
        <v>1062</v>
      </c>
      <c r="M105" s="80" t="str">
        <f>IFERROR(VLOOKUP(K105,REFERENCES!R:S,2,FALSE),"")</f>
        <v>Nombre</v>
      </c>
      <c r="N105" s="140">
        <v>852</v>
      </c>
      <c r="O105" s="140"/>
      <c r="P105" s="75"/>
      <c r="Q105" s="75"/>
      <c r="R105" s="79"/>
      <c r="S105" s="140">
        <v>852</v>
      </c>
      <c r="T105" s="85"/>
      <c r="U105" s="162" t="s">
        <v>20</v>
      </c>
      <c r="V105" s="162" t="s">
        <v>2867</v>
      </c>
      <c r="W105" s="86"/>
      <c r="X105" s="162" t="s">
        <v>2873</v>
      </c>
      <c r="AB105" s="162" t="e">
        <f>UPPER(LEFT(A105,3)&amp;YEAR(H105)&amp;MONTH(H105)&amp;DAY((H105))&amp;LEFT(U105,2)&amp;LEFT(V105,2)&amp;LEFT(W105,2))</f>
        <v>#VALUE!</v>
      </c>
      <c r="AC105" s="162">
        <f>COUNTIF($AB$4:$AB$297,AB105)</f>
        <v>72</v>
      </c>
      <c r="AD105" s="162" t="str">
        <f>VLOOKUP(U105,NIVEAUXADMIN!A:B,2,FALSE)</f>
        <v>HT07</v>
      </c>
      <c r="AE105" s="162" t="str">
        <f>VLOOKUP(V105,NIVEAUXADMIN!E:F,2,FALSE)</f>
        <v>HT07716</v>
      </c>
      <c r="AF105" s="162" t="e">
        <f>VLOOKUP(W105,NIVEAUXADMIN!I:J,2,FALSE)</f>
        <v>#N/A</v>
      </c>
      <c r="AG105" s="162">
        <f>IF(SUMPRODUCT(($A$4:$A105=A105)*($V$4:$V105=V105))&gt;1,0,1)</f>
        <v>0</v>
      </c>
    </row>
    <row r="106" spans="1:33" s="162" customFormat="1" ht="15" customHeight="1">
      <c r="A106" s="162" t="s">
        <v>2902</v>
      </c>
      <c r="B106" s="162" t="s">
        <v>28</v>
      </c>
      <c r="C106" s="162" t="s">
        <v>26</v>
      </c>
      <c r="E106" s="162" t="s">
        <v>48</v>
      </c>
      <c r="F106" s="162" t="s">
        <v>16</v>
      </c>
      <c r="G106" s="162" t="s">
        <v>2865</v>
      </c>
      <c r="H106" s="153" t="s">
        <v>2876</v>
      </c>
      <c r="I106" s="84" t="s">
        <v>1051</v>
      </c>
      <c r="J106" s="162" t="s">
        <v>1052</v>
      </c>
      <c r="K106" s="162" t="s">
        <v>1061</v>
      </c>
      <c r="M106" s="80" t="str">
        <f>IFERROR(VLOOKUP(K106,REFERENCES!R:S,2,FALSE),"")</f>
        <v>Nombre</v>
      </c>
      <c r="N106" s="140">
        <v>1234</v>
      </c>
      <c r="O106" s="140"/>
      <c r="P106" s="75"/>
      <c r="Q106" s="75"/>
      <c r="R106" s="79"/>
      <c r="S106" s="140">
        <v>1234</v>
      </c>
      <c r="T106" s="85"/>
      <c r="U106" s="162" t="s">
        <v>20</v>
      </c>
      <c r="V106" s="162" t="s">
        <v>2867</v>
      </c>
      <c r="W106" s="86"/>
      <c r="X106" s="162" t="s">
        <v>2873</v>
      </c>
      <c r="AB106" s="162" t="e">
        <f>UPPER(LEFT(A106,3)&amp;YEAR(H106)&amp;MONTH(H106)&amp;DAY((H106))&amp;LEFT(U106,2)&amp;LEFT(V106,2)&amp;LEFT(W106,2))</f>
        <v>#VALUE!</v>
      </c>
      <c r="AC106" s="162">
        <f>COUNTIF($AB$4:$AB$297,AB106)</f>
        <v>72</v>
      </c>
      <c r="AD106" s="162" t="str">
        <f>VLOOKUP(U106,NIVEAUXADMIN!A:B,2,FALSE)</f>
        <v>HT07</v>
      </c>
      <c r="AE106" s="162" t="str">
        <f>VLOOKUP(V106,NIVEAUXADMIN!E:F,2,FALSE)</f>
        <v>HT07716</v>
      </c>
      <c r="AF106" s="162" t="e">
        <f>VLOOKUP(W106,NIVEAUXADMIN!I:J,2,FALSE)</f>
        <v>#N/A</v>
      </c>
      <c r="AG106" s="162">
        <f>IF(SUMPRODUCT(($A$4:$A106=A106)*($V$4:$V106=V106))&gt;1,0,1)</f>
        <v>0</v>
      </c>
    </row>
    <row r="107" spans="1:33" s="162" customFormat="1" ht="15" customHeight="1">
      <c r="A107" s="162" t="s">
        <v>2902</v>
      </c>
      <c r="B107" s="162" t="s">
        <v>28</v>
      </c>
      <c r="C107" s="162" t="s">
        <v>26</v>
      </c>
      <c r="E107" s="162" t="s">
        <v>48</v>
      </c>
      <c r="F107" s="162" t="s">
        <v>16</v>
      </c>
      <c r="G107" s="162" t="str">
        <f>CHOOSE(MONTH(H107), "Janvier", "Fevrier", "Mars", "Avril", "Mai", "Juin", "Juillet", "Aout", "Septembre", "Octobre", "Novembre", "Decembre")</f>
        <v>Fevrier</v>
      </c>
      <c r="H107" s="153">
        <v>42781</v>
      </c>
      <c r="I107" s="84" t="s">
        <v>1049</v>
      </c>
      <c r="J107" s="162" t="s">
        <v>1053</v>
      </c>
      <c r="K107" s="162" t="s">
        <v>1064</v>
      </c>
      <c r="M107" s="80" t="str">
        <f>IFERROR(VLOOKUP(K107,REFERENCES!R:S,2,FALSE),"")</f>
        <v>Nombre</v>
      </c>
      <c r="N107" s="140">
        <v>503</v>
      </c>
      <c r="O107" s="140"/>
      <c r="P107" s="75"/>
      <c r="Q107" s="75"/>
      <c r="R107" s="79"/>
      <c r="S107" s="140">
        <v>503</v>
      </c>
      <c r="T107" s="85"/>
      <c r="U107" s="162" t="s">
        <v>17</v>
      </c>
      <c r="V107" s="162" t="s">
        <v>236</v>
      </c>
      <c r="W107" s="86"/>
      <c r="X107" s="162" t="s">
        <v>2873</v>
      </c>
      <c r="AB107" s="162" t="str">
        <f>UPPER(LEFT(A107,3)&amp;YEAR(H107)&amp;MONTH(H107)&amp;DAY((H107))&amp;LEFT(U107,2)&amp;LEFT(V107,2)&amp;LEFT(W107,2))</f>
        <v>AGE2017215GRAN</v>
      </c>
      <c r="AC107" s="162">
        <f>COUNTIF($AB$4:$AB$297,AB107)</f>
        <v>2</v>
      </c>
      <c r="AD107" s="162" t="str">
        <f>VLOOKUP(U107,NIVEAUXADMIN!A:B,2,FALSE)</f>
        <v>HT08</v>
      </c>
      <c r="AE107" s="162" t="str">
        <f>VLOOKUP(V107,NIVEAUXADMIN!E:F,2,FALSE)</f>
        <v>HT08821</v>
      </c>
      <c r="AF107" s="162" t="e">
        <f>VLOOKUP(W107,NIVEAUXADMIN!I:J,2,FALSE)</f>
        <v>#N/A</v>
      </c>
      <c r="AG107" s="162">
        <f>IF(SUMPRODUCT(($A$4:$A107=A107)*($V$4:$V107=V107))&gt;1,0,1)</f>
        <v>0</v>
      </c>
    </row>
    <row r="108" spans="1:33" s="162" customFormat="1" ht="15" customHeight="1">
      <c r="A108" s="162" t="s">
        <v>2902</v>
      </c>
      <c r="B108" s="162" t="s">
        <v>28</v>
      </c>
      <c r="C108" s="162" t="s">
        <v>26</v>
      </c>
      <c r="E108" s="162" t="s">
        <v>48</v>
      </c>
      <c r="F108" s="162" t="s">
        <v>16</v>
      </c>
      <c r="G108" s="162" t="str">
        <f>CHOOSE(MONTH(H108), "Janvier", "Fevrier", "Mars", "Avril", "Mai", "Juin", "Juillet", "Aout", "Septembre", "Octobre", "Novembre", "Decembre")</f>
        <v>Fevrier</v>
      </c>
      <c r="H108" s="153">
        <v>42781</v>
      </c>
      <c r="I108" s="84" t="s">
        <v>1051</v>
      </c>
      <c r="J108" s="162" t="s">
        <v>1052</v>
      </c>
      <c r="K108" s="162" t="s">
        <v>1062</v>
      </c>
      <c r="M108" s="80" t="str">
        <f>IFERROR(VLOOKUP(K108,REFERENCES!R:S,2,FALSE),"")</f>
        <v>Nombre</v>
      </c>
      <c r="N108" s="140">
        <v>503</v>
      </c>
      <c r="O108" s="140"/>
      <c r="P108" s="75"/>
      <c r="Q108" s="75"/>
      <c r="R108" s="79"/>
      <c r="S108" s="140">
        <v>503</v>
      </c>
      <c r="T108" s="85"/>
      <c r="U108" s="162" t="s">
        <v>17</v>
      </c>
      <c r="V108" s="162" t="s">
        <v>236</v>
      </c>
      <c r="W108" s="86"/>
      <c r="X108" s="162" t="s">
        <v>2873</v>
      </c>
      <c r="AB108" s="162" t="str">
        <f>UPPER(LEFT(A108,3)&amp;YEAR(H108)&amp;MONTH(H108)&amp;DAY((H108))&amp;LEFT(U108,2)&amp;LEFT(V108,2)&amp;LEFT(W108,2))</f>
        <v>AGE2017215GRAN</v>
      </c>
      <c r="AC108" s="162">
        <f>COUNTIF($AB$4:$AB$297,AB108)</f>
        <v>2</v>
      </c>
      <c r="AD108" s="162" t="str">
        <f>VLOOKUP(U108,NIVEAUXADMIN!A:B,2,FALSE)</f>
        <v>HT08</v>
      </c>
      <c r="AE108" s="162" t="str">
        <f>VLOOKUP(V108,NIVEAUXADMIN!E:F,2,FALSE)</f>
        <v>HT08821</v>
      </c>
      <c r="AF108" s="162" t="e">
        <f>VLOOKUP(W108,NIVEAUXADMIN!I:J,2,FALSE)</f>
        <v>#N/A</v>
      </c>
      <c r="AG108" s="162">
        <f>IF(SUMPRODUCT(($A$4:$A108=A108)*($V$4:$V108=V108))&gt;1,0,1)</f>
        <v>0</v>
      </c>
    </row>
    <row r="109" spans="1:33" s="162" customFormat="1" ht="15" customHeight="1">
      <c r="A109" s="162" t="s">
        <v>2902</v>
      </c>
      <c r="B109" s="162" t="s">
        <v>28</v>
      </c>
      <c r="C109" s="162" t="s">
        <v>26</v>
      </c>
      <c r="E109" s="162" t="s">
        <v>48</v>
      </c>
      <c r="F109" s="162" t="s">
        <v>16</v>
      </c>
      <c r="G109" s="162" t="str">
        <f>CHOOSE(MONTH(H109), "Janvier", "Fevrier", "Mars", "Avril", "Mai", "Juin", "Juillet", "Aout", "Septembre", "Octobre", "Novembre", "Decembre")</f>
        <v>Decembre</v>
      </c>
      <c r="H109" s="153">
        <v>42720</v>
      </c>
      <c r="I109" s="84" t="s">
        <v>1049</v>
      </c>
      <c r="J109" s="162" t="s">
        <v>1053</v>
      </c>
      <c r="K109" s="162" t="s">
        <v>1048</v>
      </c>
      <c r="M109" s="80" t="str">
        <f>IFERROR(VLOOKUP(K109,REFERENCES!R:S,2,FALSE),"")</f>
        <v>Nombre</v>
      </c>
      <c r="N109" s="154">
        <v>98</v>
      </c>
      <c r="O109" s="140" t="s">
        <v>1875</v>
      </c>
      <c r="P109" s="75"/>
      <c r="Q109" s="75"/>
      <c r="R109" s="79"/>
      <c r="S109" s="140">
        <v>98</v>
      </c>
      <c r="T109" s="85"/>
      <c r="U109" s="162" t="s">
        <v>17</v>
      </c>
      <c r="V109" s="162" t="s">
        <v>18</v>
      </c>
      <c r="W109" s="86" t="s">
        <v>1795</v>
      </c>
      <c r="X109" s="162" t="s">
        <v>1840</v>
      </c>
      <c r="Y109" s="162" t="s">
        <v>1037</v>
      </c>
      <c r="Z109" s="162" t="s">
        <v>1071</v>
      </c>
      <c r="AA109" s="162" t="s">
        <v>2868</v>
      </c>
      <c r="AB109" s="162" t="str">
        <f>UPPER(LEFT(A109,3)&amp;YEAR(H109)&amp;MONTH(H109)&amp;DAY((H109))&amp;LEFT(U109,2)&amp;LEFT(V109,2)&amp;LEFT(W109,2))</f>
        <v>AGE20161216GRJE9E</v>
      </c>
      <c r="AC109" s="162">
        <f>COUNTIF($AB$4:$AB$297,AB109)</f>
        <v>3</v>
      </c>
      <c r="AD109" s="162" t="str">
        <f>VLOOKUP(U109,NIVEAUXADMIN!A:B,2,FALSE)</f>
        <v>HT08</v>
      </c>
      <c r="AE109" s="162" t="str">
        <f>VLOOKUP(V109,NIVEAUXADMIN!E:F,2,FALSE)</f>
        <v>HT08811</v>
      </c>
      <c r="AF109" s="162" t="str">
        <f>VLOOKUP(W109,NIVEAUXADMIN!I:J,2,FALSE)</f>
        <v>HT08811-09</v>
      </c>
      <c r="AG109" s="162">
        <f>IF(SUMPRODUCT(($A$4:$A109=A109)*($V$4:$V109=V109))&gt;1,0,1)</f>
        <v>0</v>
      </c>
    </row>
    <row r="110" spans="1:33" s="162" customFormat="1" ht="15" customHeight="1">
      <c r="A110" s="162" t="s">
        <v>2902</v>
      </c>
      <c r="B110" s="162" t="s">
        <v>28</v>
      </c>
      <c r="C110" s="162" t="s">
        <v>26</v>
      </c>
      <c r="E110" s="162" t="s">
        <v>48</v>
      </c>
      <c r="F110" s="162" t="s">
        <v>16</v>
      </c>
      <c r="G110" s="162" t="str">
        <f>CHOOSE(MONTH(H110), "Janvier", "Fevrier", "Mars", "Avril", "Mai", "Juin", "Juillet", "Aout", "Septembre", "Octobre", "Novembre", "Decembre")</f>
        <v>Decembre</v>
      </c>
      <c r="H110" s="153">
        <v>42720</v>
      </c>
      <c r="I110" s="84" t="s">
        <v>1051</v>
      </c>
      <c r="J110" s="162" t="s">
        <v>1052</v>
      </c>
      <c r="K110" s="162" t="s">
        <v>1063</v>
      </c>
      <c r="M110" s="80" t="str">
        <f>IFERROR(VLOOKUP(K110,REFERENCES!R:S,2,FALSE),"")</f>
        <v>Nombre</v>
      </c>
      <c r="N110" s="154">
        <v>98</v>
      </c>
      <c r="O110" s="140" t="s">
        <v>1875</v>
      </c>
      <c r="P110" s="75"/>
      <c r="Q110" s="75"/>
      <c r="R110" s="79"/>
      <c r="S110" s="140">
        <v>98</v>
      </c>
      <c r="T110" s="85"/>
      <c r="U110" s="162" t="s">
        <v>17</v>
      </c>
      <c r="V110" s="162" t="s">
        <v>18</v>
      </c>
      <c r="W110" s="86" t="s">
        <v>1795</v>
      </c>
      <c r="X110" s="162" t="s">
        <v>1840</v>
      </c>
      <c r="Y110" s="162" t="s">
        <v>1037</v>
      </c>
      <c r="Z110" s="162" t="s">
        <v>1071</v>
      </c>
      <c r="AA110" s="162" t="s">
        <v>2868</v>
      </c>
      <c r="AB110" s="162" t="str">
        <f>UPPER(LEFT(A110,3)&amp;YEAR(H110)&amp;MONTH(H110)&amp;DAY((H110))&amp;LEFT(U110,2)&amp;LEFT(V110,2)&amp;LEFT(W110,2))</f>
        <v>AGE20161216GRJE9E</v>
      </c>
      <c r="AC110" s="162">
        <f>COUNTIF($AB$4:$AB$297,AB110)</f>
        <v>3</v>
      </c>
      <c r="AD110" s="162" t="str">
        <f>VLOOKUP(U110,NIVEAUXADMIN!A:B,2,FALSE)</f>
        <v>HT08</v>
      </c>
      <c r="AE110" s="162" t="str">
        <f>VLOOKUP(V110,NIVEAUXADMIN!E:F,2,FALSE)</f>
        <v>HT08811</v>
      </c>
      <c r="AF110" s="162" t="str">
        <f>VLOOKUP(W110,NIVEAUXADMIN!I:J,2,FALSE)</f>
        <v>HT08811-09</v>
      </c>
      <c r="AG110" s="162">
        <f>IF(SUMPRODUCT(($A$4:$A110=A110)*($V$4:$V110=V110))&gt;1,0,1)</f>
        <v>0</v>
      </c>
    </row>
    <row r="111" spans="1:33" s="162" customFormat="1" ht="15" customHeight="1">
      <c r="A111" s="162" t="s">
        <v>2902</v>
      </c>
      <c r="B111" s="162" t="s">
        <v>28</v>
      </c>
      <c r="C111" s="162" t="s">
        <v>26</v>
      </c>
      <c r="E111" s="162" t="s">
        <v>48</v>
      </c>
      <c r="F111" s="162" t="s">
        <v>16</v>
      </c>
      <c r="G111" s="162" t="str">
        <f>CHOOSE(MONTH(H111), "Janvier", "Fevrier", "Mars", "Avril", "Mai", "Juin", "Juillet", "Aout", "Septembre", "Octobre", "Novembre", "Decembre")</f>
        <v>Decembre</v>
      </c>
      <c r="H111" s="153">
        <v>42720</v>
      </c>
      <c r="I111" s="84" t="s">
        <v>1051</v>
      </c>
      <c r="J111" s="162" t="s">
        <v>1052</v>
      </c>
      <c r="K111" s="162" t="s">
        <v>1062</v>
      </c>
      <c r="M111" s="80" t="str">
        <f>IFERROR(VLOOKUP(K111,REFERENCES!R:S,2,FALSE),"")</f>
        <v>Nombre</v>
      </c>
      <c r="N111" s="154">
        <v>98</v>
      </c>
      <c r="O111" s="140" t="s">
        <v>1875</v>
      </c>
      <c r="P111" s="75"/>
      <c r="Q111" s="75"/>
      <c r="R111" s="79"/>
      <c r="S111" s="140">
        <v>98</v>
      </c>
      <c r="T111" s="85"/>
      <c r="U111" s="162" t="s">
        <v>17</v>
      </c>
      <c r="V111" s="162" t="s">
        <v>18</v>
      </c>
      <c r="W111" s="86" t="s">
        <v>1795</v>
      </c>
      <c r="X111" s="162" t="s">
        <v>1840</v>
      </c>
      <c r="Y111" s="162" t="s">
        <v>1037</v>
      </c>
      <c r="Z111" s="162" t="s">
        <v>1071</v>
      </c>
      <c r="AA111" s="162" t="s">
        <v>2868</v>
      </c>
      <c r="AB111" s="162" t="str">
        <f>UPPER(LEFT(A111,3)&amp;YEAR(H111)&amp;MONTH(H111)&amp;DAY((H111))&amp;LEFT(U111,2)&amp;LEFT(V111,2)&amp;LEFT(W111,2))</f>
        <v>AGE20161216GRJE9E</v>
      </c>
      <c r="AC111" s="162">
        <f>COUNTIF($AB$4:$AB$297,AB111)</f>
        <v>3</v>
      </c>
      <c r="AD111" s="162" t="str">
        <f>VLOOKUP(U111,NIVEAUXADMIN!A:B,2,FALSE)</f>
        <v>HT08</v>
      </c>
      <c r="AE111" s="162" t="str">
        <f>VLOOKUP(V111,NIVEAUXADMIN!E:F,2,FALSE)</f>
        <v>HT08811</v>
      </c>
      <c r="AF111" s="162" t="str">
        <f>VLOOKUP(W111,NIVEAUXADMIN!I:J,2,FALSE)</f>
        <v>HT08811-09</v>
      </c>
      <c r="AG111" s="162">
        <f>IF(SUMPRODUCT(($A$4:$A111=A111)*($V$4:$V111=V111))&gt;1,0,1)</f>
        <v>0</v>
      </c>
    </row>
    <row r="112" spans="1:33" s="162" customFormat="1" ht="15" customHeight="1">
      <c r="A112" s="162" t="s">
        <v>2902</v>
      </c>
      <c r="B112" s="162" t="s">
        <v>28</v>
      </c>
      <c r="C112" s="162" t="s">
        <v>26</v>
      </c>
      <c r="E112" s="162" t="s">
        <v>48</v>
      </c>
      <c r="F112" s="162" t="s">
        <v>16</v>
      </c>
      <c r="G112" s="162" t="str">
        <f>CHOOSE(MONTH(H112), "Janvier", "Fevrier", "Mars", "Avril", "Mai", "Juin", "Juillet", "Aout", "Septembre", "Octobre", "Novembre", "Decembre")</f>
        <v>Decembre</v>
      </c>
      <c r="H112" s="153">
        <v>42720</v>
      </c>
      <c r="I112" s="84" t="s">
        <v>1049</v>
      </c>
      <c r="J112" s="162" t="s">
        <v>1053</v>
      </c>
      <c r="K112" s="162" t="s">
        <v>1064</v>
      </c>
      <c r="M112" s="80" t="str">
        <f>IFERROR(VLOOKUP(K112,REFERENCES!R:S,2,FALSE),"")</f>
        <v>Nombre</v>
      </c>
      <c r="N112" s="140">
        <v>485</v>
      </c>
      <c r="O112" s="140"/>
      <c r="P112" s="75"/>
      <c r="Q112" s="75"/>
      <c r="R112" s="79"/>
      <c r="S112" s="140">
        <v>485</v>
      </c>
      <c r="T112" s="85"/>
      <c r="U112" s="162" t="s">
        <v>17</v>
      </c>
      <c r="V112" s="162" t="s">
        <v>251</v>
      </c>
      <c r="W112" s="86"/>
      <c r="X112" s="162" t="s">
        <v>2873</v>
      </c>
      <c r="AB112" s="162" t="str">
        <f>UPPER(LEFT(A112,3)&amp;YEAR(H112)&amp;MONTH(H112)&amp;DAY((H112))&amp;LEFT(U112,2)&amp;LEFT(V112,2)&amp;LEFT(W112,2))</f>
        <v>AGE20161216GRBO</v>
      </c>
      <c r="AC112" s="162">
        <f>COUNTIF($AB$4:$AB$297,AB112)</f>
        <v>1</v>
      </c>
      <c r="AD112" s="162" t="str">
        <f>VLOOKUP(U112,NIVEAUXADMIN!A:B,2,FALSE)</f>
        <v>HT08</v>
      </c>
      <c r="AE112" s="162" t="str">
        <f>VLOOKUP(V112,NIVEAUXADMIN!E:F,2,FALSE)</f>
        <v>HT08813</v>
      </c>
      <c r="AF112" s="162" t="e">
        <f>VLOOKUP(W112,NIVEAUXADMIN!I:J,2,FALSE)</f>
        <v>#N/A</v>
      </c>
      <c r="AG112" s="162">
        <f>IF(SUMPRODUCT(($A$4:$A112=A112)*($V$4:$V112=V112))&gt;1,0,1)</f>
        <v>1</v>
      </c>
    </row>
    <row r="113" spans="1:33" s="162" customFormat="1" ht="15" customHeight="1">
      <c r="A113" s="162" t="s">
        <v>2902</v>
      </c>
      <c r="B113" s="162" t="s">
        <v>28</v>
      </c>
      <c r="C113" s="162" t="s">
        <v>26</v>
      </c>
      <c r="E113" s="162" t="s">
        <v>48</v>
      </c>
      <c r="F113" s="162" t="s">
        <v>16</v>
      </c>
      <c r="G113" s="162" t="s">
        <v>1940</v>
      </c>
      <c r="H113" s="153" t="s">
        <v>2877</v>
      </c>
      <c r="I113" s="84" t="s">
        <v>1051</v>
      </c>
      <c r="J113" s="162" t="s">
        <v>1052</v>
      </c>
      <c r="K113" s="162" t="s">
        <v>1062</v>
      </c>
      <c r="M113" s="80" t="str">
        <f>IFERROR(VLOOKUP(K113,REFERENCES!R:S,2,FALSE),"")</f>
        <v>Nombre</v>
      </c>
      <c r="N113" s="140">
        <v>485</v>
      </c>
      <c r="O113" s="140"/>
      <c r="P113" s="75"/>
      <c r="Q113" s="75"/>
      <c r="R113" s="79"/>
      <c r="S113" s="140">
        <v>485</v>
      </c>
      <c r="T113" s="85"/>
      <c r="U113" s="162" t="s">
        <v>17</v>
      </c>
      <c r="V113" s="162" t="s">
        <v>251</v>
      </c>
      <c r="W113" s="86"/>
      <c r="X113" s="162" t="s">
        <v>2873</v>
      </c>
      <c r="AB113" s="162" t="e">
        <f>UPPER(LEFT(A113,3)&amp;YEAR(H113)&amp;MONTH(H113)&amp;DAY((H113))&amp;LEFT(U113,2)&amp;LEFT(V113,2)&amp;LEFT(W113,2))</f>
        <v>#VALUE!</v>
      </c>
      <c r="AC113" s="162">
        <f>COUNTIF($AB$4:$AB$297,AB113)</f>
        <v>72</v>
      </c>
      <c r="AD113" s="162" t="str">
        <f>VLOOKUP(U113,NIVEAUXADMIN!A:B,2,FALSE)</f>
        <v>HT08</v>
      </c>
      <c r="AE113" s="162" t="str">
        <f>VLOOKUP(V113,NIVEAUXADMIN!E:F,2,FALSE)</f>
        <v>HT08813</v>
      </c>
      <c r="AF113" s="162" t="e">
        <f>VLOOKUP(W113,NIVEAUXADMIN!I:J,2,FALSE)</f>
        <v>#N/A</v>
      </c>
      <c r="AG113" s="162">
        <f>IF(SUMPRODUCT(($A$4:$A113=A113)*($V$4:$V113=V113))&gt;1,0,1)</f>
        <v>0</v>
      </c>
    </row>
    <row r="114" spans="1:33" s="162" customFormat="1" ht="15" customHeight="1">
      <c r="A114" s="162" t="s">
        <v>2902</v>
      </c>
      <c r="B114" s="162" t="s">
        <v>28</v>
      </c>
      <c r="C114" s="162" t="s">
        <v>26</v>
      </c>
      <c r="E114" s="162" t="s">
        <v>48</v>
      </c>
      <c r="F114" s="162" t="s">
        <v>16</v>
      </c>
      <c r="G114" s="162" t="str">
        <f>CHOOSE(MONTH(H114), "Janvier", "Fevrier", "Mars", "Avril", "Mai", "Juin", "Juillet", "Aout", "Septembre", "Octobre", "Novembre", "Decembre")</f>
        <v>Fevrier</v>
      </c>
      <c r="H114" s="153">
        <v>42787</v>
      </c>
      <c r="I114" s="84" t="s">
        <v>1049</v>
      </c>
      <c r="J114" s="162" t="s">
        <v>1053</v>
      </c>
      <c r="K114" s="162" t="s">
        <v>1064</v>
      </c>
      <c r="M114" s="80" t="str">
        <f>IFERROR(VLOOKUP(K114,REFERENCES!R:S,2,FALSE),"")</f>
        <v>Nombre</v>
      </c>
      <c r="N114" s="140">
        <v>505</v>
      </c>
      <c r="O114" s="140"/>
      <c r="P114" s="75"/>
      <c r="Q114" s="75"/>
      <c r="R114" s="79"/>
      <c r="S114" s="140">
        <v>505</v>
      </c>
      <c r="T114" s="85"/>
      <c r="U114" s="162" t="s">
        <v>17</v>
      </c>
      <c r="V114" s="162" t="s">
        <v>266</v>
      </c>
      <c r="W114" s="86"/>
      <c r="X114" s="162" t="s">
        <v>2873</v>
      </c>
      <c r="AB114" s="162" t="str">
        <f>UPPER(LEFT(A114,3)&amp;YEAR(H114)&amp;MONTH(H114)&amp;DAY((H114))&amp;LEFT(U114,2)&amp;LEFT(V114,2)&amp;LEFT(W114,2))</f>
        <v>AGE2017221GRLE</v>
      </c>
      <c r="AC114" s="162">
        <f>COUNTIF($AB$4:$AB$297,AB114)</f>
        <v>2</v>
      </c>
      <c r="AD114" s="162" t="str">
        <f>VLOOKUP(U114,NIVEAUXADMIN!A:B,2,FALSE)</f>
        <v>HT08</v>
      </c>
      <c r="AE114" s="162" t="str">
        <f>VLOOKUP(V114,NIVEAUXADMIN!E:F,2,FALSE)</f>
        <v>HT08823</v>
      </c>
      <c r="AF114" s="162" t="e">
        <f>VLOOKUP(W114,NIVEAUXADMIN!I:J,2,FALSE)</f>
        <v>#N/A</v>
      </c>
      <c r="AG114" s="162">
        <f>IF(SUMPRODUCT(($A$4:$A114=A114)*($V$4:$V114=V114))&gt;1,0,1)</f>
        <v>1</v>
      </c>
    </row>
    <row r="115" spans="1:33" s="162" customFormat="1" ht="15" customHeight="1">
      <c r="A115" s="162" t="s">
        <v>2902</v>
      </c>
      <c r="B115" s="162" t="s">
        <v>28</v>
      </c>
      <c r="C115" s="162" t="s">
        <v>26</v>
      </c>
      <c r="E115" s="162" t="s">
        <v>48</v>
      </c>
      <c r="F115" s="162" t="s">
        <v>16</v>
      </c>
      <c r="G115" s="162" t="str">
        <f>CHOOSE(MONTH(H115), "Janvier", "Fevrier", "Mars", "Avril", "Mai", "Juin", "Juillet", "Aout", "Septembre", "Octobre", "Novembre", "Decembre")</f>
        <v>Fevrier</v>
      </c>
      <c r="H115" s="153">
        <v>42787</v>
      </c>
      <c r="I115" s="84" t="s">
        <v>1051</v>
      </c>
      <c r="J115" s="162" t="s">
        <v>1052</v>
      </c>
      <c r="K115" s="162" t="s">
        <v>1062</v>
      </c>
      <c r="M115" s="80" t="str">
        <f>IFERROR(VLOOKUP(K115,REFERENCES!R:S,2,FALSE),"")</f>
        <v>Nombre</v>
      </c>
      <c r="N115" s="140">
        <v>505</v>
      </c>
      <c r="O115" s="140"/>
      <c r="P115" s="75"/>
      <c r="Q115" s="75"/>
      <c r="R115" s="79"/>
      <c r="S115" s="140">
        <v>505</v>
      </c>
      <c r="T115" s="85"/>
      <c r="U115" s="162" t="s">
        <v>17</v>
      </c>
      <c r="V115" s="162" t="s">
        <v>266</v>
      </c>
      <c r="W115" s="86"/>
      <c r="X115" s="162" t="s">
        <v>2873</v>
      </c>
      <c r="AB115" s="162" t="str">
        <f>UPPER(LEFT(A115,3)&amp;YEAR(H115)&amp;MONTH(H115)&amp;DAY((H115))&amp;LEFT(U115,2)&amp;LEFT(V115,2)&amp;LEFT(W115,2))</f>
        <v>AGE2017221GRLE</v>
      </c>
      <c r="AC115" s="162">
        <f>COUNTIF($AB$4:$AB$297,AB115)</f>
        <v>2</v>
      </c>
      <c r="AD115" s="162" t="str">
        <f>VLOOKUP(U115,NIVEAUXADMIN!A:B,2,FALSE)</f>
        <v>HT08</v>
      </c>
      <c r="AE115" s="162" t="str">
        <f>VLOOKUP(V115,NIVEAUXADMIN!E:F,2,FALSE)</f>
        <v>HT08823</v>
      </c>
      <c r="AF115" s="162" t="e">
        <f>VLOOKUP(W115,NIVEAUXADMIN!I:J,2,FALSE)</f>
        <v>#N/A</v>
      </c>
      <c r="AG115" s="162">
        <f>IF(SUMPRODUCT(($A$4:$A115=A115)*($V$4:$V115=V115))&gt;1,0,1)</f>
        <v>0</v>
      </c>
    </row>
    <row r="116" spans="1:33" s="162" customFormat="1" ht="15" customHeight="1">
      <c r="A116" s="162" t="s">
        <v>2902</v>
      </c>
      <c r="B116" s="162" t="s">
        <v>28</v>
      </c>
      <c r="C116" s="162" t="s">
        <v>26</v>
      </c>
      <c r="E116" s="162" t="s">
        <v>48</v>
      </c>
      <c r="F116" s="162" t="s">
        <v>16</v>
      </c>
      <c r="G116" s="162" t="str">
        <f>CHOOSE(MONTH(H116), "Janvier", "Fevrier", "Mars", "Avril", "Mai", "Juin", "Juillet", "Aout", "Septembre", "Octobre", "Novembre", "Decembre")</f>
        <v>Fevrier</v>
      </c>
      <c r="H116" s="153">
        <v>42789</v>
      </c>
      <c r="I116" s="84" t="s">
        <v>1049</v>
      </c>
      <c r="J116" s="162" t="s">
        <v>1053</v>
      </c>
      <c r="K116" s="162" t="s">
        <v>1064</v>
      </c>
      <c r="M116" s="80" t="str">
        <f>IFERROR(VLOOKUP(K116,REFERENCES!R:S,2,FALSE),"")</f>
        <v>Nombre</v>
      </c>
      <c r="N116" s="140">
        <v>510</v>
      </c>
      <c r="O116" s="140"/>
      <c r="P116" s="75"/>
      <c r="Q116" s="75"/>
      <c r="R116" s="79"/>
      <c r="S116" s="140">
        <v>510</v>
      </c>
      <c r="T116" s="85"/>
      <c r="U116" s="162" t="s">
        <v>17</v>
      </c>
      <c r="V116" s="162" t="s">
        <v>261</v>
      </c>
      <c r="W116" s="86"/>
      <c r="X116" s="162" t="s">
        <v>2873</v>
      </c>
      <c r="AB116" s="162" t="str">
        <f>UPPER(LEFT(A116,3)&amp;YEAR(H116)&amp;MONTH(H116)&amp;DAY((H116))&amp;LEFT(U116,2)&amp;LEFT(V116,2)&amp;LEFT(W116,2))</f>
        <v>AGE2017223GRDA</v>
      </c>
      <c r="AC116" s="162">
        <f>COUNTIF($AB$4:$AB$297,AB116)</f>
        <v>2</v>
      </c>
      <c r="AD116" s="162" t="str">
        <f>VLOOKUP(U116,NIVEAUXADMIN!A:B,2,FALSE)</f>
        <v>HT08</v>
      </c>
      <c r="AE116" s="162" t="str">
        <f>VLOOKUP(V116,NIVEAUXADMIN!E:F,2,FALSE)</f>
        <v>HT08822</v>
      </c>
      <c r="AF116" s="162" t="e">
        <f>VLOOKUP(W116,NIVEAUXADMIN!I:J,2,FALSE)</f>
        <v>#N/A</v>
      </c>
      <c r="AG116" s="162">
        <f>IF(SUMPRODUCT(($A$4:$A116=A116)*($V$4:$V116=V116))&gt;1,0,1)</f>
        <v>1</v>
      </c>
    </row>
    <row r="117" spans="1:33" s="162" customFormat="1" ht="15" customHeight="1">
      <c r="A117" s="162" t="s">
        <v>2902</v>
      </c>
      <c r="B117" s="162" t="s">
        <v>28</v>
      </c>
      <c r="C117" s="162" t="s">
        <v>26</v>
      </c>
      <c r="E117" s="162" t="s">
        <v>48</v>
      </c>
      <c r="F117" s="162" t="s">
        <v>16</v>
      </c>
      <c r="G117" s="162" t="str">
        <f>CHOOSE(MONTH(H117), "Janvier", "Fevrier", "Mars", "Avril", "Mai", "Juin", "Juillet", "Aout", "Septembre", "Octobre", "Novembre", "Decembre")</f>
        <v>Fevrier</v>
      </c>
      <c r="H117" s="153">
        <v>42789</v>
      </c>
      <c r="I117" s="84" t="s">
        <v>1051</v>
      </c>
      <c r="J117" s="162" t="s">
        <v>1052</v>
      </c>
      <c r="K117" s="162" t="s">
        <v>1062</v>
      </c>
      <c r="M117" s="80" t="str">
        <f>IFERROR(VLOOKUP(K117,REFERENCES!R:S,2,FALSE),"")</f>
        <v>Nombre</v>
      </c>
      <c r="N117" s="140">
        <v>510</v>
      </c>
      <c r="O117" s="140"/>
      <c r="P117" s="75"/>
      <c r="Q117" s="75"/>
      <c r="R117" s="79"/>
      <c r="S117" s="140">
        <v>510</v>
      </c>
      <c r="T117" s="85"/>
      <c r="U117" s="162" t="s">
        <v>17</v>
      </c>
      <c r="V117" s="162" t="s">
        <v>261</v>
      </c>
      <c r="W117" s="86"/>
      <c r="X117" s="162" t="s">
        <v>2873</v>
      </c>
      <c r="AB117" s="162" t="str">
        <f>UPPER(LEFT(A117,3)&amp;YEAR(H117)&amp;MONTH(H117)&amp;DAY((H117))&amp;LEFT(U117,2)&amp;LEFT(V117,2)&amp;LEFT(W117,2))</f>
        <v>AGE2017223GRDA</v>
      </c>
      <c r="AC117" s="162">
        <f>COUNTIF($AB$4:$AB$297,AB117)</f>
        <v>2</v>
      </c>
      <c r="AD117" s="162" t="str">
        <f>VLOOKUP(U117,NIVEAUXADMIN!A:B,2,FALSE)</f>
        <v>HT08</v>
      </c>
      <c r="AE117" s="162" t="str">
        <f>VLOOKUP(V117,NIVEAUXADMIN!E:F,2,FALSE)</f>
        <v>HT08822</v>
      </c>
      <c r="AF117" s="162" t="e">
        <f>VLOOKUP(W117,NIVEAUXADMIN!I:J,2,FALSE)</f>
        <v>#N/A</v>
      </c>
      <c r="AG117" s="162">
        <f>IF(SUMPRODUCT(($A$4:$A117=A117)*($V$4:$V117=V117))&gt;1,0,1)</f>
        <v>0</v>
      </c>
    </row>
    <row r="118" spans="1:33" s="162" customFormat="1" ht="15" customHeight="1">
      <c r="A118" s="162" t="s">
        <v>2902</v>
      </c>
      <c r="B118" s="162" t="s">
        <v>28</v>
      </c>
      <c r="C118" s="162" t="s">
        <v>26</v>
      </c>
      <c r="E118" s="162" t="s">
        <v>48</v>
      </c>
      <c r="F118" s="162" t="s">
        <v>16</v>
      </c>
      <c r="G118" s="162" t="s">
        <v>1940</v>
      </c>
      <c r="H118" s="153" t="s">
        <v>2878</v>
      </c>
      <c r="I118" s="84" t="s">
        <v>1049</v>
      </c>
      <c r="J118" s="162" t="s">
        <v>1053</v>
      </c>
      <c r="K118" s="162" t="s">
        <v>1064</v>
      </c>
      <c r="M118" s="80" t="str">
        <f>IFERROR(VLOOKUP(K118,REFERENCES!R:S,2,FALSE),"")</f>
        <v>Nombre</v>
      </c>
      <c r="N118" s="140">
        <v>498</v>
      </c>
      <c r="O118" s="140"/>
      <c r="P118" s="75"/>
      <c r="Q118" s="75"/>
      <c r="R118" s="79"/>
      <c r="S118" s="140">
        <v>498</v>
      </c>
      <c r="T118" s="85"/>
      <c r="U118" s="162" t="s">
        <v>17</v>
      </c>
      <c r="V118" s="162" t="s">
        <v>142</v>
      </c>
      <c r="W118" s="86"/>
      <c r="X118" s="162" t="s">
        <v>2873</v>
      </c>
      <c r="AB118" s="162" t="e">
        <f>UPPER(LEFT(A118,3)&amp;YEAR(H118)&amp;MONTH(H118)&amp;DAY((H118))&amp;LEFT(U118,2)&amp;LEFT(V118,2)&amp;LEFT(W118,2))</f>
        <v>#VALUE!</v>
      </c>
      <c r="AC118" s="162">
        <f>COUNTIF($AB$4:$AB$297,AB118)</f>
        <v>72</v>
      </c>
      <c r="AD118" s="162" t="str">
        <f>VLOOKUP(U118,NIVEAUXADMIN!A:B,2,FALSE)</f>
        <v>HT08</v>
      </c>
      <c r="AE118" s="162" t="str">
        <f>VLOOKUP(V118,NIVEAUXADMIN!E:F,2,FALSE)</f>
        <v>HT08812</v>
      </c>
      <c r="AF118" s="162" t="e">
        <f>VLOOKUP(W118,NIVEAUXADMIN!I:J,2,FALSE)</f>
        <v>#N/A</v>
      </c>
      <c r="AG118" s="162">
        <f>IF(SUMPRODUCT(($A$4:$A118=A118)*($V$4:$V118=V118))&gt;1,0,1)</f>
        <v>1</v>
      </c>
    </row>
    <row r="119" spans="1:33" s="162" customFormat="1" ht="15" customHeight="1">
      <c r="A119" s="162" t="s">
        <v>2902</v>
      </c>
      <c r="B119" s="162" t="s">
        <v>28</v>
      </c>
      <c r="C119" s="162" t="s">
        <v>26</v>
      </c>
      <c r="E119" s="162" t="s">
        <v>48</v>
      </c>
      <c r="F119" s="162" t="s">
        <v>16</v>
      </c>
      <c r="G119" s="162" t="s">
        <v>1940</v>
      </c>
      <c r="H119" s="153" t="s">
        <v>2878</v>
      </c>
      <c r="I119" s="84" t="s">
        <v>1051</v>
      </c>
      <c r="J119" s="162" t="s">
        <v>1052</v>
      </c>
      <c r="K119" s="162" t="s">
        <v>1062</v>
      </c>
      <c r="M119" s="80" t="str">
        <f>IFERROR(VLOOKUP(K119,REFERENCES!R:S,2,FALSE),"")</f>
        <v>Nombre</v>
      </c>
      <c r="N119" s="140">
        <v>498</v>
      </c>
      <c r="O119" s="140"/>
      <c r="P119" s="75"/>
      <c r="Q119" s="75"/>
      <c r="R119" s="79"/>
      <c r="S119" s="140">
        <v>498</v>
      </c>
      <c r="T119" s="85"/>
      <c r="U119" s="162" t="s">
        <v>17</v>
      </c>
      <c r="V119" s="162" t="s">
        <v>142</v>
      </c>
      <c r="W119" s="86"/>
      <c r="X119" s="162" t="s">
        <v>2873</v>
      </c>
      <c r="AB119" s="162" t="e">
        <f>UPPER(LEFT(A119,3)&amp;YEAR(H119)&amp;MONTH(H119)&amp;DAY((H119))&amp;LEFT(U119,2)&amp;LEFT(V119,2)&amp;LEFT(W119,2))</f>
        <v>#VALUE!</v>
      </c>
      <c r="AC119" s="162">
        <f>COUNTIF($AB$4:$AB$297,AB119)</f>
        <v>72</v>
      </c>
      <c r="AD119" s="162" t="str">
        <f>VLOOKUP(U119,NIVEAUXADMIN!A:B,2,FALSE)</f>
        <v>HT08</v>
      </c>
      <c r="AE119" s="162" t="str">
        <f>VLOOKUP(V119,NIVEAUXADMIN!E:F,2,FALSE)</f>
        <v>HT08812</v>
      </c>
      <c r="AF119" s="162" t="e">
        <f>VLOOKUP(W119,NIVEAUXADMIN!I:J,2,FALSE)</f>
        <v>#N/A</v>
      </c>
      <c r="AG119" s="162">
        <f>IF(SUMPRODUCT(($A$4:$A119=A119)*($V$4:$V119=V119))&gt;1,0,1)</f>
        <v>0</v>
      </c>
    </row>
    <row r="120" spans="1:33" s="162" customFormat="1" ht="15" customHeight="1">
      <c r="A120" s="162" t="s">
        <v>2902</v>
      </c>
      <c r="B120" s="162" t="s">
        <v>28</v>
      </c>
      <c r="C120" s="162" t="s">
        <v>26</v>
      </c>
      <c r="E120" s="162" t="s">
        <v>48</v>
      </c>
      <c r="F120" s="162" t="s">
        <v>16</v>
      </c>
      <c r="G120" s="162" t="s">
        <v>1940</v>
      </c>
      <c r="H120" s="153" t="s">
        <v>2878</v>
      </c>
      <c r="I120" s="84" t="s">
        <v>1051</v>
      </c>
      <c r="J120" s="162" t="s">
        <v>1052</v>
      </c>
      <c r="K120" s="162" t="s">
        <v>1061</v>
      </c>
      <c r="M120" s="80" t="str">
        <f>IFERROR(VLOOKUP(K120,REFERENCES!R:S,2,FALSE),"")</f>
        <v>Nombre</v>
      </c>
      <c r="N120" s="140">
        <v>498</v>
      </c>
      <c r="O120" s="140"/>
      <c r="P120" s="75"/>
      <c r="Q120" s="75"/>
      <c r="R120" s="79"/>
      <c r="S120" s="140">
        <v>498</v>
      </c>
      <c r="T120" s="85"/>
      <c r="U120" s="162" t="s">
        <v>17</v>
      </c>
      <c r="V120" s="162" t="s">
        <v>142</v>
      </c>
      <c r="W120" s="86"/>
      <c r="X120" s="162" t="s">
        <v>2873</v>
      </c>
      <c r="AB120" s="162" t="e">
        <f>UPPER(LEFT(A120,3)&amp;YEAR(H120)&amp;MONTH(H120)&amp;DAY((H120))&amp;LEFT(U120,2)&amp;LEFT(V120,2)&amp;LEFT(W120,2))</f>
        <v>#VALUE!</v>
      </c>
      <c r="AC120" s="162">
        <f>COUNTIF($AB$4:$AB$297,AB120)</f>
        <v>72</v>
      </c>
      <c r="AD120" s="162" t="str">
        <f>VLOOKUP(U120,NIVEAUXADMIN!A:B,2,FALSE)</f>
        <v>HT08</v>
      </c>
      <c r="AE120" s="162" t="str">
        <f>VLOOKUP(V120,NIVEAUXADMIN!E:F,2,FALSE)</f>
        <v>HT08812</v>
      </c>
      <c r="AF120" s="162" t="e">
        <f>VLOOKUP(W120,NIVEAUXADMIN!I:J,2,FALSE)</f>
        <v>#N/A</v>
      </c>
      <c r="AG120" s="162">
        <f>IF(SUMPRODUCT(($A$4:$A120=A120)*($V$4:$V120=V120))&gt;1,0,1)</f>
        <v>0</v>
      </c>
    </row>
    <row r="121" spans="1:33" s="162" customFormat="1" ht="15" customHeight="1">
      <c r="A121" s="162" t="s">
        <v>2902</v>
      </c>
      <c r="B121" s="162" t="s">
        <v>28</v>
      </c>
      <c r="C121" s="162" t="s">
        <v>26</v>
      </c>
      <c r="E121" s="162" t="s">
        <v>48</v>
      </c>
      <c r="F121" s="162" t="s">
        <v>19</v>
      </c>
      <c r="G121" s="162" t="s">
        <v>1944</v>
      </c>
      <c r="H121" s="153" t="s">
        <v>2924</v>
      </c>
      <c r="I121" s="84" t="s">
        <v>1050</v>
      </c>
      <c r="J121" s="162" t="s">
        <v>1028</v>
      </c>
      <c r="K121" s="162" t="s">
        <v>1028</v>
      </c>
      <c r="M121" s="80" t="str">
        <f>IFERROR(VLOOKUP(K121,REFERENCES!R:S,2,FALSE),"")</f>
        <v>N/A</v>
      </c>
      <c r="N121" s="75"/>
      <c r="O121" s="140" t="s">
        <v>1875</v>
      </c>
      <c r="P121" s="75"/>
      <c r="Q121" s="75"/>
      <c r="R121" s="79"/>
      <c r="S121" s="140">
        <v>750</v>
      </c>
      <c r="T121" s="85"/>
      <c r="U121" s="162" t="s">
        <v>17</v>
      </c>
      <c r="V121" s="162" t="s">
        <v>142</v>
      </c>
      <c r="W121" s="86"/>
      <c r="X121" s="162" t="s">
        <v>2874</v>
      </c>
      <c r="AB121" s="162" t="e">
        <f>UPPER(LEFT(A121,3)&amp;YEAR(H121)&amp;MONTH(H121)&amp;DAY((H121))&amp;LEFT(U121,2)&amp;LEFT(V121,2)&amp;LEFT(W121,2))</f>
        <v>#VALUE!</v>
      </c>
      <c r="AC121" s="162">
        <f>COUNTIF($AB$4:$AB$297,AB121)</f>
        <v>72</v>
      </c>
      <c r="AD121" s="162" t="str">
        <f>VLOOKUP(U121,NIVEAUXADMIN!A:B,2,FALSE)</f>
        <v>HT08</v>
      </c>
      <c r="AE121" s="162" t="str">
        <f>VLOOKUP(V121,NIVEAUXADMIN!E:F,2,FALSE)</f>
        <v>HT08812</v>
      </c>
      <c r="AF121" s="162" t="e">
        <f>VLOOKUP(W121,NIVEAUXADMIN!I:J,2,FALSE)</f>
        <v>#N/A</v>
      </c>
      <c r="AG121" s="162">
        <f>IF(SUMPRODUCT(($A$4:$A121=A121)*($V$4:$V121=V121))&gt;1,0,1)</f>
        <v>0</v>
      </c>
    </row>
    <row r="122" spans="1:33" s="162" customFormat="1" ht="15" customHeight="1">
      <c r="A122" s="162" t="s">
        <v>2902</v>
      </c>
      <c r="B122" s="162" t="s">
        <v>28</v>
      </c>
      <c r="C122" s="162" t="s">
        <v>26</v>
      </c>
      <c r="E122" s="162" t="s">
        <v>48</v>
      </c>
      <c r="F122" s="162" t="s">
        <v>19</v>
      </c>
      <c r="G122" s="162" t="s">
        <v>1944</v>
      </c>
      <c r="H122" s="153" t="s">
        <v>2924</v>
      </c>
      <c r="I122" s="84" t="s">
        <v>1050</v>
      </c>
      <c r="J122" s="162" t="s">
        <v>1032</v>
      </c>
      <c r="K122" s="162" t="s">
        <v>1032</v>
      </c>
      <c r="M122" s="80" t="str">
        <f>IFERROR(VLOOKUP(K122,REFERENCES!R:S,2,FALSE),"")</f>
        <v>N/A</v>
      </c>
      <c r="N122" s="75"/>
      <c r="O122" s="140" t="s">
        <v>1875</v>
      </c>
      <c r="P122" s="75"/>
      <c r="Q122" s="75"/>
      <c r="R122" s="79"/>
      <c r="S122" s="140">
        <v>750</v>
      </c>
      <c r="T122" s="85"/>
      <c r="U122" s="162" t="s">
        <v>17</v>
      </c>
      <c r="V122" s="162" t="s">
        <v>142</v>
      </c>
      <c r="W122" s="86"/>
      <c r="X122" s="162" t="s">
        <v>2874</v>
      </c>
      <c r="AB122" s="162" t="e">
        <f>UPPER(LEFT(A122,3)&amp;YEAR(H122)&amp;MONTH(H122)&amp;DAY((H122))&amp;LEFT(U122,2)&amp;LEFT(V122,2)&amp;LEFT(W122,2))</f>
        <v>#VALUE!</v>
      </c>
      <c r="AC122" s="162">
        <f>COUNTIF($AB$4:$AB$297,AB122)</f>
        <v>72</v>
      </c>
      <c r="AD122" s="162" t="str">
        <f>VLOOKUP(U122,NIVEAUXADMIN!A:B,2,FALSE)</f>
        <v>HT08</v>
      </c>
      <c r="AE122" s="162" t="str">
        <f>VLOOKUP(V122,NIVEAUXADMIN!E:F,2,FALSE)</f>
        <v>HT08812</v>
      </c>
      <c r="AF122" s="162" t="e">
        <f>VLOOKUP(W122,NIVEAUXADMIN!I:J,2,FALSE)</f>
        <v>#N/A</v>
      </c>
      <c r="AG122" s="162">
        <f>IF(SUMPRODUCT(($A$4:$A122=A122)*($V$4:$V122=V122))&gt;1,0,1)</f>
        <v>0</v>
      </c>
    </row>
    <row r="123" spans="1:33" s="162" customFormat="1" ht="15" customHeight="1">
      <c r="A123" s="162" t="s">
        <v>2902</v>
      </c>
      <c r="B123" s="162" t="s">
        <v>28</v>
      </c>
      <c r="C123" s="162" t="s">
        <v>26</v>
      </c>
      <c r="E123" s="162" t="s">
        <v>48</v>
      </c>
      <c r="F123" s="162" t="s">
        <v>19</v>
      </c>
      <c r="G123" s="162" t="s">
        <v>1944</v>
      </c>
      <c r="H123" s="153" t="s">
        <v>2924</v>
      </c>
      <c r="I123" s="84" t="s">
        <v>1050</v>
      </c>
      <c r="J123" s="162" t="s">
        <v>1027</v>
      </c>
      <c r="K123" s="162" t="s">
        <v>1027</v>
      </c>
      <c r="M123" s="80" t="str">
        <f>IFERROR(VLOOKUP(K123,REFERENCES!R:S,2,FALSE),"")</f>
        <v>N/A</v>
      </c>
      <c r="N123" s="75"/>
      <c r="O123" s="140" t="s">
        <v>1875</v>
      </c>
      <c r="P123" s="75"/>
      <c r="Q123" s="75"/>
      <c r="R123" s="79"/>
      <c r="S123" s="140">
        <v>750</v>
      </c>
      <c r="T123" s="85"/>
      <c r="U123" s="162" t="s">
        <v>17</v>
      </c>
      <c r="V123" s="162" t="s">
        <v>142</v>
      </c>
      <c r="W123" s="86"/>
      <c r="X123" s="162" t="s">
        <v>2874</v>
      </c>
      <c r="AB123" s="162" t="e">
        <f>UPPER(LEFT(A123,3)&amp;YEAR(H123)&amp;MONTH(H123)&amp;DAY((H123))&amp;LEFT(U123,2)&amp;LEFT(V123,2)&amp;LEFT(W123,2))</f>
        <v>#VALUE!</v>
      </c>
      <c r="AC123" s="162">
        <f>COUNTIF($AB$4:$AB$297,AB123)</f>
        <v>72</v>
      </c>
      <c r="AD123" s="162" t="str">
        <f>VLOOKUP(U123,NIVEAUXADMIN!A:B,2,FALSE)</f>
        <v>HT08</v>
      </c>
      <c r="AE123" s="162" t="str">
        <f>VLOOKUP(V123,NIVEAUXADMIN!E:F,2,FALSE)</f>
        <v>HT08812</v>
      </c>
      <c r="AF123" s="162" t="e">
        <f>VLOOKUP(W123,NIVEAUXADMIN!I:J,2,FALSE)</f>
        <v>#N/A</v>
      </c>
      <c r="AG123" s="162">
        <f>IF(SUMPRODUCT(($A$4:$A123=A123)*($V$4:$V123=V123))&gt;1,0,1)</f>
        <v>0</v>
      </c>
    </row>
    <row r="124" spans="1:33" s="162" customFormat="1" ht="15" customHeight="1">
      <c r="A124" s="162" t="s">
        <v>2902</v>
      </c>
      <c r="B124" s="162" t="s">
        <v>28</v>
      </c>
      <c r="C124" s="162" t="s">
        <v>26</v>
      </c>
      <c r="E124" s="162" t="s">
        <v>48</v>
      </c>
      <c r="F124" s="162" t="s">
        <v>19</v>
      </c>
      <c r="G124" s="162" t="s">
        <v>1944</v>
      </c>
      <c r="H124" s="153" t="s">
        <v>2924</v>
      </c>
      <c r="I124" s="84" t="s">
        <v>1050</v>
      </c>
      <c r="J124" s="162" t="s">
        <v>1026</v>
      </c>
      <c r="K124" s="162" t="s">
        <v>1026</v>
      </c>
      <c r="M124" s="80" t="str">
        <f>IFERROR(VLOOKUP(K124,REFERENCES!R:S,2,FALSE),"")</f>
        <v>N/A</v>
      </c>
      <c r="N124" s="75"/>
      <c r="O124" s="140" t="s">
        <v>1875</v>
      </c>
      <c r="P124" s="75"/>
      <c r="Q124" s="75"/>
      <c r="R124" s="79"/>
      <c r="S124" s="140">
        <v>750</v>
      </c>
      <c r="T124" s="85"/>
      <c r="U124" s="162" t="s">
        <v>17</v>
      </c>
      <c r="V124" s="162" t="s">
        <v>142</v>
      </c>
      <c r="W124" s="86"/>
      <c r="X124" s="162" t="s">
        <v>2874</v>
      </c>
      <c r="AB124" s="162" t="e">
        <f>UPPER(LEFT(A124,3)&amp;YEAR(H124)&amp;MONTH(H124)&amp;DAY((H124))&amp;LEFT(U124,2)&amp;LEFT(V124,2)&amp;LEFT(W124,2))</f>
        <v>#VALUE!</v>
      </c>
      <c r="AC124" s="162">
        <f>COUNTIF($AB$4:$AB$297,AB124)</f>
        <v>72</v>
      </c>
      <c r="AD124" s="162" t="str">
        <f>VLOOKUP(U124,NIVEAUXADMIN!A:B,2,FALSE)</f>
        <v>HT08</v>
      </c>
      <c r="AE124" s="162" t="str">
        <f>VLOOKUP(V124,NIVEAUXADMIN!E:F,2,FALSE)</f>
        <v>HT08812</v>
      </c>
      <c r="AF124" s="162" t="e">
        <f>VLOOKUP(W124,NIVEAUXADMIN!I:J,2,FALSE)</f>
        <v>#N/A</v>
      </c>
      <c r="AG124" s="162">
        <f>IF(SUMPRODUCT(($A$4:$A124=A124)*($V$4:$V124=V124))&gt;1,0,1)</f>
        <v>0</v>
      </c>
    </row>
    <row r="125" spans="1:33" s="162" customFormat="1" ht="15" customHeight="1">
      <c r="A125" s="162" t="s">
        <v>2902</v>
      </c>
      <c r="B125" s="162" t="s">
        <v>28</v>
      </c>
      <c r="C125" s="162" t="s">
        <v>26</v>
      </c>
      <c r="E125" s="162" t="s">
        <v>48</v>
      </c>
      <c r="F125" s="162" t="s">
        <v>19</v>
      </c>
      <c r="G125" s="162" t="s">
        <v>1944</v>
      </c>
      <c r="H125" s="153" t="s">
        <v>2924</v>
      </c>
      <c r="I125" s="84" t="s">
        <v>1049</v>
      </c>
      <c r="J125" s="162" t="s">
        <v>1053</v>
      </c>
      <c r="K125" s="162" t="s">
        <v>1185</v>
      </c>
      <c r="M125" s="80" t="str">
        <f>IFERROR(VLOOKUP(K125,REFERENCES!R:S,2,FALSE),"")</f>
        <v>Nombre</v>
      </c>
      <c r="N125" s="75"/>
      <c r="O125" s="140" t="s">
        <v>1875</v>
      </c>
      <c r="P125" s="75"/>
      <c r="Q125" s="75"/>
      <c r="R125" s="79"/>
      <c r="S125" s="140">
        <v>750</v>
      </c>
      <c r="T125" s="85"/>
      <c r="U125" s="162" t="s">
        <v>17</v>
      </c>
      <c r="V125" s="162" t="s">
        <v>142</v>
      </c>
      <c r="W125" s="86"/>
      <c r="X125" s="162" t="s">
        <v>2874</v>
      </c>
      <c r="AB125" s="162" t="e">
        <f>UPPER(LEFT(A125,3)&amp;YEAR(H125)&amp;MONTH(H125)&amp;DAY((H125))&amp;LEFT(U125,2)&amp;LEFT(V125,2)&amp;LEFT(W125,2))</f>
        <v>#VALUE!</v>
      </c>
      <c r="AC125" s="162">
        <f>COUNTIF($AB$4:$AB$297,AB125)</f>
        <v>72</v>
      </c>
      <c r="AD125" s="162" t="str">
        <f>VLOOKUP(U125,NIVEAUXADMIN!A:B,2,FALSE)</f>
        <v>HT08</v>
      </c>
      <c r="AE125" s="162" t="str">
        <f>VLOOKUP(V125,NIVEAUXADMIN!E:F,2,FALSE)</f>
        <v>HT08812</v>
      </c>
      <c r="AF125" s="162" t="e">
        <f>VLOOKUP(W125,NIVEAUXADMIN!I:J,2,FALSE)</f>
        <v>#N/A</v>
      </c>
      <c r="AG125" s="162">
        <f>IF(SUMPRODUCT(($A$4:$A125=A125)*($V$4:$V125=V125))&gt;1,0,1)</f>
        <v>0</v>
      </c>
    </row>
    <row r="126" spans="1:33" s="162" customFormat="1" ht="15" customHeight="1">
      <c r="A126" s="162" t="s">
        <v>2902</v>
      </c>
      <c r="B126" s="162" t="s">
        <v>28</v>
      </c>
      <c r="C126" s="162" t="s">
        <v>26</v>
      </c>
      <c r="E126" s="162" t="s">
        <v>48</v>
      </c>
      <c r="F126" s="162" t="s">
        <v>19</v>
      </c>
      <c r="G126" s="162" t="s">
        <v>1944</v>
      </c>
      <c r="H126" s="153" t="s">
        <v>2924</v>
      </c>
      <c r="I126" s="84" t="s">
        <v>1050</v>
      </c>
      <c r="J126" s="162" t="s">
        <v>1030</v>
      </c>
      <c r="K126" s="162" t="s">
        <v>56</v>
      </c>
      <c r="M126" s="80" t="str">
        <f>IFERROR(VLOOKUP(K126,REFERENCES!R:S,2,FALSE),"")</f>
        <v>N/A</v>
      </c>
      <c r="N126" s="75"/>
      <c r="O126" s="140" t="s">
        <v>1875</v>
      </c>
      <c r="P126" s="75"/>
      <c r="Q126" s="75"/>
      <c r="R126" s="79"/>
      <c r="S126" s="140">
        <v>750</v>
      </c>
      <c r="T126" s="85"/>
      <c r="U126" s="162" t="s">
        <v>17</v>
      </c>
      <c r="V126" s="162" t="s">
        <v>142</v>
      </c>
      <c r="W126" s="86"/>
      <c r="X126" s="162" t="s">
        <v>2874</v>
      </c>
      <c r="AB126" s="162" t="e">
        <f>UPPER(LEFT(A126,3)&amp;YEAR(H126)&amp;MONTH(H126)&amp;DAY((H126))&amp;LEFT(U126,2)&amp;LEFT(V126,2)&amp;LEFT(W126,2))</f>
        <v>#VALUE!</v>
      </c>
      <c r="AC126" s="162">
        <f>COUNTIF($AB$4:$AB$297,AB126)</f>
        <v>72</v>
      </c>
      <c r="AD126" s="162" t="str">
        <f>VLOOKUP(U126,NIVEAUXADMIN!A:B,2,FALSE)</f>
        <v>HT08</v>
      </c>
      <c r="AE126" s="162" t="str">
        <f>VLOOKUP(V126,NIVEAUXADMIN!E:F,2,FALSE)</f>
        <v>HT08812</v>
      </c>
      <c r="AF126" s="162" t="e">
        <f>VLOOKUP(W126,NIVEAUXADMIN!I:J,2,FALSE)</f>
        <v>#N/A</v>
      </c>
      <c r="AG126" s="162">
        <f>IF(SUMPRODUCT(($A$4:$A126=A126)*($V$4:$V126=V126))&gt;1,0,1)</f>
        <v>0</v>
      </c>
    </row>
    <row r="127" spans="1:33" s="162" customFormat="1" ht="15" customHeight="1">
      <c r="A127" s="162" t="s">
        <v>2902</v>
      </c>
      <c r="B127" s="162" t="s">
        <v>28</v>
      </c>
      <c r="C127" s="162" t="s">
        <v>26</v>
      </c>
      <c r="E127" s="162" t="s">
        <v>48</v>
      </c>
      <c r="F127" s="162" t="s">
        <v>19</v>
      </c>
      <c r="G127" s="162" t="s">
        <v>1944</v>
      </c>
      <c r="H127" s="153" t="s">
        <v>2924</v>
      </c>
      <c r="I127" s="84" t="s">
        <v>1050</v>
      </c>
      <c r="J127" s="162" t="s">
        <v>1029</v>
      </c>
      <c r="K127" s="162" t="s">
        <v>1246</v>
      </c>
      <c r="M127" s="80" t="str">
        <f>IFERROR(VLOOKUP(K127,REFERENCES!R:S,2,FALSE),"")</f>
        <v>Nombre de personnes</v>
      </c>
      <c r="N127" s="75"/>
      <c r="O127" s="140" t="s">
        <v>1875</v>
      </c>
      <c r="P127" s="75"/>
      <c r="Q127" s="75"/>
      <c r="R127" s="79"/>
      <c r="S127" s="140">
        <v>750</v>
      </c>
      <c r="T127" s="85"/>
      <c r="U127" s="162" t="s">
        <v>17</v>
      </c>
      <c r="V127" s="162" t="s">
        <v>142</v>
      </c>
      <c r="W127" s="86"/>
      <c r="X127" s="162" t="s">
        <v>2874</v>
      </c>
      <c r="AB127" s="162" t="e">
        <f>UPPER(LEFT(A127,3)&amp;YEAR(H127)&amp;MONTH(H127)&amp;DAY((H127))&amp;LEFT(U127,2)&amp;LEFT(V127,2)&amp;LEFT(W127,2))</f>
        <v>#VALUE!</v>
      </c>
      <c r="AC127" s="162">
        <f>COUNTIF($AB$4:$AB$297,AB127)</f>
        <v>72</v>
      </c>
      <c r="AD127" s="162" t="str">
        <f>VLOOKUP(U127,NIVEAUXADMIN!A:B,2,FALSE)</f>
        <v>HT08</v>
      </c>
      <c r="AE127" s="162" t="str">
        <f>VLOOKUP(V127,NIVEAUXADMIN!E:F,2,FALSE)</f>
        <v>HT08812</v>
      </c>
      <c r="AF127" s="162" t="e">
        <f>VLOOKUP(W127,NIVEAUXADMIN!I:J,2,FALSE)</f>
        <v>#N/A</v>
      </c>
      <c r="AG127" s="162">
        <f>IF(SUMPRODUCT(($A$4:$A127=A127)*($V$4:$V127=V127))&gt;1,0,1)</f>
        <v>0</v>
      </c>
    </row>
    <row r="128" spans="1:33" s="162" customFormat="1" ht="15" customHeight="1">
      <c r="A128" s="162" t="s">
        <v>2902</v>
      </c>
      <c r="B128" s="162" t="s">
        <v>28</v>
      </c>
      <c r="C128" s="162" t="s">
        <v>26</v>
      </c>
      <c r="E128" s="162" t="s">
        <v>2869</v>
      </c>
      <c r="F128" s="162" t="s">
        <v>19</v>
      </c>
      <c r="G128" s="162" t="s">
        <v>2921</v>
      </c>
      <c r="H128" s="153" t="s">
        <v>1950</v>
      </c>
      <c r="I128" s="84" t="s">
        <v>1050</v>
      </c>
      <c r="J128" s="162" t="s">
        <v>1028</v>
      </c>
      <c r="K128" s="162" t="s">
        <v>1028</v>
      </c>
      <c r="M128" s="80" t="str">
        <f>IFERROR(VLOOKUP(K128,REFERENCES!R:S,2,FALSE),"")</f>
        <v>N/A</v>
      </c>
      <c r="N128" s="75"/>
      <c r="O128" s="140" t="s">
        <v>1875</v>
      </c>
      <c r="P128" s="75"/>
      <c r="Q128" s="75"/>
      <c r="R128" s="79"/>
      <c r="S128" s="140">
        <v>115</v>
      </c>
      <c r="T128" s="85"/>
      <c r="U128" s="162" t="s">
        <v>17</v>
      </c>
      <c r="V128" s="162" t="s">
        <v>236</v>
      </c>
      <c r="W128" s="86"/>
      <c r="X128" s="162" t="s">
        <v>2874</v>
      </c>
      <c r="AB128" s="162" t="e">
        <f>UPPER(LEFT(A128,3)&amp;YEAR(H128)&amp;MONTH(H128)&amp;DAY((H128))&amp;LEFT(U128,2)&amp;LEFT(V128,2)&amp;LEFT(W128,2))</f>
        <v>#VALUE!</v>
      </c>
      <c r="AC128" s="162">
        <f>COUNTIF($AB$4:$AB$297,AB128)</f>
        <v>72</v>
      </c>
      <c r="AD128" s="162" t="str">
        <f>VLOOKUP(U128,NIVEAUXADMIN!A:B,2,FALSE)</f>
        <v>HT08</v>
      </c>
      <c r="AE128" s="162" t="str">
        <f>VLOOKUP(V128,NIVEAUXADMIN!E:F,2,FALSE)</f>
        <v>HT08821</v>
      </c>
      <c r="AF128" s="162" t="e">
        <f>VLOOKUP(W128,NIVEAUXADMIN!I:J,2,FALSE)</f>
        <v>#N/A</v>
      </c>
      <c r="AG128" s="162">
        <f>IF(SUMPRODUCT(($A$4:$A128=A128)*($V$4:$V128=V128))&gt;1,0,1)</f>
        <v>0</v>
      </c>
    </row>
    <row r="129" spans="1:33" s="162" customFormat="1" ht="15" customHeight="1">
      <c r="A129" s="162" t="s">
        <v>2902</v>
      </c>
      <c r="B129" s="162" t="s">
        <v>28</v>
      </c>
      <c r="C129" s="162" t="s">
        <v>26</v>
      </c>
      <c r="E129" s="162" t="s">
        <v>2869</v>
      </c>
      <c r="F129" s="162" t="s">
        <v>19</v>
      </c>
      <c r="G129" s="162" t="s">
        <v>2921</v>
      </c>
      <c r="H129" s="153" t="s">
        <v>1950</v>
      </c>
      <c r="I129" s="84" t="s">
        <v>1050</v>
      </c>
      <c r="J129" s="162" t="s">
        <v>1032</v>
      </c>
      <c r="K129" s="162" t="s">
        <v>1032</v>
      </c>
      <c r="M129" s="80" t="str">
        <f>IFERROR(VLOOKUP(K129,REFERENCES!R:S,2,FALSE),"")</f>
        <v>N/A</v>
      </c>
      <c r="N129" s="75"/>
      <c r="O129" s="140" t="s">
        <v>1875</v>
      </c>
      <c r="P129" s="75"/>
      <c r="Q129" s="75"/>
      <c r="R129" s="79"/>
      <c r="S129" s="140">
        <v>115</v>
      </c>
      <c r="T129" s="85"/>
      <c r="U129" s="162" t="s">
        <v>17</v>
      </c>
      <c r="V129" s="162" t="s">
        <v>236</v>
      </c>
      <c r="W129" s="86"/>
      <c r="X129" s="162" t="s">
        <v>2874</v>
      </c>
      <c r="AB129" s="162" t="e">
        <f>UPPER(LEFT(A129,3)&amp;YEAR(H129)&amp;MONTH(H129)&amp;DAY((H129))&amp;LEFT(U129,2)&amp;LEFT(V129,2)&amp;LEFT(W129,2))</f>
        <v>#VALUE!</v>
      </c>
      <c r="AC129" s="162">
        <f>COUNTIF($AB$4:$AB$297,AB129)</f>
        <v>72</v>
      </c>
      <c r="AD129" s="162" t="str">
        <f>VLOOKUP(U129,NIVEAUXADMIN!A:B,2,FALSE)</f>
        <v>HT08</v>
      </c>
      <c r="AE129" s="162" t="str">
        <f>VLOOKUP(V129,NIVEAUXADMIN!E:F,2,FALSE)</f>
        <v>HT08821</v>
      </c>
      <c r="AF129" s="162" t="e">
        <f>VLOOKUP(W129,NIVEAUXADMIN!I:J,2,FALSE)</f>
        <v>#N/A</v>
      </c>
      <c r="AG129" s="162">
        <f>IF(SUMPRODUCT(($A$4:$A129=A129)*($V$4:$V129=V129))&gt;1,0,1)</f>
        <v>0</v>
      </c>
    </row>
    <row r="130" spans="1:33" s="162" customFormat="1" ht="15" customHeight="1">
      <c r="A130" s="162" t="s">
        <v>2902</v>
      </c>
      <c r="B130" s="162" t="s">
        <v>28</v>
      </c>
      <c r="C130" s="162" t="s">
        <v>26</v>
      </c>
      <c r="E130" s="162" t="s">
        <v>2869</v>
      </c>
      <c r="F130" s="162" t="s">
        <v>19</v>
      </c>
      <c r="G130" s="162" t="s">
        <v>2921</v>
      </c>
      <c r="H130" s="153" t="s">
        <v>1950</v>
      </c>
      <c r="I130" s="84" t="s">
        <v>1050</v>
      </c>
      <c r="J130" s="162" t="s">
        <v>1027</v>
      </c>
      <c r="K130" s="162" t="s">
        <v>1027</v>
      </c>
      <c r="M130" s="80" t="str">
        <f>IFERROR(VLOOKUP(K130,REFERENCES!R:S,2,FALSE),"")</f>
        <v>N/A</v>
      </c>
      <c r="N130" s="75"/>
      <c r="O130" s="140" t="s">
        <v>1875</v>
      </c>
      <c r="P130" s="75"/>
      <c r="Q130" s="75"/>
      <c r="R130" s="79"/>
      <c r="S130" s="140">
        <v>115</v>
      </c>
      <c r="T130" s="85"/>
      <c r="U130" s="162" t="s">
        <v>17</v>
      </c>
      <c r="V130" s="162" t="s">
        <v>236</v>
      </c>
      <c r="W130" s="86"/>
      <c r="X130" s="162" t="s">
        <v>2874</v>
      </c>
      <c r="AB130" s="162" t="e">
        <f>UPPER(LEFT(A130,3)&amp;YEAR(H130)&amp;MONTH(H130)&amp;DAY((H130))&amp;LEFT(U130,2)&amp;LEFT(V130,2)&amp;LEFT(W130,2))</f>
        <v>#VALUE!</v>
      </c>
      <c r="AC130" s="162">
        <f>COUNTIF($AB$4:$AB$297,AB130)</f>
        <v>72</v>
      </c>
      <c r="AD130" s="162" t="str">
        <f>VLOOKUP(U130,NIVEAUXADMIN!A:B,2,FALSE)</f>
        <v>HT08</v>
      </c>
      <c r="AE130" s="162" t="str">
        <f>VLOOKUP(V130,NIVEAUXADMIN!E:F,2,FALSE)</f>
        <v>HT08821</v>
      </c>
      <c r="AF130" s="162" t="e">
        <f>VLOOKUP(W130,NIVEAUXADMIN!I:J,2,FALSE)</f>
        <v>#N/A</v>
      </c>
      <c r="AG130" s="162">
        <f>IF(SUMPRODUCT(($A$4:$A130=A130)*($V$4:$V130=V130))&gt;1,0,1)</f>
        <v>0</v>
      </c>
    </row>
    <row r="131" spans="1:33" s="162" customFormat="1" ht="15" customHeight="1">
      <c r="A131" s="162" t="s">
        <v>2902</v>
      </c>
      <c r="B131" s="162" t="s">
        <v>28</v>
      </c>
      <c r="C131" s="162" t="s">
        <v>26</v>
      </c>
      <c r="E131" s="162" t="s">
        <v>2869</v>
      </c>
      <c r="F131" s="162" t="s">
        <v>19</v>
      </c>
      <c r="G131" s="162" t="s">
        <v>2921</v>
      </c>
      <c r="H131" s="153" t="s">
        <v>1950</v>
      </c>
      <c r="I131" s="84" t="s">
        <v>1050</v>
      </c>
      <c r="J131" s="162" t="s">
        <v>1026</v>
      </c>
      <c r="K131" s="162" t="s">
        <v>1026</v>
      </c>
      <c r="M131" s="80" t="str">
        <f>IFERROR(VLOOKUP(K131,REFERENCES!R:S,2,FALSE),"")</f>
        <v>N/A</v>
      </c>
      <c r="N131" s="75"/>
      <c r="O131" s="140" t="s">
        <v>1875</v>
      </c>
      <c r="P131" s="75"/>
      <c r="Q131" s="75"/>
      <c r="R131" s="79"/>
      <c r="S131" s="140">
        <v>115</v>
      </c>
      <c r="T131" s="85"/>
      <c r="U131" s="162" t="s">
        <v>17</v>
      </c>
      <c r="V131" s="162" t="s">
        <v>236</v>
      </c>
      <c r="W131" s="86"/>
      <c r="X131" s="162" t="s">
        <v>2874</v>
      </c>
      <c r="AB131" s="162" t="e">
        <f>UPPER(LEFT(A131,3)&amp;YEAR(H131)&amp;MONTH(H131)&amp;DAY((H131))&amp;LEFT(U131,2)&amp;LEFT(V131,2)&amp;LEFT(W131,2))</f>
        <v>#VALUE!</v>
      </c>
      <c r="AC131" s="162">
        <f>COUNTIF($AB$4:$AB$297,AB131)</f>
        <v>72</v>
      </c>
      <c r="AD131" s="162" t="str">
        <f>VLOOKUP(U131,NIVEAUXADMIN!A:B,2,FALSE)</f>
        <v>HT08</v>
      </c>
      <c r="AE131" s="162" t="str">
        <f>VLOOKUP(V131,NIVEAUXADMIN!E:F,2,FALSE)</f>
        <v>HT08821</v>
      </c>
      <c r="AF131" s="162" t="e">
        <f>VLOOKUP(W131,NIVEAUXADMIN!I:J,2,FALSE)</f>
        <v>#N/A</v>
      </c>
      <c r="AG131" s="162">
        <f>IF(SUMPRODUCT(($A$4:$A131=A131)*($V$4:$V131=V131))&gt;1,0,1)</f>
        <v>0</v>
      </c>
    </row>
    <row r="132" spans="1:33" s="162" customFormat="1" ht="15" customHeight="1">
      <c r="A132" s="162" t="s">
        <v>2902</v>
      </c>
      <c r="B132" s="162" t="s">
        <v>28</v>
      </c>
      <c r="C132" s="162" t="s">
        <v>26</v>
      </c>
      <c r="E132" s="162" t="s">
        <v>2869</v>
      </c>
      <c r="F132" s="162" t="s">
        <v>19</v>
      </c>
      <c r="G132" s="162" t="s">
        <v>2921</v>
      </c>
      <c r="H132" s="153" t="s">
        <v>1950</v>
      </c>
      <c r="I132" s="84" t="s">
        <v>1049</v>
      </c>
      <c r="J132" s="162" t="s">
        <v>1053</v>
      </c>
      <c r="K132" s="162" t="s">
        <v>1185</v>
      </c>
      <c r="M132" s="80" t="str">
        <f>IFERROR(VLOOKUP(K132,REFERENCES!R:S,2,FALSE),"")</f>
        <v>Nombre</v>
      </c>
      <c r="N132" s="75">
        <v>80</v>
      </c>
      <c r="O132" s="140" t="s">
        <v>1875</v>
      </c>
      <c r="P132" s="75"/>
      <c r="Q132" s="75"/>
      <c r="R132" s="79"/>
      <c r="S132" s="140">
        <v>115</v>
      </c>
      <c r="T132" s="85"/>
      <c r="U132" s="162" t="s">
        <v>17</v>
      </c>
      <c r="V132" s="162" t="s">
        <v>236</v>
      </c>
      <c r="W132" s="86"/>
      <c r="X132" s="162" t="s">
        <v>2874</v>
      </c>
      <c r="AB132" s="162" t="e">
        <f>UPPER(LEFT(A132,3)&amp;YEAR(H132)&amp;MONTH(H132)&amp;DAY((H132))&amp;LEFT(U132,2)&amp;LEFT(V132,2)&amp;LEFT(W132,2))</f>
        <v>#VALUE!</v>
      </c>
      <c r="AC132" s="162">
        <f>COUNTIF($AB$4:$AB$297,AB132)</f>
        <v>72</v>
      </c>
      <c r="AD132" s="162" t="str">
        <f>VLOOKUP(U132,NIVEAUXADMIN!A:B,2,FALSE)</f>
        <v>HT08</v>
      </c>
      <c r="AE132" s="162" t="str">
        <f>VLOOKUP(V132,NIVEAUXADMIN!E:F,2,FALSE)</f>
        <v>HT08821</v>
      </c>
      <c r="AF132" s="162" t="e">
        <f>VLOOKUP(W132,NIVEAUXADMIN!I:J,2,FALSE)</f>
        <v>#N/A</v>
      </c>
      <c r="AG132" s="162">
        <f>IF(SUMPRODUCT(($A$4:$A132=A132)*($V$4:$V132=V132))&gt;1,0,1)</f>
        <v>0</v>
      </c>
    </row>
    <row r="133" spans="1:33" s="162" customFormat="1" ht="15" customHeight="1">
      <c r="A133" s="162" t="s">
        <v>2902</v>
      </c>
      <c r="B133" s="162" t="s">
        <v>28</v>
      </c>
      <c r="C133" s="162" t="s">
        <v>26</v>
      </c>
      <c r="E133" s="162" t="s">
        <v>2869</v>
      </c>
      <c r="F133" s="162" t="s">
        <v>19</v>
      </c>
      <c r="G133" s="162" t="s">
        <v>2921</v>
      </c>
      <c r="H133" s="153" t="s">
        <v>1950</v>
      </c>
      <c r="I133" s="84" t="s">
        <v>1050</v>
      </c>
      <c r="J133" s="162" t="s">
        <v>1030</v>
      </c>
      <c r="K133" s="162" t="s">
        <v>56</v>
      </c>
      <c r="M133" s="80" t="str">
        <f>IFERROR(VLOOKUP(K133,REFERENCES!R:S,2,FALSE),"")</f>
        <v>N/A</v>
      </c>
      <c r="N133" s="75"/>
      <c r="O133" s="140" t="s">
        <v>1875</v>
      </c>
      <c r="P133" s="75"/>
      <c r="Q133" s="75"/>
      <c r="R133" s="79"/>
      <c r="S133" s="140">
        <v>115</v>
      </c>
      <c r="T133" s="85"/>
      <c r="U133" s="162" t="s">
        <v>17</v>
      </c>
      <c r="V133" s="162" t="s">
        <v>236</v>
      </c>
      <c r="W133" s="86"/>
      <c r="X133" s="162" t="s">
        <v>2874</v>
      </c>
      <c r="AB133" s="162" t="e">
        <f>UPPER(LEFT(A133,3)&amp;YEAR(H133)&amp;MONTH(H133)&amp;DAY((H133))&amp;LEFT(U133,2)&amp;LEFT(V133,2)&amp;LEFT(W133,2))</f>
        <v>#VALUE!</v>
      </c>
      <c r="AC133" s="162">
        <f>COUNTIF($AB$4:$AB$297,AB133)</f>
        <v>72</v>
      </c>
      <c r="AD133" s="162" t="str">
        <f>VLOOKUP(U133,NIVEAUXADMIN!A:B,2,FALSE)</f>
        <v>HT08</v>
      </c>
      <c r="AE133" s="162" t="str">
        <f>VLOOKUP(V133,NIVEAUXADMIN!E:F,2,FALSE)</f>
        <v>HT08821</v>
      </c>
      <c r="AF133" s="162" t="e">
        <f>VLOOKUP(W133,NIVEAUXADMIN!I:J,2,FALSE)</f>
        <v>#N/A</v>
      </c>
      <c r="AG133" s="162">
        <f>IF(SUMPRODUCT(($A$4:$A133=A133)*($V$4:$V133=V133))&gt;1,0,1)</f>
        <v>0</v>
      </c>
    </row>
    <row r="134" spans="1:33" s="162" customFormat="1" ht="15" customHeight="1">
      <c r="A134" s="162" t="s">
        <v>2902</v>
      </c>
      <c r="B134" s="162" t="s">
        <v>28</v>
      </c>
      <c r="C134" s="162" t="s">
        <v>26</v>
      </c>
      <c r="E134" s="162" t="s">
        <v>2869</v>
      </c>
      <c r="F134" s="162" t="s">
        <v>19</v>
      </c>
      <c r="G134" s="162" t="s">
        <v>2921</v>
      </c>
      <c r="H134" s="153" t="s">
        <v>1950</v>
      </c>
      <c r="I134" s="84" t="s">
        <v>1050</v>
      </c>
      <c r="J134" s="162" t="s">
        <v>1029</v>
      </c>
      <c r="K134" s="162" t="s">
        <v>1246</v>
      </c>
      <c r="M134" s="80" t="str">
        <f>IFERROR(VLOOKUP(K134,REFERENCES!R:S,2,FALSE),"")</f>
        <v>Nombre de personnes</v>
      </c>
      <c r="N134" s="75"/>
      <c r="O134" s="140" t="s">
        <v>1875</v>
      </c>
      <c r="P134" s="75"/>
      <c r="Q134" s="75"/>
      <c r="R134" s="79"/>
      <c r="S134" s="140">
        <v>115</v>
      </c>
      <c r="T134" s="85"/>
      <c r="U134" s="162" t="s">
        <v>17</v>
      </c>
      <c r="V134" s="162" t="s">
        <v>236</v>
      </c>
      <c r="W134" s="86"/>
      <c r="X134" s="162" t="s">
        <v>2874</v>
      </c>
      <c r="AB134" s="162" t="e">
        <f>UPPER(LEFT(A134,3)&amp;YEAR(H134)&amp;MONTH(H134)&amp;DAY((H134))&amp;LEFT(U134,2)&amp;LEFT(V134,2)&amp;LEFT(W134,2))</f>
        <v>#VALUE!</v>
      </c>
      <c r="AC134" s="162">
        <f>COUNTIF($AB$4:$AB$297,AB134)</f>
        <v>72</v>
      </c>
      <c r="AD134" s="162" t="str">
        <f>VLOOKUP(U134,NIVEAUXADMIN!A:B,2,FALSE)</f>
        <v>HT08</v>
      </c>
      <c r="AE134" s="162" t="str">
        <f>VLOOKUP(V134,NIVEAUXADMIN!E:F,2,FALSE)</f>
        <v>HT08821</v>
      </c>
      <c r="AF134" s="162" t="e">
        <f>VLOOKUP(W134,NIVEAUXADMIN!I:J,2,FALSE)</f>
        <v>#N/A</v>
      </c>
      <c r="AG134" s="162">
        <f>IF(SUMPRODUCT(($A$4:$A134=A134)*($V$4:$V134=V134))&gt;1,0,1)</f>
        <v>0</v>
      </c>
    </row>
    <row r="135" spans="1:33" s="162" customFormat="1" ht="15" customHeight="1">
      <c r="A135" s="162" t="s">
        <v>2902</v>
      </c>
      <c r="B135" s="162" t="s">
        <v>28</v>
      </c>
      <c r="C135" s="162" t="s">
        <v>26</v>
      </c>
      <c r="E135" s="162" t="s">
        <v>48</v>
      </c>
      <c r="F135" s="162" t="s">
        <v>19</v>
      </c>
      <c r="G135" s="162" t="s">
        <v>2921</v>
      </c>
      <c r="H135" s="153" t="s">
        <v>1950</v>
      </c>
      <c r="I135" s="84" t="s">
        <v>1050</v>
      </c>
      <c r="J135" s="162" t="s">
        <v>1028</v>
      </c>
      <c r="K135" s="162" t="s">
        <v>1028</v>
      </c>
      <c r="M135" s="80" t="str">
        <f>IFERROR(VLOOKUP(K135,REFERENCES!R:S,2,FALSE),"")</f>
        <v>N/A</v>
      </c>
      <c r="N135" s="75"/>
      <c r="O135" s="140" t="s">
        <v>1875</v>
      </c>
      <c r="P135" s="75"/>
      <c r="Q135" s="75"/>
      <c r="R135" s="79"/>
      <c r="S135" s="140">
        <v>750</v>
      </c>
      <c r="T135" s="85"/>
      <c r="U135" s="162" t="s">
        <v>17</v>
      </c>
      <c r="V135" s="162" t="s">
        <v>251</v>
      </c>
      <c r="W135" s="86"/>
      <c r="X135" s="162" t="s">
        <v>2874</v>
      </c>
      <c r="AB135" s="162" t="e">
        <f>UPPER(LEFT(A135,3)&amp;YEAR(H135)&amp;MONTH(H135)&amp;DAY((H135))&amp;LEFT(U135,2)&amp;LEFT(V135,2)&amp;LEFT(W135,2))</f>
        <v>#VALUE!</v>
      </c>
      <c r="AC135" s="162">
        <f>COUNTIF($AB$4:$AB$297,AB135)</f>
        <v>72</v>
      </c>
      <c r="AD135" s="162" t="str">
        <f>VLOOKUP(U135,NIVEAUXADMIN!A:B,2,FALSE)</f>
        <v>HT08</v>
      </c>
      <c r="AE135" s="162" t="str">
        <f>VLOOKUP(V135,NIVEAUXADMIN!E:F,2,FALSE)</f>
        <v>HT08813</v>
      </c>
      <c r="AF135" s="162" t="e">
        <f>VLOOKUP(W135,NIVEAUXADMIN!I:J,2,FALSE)</f>
        <v>#N/A</v>
      </c>
      <c r="AG135" s="162">
        <f>IF(SUMPRODUCT(($A$4:$A135=A135)*($V$4:$V135=V135))&gt;1,0,1)</f>
        <v>0</v>
      </c>
    </row>
    <row r="136" spans="1:33" s="162" customFormat="1" ht="15" customHeight="1">
      <c r="A136" s="162" t="s">
        <v>2902</v>
      </c>
      <c r="B136" s="162" t="s">
        <v>28</v>
      </c>
      <c r="C136" s="162" t="s">
        <v>26</v>
      </c>
      <c r="E136" s="162" t="s">
        <v>48</v>
      </c>
      <c r="F136" s="162" t="s">
        <v>19</v>
      </c>
      <c r="G136" s="162" t="s">
        <v>2921</v>
      </c>
      <c r="H136" s="153" t="s">
        <v>1950</v>
      </c>
      <c r="I136" s="84" t="s">
        <v>1050</v>
      </c>
      <c r="J136" s="162" t="s">
        <v>1032</v>
      </c>
      <c r="K136" s="162" t="s">
        <v>1032</v>
      </c>
      <c r="M136" s="80" t="str">
        <f>IFERROR(VLOOKUP(K136,REFERENCES!R:S,2,FALSE),"")</f>
        <v>N/A</v>
      </c>
      <c r="N136" s="75"/>
      <c r="O136" s="140" t="s">
        <v>1875</v>
      </c>
      <c r="P136" s="75"/>
      <c r="Q136" s="75"/>
      <c r="R136" s="79"/>
      <c r="S136" s="140">
        <v>750</v>
      </c>
      <c r="T136" s="85"/>
      <c r="U136" s="162" t="s">
        <v>17</v>
      </c>
      <c r="V136" s="162" t="s">
        <v>251</v>
      </c>
      <c r="W136" s="86"/>
      <c r="X136" s="162" t="s">
        <v>2874</v>
      </c>
      <c r="AB136" s="162" t="e">
        <f>UPPER(LEFT(A136,3)&amp;YEAR(H136)&amp;MONTH(H136)&amp;DAY((H136))&amp;LEFT(U136,2)&amp;LEFT(V136,2)&amp;LEFT(W136,2))</f>
        <v>#VALUE!</v>
      </c>
      <c r="AC136" s="162">
        <f>COUNTIF($AB$4:$AB$297,AB136)</f>
        <v>72</v>
      </c>
      <c r="AD136" s="162" t="str">
        <f>VLOOKUP(U136,NIVEAUXADMIN!A:B,2,FALSE)</f>
        <v>HT08</v>
      </c>
      <c r="AE136" s="162" t="str">
        <f>VLOOKUP(V136,NIVEAUXADMIN!E:F,2,FALSE)</f>
        <v>HT08813</v>
      </c>
      <c r="AF136" s="162" t="e">
        <f>VLOOKUP(W136,NIVEAUXADMIN!I:J,2,FALSE)</f>
        <v>#N/A</v>
      </c>
      <c r="AG136" s="162">
        <f>IF(SUMPRODUCT(($A$4:$A136=A136)*($V$4:$V136=V136))&gt;1,0,1)</f>
        <v>0</v>
      </c>
    </row>
    <row r="137" spans="1:33" s="162" customFormat="1" ht="15" customHeight="1">
      <c r="A137" s="162" t="s">
        <v>2902</v>
      </c>
      <c r="B137" s="162" t="s">
        <v>28</v>
      </c>
      <c r="C137" s="162" t="s">
        <v>26</v>
      </c>
      <c r="E137" s="162" t="s">
        <v>48</v>
      </c>
      <c r="F137" s="162" t="s">
        <v>19</v>
      </c>
      <c r="G137" s="162" t="s">
        <v>2921</v>
      </c>
      <c r="H137" s="153" t="s">
        <v>1950</v>
      </c>
      <c r="I137" s="84" t="s">
        <v>1050</v>
      </c>
      <c r="J137" s="162" t="s">
        <v>1027</v>
      </c>
      <c r="K137" s="162" t="s">
        <v>1027</v>
      </c>
      <c r="M137" s="80" t="str">
        <f>IFERROR(VLOOKUP(K137,REFERENCES!R:S,2,FALSE),"")</f>
        <v>N/A</v>
      </c>
      <c r="N137" s="75"/>
      <c r="O137" s="140" t="s">
        <v>1875</v>
      </c>
      <c r="P137" s="75"/>
      <c r="Q137" s="75"/>
      <c r="R137" s="79"/>
      <c r="S137" s="140">
        <v>750</v>
      </c>
      <c r="T137" s="85"/>
      <c r="U137" s="162" t="s">
        <v>17</v>
      </c>
      <c r="V137" s="162" t="s">
        <v>251</v>
      </c>
      <c r="W137" s="86"/>
      <c r="X137" s="162" t="s">
        <v>2874</v>
      </c>
      <c r="AB137" s="162" t="e">
        <f>UPPER(LEFT(A137,3)&amp;YEAR(H137)&amp;MONTH(H137)&amp;DAY((H137))&amp;LEFT(U137,2)&amp;LEFT(V137,2)&amp;LEFT(W137,2))</f>
        <v>#VALUE!</v>
      </c>
      <c r="AC137" s="162">
        <f>COUNTIF($AB$4:$AB$297,AB137)</f>
        <v>72</v>
      </c>
      <c r="AD137" s="162" t="str">
        <f>VLOOKUP(U137,NIVEAUXADMIN!A:B,2,FALSE)</f>
        <v>HT08</v>
      </c>
      <c r="AE137" s="162" t="str">
        <f>VLOOKUP(V137,NIVEAUXADMIN!E:F,2,FALSE)</f>
        <v>HT08813</v>
      </c>
      <c r="AF137" s="162" t="e">
        <f>VLOOKUP(W137,NIVEAUXADMIN!I:J,2,FALSE)</f>
        <v>#N/A</v>
      </c>
      <c r="AG137" s="162">
        <f>IF(SUMPRODUCT(($A$4:$A137=A137)*($V$4:$V137=V137))&gt;1,0,1)</f>
        <v>0</v>
      </c>
    </row>
    <row r="138" spans="1:33" s="162" customFormat="1" ht="15" customHeight="1">
      <c r="A138" s="162" t="s">
        <v>2902</v>
      </c>
      <c r="B138" s="162" t="s">
        <v>28</v>
      </c>
      <c r="C138" s="162" t="s">
        <v>26</v>
      </c>
      <c r="E138" s="162" t="s">
        <v>48</v>
      </c>
      <c r="F138" s="162" t="s">
        <v>19</v>
      </c>
      <c r="G138" s="162" t="s">
        <v>2921</v>
      </c>
      <c r="H138" s="153" t="s">
        <v>1950</v>
      </c>
      <c r="I138" s="84" t="s">
        <v>1050</v>
      </c>
      <c r="J138" s="162" t="s">
        <v>1026</v>
      </c>
      <c r="K138" s="162" t="s">
        <v>1026</v>
      </c>
      <c r="M138" s="80" t="str">
        <f>IFERROR(VLOOKUP(K138,REFERENCES!R:S,2,FALSE),"")</f>
        <v>N/A</v>
      </c>
      <c r="N138" s="75"/>
      <c r="O138" s="140" t="s">
        <v>1875</v>
      </c>
      <c r="P138" s="75"/>
      <c r="Q138" s="75"/>
      <c r="R138" s="79"/>
      <c r="S138" s="140">
        <v>750</v>
      </c>
      <c r="T138" s="85"/>
      <c r="U138" s="162" t="s">
        <v>17</v>
      </c>
      <c r="V138" s="162" t="s">
        <v>251</v>
      </c>
      <c r="W138" s="86"/>
      <c r="X138" s="162" t="s">
        <v>2874</v>
      </c>
      <c r="AB138" s="162" t="e">
        <f>UPPER(LEFT(A138,3)&amp;YEAR(H138)&amp;MONTH(H138)&amp;DAY((H138))&amp;LEFT(U138,2)&amp;LEFT(V138,2)&amp;LEFT(W138,2))</f>
        <v>#VALUE!</v>
      </c>
      <c r="AC138" s="162">
        <f>COUNTIF($AB$4:$AB$297,AB138)</f>
        <v>72</v>
      </c>
      <c r="AD138" s="162" t="str">
        <f>VLOOKUP(U138,NIVEAUXADMIN!A:B,2,FALSE)</f>
        <v>HT08</v>
      </c>
      <c r="AE138" s="162" t="str">
        <f>VLOOKUP(V138,NIVEAUXADMIN!E:F,2,FALSE)</f>
        <v>HT08813</v>
      </c>
      <c r="AF138" s="162" t="e">
        <f>VLOOKUP(W138,NIVEAUXADMIN!I:J,2,FALSE)</f>
        <v>#N/A</v>
      </c>
      <c r="AG138" s="162">
        <f>IF(SUMPRODUCT(($A$4:$A138=A138)*($V$4:$V138=V138))&gt;1,0,1)</f>
        <v>0</v>
      </c>
    </row>
    <row r="139" spans="1:33" s="162" customFormat="1" ht="15" customHeight="1">
      <c r="A139" s="162" t="s">
        <v>2902</v>
      </c>
      <c r="B139" s="162" t="s">
        <v>28</v>
      </c>
      <c r="C139" s="162" t="s">
        <v>26</v>
      </c>
      <c r="E139" s="162" t="s">
        <v>48</v>
      </c>
      <c r="F139" s="162" t="s">
        <v>19</v>
      </c>
      <c r="G139" s="162" t="s">
        <v>2921</v>
      </c>
      <c r="H139" s="153" t="s">
        <v>1950</v>
      </c>
      <c r="I139" s="84" t="s">
        <v>1049</v>
      </c>
      <c r="J139" s="162" t="s">
        <v>1053</v>
      </c>
      <c r="K139" s="162" t="s">
        <v>1185</v>
      </c>
      <c r="M139" s="80" t="str">
        <f>IFERROR(VLOOKUP(K139,REFERENCES!R:S,2,FALSE),"")</f>
        <v>Nombre</v>
      </c>
      <c r="N139" s="75">
        <v>80</v>
      </c>
      <c r="O139" s="140" t="s">
        <v>1875</v>
      </c>
      <c r="P139" s="75"/>
      <c r="Q139" s="75"/>
      <c r="R139" s="79"/>
      <c r="S139" s="140">
        <v>750</v>
      </c>
      <c r="T139" s="85"/>
      <c r="U139" s="162" t="s">
        <v>17</v>
      </c>
      <c r="V139" s="162" t="s">
        <v>251</v>
      </c>
      <c r="W139" s="86"/>
      <c r="X139" s="162" t="s">
        <v>2874</v>
      </c>
      <c r="AB139" s="162" t="e">
        <f>UPPER(LEFT(A139,3)&amp;YEAR(H139)&amp;MONTH(H139)&amp;DAY((H139))&amp;LEFT(U139,2)&amp;LEFT(V139,2)&amp;LEFT(W139,2))</f>
        <v>#VALUE!</v>
      </c>
      <c r="AC139" s="162">
        <f>COUNTIF($AB$4:$AB$297,AB139)</f>
        <v>72</v>
      </c>
      <c r="AD139" s="162" t="str">
        <f>VLOOKUP(U139,NIVEAUXADMIN!A:B,2,FALSE)</f>
        <v>HT08</v>
      </c>
      <c r="AE139" s="162" t="str">
        <f>VLOOKUP(V139,NIVEAUXADMIN!E:F,2,FALSE)</f>
        <v>HT08813</v>
      </c>
      <c r="AF139" s="162" t="e">
        <f>VLOOKUP(W139,NIVEAUXADMIN!I:J,2,FALSE)</f>
        <v>#N/A</v>
      </c>
      <c r="AG139" s="162">
        <f>IF(SUMPRODUCT(($A$4:$A139=A139)*($V$4:$V139=V139))&gt;1,0,1)</f>
        <v>0</v>
      </c>
    </row>
    <row r="140" spans="1:33" s="162" customFormat="1" ht="15" customHeight="1">
      <c r="A140" s="162" t="s">
        <v>2902</v>
      </c>
      <c r="B140" s="162" t="s">
        <v>28</v>
      </c>
      <c r="C140" s="162" t="s">
        <v>26</v>
      </c>
      <c r="E140" s="162" t="s">
        <v>48</v>
      </c>
      <c r="F140" s="162" t="s">
        <v>19</v>
      </c>
      <c r="G140" s="162" t="s">
        <v>2921</v>
      </c>
      <c r="H140" s="153" t="s">
        <v>1950</v>
      </c>
      <c r="I140" s="84" t="s">
        <v>1050</v>
      </c>
      <c r="J140" s="162" t="s">
        <v>1030</v>
      </c>
      <c r="K140" s="162" t="s">
        <v>56</v>
      </c>
      <c r="M140" s="80" t="str">
        <f>IFERROR(VLOOKUP(K140,REFERENCES!R:S,2,FALSE),"")</f>
        <v>N/A</v>
      </c>
      <c r="N140" s="75"/>
      <c r="O140" s="140" t="s">
        <v>1875</v>
      </c>
      <c r="P140" s="75"/>
      <c r="Q140" s="75"/>
      <c r="R140" s="79"/>
      <c r="S140" s="140">
        <v>750</v>
      </c>
      <c r="T140" s="85"/>
      <c r="U140" s="162" t="s">
        <v>17</v>
      </c>
      <c r="V140" s="162" t="s">
        <v>251</v>
      </c>
      <c r="W140" s="86"/>
      <c r="X140" s="162" t="s">
        <v>2874</v>
      </c>
      <c r="AB140" s="162" t="e">
        <f>UPPER(LEFT(A140,3)&amp;YEAR(H140)&amp;MONTH(H140)&amp;DAY((H140))&amp;LEFT(U140,2)&amp;LEFT(V140,2)&amp;LEFT(W140,2))</f>
        <v>#VALUE!</v>
      </c>
      <c r="AC140" s="162">
        <f>COUNTIF($AB$4:$AB$297,AB140)</f>
        <v>72</v>
      </c>
      <c r="AD140" s="162" t="str">
        <f>VLOOKUP(U140,NIVEAUXADMIN!A:B,2,FALSE)</f>
        <v>HT08</v>
      </c>
      <c r="AE140" s="162" t="str">
        <f>VLOOKUP(V140,NIVEAUXADMIN!E:F,2,FALSE)</f>
        <v>HT08813</v>
      </c>
      <c r="AF140" s="162" t="e">
        <f>VLOOKUP(W140,NIVEAUXADMIN!I:J,2,FALSE)</f>
        <v>#N/A</v>
      </c>
      <c r="AG140" s="162">
        <f>IF(SUMPRODUCT(($A$4:$A140=A140)*($V$4:$V140=V140))&gt;1,0,1)</f>
        <v>0</v>
      </c>
    </row>
    <row r="141" spans="1:33" s="162" customFormat="1" ht="15" customHeight="1">
      <c r="A141" s="162" t="s">
        <v>2902</v>
      </c>
      <c r="B141" s="162" t="s">
        <v>28</v>
      </c>
      <c r="C141" s="162" t="s">
        <v>26</v>
      </c>
      <c r="E141" s="162" t="s">
        <v>48</v>
      </c>
      <c r="F141" s="162" t="s">
        <v>19</v>
      </c>
      <c r="G141" s="162" t="s">
        <v>2921</v>
      </c>
      <c r="H141" s="153" t="s">
        <v>1950</v>
      </c>
      <c r="I141" s="84" t="s">
        <v>1050</v>
      </c>
      <c r="J141" s="162" t="s">
        <v>1029</v>
      </c>
      <c r="K141" s="162" t="s">
        <v>1246</v>
      </c>
      <c r="M141" s="80" t="str">
        <f>IFERROR(VLOOKUP(K141,REFERENCES!R:S,2,FALSE),"")</f>
        <v>Nombre de personnes</v>
      </c>
      <c r="N141" s="75"/>
      <c r="O141" s="140" t="s">
        <v>1875</v>
      </c>
      <c r="P141" s="75"/>
      <c r="Q141" s="75"/>
      <c r="R141" s="79"/>
      <c r="S141" s="140">
        <v>750</v>
      </c>
      <c r="T141" s="85"/>
      <c r="U141" s="162" t="s">
        <v>17</v>
      </c>
      <c r="V141" s="162" t="s">
        <v>251</v>
      </c>
      <c r="W141" s="86"/>
      <c r="X141" s="162" t="s">
        <v>2874</v>
      </c>
      <c r="AB141" s="162" t="e">
        <f>UPPER(LEFT(A141,3)&amp;YEAR(H141)&amp;MONTH(H141)&amp;DAY((H141))&amp;LEFT(U141,2)&amp;LEFT(V141,2)&amp;LEFT(W141,2))</f>
        <v>#VALUE!</v>
      </c>
      <c r="AC141" s="162">
        <f>COUNTIF($AB$4:$AB$297,AB141)</f>
        <v>72</v>
      </c>
      <c r="AD141" s="162" t="str">
        <f>VLOOKUP(U141,NIVEAUXADMIN!A:B,2,FALSE)</f>
        <v>HT08</v>
      </c>
      <c r="AE141" s="162" t="str">
        <f>VLOOKUP(V141,NIVEAUXADMIN!E:F,2,FALSE)</f>
        <v>HT08813</v>
      </c>
      <c r="AF141" s="162" t="e">
        <f>VLOOKUP(W141,NIVEAUXADMIN!I:J,2,FALSE)</f>
        <v>#N/A</v>
      </c>
      <c r="AG141" s="162">
        <f>IF(SUMPRODUCT(($A$4:$A141=A141)*($V$4:$V141=V141))&gt;1,0,1)</f>
        <v>0</v>
      </c>
    </row>
    <row r="142" spans="1:33" s="162" customFormat="1" ht="15" customHeight="1">
      <c r="A142" s="162" t="s">
        <v>2902</v>
      </c>
      <c r="B142" s="162" t="s">
        <v>28</v>
      </c>
      <c r="C142" s="162" t="s">
        <v>26</v>
      </c>
      <c r="E142" s="162" t="s">
        <v>2869</v>
      </c>
      <c r="F142" s="162" t="s">
        <v>19</v>
      </c>
      <c r="G142" s="162" t="s">
        <v>2921</v>
      </c>
      <c r="H142" s="153" t="s">
        <v>1950</v>
      </c>
      <c r="I142" s="84" t="s">
        <v>1050</v>
      </c>
      <c r="J142" s="162" t="s">
        <v>1028</v>
      </c>
      <c r="K142" s="162" t="s">
        <v>1028</v>
      </c>
      <c r="M142" s="80" t="str">
        <f>IFERROR(VLOOKUP(K142,REFERENCES!R:S,2,FALSE),"")</f>
        <v>N/A</v>
      </c>
      <c r="N142" s="75"/>
      <c r="O142" s="140" t="s">
        <v>1875</v>
      </c>
      <c r="P142" s="75"/>
      <c r="Q142" s="75"/>
      <c r="R142" s="79"/>
      <c r="S142" s="140">
        <v>115</v>
      </c>
      <c r="T142" s="85"/>
      <c r="U142" s="162" t="s">
        <v>17</v>
      </c>
      <c r="V142" s="162" t="s">
        <v>261</v>
      </c>
      <c r="W142" s="86"/>
      <c r="X142" s="162" t="s">
        <v>2874</v>
      </c>
      <c r="AB142" s="162" t="e">
        <f>UPPER(LEFT(A142,3)&amp;YEAR(H142)&amp;MONTH(H142)&amp;DAY((H142))&amp;LEFT(U142,2)&amp;LEFT(V142,2)&amp;LEFT(W142,2))</f>
        <v>#VALUE!</v>
      </c>
      <c r="AC142" s="162">
        <f>COUNTIF($AB$4:$AB$297,AB142)</f>
        <v>72</v>
      </c>
      <c r="AD142" s="162" t="str">
        <f>VLOOKUP(U142,NIVEAUXADMIN!A:B,2,FALSE)</f>
        <v>HT08</v>
      </c>
      <c r="AE142" s="162" t="str">
        <f>VLOOKUP(V142,NIVEAUXADMIN!E:F,2,FALSE)</f>
        <v>HT08822</v>
      </c>
      <c r="AF142" s="162" t="e">
        <f>VLOOKUP(W142,NIVEAUXADMIN!I:J,2,FALSE)</f>
        <v>#N/A</v>
      </c>
      <c r="AG142" s="162">
        <f>IF(SUMPRODUCT(($A$4:$A142=A142)*($V$4:$V142=V142))&gt;1,0,1)</f>
        <v>0</v>
      </c>
    </row>
    <row r="143" spans="1:33" s="162" customFormat="1" ht="15" customHeight="1">
      <c r="A143" s="162" t="s">
        <v>2902</v>
      </c>
      <c r="B143" s="162" t="s">
        <v>28</v>
      </c>
      <c r="C143" s="162" t="s">
        <v>26</v>
      </c>
      <c r="E143" s="162" t="s">
        <v>2869</v>
      </c>
      <c r="F143" s="162" t="s">
        <v>19</v>
      </c>
      <c r="G143" s="162" t="s">
        <v>2921</v>
      </c>
      <c r="H143" s="153" t="s">
        <v>1950</v>
      </c>
      <c r="I143" s="84" t="s">
        <v>1050</v>
      </c>
      <c r="J143" s="162" t="s">
        <v>1032</v>
      </c>
      <c r="K143" s="162" t="s">
        <v>1032</v>
      </c>
      <c r="M143" s="80" t="str">
        <f>IFERROR(VLOOKUP(K143,REFERENCES!R:S,2,FALSE),"")</f>
        <v>N/A</v>
      </c>
      <c r="N143" s="75"/>
      <c r="O143" s="140" t="s">
        <v>1875</v>
      </c>
      <c r="P143" s="75"/>
      <c r="Q143" s="75"/>
      <c r="R143" s="79"/>
      <c r="S143" s="140">
        <v>115</v>
      </c>
      <c r="T143" s="85"/>
      <c r="U143" s="162" t="s">
        <v>17</v>
      </c>
      <c r="V143" s="162" t="s">
        <v>261</v>
      </c>
      <c r="W143" s="86"/>
      <c r="X143" s="162" t="s">
        <v>2874</v>
      </c>
      <c r="AB143" s="162" t="e">
        <f>UPPER(LEFT(A143,3)&amp;YEAR(H143)&amp;MONTH(H143)&amp;DAY((H143))&amp;LEFT(U143,2)&amp;LEFT(V143,2)&amp;LEFT(W143,2))</f>
        <v>#VALUE!</v>
      </c>
      <c r="AC143" s="162">
        <f>COUNTIF($AB$4:$AB$297,AB143)</f>
        <v>72</v>
      </c>
      <c r="AD143" s="162" t="str">
        <f>VLOOKUP(U143,NIVEAUXADMIN!A:B,2,FALSE)</f>
        <v>HT08</v>
      </c>
      <c r="AE143" s="162" t="str">
        <f>VLOOKUP(V143,NIVEAUXADMIN!E:F,2,FALSE)</f>
        <v>HT08822</v>
      </c>
      <c r="AF143" s="162" t="e">
        <f>VLOOKUP(W143,NIVEAUXADMIN!I:J,2,FALSE)</f>
        <v>#N/A</v>
      </c>
      <c r="AG143" s="162">
        <f>IF(SUMPRODUCT(($A$4:$A143=A143)*($V$4:$V143=V143))&gt;1,0,1)</f>
        <v>0</v>
      </c>
    </row>
    <row r="144" spans="1:33" s="162" customFormat="1" ht="15" customHeight="1">
      <c r="A144" s="162" t="s">
        <v>2902</v>
      </c>
      <c r="B144" s="162" t="s">
        <v>28</v>
      </c>
      <c r="C144" s="162" t="s">
        <v>26</v>
      </c>
      <c r="E144" s="162" t="s">
        <v>2869</v>
      </c>
      <c r="F144" s="162" t="s">
        <v>19</v>
      </c>
      <c r="G144" s="162" t="s">
        <v>2921</v>
      </c>
      <c r="H144" s="153" t="s">
        <v>1950</v>
      </c>
      <c r="I144" s="84" t="s">
        <v>1050</v>
      </c>
      <c r="J144" s="162" t="s">
        <v>1027</v>
      </c>
      <c r="K144" s="162" t="s">
        <v>1027</v>
      </c>
      <c r="M144" s="80" t="str">
        <f>IFERROR(VLOOKUP(K144,REFERENCES!R:S,2,FALSE),"")</f>
        <v>N/A</v>
      </c>
      <c r="N144" s="75"/>
      <c r="O144" s="140" t="s">
        <v>1875</v>
      </c>
      <c r="P144" s="75"/>
      <c r="Q144" s="75"/>
      <c r="R144" s="79"/>
      <c r="S144" s="140">
        <v>115</v>
      </c>
      <c r="T144" s="85"/>
      <c r="U144" s="162" t="s">
        <v>17</v>
      </c>
      <c r="V144" s="162" t="s">
        <v>261</v>
      </c>
      <c r="W144" s="86"/>
      <c r="X144" s="162" t="s">
        <v>2874</v>
      </c>
      <c r="AB144" s="162" t="e">
        <f>UPPER(LEFT(A144,3)&amp;YEAR(H144)&amp;MONTH(H144)&amp;DAY((H144))&amp;LEFT(U144,2)&amp;LEFT(V144,2)&amp;LEFT(W144,2))</f>
        <v>#VALUE!</v>
      </c>
      <c r="AC144" s="162">
        <f>COUNTIF($AB$4:$AB$297,AB144)</f>
        <v>72</v>
      </c>
      <c r="AD144" s="162" t="str">
        <f>VLOOKUP(U144,NIVEAUXADMIN!A:B,2,FALSE)</f>
        <v>HT08</v>
      </c>
      <c r="AE144" s="162" t="str">
        <f>VLOOKUP(V144,NIVEAUXADMIN!E:F,2,FALSE)</f>
        <v>HT08822</v>
      </c>
      <c r="AF144" s="162" t="e">
        <f>VLOOKUP(W144,NIVEAUXADMIN!I:J,2,FALSE)</f>
        <v>#N/A</v>
      </c>
      <c r="AG144" s="162">
        <f>IF(SUMPRODUCT(($A$4:$A144=A144)*($V$4:$V144=V144))&gt;1,0,1)</f>
        <v>0</v>
      </c>
    </row>
    <row r="145" spans="1:33" s="162" customFormat="1" ht="15" customHeight="1">
      <c r="A145" s="162" t="s">
        <v>2902</v>
      </c>
      <c r="B145" s="162" t="s">
        <v>28</v>
      </c>
      <c r="C145" s="162" t="s">
        <v>26</v>
      </c>
      <c r="E145" s="162" t="s">
        <v>2869</v>
      </c>
      <c r="F145" s="162" t="s">
        <v>19</v>
      </c>
      <c r="G145" s="162" t="s">
        <v>2921</v>
      </c>
      <c r="H145" s="153" t="s">
        <v>1950</v>
      </c>
      <c r="I145" s="84" t="s">
        <v>1050</v>
      </c>
      <c r="J145" s="162" t="s">
        <v>1026</v>
      </c>
      <c r="K145" s="162" t="s">
        <v>1026</v>
      </c>
      <c r="M145" s="80" t="str">
        <f>IFERROR(VLOOKUP(K145,REFERENCES!R:S,2,FALSE),"")</f>
        <v>N/A</v>
      </c>
      <c r="N145" s="75"/>
      <c r="O145" s="140" t="s">
        <v>1875</v>
      </c>
      <c r="P145" s="75"/>
      <c r="Q145" s="75"/>
      <c r="R145" s="79"/>
      <c r="S145" s="140">
        <v>115</v>
      </c>
      <c r="T145" s="85"/>
      <c r="U145" s="162" t="s">
        <v>17</v>
      </c>
      <c r="V145" s="162" t="s">
        <v>261</v>
      </c>
      <c r="W145" s="86"/>
      <c r="X145" s="162" t="s">
        <v>2874</v>
      </c>
      <c r="AB145" s="162" t="e">
        <f>UPPER(LEFT(A145,3)&amp;YEAR(H145)&amp;MONTH(H145)&amp;DAY((H145))&amp;LEFT(U145,2)&amp;LEFT(V145,2)&amp;LEFT(W145,2))</f>
        <v>#VALUE!</v>
      </c>
      <c r="AC145" s="162">
        <f>COUNTIF($AB$4:$AB$297,AB145)</f>
        <v>72</v>
      </c>
      <c r="AD145" s="162" t="str">
        <f>VLOOKUP(U145,NIVEAUXADMIN!A:B,2,FALSE)</f>
        <v>HT08</v>
      </c>
      <c r="AE145" s="162" t="str">
        <f>VLOOKUP(V145,NIVEAUXADMIN!E:F,2,FALSE)</f>
        <v>HT08822</v>
      </c>
      <c r="AF145" s="162" t="e">
        <f>VLOOKUP(W145,NIVEAUXADMIN!I:J,2,FALSE)</f>
        <v>#N/A</v>
      </c>
      <c r="AG145" s="162">
        <f>IF(SUMPRODUCT(($A$4:$A145=A145)*($V$4:$V145=V145))&gt;1,0,1)</f>
        <v>0</v>
      </c>
    </row>
    <row r="146" spans="1:33" s="162" customFormat="1" ht="15" customHeight="1">
      <c r="A146" s="162" t="s">
        <v>2902</v>
      </c>
      <c r="B146" s="162" t="s">
        <v>28</v>
      </c>
      <c r="C146" s="162" t="s">
        <v>26</v>
      </c>
      <c r="E146" s="162" t="s">
        <v>2869</v>
      </c>
      <c r="F146" s="162" t="s">
        <v>19</v>
      </c>
      <c r="G146" s="162" t="s">
        <v>2921</v>
      </c>
      <c r="H146" s="153" t="s">
        <v>1950</v>
      </c>
      <c r="I146" s="84" t="s">
        <v>1049</v>
      </c>
      <c r="J146" s="162" t="s">
        <v>1053</v>
      </c>
      <c r="K146" s="162" t="s">
        <v>1185</v>
      </c>
      <c r="M146" s="80" t="str">
        <f>IFERROR(VLOOKUP(K146,REFERENCES!R:S,2,FALSE),"")</f>
        <v>Nombre</v>
      </c>
      <c r="N146" s="75">
        <v>80</v>
      </c>
      <c r="O146" s="140" t="s">
        <v>1875</v>
      </c>
      <c r="P146" s="75"/>
      <c r="Q146" s="75"/>
      <c r="R146" s="79"/>
      <c r="S146" s="140">
        <v>115</v>
      </c>
      <c r="T146" s="85"/>
      <c r="U146" s="162" t="s">
        <v>17</v>
      </c>
      <c r="V146" s="162" t="s">
        <v>261</v>
      </c>
      <c r="W146" s="86"/>
      <c r="X146" s="162" t="s">
        <v>2874</v>
      </c>
      <c r="AB146" s="162" t="e">
        <f>UPPER(LEFT(A146,3)&amp;YEAR(H146)&amp;MONTH(H146)&amp;DAY((H146))&amp;LEFT(U146,2)&amp;LEFT(V146,2)&amp;LEFT(W146,2))</f>
        <v>#VALUE!</v>
      </c>
      <c r="AC146" s="162">
        <f>COUNTIF($AB$4:$AB$297,AB146)</f>
        <v>72</v>
      </c>
      <c r="AD146" s="162" t="str">
        <f>VLOOKUP(U146,NIVEAUXADMIN!A:B,2,FALSE)</f>
        <v>HT08</v>
      </c>
      <c r="AE146" s="162" t="str">
        <f>VLOOKUP(V146,NIVEAUXADMIN!E:F,2,FALSE)</f>
        <v>HT08822</v>
      </c>
      <c r="AF146" s="162" t="e">
        <f>VLOOKUP(W146,NIVEAUXADMIN!I:J,2,FALSE)</f>
        <v>#N/A</v>
      </c>
      <c r="AG146" s="162">
        <f>IF(SUMPRODUCT(($A$4:$A146=A146)*($V$4:$V146=V146))&gt;1,0,1)</f>
        <v>0</v>
      </c>
    </row>
    <row r="147" spans="1:33" s="162" customFormat="1" ht="15" customHeight="1">
      <c r="A147" s="162" t="s">
        <v>2902</v>
      </c>
      <c r="B147" s="162" t="s">
        <v>28</v>
      </c>
      <c r="C147" s="162" t="s">
        <v>26</v>
      </c>
      <c r="E147" s="162" t="s">
        <v>2869</v>
      </c>
      <c r="F147" s="162" t="s">
        <v>19</v>
      </c>
      <c r="G147" s="162" t="s">
        <v>2921</v>
      </c>
      <c r="H147" s="153" t="s">
        <v>1950</v>
      </c>
      <c r="I147" s="84" t="s">
        <v>1050</v>
      </c>
      <c r="J147" s="162" t="s">
        <v>1030</v>
      </c>
      <c r="K147" s="162" t="s">
        <v>56</v>
      </c>
      <c r="M147" s="80" t="str">
        <f>IFERROR(VLOOKUP(K147,REFERENCES!R:S,2,FALSE),"")</f>
        <v>N/A</v>
      </c>
      <c r="N147" s="75"/>
      <c r="O147" s="140" t="s">
        <v>1875</v>
      </c>
      <c r="P147" s="75"/>
      <c r="Q147" s="75"/>
      <c r="R147" s="79"/>
      <c r="S147" s="140">
        <v>115</v>
      </c>
      <c r="T147" s="85"/>
      <c r="U147" s="162" t="s">
        <v>17</v>
      </c>
      <c r="V147" s="162" t="s">
        <v>261</v>
      </c>
      <c r="W147" s="86"/>
      <c r="X147" s="162" t="s">
        <v>2874</v>
      </c>
      <c r="AB147" s="162" t="e">
        <f>UPPER(LEFT(A147,3)&amp;YEAR(H147)&amp;MONTH(H147)&amp;DAY((H147))&amp;LEFT(U147,2)&amp;LEFT(V147,2)&amp;LEFT(W147,2))</f>
        <v>#VALUE!</v>
      </c>
      <c r="AC147" s="162">
        <f>COUNTIF($AB$4:$AB$297,AB147)</f>
        <v>72</v>
      </c>
      <c r="AD147" s="162" t="str">
        <f>VLOOKUP(U147,NIVEAUXADMIN!A:B,2,FALSE)</f>
        <v>HT08</v>
      </c>
      <c r="AE147" s="162" t="str">
        <f>VLOOKUP(V147,NIVEAUXADMIN!E:F,2,FALSE)</f>
        <v>HT08822</v>
      </c>
      <c r="AF147" s="162" t="e">
        <f>VLOOKUP(W147,NIVEAUXADMIN!I:J,2,FALSE)</f>
        <v>#N/A</v>
      </c>
      <c r="AG147" s="162">
        <f>IF(SUMPRODUCT(($A$4:$A147=A147)*($V$4:$V147=V147))&gt;1,0,1)</f>
        <v>0</v>
      </c>
    </row>
    <row r="148" spans="1:33" s="162" customFormat="1" ht="15" customHeight="1">
      <c r="A148" s="162" t="s">
        <v>2902</v>
      </c>
      <c r="B148" s="162" t="s">
        <v>28</v>
      </c>
      <c r="C148" s="162" t="s">
        <v>26</v>
      </c>
      <c r="E148" s="162" t="s">
        <v>2869</v>
      </c>
      <c r="F148" s="162" t="s">
        <v>19</v>
      </c>
      <c r="G148" s="162" t="s">
        <v>2921</v>
      </c>
      <c r="H148" s="153" t="s">
        <v>1950</v>
      </c>
      <c r="I148" s="84" t="s">
        <v>1050</v>
      </c>
      <c r="J148" s="162" t="s">
        <v>1028</v>
      </c>
      <c r="K148" s="162" t="s">
        <v>1028</v>
      </c>
      <c r="M148" s="80" t="str">
        <f>IFERROR(VLOOKUP(K148,REFERENCES!R:S,2,FALSE),"")</f>
        <v>N/A</v>
      </c>
      <c r="N148" s="75"/>
      <c r="O148" s="140" t="s">
        <v>1875</v>
      </c>
      <c r="P148" s="75"/>
      <c r="Q148" s="75"/>
      <c r="R148" s="79"/>
      <c r="S148" s="140">
        <v>115</v>
      </c>
      <c r="T148" s="85"/>
      <c r="U148" s="162" t="s">
        <v>17</v>
      </c>
      <c r="V148" s="162" t="s">
        <v>2493</v>
      </c>
      <c r="W148" s="86"/>
      <c r="X148" s="162" t="s">
        <v>2874</v>
      </c>
      <c r="AB148" s="162" t="e">
        <f>UPPER(LEFT(A148,3)&amp;YEAR(H148)&amp;MONTH(H148)&amp;DAY((H148))&amp;LEFT(U148,2)&amp;LEFT(V148,2)&amp;LEFT(W148,2))</f>
        <v>#VALUE!</v>
      </c>
      <c r="AC148" s="162">
        <f>COUNTIF($AB$4:$AB$297,AB148)</f>
        <v>72</v>
      </c>
      <c r="AD148" s="162" t="str">
        <f>VLOOKUP(U148,NIVEAUXADMIN!A:B,2,FALSE)</f>
        <v>HT08</v>
      </c>
      <c r="AE148" s="162" t="str">
        <f>VLOOKUP(V148,NIVEAUXADMIN!E:F,2,FALSE)</f>
        <v>HT08823</v>
      </c>
      <c r="AF148" s="162" t="e">
        <f>VLOOKUP(W148,NIVEAUXADMIN!I:J,2,FALSE)</f>
        <v>#N/A</v>
      </c>
      <c r="AG148" s="162">
        <f>IF(SUMPRODUCT(($A$4:$A148=A148)*($V$4:$V148=V148))&gt;1,0,1)</f>
        <v>0</v>
      </c>
    </row>
    <row r="149" spans="1:33" s="162" customFormat="1" ht="15" customHeight="1">
      <c r="A149" s="162" t="s">
        <v>2902</v>
      </c>
      <c r="B149" s="162" t="s">
        <v>28</v>
      </c>
      <c r="C149" s="162" t="s">
        <v>26</v>
      </c>
      <c r="E149" s="162" t="s">
        <v>2869</v>
      </c>
      <c r="F149" s="162" t="s">
        <v>19</v>
      </c>
      <c r="G149" s="162" t="s">
        <v>2921</v>
      </c>
      <c r="H149" s="153" t="s">
        <v>1950</v>
      </c>
      <c r="I149" s="84" t="s">
        <v>1050</v>
      </c>
      <c r="J149" s="162" t="s">
        <v>1027</v>
      </c>
      <c r="K149" s="162" t="s">
        <v>1027</v>
      </c>
      <c r="M149" s="80" t="str">
        <f>IFERROR(VLOOKUP(K149,REFERENCES!R:S,2,FALSE),"")</f>
        <v>N/A</v>
      </c>
      <c r="N149" s="75"/>
      <c r="O149" s="140" t="s">
        <v>1875</v>
      </c>
      <c r="P149" s="75"/>
      <c r="Q149" s="75"/>
      <c r="R149" s="79"/>
      <c r="S149" s="140">
        <v>115</v>
      </c>
      <c r="T149" s="85"/>
      <c r="U149" s="162" t="s">
        <v>17</v>
      </c>
      <c r="V149" s="162" t="s">
        <v>2493</v>
      </c>
      <c r="W149" s="86"/>
      <c r="X149" s="162" t="s">
        <v>2874</v>
      </c>
      <c r="AB149" s="162" t="e">
        <f>UPPER(LEFT(A149,3)&amp;YEAR(H149)&amp;MONTH(H149)&amp;DAY((H149))&amp;LEFT(U149,2)&amp;LEFT(V149,2)&amp;LEFT(W149,2))</f>
        <v>#VALUE!</v>
      </c>
      <c r="AC149" s="162">
        <f>COUNTIF($AB$4:$AB$297,AB149)</f>
        <v>72</v>
      </c>
      <c r="AD149" s="162" t="str">
        <f>VLOOKUP(U149,NIVEAUXADMIN!A:B,2,FALSE)</f>
        <v>HT08</v>
      </c>
      <c r="AE149" s="162" t="str">
        <f>VLOOKUP(V149,NIVEAUXADMIN!E:F,2,FALSE)</f>
        <v>HT08823</v>
      </c>
      <c r="AF149" s="162" t="e">
        <f>VLOOKUP(W149,NIVEAUXADMIN!I:J,2,FALSE)</f>
        <v>#N/A</v>
      </c>
      <c r="AG149" s="162">
        <f>IF(SUMPRODUCT(($A$4:$A149=A149)*($V$4:$V149=V149))&gt;1,0,1)</f>
        <v>0</v>
      </c>
    </row>
    <row r="150" spans="1:33" s="162" customFormat="1" ht="15" customHeight="1">
      <c r="A150" s="162" t="s">
        <v>2902</v>
      </c>
      <c r="B150" s="162" t="s">
        <v>28</v>
      </c>
      <c r="C150" s="162" t="s">
        <v>26</v>
      </c>
      <c r="E150" s="162" t="s">
        <v>2869</v>
      </c>
      <c r="F150" s="162" t="s">
        <v>19</v>
      </c>
      <c r="G150" s="162" t="s">
        <v>2921</v>
      </c>
      <c r="H150" s="153" t="s">
        <v>1950</v>
      </c>
      <c r="I150" s="84" t="s">
        <v>1050</v>
      </c>
      <c r="J150" s="162" t="s">
        <v>1026</v>
      </c>
      <c r="K150" s="162" t="s">
        <v>1026</v>
      </c>
      <c r="M150" s="80" t="str">
        <f>IFERROR(VLOOKUP(K150,REFERENCES!R:S,2,FALSE),"")</f>
        <v>N/A</v>
      </c>
      <c r="N150" s="75"/>
      <c r="O150" s="140" t="s">
        <v>1875</v>
      </c>
      <c r="P150" s="75"/>
      <c r="Q150" s="75"/>
      <c r="R150" s="79"/>
      <c r="S150" s="140">
        <v>115</v>
      </c>
      <c r="T150" s="85"/>
      <c r="U150" s="162" t="s">
        <v>17</v>
      </c>
      <c r="V150" s="162" t="s">
        <v>2493</v>
      </c>
      <c r="W150" s="86"/>
      <c r="X150" s="162" t="s">
        <v>2874</v>
      </c>
      <c r="AB150" s="162" t="e">
        <f>UPPER(LEFT(A150,3)&amp;YEAR(H150)&amp;MONTH(H150)&amp;DAY((H150))&amp;LEFT(U150,2)&amp;LEFT(V150,2)&amp;LEFT(W150,2))</f>
        <v>#VALUE!</v>
      </c>
      <c r="AC150" s="162">
        <f>COUNTIF($AB$4:$AB$297,AB150)</f>
        <v>72</v>
      </c>
      <c r="AD150" s="162" t="str">
        <f>VLOOKUP(U150,NIVEAUXADMIN!A:B,2,FALSE)</f>
        <v>HT08</v>
      </c>
      <c r="AE150" s="162" t="str">
        <f>VLOOKUP(V150,NIVEAUXADMIN!E:F,2,FALSE)</f>
        <v>HT08823</v>
      </c>
      <c r="AF150" s="162" t="e">
        <f>VLOOKUP(W150,NIVEAUXADMIN!I:J,2,FALSE)</f>
        <v>#N/A</v>
      </c>
      <c r="AG150" s="162">
        <f>IF(SUMPRODUCT(($A$4:$A150=A150)*($V$4:$V150=V150))&gt;1,0,1)</f>
        <v>0</v>
      </c>
    </row>
    <row r="151" spans="1:33" s="162" customFormat="1" ht="15" customHeight="1">
      <c r="A151" s="162" t="s">
        <v>2902</v>
      </c>
      <c r="B151" s="162" t="s">
        <v>28</v>
      </c>
      <c r="C151" s="162" t="s">
        <v>26</v>
      </c>
      <c r="E151" s="162" t="s">
        <v>2869</v>
      </c>
      <c r="F151" s="162" t="s">
        <v>19</v>
      </c>
      <c r="G151" s="162" t="s">
        <v>2921</v>
      </c>
      <c r="H151" s="153" t="s">
        <v>1950</v>
      </c>
      <c r="I151" s="84" t="s">
        <v>1049</v>
      </c>
      <c r="J151" s="162" t="s">
        <v>1053</v>
      </c>
      <c r="K151" s="162" t="s">
        <v>1185</v>
      </c>
      <c r="M151" s="80" t="str">
        <f>IFERROR(VLOOKUP(K151,REFERENCES!R:S,2,FALSE),"")</f>
        <v>Nombre</v>
      </c>
      <c r="N151" s="75">
        <v>80</v>
      </c>
      <c r="O151" s="140" t="s">
        <v>1875</v>
      </c>
      <c r="P151" s="75"/>
      <c r="Q151" s="75"/>
      <c r="R151" s="79"/>
      <c r="S151" s="140">
        <v>115</v>
      </c>
      <c r="T151" s="85"/>
      <c r="U151" s="162" t="s">
        <v>17</v>
      </c>
      <c r="V151" s="162" t="s">
        <v>2493</v>
      </c>
      <c r="W151" s="86"/>
      <c r="X151" s="162" t="s">
        <v>2874</v>
      </c>
      <c r="AB151" s="162" t="e">
        <f>UPPER(LEFT(A151,3)&amp;YEAR(H151)&amp;MONTH(H151)&amp;DAY((H151))&amp;LEFT(U151,2)&amp;LEFT(V151,2)&amp;LEFT(W151,2))</f>
        <v>#VALUE!</v>
      </c>
      <c r="AC151" s="162">
        <f>COUNTIF($AB$4:$AB$297,AB151)</f>
        <v>72</v>
      </c>
      <c r="AD151" s="162" t="str">
        <f>VLOOKUP(U151,NIVEAUXADMIN!A:B,2,FALSE)</f>
        <v>HT08</v>
      </c>
      <c r="AE151" s="162" t="str">
        <f>VLOOKUP(V151,NIVEAUXADMIN!E:F,2,FALSE)</f>
        <v>HT08823</v>
      </c>
      <c r="AF151" s="162" t="e">
        <f>VLOOKUP(W151,NIVEAUXADMIN!I:J,2,FALSE)</f>
        <v>#N/A</v>
      </c>
      <c r="AG151" s="162">
        <f>IF(SUMPRODUCT(($A$4:$A151=A151)*($V$4:$V151=V151))&gt;1,0,1)</f>
        <v>0</v>
      </c>
    </row>
    <row r="152" spans="1:33" s="162" customFormat="1" ht="15" customHeight="1">
      <c r="A152" s="162" t="s">
        <v>2902</v>
      </c>
      <c r="B152" s="162" t="s">
        <v>28</v>
      </c>
      <c r="C152" s="162" t="s">
        <v>26</v>
      </c>
      <c r="E152" s="162" t="s">
        <v>2869</v>
      </c>
      <c r="F152" s="162" t="s">
        <v>19</v>
      </c>
      <c r="G152" s="162" t="s">
        <v>2921</v>
      </c>
      <c r="H152" s="153" t="s">
        <v>1950</v>
      </c>
      <c r="I152" s="84" t="s">
        <v>1050</v>
      </c>
      <c r="J152" s="162" t="s">
        <v>1030</v>
      </c>
      <c r="K152" s="162" t="s">
        <v>56</v>
      </c>
      <c r="M152" s="80" t="str">
        <f>IFERROR(VLOOKUP(K152,REFERENCES!R:S,2,FALSE),"")</f>
        <v>N/A</v>
      </c>
      <c r="N152" s="75"/>
      <c r="O152" s="140" t="s">
        <v>1875</v>
      </c>
      <c r="P152" s="75"/>
      <c r="Q152" s="75"/>
      <c r="R152" s="79"/>
      <c r="S152" s="140">
        <v>115</v>
      </c>
      <c r="T152" s="85"/>
      <c r="U152" s="162" t="s">
        <v>17</v>
      </c>
      <c r="V152" s="162" t="s">
        <v>2493</v>
      </c>
      <c r="W152" s="86"/>
      <c r="X152" s="162" t="s">
        <v>2874</v>
      </c>
      <c r="AB152" s="162" t="e">
        <f>UPPER(LEFT(A152,3)&amp;YEAR(H152)&amp;MONTH(H152)&amp;DAY((H152))&amp;LEFT(U152,2)&amp;LEFT(V152,2)&amp;LEFT(W152,2))</f>
        <v>#VALUE!</v>
      </c>
      <c r="AC152" s="162">
        <f>COUNTIF($AB$4:$AB$297,AB152)</f>
        <v>72</v>
      </c>
      <c r="AD152" s="162" t="str">
        <f>VLOOKUP(U152,NIVEAUXADMIN!A:B,2,FALSE)</f>
        <v>HT08</v>
      </c>
      <c r="AE152" s="162" t="str">
        <f>VLOOKUP(V152,NIVEAUXADMIN!E:F,2,FALSE)</f>
        <v>HT08823</v>
      </c>
      <c r="AF152" s="162" t="e">
        <f>VLOOKUP(W152,NIVEAUXADMIN!I:J,2,FALSE)</f>
        <v>#N/A</v>
      </c>
      <c r="AG152" s="162">
        <f>IF(SUMPRODUCT(($A$4:$A152=A152)*($V$4:$V152=V152))&gt;1,0,1)</f>
        <v>0</v>
      </c>
    </row>
    <row r="153" spans="1:33" s="162" customFormat="1" ht="15" customHeight="1">
      <c r="A153" s="162" t="s">
        <v>2902</v>
      </c>
      <c r="B153" s="162" t="s">
        <v>28</v>
      </c>
      <c r="C153" s="162" t="s">
        <v>26</v>
      </c>
      <c r="E153" s="162" t="s">
        <v>2869</v>
      </c>
      <c r="F153" s="162" t="s">
        <v>19</v>
      </c>
      <c r="G153" s="162" t="s">
        <v>2921</v>
      </c>
      <c r="H153" s="153" t="s">
        <v>1950</v>
      </c>
      <c r="I153" s="84" t="s">
        <v>1050</v>
      </c>
      <c r="J153" s="162" t="s">
        <v>1029</v>
      </c>
      <c r="K153" s="162" t="s">
        <v>1246</v>
      </c>
      <c r="M153" s="80" t="str">
        <f>IFERROR(VLOOKUP(K153,REFERENCES!R:S,2,FALSE),"")</f>
        <v>Nombre de personnes</v>
      </c>
      <c r="N153" s="75"/>
      <c r="O153" s="140" t="s">
        <v>1875</v>
      </c>
      <c r="P153" s="75"/>
      <c r="Q153" s="75"/>
      <c r="R153" s="79"/>
      <c r="S153" s="140">
        <v>115</v>
      </c>
      <c r="T153" s="85"/>
      <c r="U153" s="162" t="s">
        <v>17</v>
      </c>
      <c r="V153" s="162" t="s">
        <v>2493</v>
      </c>
      <c r="W153" s="86"/>
      <c r="X153" s="162" t="s">
        <v>2874</v>
      </c>
      <c r="AB153" s="162" t="e">
        <f>UPPER(LEFT(A153,3)&amp;YEAR(H153)&amp;MONTH(H153)&amp;DAY((H153))&amp;LEFT(U153,2)&amp;LEFT(V153,2)&amp;LEFT(W153,2))</f>
        <v>#VALUE!</v>
      </c>
      <c r="AC153" s="162">
        <f>COUNTIF($AB$4:$AB$297,AB153)</f>
        <v>72</v>
      </c>
      <c r="AD153" s="162" t="str">
        <f>VLOOKUP(U153,NIVEAUXADMIN!A:B,2,FALSE)</f>
        <v>HT08</v>
      </c>
      <c r="AE153" s="162" t="str">
        <f>VLOOKUP(V153,NIVEAUXADMIN!E:F,2,FALSE)</f>
        <v>HT08823</v>
      </c>
      <c r="AF153" s="162" t="e">
        <f>VLOOKUP(W153,NIVEAUXADMIN!I:J,2,FALSE)</f>
        <v>#N/A</v>
      </c>
      <c r="AG153" s="162">
        <f>IF(SUMPRODUCT(($A$4:$A153=A153)*($V$4:$V153=V153))&gt;1,0,1)</f>
        <v>0</v>
      </c>
    </row>
    <row r="154" spans="1:33" s="162" customFormat="1" ht="15" customHeight="1">
      <c r="A154" s="162" t="s">
        <v>2902</v>
      </c>
      <c r="B154" s="162" t="s">
        <v>28</v>
      </c>
      <c r="C154" s="162" t="s">
        <v>26</v>
      </c>
      <c r="E154" s="162" t="s">
        <v>48</v>
      </c>
      <c r="F154" s="162" t="s">
        <v>19</v>
      </c>
      <c r="G154" s="162" t="s">
        <v>2921</v>
      </c>
      <c r="H154" s="153" t="s">
        <v>1950</v>
      </c>
      <c r="I154" s="84" t="s">
        <v>1050</v>
      </c>
      <c r="J154" s="162" t="s">
        <v>1029</v>
      </c>
      <c r="K154" s="162" t="s">
        <v>1246</v>
      </c>
      <c r="M154" s="80" t="str">
        <f>IFERROR(VLOOKUP(K154,REFERENCES!R:S,2,FALSE),"")</f>
        <v>Nombre de personnes</v>
      </c>
      <c r="N154" s="75"/>
      <c r="O154" s="140" t="s">
        <v>1875</v>
      </c>
      <c r="P154" s="75"/>
      <c r="Q154" s="75"/>
      <c r="R154" s="79"/>
      <c r="S154" s="140"/>
      <c r="T154" s="85"/>
      <c r="U154" s="162" t="s">
        <v>17</v>
      </c>
      <c r="V154" s="162" t="s">
        <v>261</v>
      </c>
      <c r="W154" s="86"/>
      <c r="AB154" s="162" t="e">
        <f>UPPER(LEFT(A154,3)&amp;YEAR(H154)&amp;MONTH(H154)&amp;DAY((H154))&amp;LEFT(U154,2)&amp;LEFT(V154,2)&amp;LEFT(W154,2))</f>
        <v>#VALUE!</v>
      </c>
      <c r="AC154" s="162">
        <f>COUNTIF($AB$4:$AB$297,AB154)</f>
        <v>72</v>
      </c>
      <c r="AD154" s="162" t="str">
        <f>VLOOKUP(U154,NIVEAUXADMIN!A:B,2,FALSE)</f>
        <v>HT08</v>
      </c>
      <c r="AE154" s="162" t="str">
        <f>VLOOKUP(V154,NIVEAUXADMIN!E:F,2,FALSE)</f>
        <v>HT08822</v>
      </c>
      <c r="AF154" s="162" t="e">
        <f>VLOOKUP(W154,NIVEAUXADMIN!I:J,2,FALSE)</f>
        <v>#N/A</v>
      </c>
      <c r="AG154" s="162">
        <f>IF(SUMPRODUCT(($A$4:$A154=A154)*($V$4:$V154=V154))&gt;1,0,1)</f>
        <v>0</v>
      </c>
    </row>
    <row r="155" spans="1:33" s="162" customFormat="1" ht="15" customHeight="1">
      <c r="A155" s="162" t="s">
        <v>2902</v>
      </c>
      <c r="B155" s="162" t="s">
        <v>28</v>
      </c>
      <c r="C155" s="162" t="s">
        <v>26</v>
      </c>
      <c r="E155" s="162" t="s">
        <v>2870</v>
      </c>
      <c r="F155" s="162" t="s">
        <v>19</v>
      </c>
      <c r="G155" s="162" t="s">
        <v>1941</v>
      </c>
      <c r="H155" s="153" t="s">
        <v>2925</v>
      </c>
      <c r="I155" s="84" t="s">
        <v>1050</v>
      </c>
      <c r="J155" s="162" t="s">
        <v>1033</v>
      </c>
      <c r="K155" s="162" t="s">
        <v>1033</v>
      </c>
      <c r="M155" s="80" t="str">
        <f>IFERROR(VLOOKUP(K155,REFERENCES!R:S,2,FALSE),"")</f>
        <v>N/A</v>
      </c>
      <c r="N155" s="140">
        <v>110</v>
      </c>
      <c r="O155" s="140"/>
      <c r="P155" s="75"/>
      <c r="Q155" s="75"/>
      <c r="R155" s="79"/>
      <c r="S155" s="140">
        <v>110</v>
      </c>
      <c r="T155" s="85"/>
      <c r="U155" s="162" t="s">
        <v>17</v>
      </c>
      <c r="V155" s="162" t="s">
        <v>18</v>
      </c>
      <c r="W155" s="86" t="s">
        <v>1795</v>
      </c>
      <c r="X155" s="162" t="s">
        <v>2871</v>
      </c>
      <c r="Y155" s="162" t="s">
        <v>1037</v>
      </c>
      <c r="AA155" s="162" t="s">
        <v>2872</v>
      </c>
      <c r="AB155" s="162" t="e">
        <f>UPPER(LEFT(A155,3)&amp;YEAR(H155)&amp;MONTH(H155)&amp;DAY((H155))&amp;LEFT(U155,2)&amp;LEFT(V155,2)&amp;LEFT(W155,2))</f>
        <v>#VALUE!</v>
      </c>
      <c r="AC155" s="162">
        <f>COUNTIF($AB$4:$AB$297,AB155)</f>
        <v>72</v>
      </c>
      <c r="AD155" s="162" t="str">
        <f>VLOOKUP(U155,NIVEAUXADMIN!A:B,2,FALSE)</f>
        <v>HT08</v>
      </c>
      <c r="AE155" s="162" t="str">
        <f>VLOOKUP(V155,NIVEAUXADMIN!E:F,2,FALSE)</f>
        <v>HT08811</v>
      </c>
      <c r="AF155" s="162" t="str">
        <f>VLOOKUP(W155,NIVEAUXADMIN!I:J,2,FALSE)</f>
        <v>HT08811-09</v>
      </c>
      <c r="AG155" s="162">
        <f>IF(SUMPRODUCT(($A$4:$A155=A155)*($V$4:$V155=V155))&gt;1,0,1)</f>
        <v>0</v>
      </c>
    </row>
    <row r="156" spans="1:33" s="162" customFormat="1" ht="15" customHeight="1">
      <c r="A156" s="162" t="s">
        <v>2902</v>
      </c>
      <c r="B156" s="162" t="s">
        <v>28</v>
      </c>
      <c r="C156" s="162" t="s">
        <v>26</v>
      </c>
      <c r="E156" s="162" t="s">
        <v>48</v>
      </c>
      <c r="F156" s="162" t="s">
        <v>19</v>
      </c>
      <c r="G156" s="162" t="s">
        <v>1944</v>
      </c>
      <c r="H156" s="153" t="s">
        <v>2924</v>
      </c>
      <c r="I156" s="84" t="s">
        <v>1049</v>
      </c>
      <c r="J156" s="162" t="s">
        <v>1053</v>
      </c>
      <c r="K156" s="162" t="s">
        <v>1175</v>
      </c>
      <c r="M156" s="80" t="str">
        <f>IFERROR(VLOOKUP(K156,REFERENCES!R:S,2,FALSE),"")</f>
        <v>Nombre</v>
      </c>
      <c r="N156" s="75"/>
      <c r="O156" s="140" t="s">
        <v>1875</v>
      </c>
      <c r="P156" s="75"/>
      <c r="Q156" s="75"/>
      <c r="R156" s="79"/>
      <c r="S156" s="140">
        <v>750</v>
      </c>
      <c r="T156" s="85"/>
      <c r="U156" s="162" t="s">
        <v>17</v>
      </c>
      <c r="V156" s="162" t="s">
        <v>142</v>
      </c>
      <c r="W156" s="86"/>
      <c r="X156" s="162" t="s">
        <v>2874</v>
      </c>
      <c r="AB156" s="162" t="e">
        <f>UPPER(LEFT(A156,3)&amp;YEAR(H156)&amp;MONTH(H156)&amp;DAY((H156))&amp;LEFT(U156,2)&amp;LEFT(V156,2)&amp;LEFT(W156,2))</f>
        <v>#VALUE!</v>
      </c>
      <c r="AC156" s="162">
        <f>COUNTIF($AB$4:$AB$297,AB156)</f>
        <v>72</v>
      </c>
      <c r="AD156" s="162" t="str">
        <f>VLOOKUP(U156,NIVEAUXADMIN!A:B,2,FALSE)</f>
        <v>HT08</v>
      </c>
      <c r="AE156" s="162" t="str">
        <f>VLOOKUP(V156,NIVEAUXADMIN!E:F,2,FALSE)</f>
        <v>HT08812</v>
      </c>
      <c r="AF156" s="162" t="e">
        <f>VLOOKUP(W156,NIVEAUXADMIN!I:J,2,FALSE)</f>
        <v>#N/A</v>
      </c>
      <c r="AG156" s="162">
        <f>IF(SUMPRODUCT(($A$4:$A156=A156)*($V$4:$V156=V156))&gt;1,0,1)</f>
        <v>0</v>
      </c>
    </row>
    <row r="157" spans="1:33" s="162" customFormat="1" ht="15" customHeight="1">
      <c r="A157" s="162" t="s">
        <v>2902</v>
      </c>
      <c r="B157" s="162" t="s">
        <v>28</v>
      </c>
      <c r="C157" s="162" t="s">
        <v>26</v>
      </c>
      <c r="E157" s="162" t="s">
        <v>2869</v>
      </c>
      <c r="F157" s="162" t="s">
        <v>19</v>
      </c>
      <c r="G157" s="162" t="s">
        <v>2921</v>
      </c>
      <c r="H157" s="153" t="s">
        <v>1950</v>
      </c>
      <c r="I157" s="84" t="s">
        <v>1049</v>
      </c>
      <c r="J157" s="162" t="s">
        <v>1053</v>
      </c>
      <c r="K157" s="162" t="s">
        <v>1175</v>
      </c>
      <c r="M157" s="80" t="str">
        <f>IFERROR(VLOOKUP(K157,REFERENCES!R:S,2,FALSE),"")</f>
        <v>Nombre</v>
      </c>
      <c r="N157" s="75">
        <v>200</v>
      </c>
      <c r="O157" s="140" t="s">
        <v>1875</v>
      </c>
      <c r="P157" s="75"/>
      <c r="Q157" s="75"/>
      <c r="R157" s="79"/>
      <c r="S157" s="140">
        <v>115</v>
      </c>
      <c r="T157" s="85"/>
      <c r="U157" s="162" t="s">
        <v>17</v>
      </c>
      <c r="V157" s="162" t="s">
        <v>236</v>
      </c>
      <c r="W157" s="86"/>
      <c r="X157" s="162" t="s">
        <v>2874</v>
      </c>
      <c r="AB157" s="162" t="e">
        <f>UPPER(LEFT(A157,3)&amp;YEAR(H157)&amp;MONTH(H157)&amp;DAY((H157))&amp;LEFT(U157,2)&amp;LEFT(V157,2)&amp;LEFT(W157,2))</f>
        <v>#VALUE!</v>
      </c>
      <c r="AC157" s="162">
        <f>COUNTIF($AB$4:$AB$297,AB157)</f>
        <v>72</v>
      </c>
      <c r="AD157" s="162" t="str">
        <f>VLOOKUP(U157,NIVEAUXADMIN!A:B,2,FALSE)</f>
        <v>HT08</v>
      </c>
      <c r="AE157" s="162" t="str">
        <f>VLOOKUP(V157,NIVEAUXADMIN!E:F,2,FALSE)</f>
        <v>HT08821</v>
      </c>
      <c r="AF157" s="162" t="e">
        <f>VLOOKUP(W157,NIVEAUXADMIN!I:J,2,FALSE)</f>
        <v>#N/A</v>
      </c>
      <c r="AG157" s="162">
        <f>IF(SUMPRODUCT(($A$4:$A157=A157)*($V$4:$V157=V157))&gt;1,0,1)</f>
        <v>0</v>
      </c>
    </row>
    <row r="158" spans="1:33" s="162" customFormat="1" ht="15" customHeight="1">
      <c r="A158" s="162" t="s">
        <v>2902</v>
      </c>
      <c r="B158" s="162" t="s">
        <v>28</v>
      </c>
      <c r="C158" s="162" t="s">
        <v>26</v>
      </c>
      <c r="E158" s="162" t="s">
        <v>48</v>
      </c>
      <c r="F158" s="162" t="s">
        <v>19</v>
      </c>
      <c r="G158" s="162" t="s">
        <v>2921</v>
      </c>
      <c r="H158" s="153" t="s">
        <v>1950</v>
      </c>
      <c r="I158" s="84" t="s">
        <v>1049</v>
      </c>
      <c r="J158" s="162" t="s">
        <v>1053</v>
      </c>
      <c r="K158" s="162" t="s">
        <v>1175</v>
      </c>
      <c r="M158" s="80" t="str">
        <f>IFERROR(VLOOKUP(K158,REFERENCES!R:S,2,FALSE),"")</f>
        <v>Nombre</v>
      </c>
      <c r="N158" s="75">
        <v>200</v>
      </c>
      <c r="O158" s="140" t="s">
        <v>1875</v>
      </c>
      <c r="P158" s="75"/>
      <c r="Q158" s="75"/>
      <c r="R158" s="79"/>
      <c r="S158" s="140">
        <v>750</v>
      </c>
      <c r="T158" s="85"/>
      <c r="U158" s="162" t="s">
        <v>17</v>
      </c>
      <c r="V158" s="162" t="s">
        <v>251</v>
      </c>
      <c r="W158" s="86"/>
      <c r="X158" s="162" t="s">
        <v>2874</v>
      </c>
      <c r="AB158" s="162" t="e">
        <f>UPPER(LEFT(A158,3)&amp;YEAR(H158)&amp;MONTH(H158)&amp;DAY((H158))&amp;LEFT(U158,2)&amp;LEFT(V158,2)&amp;LEFT(W158,2))</f>
        <v>#VALUE!</v>
      </c>
      <c r="AC158" s="162">
        <f>COUNTIF($AB$4:$AB$297,AB158)</f>
        <v>72</v>
      </c>
      <c r="AD158" s="162" t="str">
        <f>VLOOKUP(U158,NIVEAUXADMIN!A:B,2,FALSE)</f>
        <v>HT08</v>
      </c>
      <c r="AE158" s="162" t="str">
        <f>VLOOKUP(V158,NIVEAUXADMIN!E:F,2,FALSE)</f>
        <v>HT08813</v>
      </c>
      <c r="AF158" s="162" t="e">
        <f>VLOOKUP(W158,NIVEAUXADMIN!I:J,2,FALSE)</f>
        <v>#N/A</v>
      </c>
      <c r="AG158" s="162">
        <f>IF(SUMPRODUCT(($A$4:$A158=A158)*($V$4:$V158=V158))&gt;1,0,1)</f>
        <v>0</v>
      </c>
    </row>
    <row r="159" spans="1:33" s="162" customFormat="1" ht="15" customHeight="1">
      <c r="A159" s="162" t="s">
        <v>2902</v>
      </c>
      <c r="B159" s="162" t="s">
        <v>28</v>
      </c>
      <c r="C159" s="162" t="s">
        <v>26</v>
      </c>
      <c r="E159" s="162" t="s">
        <v>2869</v>
      </c>
      <c r="F159" s="162" t="s">
        <v>19</v>
      </c>
      <c r="G159" s="162" t="s">
        <v>2921</v>
      </c>
      <c r="H159" s="153" t="s">
        <v>1950</v>
      </c>
      <c r="I159" s="84" t="s">
        <v>1049</v>
      </c>
      <c r="J159" s="162" t="s">
        <v>1053</v>
      </c>
      <c r="K159" s="162" t="s">
        <v>1175</v>
      </c>
      <c r="M159" s="80" t="str">
        <f>IFERROR(VLOOKUP(K159,REFERENCES!R:S,2,FALSE),"")</f>
        <v>Nombre</v>
      </c>
      <c r="N159" s="75">
        <v>200</v>
      </c>
      <c r="O159" s="140" t="s">
        <v>1875</v>
      </c>
      <c r="P159" s="75"/>
      <c r="Q159" s="75"/>
      <c r="R159" s="79"/>
      <c r="S159" s="140">
        <v>115</v>
      </c>
      <c r="T159" s="85"/>
      <c r="U159" s="162" t="s">
        <v>17</v>
      </c>
      <c r="V159" s="162" t="s">
        <v>261</v>
      </c>
      <c r="W159" s="86"/>
      <c r="X159" s="162" t="s">
        <v>2874</v>
      </c>
      <c r="AB159" s="162" t="e">
        <f>UPPER(LEFT(A159,3)&amp;YEAR(H159)&amp;MONTH(H159)&amp;DAY((H159))&amp;LEFT(U159,2)&amp;LEFT(V159,2)&amp;LEFT(W159,2))</f>
        <v>#VALUE!</v>
      </c>
      <c r="AC159" s="162">
        <f>COUNTIF($AB$4:$AB$297,AB159)</f>
        <v>72</v>
      </c>
      <c r="AD159" s="162" t="str">
        <f>VLOOKUP(U159,NIVEAUXADMIN!A:B,2,FALSE)</f>
        <v>HT08</v>
      </c>
      <c r="AE159" s="162" t="str">
        <f>VLOOKUP(V159,NIVEAUXADMIN!E:F,2,FALSE)</f>
        <v>HT08822</v>
      </c>
      <c r="AF159" s="162" t="e">
        <f>VLOOKUP(W159,NIVEAUXADMIN!I:J,2,FALSE)</f>
        <v>#N/A</v>
      </c>
      <c r="AG159" s="162">
        <f>IF(SUMPRODUCT(($A$4:$A159=A159)*($V$4:$V159=V159))&gt;1,0,1)</f>
        <v>0</v>
      </c>
    </row>
    <row r="160" spans="1:33" s="162" customFormat="1" ht="15" customHeight="1">
      <c r="A160" s="162" t="s">
        <v>2902</v>
      </c>
      <c r="B160" s="162" t="s">
        <v>28</v>
      </c>
      <c r="C160" s="162" t="s">
        <v>26</v>
      </c>
      <c r="E160" s="162" t="s">
        <v>2869</v>
      </c>
      <c r="F160" s="162" t="s">
        <v>19</v>
      </c>
      <c r="G160" s="162" t="s">
        <v>2921</v>
      </c>
      <c r="H160" s="153" t="s">
        <v>1950</v>
      </c>
      <c r="I160" s="84" t="s">
        <v>1049</v>
      </c>
      <c r="J160" s="162" t="s">
        <v>1053</v>
      </c>
      <c r="K160" s="162" t="s">
        <v>1175</v>
      </c>
      <c r="M160" s="80" t="str">
        <f>IFERROR(VLOOKUP(K160,REFERENCES!R:S,2,FALSE),"")</f>
        <v>Nombre</v>
      </c>
      <c r="N160" s="75">
        <v>200</v>
      </c>
      <c r="O160" s="140" t="s">
        <v>1875</v>
      </c>
      <c r="P160" s="75"/>
      <c r="Q160" s="75"/>
      <c r="R160" s="79"/>
      <c r="S160" s="140">
        <v>115</v>
      </c>
      <c r="T160" s="85"/>
      <c r="U160" s="162" t="s">
        <v>17</v>
      </c>
      <c r="V160" s="162" t="s">
        <v>2493</v>
      </c>
      <c r="W160" s="86"/>
      <c r="X160" s="162" t="s">
        <v>2874</v>
      </c>
      <c r="AB160" s="162" t="e">
        <f>UPPER(LEFT(A160,3)&amp;YEAR(H160)&amp;MONTH(H160)&amp;DAY((H160))&amp;LEFT(U160,2)&amp;LEFT(V160,2)&amp;LEFT(W160,2))</f>
        <v>#VALUE!</v>
      </c>
      <c r="AC160" s="162">
        <f>COUNTIF($AB$4:$AB$297,AB160)</f>
        <v>72</v>
      </c>
      <c r="AD160" s="162" t="str">
        <f>VLOOKUP(U160,NIVEAUXADMIN!A:B,2,FALSE)</f>
        <v>HT08</v>
      </c>
      <c r="AE160" s="162" t="str">
        <f>VLOOKUP(V160,NIVEAUXADMIN!E:F,2,FALSE)</f>
        <v>HT08823</v>
      </c>
      <c r="AF160" s="162" t="e">
        <f>VLOOKUP(W160,NIVEAUXADMIN!I:J,2,FALSE)</f>
        <v>#N/A</v>
      </c>
      <c r="AG160" s="162">
        <f>IF(SUMPRODUCT(($A$4:$A160=A160)*($V$4:$V160=V160))&gt;1,0,1)</f>
        <v>0</v>
      </c>
    </row>
    <row r="161" spans="1:33" s="162" customFormat="1" ht="15" customHeight="1">
      <c r="A161" s="162" t="s">
        <v>2915</v>
      </c>
      <c r="B161" s="162" t="s">
        <v>2915</v>
      </c>
      <c r="C161" s="162" t="s">
        <v>2692</v>
      </c>
      <c r="F161" s="162" t="s">
        <v>16</v>
      </c>
      <c r="G161" s="162" t="str">
        <f>CHOOSE(MONTH(H161), "Janvier", "Fevrier", "Mars", "Avril", "Mai", "Juin", "Juillet", "Aout", "Septembre", "Octobre", "Novembre", "Decembre")</f>
        <v>Octobre</v>
      </c>
      <c r="H161" s="153">
        <v>42670</v>
      </c>
      <c r="I161" s="84" t="s">
        <v>1051</v>
      </c>
      <c r="J161" s="162" t="s">
        <v>1052</v>
      </c>
      <c r="K161" s="162" t="s">
        <v>1054</v>
      </c>
      <c r="M161" s="80" t="str">
        <f>IFERROR(VLOOKUP(K161,REFERENCES!R:S,2,FALSE),"")</f>
        <v>Nombre</v>
      </c>
      <c r="N161" s="75">
        <v>100</v>
      </c>
      <c r="O161" s="75"/>
      <c r="P161" s="75"/>
      <c r="Q161" s="75"/>
      <c r="R161" s="79"/>
      <c r="S161" s="140">
        <v>80</v>
      </c>
      <c r="T161" s="85"/>
      <c r="U161" s="162" t="s">
        <v>17</v>
      </c>
      <c r="W161" s="86"/>
      <c r="AB161" s="162" t="str">
        <f>UPPER(LEFT(A161,3)&amp;YEAR(H161)&amp;MONTH(H161)&amp;DAY((H161))&amp;LEFT(U161,2)&amp;LEFT(V161,2)&amp;LEFT(W161,2))</f>
        <v>ARM20161027GR</v>
      </c>
      <c r="AC161" s="162">
        <f>COUNTIF($AB$4:$AB$297,AB161)</f>
        <v>2</v>
      </c>
      <c r="AD161" s="162" t="str">
        <f>VLOOKUP(U161,NIVEAUXADMIN!A:B,2,FALSE)</f>
        <v>HT08</v>
      </c>
      <c r="AE161" s="162" t="e">
        <f>VLOOKUP(V161,NIVEAUXADMIN!E:F,2,FALSE)</f>
        <v>#N/A</v>
      </c>
      <c r="AF161" s="162" t="e">
        <f>VLOOKUP(W161,NIVEAUXADMIN!I:J,2,FALSE)</f>
        <v>#N/A</v>
      </c>
      <c r="AG161" s="162">
        <f>IF(SUMPRODUCT(($A$4:$A161=A161)*($V$4:$V161=V161))&gt;1,0,1)</f>
        <v>1</v>
      </c>
    </row>
    <row r="162" spans="1:33" s="162" customFormat="1" ht="15" customHeight="1">
      <c r="A162" s="162" t="s">
        <v>2915</v>
      </c>
      <c r="B162" s="162" t="s">
        <v>2915</v>
      </c>
      <c r="C162" s="162" t="s">
        <v>2692</v>
      </c>
      <c r="F162" s="162" t="s">
        <v>16</v>
      </c>
      <c r="G162" s="162" t="str">
        <f>CHOOSE(MONTH(H162), "Janvier", "Fevrier", "Mars", "Avril", "Mai", "Juin", "Juillet", "Aout", "Septembre", "Octobre", "Novembre", "Decembre")</f>
        <v>Octobre</v>
      </c>
      <c r="H162" s="153">
        <v>42670</v>
      </c>
      <c r="I162" s="84" t="s">
        <v>1049</v>
      </c>
      <c r="J162" s="162" t="s">
        <v>1053</v>
      </c>
      <c r="K162" s="162" t="s">
        <v>1048</v>
      </c>
      <c r="M162" s="80" t="str">
        <f>IFERROR(VLOOKUP(K162,REFERENCES!R:S,2,FALSE),"")</f>
        <v>Nombre</v>
      </c>
      <c r="N162" s="75">
        <v>80</v>
      </c>
      <c r="O162" s="75"/>
      <c r="P162" s="75"/>
      <c r="Q162" s="75"/>
      <c r="R162" s="79"/>
      <c r="S162" s="140">
        <v>80</v>
      </c>
      <c r="T162" s="85"/>
      <c r="U162" s="162" t="s">
        <v>17</v>
      </c>
      <c r="W162" s="86"/>
      <c r="AB162" s="162" t="str">
        <f>UPPER(LEFT(A162,3)&amp;YEAR(H162)&amp;MONTH(H162)&amp;DAY((H162))&amp;LEFT(U162,2)&amp;LEFT(V162,2)&amp;LEFT(W162,2))</f>
        <v>ARM20161027GR</v>
      </c>
      <c r="AC162" s="162">
        <f>COUNTIF($AB$4:$AB$297,AB162)</f>
        <v>2</v>
      </c>
      <c r="AD162" s="162" t="str">
        <f>VLOOKUP(U162,NIVEAUXADMIN!A:B,2,FALSE)</f>
        <v>HT08</v>
      </c>
      <c r="AE162" s="162" t="e">
        <f>VLOOKUP(V162,NIVEAUXADMIN!E:F,2,FALSE)</f>
        <v>#N/A</v>
      </c>
      <c r="AF162" s="162" t="e">
        <f>VLOOKUP(W162,NIVEAUXADMIN!I:J,2,FALSE)</f>
        <v>#N/A</v>
      </c>
      <c r="AG162" s="162">
        <f>IF(SUMPRODUCT(($A$4:$A162=A162)*($V$4:$V162=V162))&gt;1,0,1)</f>
        <v>0</v>
      </c>
    </row>
    <row r="163" spans="1:33" s="162" customFormat="1" ht="15" customHeight="1">
      <c r="A163" s="162" t="s">
        <v>2904</v>
      </c>
      <c r="B163" s="162" t="s">
        <v>2508</v>
      </c>
      <c r="C163" s="162" t="s">
        <v>34</v>
      </c>
      <c r="D163" s="162" t="s">
        <v>68</v>
      </c>
      <c r="E163" s="162" t="s">
        <v>2511</v>
      </c>
      <c r="F163" s="162" t="s">
        <v>16</v>
      </c>
      <c r="G163" s="162" t="str">
        <f>CHOOSE(MONTH(H163), "Janvier", "Fevrier", "Mars", "Avril", "Mai", "Juin", "Juillet", "Aout", "Septembre", "Octobre", "Novembre", "Decembre")</f>
        <v>Decembre</v>
      </c>
      <c r="H163" s="153">
        <v>42723</v>
      </c>
      <c r="I163" s="84" t="s">
        <v>1049</v>
      </c>
      <c r="J163" s="162" t="s">
        <v>1053</v>
      </c>
      <c r="K163" s="162" t="s">
        <v>1048</v>
      </c>
      <c r="L163" s="162" t="s">
        <v>2495</v>
      </c>
      <c r="M163" s="80" t="str">
        <f>IFERROR(VLOOKUP(K163,REFERENCES!R:S,2,FALSE),"")</f>
        <v>Nombre</v>
      </c>
      <c r="N163" s="75">
        <v>356</v>
      </c>
      <c r="O163" s="75"/>
      <c r="P163" s="75"/>
      <c r="Q163" s="75"/>
      <c r="R163" s="79"/>
      <c r="S163" s="140">
        <v>356</v>
      </c>
      <c r="T163" s="85"/>
      <c r="U163" s="162" t="s">
        <v>17</v>
      </c>
      <c r="V163" s="162" t="s">
        <v>261</v>
      </c>
      <c r="W163" s="86" t="s">
        <v>1671</v>
      </c>
      <c r="X163" s="162" t="s">
        <v>2520</v>
      </c>
      <c r="AB163" s="162" t="str">
        <f>UPPER(LEFT(A163,3)&amp;YEAR(H163)&amp;MONTH(H163)&amp;DAY((H163))&amp;LEFT(U163,2)&amp;LEFT(V163,2)&amp;LEFT(W163,2))</f>
        <v>ASS20161219GRDA5E</v>
      </c>
      <c r="AC163" s="162">
        <f>COUNTIF($AB$4:$AB$297,AB163)</f>
        <v>3</v>
      </c>
      <c r="AD163" s="162" t="str">
        <f>VLOOKUP(U163,NIVEAUXADMIN!A:B,2,FALSE)</f>
        <v>HT08</v>
      </c>
      <c r="AE163" s="162" t="str">
        <f>VLOOKUP(V163,NIVEAUXADMIN!E:F,2,FALSE)</f>
        <v>HT08822</v>
      </c>
      <c r="AF163" s="162" t="str">
        <f>VLOOKUP(W163,NIVEAUXADMIN!I:J,2,FALSE)</f>
        <v>HT08822-05</v>
      </c>
      <c r="AG163" s="162">
        <f>IF(SUMPRODUCT(($A$4:$A163=A163)*($V$4:$V163=V163))&gt;1,0,1)</f>
        <v>1</v>
      </c>
    </row>
    <row r="164" spans="1:33" s="162" customFormat="1" ht="15" customHeight="1">
      <c r="A164" s="162" t="s">
        <v>2904</v>
      </c>
      <c r="B164" s="162" t="s">
        <v>2508</v>
      </c>
      <c r="C164" s="162" t="s">
        <v>34</v>
      </c>
      <c r="D164" s="162" t="s">
        <v>68</v>
      </c>
      <c r="E164" s="162" t="s">
        <v>2511</v>
      </c>
      <c r="F164" s="162" t="s">
        <v>16</v>
      </c>
      <c r="G164" s="162" t="str">
        <f>CHOOSE(MONTH(H164), "Janvier", "Fevrier", "Mars", "Avril", "Mai", "Juin", "Juillet", "Aout", "Septembre", "Octobre", "Novembre", "Decembre")</f>
        <v>Decembre</v>
      </c>
      <c r="H164" s="153">
        <v>42723</v>
      </c>
      <c r="I164" s="84" t="s">
        <v>1051</v>
      </c>
      <c r="J164" s="162" t="s">
        <v>1052</v>
      </c>
      <c r="K164" s="162" t="s">
        <v>1062</v>
      </c>
      <c r="L164" s="162" t="s">
        <v>2512</v>
      </c>
      <c r="M164" s="80" t="str">
        <f>IFERROR(VLOOKUP(K164,REFERENCES!R:S,2,FALSE),"")</f>
        <v>Nombre</v>
      </c>
      <c r="N164" s="75">
        <v>356</v>
      </c>
      <c r="O164" s="75"/>
      <c r="P164" s="75"/>
      <c r="Q164" s="75"/>
      <c r="R164" s="79"/>
      <c r="S164" s="140">
        <v>356</v>
      </c>
      <c r="T164" s="85"/>
      <c r="U164" s="162" t="s">
        <v>17</v>
      </c>
      <c r="V164" s="162" t="s">
        <v>261</v>
      </c>
      <c r="W164" s="86" t="s">
        <v>1671</v>
      </c>
      <c r="X164" s="162" t="s">
        <v>2520</v>
      </c>
      <c r="AB164" s="162" t="str">
        <f>UPPER(LEFT(A164,3)&amp;YEAR(H164)&amp;MONTH(H164)&amp;DAY((H164))&amp;LEFT(U164,2)&amp;LEFT(V164,2)&amp;LEFT(W164,2))</f>
        <v>ASS20161219GRDA5E</v>
      </c>
      <c r="AC164" s="162">
        <f>COUNTIF($AB$4:$AB$297,AB164)</f>
        <v>3</v>
      </c>
      <c r="AD164" s="162" t="str">
        <f>VLOOKUP(U164,NIVEAUXADMIN!A:B,2,FALSE)</f>
        <v>HT08</v>
      </c>
      <c r="AE164" s="162" t="str">
        <f>VLOOKUP(V164,NIVEAUXADMIN!E:F,2,FALSE)</f>
        <v>HT08822</v>
      </c>
      <c r="AF164" s="162" t="str">
        <f>VLOOKUP(W164,NIVEAUXADMIN!I:J,2,FALSE)</f>
        <v>HT08822-05</v>
      </c>
      <c r="AG164" s="162">
        <f>IF(SUMPRODUCT(($A$4:$A164=A164)*($V$4:$V164=V164))&gt;1,0,1)</f>
        <v>0</v>
      </c>
    </row>
    <row r="165" spans="1:33" s="162" customFormat="1" ht="15" customHeight="1">
      <c r="A165" s="162" t="s">
        <v>2904</v>
      </c>
      <c r="B165" s="162" t="s">
        <v>2508</v>
      </c>
      <c r="C165" s="162" t="s">
        <v>34</v>
      </c>
      <c r="D165" s="162" t="s">
        <v>68</v>
      </c>
      <c r="E165" s="162" t="s">
        <v>2511</v>
      </c>
      <c r="F165" s="162" t="s">
        <v>16</v>
      </c>
      <c r="G165" s="162" t="str">
        <f>CHOOSE(MONTH(H165), "Janvier", "Fevrier", "Mars", "Avril", "Mai", "Juin", "Juillet", "Aout", "Septembre", "Octobre", "Novembre", "Decembre")</f>
        <v>Decembre</v>
      </c>
      <c r="H165" s="153">
        <v>42723</v>
      </c>
      <c r="I165" s="84" t="s">
        <v>1051</v>
      </c>
      <c r="J165" s="162" t="s">
        <v>1052</v>
      </c>
      <c r="K165" s="162" t="s">
        <v>1057</v>
      </c>
      <c r="L165" s="162" t="s">
        <v>2495</v>
      </c>
      <c r="M165" s="80" t="str">
        <f>IFERROR(VLOOKUP(K165,REFERENCES!R:S,2,FALSE),"")</f>
        <v>Nombre</v>
      </c>
      <c r="N165" s="75">
        <v>356</v>
      </c>
      <c r="O165" s="75"/>
      <c r="P165" s="75"/>
      <c r="Q165" s="75"/>
      <c r="R165" s="79"/>
      <c r="S165" s="140">
        <v>356</v>
      </c>
      <c r="T165" s="85"/>
      <c r="U165" s="162" t="s">
        <v>17</v>
      </c>
      <c r="V165" s="162" t="s">
        <v>261</v>
      </c>
      <c r="W165" s="86" t="s">
        <v>1671</v>
      </c>
      <c r="X165" s="162" t="s">
        <v>2520</v>
      </c>
      <c r="AB165" s="162" t="str">
        <f>UPPER(LEFT(A165,3)&amp;YEAR(H165)&amp;MONTH(H165)&amp;DAY((H165))&amp;LEFT(U165,2)&amp;LEFT(V165,2)&amp;LEFT(W165,2))</f>
        <v>ASS20161219GRDA5E</v>
      </c>
      <c r="AC165" s="162">
        <f>COUNTIF($AB$4:$AB$297,AB165)</f>
        <v>3</v>
      </c>
      <c r="AD165" s="162" t="str">
        <f>VLOOKUP(U165,NIVEAUXADMIN!A:B,2,FALSE)</f>
        <v>HT08</v>
      </c>
      <c r="AE165" s="162" t="str">
        <f>VLOOKUP(V165,NIVEAUXADMIN!E:F,2,FALSE)</f>
        <v>HT08822</v>
      </c>
      <c r="AF165" s="162" t="str">
        <f>VLOOKUP(W165,NIVEAUXADMIN!I:J,2,FALSE)</f>
        <v>HT08822-05</v>
      </c>
      <c r="AG165" s="162">
        <f>IF(SUMPRODUCT(($A$4:$A165=A165)*($V$4:$V165=V165))&gt;1,0,1)</f>
        <v>0</v>
      </c>
    </row>
    <row r="166" spans="1:33" s="162" customFormat="1" ht="15" customHeight="1">
      <c r="A166" s="162" t="s">
        <v>2904</v>
      </c>
      <c r="B166" s="162" t="s">
        <v>2508</v>
      </c>
      <c r="C166" s="162" t="s">
        <v>34</v>
      </c>
      <c r="D166" s="162" t="s">
        <v>68</v>
      </c>
      <c r="E166" s="162" t="s">
        <v>2511</v>
      </c>
      <c r="F166" s="162" t="s">
        <v>16</v>
      </c>
      <c r="G166" s="162" t="str">
        <f>CHOOSE(MONTH(H166), "Janvier", "Fevrier", "Mars", "Avril", "Mai", "Juin", "Juillet", "Aout", "Septembre", "Octobre", "Novembre", "Decembre")</f>
        <v>Decembre</v>
      </c>
      <c r="H166" s="153">
        <v>42723</v>
      </c>
      <c r="I166" s="84" t="s">
        <v>1049</v>
      </c>
      <c r="J166" s="162" t="s">
        <v>1053</v>
      </c>
      <c r="K166" s="162" t="s">
        <v>1048</v>
      </c>
      <c r="L166" s="162" t="s">
        <v>2495</v>
      </c>
      <c r="M166" s="80" t="str">
        <f>IFERROR(VLOOKUP(K166,REFERENCES!R:S,2,FALSE),"")</f>
        <v>Nombre</v>
      </c>
      <c r="N166" s="75">
        <v>123</v>
      </c>
      <c r="O166" s="75"/>
      <c r="P166" s="75"/>
      <c r="Q166" s="75"/>
      <c r="R166" s="79"/>
      <c r="S166" s="140">
        <v>123</v>
      </c>
      <c r="T166" s="85"/>
      <c r="U166" s="162" t="s">
        <v>17</v>
      </c>
      <c r="V166" s="162" t="s">
        <v>18</v>
      </c>
      <c r="W166" s="86" t="s">
        <v>1754</v>
      </c>
      <c r="X166" s="162" t="s">
        <v>2517</v>
      </c>
      <c r="AB166" s="162" t="str">
        <f>UPPER(LEFT(A166,3)&amp;YEAR(H166)&amp;MONTH(H166)&amp;DAY((H166))&amp;LEFT(U166,2)&amp;LEFT(V166,2)&amp;LEFT(W166,2))</f>
        <v>ASS20161219GRJE7E</v>
      </c>
      <c r="AC166" s="162">
        <f>COUNTIF($AB$4:$AB$297,AB166)</f>
        <v>3</v>
      </c>
      <c r="AD166" s="162" t="str">
        <f>VLOOKUP(U166,NIVEAUXADMIN!A:B,2,FALSE)</f>
        <v>HT08</v>
      </c>
      <c r="AE166" s="162" t="str">
        <f>VLOOKUP(V166,NIVEAUXADMIN!E:F,2,FALSE)</f>
        <v>HT08811</v>
      </c>
      <c r="AF166" s="162" t="str">
        <f>VLOOKUP(W166,NIVEAUXADMIN!I:J,2,FALSE)</f>
        <v>HT08811-07</v>
      </c>
      <c r="AG166" s="162">
        <f>IF(SUMPRODUCT(($A$4:$A166=A166)*($V$4:$V166=V166))&gt;1,0,1)</f>
        <v>1</v>
      </c>
    </row>
    <row r="167" spans="1:33" s="162" customFormat="1" ht="15" customHeight="1">
      <c r="A167" s="162" t="s">
        <v>2904</v>
      </c>
      <c r="B167" s="162" t="s">
        <v>2508</v>
      </c>
      <c r="C167" s="162" t="s">
        <v>34</v>
      </c>
      <c r="D167" s="162" t="s">
        <v>68</v>
      </c>
      <c r="E167" s="162" t="s">
        <v>2511</v>
      </c>
      <c r="F167" s="162" t="s">
        <v>16</v>
      </c>
      <c r="G167" s="162" t="str">
        <f>CHOOSE(MONTH(H167), "Janvier", "Fevrier", "Mars", "Avril", "Mai", "Juin", "Juillet", "Aout", "Septembre", "Octobre", "Novembre", "Decembre")</f>
        <v>Decembre</v>
      </c>
      <c r="H167" s="153">
        <v>42723</v>
      </c>
      <c r="I167" s="84" t="s">
        <v>1051</v>
      </c>
      <c r="J167" s="162" t="s">
        <v>1052</v>
      </c>
      <c r="K167" s="162" t="s">
        <v>1062</v>
      </c>
      <c r="L167" s="162" t="s">
        <v>2512</v>
      </c>
      <c r="M167" s="80" t="str">
        <f>IFERROR(VLOOKUP(K167,REFERENCES!R:S,2,FALSE),"")</f>
        <v>Nombre</v>
      </c>
      <c r="N167" s="75">
        <v>123</v>
      </c>
      <c r="O167" s="75"/>
      <c r="P167" s="75"/>
      <c r="Q167" s="75"/>
      <c r="R167" s="79"/>
      <c r="S167" s="140">
        <v>123</v>
      </c>
      <c r="T167" s="85"/>
      <c r="U167" s="162" t="s">
        <v>17</v>
      </c>
      <c r="V167" s="162" t="s">
        <v>18</v>
      </c>
      <c r="W167" s="86" t="s">
        <v>1754</v>
      </c>
      <c r="X167" s="162" t="s">
        <v>2517</v>
      </c>
      <c r="AB167" s="162" t="str">
        <f>UPPER(LEFT(A167,3)&amp;YEAR(H167)&amp;MONTH(H167)&amp;DAY((H167))&amp;LEFT(U167,2)&amp;LEFT(V167,2)&amp;LEFT(W167,2))</f>
        <v>ASS20161219GRJE7E</v>
      </c>
      <c r="AC167" s="162">
        <f>COUNTIF($AB$4:$AB$297,AB167)</f>
        <v>3</v>
      </c>
      <c r="AD167" s="162" t="str">
        <f>VLOOKUP(U167,NIVEAUXADMIN!A:B,2,FALSE)</f>
        <v>HT08</v>
      </c>
      <c r="AE167" s="162" t="str">
        <f>VLOOKUP(V167,NIVEAUXADMIN!E:F,2,FALSE)</f>
        <v>HT08811</v>
      </c>
      <c r="AF167" s="162" t="str">
        <f>VLOOKUP(W167,NIVEAUXADMIN!I:J,2,FALSE)</f>
        <v>HT08811-07</v>
      </c>
      <c r="AG167" s="162">
        <f>IF(SUMPRODUCT(($A$4:$A167=A167)*($V$4:$V167=V167))&gt;1,0,1)</f>
        <v>0</v>
      </c>
    </row>
    <row r="168" spans="1:33" s="162" customFormat="1" ht="15" customHeight="1">
      <c r="A168" s="162" t="s">
        <v>2904</v>
      </c>
      <c r="B168" s="162" t="s">
        <v>2508</v>
      </c>
      <c r="C168" s="162" t="s">
        <v>34</v>
      </c>
      <c r="D168" s="162" t="s">
        <v>68</v>
      </c>
      <c r="E168" s="162" t="s">
        <v>2511</v>
      </c>
      <c r="F168" s="162" t="s">
        <v>16</v>
      </c>
      <c r="G168" s="162" t="str">
        <f>CHOOSE(MONTH(H168), "Janvier", "Fevrier", "Mars", "Avril", "Mai", "Juin", "Juillet", "Aout", "Septembre", "Octobre", "Novembre", "Decembre")</f>
        <v>Decembre</v>
      </c>
      <c r="H168" s="153">
        <v>42723</v>
      </c>
      <c r="I168" s="84" t="s">
        <v>1051</v>
      </c>
      <c r="J168" s="162" t="s">
        <v>1052</v>
      </c>
      <c r="K168" s="162" t="s">
        <v>1057</v>
      </c>
      <c r="L168" s="162" t="s">
        <v>2495</v>
      </c>
      <c r="M168" s="80" t="str">
        <f>IFERROR(VLOOKUP(K168,REFERENCES!R:S,2,FALSE),"")</f>
        <v>Nombre</v>
      </c>
      <c r="N168" s="75">
        <v>123</v>
      </c>
      <c r="O168" s="75"/>
      <c r="P168" s="75"/>
      <c r="Q168" s="75"/>
      <c r="R168" s="79"/>
      <c r="S168" s="140">
        <v>123</v>
      </c>
      <c r="T168" s="85"/>
      <c r="U168" s="162" t="s">
        <v>17</v>
      </c>
      <c r="V168" s="162" t="s">
        <v>18</v>
      </c>
      <c r="W168" s="86" t="s">
        <v>1754</v>
      </c>
      <c r="X168" s="162" t="s">
        <v>2517</v>
      </c>
      <c r="AB168" s="162" t="str">
        <f>UPPER(LEFT(A168,3)&amp;YEAR(H168)&amp;MONTH(H168)&amp;DAY((H168))&amp;LEFT(U168,2)&amp;LEFT(V168,2)&amp;LEFT(W168,2))</f>
        <v>ASS20161219GRJE7E</v>
      </c>
      <c r="AC168" s="162">
        <f>COUNTIF($AB$4:$AB$297,AB168)</f>
        <v>3</v>
      </c>
      <c r="AD168" s="162" t="str">
        <f>VLOOKUP(U168,NIVEAUXADMIN!A:B,2,FALSE)</f>
        <v>HT08</v>
      </c>
      <c r="AE168" s="162" t="str">
        <f>VLOOKUP(V168,NIVEAUXADMIN!E:F,2,FALSE)</f>
        <v>HT08811</v>
      </c>
      <c r="AF168" s="162" t="str">
        <f>VLOOKUP(W168,NIVEAUXADMIN!I:J,2,FALSE)</f>
        <v>HT08811-07</v>
      </c>
      <c r="AG168" s="162">
        <f>IF(SUMPRODUCT(($A$4:$A168=A168)*($V$4:$V168=V168))&gt;1,0,1)</f>
        <v>0</v>
      </c>
    </row>
    <row r="169" spans="1:33" s="162" customFormat="1" ht="15" customHeight="1">
      <c r="A169" s="162" t="s">
        <v>2904</v>
      </c>
      <c r="B169" s="162" t="s">
        <v>2508</v>
      </c>
      <c r="C169" s="162" t="s">
        <v>34</v>
      </c>
      <c r="D169" s="162" t="s">
        <v>68</v>
      </c>
      <c r="E169" s="162" t="s">
        <v>2511</v>
      </c>
      <c r="F169" s="162" t="s">
        <v>16</v>
      </c>
      <c r="G169" s="162" t="str">
        <f>CHOOSE(MONTH(H169), "Janvier", "Fevrier", "Mars", "Avril", "Mai", "Juin", "Juillet", "Aout", "Septembre", "Octobre", "Novembre", "Decembre")</f>
        <v>Decembre</v>
      </c>
      <c r="H169" s="153">
        <v>42723</v>
      </c>
      <c r="I169" s="84" t="s">
        <v>1049</v>
      </c>
      <c r="J169" s="162" t="s">
        <v>1053</v>
      </c>
      <c r="K169" s="162" t="s">
        <v>1048</v>
      </c>
      <c r="L169" s="162" t="s">
        <v>2495</v>
      </c>
      <c r="M169" s="80" t="str">
        <f>IFERROR(VLOOKUP(K169,REFERENCES!R:S,2,FALSE),"")</f>
        <v>Nombre</v>
      </c>
      <c r="N169" s="75">
        <v>212</v>
      </c>
      <c r="O169" s="75"/>
      <c r="P169" s="75"/>
      <c r="Q169" s="75"/>
      <c r="R169" s="79"/>
      <c r="S169" s="140">
        <v>212</v>
      </c>
      <c r="T169" s="85"/>
      <c r="U169" s="162" t="s">
        <v>17</v>
      </c>
      <c r="V169" s="162" t="s">
        <v>272</v>
      </c>
      <c r="W169" s="86" t="s">
        <v>1734</v>
      </c>
      <c r="X169" s="162" t="s">
        <v>2519</v>
      </c>
      <c r="AB169" s="162" t="str">
        <f>UPPER(LEFT(A169,3)&amp;YEAR(H169)&amp;MONTH(H169)&amp;DAY((H169))&amp;LEFT(U169,2)&amp;LEFT(V169,2)&amp;LEFT(W169,2))</f>
        <v>ASS20161219GRPE6È</v>
      </c>
      <c r="AC169" s="162">
        <f>COUNTIF($AB$4:$AB$297,AB169)</f>
        <v>3</v>
      </c>
      <c r="AD169" s="162" t="str">
        <f>VLOOKUP(U169,NIVEAUXADMIN!A:B,2,FALSE)</f>
        <v>HT08</v>
      </c>
      <c r="AE169" s="162" t="str">
        <f>VLOOKUP(V169,NIVEAUXADMIN!E:F,2,FALSE)</f>
        <v>HT08834</v>
      </c>
      <c r="AF169" s="162" t="str">
        <f>VLOOKUP(W169,NIVEAUXADMIN!I:J,2,FALSE)</f>
        <v>HT08834-06</v>
      </c>
      <c r="AG169" s="162">
        <f>IF(SUMPRODUCT(($A$4:$A169=A169)*($V$4:$V169=V169))&gt;1,0,1)</f>
        <v>1</v>
      </c>
    </row>
    <row r="170" spans="1:33" s="162" customFormat="1" ht="15" customHeight="1">
      <c r="A170" s="162" t="s">
        <v>2904</v>
      </c>
      <c r="B170" s="162" t="s">
        <v>2508</v>
      </c>
      <c r="C170" s="162" t="s">
        <v>34</v>
      </c>
      <c r="D170" s="162" t="s">
        <v>68</v>
      </c>
      <c r="E170" s="162" t="s">
        <v>2511</v>
      </c>
      <c r="F170" s="162" t="s">
        <v>16</v>
      </c>
      <c r="G170" s="162" t="str">
        <f>CHOOSE(MONTH(H170), "Janvier", "Fevrier", "Mars", "Avril", "Mai", "Juin", "Juillet", "Aout", "Septembre", "Octobre", "Novembre", "Decembre")</f>
        <v>Decembre</v>
      </c>
      <c r="H170" s="153">
        <v>42723</v>
      </c>
      <c r="I170" s="84" t="s">
        <v>1051</v>
      </c>
      <c r="J170" s="162" t="s">
        <v>1052</v>
      </c>
      <c r="K170" s="162" t="s">
        <v>1062</v>
      </c>
      <c r="L170" s="162" t="s">
        <v>2512</v>
      </c>
      <c r="M170" s="80" t="str">
        <f>IFERROR(VLOOKUP(K170,REFERENCES!R:S,2,FALSE),"")</f>
        <v>Nombre</v>
      </c>
      <c r="N170" s="75">
        <v>212</v>
      </c>
      <c r="O170" s="75"/>
      <c r="P170" s="75"/>
      <c r="Q170" s="75"/>
      <c r="R170" s="79"/>
      <c r="S170" s="140">
        <v>212</v>
      </c>
      <c r="T170" s="85"/>
      <c r="U170" s="162" t="s">
        <v>17</v>
      </c>
      <c r="V170" s="162" t="s">
        <v>272</v>
      </c>
      <c r="W170" s="86" t="s">
        <v>1734</v>
      </c>
      <c r="X170" s="162" t="s">
        <v>2519</v>
      </c>
      <c r="AB170" s="162" t="str">
        <f>UPPER(LEFT(A170,3)&amp;YEAR(H170)&amp;MONTH(H170)&amp;DAY((H170))&amp;LEFT(U170,2)&amp;LEFT(V170,2)&amp;LEFT(W170,2))</f>
        <v>ASS20161219GRPE6È</v>
      </c>
      <c r="AC170" s="162">
        <f>COUNTIF($AB$4:$AB$297,AB170)</f>
        <v>3</v>
      </c>
      <c r="AD170" s="162" t="str">
        <f>VLOOKUP(U170,NIVEAUXADMIN!A:B,2,FALSE)</f>
        <v>HT08</v>
      </c>
      <c r="AE170" s="162" t="str">
        <f>VLOOKUP(V170,NIVEAUXADMIN!E:F,2,FALSE)</f>
        <v>HT08834</v>
      </c>
      <c r="AF170" s="162" t="str">
        <f>VLOOKUP(W170,NIVEAUXADMIN!I:J,2,FALSE)</f>
        <v>HT08834-06</v>
      </c>
      <c r="AG170" s="162">
        <f>IF(SUMPRODUCT(($A$4:$A170=A170)*($V$4:$V170=V170))&gt;1,0,1)</f>
        <v>0</v>
      </c>
    </row>
    <row r="171" spans="1:33" s="162" customFormat="1" ht="15" customHeight="1">
      <c r="A171" s="162" t="s">
        <v>2904</v>
      </c>
      <c r="B171" s="162" t="s">
        <v>2508</v>
      </c>
      <c r="C171" s="162" t="s">
        <v>34</v>
      </c>
      <c r="D171" s="162" t="s">
        <v>68</v>
      </c>
      <c r="E171" s="162" t="s">
        <v>2511</v>
      </c>
      <c r="F171" s="162" t="s">
        <v>16</v>
      </c>
      <c r="G171" s="162" t="str">
        <f>CHOOSE(MONTH(H171), "Janvier", "Fevrier", "Mars", "Avril", "Mai", "Juin", "Juillet", "Aout", "Septembre", "Octobre", "Novembre", "Decembre")</f>
        <v>Decembre</v>
      </c>
      <c r="H171" s="153">
        <v>42723</v>
      </c>
      <c r="I171" s="84" t="s">
        <v>1051</v>
      </c>
      <c r="J171" s="162" t="s">
        <v>1052</v>
      </c>
      <c r="K171" s="162" t="s">
        <v>1057</v>
      </c>
      <c r="L171" s="162" t="s">
        <v>2495</v>
      </c>
      <c r="M171" s="80" t="str">
        <f>IFERROR(VLOOKUP(K171,REFERENCES!R:S,2,FALSE),"")</f>
        <v>Nombre</v>
      </c>
      <c r="N171" s="75">
        <v>212</v>
      </c>
      <c r="O171" s="75"/>
      <c r="P171" s="75"/>
      <c r="Q171" s="75"/>
      <c r="R171" s="79"/>
      <c r="S171" s="140">
        <v>212</v>
      </c>
      <c r="T171" s="85"/>
      <c r="U171" s="162" t="s">
        <v>17</v>
      </c>
      <c r="V171" s="162" t="s">
        <v>272</v>
      </c>
      <c r="W171" s="86" t="s">
        <v>1734</v>
      </c>
      <c r="X171" s="162" t="s">
        <v>2519</v>
      </c>
      <c r="AB171" s="162" t="str">
        <f>UPPER(LEFT(A171,3)&amp;YEAR(H171)&amp;MONTH(H171)&amp;DAY((H171))&amp;LEFT(U171,2)&amp;LEFT(V171,2)&amp;LEFT(W171,2))</f>
        <v>ASS20161219GRPE6È</v>
      </c>
      <c r="AC171" s="162">
        <f>COUNTIF($AB$4:$AB$297,AB171)</f>
        <v>3</v>
      </c>
      <c r="AD171" s="162" t="str">
        <f>VLOOKUP(U171,NIVEAUXADMIN!A:B,2,FALSE)</f>
        <v>HT08</v>
      </c>
      <c r="AE171" s="162" t="str">
        <f>VLOOKUP(V171,NIVEAUXADMIN!E:F,2,FALSE)</f>
        <v>HT08834</v>
      </c>
      <c r="AF171" s="162" t="str">
        <f>VLOOKUP(W171,NIVEAUXADMIN!I:J,2,FALSE)</f>
        <v>HT08834-06</v>
      </c>
      <c r="AG171" s="162">
        <f>IF(SUMPRODUCT(($A$4:$A171=A171)*($V$4:$V171=V171))&gt;1,0,1)</f>
        <v>0</v>
      </c>
    </row>
    <row r="172" spans="1:33" s="162" customFormat="1" ht="15" customHeight="1">
      <c r="A172" s="162" t="s">
        <v>2904</v>
      </c>
      <c r="B172" s="162" t="s">
        <v>2508</v>
      </c>
      <c r="C172" s="162" t="s">
        <v>34</v>
      </c>
      <c r="D172" s="162" t="s">
        <v>68</v>
      </c>
      <c r="E172" s="162" t="s">
        <v>2511</v>
      </c>
      <c r="F172" s="162" t="s">
        <v>16</v>
      </c>
      <c r="G172" s="162" t="str">
        <f>CHOOSE(MONTH(H172), "Janvier", "Fevrier", "Mars", "Avril", "Mai", "Juin", "Juillet", "Aout", "Septembre", "Octobre", "Novembre", "Decembre")</f>
        <v>Decembre</v>
      </c>
      <c r="H172" s="153">
        <v>42723</v>
      </c>
      <c r="I172" s="84" t="s">
        <v>1049</v>
      </c>
      <c r="J172" s="162" t="s">
        <v>1053</v>
      </c>
      <c r="K172" s="162" t="s">
        <v>1048</v>
      </c>
      <c r="L172" s="162" t="s">
        <v>2495</v>
      </c>
      <c r="M172" s="80" t="str">
        <f>IFERROR(VLOOKUP(K172,REFERENCES!R:S,2,FALSE),"")</f>
        <v>Nombre</v>
      </c>
      <c r="N172" s="75">
        <v>170</v>
      </c>
      <c r="O172" s="75"/>
      <c r="P172" s="75"/>
      <c r="Q172" s="75"/>
      <c r="R172" s="79"/>
      <c r="S172" s="140">
        <v>170</v>
      </c>
      <c r="T172" s="85"/>
      <c r="U172" s="162" t="s">
        <v>17</v>
      </c>
      <c r="V172" s="162" t="s">
        <v>275</v>
      </c>
      <c r="W172" s="86" t="s">
        <v>1615</v>
      </c>
      <c r="X172" s="162" t="s">
        <v>2518</v>
      </c>
      <c r="AB172" s="162" t="str">
        <f>UPPER(LEFT(A172,3)&amp;YEAR(H172)&amp;MONTH(H172)&amp;DAY((H172))&amp;LEFT(U172,2)&amp;LEFT(V172,2)&amp;LEFT(W172,2))</f>
        <v>ASS20161219GRRO4E</v>
      </c>
      <c r="AC172" s="162">
        <f>COUNTIF($AB$4:$AB$297,AB172)</f>
        <v>3</v>
      </c>
      <c r="AD172" s="162" t="str">
        <f>VLOOKUP(U172,NIVEAUXADMIN!A:B,2,FALSE)</f>
        <v>HT08</v>
      </c>
      <c r="AE172" s="162" t="str">
        <f>VLOOKUP(V172,NIVEAUXADMIN!E:F,2,FALSE)</f>
        <v>HT08832</v>
      </c>
      <c r="AF172" s="162" t="str">
        <f>VLOOKUP(W172,NIVEAUXADMIN!I:J,2,FALSE)</f>
        <v>HT08832-04</v>
      </c>
      <c r="AG172" s="162">
        <f>IF(SUMPRODUCT(($A$4:$A172=A172)*($V$4:$V172=V172))&gt;1,0,1)</f>
        <v>1</v>
      </c>
    </row>
    <row r="173" spans="1:33" s="162" customFormat="1" ht="15" customHeight="1">
      <c r="A173" s="162" t="s">
        <v>2904</v>
      </c>
      <c r="B173" s="162" t="s">
        <v>2508</v>
      </c>
      <c r="C173" s="162" t="s">
        <v>34</v>
      </c>
      <c r="D173" s="162" t="s">
        <v>68</v>
      </c>
      <c r="E173" s="162" t="s">
        <v>2511</v>
      </c>
      <c r="F173" s="162" t="s">
        <v>16</v>
      </c>
      <c r="G173" s="162" t="str">
        <f>CHOOSE(MONTH(H173), "Janvier", "Fevrier", "Mars", "Avril", "Mai", "Juin", "Juillet", "Aout", "Septembre", "Octobre", "Novembre", "Decembre")</f>
        <v>Decembre</v>
      </c>
      <c r="H173" s="153">
        <v>42723</v>
      </c>
      <c r="I173" s="84" t="s">
        <v>1051</v>
      </c>
      <c r="J173" s="162" t="s">
        <v>1052</v>
      </c>
      <c r="K173" s="162" t="s">
        <v>1062</v>
      </c>
      <c r="L173" s="162" t="s">
        <v>2512</v>
      </c>
      <c r="M173" s="80" t="str">
        <f>IFERROR(VLOOKUP(K173,REFERENCES!R:S,2,FALSE),"")</f>
        <v>Nombre</v>
      </c>
      <c r="N173" s="75">
        <v>170</v>
      </c>
      <c r="O173" s="75"/>
      <c r="P173" s="75"/>
      <c r="Q173" s="75"/>
      <c r="R173" s="79"/>
      <c r="S173" s="140">
        <v>170</v>
      </c>
      <c r="T173" s="85"/>
      <c r="U173" s="162" t="s">
        <v>17</v>
      </c>
      <c r="V173" s="162" t="s">
        <v>275</v>
      </c>
      <c r="W173" s="86" t="s">
        <v>1615</v>
      </c>
      <c r="X173" s="162" t="s">
        <v>2518</v>
      </c>
      <c r="AB173" s="162" t="str">
        <f>UPPER(LEFT(A173,3)&amp;YEAR(H173)&amp;MONTH(H173)&amp;DAY((H173))&amp;LEFT(U173,2)&amp;LEFT(V173,2)&amp;LEFT(W173,2))</f>
        <v>ASS20161219GRRO4E</v>
      </c>
      <c r="AC173" s="162">
        <f>COUNTIF($AB$4:$AB$297,AB173)</f>
        <v>3</v>
      </c>
      <c r="AD173" s="162" t="str">
        <f>VLOOKUP(U173,NIVEAUXADMIN!A:B,2,FALSE)</f>
        <v>HT08</v>
      </c>
      <c r="AE173" s="162" t="str">
        <f>VLOOKUP(V173,NIVEAUXADMIN!E:F,2,FALSE)</f>
        <v>HT08832</v>
      </c>
      <c r="AF173" s="162" t="str">
        <f>VLOOKUP(W173,NIVEAUXADMIN!I:J,2,FALSE)</f>
        <v>HT08832-04</v>
      </c>
      <c r="AG173" s="162">
        <f>IF(SUMPRODUCT(($A$4:$A173=A173)*($V$4:$V173=V173))&gt;1,0,1)</f>
        <v>0</v>
      </c>
    </row>
    <row r="174" spans="1:33" s="162" customFormat="1" ht="15" customHeight="1">
      <c r="A174" s="162" t="s">
        <v>2904</v>
      </c>
      <c r="B174" s="162" t="s">
        <v>2508</v>
      </c>
      <c r="C174" s="162" t="s">
        <v>34</v>
      </c>
      <c r="D174" s="162" t="s">
        <v>68</v>
      </c>
      <c r="E174" s="162" t="s">
        <v>2511</v>
      </c>
      <c r="F174" s="162" t="s">
        <v>16</v>
      </c>
      <c r="G174" s="162" t="str">
        <f>CHOOSE(MONTH(H174), "Janvier", "Fevrier", "Mars", "Avril", "Mai", "Juin", "Juillet", "Aout", "Septembre", "Octobre", "Novembre", "Decembre")</f>
        <v>Decembre</v>
      </c>
      <c r="H174" s="153">
        <v>42723</v>
      </c>
      <c r="I174" s="84" t="s">
        <v>1051</v>
      </c>
      <c r="J174" s="162" t="s">
        <v>1052</v>
      </c>
      <c r="K174" s="162" t="s">
        <v>1057</v>
      </c>
      <c r="L174" s="162" t="s">
        <v>2495</v>
      </c>
      <c r="M174" s="80" t="str">
        <f>IFERROR(VLOOKUP(K174,REFERENCES!R:S,2,FALSE),"")</f>
        <v>Nombre</v>
      </c>
      <c r="N174" s="75">
        <v>170</v>
      </c>
      <c r="O174" s="75"/>
      <c r="P174" s="75"/>
      <c r="Q174" s="75"/>
      <c r="R174" s="79"/>
      <c r="S174" s="140">
        <v>170</v>
      </c>
      <c r="T174" s="85"/>
      <c r="U174" s="162" t="s">
        <v>17</v>
      </c>
      <c r="V174" s="162" t="s">
        <v>275</v>
      </c>
      <c r="W174" s="86" t="s">
        <v>1615</v>
      </c>
      <c r="X174" s="162" t="s">
        <v>2518</v>
      </c>
      <c r="AB174" s="162" t="str">
        <f>UPPER(LEFT(A174,3)&amp;YEAR(H174)&amp;MONTH(H174)&amp;DAY((H174))&amp;LEFT(U174,2)&amp;LEFT(V174,2)&amp;LEFT(W174,2))</f>
        <v>ASS20161219GRRO4E</v>
      </c>
      <c r="AC174" s="162">
        <f>COUNTIF($AB$4:$AB$297,AB174)</f>
        <v>3</v>
      </c>
      <c r="AD174" s="162" t="str">
        <f>VLOOKUP(U174,NIVEAUXADMIN!A:B,2,FALSE)</f>
        <v>HT08</v>
      </c>
      <c r="AE174" s="162" t="str">
        <f>VLOOKUP(V174,NIVEAUXADMIN!E:F,2,FALSE)</f>
        <v>HT08832</v>
      </c>
      <c r="AF174" s="162" t="str">
        <f>VLOOKUP(W174,NIVEAUXADMIN!I:J,2,FALSE)</f>
        <v>HT08832-04</v>
      </c>
      <c r="AG174" s="162">
        <f>IF(SUMPRODUCT(($A$4:$A174=A174)*($V$4:$V174=V174))&gt;1,0,1)</f>
        <v>0</v>
      </c>
    </row>
    <row r="175" spans="1:33" s="162" customFormat="1" ht="15" customHeight="1">
      <c r="A175" s="162" t="s">
        <v>2904</v>
      </c>
      <c r="B175" s="162" t="s">
        <v>2508</v>
      </c>
      <c r="C175" s="162" t="s">
        <v>34</v>
      </c>
      <c r="D175" s="162" t="s">
        <v>68</v>
      </c>
      <c r="E175" s="162" t="s">
        <v>2511</v>
      </c>
      <c r="F175" s="162" t="s">
        <v>16</v>
      </c>
      <c r="G175" s="162" t="str">
        <f>CHOOSE(MONTH(H175), "Janvier", "Fevrier", "Mars", "Avril", "Mai", "Juin", "Juillet", "Aout", "Septembre", "Octobre", "Novembre", "Decembre")</f>
        <v>Decembre</v>
      </c>
      <c r="H175" s="153">
        <v>42723</v>
      </c>
      <c r="I175" s="84" t="s">
        <v>1049</v>
      </c>
      <c r="J175" s="162" t="s">
        <v>1053</v>
      </c>
      <c r="K175" s="162" t="s">
        <v>1048</v>
      </c>
      <c r="L175" s="162" t="s">
        <v>2495</v>
      </c>
      <c r="M175" s="80" t="str">
        <f>IFERROR(VLOOKUP(K175,REFERENCES!R:S,2,FALSE),"")</f>
        <v>Nombre</v>
      </c>
      <c r="N175" s="75">
        <v>146</v>
      </c>
      <c r="O175" s="75"/>
      <c r="P175" s="75"/>
      <c r="Q175" s="75"/>
      <c r="R175" s="79"/>
      <c r="S175" s="75">
        <v>146</v>
      </c>
      <c r="T175" s="85"/>
      <c r="U175" s="162" t="s">
        <v>17</v>
      </c>
      <c r="V175" s="162" t="s">
        <v>248</v>
      </c>
      <c r="W175" s="86" t="s">
        <v>1493</v>
      </c>
      <c r="X175" s="162" t="s">
        <v>2521</v>
      </c>
      <c r="AB175" s="162" t="str">
        <f>UPPER(LEFT(A175,3)&amp;YEAR(H175)&amp;MONTH(H175)&amp;DAY((H175))&amp;LEFT(U175,2)&amp;LEFT(V175,2)&amp;LEFT(W175,2))</f>
        <v>ASS20161219GRBE2È</v>
      </c>
      <c r="AC175" s="162">
        <f>COUNTIF($AB$4:$AB$297,AB175)</f>
        <v>3</v>
      </c>
      <c r="AD175" s="162" t="str">
        <f>VLOOKUP(U175,NIVEAUXADMIN!A:B,2,FALSE)</f>
        <v>HT08</v>
      </c>
      <c r="AE175" s="162" t="str">
        <f>VLOOKUP(V175,NIVEAUXADMIN!E:F,2,FALSE)</f>
        <v>HT08833</v>
      </c>
      <c r="AF175" s="162" t="str">
        <f>VLOOKUP(W175,NIVEAUXADMIN!I:J,2,FALSE)</f>
        <v>HT08833-03</v>
      </c>
      <c r="AG175" s="162">
        <f>IF(SUMPRODUCT(($A$4:$A175=A175)*($V$4:$V175=V175))&gt;1,0,1)</f>
        <v>1</v>
      </c>
    </row>
    <row r="176" spans="1:33" s="162" customFormat="1" ht="15" customHeight="1">
      <c r="A176" s="162" t="s">
        <v>2904</v>
      </c>
      <c r="B176" s="162" t="s">
        <v>2508</v>
      </c>
      <c r="C176" s="162" t="s">
        <v>34</v>
      </c>
      <c r="D176" s="162" t="s">
        <v>68</v>
      </c>
      <c r="E176" s="162" t="s">
        <v>2511</v>
      </c>
      <c r="F176" s="162" t="s">
        <v>16</v>
      </c>
      <c r="G176" s="162" t="str">
        <f>CHOOSE(MONTH(H176), "Janvier", "Fevrier", "Mars", "Avril", "Mai", "Juin", "Juillet", "Aout", "Septembre", "Octobre", "Novembre", "Decembre")</f>
        <v>Decembre</v>
      </c>
      <c r="H176" s="153">
        <v>42723</v>
      </c>
      <c r="I176" s="84" t="s">
        <v>1051</v>
      </c>
      <c r="J176" s="162" t="s">
        <v>1052</v>
      </c>
      <c r="K176" s="162" t="s">
        <v>1062</v>
      </c>
      <c r="L176" s="162" t="s">
        <v>2512</v>
      </c>
      <c r="M176" s="80" t="str">
        <f>IFERROR(VLOOKUP(K176,REFERENCES!R:S,2,FALSE),"")</f>
        <v>Nombre</v>
      </c>
      <c r="N176" s="75">
        <v>146</v>
      </c>
      <c r="O176" s="75"/>
      <c r="P176" s="75"/>
      <c r="Q176" s="75"/>
      <c r="R176" s="79"/>
      <c r="S176" s="75">
        <v>146</v>
      </c>
      <c r="T176" s="85"/>
      <c r="U176" s="162" t="s">
        <v>17</v>
      </c>
      <c r="V176" s="162" t="s">
        <v>248</v>
      </c>
      <c r="W176" s="86" t="s">
        <v>1493</v>
      </c>
      <c r="X176" s="162" t="s">
        <v>2521</v>
      </c>
      <c r="AB176" s="162" t="str">
        <f>UPPER(LEFT(A176,3)&amp;YEAR(H176)&amp;MONTH(H176)&amp;DAY((H176))&amp;LEFT(U176,2)&amp;LEFT(V176,2)&amp;LEFT(W176,2))</f>
        <v>ASS20161219GRBE2È</v>
      </c>
      <c r="AC176" s="162">
        <f>COUNTIF($AB$4:$AB$297,AB176)</f>
        <v>3</v>
      </c>
      <c r="AD176" s="162" t="str">
        <f>VLOOKUP(U176,NIVEAUXADMIN!A:B,2,FALSE)</f>
        <v>HT08</v>
      </c>
      <c r="AE176" s="162" t="str">
        <f>VLOOKUP(V176,NIVEAUXADMIN!E:F,2,FALSE)</f>
        <v>HT08833</v>
      </c>
      <c r="AF176" s="162" t="str">
        <f>VLOOKUP(W176,NIVEAUXADMIN!I:J,2,FALSE)</f>
        <v>HT08833-03</v>
      </c>
      <c r="AG176" s="162">
        <f>IF(SUMPRODUCT(($A$4:$A176=A176)*($V$4:$V176=V176))&gt;1,0,1)</f>
        <v>0</v>
      </c>
    </row>
    <row r="177" spans="1:33" s="162" customFormat="1" ht="15" customHeight="1">
      <c r="A177" s="162" t="s">
        <v>2904</v>
      </c>
      <c r="B177" s="162" t="s">
        <v>2508</v>
      </c>
      <c r="C177" s="162" t="s">
        <v>34</v>
      </c>
      <c r="D177" s="162" t="s">
        <v>68</v>
      </c>
      <c r="E177" s="162" t="s">
        <v>2511</v>
      </c>
      <c r="F177" s="162" t="s">
        <v>16</v>
      </c>
      <c r="G177" s="162" t="str">
        <f>CHOOSE(MONTH(H177), "Janvier", "Fevrier", "Mars", "Avril", "Mai", "Juin", "Juillet", "Aout", "Septembre", "Octobre", "Novembre", "Decembre")</f>
        <v>Decembre</v>
      </c>
      <c r="H177" s="153">
        <v>42723</v>
      </c>
      <c r="I177" s="84" t="s">
        <v>1051</v>
      </c>
      <c r="J177" s="162" t="s">
        <v>1052</v>
      </c>
      <c r="K177" s="162" t="s">
        <v>1057</v>
      </c>
      <c r="L177" s="162" t="s">
        <v>2495</v>
      </c>
      <c r="M177" s="80" t="str">
        <f>IFERROR(VLOOKUP(K177,REFERENCES!R:S,2,FALSE),"")</f>
        <v>Nombre</v>
      </c>
      <c r="N177" s="75">
        <v>146</v>
      </c>
      <c r="O177" s="75"/>
      <c r="P177" s="75"/>
      <c r="Q177" s="75"/>
      <c r="R177" s="79"/>
      <c r="S177" s="75">
        <v>146</v>
      </c>
      <c r="T177" s="85"/>
      <c r="U177" s="162" t="s">
        <v>17</v>
      </c>
      <c r="V177" s="162" t="s">
        <v>248</v>
      </c>
      <c r="W177" s="86" t="s">
        <v>1493</v>
      </c>
      <c r="X177" s="162" t="s">
        <v>2521</v>
      </c>
      <c r="AB177" s="162" t="str">
        <f>UPPER(LEFT(A177,3)&amp;YEAR(H177)&amp;MONTH(H177)&amp;DAY((H177))&amp;LEFT(U177,2)&amp;LEFT(V177,2)&amp;LEFT(W177,2))</f>
        <v>ASS20161219GRBE2È</v>
      </c>
      <c r="AC177" s="162">
        <f>COUNTIF($AB$4:$AB$297,AB177)</f>
        <v>3</v>
      </c>
      <c r="AD177" s="162" t="str">
        <f>VLOOKUP(U177,NIVEAUXADMIN!A:B,2,FALSE)</f>
        <v>HT08</v>
      </c>
      <c r="AE177" s="162" t="str">
        <f>VLOOKUP(V177,NIVEAUXADMIN!E:F,2,FALSE)</f>
        <v>HT08833</v>
      </c>
      <c r="AF177" s="162" t="str">
        <f>VLOOKUP(W177,NIVEAUXADMIN!I:J,2,FALSE)</f>
        <v>HT08833-03</v>
      </c>
      <c r="AG177" s="162">
        <f>IF(SUMPRODUCT(($A$4:$A177=A177)*($V$4:$V177=V177))&gt;1,0,1)</f>
        <v>0</v>
      </c>
    </row>
    <row r="178" spans="1:33" s="162" customFormat="1" ht="15" customHeight="1">
      <c r="A178" s="162" t="s">
        <v>2904</v>
      </c>
      <c r="B178" s="162" t="s">
        <v>2508</v>
      </c>
      <c r="C178" s="162" t="s">
        <v>34</v>
      </c>
      <c r="D178" s="162" t="s">
        <v>68</v>
      </c>
      <c r="E178" s="162" t="s">
        <v>48</v>
      </c>
      <c r="F178" s="162" t="s">
        <v>16</v>
      </c>
      <c r="G178" s="162" t="str">
        <f>CHOOSE(MONTH(H178), "Janvier", "Fevrier", "Mars", "Avril", "Mai", "Juin", "Juillet", "Aout", "Septembre", "Octobre", "Novembre", "Decembre")</f>
        <v>Decembre</v>
      </c>
      <c r="H178" s="153">
        <v>42725</v>
      </c>
      <c r="I178" s="84" t="s">
        <v>1051</v>
      </c>
      <c r="J178" s="162" t="s">
        <v>1052</v>
      </c>
      <c r="K178" s="162" t="s">
        <v>1054</v>
      </c>
      <c r="L178" s="162" t="s">
        <v>2495</v>
      </c>
      <c r="M178" s="80" t="str">
        <f>IFERROR(VLOOKUP(K178,REFERENCES!R:S,2,FALSE),"")</f>
        <v>Nombre</v>
      </c>
      <c r="N178" s="75">
        <v>138</v>
      </c>
      <c r="O178" s="75"/>
      <c r="P178" s="75"/>
      <c r="Q178" s="75"/>
      <c r="R178" s="79"/>
      <c r="S178" s="140">
        <v>138</v>
      </c>
      <c r="T178" s="85"/>
      <c r="U178" s="162" t="s">
        <v>20</v>
      </c>
      <c r="V178" s="162" t="s">
        <v>514</v>
      </c>
      <c r="W178" s="86" t="s">
        <v>1655</v>
      </c>
      <c r="X178" s="162" t="s">
        <v>2509</v>
      </c>
      <c r="AB178" s="162" t="str">
        <f>UPPER(LEFT(A178,3)&amp;YEAR(H178)&amp;MONTH(H178)&amp;DAY((H178))&amp;LEFT(U178,2)&amp;LEFT(V178,2)&amp;LEFT(W178,2))</f>
        <v>ASS20161221SUCA4È</v>
      </c>
      <c r="AC178" s="162">
        <f>COUNTIF($AB$4:$AB$297,AB178)</f>
        <v>5</v>
      </c>
      <c r="AD178" s="162" t="str">
        <f>VLOOKUP(U178,NIVEAUXADMIN!A:B,2,FALSE)</f>
        <v>HT07</v>
      </c>
      <c r="AE178" s="162" t="str">
        <f>VLOOKUP(V178,NIVEAUXADMIN!E:F,2,FALSE)</f>
        <v>HT07733</v>
      </c>
      <c r="AF178" s="162" t="str">
        <f>VLOOKUP(W178,NIVEAUXADMIN!I:J,2,FALSE)</f>
        <v>HT07733-04</v>
      </c>
      <c r="AG178" s="162">
        <f>IF(SUMPRODUCT(($A$4:$A178=A178)*($V$4:$V178=V178))&gt;1,0,1)</f>
        <v>1</v>
      </c>
    </row>
    <row r="179" spans="1:33" s="162" customFormat="1" ht="15" customHeight="1">
      <c r="A179" s="162" t="s">
        <v>2904</v>
      </c>
      <c r="B179" s="162" t="s">
        <v>2508</v>
      </c>
      <c r="C179" s="162" t="s">
        <v>34</v>
      </c>
      <c r="D179" s="162" t="s">
        <v>68</v>
      </c>
      <c r="E179" s="162" t="s">
        <v>2511</v>
      </c>
      <c r="F179" s="162" t="s">
        <v>16</v>
      </c>
      <c r="G179" s="162" t="str">
        <f>CHOOSE(MONTH(H179), "Janvier", "Fevrier", "Mars", "Avril", "Mai", "Juin", "Juillet", "Aout", "Septembre", "Octobre", "Novembre", "Decembre")</f>
        <v>Decembre</v>
      </c>
      <c r="H179" s="153">
        <v>42725</v>
      </c>
      <c r="I179" s="84" t="s">
        <v>1051</v>
      </c>
      <c r="J179" s="162" t="s">
        <v>1052</v>
      </c>
      <c r="K179" s="162" t="s">
        <v>1062</v>
      </c>
      <c r="L179" s="162" t="s">
        <v>2512</v>
      </c>
      <c r="M179" s="80" t="str">
        <f>IFERROR(VLOOKUP(K179,REFERENCES!R:S,2,FALSE),"")</f>
        <v>Nombre</v>
      </c>
      <c r="N179" s="75">
        <v>138</v>
      </c>
      <c r="O179" s="75"/>
      <c r="P179" s="75"/>
      <c r="Q179" s="75"/>
      <c r="R179" s="79"/>
      <c r="S179" s="140">
        <v>138</v>
      </c>
      <c r="T179" s="85"/>
      <c r="U179" s="162" t="s">
        <v>20</v>
      </c>
      <c r="V179" s="162" t="s">
        <v>514</v>
      </c>
      <c r="W179" s="86" t="s">
        <v>1655</v>
      </c>
      <c r="X179" s="162" t="s">
        <v>2509</v>
      </c>
      <c r="AB179" s="162" t="str">
        <f>UPPER(LEFT(A179,3)&amp;YEAR(H179)&amp;MONTH(H179)&amp;DAY((H179))&amp;LEFT(U179,2)&amp;LEFT(V179,2)&amp;LEFT(W179,2))</f>
        <v>ASS20161221SUCA4È</v>
      </c>
      <c r="AC179" s="162">
        <f>COUNTIF($AB$4:$AB$297,AB179)</f>
        <v>5</v>
      </c>
      <c r="AD179" s="162" t="str">
        <f>VLOOKUP(U179,NIVEAUXADMIN!A:B,2,FALSE)</f>
        <v>HT07</v>
      </c>
      <c r="AE179" s="162" t="str">
        <f>VLOOKUP(V179,NIVEAUXADMIN!E:F,2,FALSE)</f>
        <v>HT07733</v>
      </c>
      <c r="AF179" s="162" t="str">
        <f>VLOOKUP(W179,NIVEAUXADMIN!I:J,2,FALSE)</f>
        <v>HT07733-04</v>
      </c>
      <c r="AG179" s="162">
        <f>IF(SUMPRODUCT(($A$4:$A179=A179)*($V$4:$V179=V179))&gt;1,0,1)</f>
        <v>0</v>
      </c>
    </row>
    <row r="180" spans="1:33" s="162" customFormat="1" ht="15" customHeight="1">
      <c r="A180" s="162" t="s">
        <v>2904</v>
      </c>
      <c r="B180" s="162" t="s">
        <v>2508</v>
      </c>
      <c r="C180" s="162" t="s">
        <v>34</v>
      </c>
      <c r="D180" s="162" t="s">
        <v>68</v>
      </c>
      <c r="E180" s="162" t="s">
        <v>2511</v>
      </c>
      <c r="F180" s="162" t="s">
        <v>16</v>
      </c>
      <c r="G180" s="162" t="str">
        <f>CHOOSE(MONTH(H180), "Janvier", "Fevrier", "Mars", "Avril", "Mai", "Juin", "Juillet", "Aout", "Septembre", "Octobre", "Novembre", "Decembre")</f>
        <v>Decembre</v>
      </c>
      <c r="H180" s="153">
        <v>42725</v>
      </c>
      <c r="I180" s="84" t="s">
        <v>1049</v>
      </c>
      <c r="J180" s="162" t="s">
        <v>1053</v>
      </c>
      <c r="K180" s="162" t="s">
        <v>1048</v>
      </c>
      <c r="L180" s="162" t="s">
        <v>2495</v>
      </c>
      <c r="M180" s="80" t="str">
        <f>IFERROR(VLOOKUP(K180,REFERENCES!R:S,2,FALSE),"")</f>
        <v>Nombre</v>
      </c>
      <c r="N180" s="75">
        <v>129</v>
      </c>
      <c r="O180" s="75"/>
      <c r="P180" s="75"/>
      <c r="Q180" s="75"/>
      <c r="R180" s="79"/>
      <c r="S180" s="75">
        <v>129</v>
      </c>
      <c r="T180" s="85"/>
      <c r="U180" s="162" t="s">
        <v>20</v>
      </c>
      <c r="V180" s="162" t="s">
        <v>517</v>
      </c>
      <c r="W180" s="86" t="s">
        <v>1492</v>
      </c>
      <c r="X180" s="162" t="s">
        <v>2510</v>
      </c>
      <c r="AB180" s="162" t="str">
        <f>UPPER(LEFT(A180,3)&amp;YEAR(H180)&amp;MONTH(H180)&amp;DAY((H180))&amp;LEFT(U180,2)&amp;LEFT(V180,2)&amp;LEFT(W180,2))</f>
        <v>ASS20161221SUCH2È</v>
      </c>
      <c r="AC180" s="162">
        <f>COUNTIF($AB$4:$AB$297,AB180)</f>
        <v>4</v>
      </c>
      <c r="AD180" s="162" t="str">
        <f>VLOOKUP(U180,NIVEAUXADMIN!A:B,2,FALSE)</f>
        <v>HT07</v>
      </c>
      <c r="AE180" s="162" t="str">
        <f>VLOOKUP(V180,NIVEAUXADMIN!E:F,2,FALSE)</f>
        <v>HT07713</v>
      </c>
      <c r="AF180" s="162" t="str">
        <f>VLOOKUP(W180,NIVEAUXADMIN!I:J,2,FALSE)</f>
        <v>HT07713-02</v>
      </c>
      <c r="AG180" s="162">
        <f>IF(SUMPRODUCT(($A$4:$A180=A180)*($V$4:$V180=V180))&gt;1,0,1)</f>
        <v>1</v>
      </c>
    </row>
    <row r="181" spans="1:33" s="162" customFormat="1" ht="15" customHeight="1">
      <c r="A181" s="162" t="s">
        <v>2904</v>
      </c>
      <c r="B181" s="162" t="s">
        <v>2508</v>
      </c>
      <c r="C181" s="162" t="s">
        <v>34</v>
      </c>
      <c r="D181" s="162" t="s">
        <v>68</v>
      </c>
      <c r="E181" s="162" t="s">
        <v>48</v>
      </c>
      <c r="F181" s="162" t="s">
        <v>16</v>
      </c>
      <c r="G181" s="162" t="str">
        <f>CHOOSE(MONTH(H181), "Janvier", "Fevrier", "Mars", "Avril", "Mai", "Juin", "Juillet", "Aout", "Septembre", "Octobre", "Novembre", "Decembre")</f>
        <v>Decembre</v>
      </c>
      <c r="H181" s="153">
        <v>42725</v>
      </c>
      <c r="I181" s="84" t="s">
        <v>1051</v>
      </c>
      <c r="J181" s="162" t="s">
        <v>1052</v>
      </c>
      <c r="K181" s="162" t="s">
        <v>1057</v>
      </c>
      <c r="L181" s="162" t="s">
        <v>2495</v>
      </c>
      <c r="M181" s="80" t="str">
        <f>IFERROR(VLOOKUP(K181,REFERENCES!R:S,2,FALSE),"")</f>
        <v>Nombre</v>
      </c>
      <c r="N181" s="75">
        <v>129</v>
      </c>
      <c r="O181" s="75"/>
      <c r="P181" s="75"/>
      <c r="Q181" s="75"/>
      <c r="R181" s="79"/>
      <c r="S181" s="75">
        <v>129</v>
      </c>
      <c r="T181" s="85"/>
      <c r="U181" s="162" t="s">
        <v>20</v>
      </c>
      <c r="V181" s="162" t="s">
        <v>517</v>
      </c>
      <c r="W181" s="86" t="s">
        <v>1492</v>
      </c>
      <c r="X181" s="162" t="s">
        <v>2510</v>
      </c>
      <c r="AB181" s="162" t="str">
        <f>UPPER(LEFT(A181,3)&amp;YEAR(H181)&amp;MONTH(H181)&amp;DAY((H181))&amp;LEFT(U181,2)&amp;LEFT(V181,2)&amp;LEFT(W181,2))</f>
        <v>ASS20161221SUCH2È</v>
      </c>
      <c r="AC181" s="162">
        <f>COUNTIF($AB$4:$AB$297,AB181)</f>
        <v>4</v>
      </c>
      <c r="AD181" s="162" t="str">
        <f>VLOOKUP(U181,NIVEAUXADMIN!A:B,2,FALSE)</f>
        <v>HT07</v>
      </c>
      <c r="AE181" s="162" t="str">
        <f>VLOOKUP(V181,NIVEAUXADMIN!E:F,2,FALSE)</f>
        <v>HT07713</v>
      </c>
      <c r="AF181" s="162" t="str">
        <f>VLOOKUP(W181,NIVEAUXADMIN!I:J,2,FALSE)</f>
        <v>HT07713-02</v>
      </c>
      <c r="AG181" s="162">
        <f>IF(SUMPRODUCT(($A$4:$A181=A181)*($V$4:$V181=V181))&gt;1,0,1)</f>
        <v>0</v>
      </c>
    </row>
    <row r="182" spans="1:33" s="162" customFormat="1" ht="15" customHeight="1">
      <c r="A182" s="162" t="s">
        <v>2904</v>
      </c>
      <c r="B182" s="162" t="s">
        <v>2508</v>
      </c>
      <c r="C182" s="162" t="s">
        <v>34</v>
      </c>
      <c r="D182" s="162" t="s">
        <v>68</v>
      </c>
      <c r="E182" s="162" t="s">
        <v>48</v>
      </c>
      <c r="F182" s="162" t="s">
        <v>16</v>
      </c>
      <c r="G182" s="162" t="str">
        <f>CHOOSE(MONTH(H182), "Janvier", "Fevrier", "Mars", "Avril", "Mai", "Juin", "Juillet", "Aout", "Septembre", "Octobre", "Novembre", "Decembre")</f>
        <v>Decembre</v>
      </c>
      <c r="H182" s="153">
        <v>42725</v>
      </c>
      <c r="I182" s="84" t="s">
        <v>1051</v>
      </c>
      <c r="J182" s="162" t="s">
        <v>1052</v>
      </c>
      <c r="K182" s="162" t="s">
        <v>1057</v>
      </c>
      <c r="M182" s="80" t="str">
        <f>IFERROR(VLOOKUP(K182,REFERENCES!R:S,2,FALSE),"")</f>
        <v>Nombre</v>
      </c>
      <c r="N182" s="75">
        <v>138</v>
      </c>
      <c r="O182" s="75"/>
      <c r="P182" s="75"/>
      <c r="Q182" s="75"/>
      <c r="R182" s="79"/>
      <c r="S182" s="140">
        <v>138</v>
      </c>
      <c r="T182" s="85"/>
      <c r="U182" s="162" t="s">
        <v>20</v>
      </c>
      <c r="V182" s="162" t="s">
        <v>514</v>
      </c>
      <c r="W182" s="86" t="s">
        <v>1655</v>
      </c>
      <c r="X182" s="162" t="s">
        <v>2509</v>
      </c>
      <c r="AB182" s="162" t="str">
        <f>UPPER(LEFT(A182,3)&amp;YEAR(H182)&amp;MONTH(H182)&amp;DAY((H182))&amp;LEFT(U182,2)&amp;LEFT(V182,2)&amp;LEFT(W182,2))</f>
        <v>ASS20161221SUCA4È</v>
      </c>
      <c r="AC182" s="162">
        <f>COUNTIF($AB$4:$AB$297,AB182)</f>
        <v>5</v>
      </c>
      <c r="AD182" s="162" t="str">
        <f>VLOOKUP(U182,NIVEAUXADMIN!A:B,2,FALSE)</f>
        <v>HT07</v>
      </c>
      <c r="AE182" s="162" t="str">
        <f>VLOOKUP(V182,NIVEAUXADMIN!E:F,2,FALSE)</f>
        <v>HT07733</v>
      </c>
      <c r="AF182" s="162" t="str">
        <f>VLOOKUP(W182,NIVEAUXADMIN!I:J,2,FALSE)</f>
        <v>HT07733-04</v>
      </c>
      <c r="AG182" s="162">
        <f>IF(SUMPRODUCT(($A$4:$A182=A182)*($V$4:$V182=V182))&gt;1,0,1)</f>
        <v>0</v>
      </c>
    </row>
    <row r="183" spans="1:33" s="162" customFormat="1" ht="15" customHeight="1">
      <c r="A183" s="162" t="s">
        <v>2904</v>
      </c>
      <c r="B183" s="162" t="s">
        <v>2508</v>
      </c>
      <c r="C183" s="162" t="s">
        <v>34</v>
      </c>
      <c r="D183" s="162" t="s">
        <v>68</v>
      </c>
      <c r="E183" s="162" t="s">
        <v>2511</v>
      </c>
      <c r="F183" s="162" t="s">
        <v>16</v>
      </c>
      <c r="G183" s="162" t="str">
        <f>CHOOSE(MONTH(H183), "Janvier", "Fevrier", "Mars", "Avril", "Mai", "Juin", "Juillet", "Aout", "Septembre", "Octobre", "Novembre", "Decembre")</f>
        <v>Decembre</v>
      </c>
      <c r="H183" s="153">
        <v>42725</v>
      </c>
      <c r="I183" s="84" t="s">
        <v>1051</v>
      </c>
      <c r="J183" s="162" t="s">
        <v>1052</v>
      </c>
      <c r="K183" s="162" t="s">
        <v>1063</v>
      </c>
      <c r="M183" s="80" t="str">
        <f>IFERROR(VLOOKUP(K183,REFERENCES!R:S,2,FALSE),"")</f>
        <v>Nombre</v>
      </c>
      <c r="N183" s="75">
        <v>138</v>
      </c>
      <c r="O183" s="75"/>
      <c r="P183" s="75"/>
      <c r="Q183" s="75"/>
      <c r="R183" s="79"/>
      <c r="S183" s="140">
        <v>138</v>
      </c>
      <c r="T183" s="85"/>
      <c r="U183" s="162" t="s">
        <v>20</v>
      </c>
      <c r="V183" s="162" t="s">
        <v>514</v>
      </c>
      <c r="W183" s="86" t="s">
        <v>1655</v>
      </c>
      <c r="X183" s="162" t="s">
        <v>2509</v>
      </c>
      <c r="AB183" s="162" t="str">
        <f>UPPER(LEFT(A183,3)&amp;YEAR(H183)&amp;MONTH(H183)&amp;DAY((H183))&amp;LEFT(U183,2)&amp;LEFT(V183,2)&amp;LEFT(W183,2))</f>
        <v>ASS20161221SUCA4È</v>
      </c>
      <c r="AC183" s="162">
        <f>COUNTIF($AB$4:$AB$297,AB183)</f>
        <v>5</v>
      </c>
      <c r="AD183" s="162" t="str">
        <f>VLOOKUP(U183,NIVEAUXADMIN!A:B,2,FALSE)</f>
        <v>HT07</v>
      </c>
      <c r="AE183" s="162" t="str">
        <f>VLOOKUP(V183,NIVEAUXADMIN!E:F,2,FALSE)</f>
        <v>HT07733</v>
      </c>
      <c r="AF183" s="162" t="str">
        <f>VLOOKUP(W183,NIVEAUXADMIN!I:J,2,FALSE)</f>
        <v>HT07733-04</v>
      </c>
      <c r="AG183" s="162">
        <f>IF(SUMPRODUCT(($A$4:$A183=A183)*($V$4:$V183=V183))&gt;1,0,1)</f>
        <v>0</v>
      </c>
    </row>
    <row r="184" spans="1:33" s="162" customFormat="1" ht="15" customHeight="1">
      <c r="A184" s="162" t="s">
        <v>2904</v>
      </c>
      <c r="B184" s="162" t="s">
        <v>2508</v>
      </c>
      <c r="C184" s="162" t="s">
        <v>34</v>
      </c>
      <c r="D184" s="162" t="s">
        <v>68</v>
      </c>
      <c r="E184" s="162" t="s">
        <v>2511</v>
      </c>
      <c r="F184" s="162" t="s">
        <v>16</v>
      </c>
      <c r="G184" s="162" t="str">
        <f>CHOOSE(MONTH(H184), "Janvier", "Fevrier", "Mars", "Avril", "Mai", "Juin", "Juillet", "Aout", "Septembre", "Octobre", "Novembre", "Decembre")</f>
        <v>Decembre</v>
      </c>
      <c r="H184" s="153">
        <v>42725</v>
      </c>
      <c r="I184" s="84" t="s">
        <v>1049</v>
      </c>
      <c r="J184" s="162" t="s">
        <v>1053</v>
      </c>
      <c r="K184" s="162" t="s">
        <v>1048</v>
      </c>
      <c r="M184" s="80" t="str">
        <f>IFERROR(VLOOKUP(K184,REFERENCES!R:S,2,FALSE),"")</f>
        <v>Nombre</v>
      </c>
      <c r="N184" s="75">
        <v>138</v>
      </c>
      <c r="O184" s="75"/>
      <c r="P184" s="75"/>
      <c r="Q184" s="75"/>
      <c r="R184" s="79"/>
      <c r="S184" s="140">
        <v>138</v>
      </c>
      <c r="T184" s="85"/>
      <c r="U184" s="162" t="s">
        <v>20</v>
      </c>
      <c r="V184" s="162" t="s">
        <v>514</v>
      </c>
      <c r="W184" s="86" t="s">
        <v>1655</v>
      </c>
      <c r="X184" s="162" t="s">
        <v>2509</v>
      </c>
      <c r="AB184" s="162" t="str">
        <f>UPPER(LEFT(A184,3)&amp;YEAR(H184)&amp;MONTH(H184)&amp;DAY((H184))&amp;LEFT(U184,2)&amp;LEFT(V184,2)&amp;LEFT(W184,2))</f>
        <v>ASS20161221SUCA4È</v>
      </c>
      <c r="AC184" s="162">
        <f>COUNTIF($AB$4:$AB$297,AB184)</f>
        <v>5</v>
      </c>
      <c r="AD184" s="162" t="str">
        <f>VLOOKUP(U184,NIVEAUXADMIN!A:B,2,FALSE)</f>
        <v>HT07</v>
      </c>
      <c r="AE184" s="162" t="str">
        <f>VLOOKUP(V184,NIVEAUXADMIN!E:F,2,FALSE)</f>
        <v>HT07733</v>
      </c>
      <c r="AF184" s="162" t="str">
        <f>VLOOKUP(W184,NIVEAUXADMIN!I:J,2,FALSE)</f>
        <v>HT07733-04</v>
      </c>
      <c r="AG184" s="162">
        <f>IF(SUMPRODUCT(($A$4:$A184=A184)*($V$4:$V184=V184))&gt;1,0,1)</f>
        <v>0</v>
      </c>
    </row>
    <row r="185" spans="1:33" s="162" customFormat="1" ht="15" customHeight="1">
      <c r="A185" s="162" t="s">
        <v>2904</v>
      </c>
      <c r="B185" s="162" t="s">
        <v>2508</v>
      </c>
      <c r="C185" s="162" t="s">
        <v>34</v>
      </c>
      <c r="D185" s="162" t="s">
        <v>68</v>
      </c>
      <c r="E185" s="162" t="s">
        <v>2511</v>
      </c>
      <c r="F185" s="162" t="s">
        <v>16</v>
      </c>
      <c r="G185" s="162" t="str">
        <f>CHOOSE(MONTH(H185), "Janvier", "Fevrier", "Mars", "Avril", "Mai", "Juin", "Juillet", "Aout", "Septembre", "Octobre", "Novembre", "Decembre")</f>
        <v>Decembre</v>
      </c>
      <c r="H185" s="153">
        <v>42725</v>
      </c>
      <c r="I185" s="84" t="s">
        <v>1051</v>
      </c>
      <c r="J185" s="162" t="s">
        <v>1052</v>
      </c>
      <c r="K185" s="162" t="s">
        <v>1054</v>
      </c>
      <c r="M185" s="80" t="str">
        <f>IFERROR(VLOOKUP(K185,REFERENCES!R:S,2,FALSE),"")</f>
        <v>Nombre</v>
      </c>
      <c r="N185" s="75">
        <v>129</v>
      </c>
      <c r="O185" s="75"/>
      <c r="P185" s="75"/>
      <c r="Q185" s="75"/>
      <c r="R185" s="79"/>
      <c r="S185" s="75">
        <v>129</v>
      </c>
      <c r="T185" s="85"/>
      <c r="U185" s="162" t="s">
        <v>20</v>
      </c>
      <c r="V185" s="162" t="s">
        <v>517</v>
      </c>
      <c r="W185" s="86" t="s">
        <v>1492</v>
      </c>
      <c r="X185" s="162" t="s">
        <v>2510</v>
      </c>
      <c r="AB185" s="162" t="str">
        <f>UPPER(LEFT(A185,3)&amp;YEAR(H185)&amp;MONTH(H185)&amp;DAY((H185))&amp;LEFT(U185,2)&amp;LEFT(V185,2)&amp;LEFT(W185,2))</f>
        <v>ASS20161221SUCH2È</v>
      </c>
      <c r="AC185" s="162">
        <f>COUNTIF($AB$4:$AB$297,AB185)</f>
        <v>4</v>
      </c>
      <c r="AD185" s="162" t="str">
        <f>VLOOKUP(U185,NIVEAUXADMIN!A:B,2,FALSE)</f>
        <v>HT07</v>
      </c>
      <c r="AE185" s="162" t="str">
        <f>VLOOKUP(V185,NIVEAUXADMIN!E:F,2,FALSE)</f>
        <v>HT07713</v>
      </c>
      <c r="AF185" s="162" t="str">
        <f>VLOOKUP(W185,NIVEAUXADMIN!I:J,2,FALSE)</f>
        <v>HT07713-02</v>
      </c>
      <c r="AG185" s="162">
        <f>IF(SUMPRODUCT(($A$4:$A185=A185)*($V$4:$V185=V185))&gt;1,0,1)</f>
        <v>0</v>
      </c>
    </row>
    <row r="186" spans="1:33" s="162" customFormat="1" ht="15" customHeight="1">
      <c r="A186" s="162" t="s">
        <v>2904</v>
      </c>
      <c r="B186" s="162" t="s">
        <v>2508</v>
      </c>
      <c r="C186" s="162" t="s">
        <v>34</v>
      </c>
      <c r="D186" s="162" t="s">
        <v>68</v>
      </c>
      <c r="E186" s="162" t="s">
        <v>48</v>
      </c>
      <c r="F186" s="162" t="s">
        <v>16</v>
      </c>
      <c r="G186" s="162" t="str">
        <f>CHOOSE(MONTH(H186), "Janvier", "Fevrier", "Mars", "Avril", "Mai", "Juin", "Juillet", "Aout", "Septembre", "Octobre", "Novembre", "Decembre")</f>
        <v>Decembre</v>
      </c>
      <c r="H186" s="153">
        <v>42725</v>
      </c>
      <c r="I186" s="84" t="s">
        <v>1051</v>
      </c>
      <c r="J186" s="162" t="s">
        <v>1052</v>
      </c>
      <c r="K186" s="162" t="s">
        <v>1062</v>
      </c>
      <c r="M186" s="80" t="str">
        <f>IFERROR(VLOOKUP(K186,REFERENCES!R:S,2,FALSE),"")</f>
        <v>Nombre</v>
      </c>
      <c r="N186" s="75">
        <v>129</v>
      </c>
      <c r="O186" s="75"/>
      <c r="P186" s="75"/>
      <c r="Q186" s="75"/>
      <c r="R186" s="79"/>
      <c r="S186" s="75">
        <v>129</v>
      </c>
      <c r="T186" s="85"/>
      <c r="U186" s="162" t="s">
        <v>20</v>
      </c>
      <c r="V186" s="162" t="s">
        <v>517</v>
      </c>
      <c r="W186" s="86" t="s">
        <v>1492</v>
      </c>
      <c r="X186" s="162" t="s">
        <v>2510</v>
      </c>
      <c r="AB186" s="162" t="str">
        <f>UPPER(LEFT(A186,3)&amp;YEAR(H186)&amp;MONTH(H186)&amp;DAY((H186))&amp;LEFT(U186,2)&amp;LEFT(V186,2)&amp;LEFT(W186,2))</f>
        <v>ASS20161221SUCH2È</v>
      </c>
      <c r="AC186" s="162">
        <f>COUNTIF($AB$4:$AB$297,AB186)</f>
        <v>4</v>
      </c>
      <c r="AD186" s="162" t="str">
        <f>VLOOKUP(U186,NIVEAUXADMIN!A:B,2,FALSE)</f>
        <v>HT07</v>
      </c>
      <c r="AE186" s="162" t="str">
        <f>VLOOKUP(V186,NIVEAUXADMIN!E:F,2,FALSE)</f>
        <v>HT07713</v>
      </c>
      <c r="AF186" s="162" t="str">
        <f>VLOOKUP(W186,NIVEAUXADMIN!I:J,2,FALSE)</f>
        <v>HT07713-02</v>
      </c>
      <c r="AG186" s="162">
        <f>IF(SUMPRODUCT(($A$4:$A186=A186)*($V$4:$V186=V186))&gt;1,0,1)</f>
        <v>0</v>
      </c>
    </row>
    <row r="187" spans="1:33" s="162" customFormat="1" ht="15" customHeight="1">
      <c r="A187" s="162" t="s">
        <v>2904</v>
      </c>
      <c r="B187" s="162" t="s">
        <v>2508</v>
      </c>
      <c r="C187" s="162" t="s">
        <v>34</v>
      </c>
      <c r="F187" s="162" t="s">
        <v>16</v>
      </c>
      <c r="G187" s="162" t="str">
        <f>CHOOSE(MONTH(H187), "Janvier", "Fevrier", "Mars", "Avril", "Mai", "Juin", "Juillet", "Aout", "Septembre", "Octobre", "Novembre", "Decembre")</f>
        <v>Janvier</v>
      </c>
      <c r="H187" s="153">
        <v>42763</v>
      </c>
      <c r="I187" s="84" t="s">
        <v>1049</v>
      </c>
      <c r="J187" s="162" t="s">
        <v>1053</v>
      </c>
      <c r="K187" s="162" t="s">
        <v>1048</v>
      </c>
      <c r="M187" s="80" t="str">
        <f>IFERROR(VLOOKUP(K187,REFERENCES!R:S,2,FALSE),"")</f>
        <v>Nombre</v>
      </c>
      <c r="N187" s="75">
        <v>156</v>
      </c>
      <c r="O187" s="75"/>
      <c r="P187" s="75"/>
      <c r="Q187" s="75"/>
      <c r="R187" s="79"/>
      <c r="S187" s="75">
        <v>156</v>
      </c>
      <c r="T187" s="85"/>
      <c r="U187" s="162" t="s">
        <v>153</v>
      </c>
      <c r="V187" s="162" t="s">
        <v>293</v>
      </c>
      <c r="W187" s="86" t="s">
        <v>1607</v>
      </c>
      <c r="X187" s="162" t="s">
        <v>2750</v>
      </c>
      <c r="AB187" s="162" t="str">
        <f>UPPER(LEFT(A187,3)&amp;YEAR(H187)&amp;MONTH(H187)&amp;DAY((H187))&amp;LEFT(U187,2)&amp;LEFT(V187,2)&amp;LEFT(W187,2))</f>
        <v>ASS2017128NIL'3È</v>
      </c>
      <c r="AC187" s="162">
        <f>COUNTIF($AB$4:$AB$297,AB187)</f>
        <v>1</v>
      </c>
      <c r="AD187" s="162" t="str">
        <f>VLOOKUP(U187,NIVEAUXADMIN!A:B,2,FALSE)</f>
        <v>HT10</v>
      </c>
      <c r="AE187" s="162" t="str">
        <f>VLOOKUP(V187,NIVEAUXADMIN!E:F,2,FALSE)</f>
        <v>HT101023</v>
      </c>
      <c r="AF187" s="162" t="str">
        <f>VLOOKUP(W187,NIVEAUXADMIN!I:J,2,FALSE)</f>
        <v>HT101023-03</v>
      </c>
      <c r="AG187" s="162">
        <f>IF(SUMPRODUCT(($A$4:$A187=A187)*($V$4:$V187=V187))&gt;1,0,1)</f>
        <v>1</v>
      </c>
    </row>
    <row r="188" spans="1:33" s="162" customFormat="1" ht="15" customHeight="1">
      <c r="A188" s="162" t="s">
        <v>2904</v>
      </c>
      <c r="B188" s="162" t="s">
        <v>2508</v>
      </c>
      <c r="C188" s="162" t="s">
        <v>34</v>
      </c>
      <c r="F188" s="162" t="s">
        <v>16</v>
      </c>
      <c r="G188" s="162" t="str">
        <f>CHOOSE(MONTH(H188), "Janvier", "Fevrier", "Mars", "Avril", "Mai", "Juin", "Juillet", "Aout", "Septembre", "Octobre", "Novembre", "Decembre")</f>
        <v>Janvier</v>
      </c>
      <c r="H188" s="153">
        <v>42763</v>
      </c>
      <c r="I188" s="84" t="s">
        <v>1049</v>
      </c>
      <c r="J188" s="162" t="s">
        <v>1053</v>
      </c>
      <c r="K188" s="162" t="s">
        <v>1048</v>
      </c>
      <c r="M188" s="80" t="str">
        <f>IFERROR(VLOOKUP(K188,REFERENCES!R:S,2,FALSE),"")</f>
        <v>Nombre</v>
      </c>
      <c r="N188" s="75">
        <v>147</v>
      </c>
      <c r="O188" s="75"/>
      <c r="P188" s="75"/>
      <c r="Q188" s="75"/>
      <c r="R188" s="79"/>
      <c r="S188" s="75">
        <v>147</v>
      </c>
      <c r="T188" s="85"/>
      <c r="U188" s="162" t="s">
        <v>153</v>
      </c>
      <c r="V188" s="162" t="s">
        <v>280</v>
      </c>
      <c r="W188" s="86"/>
      <c r="X188" s="162" t="s">
        <v>2749</v>
      </c>
      <c r="AB188" s="162" t="str">
        <f>UPPER(LEFT(A188,3)&amp;YEAR(H188)&amp;MONTH(H188)&amp;DAY((H188))&amp;LEFT(U188,2)&amp;LEFT(V188,2)&amp;LEFT(W188,2))</f>
        <v>ASS2017128NIAR</v>
      </c>
      <c r="AC188" s="162">
        <f>COUNTIF($AB$4:$AB$297,AB188)</f>
        <v>1</v>
      </c>
      <c r="AD188" s="162" t="str">
        <f>VLOOKUP(U188,NIVEAUXADMIN!A:B,2,FALSE)</f>
        <v>HT10</v>
      </c>
      <c r="AE188" s="162" t="str">
        <f>VLOOKUP(V188,NIVEAUXADMIN!E:F,2,FALSE)</f>
        <v>HT101024</v>
      </c>
      <c r="AF188" s="162" t="e">
        <f>VLOOKUP(W188,NIVEAUXADMIN!I:J,2,FALSE)</f>
        <v>#N/A</v>
      </c>
      <c r="AG188" s="162">
        <f>IF(SUMPRODUCT(($A$4:$A188=A188)*($V$4:$V188=V188))&gt;1,0,1)</f>
        <v>1</v>
      </c>
    </row>
    <row r="189" spans="1:33" s="162" customFormat="1" ht="15" customHeight="1">
      <c r="A189" s="162" t="s">
        <v>2904</v>
      </c>
      <c r="B189" s="162" t="s">
        <v>2508</v>
      </c>
      <c r="C189" s="162" t="s">
        <v>34</v>
      </c>
      <c r="F189" s="162" t="s">
        <v>16</v>
      </c>
      <c r="G189" s="162" t="str">
        <f>CHOOSE(MONTH(H189), "Janvier", "Fevrier", "Mars", "Avril", "Mai", "Juin", "Juillet", "Aout", "Septembre", "Octobre", "Novembre", "Decembre")</f>
        <v>Fevrier</v>
      </c>
      <c r="H189" s="153">
        <v>42767</v>
      </c>
      <c r="I189" s="84" t="s">
        <v>1051</v>
      </c>
      <c r="J189" s="162" t="s">
        <v>1052</v>
      </c>
      <c r="K189" s="162" t="s">
        <v>1061</v>
      </c>
      <c r="L189" s="163"/>
      <c r="M189" s="80" t="str">
        <f>IFERROR(VLOOKUP(K189,REFERENCES!R:S,2,FALSE),"")</f>
        <v>Nombre</v>
      </c>
      <c r="N189" s="75">
        <v>200</v>
      </c>
      <c r="O189" s="75"/>
      <c r="P189" s="75"/>
      <c r="Q189" s="75"/>
      <c r="R189" s="79"/>
      <c r="S189" s="75">
        <v>200</v>
      </c>
      <c r="U189" s="162" t="s">
        <v>20</v>
      </c>
      <c r="V189" s="162" t="s">
        <v>539</v>
      </c>
      <c r="W189" s="164" t="s">
        <v>1620</v>
      </c>
      <c r="X189" s="73" t="s">
        <v>2738</v>
      </c>
      <c r="Y189" s="164"/>
      <c r="Z189" s="165"/>
      <c r="AB189" s="162" t="str">
        <f>UPPER(LEFT(A189,3)&amp;YEAR(H189)&amp;MONTH(H189)&amp;DAY((H189))&amp;LEFT(U189,2)&amp;LEFT(V189,2)&amp;LEFT(W189,2))</f>
        <v>ASS201721SUPO4È</v>
      </c>
      <c r="AC189" s="162">
        <f>COUNTIF($AB$4:$AB$297,AB189)</f>
        <v>1</v>
      </c>
      <c r="AD189" s="162" t="str">
        <f>VLOOKUP(U189,NIVEAUXADMIN!A:B,2,FALSE)</f>
        <v>HT07</v>
      </c>
      <c r="AE189" s="162" t="str">
        <f>VLOOKUP(V189,NIVEAUXADMIN!E:F,2,FALSE)</f>
        <v>HT07721</v>
      </c>
      <c r="AF189" s="162" t="str">
        <f>VLOOKUP(W189,NIVEAUXADMIN!I:J,2,FALSE)</f>
        <v>HT07721-01</v>
      </c>
      <c r="AG189" s="162">
        <f>IF(SUMPRODUCT(($A$4:$A189=A189)*($V$4:$V189=V189))&gt;1,0,1)</f>
        <v>1</v>
      </c>
    </row>
    <row r="190" spans="1:33" s="162" customFormat="1" ht="15" customHeight="1">
      <c r="A190" s="162" t="s">
        <v>2904</v>
      </c>
      <c r="B190" s="162" t="s">
        <v>2508</v>
      </c>
      <c r="C190" s="162" t="s">
        <v>34</v>
      </c>
      <c r="F190" s="162" t="s">
        <v>16</v>
      </c>
      <c r="G190" s="162" t="str">
        <f>CHOOSE(MONTH(H190), "Janvier", "Fevrier", "Mars", "Avril", "Mai", "Juin", "Juillet", "Aout", "Septembre", "Octobre", "Novembre", "Decembre")</f>
        <v>Fevrier</v>
      </c>
      <c r="H190" s="153">
        <v>42770</v>
      </c>
      <c r="I190" s="84" t="s">
        <v>1049</v>
      </c>
      <c r="J190" s="162" t="s">
        <v>1053</v>
      </c>
      <c r="K190" s="162" t="s">
        <v>1048</v>
      </c>
      <c r="M190" s="80" t="str">
        <f>IFERROR(VLOOKUP(K190,REFERENCES!R:S,2,FALSE),"")</f>
        <v>Nombre</v>
      </c>
      <c r="N190" s="75">
        <v>340</v>
      </c>
      <c r="O190" s="75"/>
      <c r="P190" s="75"/>
      <c r="Q190" s="75"/>
      <c r="R190" s="79"/>
      <c r="S190" s="75">
        <v>340</v>
      </c>
      <c r="T190" s="85"/>
      <c r="U190" s="162" t="s">
        <v>153</v>
      </c>
      <c r="V190" s="162" t="s">
        <v>284</v>
      </c>
      <c r="W190" s="86" t="s">
        <v>1342</v>
      </c>
      <c r="X190" s="162" t="s">
        <v>2748</v>
      </c>
      <c r="AB190" s="162" t="str">
        <f>UPPER(LEFT(A190,3)&amp;YEAR(H190)&amp;MONTH(H190)&amp;DAY((H190))&amp;LEFT(U190,2)&amp;LEFT(V190,2)&amp;LEFT(W190,2))</f>
        <v>ASS201724NIBA1È</v>
      </c>
      <c r="AC190" s="162">
        <f>COUNTIF($AB$4:$AB$297,AB190)</f>
        <v>1</v>
      </c>
      <c r="AD190" s="162" t="str">
        <f>VLOOKUP(U190,NIVEAUXADMIN!A:B,2,FALSE)</f>
        <v>HT10</v>
      </c>
      <c r="AE190" s="162" t="str">
        <f>VLOOKUP(V190,NIVEAUXADMIN!E:F,2,FALSE)</f>
        <v>HT101031</v>
      </c>
      <c r="AF190" s="162" t="str">
        <f>VLOOKUP(W190,NIVEAUXADMIN!I:J,2,FALSE)</f>
        <v>HT101031-01</v>
      </c>
      <c r="AG190" s="162">
        <f>IF(SUMPRODUCT(($A$4:$A190=A190)*($V$4:$V190=V190))&gt;1,0,1)</f>
        <v>1</v>
      </c>
    </row>
    <row r="191" spans="1:33" s="162" customFormat="1" ht="15" customHeight="1">
      <c r="A191" s="162" t="s">
        <v>2904</v>
      </c>
      <c r="B191" s="162" t="s">
        <v>2508</v>
      </c>
      <c r="C191" s="162" t="s">
        <v>34</v>
      </c>
      <c r="F191" s="162" t="s">
        <v>16</v>
      </c>
      <c r="G191" s="162" t="str">
        <f>CHOOSE(MONTH(H191), "Janvier", "Fevrier", "Mars", "Avril", "Mai", "Juin", "Juillet", "Aout", "Septembre", "Octobre", "Novembre", "Decembre")</f>
        <v>Fevrier</v>
      </c>
      <c r="H191" s="153">
        <v>42779</v>
      </c>
      <c r="I191" s="84" t="s">
        <v>1051</v>
      </c>
      <c r="J191" s="162" t="s">
        <v>1052</v>
      </c>
      <c r="K191" s="162" t="s">
        <v>1061</v>
      </c>
      <c r="L191" s="163"/>
      <c r="M191" s="80" t="str">
        <f>IFERROR(VLOOKUP(K191,REFERENCES!R:S,2,FALSE),"")</f>
        <v>Nombre</v>
      </c>
      <c r="N191" s="75">
        <v>200</v>
      </c>
      <c r="O191" s="75"/>
      <c r="P191" s="75"/>
      <c r="Q191" s="75"/>
      <c r="R191" s="79"/>
      <c r="S191" s="75">
        <v>200</v>
      </c>
      <c r="U191" s="162" t="s">
        <v>17</v>
      </c>
      <c r="V191" s="162" t="s">
        <v>18</v>
      </c>
      <c r="W191" s="164"/>
      <c r="X191" s="73" t="s">
        <v>2737</v>
      </c>
      <c r="Y191" s="164"/>
      <c r="Z191" s="165"/>
      <c r="AB191" s="162" t="str">
        <f>UPPER(LEFT(A191,3)&amp;YEAR(H191)&amp;MONTH(H191)&amp;DAY((H191))&amp;LEFT(U191,2)&amp;LEFT(V191,2)&amp;LEFT(W191,2))</f>
        <v>ASS2017213GRJE</v>
      </c>
      <c r="AC191" s="162">
        <f>COUNTIF($AB$4:$AB$297,AB191)</f>
        <v>1</v>
      </c>
      <c r="AD191" s="162" t="str">
        <f>VLOOKUP(U191,NIVEAUXADMIN!A:B,2,FALSE)</f>
        <v>HT08</v>
      </c>
      <c r="AE191" s="162" t="str">
        <f>VLOOKUP(V191,NIVEAUXADMIN!E:F,2,FALSE)</f>
        <v>HT08811</v>
      </c>
      <c r="AF191" s="162" t="e">
        <f>VLOOKUP(W191,NIVEAUXADMIN!I:J,2,FALSE)</f>
        <v>#N/A</v>
      </c>
      <c r="AG191" s="162">
        <f>IF(SUMPRODUCT(($A$4:$A191=A191)*($V$4:$V191=V191))&gt;1,0,1)</f>
        <v>0</v>
      </c>
    </row>
    <row r="192" spans="1:33" s="162" customFormat="1" ht="15" customHeight="1">
      <c r="A192" s="162" t="s">
        <v>2904</v>
      </c>
      <c r="B192" s="162" t="s">
        <v>2508</v>
      </c>
      <c r="C192" s="162" t="s">
        <v>34</v>
      </c>
      <c r="F192" s="162" t="s">
        <v>16</v>
      </c>
      <c r="G192" s="162" t="str">
        <f>CHOOSE(MONTH(H192), "Janvier", "Fevrier", "Mars", "Avril", "Mai", "Juin", "Juillet", "Aout", "Septembre", "Octobre", "Novembre", "Decembre")</f>
        <v>Mars</v>
      </c>
      <c r="H192" s="153">
        <v>42803</v>
      </c>
      <c r="I192" s="84" t="s">
        <v>1051</v>
      </c>
      <c r="J192" s="162" t="s">
        <v>1052</v>
      </c>
      <c r="K192" s="162" t="s">
        <v>1062</v>
      </c>
      <c r="L192" s="163"/>
      <c r="M192" s="80" t="str">
        <f>IFERROR(VLOOKUP(K192,REFERENCES!R:S,2,FALSE),"")</f>
        <v>Nombre</v>
      </c>
      <c r="N192" s="75">
        <v>51</v>
      </c>
      <c r="O192" s="75"/>
      <c r="P192" s="75"/>
      <c r="Q192" s="75"/>
      <c r="R192" s="79"/>
      <c r="S192" s="75"/>
      <c r="U192" s="162" t="s">
        <v>17</v>
      </c>
      <c r="V192" s="162" t="s">
        <v>236</v>
      </c>
      <c r="W192" s="164" t="s">
        <v>1524</v>
      </c>
      <c r="X192" s="73"/>
      <c r="Y192" s="164"/>
      <c r="Z192" s="165"/>
      <c r="AB192" s="162" t="str">
        <f>UPPER(LEFT(A192,3)&amp;YEAR(H192)&amp;MONTH(H192)&amp;DAY((H192))&amp;LEFT(U192,2)&amp;LEFT(V192,2)&amp;LEFT(W192,2))</f>
        <v>ASS201739GRAN3E</v>
      </c>
      <c r="AC192" s="162">
        <f>COUNTIF($AB$4:$AB$297,AB192)</f>
        <v>2</v>
      </c>
      <c r="AD192" s="162" t="str">
        <f>VLOOKUP(U192,NIVEAUXADMIN!A:B,2,FALSE)</f>
        <v>HT08</v>
      </c>
      <c r="AE192" s="162" t="str">
        <f>VLOOKUP(V192,NIVEAUXADMIN!E:F,2,FALSE)</f>
        <v>HT08821</v>
      </c>
      <c r="AF192" s="162" t="str">
        <f>VLOOKUP(W192,NIVEAUXADMIN!I:J,2,FALSE)</f>
        <v>HT08821-03</v>
      </c>
      <c r="AG192" s="162">
        <f>IF(SUMPRODUCT(($A$4:$A192=A192)*($V$4:$V192=V192))&gt;1,0,1)</f>
        <v>1</v>
      </c>
    </row>
    <row r="193" spans="1:33" s="162" customFormat="1" ht="15" customHeight="1">
      <c r="A193" s="162" t="s">
        <v>2904</v>
      </c>
      <c r="B193" s="162" t="s">
        <v>2508</v>
      </c>
      <c r="C193" s="162" t="s">
        <v>34</v>
      </c>
      <c r="F193" s="162" t="s">
        <v>16</v>
      </c>
      <c r="G193" s="162" t="str">
        <f>CHOOSE(MONTH(H193), "Janvier", "Fevrier", "Mars", "Avril", "Mai", "Juin", "Juillet", "Aout", "Septembre", "Octobre", "Novembre", "Decembre")</f>
        <v>Mars</v>
      </c>
      <c r="H193" s="153">
        <v>42803</v>
      </c>
      <c r="I193" s="84" t="s">
        <v>1049</v>
      </c>
      <c r="J193" s="162" t="s">
        <v>1053</v>
      </c>
      <c r="K193" s="162" t="s">
        <v>1048</v>
      </c>
      <c r="L193" s="163"/>
      <c r="M193" s="80" t="str">
        <f>IFERROR(VLOOKUP(K193,REFERENCES!R:S,2,FALSE),"")</f>
        <v>Nombre</v>
      </c>
      <c r="N193" s="75">
        <v>238</v>
      </c>
      <c r="O193" s="75"/>
      <c r="P193" s="75"/>
      <c r="Q193" s="75"/>
      <c r="R193" s="79"/>
      <c r="S193" s="75"/>
      <c r="U193" s="162" t="s">
        <v>17</v>
      </c>
      <c r="V193" s="162" t="s">
        <v>236</v>
      </c>
      <c r="W193" s="164" t="s">
        <v>1524</v>
      </c>
      <c r="X193" s="73"/>
      <c r="Y193" s="164"/>
      <c r="Z193" s="165"/>
      <c r="AB193" s="162" t="str">
        <f>UPPER(LEFT(A193,3)&amp;YEAR(H193)&amp;MONTH(H193)&amp;DAY((H193))&amp;LEFT(U193,2)&amp;LEFT(V193,2)&amp;LEFT(W193,2))</f>
        <v>ASS201739GRAN3E</v>
      </c>
      <c r="AC193" s="162">
        <f>COUNTIF($AB$4:$AB$297,AB193)</f>
        <v>2</v>
      </c>
      <c r="AD193" s="162" t="str">
        <f>VLOOKUP(U193,NIVEAUXADMIN!A:B,2,FALSE)</f>
        <v>HT08</v>
      </c>
      <c r="AE193" s="162" t="str">
        <f>VLOOKUP(V193,NIVEAUXADMIN!E:F,2,FALSE)</f>
        <v>HT08821</v>
      </c>
      <c r="AF193" s="162" t="str">
        <f>VLOOKUP(W193,NIVEAUXADMIN!I:J,2,FALSE)</f>
        <v>HT08821-03</v>
      </c>
      <c r="AG193" s="162">
        <f>IF(SUMPRODUCT(($A$4:$A193=A193)*($V$4:$V193=V193))&gt;1,0,1)</f>
        <v>0</v>
      </c>
    </row>
    <row r="194" spans="1:33" s="162" customFormat="1" ht="15" customHeight="1">
      <c r="A194" s="162" t="s">
        <v>2904</v>
      </c>
      <c r="B194" s="162" t="s">
        <v>2508</v>
      </c>
      <c r="C194" s="162" t="s">
        <v>34</v>
      </c>
      <c r="F194" s="162" t="s">
        <v>16</v>
      </c>
      <c r="G194" s="162" t="str">
        <f>CHOOSE(MONTH(H194), "Janvier", "Fevrier", "Mars", "Avril", "Mai", "Juin", "Juillet", "Aout", "Septembre", "Octobre", "Novembre", "Decembre")</f>
        <v>Mars</v>
      </c>
      <c r="H194" s="153">
        <v>42802</v>
      </c>
      <c r="I194" s="84" t="s">
        <v>1051</v>
      </c>
      <c r="J194" s="162" t="s">
        <v>1052</v>
      </c>
      <c r="K194" s="162" t="s">
        <v>1062</v>
      </c>
      <c r="L194" s="163"/>
      <c r="M194" s="80" t="str">
        <f>IFERROR(VLOOKUP(K194,REFERENCES!R:S,2,FALSE),"")</f>
        <v>Nombre</v>
      </c>
      <c r="N194" s="75">
        <v>83</v>
      </c>
      <c r="O194" s="75"/>
      <c r="P194" s="75"/>
      <c r="Q194" s="75"/>
      <c r="R194" s="79"/>
      <c r="S194" s="75"/>
      <c r="U194" s="162" t="s">
        <v>17</v>
      </c>
      <c r="V194" s="162" t="s">
        <v>255</v>
      </c>
      <c r="W194" s="164" t="s">
        <v>1407</v>
      </c>
      <c r="X194" s="73" t="s">
        <v>2884</v>
      </c>
      <c r="Y194" s="164"/>
      <c r="Z194" s="165"/>
      <c r="AB194" s="162" t="str">
        <f>UPPER(LEFT(A194,3)&amp;YEAR(H194)&amp;MONTH(H194)&amp;DAY((H194))&amp;LEFT(U194,2)&amp;LEFT(V194,2)&amp;LEFT(W194,2))</f>
        <v>ASS201738GRCH2E</v>
      </c>
      <c r="AC194" s="162">
        <f>COUNTIF($AB$4:$AB$297,AB194)</f>
        <v>2</v>
      </c>
      <c r="AD194" s="162" t="str">
        <f>VLOOKUP(U194,NIVEAUXADMIN!A:B,2,FALSE)</f>
        <v>HT08</v>
      </c>
      <c r="AE194" s="162" t="str">
        <f>VLOOKUP(V194,NIVEAUXADMIN!E:F,2,FALSE)</f>
        <v>HT08815</v>
      </c>
      <c r="AF194" s="162" t="str">
        <f>VLOOKUP(W194,NIVEAUXADMIN!I:J,2,FALSE)</f>
        <v>HT08815-02</v>
      </c>
      <c r="AG194" s="162">
        <f>IF(SUMPRODUCT(($A$4:$A194=A194)*($V$4:$V194=V194))&gt;1,0,1)</f>
        <v>1</v>
      </c>
    </row>
    <row r="195" spans="1:33" s="162" customFormat="1" ht="15" customHeight="1">
      <c r="A195" s="162" t="s">
        <v>2904</v>
      </c>
      <c r="B195" s="162" t="s">
        <v>2508</v>
      </c>
      <c r="C195" s="162" t="s">
        <v>34</v>
      </c>
      <c r="F195" s="162" t="s">
        <v>16</v>
      </c>
      <c r="G195" s="162" t="str">
        <f>CHOOSE(MONTH(H195), "Janvier", "Fevrier", "Mars", "Avril", "Mai", "Juin", "Juillet", "Aout", "Septembre", "Octobre", "Novembre", "Decembre")</f>
        <v>Mars</v>
      </c>
      <c r="H195" s="153">
        <v>42802</v>
      </c>
      <c r="I195" s="84" t="s">
        <v>1049</v>
      </c>
      <c r="J195" s="162" t="s">
        <v>1053</v>
      </c>
      <c r="K195" s="162" t="s">
        <v>1048</v>
      </c>
      <c r="L195" s="163"/>
      <c r="M195" s="80" t="str">
        <f>IFERROR(VLOOKUP(K195,REFERENCES!R:S,2,FALSE),"")</f>
        <v>Nombre</v>
      </c>
      <c r="N195" s="75">
        <v>269</v>
      </c>
      <c r="O195" s="75"/>
      <c r="P195" s="75"/>
      <c r="Q195" s="75"/>
      <c r="R195" s="79"/>
      <c r="S195" s="75"/>
      <c r="U195" s="162" t="s">
        <v>17</v>
      </c>
      <c r="V195" s="162" t="s">
        <v>255</v>
      </c>
      <c r="W195" s="164" t="s">
        <v>1407</v>
      </c>
      <c r="X195" s="73" t="s">
        <v>2884</v>
      </c>
      <c r="Y195" s="164"/>
      <c r="Z195" s="165"/>
      <c r="AB195" s="162" t="str">
        <f>UPPER(LEFT(A195,3)&amp;YEAR(H195)&amp;MONTH(H195)&amp;DAY((H195))&amp;LEFT(U195,2)&amp;LEFT(V195,2)&amp;LEFT(W195,2))</f>
        <v>ASS201738GRCH2E</v>
      </c>
      <c r="AC195" s="162">
        <f>COUNTIF($AB$4:$AB$297,AB195)</f>
        <v>2</v>
      </c>
      <c r="AD195" s="162" t="str">
        <f>VLOOKUP(U195,NIVEAUXADMIN!A:B,2,FALSE)</f>
        <v>HT08</v>
      </c>
      <c r="AE195" s="162" t="str">
        <f>VLOOKUP(V195,NIVEAUXADMIN!E:F,2,FALSE)</f>
        <v>HT08815</v>
      </c>
      <c r="AF195" s="162" t="str">
        <f>VLOOKUP(W195,NIVEAUXADMIN!I:J,2,FALSE)</f>
        <v>HT08815-02</v>
      </c>
      <c r="AG195" s="162">
        <f>IF(SUMPRODUCT(($A$4:$A195=A195)*($V$4:$V195=V195))&gt;1,0,1)</f>
        <v>0</v>
      </c>
    </row>
    <row r="196" spans="1:33" s="162" customFormat="1" ht="15" customHeight="1">
      <c r="A196" s="162" t="s">
        <v>2904</v>
      </c>
      <c r="B196" s="162" t="s">
        <v>2508</v>
      </c>
      <c r="C196" s="162" t="s">
        <v>34</v>
      </c>
      <c r="F196" s="162" t="s">
        <v>16</v>
      </c>
      <c r="G196" s="162" t="str">
        <f>CHOOSE(MONTH(H196), "Janvier", "Fevrier", "Mars", "Avril", "Mai", "Juin", "Juillet", "Aout", "Septembre", "Octobre", "Novembre", "Decembre")</f>
        <v>Fevrier</v>
      </c>
      <c r="H196" s="153">
        <v>42789</v>
      </c>
      <c r="I196" s="84" t="s">
        <v>1051</v>
      </c>
      <c r="J196" s="162" t="s">
        <v>1052</v>
      </c>
      <c r="K196" s="162" t="s">
        <v>1062</v>
      </c>
      <c r="L196" s="163"/>
      <c r="M196" s="80" t="str">
        <f>IFERROR(VLOOKUP(K196,REFERENCES!R:S,2,FALSE),"")</f>
        <v>Nombre</v>
      </c>
      <c r="N196" s="75">
        <v>89</v>
      </c>
      <c r="O196" s="75"/>
      <c r="P196" s="75"/>
      <c r="Q196" s="75"/>
      <c r="R196" s="79"/>
      <c r="S196" s="75"/>
      <c r="U196" s="162" t="s">
        <v>17</v>
      </c>
      <c r="V196" s="162" t="s">
        <v>18</v>
      </c>
      <c r="W196" s="164" t="s">
        <v>1713</v>
      </c>
      <c r="X196" s="73" t="s">
        <v>2885</v>
      </c>
      <c r="Y196" s="164"/>
      <c r="Z196" s="165"/>
      <c r="AB196" s="162" t="str">
        <f>UPPER(LEFT(A196,3)&amp;YEAR(H196)&amp;MONTH(H196)&amp;DAY((H196))&amp;LEFT(U196,2)&amp;LEFT(V196,2)&amp;LEFT(W196,2))</f>
        <v>ASS2017223GRJE6E</v>
      </c>
      <c r="AC196" s="162">
        <f>COUNTIF($AB$4:$AB$297,AB196)</f>
        <v>3</v>
      </c>
      <c r="AD196" s="162" t="str">
        <f>VLOOKUP(U196,NIVEAUXADMIN!A:B,2,FALSE)</f>
        <v>HT08</v>
      </c>
      <c r="AE196" s="162" t="str">
        <f>VLOOKUP(V196,NIVEAUXADMIN!E:F,2,FALSE)</f>
        <v>HT08811</v>
      </c>
      <c r="AF196" s="162" t="str">
        <f>VLOOKUP(W196,NIVEAUXADMIN!I:J,2,FALSE)</f>
        <v>HT08811-06</v>
      </c>
      <c r="AG196" s="162">
        <f>IF(SUMPRODUCT(($A$4:$A196=A196)*($V$4:$V196=V196))&gt;1,0,1)</f>
        <v>0</v>
      </c>
    </row>
    <row r="197" spans="1:33" s="162" customFormat="1" ht="15" customHeight="1">
      <c r="A197" s="162" t="s">
        <v>2904</v>
      </c>
      <c r="B197" s="162" t="s">
        <v>2508</v>
      </c>
      <c r="C197" s="162" t="s">
        <v>34</v>
      </c>
      <c r="F197" s="162" t="s">
        <v>16</v>
      </c>
      <c r="G197" s="162" t="str">
        <f>CHOOSE(MONTH(H197), "Janvier", "Fevrier", "Mars", "Avril", "Mai", "Juin", "Juillet", "Aout", "Septembre", "Octobre", "Novembre", "Decembre")</f>
        <v>Fevrier</v>
      </c>
      <c r="H197" s="153">
        <v>42789</v>
      </c>
      <c r="I197" s="84" t="s">
        <v>1049</v>
      </c>
      <c r="J197" s="162" t="s">
        <v>1053</v>
      </c>
      <c r="K197" s="162" t="s">
        <v>1048</v>
      </c>
      <c r="L197" s="163"/>
      <c r="M197" s="80" t="str">
        <f>IFERROR(VLOOKUP(K197,REFERENCES!R:S,2,FALSE),"")</f>
        <v>Nombre</v>
      </c>
      <c r="N197" s="75">
        <v>347</v>
      </c>
      <c r="O197" s="75"/>
      <c r="P197" s="75"/>
      <c r="Q197" s="75"/>
      <c r="R197" s="79"/>
      <c r="S197" s="75"/>
      <c r="U197" s="162" t="s">
        <v>17</v>
      </c>
      <c r="V197" s="162" t="s">
        <v>18</v>
      </c>
      <c r="W197" s="164" t="s">
        <v>1713</v>
      </c>
      <c r="X197" s="73" t="s">
        <v>2885</v>
      </c>
      <c r="Y197" s="164"/>
      <c r="Z197" s="165"/>
      <c r="AB197" s="162" t="str">
        <f>UPPER(LEFT(A197,3)&amp;YEAR(H197)&amp;MONTH(H197)&amp;DAY((H197))&amp;LEFT(U197,2)&amp;LEFT(V197,2)&amp;LEFT(W197,2))</f>
        <v>ASS2017223GRJE6E</v>
      </c>
      <c r="AC197" s="162">
        <f>COUNTIF($AB$4:$AB$297,AB197)</f>
        <v>3</v>
      </c>
      <c r="AD197" s="162" t="str">
        <f>VLOOKUP(U197,NIVEAUXADMIN!A:B,2,FALSE)</f>
        <v>HT08</v>
      </c>
      <c r="AE197" s="162" t="str">
        <f>VLOOKUP(V197,NIVEAUXADMIN!E:F,2,FALSE)</f>
        <v>HT08811</v>
      </c>
      <c r="AF197" s="162" t="str">
        <f>VLOOKUP(W197,NIVEAUXADMIN!I:J,2,FALSE)</f>
        <v>HT08811-06</v>
      </c>
      <c r="AG197" s="162">
        <f>IF(SUMPRODUCT(($A$4:$A197=A197)*($V$4:$V197=V197))&gt;1,0,1)</f>
        <v>0</v>
      </c>
    </row>
    <row r="198" spans="1:33" s="162" customFormat="1" ht="15" customHeight="1">
      <c r="A198" s="162" t="s">
        <v>2904</v>
      </c>
      <c r="B198" s="162" t="s">
        <v>2508</v>
      </c>
      <c r="C198" s="162" t="s">
        <v>34</v>
      </c>
      <c r="F198" s="162" t="s">
        <v>16</v>
      </c>
      <c r="G198" s="162" t="str">
        <f>CHOOSE(MONTH(H198), "Janvier", "Fevrier", "Mars", "Avril", "Mai", "Juin", "Juillet", "Aout", "Septembre", "Octobre", "Novembre", "Decembre")</f>
        <v>Fevrier</v>
      </c>
      <c r="H198" s="153">
        <v>42789</v>
      </c>
      <c r="I198" s="84" t="s">
        <v>1051</v>
      </c>
      <c r="J198" s="162" t="s">
        <v>1052</v>
      </c>
      <c r="K198" s="162" t="s">
        <v>1054</v>
      </c>
      <c r="L198" s="163"/>
      <c r="M198" s="80" t="str">
        <f>IFERROR(VLOOKUP(K198,REFERENCES!R:S,2,FALSE),"")</f>
        <v>Nombre</v>
      </c>
      <c r="N198" s="75">
        <v>43</v>
      </c>
      <c r="O198" s="75"/>
      <c r="P198" s="75"/>
      <c r="Q198" s="75"/>
      <c r="R198" s="79"/>
      <c r="S198" s="75"/>
      <c r="U198" s="162" t="s">
        <v>17</v>
      </c>
      <c r="V198" s="162" t="s">
        <v>18</v>
      </c>
      <c r="W198" s="164" t="s">
        <v>1713</v>
      </c>
      <c r="X198" s="73" t="s">
        <v>2885</v>
      </c>
      <c r="Y198" s="164"/>
      <c r="Z198" s="165"/>
      <c r="AB198" s="162" t="str">
        <f>UPPER(LEFT(A198,3)&amp;YEAR(H198)&amp;MONTH(H198)&amp;DAY((H198))&amp;LEFT(U198,2)&amp;LEFT(V198,2)&amp;LEFT(W198,2))</f>
        <v>ASS2017223GRJE6E</v>
      </c>
      <c r="AC198" s="162">
        <f>COUNTIF($AB$4:$AB$297,AB198)</f>
        <v>3</v>
      </c>
      <c r="AD198" s="162" t="str">
        <f>VLOOKUP(U198,NIVEAUXADMIN!A:B,2,FALSE)</f>
        <v>HT08</v>
      </c>
      <c r="AE198" s="162" t="str">
        <f>VLOOKUP(V198,NIVEAUXADMIN!E:F,2,FALSE)</f>
        <v>HT08811</v>
      </c>
      <c r="AF198" s="162" t="str">
        <f>VLOOKUP(W198,NIVEAUXADMIN!I:J,2,FALSE)</f>
        <v>HT08811-06</v>
      </c>
      <c r="AG198" s="162">
        <f>IF(SUMPRODUCT(($A$4:$A198=A198)*($V$4:$V198=V198))&gt;1,0,1)</f>
        <v>0</v>
      </c>
    </row>
    <row r="199" spans="1:33" s="162" customFormat="1" ht="15" customHeight="1">
      <c r="A199" s="162" t="s">
        <v>2904</v>
      </c>
      <c r="B199" s="162" t="s">
        <v>2508</v>
      </c>
      <c r="C199" s="162" t="s">
        <v>34</v>
      </c>
      <c r="F199" s="162" t="s">
        <v>16</v>
      </c>
      <c r="G199" s="162" t="str">
        <f>CHOOSE(MONTH(H199), "Janvier", "Fevrier", "Mars", "Avril", "Mai", "Juin", "Juillet", "Aout", "Septembre", "Octobre", "Novembre", "Decembre")</f>
        <v>Fevrier</v>
      </c>
      <c r="H199" s="153">
        <v>42790</v>
      </c>
      <c r="I199" s="84" t="s">
        <v>1051</v>
      </c>
      <c r="J199" s="162" t="s">
        <v>1052</v>
      </c>
      <c r="K199" s="162" t="s">
        <v>1062</v>
      </c>
      <c r="L199" s="163"/>
      <c r="M199" s="80" t="str">
        <f>IFERROR(VLOOKUP(K199,REFERENCES!R:S,2,FALSE),"")</f>
        <v>Nombre</v>
      </c>
      <c r="N199" s="75">
        <v>68</v>
      </c>
      <c r="O199" s="75"/>
      <c r="P199" s="75"/>
      <c r="Q199" s="75"/>
      <c r="R199" s="79"/>
      <c r="S199" s="75"/>
      <c r="U199" s="162" t="s">
        <v>17</v>
      </c>
      <c r="V199" s="162" t="s">
        <v>275</v>
      </c>
      <c r="W199" s="164" t="s">
        <v>1409</v>
      </c>
      <c r="X199" s="73" t="s">
        <v>2886</v>
      </c>
      <c r="Y199" s="164"/>
      <c r="Z199" s="165"/>
      <c r="AB199" s="162" t="str">
        <f>UPPER(LEFT(A199,3)&amp;YEAR(H199)&amp;MONTH(H199)&amp;DAY((H199))&amp;LEFT(U199,2)&amp;LEFT(V199,2)&amp;LEFT(W199,2))</f>
        <v>ASS2017224GRRO2E</v>
      </c>
      <c r="AC199" s="162">
        <f>COUNTIF($AB$4:$AB$297,AB199)</f>
        <v>3</v>
      </c>
      <c r="AD199" s="162" t="str">
        <f>VLOOKUP(U199,NIVEAUXADMIN!A:B,2,FALSE)</f>
        <v>HT08</v>
      </c>
      <c r="AE199" s="162" t="str">
        <f>VLOOKUP(V199,NIVEAUXADMIN!E:F,2,FALSE)</f>
        <v>HT08832</v>
      </c>
      <c r="AF199" s="162" t="str">
        <f>VLOOKUP(W199,NIVEAUXADMIN!I:J,2,FALSE)</f>
        <v>HT08832-02</v>
      </c>
      <c r="AG199" s="162">
        <f>IF(SUMPRODUCT(($A$4:$A199=A199)*($V$4:$V199=V199))&gt;1,0,1)</f>
        <v>0</v>
      </c>
    </row>
    <row r="200" spans="1:33" s="162" customFormat="1" ht="15" customHeight="1">
      <c r="A200" s="162" t="s">
        <v>2904</v>
      </c>
      <c r="B200" s="162" t="s">
        <v>2508</v>
      </c>
      <c r="C200" s="162" t="s">
        <v>34</v>
      </c>
      <c r="F200" s="162" t="s">
        <v>16</v>
      </c>
      <c r="G200" s="162" t="str">
        <f>CHOOSE(MONTH(H200), "Janvier", "Fevrier", "Mars", "Avril", "Mai", "Juin", "Juillet", "Aout", "Septembre", "Octobre", "Novembre", "Decembre")</f>
        <v>Fevrier</v>
      </c>
      <c r="H200" s="153">
        <v>42790</v>
      </c>
      <c r="I200" s="84" t="s">
        <v>1049</v>
      </c>
      <c r="J200" s="162" t="s">
        <v>1053</v>
      </c>
      <c r="K200" s="162" t="s">
        <v>1048</v>
      </c>
      <c r="L200" s="163"/>
      <c r="M200" s="80" t="str">
        <f>IFERROR(VLOOKUP(K200,REFERENCES!R:S,2,FALSE),"")</f>
        <v>Nombre</v>
      </c>
      <c r="N200" s="75">
        <v>210</v>
      </c>
      <c r="O200" s="75"/>
      <c r="P200" s="75"/>
      <c r="Q200" s="75"/>
      <c r="R200" s="79"/>
      <c r="S200" s="75"/>
      <c r="U200" s="162" t="s">
        <v>17</v>
      </c>
      <c r="V200" s="162" t="s">
        <v>275</v>
      </c>
      <c r="W200" s="164" t="s">
        <v>1409</v>
      </c>
      <c r="X200" s="73" t="s">
        <v>2886</v>
      </c>
      <c r="Y200" s="164"/>
      <c r="Z200" s="165"/>
      <c r="AB200" s="162" t="str">
        <f>UPPER(LEFT(A200,3)&amp;YEAR(H200)&amp;MONTH(H200)&amp;DAY((H200))&amp;LEFT(U200,2)&amp;LEFT(V200,2)&amp;LEFT(W200,2))</f>
        <v>ASS2017224GRRO2E</v>
      </c>
      <c r="AC200" s="162">
        <f>COUNTIF($AB$4:$AB$297,AB200)</f>
        <v>3</v>
      </c>
      <c r="AD200" s="162" t="str">
        <f>VLOOKUP(U200,NIVEAUXADMIN!A:B,2,FALSE)</f>
        <v>HT08</v>
      </c>
      <c r="AE200" s="162" t="str">
        <f>VLOOKUP(V200,NIVEAUXADMIN!E:F,2,FALSE)</f>
        <v>HT08832</v>
      </c>
      <c r="AF200" s="162" t="str">
        <f>VLOOKUP(W200,NIVEAUXADMIN!I:J,2,FALSE)</f>
        <v>HT08832-02</v>
      </c>
      <c r="AG200" s="162">
        <f>IF(SUMPRODUCT(($A$4:$A200=A200)*($V$4:$V200=V200))&gt;1,0,1)</f>
        <v>0</v>
      </c>
    </row>
    <row r="201" spans="1:33" s="162" customFormat="1" ht="15" customHeight="1">
      <c r="A201" s="162" t="s">
        <v>2904</v>
      </c>
      <c r="B201" s="162" t="s">
        <v>2508</v>
      </c>
      <c r="C201" s="162" t="s">
        <v>34</v>
      </c>
      <c r="F201" s="162" t="s">
        <v>16</v>
      </c>
      <c r="G201" s="162" t="str">
        <f>CHOOSE(MONTH(H201), "Janvier", "Fevrier", "Mars", "Avril", "Mai", "Juin", "Juillet", "Aout", "Septembre", "Octobre", "Novembre", "Decembre")</f>
        <v>Fevrier</v>
      </c>
      <c r="H201" s="153">
        <v>42790</v>
      </c>
      <c r="I201" s="84" t="s">
        <v>1051</v>
      </c>
      <c r="J201" s="162" t="s">
        <v>1052</v>
      </c>
      <c r="K201" s="162" t="s">
        <v>1054</v>
      </c>
      <c r="L201" s="163"/>
      <c r="M201" s="80" t="str">
        <f>IFERROR(VLOOKUP(K201,REFERENCES!R:S,2,FALSE),"")</f>
        <v>Nombre</v>
      </c>
      <c r="N201" s="75">
        <v>33</v>
      </c>
      <c r="O201" s="75"/>
      <c r="P201" s="75"/>
      <c r="Q201" s="75"/>
      <c r="R201" s="79"/>
      <c r="S201" s="75"/>
      <c r="U201" s="162" t="s">
        <v>17</v>
      </c>
      <c r="V201" s="162" t="s">
        <v>275</v>
      </c>
      <c r="W201" s="164" t="s">
        <v>1409</v>
      </c>
      <c r="X201" s="73" t="s">
        <v>2886</v>
      </c>
      <c r="Y201" s="164"/>
      <c r="Z201" s="165"/>
      <c r="AB201" s="162" t="str">
        <f>UPPER(LEFT(A201,3)&amp;YEAR(H201)&amp;MONTH(H201)&amp;DAY((H201))&amp;LEFT(U201,2)&amp;LEFT(V201,2)&amp;LEFT(W201,2))</f>
        <v>ASS2017224GRRO2E</v>
      </c>
      <c r="AC201" s="162">
        <f>COUNTIF($AB$4:$AB$297,AB201)</f>
        <v>3</v>
      </c>
      <c r="AD201" s="162" t="str">
        <f>VLOOKUP(U201,NIVEAUXADMIN!A:B,2,FALSE)</f>
        <v>HT08</v>
      </c>
      <c r="AE201" s="162" t="str">
        <f>VLOOKUP(V201,NIVEAUXADMIN!E:F,2,FALSE)</f>
        <v>HT08832</v>
      </c>
      <c r="AF201" s="162" t="str">
        <f>VLOOKUP(W201,NIVEAUXADMIN!I:J,2,FALSE)</f>
        <v>HT08832-02</v>
      </c>
      <c r="AG201" s="162">
        <f>IF(SUMPRODUCT(($A$4:$A201=A201)*($V$4:$V201=V201))&gt;1,0,1)</f>
        <v>0</v>
      </c>
    </row>
    <row r="202" spans="1:33" s="162" customFormat="1" ht="15" customHeight="1">
      <c r="A202" s="162" t="s">
        <v>2724</v>
      </c>
      <c r="B202" s="162" t="s">
        <v>15</v>
      </c>
      <c r="C202" s="162" t="s">
        <v>26</v>
      </c>
      <c r="E202" s="162" t="s">
        <v>1206</v>
      </c>
      <c r="F202" s="162" t="s">
        <v>16</v>
      </c>
      <c r="G202" s="162" t="str">
        <f>CHOOSE(MONTH(H202), "Janvier", "Fevrier", "Mars", "Avril", "Mai", "Juin", "Juillet", "Aout", "Septembre", "Octobre", "Novembre", "Decembre")</f>
        <v>Octobre</v>
      </c>
      <c r="H202" s="153">
        <v>42673</v>
      </c>
      <c r="I202" s="84" t="s">
        <v>1051</v>
      </c>
      <c r="J202" s="162" t="s">
        <v>1052</v>
      </c>
      <c r="K202" s="162" t="s">
        <v>1059</v>
      </c>
      <c r="M202" s="80" t="str">
        <f>IFERROR(VLOOKUP(K202,REFERENCES!R:S,2,FALSE),"")</f>
        <v>Nombre</v>
      </c>
      <c r="N202" s="154">
        <v>180</v>
      </c>
      <c r="O202" s="75"/>
      <c r="P202" s="75"/>
      <c r="Q202" s="75"/>
      <c r="R202" s="79" t="s">
        <v>1875</v>
      </c>
      <c r="S202" s="140">
        <v>180</v>
      </c>
      <c r="T202" s="85" t="s">
        <v>1040</v>
      </c>
      <c r="U202" s="162" t="s">
        <v>17</v>
      </c>
      <c r="V202" s="162" t="s">
        <v>18</v>
      </c>
      <c r="W202" s="86"/>
      <c r="AB202" s="162" t="str">
        <f>UPPER(LEFT(A202,3)&amp;YEAR(H202)&amp;MONTH(H202)&amp;DAY((H202))&amp;LEFT(U202,2)&amp;LEFT(V202,2)&amp;LEFT(W202,2))</f>
        <v>ASS20161030GRJE</v>
      </c>
      <c r="AC202" s="162">
        <f>COUNTIF($AB$4:$AB$297,AB202)</f>
        <v>6</v>
      </c>
      <c r="AD202" s="162" t="str">
        <f>VLOOKUP(U202,NIVEAUXADMIN!A:B,2,FALSE)</f>
        <v>HT08</v>
      </c>
      <c r="AE202" s="162" t="str">
        <f>VLOOKUP(V202,NIVEAUXADMIN!E:F,2,FALSE)</f>
        <v>HT08811</v>
      </c>
      <c r="AF202" s="162" t="e">
        <f>VLOOKUP(W202,NIVEAUXADMIN!I:J,2,FALSE)</f>
        <v>#N/A</v>
      </c>
      <c r="AG202" s="162">
        <f>IF(SUMPRODUCT(($A$4:$A202=A202)*($V$4:$V202=V202))&gt;1,0,1)</f>
        <v>1</v>
      </c>
    </row>
    <row r="203" spans="1:33" s="162" customFormat="1" ht="15" customHeight="1">
      <c r="A203" s="162" t="s">
        <v>2724</v>
      </c>
      <c r="B203" s="162" t="s">
        <v>15</v>
      </c>
      <c r="C203" s="162" t="s">
        <v>26</v>
      </c>
      <c r="E203" s="162" t="s">
        <v>1206</v>
      </c>
      <c r="F203" s="162" t="s">
        <v>16</v>
      </c>
      <c r="G203" s="162" t="str">
        <f>CHOOSE(MONTH(H203), "Janvier", "Fevrier", "Mars", "Avril", "Mai", "Juin", "Juillet", "Aout", "Septembre", "Octobre", "Novembre", "Decembre")</f>
        <v>Octobre</v>
      </c>
      <c r="H203" s="153">
        <v>42673</v>
      </c>
      <c r="I203" s="84" t="s">
        <v>1049</v>
      </c>
      <c r="J203" s="162" t="s">
        <v>1053</v>
      </c>
      <c r="K203" s="162" t="s">
        <v>1048</v>
      </c>
      <c r="M203" s="80" t="str">
        <f>IFERROR(VLOOKUP(K203,REFERENCES!R:S,2,FALSE),"")</f>
        <v>Nombre</v>
      </c>
      <c r="N203" s="140">
        <v>180</v>
      </c>
      <c r="O203" s="75"/>
      <c r="P203" s="75"/>
      <c r="Q203" s="75"/>
      <c r="R203" s="79" t="s">
        <v>1875</v>
      </c>
      <c r="S203" s="140">
        <v>180</v>
      </c>
      <c r="T203" s="85" t="s">
        <v>1040</v>
      </c>
      <c r="U203" s="162" t="s">
        <v>17</v>
      </c>
      <c r="V203" s="162" t="s">
        <v>18</v>
      </c>
      <c r="W203" s="86"/>
      <c r="AB203" s="162" t="str">
        <f>UPPER(LEFT(A203,3)&amp;YEAR(H203)&amp;MONTH(H203)&amp;DAY((H203))&amp;LEFT(U203,2)&amp;LEFT(V203,2)&amp;LEFT(W203,2))</f>
        <v>ASS20161030GRJE</v>
      </c>
      <c r="AC203" s="162">
        <f>COUNTIF($AB$4:$AB$297,AB203)</f>
        <v>6</v>
      </c>
      <c r="AD203" s="162" t="str">
        <f>VLOOKUP(U203,NIVEAUXADMIN!A:B,2,FALSE)</f>
        <v>HT08</v>
      </c>
      <c r="AE203" s="162" t="str">
        <f>VLOOKUP(V203,NIVEAUXADMIN!E:F,2,FALSE)</f>
        <v>HT08811</v>
      </c>
      <c r="AF203" s="162" t="e">
        <f>VLOOKUP(W203,NIVEAUXADMIN!I:J,2,FALSE)</f>
        <v>#N/A</v>
      </c>
      <c r="AG203" s="162">
        <f>IF(SUMPRODUCT(($A$4:$A203=A203)*($V$4:$V203=V203))&gt;1,0,1)</f>
        <v>0</v>
      </c>
    </row>
    <row r="204" spans="1:33" s="162" customFormat="1" ht="15" customHeight="1">
      <c r="A204" s="162" t="s">
        <v>2724</v>
      </c>
      <c r="B204" s="162" t="s">
        <v>15</v>
      </c>
      <c r="C204" s="162" t="s">
        <v>26</v>
      </c>
      <c r="E204" s="162" t="s">
        <v>1206</v>
      </c>
      <c r="F204" s="162" t="s">
        <v>16</v>
      </c>
      <c r="G204" s="162" t="str">
        <f>CHOOSE(MONTH(H204), "Janvier", "Fevrier", "Mars", "Avril", "Mai", "Juin", "Juillet", "Aout", "Septembre", "Octobre", "Novembre", "Decembre")</f>
        <v>Octobre</v>
      </c>
      <c r="H204" s="153">
        <v>42673</v>
      </c>
      <c r="I204" s="84" t="s">
        <v>1051</v>
      </c>
      <c r="J204" s="162" t="s">
        <v>1052</v>
      </c>
      <c r="K204" s="162" t="s">
        <v>1056</v>
      </c>
      <c r="M204" s="80" t="str">
        <f>IFERROR(VLOOKUP(K204,REFERENCES!R:S,2,FALSE),"")</f>
        <v>Nombre</v>
      </c>
      <c r="N204" s="140">
        <v>180</v>
      </c>
      <c r="O204" s="75"/>
      <c r="P204" s="75"/>
      <c r="Q204" s="75"/>
      <c r="R204" s="79" t="s">
        <v>1875</v>
      </c>
      <c r="S204" s="140">
        <v>180</v>
      </c>
      <c r="T204" s="85" t="s">
        <v>1040</v>
      </c>
      <c r="U204" s="162" t="s">
        <v>17</v>
      </c>
      <c r="V204" s="162" t="s">
        <v>18</v>
      </c>
      <c r="W204" s="86"/>
      <c r="AB204" s="162" t="str">
        <f>UPPER(LEFT(A204,3)&amp;YEAR(H204)&amp;MONTH(H204)&amp;DAY((H204))&amp;LEFT(U204,2)&amp;LEFT(V204,2)&amp;LEFT(W204,2))</f>
        <v>ASS20161030GRJE</v>
      </c>
      <c r="AC204" s="162">
        <f>COUNTIF($AB$4:$AB$297,AB204)</f>
        <v>6</v>
      </c>
      <c r="AD204" s="162" t="str">
        <f>VLOOKUP(U204,NIVEAUXADMIN!A:B,2,FALSE)</f>
        <v>HT08</v>
      </c>
      <c r="AE204" s="162" t="str">
        <f>VLOOKUP(V204,NIVEAUXADMIN!E:F,2,FALSE)</f>
        <v>HT08811</v>
      </c>
      <c r="AF204" s="162" t="e">
        <f>VLOOKUP(W204,NIVEAUXADMIN!I:J,2,FALSE)</f>
        <v>#N/A</v>
      </c>
      <c r="AG204" s="162">
        <f>IF(SUMPRODUCT(($A$4:$A204=A204)*($V$4:$V204=V204))&gt;1,0,1)</f>
        <v>0</v>
      </c>
    </row>
    <row r="205" spans="1:33" s="162" customFormat="1" ht="15" customHeight="1">
      <c r="A205" s="162" t="s">
        <v>2724</v>
      </c>
      <c r="B205" s="162" t="s">
        <v>15</v>
      </c>
      <c r="C205" s="162" t="s">
        <v>26</v>
      </c>
      <c r="E205" s="162" t="s">
        <v>1206</v>
      </c>
      <c r="F205" s="162" t="s">
        <v>16</v>
      </c>
      <c r="G205" s="162" t="str">
        <f>CHOOSE(MONTH(H205), "Janvier", "Fevrier", "Mars", "Avril", "Mai", "Juin", "Juillet", "Aout", "Septembre", "Octobre", "Novembre", "Decembre")</f>
        <v>Octobre</v>
      </c>
      <c r="H205" s="153">
        <v>42673</v>
      </c>
      <c r="I205" s="84" t="s">
        <v>1049</v>
      </c>
      <c r="J205" s="162" t="s">
        <v>1053</v>
      </c>
      <c r="K205" s="162" t="s">
        <v>1023</v>
      </c>
      <c r="M205" s="80" t="str">
        <f>IFERROR(VLOOKUP(K205,REFERENCES!R:S,2,FALSE),"")</f>
        <v>Nombre</v>
      </c>
      <c r="N205" s="75"/>
      <c r="O205" s="75"/>
      <c r="P205" s="75"/>
      <c r="Q205" s="75"/>
      <c r="R205" s="79" t="s">
        <v>1875</v>
      </c>
      <c r="S205" s="140">
        <v>180</v>
      </c>
      <c r="T205" s="85" t="s">
        <v>1040</v>
      </c>
      <c r="U205" s="162" t="s">
        <v>17</v>
      </c>
      <c r="V205" s="162" t="s">
        <v>18</v>
      </c>
      <c r="W205" s="86"/>
      <c r="AB205" s="162" t="str">
        <f>UPPER(LEFT(A205,3)&amp;YEAR(H205)&amp;MONTH(H205)&amp;DAY((H205))&amp;LEFT(U205,2)&amp;LEFT(V205,2)&amp;LEFT(W205,2))</f>
        <v>ASS20161030GRJE</v>
      </c>
      <c r="AC205" s="162">
        <f>COUNTIF($AB$4:$AB$297,AB205)</f>
        <v>6</v>
      </c>
      <c r="AD205" s="162" t="str">
        <f>VLOOKUP(U205,NIVEAUXADMIN!A:B,2,FALSE)</f>
        <v>HT08</v>
      </c>
      <c r="AE205" s="162" t="str">
        <f>VLOOKUP(V205,NIVEAUXADMIN!E:F,2,FALSE)</f>
        <v>HT08811</v>
      </c>
      <c r="AF205" s="162" t="e">
        <f>VLOOKUP(W205,NIVEAUXADMIN!I:J,2,FALSE)</f>
        <v>#N/A</v>
      </c>
      <c r="AG205" s="162">
        <f>IF(SUMPRODUCT(($A$4:$A205=A205)*($V$4:$V205=V205))&gt;1,0,1)</f>
        <v>0</v>
      </c>
    </row>
    <row r="206" spans="1:33" s="162" customFormat="1" ht="15" customHeight="1">
      <c r="A206" s="162" t="s">
        <v>2724</v>
      </c>
      <c r="B206" s="162" t="s">
        <v>15</v>
      </c>
      <c r="C206" s="162" t="s">
        <v>26</v>
      </c>
      <c r="E206" s="162" t="s">
        <v>1206</v>
      </c>
      <c r="F206" s="162" t="s">
        <v>16</v>
      </c>
      <c r="G206" s="162" t="str">
        <f>CHOOSE(MONTH(H206), "Janvier", "Fevrier", "Mars", "Avril", "Mai", "Juin", "Juillet", "Aout", "Septembre", "Octobre", "Novembre", "Decembre")</f>
        <v>Octobre</v>
      </c>
      <c r="H206" s="153">
        <v>42673</v>
      </c>
      <c r="I206" s="84" t="s">
        <v>1051</v>
      </c>
      <c r="J206" s="162" t="s">
        <v>1052</v>
      </c>
      <c r="K206" s="162" t="s">
        <v>1062</v>
      </c>
      <c r="M206" s="80" t="str">
        <f>IFERROR(VLOOKUP(K206,REFERENCES!R:S,2,FALSE),"")</f>
        <v>Nombre</v>
      </c>
      <c r="N206" s="140">
        <v>180</v>
      </c>
      <c r="O206" s="75"/>
      <c r="P206" s="75"/>
      <c r="Q206" s="75"/>
      <c r="R206" s="79" t="s">
        <v>1875</v>
      </c>
      <c r="S206" s="140">
        <v>180</v>
      </c>
      <c r="T206" s="85" t="s">
        <v>1040</v>
      </c>
      <c r="U206" s="162" t="s">
        <v>17</v>
      </c>
      <c r="V206" s="162" t="s">
        <v>18</v>
      </c>
      <c r="W206" s="86"/>
      <c r="AB206" s="162" t="str">
        <f>UPPER(LEFT(A206,3)&amp;YEAR(H206)&amp;MONTH(H206)&amp;DAY((H206))&amp;LEFT(U206,2)&amp;LEFT(V206,2)&amp;LEFT(W206,2))</f>
        <v>ASS20161030GRJE</v>
      </c>
      <c r="AC206" s="162">
        <f>COUNTIF($AB$4:$AB$297,AB206)</f>
        <v>6</v>
      </c>
      <c r="AD206" s="162" t="str">
        <f>VLOOKUP(U206,NIVEAUXADMIN!A:B,2,FALSE)</f>
        <v>HT08</v>
      </c>
      <c r="AE206" s="162" t="str">
        <f>VLOOKUP(V206,NIVEAUXADMIN!E:F,2,FALSE)</f>
        <v>HT08811</v>
      </c>
      <c r="AF206" s="162" t="e">
        <f>VLOOKUP(W206,NIVEAUXADMIN!I:J,2,FALSE)</f>
        <v>#N/A</v>
      </c>
      <c r="AG206" s="162">
        <f>IF(SUMPRODUCT(($A$4:$A206=A206)*($V$4:$V206=V206))&gt;1,0,1)</f>
        <v>0</v>
      </c>
    </row>
    <row r="207" spans="1:33" s="162" customFormat="1" ht="15" customHeight="1">
      <c r="A207" s="162" t="s">
        <v>2724</v>
      </c>
      <c r="B207" s="162" t="s">
        <v>15</v>
      </c>
      <c r="C207" s="162" t="s">
        <v>26</v>
      </c>
      <c r="E207" s="162" t="s">
        <v>1206</v>
      </c>
      <c r="F207" s="162" t="s">
        <v>16</v>
      </c>
      <c r="G207" s="162" t="str">
        <f>CHOOSE(MONTH(H207), "Janvier", "Fevrier", "Mars", "Avril", "Mai", "Juin", "Juillet", "Aout", "Septembre", "Octobre", "Novembre", "Decembre")</f>
        <v>Octobre</v>
      </c>
      <c r="H207" s="153">
        <v>42673</v>
      </c>
      <c r="I207" s="84" t="s">
        <v>1051</v>
      </c>
      <c r="J207" s="162" t="s">
        <v>1052</v>
      </c>
      <c r="K207" s="162" t="s">
        <v>1058</v>
      </c>
      <c r="M207" s="80" t="str">
        <f>IFERROR(VLOOKUP(K207,REFERENCES!R:S,2,FALSE),"")</f>
        <v>Nombre</v>
      </c>
      <c r="N207" s="140">
        <v>180</v>
      </c>
      <c r="O207" s="75"/>
      <c r="P207" s="75"/>
      <c r="Q207" s="75"/>
      <c r="R207" s="79" t="s">
        <v>1875</v>
      </c>
      <c r="S207" s="140">
        <v>180</v>
      </c>
      <c r="T207" s="85" t="s">
        <v>1040</v>
      </c>
      <c r="U207" s="162" t="s">
        <v>17</v>
      </c>
      <c r="V207" s="162" t="s">
        <v>18</v>
      </c>
      <c r="W207" s="86"/>
      <c r="AB207" s="162" t="str">
        <f>UPPER(LEFT(A207,3)&amp;YEAR(H207)&amp;MONTH(H207)&amp;DAY((H207))&amp;LEFT(U207,2)&amp;LEFT(V207,2)&amp;LEFT(W207,2))</f>
        <v>ASS20161030GRJE</v>
      </c>
      <c r="AC207" s="162">
        <f>COUNTIF($AB$4:$AB$297,AB207)</f>
        <v>6</v>
      </c>
      <c r="AD207" s="162" t="str">
        <f>VLOOKUP(U207,NIVEAUXADMIN!A:B,2,FALSE)</f>
        <v>HT08</v>
      </c>
      <c r="AE207" s="162" t="str">
        <f>VLOOKUP(V207,NIVEAUXADMIN!E:F,2,FALSE)</f>
        <v>HT08811</v>
      </c>
      <c r="AF207" s="162" t="e">
        <f>VLOOKUP(W207,NIVEAUXADMIN!I:J,2,FALSE)</f>
        <v>#N/A</v>
      </c>
      <c r="AG207" s="162">
        <f>IF(SUMPRODUCT(($A$4:$A207=A207)*($V$4:$V207=V207))&gt;1,0,1)</f>
        <v>0</v>
      </c>
    </row>
    <row r="208" spans="1:33" s="162" customFormat="1" ht="15" customHeight="1">
      <c r="A208" s="162" t="s">
        <v>2724</v>
      </c>
      <c r="B208" s="162" t="s">
        <v>15</v>
      </c>
      <c r="C208" s="162" t="s">
        <v>26</v>
      </c>
      <c r="E208" s="162" t="s">
        <v>1206</v>
      </c>
      <c r="F208" s="162" t="s">
        <v>16</v>
      </c>
      <c r="G208" s="162" t="str">
        <f>CHOOSE(MONTH(H208), "Janvier", "Fevrier", "Mars", "Avril", "Mai", "Juin", "Juillet", "Aout", "Septembre", "Octobre", "Novembre", "Decembre")</f>
        <v>Novembre</v>
      </c>
      <c r="H208" s="153">
        <v>42683</v>
      </c>
      <c r="I208" s="84" t="s">
        <v>1051</v>
      </c>
      <c r="J208" s="162" t="s">
        <v>1052</v>
      </c>
      <c r="K208" s="162" t="s">
        <v>1059</v>
      </c>
      <c r="M208" s="80" t="str">
        <f>IFERROR(VLOOKUP(K208,REFERENCES!R:S,2,FALSE),"")</f>
        <v>Nombre</v>
      </c>
      <c r="N208" s="154">
        <v>300</v>
      </c>
      <c r="O208" s="75"/>
      <c r="P208" s="75"/>
      <c r="Q208" s="75"/>
      <c r="R208" s="79" t="s">
        <v>1875</v>
      </c>
      <c r="S208" s="140">
        <v>150</v>
      </c>
      <c r="T208" s="85" t="s">
        <v>1040</v>
      </c>
      <c r="U208" s="162" t="s">
        <v>17</v>
      </c>
      <c r="V208" s="162" t="s">
        <v>18</v>
      </c>
      <c r="W208" s="86"/>
      <c r="AB208" s="162" t="str">
        <f>UPPER(LEFT(A208,3)&amp;YEAR(H208)&amp;MONTH(H208)&amp;DAY((H208))&amp;LEFT(U208,2)&amp;LEFT(V208,2)&amp;LEFT(W208,2))</f>
        <v>ASS2016119GRJE</v>
      </c>
      <c r="AC208" s="162">
        <f>COUNTIF($AB$4:$AB$297,AB208)</f>
        <v>6</v>
      </c>
      <c r="AD208" s="162" t="str">
        <f>VLOOKUP(U208,NIVEAUXADMIN!A:B,2,FALSE)</f>
        <v>HT08</v>
      </c>
      <c r="AE208" s="162" t="str">
        <f>VLOOKUP(V208,NIVEAUXADMIN!E:F,2,FALSE)</f>
        <v>HT08811</v>
      </c>
      <c r="AF208" s="162" t="e">
        <f>VLOOKUP(W208,NIVEAUXADMIN!I:J,2,FALSE)</f>
        <v>#N/A</v>
      </c>
      <c r="AG208" s="162">
        <f>IF(SUMPRODUCT(($A$4:$A208=A208)*($V$4:$V208=V208))&gt;1,0,1)</f>
        <v>0</v>
      </c>
    </row>
    <row r="209" spans="1:33" s="162" customFormat="1" ht="15" customHeight="1">
      <c r="A209" s="162" t="s">
        <v>2724</v>
      </c>
      <c r="B209" s="162" t="s">
        <v>15</v>
      </c>
      <c r="C209" s="162" t="s">
        <v>26</v>
      </c>
      <c r="E209" s="162" t="s">
        <v>1206</v>
      </c>
      <c r="F209" s="162" t="s">
        <v>16</v>
      </c>
      <c r="G209" s="162" t="str">
        <f>CHOOSE(MONTH(H209), "Janvier", "Fevrier", "Mars", "Avril", "Mai", "Juin", "Juillet", "Aout", "Septembre", "Octobre", "Novembre", "Decembre")</f>
        <v>Novembre</v>
      </c>
      <c r="H209" s="153">
        <v>42683</v>
      </c>
      <c r="I209" s="84" t="s">
        <v>1049</v>
      </c>
      <c r="J209" s="162" t="s">
        <v>1053</v>
      </c>
      <c r="K209" s="162" t="s">
        <v>1048</v>
      </c>
      <c r="M209" s="80" t="str">
        <f>IFERROR(VLOOKUP(K209,REFERENCES!R:S,2,FALSE),"")</f>
        <v>Nombre</v>
      </c>
      <c r="N209" s="154">
        <v>150</v>
      </c>
      <c r="O209" s="75"/>
      <c r="P209" s="75"/>
      <c r="Q209" s="75"/>
      <c r="R209" s="79" t="s">
        <v>1875</v>
      </c>
      <c r="S209" s="140">
        <v>150</v>
      </c>
      <c r="T209" s="85" t="s">
        <v>1040</v>
      </c>
      <c r="U209" s="162" t="s">
        <v>17</v>
      </c>
      <c r="V209" s="162" t="s">
        <v>18</v>
      </c>
      <c r="W209" s="86"/>
      <c r="AB209" s="162" t="str">
        <f>UPPER(LEFT(A209,3)&amp;YEAR(H209)&amp;MONTH(H209)&amp;DAY((H209))&amp;LEFT(U209,2)&amp;LEFT(V209,2)&amp;LEFT(W209,2))</f>
        <v>ASS2016119GRJE</v>
      </c>
      <c r="AC209" s="162">
        <f>COUNTIF($AB$4:$AB$297,AB209)</f>
        <v>6</v>
      </c>
      <c r="AD209" s="162" t="str">
        <f>VLOOKUP(U209,NIVEAUXADMIN!A:B,2,FALSE)</f>
        <v>HT08</v>
      </c>
      <c r="AE209" s="162" t="str">
        <f>VLOOKUP(V209,NIVEAUXADMIN!E:F,2,FALSE)</f>
        <v>HT08811</v>
      </c>
      <c r="AF209" s="162" t="e">
        <f>VLOOKUP(W209,NIVEAUXADMIN!I:J,2,FALSE)</f>
        <v>#N/A</v>
      </c>
      <c r="AG209" s="162">
        <f>IF(SUMPRODUCT(($A$4:$A209=A209)*($V$4:$V209=V209))&gt;1,0,1)</f>
        <v>0</v>
      </c>
    </row>
    <row r="210" spans="1:33" s="162" customFormat="1" ht="15" customHeight="1">
      <c r="A210" s="162" t="s">
        <v>2724</v>
      </c>
      <c r="B210" s="162" t="s">
        <v>15</v>
      </c>
      <c r="C210" s="162" t="s">
        <v>26</v>
      </c>
      <c r="E210" s="162" t="s">
        <v>1206</v>
      </c>
      <c r="F210" s="162" t="s">
        <v>16</v>
      </c>
      <c r="G210" s="162" t="str">
        <f>CHOOSE(MONTH(H210), "Janvier", "Fevrier", "Mars", "Avril", "Mai", "Juin", "Juillet", "Aout", "Septembre", "Octobre", "Novembre", "Decembre")</f>
        <v>Novembre</v>
      </c>
      <c r="H210" s="153">
        <v>42683</v>
      </c>
      <c r="I210" s="84" t="s">
        <v>1051</v>
      </c>
      <c r="J210" s="162" t="s">
        <v>1052</v>
      </c>
      <c r="K210" s="162" t="s">
        <v>1056</v>
      </c>
      <c r="M210" s="80" t="str">
        <f>IFERROR(VLOOKUP(K210,REFERENCES!R:S,2,FALSE),"")</f>
        <v>Nombre</v>
      </c>
      <c r="N210" s="154">
        <v>150</v>
      </c>
      <c r="O210" s="75"/>
      <c r="P210" s="75"/>
      <c r="Q210" s="75"/>
      <c r="R210" s="79" t="s">
        <v>1875</v>
      </c>
      <c r="S210" s="140">
        <v>150</v>
      </c>
      <c r="T210" s="85" t="s">
        <v>1040</v>
      </c>
      <c r="U210" s="162" t="s">
        <v>17</v>
      </c>
      <c r="V210" s="162" t="s">
        <v>18</v>
      </c>
      <c r="W210" s="86"/>
      <c r="AB210" s="162" t="str">
        <f>UPPER(LEFT(A210,3)&amp;YEAR(H210)&amp;MONTH(H210)&amp;DAY((H210))&amp;LEFT(U210,2)&amp;LEFT(V210,2)&amp;LEFT(W210,2))</f>
        <v>ASS2016119GRJE</v>
      </c>
      <c r="AC210" s="162">
        <f>COUNTIF($AB$4:$AB$297,AB210)</f>
        <v>6</v>
      </c>
      <c r="AD210" s="162" t="str">
        <f>VLOOKUP(U210,NIVEAUXADMIN!A:B,2,FALSE)</f>
        <v>HT08</v>
      </c>
      <c r="AE210" s="162" t="str">
        <f>VLOOKUP(V210,NIVEAUXADMIN!E:F,2,FALSE)</f>
        <v>HT08811</v>
      </c>
      <c r="AF210" s="162" t="e">
        <f>VLOOKUP(W210,NIVEAUXADMIN!I:J,2,FALSE)</f>
        <v>#N/A</v>
      </c>
      <c r="AG210" s="162">
        <f>IF(SUMPRODUCT(($A$4:$A210=A210)*($V$4:$V210=V210))&gt;1,0,1)</f>
        <v>0</v>
      </c>
    </row>
    <row r="211" spans="1:33" s="162" customFormat="1" ht="15" customHeight="1">
      <c r="A211" s="162" t="s">
        <v>2724</v>
      </c>
      <c r="B211" s="162" t="s">
        <v>15</v>
      </c>
      <c r="C211" s="162" t="s">
        <v>26</v>
      </c>
      <c r="E211" s="162" t="s">
        <v>1206</v>
      </c>
      <c r="F211" s="162" t="s">
        <v>16</v>
      </c>
      <c r="G211" s="162" t="str">
        <f>CHOOSE(MONTH(H211), "Janvier", "Fevrier", "Mars", "Avril", "Mai", "Juin", "Juillet", "Aout", "Septembre", "Octobre", "Novembre", "Decembre")</f>
        <v>Novembre</v>
      </c>
      <c r="H211" s="153">
        <v>42683</v>
      </c>
      <c r="I211" s="84" t="s">
        <v>1051</v>
      </c>
      <c r="J211" s="162" t="s">
        <v>1052</v>
      </c>
      <c r="K211" s="162" t="s">
        <v>1062</v>
      </c>
      <c r="M211" s="80" t="str">
        <f>IFERROR(VLOOKUP(K211,REFERENCES!R:S,2,FALSE),"")</f>
        <v>Nombre</v>
      </c>
      <c r="N211" s="154">
        <v>150</v>
      </c>
      <c r="O211" s="75"/>
      <c r="P211" s="75"/>
      <c r="Q211" s="75"/>
      <c r="R211" s="79" t="s">
        <v>1875</v>
      </c>
      <c r="S211" s="140">
        <v>150</v>
      </c>
      <c r="T211" s="85" t="s">
        <v>1040</v>
      </c>
      <c r="U211" s="162" t="s">
        <v>17</v>
      </c>
      <c r="V211" s="162" t="s">
        <v>18</v>
      </c>
      <c r="W211" s="86"/>
      <c r="AB211" s="162" t="str">
        <f>UPPER(LEFT(A211,3)&amp;YEAR(H211)&amp;MONTH(H211)&amp;DAY((H211))&amp;LEFT(U211,2)&amp;LEFT(V211,2)&amp;LEFT(W211,2))</f>
        <v>ASS2016119GRJE</v>
      </c>
      <c r="AC211" s="162">
        <f>COUNTIF($AB$4:$AB$297,AB211)</f>
        <v>6</v>
      </c>
      <c r="AD211" s="162" t="str">
        <f>VLOOKUP(U211,NIVEAUXADMIN!A:B,2,FALSE)</f>
        <v>HT08</v>
      </c>
      <c r="AE211" s="162" t="str">
        <f>VLOOKUP(V211,NIVEAUXADMIN!E:F,2,FALSE)</f>
        <v>HT08811</v>
      </c>
      <c r="AF211" s="162" t="e">
        <f>VLOOKUP(W211,NIVEAUXADMIN!I:J,2,FALSE)</f>
        <v>#N/A</v>
      </c>
      <c r="AG211" s="162">
        <f>IF(SUMPRODUCT(($A$4:$A211=A211)*($V$4:$V211=V211))&gt;1,0,1)</f>
        <v>0</v>
      </c>
    </row>
    <row r="212" spans="1:33" s="162" customFormat="1" ht="15" customHeight="1">
      <c r="A212" s="162" t="s">
        <v>2724</v>
      </c>
      <c r="B212" s="162" t="s">
        <v>15</v>
      </c>
      <c r="C212" s="162" t="s">
        <v>26</v>
      </c>
      <c r="E212" s="162" t="s">
        <v>1206</v>
      </c>
      <c r="F212" s="162" t="s">
        <v>16</v>
      </c>
      <c r="G212" s="162" t="str">
        <f>CHOOSE(MONTH(H212), "Janvier", "Fevrier", "Mars", "Avril", "Mai", "Juin", "Juillet", "Aout", "Septembre", "Octobre", "Novembre", "Decembre")</f>
        <v>Novembre</v>
      </c>
      <c r="H212" s="153">
        <v>42683</v>
      </c>
      <c r="I212" s="84" t="s">
        <v>1051</v>
      </c>
      <c r="J212" s="162" t="s">
        <v>1052</v>
      </c>
      <c r="K212" s="162" t="s">
        <v>1058</v>
      </c>
      <c r="M212" s="80" t="str">
        <f>IFERROR(VLOOKUP(K212,REFERENCES!R:S,2,FALSE),"")</f>
        <v>Nombre</v>
      </c>
      <c r="N212" s="154">
        <v>150</v>
      </c>
      <c r="O212" s="75"/>
      <c r="P212" s="75"/>
      <c r="Q212" s="75"/>
      <c r="R212" s="79" t="s">
        <v>1875</v>
      </c>
      <c r="S212" s="140">
        <v>150</v>
      </c>
      <c r="T212" s="85" t="s">
        <v>1040</v>
      </c>
      <c r="U212" s="162" t="s">
        <v>17</v>
      </c>
      <c r="V212" s="162" t="s">
        <v>18</v>
      </c>
      <c r="W212" s="86"/>
      <c r="AB212" s="162" t="str">
        <f>UPPER(LEFT(A212,3)&amp;YEAR(H212)&amp;MONTH(H212)&amp;DAY((H212))&amp;LEFT(U212,2)&amp;LEFT(V212,2)&amp;LEFT(W212,2))</f>
        <v>ASS2016119GRJE</v>
      </c>
      <c r="AC212" s="162">
        <f>COUNTIF($AB$4:$AB$297,AB212)</f>
        <v>6</v>
      </c>
      <c r="AD212" s="162" t="str">
        <f>VLOOKUP(U212,NIVEAUXADMIN!A:B,2,FALSE)</f>
        <v>HT08</v>
      </c>
      <c r="AE212" s="162" t="str">
        <f>VLOOKUP(V212,NIVEAUXADMIN!E:F,2,FALSE)</f>
        <v>HT08811</v>
      </c>
      <c r="AF212" s="162" t="e">
        <f>VLOOKUP(W212,NIVEAUXADMIN!I:J,2,FALSE)</f>
        <v>#N/A</v>
      </c>
      <c r="AG212" s="162">
        <f>IF(SUMPRODUCT(($A$4:$A212=A212)*($V$4:$V212=V212))&gt;1,0,1)</f>
        <v>0</v>
      </c>
    </row>
    <row r="213" spans="1:33" s="162" customFormat="1" ht="15" customHeight="1">
      <c r="A213" s="162" t="s">
        <v>2724</v>
      </c>
      <c r="B213" s="162" t="s">
        <v>15</v>
      </c>
      <c r="C213" s="162" t="s">
        <v>26</v>
      </c>
      <c r="E213" s="162" t="s">
        <v>1206</v>
      </c>
      <c r="F213" s="162" t="s">
        <v>16</v>
      </c>
      <c r="G213" s="162" t="str">
        <f>CHOOSE(MONTH(H213), "Janvier", "Fevrier", "Mars", "Avril", "Mai", "Juin", "Juillet", "Aout", "Septembre", "Octobre", "Novembre", "Decembre")</f>
        <v>Novembre</v>
      </c>
      <c r="H213" s="153">
        <v>42683</v>
      </c>
      <c r="I213" s="84" t="s">
        <v>1049</v>
      </c>
      <c r="J213" s="162" t="s">
        <v>1083</v>
      </c>
      <c r="K213" s="162" t="s">
        <v>1025</v>
      </c>
      <c r="M213" s="80" t="str">
        <f>IFERROR(VLOOKUP(K213,REFERENCES!R:S,2,FALSE),"")</f>
        <v>Valeur en HTG</v>
      </c>
      <c r="N213" s="154"/>
      <c r="O213" s="75"/>
      <c r="P213" s="75"/>
      <c r="Q213" s="75"/>
      <c r="R213" s="79" t="s">
        <v>1875</v>
      </c>
      <c r="S213" s="140">
        <v>150</v>
      </c>
      <c r="T213" s="85" t="s">
        <v>1040</v>
      </c>
      <c r="U213" s="162" t="s">
        <v>17</v>
      </c>
      <c r="V213" s="162" t="s">
        <v>18</v>
      </c>
      <c r="W213" s="86"/>
      <c r="AB213" s="162" t="str">
        <f>UPPER(LEFT(A213,3)&amp;YEAR(H213)&amp;MONTH(H213)&amp;DAY((H213))&amp;LEFT(U213,2)&amp;LEFT(V213,2)&amp;LEFT(W213,2))</f>
        <v>ASS2016119GRJE</v>
      </c>
      <c r="AC213" s="162">
        <f>COUNTIF($AB$4:$AB$297,AB213)</f>
        <v>6</v>
      </c>
      <c r="AD213" s="162" t="str">
        <f>VLOOKUP(U213,NIVEAUXADMIN!A:B,2,FALSE)</f>
        <v>HT08</v>
      </c>
      <c r="AE213" s="162" t="str">
        <f>VLOOKUP(V213,NIVEAUXADMIN!E:F,2,FALSE)</f>
        <v>HT08811</v>
      </c>
      <c r="AF213" s="162" t="e">
        <f>VLOOKUP(W213,NIVEAUXADMIN!I:J,2,FALSE)</f>
        <v>#N/A</v>
      </c>
      <c r="AG213" s="162">
        <f>IF(SUMPRODUCT(($A$4:$A213=A213)*($V$4:$V213=V213))&gt;1,0,1)</f>
        <v>0</v>
      </c>
    </row>
    <row r="214" spans="1:33" s="162" customFormat="1" ht="15" customHeight="1">
      <c r="A214" s="162" t="s">
        <v>2724</v>
      </c>
      <c r="B214" s="162" t="s">
        <v>15</v>
      </c>
      <c r="C214" s="162" t="s">
        <v>26</v>
      </c>
      <c r="E214" s="162" t="s">
        <v>1206</v>
      </c>
      <c r="F214" s="162" t="s">
        <v>16</v>
      </c>
      <c r="G214" s="162" t="str">
        <f>CHOOSE(MONTH(H214), "Janvier", "Fevrier", "Mars", "Avril", "Mai", "Juin", "Juillet", "Aout", "Septembre", "Octobre", "Novembre", "Decembre")</f>
        <v>Novembre</v>
      </c>
      <c r="H214" s="153">
        <v>42690</v>
      </c>
      <c r="I214" s="84" t="s">
        <v>1051</v>
      </c>
      <c r="J214" s="162" t="s">
        <v>1052</v>
      </c>
      <c r="K214" s="162" t="s">
        <v>1059</v>
      </c>
      <c r="M214" s="80" t="str">
        <f>IFERROR(VLOOKUP(K214,REFERENCES!R:S,2,FALSE),"")</f>
        <v>Nombre</v>
      </c>
      <c r="N214" s="154">
        <v>600</v>
      </c>
      <c r="O214" s="75"/>
      <c r="P214" s="75"/>
      <c r="Q214" s="75"/>
      <c r="R214" s="79" t="s">
        <v>1875</v>
      </c>
      <c r="S214" s="140">
        <v>300</v>
      </c>
      <c r="T214" s="85" t="s">
        <v>1040</v>
      </c>
      <c r="U214" s="162" t="s">
        <v>17</v>
      </c>
      <c r="V214" s="162" t="s">
        <v>18</v>
      </c>
      <c r="W214" s="86"/>
      <c r="AB214" s="162" t="str">
        <f>UPPER(LEFT(A214,3)&amp;YEAR(H214)&amp;MONTH(H214)&amp;DAY((H214))&amp;LEFT(U214,2)&amp;LEFT(V214,2)&amp;LEFT(W214,2))</f>
        <v>ASS20161116GRJE</v>
      </c>
      <c r="AC214" s="162">
        <f>COUNTIF($AB$4:$AB$297,AB214)</f>
        <v>6</v>
      </c>
      <c r="AD214" s="162" t="str">
        <f>VLOOKUP(U214,NIVEAUXADMIN!A:B,2,FALSE)</f>
        <v>HT08</v>
      </c>
      <c r="AE214" s="162" t="str">
        <f>VLOOKUP(V214,NIVEAUXADMIN!E:F,2,FALSE)</f>
        <v>HT08811</v>
      </c>
      <c r="AF214" s="162" t="e">
        <f>VLOOKUP(W214,NIVEAUXADMIN!I:J,2,FALSE)</f>
        <v>#N/A</v>
      </c>
      <c r="AG214" s="162">
        <f>IF(SUMPRODUCT(($A$4:$A214=A214)*($V$4:$V214=V214))&gt;1,0,1)</f>
        <v>0</v>
      </c>
    </row>
    <row r="215" spans="1:33" s="162" customFormat="1" ht="15" customHeight="1">
      <c r="A215" s="162" t="s">
        <v>2724</v>
      </c>
      <c r="B215" s="162" t="s">
        <v>15</v>
      </c>
      <c r="C215" s="162" t="s">
        <v>26</v>
      </c>
      <c r="E215" s="162" t="s">
        <v>1206</v>
      </c>
      <c r="F215" s="162" t="s">
        <v>16</v>
      </c>
      <c r="G215" s="162" t="str">
        <f>CHOOSE(MONTH(H215), "Janvier", "Fevrier", "Mars", "Avril", "Mai", "Juin", "Juillet", "Aout", "Septembre", "Octobre", "Novembre", "Decembre")</f>
        <v>Novembre</v>
      </c>
      <c r="H215" s="153">
        <v>42690</v>
      </c>
      <c r="I215" s="84" t="s">
        <v>1049</v>
      </c>
      <c r="J215" s="162" t="s">
        <v>1053</v>
      </c>
      <c r="K215" s="162" t="s">
        <v>1048</v>
      </c>
      <c r="M215" s="80" t="str">
        <f>IFERROR(VLOOKUP(K215,REFERENCES!R:S,2,FALSE),"")</f>
        <v>Nombre</v>
      </c>
      <c r="N215" s="154">
        <v>300</v>
      </c>
      <c r="O215" s="75"/>
      <c r="P215" s="75"/>
      <c r="Q215" s="75"/>
      <c r="R215" s="79" t="s">
        <v>1875</v>
      </c>
      <c r="S215" s="140">
        <v>300</v>
      </c>
      <c r="T215" s="85" t="s">
        <v>1040</v>
      </c>
      <c r="U215" s="162" t="s">
        <v>17</v>
      </c>
      <c r="V215" s="162" t="s">
        <v>18</v>
      </c>
      <c r="W215" s="86"/>
      <c r="AB215" s="162" t="str">
        <f>UPPER(LEFT(A215,3)&amp;YEAR(H215)&amp;MONTH(H215)&amp;DAY((H215))&amp;LEFT(U215,2)&amp;LEFT(V215,2)&amp;LEFT(W215,2))</f>
        <v>ASS20161116GRJE</v>
      </c>
      <c r="AC215" s="162">
        <f>COUNTIF($AB$4:$AB$297,AB215)</f>
        <v>6</v>
      </c>
      <c r="AD215" s="162" t="str">
        <f>VLOOKUP(U215,NIVEAUXADMIN!A:B,2,FALSE)</f>
        <v>HT08</v>
      </c>
      <c r="AE215" s="162" t="str">
        <f>VLOOKUP(V215,NIVEAUXADMIN!E:F,2,FALSE)</f>
        <v>HT08811</v>
      </c>
      <c r="AF215" s="162" t="e">
        <f>VLOOKUP(W215,NIVEAUXADMIN!I:J,2,FALSE)</f>
        <v>#N/A</v>
      </c>
      <c r="AG215" s="162">
        <f>IF(SUMPRODUCT(($A$4:$A215=A215)*($V$4:$V215=V215))&gt;1,0,1)</f>
        <v>0</v>
      </c>
    </row>
    <row r="216" spans="1:33" s="162" customFormat="1" ht="15" customHeight="1">
      <c r="A216" s="162" t="s">
        <v>2724</v>
      </c>
      <c r="B216" s="162" t="s">
        <v>15</v>
      </c>
      <c r="C216" s="162" t="s">
        <v>26</v>
      </c>
      <c r="E216" s="162" t="s">
        <v>1206</v>
      </c>
      <c r="F216" s="162" t="s">
        <v>16</v>
      </c>
      <c r="G216" s="162" t="str">
        <f>CHOOSE(MONTH(H216), "Janvier", "Fevrier", "Mars", "Avril", "Mai", "Juin", "Juillet", "Aout", "Septembre", "Octobre", "Novembre", "Decembre")</f>
        <v>Novembre</v>
      </c>
      <c r="H216" s="153">
        <v>42690</v>
      </c>
      <c r="I216" s="84" t="s">
        <v>1051</v>
      </c>
      <c r="J216" s="162" t="s">
        <v>1052</v>
      </c>
      <c r="K216" s="162" t="s">
        <v>1056</v>
      </c>
      <c r="M216" s="80" t="str">
        <f>IFERROR(VLOOKUP(K216,REFERENCES!R:S,2,FALSE),"")</f>
        <v>Nombre</v>
      </c>
      <c r="N216" s="154">
        <v>300</v>
      </c>
      <c r="O216" s="75"/>
      <c r="P216" s="75"/>
      <c r="Q216" s="75"/>
      <c r="R216" s="79" t="s">
        <v>1875</v>
      </c>
      <c r="S216" s="140">
        <v>300</v>
      </c>
      <c r="T216" s="85" t="s">
        <v>1040</v>
      </c>
      <c r="U216" s="162" t="s">
        <v>17</v>
      </c>
      <c r="V216" s="162" t="s">
        <v>18</v>
      </c>
      <c r="W216" s="86"/>
      <c r="AB216" s="162" t="str">
        <f>UPPER(LEFT(A216,3)&amp;YEAR(H216)&amp;MONTH(H216)&amp;DAY((H216))&amp;LEFT(U216,2)&amp;LEFT(V216,2)&amp;LEFT(W216,2))</f>
        <v>ASS20161116GRJE</v>
      </c>
      <c r="AC216" s="162">
        <f>COUNTIF($AB$4:$AB$297,AB216)</f>
        <v>6</v>
      </c>
      <c r="AD216" s="162" t="str">
        <f>VLOOKUP(U216,NIVEAUXADMIN!A:B,2,FALSE)</f>
        <v>HT08</v>
      </c>
      <c r="AE216" s="162" t="str">
        <f>VLOOKUP(V216,NIVEAUXADMIN!E:F,2,FALSE)</f>
        <v>HT08811</v>
      </c>
      <c r="AF216" s="162" t="e">
        <f>VLOOKUP(W216,NIVEAUXADMIN!I:J,2,FALSE)</f>
        <v>#N/A</v>
      </c>
      <c r="AG216" s="162">
        <f>IF(SUMPRODUCT(($A$4:$A216=A216)*($V$4:$V216=V216))&gt;1,0,1)</f>
        <v>0</v>
      </c>
    </row>
    <row r="217" spans="1:33" s="162" customFormat="1" ht="15" customHeight="1">
      <c r="A217" s="162" t="s">
        <v>2724</v>
      </c>
      <c r="B217" s="162" t="s">
        <v>15</v>
      </c>
      <c r="C217" s="162" t="s">
        <v>26</v>
      </c>
      <c r="E217" s="162" t="s">
        <v>1206</v>
      </c>
      <c r="F217" s="162" t="s">
        <v>16</v>
      </c>
      <c r="G217" s="162" t="str">
        <f>CHOOSE(MONTH(H217), "Janvier", "Fevrier", "Mars", "Avril", "Mai", "Juin", "Juillet", "Aout", "Septembre", "Octobre", "Novembre", "Decembre")</f>
        <v>Novembre</v>
      </c>
      <c r="H217" s="153">
        <v>42690</v>
      </c>
      <c r="I217" s="84" t="s">
        <v>1051</v>
      </c>
      <c r="J217" s="162" t="s">
        <v>1052</v>
      </c>
      <c r="K217" s="162" t="s">
        <v>1062</v>
      </c>
      <c r="M217" s="80" t="str">
        <f>IFERROR(VLOOKUP(K217,REFERENCES!R:S,2,FALSE),"")</f>
        <v>Nombre</v>
      </c>
      <c r="N217" s="154">
        <v>300</v>
      </c>
      <c r="O217" s="75"/>
      <c r="P217" s="75"/>
      <c r="Q217" s="75"/>
      <c r="R217" s="79" t="s">
        <v>1875</v>
      </c>
      <c r="S217" s="140">
        <v>300</v>
      </c>
      <c r="T217" s="85" t="s">
        <v>1040</v>
      </c>
      <c r="U217" s="162" t="s">
        <v>17</v>
      </c>
      <c r="V217" s="162" t="s">
        <v>18</v>
      </c>
      <c r="W217" s="86"/>
      <c r="AB217" s="162" t="str">
        <f>UPPER(LEFT(A217,3)&amp;YEAR(H217)&amp;MONTH(H217)&amp;DAY((H217))&amp;LEFT(U217,2)&amp;LEFT(V217,2)&amp;LEFT(W217,2))</f>
        <v>ASS20161116GRJE</v>
      </c>
      <c r="AC217" s="162">
        <f>COUNTIF($AB$4:$AB$297,AB217)</f>
        <v>6</v>
      </c>
      <c r="AD217" s="162" t="str">
        <f>VLOOKUP(U217,NIVEAUXADMIN!A:B,2,FALSE)</f>
        <v>HT08</v>
      </c>
      <c r="AE217" s="162" t="str">
        <f>VLOOKUP(V217,NIVEAUXADMIN!E:F,2,FALSE)</f>
        <v>HT08811</v>
      </c>
      <c r="AF217" s="162" t="e">
        <f>VLOOKUP(W217,NIVEAUXADMIN!I:J,2,FALSE)</f>
        <v>#N/A</v>
      </c>
      <c r="AG217" s="162">
        <f>IF(SUMPRODUCT(($A$4:$A217=A217)*($V$4:$V217=V217))&gt;1,0,1)</f>
        <v>0</v>
      </c>
    </row>
    <row r="218" spans="1:33" s="162" customFormat="1" ht="15" customHeight="1">
      <c r="A218" s="162" t="s">
        <v>2724</v>
      </c>
      <c r="B218" s="162" t="s">
        <v>15</v>
      </c>
      <c r="C218" s="162" t="s">
        <v>26</v>
      </c>
      <c r="E218" s="162" t="s">
        <v>1206</v>
      </c>
      <c r="F218" s="162" t="s">
        <v>16</v>
      </c>
      <c r="G218" s="162" t="str">
        <f>CHOOSE(MONTH(H218), "Janvier", "Fevrier", "Mars", "Avril", "Mai", "Juin", "Juillet", "Aout", "Septembre", "Octobre", "Novembre", "Decembre")</f>
        <v>Novembre</v>
      </c>
      <c r="H218" s="153">
        <v>42690</v>
      </c>
      <c r="I218" s="84" t="s">
        <v>1051</v>
      </c>
      <c r="J218" s="162" t="s">
        <v>1052</v>
      </c>
      <c r="K218" s="162" t="s">
        <v>1058</v>
      </c>
      <c r="M218" s="80" t="str">
        <f>IFERROR(VLOOKUP(K218,REFERENCES!R:S,2,FALSE),"")</f>
        <v>Nombre</v>
      </c>
      <c r="N218" s="154">
        <v>300</v>
      </c>
      <c r="O218" s="75"/>
      <c r="P218" s="75"/>
      <c r="Q218" s="75"/>
      <c r="R218" s="79" t="s">
        <v>1875</v>
      </c>
      <c r="S218" s="140">
        <v>300</v>
      </c>
      <c r="T218" s="85" t="s">
        <v>1040</v>
      </c>
      <c r="U218" s="162" t="s">
        <v>17</v>
      </c>
      <c r="V218" s="162" t="s">
        <v>18</v>
      </c>
      <c r="W218" s="86"/>
      <c r="AB218" s="162" t="str">
        <f>UPPER(LEFT(A218,3)&amp;YEAR(H218)&amp;MONTH(H218)&amp;DAY((H218))&amp;LEFT(U218,2)&amp;LEFT(V218,2)&amp;LEFT(W218,2))</f>
        <v>ASS20161116GRJE</v>
      </c>
      <c r="AC218" s="162">
        <f>COUNTIF($AB$4:$AB$297,AB218)</f>
        <v>6</v>
      </c>
      <c r="AD218" s="162" t="str">
        <f>VLOOKUP(U218,NIVEAUXADMIN!A:B,2,FALSE)</f>
        <v>HT08</v>
      </c>
      <c r="AE218" s="162" t="str">
        <f>VLOOKUP(V218,NIVEAUXADMIN!E:F,2,FALSE)</f>
        <v>HT08811</v>
      </c>
      <c r="AF218" s="162" t="e">
        <f>VLOOKUP(W218,NIVEAUXADMIN!I:J,2,FALSE)</f>
        <v>#N/A</v>
      </c>
      <c r="AG218" s="162">
        <f>IF(SUMPRODUCT(($A$4:$A218=A218)*($V$4:$V218=V218))&gt;1,0,1)</f>
        <v>0</v>
      </c>
    </row>
    <row r="219" spans="1:33" s="162" customFormat="1" ht="15" customHeight="1">
      <c r="A219" s="162" t="s">
        <v>2724</v>
      </c>
      <c r="B219" s="162" t="s">
        <v>15</v>
      </c>
      <c r="C219" s="162" t="s">
        <v>26</v>
      </c>
      <c r="E219" s="162" t="s">
        <v>1206</v>
      </c>
      <c r="F219" s="162" t="s">
        <v>16</v>
      </c>
      <c r="G219" s="162" t="str">
        <f>CHOOSE(MONTH(H219), "Janvier", "Fevrier", "Mars", "Avril", "Mai", "Juin", "Juillet", "Aout", "Septembre", "Octobre", "Novembre", "Decembre")</f>
        <v>Novembre</v>
      </c>
      <c r="H219" s="153">
        <v>42690</v>
      </c>
      <c r="I219" s="84" t="s">
        <v>1049</v>
      </c>
      <c r="J219" s="162" t="s">
        <v>1083</v>
      </c>
      <c r="K219" s="162" t="s">
        <v>1025</v>
      </c>
      <c r="M219" s="80" t="str">
        <f>IFERROR(VLOOKUP(K219,REFERENCES!R:S,2,FALSE),"")</f>
        <v>Valeur en HTG</v>
      </c>
      <c r="N219" s="154"/>
      <c r="O219" s="75"/>
      <c r="P219" s="75"/>
      <c r="Q219" s="75"/>
      <c r="R219" s="79" t="s">
        <v>1875</v>
      </c>
      <c r="S219" s="140">
        <v>300</v>
      </c>
      <c r="T219" s="85" t="s">
        <v>1040</v>
      </c>
      <c r="U219" s="162" t="s">
        <v>17</v>
      </c>
      <c r="V219" s="162" t="s">
        <v>18</v>
      </c>
      <c r="W219" s="86"/>
      <c r="AB219" s="162" t="str">
        <f>UPPER(LEFT(A219,3)&amp;YEAR(H219)&amp;MONTH(H219)&amp;DAY((H219))&amp;LEFT(U219,2)&amp;LEFT(V219,2)&amp;LEFT(W219,2))</f>
        <v>ASS20161116GRJE</v>
      </c>
      <c r="AC219" s="162">
        <f>COUNTIF($AB$4:$AB$297,AB219)</f>
        <v>6</v>
      </c>
      <c r="AD219" s="162" t="str">
        <f>VLOOKUP(U219,NIVEAUXADMIN!A:B,2,FALSE)</f>
        <v>HT08</v>
      </c>
      <c r="AE219" s="162" t="str">
        <f>VLOOKUP(V219,NIVEAUXADMIN!E:F,2,FALSE)</f>
        <v>HT08811</v>
      </c>
      <c r="AF219" s="162" t="e">
        <f>VLOOKUP(W219,NIVEAUXADMIN!I:J,2,FALSE)</f>
        <v>#N/A</v>
      </c>
      <c r="AG219" s="162">
        <f>IF(SUMPRODUCT(($A$4:$A219=A219)*($V$4:$V219=V219))&gt;1,0,1)</f>
        <v>0</v>
      </c>
    </row>
    <row r="220" spans="1:33" s="162" customFormat="1" ht="15" customHeight="1">
      <c r="A220" s="162" t="s">
        <v>2724</v>
      </c>
      <c r="B220" s="162" t="s">
        <v>15</v>
      </c>
      <c r="C220" s="162" t="s">
        <v>26</v>
      </c>
      <c r="E220" s="162" t="s">
        <v>1206</v>
      </c>
      <c r="F220" s="162" t="s">
        <v>16</v>
      </c>
      <c r="G220" s="162" t="str">
        <f>CHOOSE(MONTH(H220), "Janvier", "Fevrier", "Mars", "Avril", "Mai", "Juin", "Juillet", "Aout", "Septembre", "Octobre", "Novembre", "Decembre")</f>
        <v>Novembre</v>
      </c>
      <c r="H220" s="153">
        <v>42679</v>
      </c>
      <c r="I220" s="84" t="s">
        <v>1051</v>
      </c>
      <c r="J220" s="162" t="s">
        <v>1052</v>
      </c>
      <c r="K220" s="162" t="s">
        <v>1059</v>
      </c>
      <c r="M220" s="80" t="str">
        <f>IFERROR(VLOOKUP(K220,REFERENCES!R:S,2,FALSE),"")</f>
        <v>Nombre</v>
      </c>
      <c r="N220" s="154">
        <v>300</v>
      </c>
      <c r="O220" s="75"/>
      <c r="P220" s="75"/>
      <c r="Q220" s="75"/>
      <c r="R220" s="79" t="s">
        <v>1875</v>
      </c>
      <c r="S220" s="140">
        <v>150</v>
      </c>
      <c r="T220" s="85" t="s">
        <v>1040</v>
      </c>
      <c r="U220" s="162" t="s">
        <v>20</v>
      </c>
      <c r="V220" s="162" t="s">
        <v>21</v>
      </c>
      <c r="W220" s="86"/>
      <c r="AB220" s="162" t="str">
        <f>UPPER(LEFT(A220,3)&amp;YEAR(H220)&amp;MONTH(H220)&amp;DAY((H220))&amp;LEFT(U220,2)&amp;LEFT(V220,2)&amp;LEFT(W220,2))</f>
        <v>ASS2016115SULE</v>
      </c>
      <c r="AC220" s="162">
        <f>COUNTIF($AB$4:$AB$297,AB220)</f>
        <v>6</v>
      </c>
      <c r="AD220" s="162" t="str">
        <f>VLOOKUP(U220,NIVEAUXADMIN!A:B,2,FALSE)</f>
        <v>HT07</v>
      </c>
      <c r="AE220" s="162" t="str">
        <f>VLOOKUP(V220,NIVEAUXADMIN!E:F,2,FALSE)</f>
        <v>HT07711</v>
      </c>
      <c r="AF220" s="162" t="e">
        <f>VLOOKUP(W220,NIVEAUXADMIN!I:J,2,FALSE)</f>
        <v>#N/A</v>
      </c>
      <c r="AG220" s="162">
        <f>IF(SUMPRODUCT(($A$4:$A220=A220)*($V$4:$V220=V220))&gt;1,0,1)</f>
        <v>1</v>
      </c>
    </row>
    <row r="221" spans="1:33" s="162" customFormat="1" ht="15" customHeight="1">
      <c r="A221" s="162" t="s">
        <v>2724</v>
      </c>
      <c r="B221" s="162" t="s">
        <v>15</v>
      </c>
      <c r="C221" s="162" t="s">
        <v>26</v>
      </c>
      <c r="E221" s="162" t="s">
        <v>1206</v>
      </c>
      <c r="F221" s="162" t="s">
        <v>16</v>
      </c>
      <c r="G221" s="162" t="str">
        <f>CHOOSE(MONTH(H221), "Janvier", "Fevrier", "Mars", "Avril", "Mai", "Juin", "Juillet", "Aout", "Septembre", "Octobre", "Novembre", "Decembre")</f>
        <v>Novembre</v>
      </c>
      <c r="H221" s="153">
        <v>42679</v>
      </c>
      <c r="I221" s="84" t="s">
        <v>1049</v>
      </c>
      <c r="J221" s="162" t="s">
        <v>1053</v>
      </c>
      <c r="K221" s="162" t="s">
        <v>1048</v>
      </c>
      <c r="M221" s="80" t="str">
        <f>IFERROR(VLOOKUP(K221,REFERENCES!R:S,2,FALSE),"")</f>
        <v>Nombre</v>
      </c>
      <c r="N221" s="154">
        <v>150</v>
      </c>
      <c r="O221" s="75"/>
      <c r="P221" s="75"/>
      <c r="Q221" s="75"/>
      <c r="R221" s="79" t="s">
        <v>1875</v>
      </c>
      <c r="S221" s="140">
        <v>150</v>
      </c>
      <c r="T221" s="85" t="s">
        <v>1040</v>
      </c>
      <c r="U221" s="162" t="s">
        <v>20</v>
      </c>
      <c r="V221" s="162" t="s">
        <v>21</v>
      </c>
      <c r="W221" s="86"/>
      <c r="AB221" s="162" t="str">
        <f>UPPER(LEFT(A221,3)&amp;YEAR(H221)&amp;MONTH(H221)&amp;DAY((H221))&amp;LEFT(U221,2)&amp;LEFT(V221,2)&amp;LEFT(W221,2))</f>
        <v>ASS2016115SULE</v>
      </c>
      <c r="AC221" s="162">
        <f>COUNTIF($AB$4:$AB$297,AB221)</f>
        <v>6</v>
      </c>
      <c r="AD221" s="162" t="str">
        <f>VLOOKUP(U221,NIVEAUXADMIN!A:B,2,FALSE)</f>
        <v>HT07</v>
      </c>
      <c r="AE221" s="162" t="str">
        <f>VLOOKUP(V221,NIVEAUXADMIN!E:F,2,FALSE)</f>
        <v>HT07711</v>
      </c>
      <c r="AF221" s="162" t="e">
        <f>VLOOKUP(W221,NIVEAUXADMIN!I:J,2,FALSE)</f>
        <v>#N/A</v>
      </c>
      <c r="AG221" s="162">
        <f>IF(SUMPRODUCT(($A$4:$A221=A221)*($V$4:$V221=V221))&gt;1,0,1)</f>
        <v>0</v>
      </c>
    </row>
    <row r="222" spans="1:33" s="162" customFormat="1" ht="15" customHeight="1">
      <c r="A222" s="162" t="s">
        <v>2724</v>
      </c>
      <c r="B222" s="162" t="s">
        <v>15</v>
      </c>
      <c r="C222" s="162" t="s">
        <v>26</v>
      </c>
      <c r="E222" s="162" t="s">
        <v>1206</v>
      </c>
      <c r="F222" s="162" t="s">
        <v>16</v>
      </c>
      <c r="G222" s="162" t="str">
        <f>CHOOSE(MONTH(H222), "Janvier", "Fevrier", "Mars", "Avril", "Mai", "Juin", "Juillet", "Aout", "Septembre", "Octobre", "Novembre", "Decembre")</f>
        <v>Novembre</v>
      </c>
      <c r="H222" s="153">
        <v>42679</v>
      </c>
      <c r="I222" s="84" t="s">
        <v>1051</v>
      </c>
      <c r="J222" s="162" t="s">
        <v>1052</v>
      </c>
      <c r="K222" s="162" t="s">
        <v>1056</v>
      </c>
      <c r="M222" s="80" t="str">
        <f>IFERROR(VLOOKUP(K222,REFERENCES!R:S,2,FALSE),"")</f>
        <v>Nombre</v>
      </c>
      <c r="N222" s="154">
        <v>150</v>
      </c>
      <c r="O222" s="75"/>
      <c r="P222" s="75"/>
      <c r="Q222" s="75"/>
      <c r="R222" s="79" t="s">
        <v>1875</v>
      </c>
      <c r="S222" s="140">
        <v>150</v>
      </c>
      <c r="T222" s="85" t="s">
        <v>1040</v>
      </c>
      <c r="U222" s="162" t="s">
        <v>20</v>
      </c>
      <c r="V222" s="162" t="s">
        <v>21</v>
      </c>
      <c r="W222" s="86"/>
      <c r="AB222" s="162" t="str">
        <f>UPPER(LEFT(A222,3)&amp;YEAR(H222)&amp;MONTH(H222)&amp;DAY((H222))&amp;LEFT(U222,2)&amp;LEFT(V222,2)&amp;LEFT(W222,2))</f>
        <v>ASS2016115SULE</v>
      </c>
      <c r="AC222" s="162">
        <f>COUNTIF($AB$4:$AB$297,AB222)</f>
        <v>6</v>
      </c>
      <c r="AD222" s="162" t="str">
        <f>VLOOKUP(U222,NIVEAUXADMIN!A:B,2,FALSE)</f>
        <v>HT07</v>
      </c>
      <c r="AE222" s="162" t="str">
        <f>VLOOKUP(V222,NIVEAUXADMIN!E:F,2,FALSE)</f>
        <v>HT07711</v>
      </c>
      <c r="AF222" s="162" t="e">
        <f>VLOOKUP(W222,NIVEAUXADMIN!I:J,2,FALSE)</f>
        <v>#N/A</v>
      </c>
      <c r="AG222" s="162">
        <f>IF(SUMPRODUCT(($A$4:$A222=A222)*($V$4:$V222=V222))&gt;1,0,1)</f>
        <v>0</v>
      </c>
    </row>
    <row r="223" spans="1:33" s="162" customFormat="1" ht="15" customHeight="1">
      <c r="A223" s="162" t="s">
        <v>2724</v>
      </c>
      <c r="B223" s="162" t="s">
        <v>15</v>
      </c>
      <c r="C223" s="162" t="s">
        <v>26</v>
      </c>
      <c r="E223" s="162" t="s">
        <v>1206</v>
      </c>
      <c r="F223" s="162" t="s">
        <v>16</v>
      </c>
      <c r="G223" s="162" t="str">
        <f>CHOOSE(MONTH(H223), "Janvier", "Fevrier", "Mars", "Avril", "Mai", "Juin", "Juillet", "Aout", "Septembre", "Octobre", "Novembre", "Decembre")</f>
        <v>Novembre</v>
      </c>
      <c r="H223" s="153">
        <v>42679</v>
      </c>
      <c r="I223" s="84" t="s">
        <v>1051</v>
      </c>
      <c r="J223" s="162" t="s">
        <v>1052</v>
      </c>
      <c r="K223" s="162" t="s">
        <v>1062</v>
      </c>
      <c r="M223" s="80" t="str">
        <f>IFERROR(VLOOKUP(K223,REFERENCES!R:S,2,FALSE),"")</f>
        <v>Nombre</v>
      </c>
      <c r="N223" s="154">
        <v>150</v>
      </c>
      <c r="O223" s="75"/>
      <c r="P223" s="75"/>
      <c r="Q223" s="75"/>
      <c r="R223" s="79" t="s">
        <v>1875</v>
      </c>
      <c r="S223" s="140">
        <v>150</v>
      </c>
      <c r="T223" s="85" t="s">
        <v>1040</v>
      </c>
      <c r="U223" s="162" t="s">
        <v>20</v>
      </c>
      <c r="V223" s="162" t="s">
        <v>21</v>
      </c>
      <c r="W223" s="86"/>
      <c r="AB223" s="162" t="str">
        <f>UPPER(LEFT(A223,3)&amp;YEAR(H223)&amp;MONTH(H223)&amp;DAY((H223))&amp;LEFT(U223,2)&amp;LEFT(V223,2)&amp;LEFT(W223,2))</f>
        <v>ASS2016115SULE</v>
      </c>
      <c r="AC223" s="162">
        <f>COUNTIF($AB$4:$AB$297,AB223)</f>
        <v>6</v>
      </c>
      <c r="AD223" s="162" t="str">
        <f>VLOOKUP(U223,NIVEAUXADMIN!A:B,2,FALSE)</f>
        <v>HT07</v>
      </c>
      <c r="AE223" s="162" t="str">
        <f>VLOOKUP(V223,NIVEAUXADMIN!E:F,2,FALSE)</f>
        <v>HT07711</v>
      </c>
      <c r="AF223" s="162" t="e">
        <f>VLOOKUP(W223,NIVEAUXADMIN!I:J,2,FALSE)</f>
        <v>#N/A</v>
      </c>
      <c r="AG223" s="162">
        <f>IF(SUMPRODUCT(($A$4:$A223=A223)*($V$4:$V223=V223))&gt;1,0,1)</f>
        <v>0</v>
      </c>
    </row>
    <row r="224" spans="1:33" s="162" customFormat="1" ht="15" customHeight="1">
      <c r="A224" s="162" t="s">
        <v>2724</v>
      </c>
      <c r="B224" s="162" t="s">
        <v>15</v>
      </c>
      <c r="C224" s="162" t="s">
        <v>26</v>
      </c>
      <c r="E224" s="162" t="s">
        <v>1206</v>
      </c>
      <c r="F224" s="162" t="s">
        <v>16</v>
      </c>
      <c r="G224" s="162" t="str">
        <f>CHOOSE(MONTH(H224), "Janvier", "Fevrier", "Mars", "Avril", "Mai", "Juin", "Juillet", "Aout", "Septembre", "Octobre", "Novembre", "Decembre")</f>
        <v>Novembre</v>
      </c>
      <c r="H224" s="153">
        <v>42679</v>
      </c>
      <c r="I224" s="84" t="s">
        <v>1051</v>
      </c>
      <c r="J224" s="162" t="s">
        <v>1052</v>
      </c>
      <c r="K224" s="162" t="s">
        <v>1058</v>
      </c>
      <c r="M224" s="80" t="str">
        <f>IFERROR(VLOOKUP(K224,REFERENCES!R:S,2,FALSE),"")</f>
        <v>Nombre</v>
      </c>
      <c r="N224" s="154">
        <v>150</v>
      </c>
      <c r="O224" s="75"/>
      <c r="P224" s="75"/>
      <c r="Q224" s="75"/>
      <c r="R224" s="79" t="s">
        <v>1875</v>
      </c>
      <c r="S224" s="140">
        <v>150</v>
      </c>
      <c r="T224" s="85" t="s">
        <v>1040</v>
      </c>
      <c r="U224" s="162" t="s">
        <v>20</v>
      </c>
      <c r="V224" s="162" t="s">
        <v>21</v>
      </c>
      <c r="W224" s="86"/>
      <c r="AB224" s="162" t="str">
        <f>UPPER(LEFT(A224,3)&amp;YEAR(H224)&amp;MONTH(H224)&amp;DAY((H224))&amp;LEFT(U224,2)&amp;LEFT(V224,2)&amp;LEFT(W224,2))</f>
        <v>ASS2016115SULE</v>
      </c>
      <c r="AC224" s="162">
        <f>COUNTIF($AB$4:$AB$297,AB224)</f>
        <v>6</v>
      </c>
      <c r="AD224" s="162" t="str">
        <f>VLOOKUP(U224,NIVEAUXADMIN!A:B,2,FALSE)</f>
        <v>HT07</v>
      </c>
      <c r="AE224" s="162" t="str">
        <f>VLOOKUP(V224,NIVEAUXADMIN!E:F,2,FALSE)</f>
        <v>HT07711</v>
      </c>
      <c r="AF224" s="162" t="e">
        <f>VLOOKUP(W224,NIVEAUXADMIN!I:J,2,FALSE)</f>
        <v>#N/A</v>
      </c>
      <c r="AG224" s="162">
        <f>IF(SUMPRODUCT(($A$4:$A224=A224)*($V$4:$V224=V224))&gt;1,0,1)</f>
        <v>0</v>
      </c>
    </row>
    <row r="225" spans="1:33" s="162" customFormat="1" ht="15" customHeight="1">
      <c r="A225" s="162" t="s">
        <v>2724</v>
      </c>
      <c r="B225" s="162" t="s">
        <v>15</v>
      </c>
      <c r="C225" s="162" t="s">
        <v>26</v>
      </c>
      <c r="E225" s="162" t="s">
        <v>1206</v>
      </c>
      <c r="F225" s="162" t="s">
        <v>16</v>
      </c>
      <c r="G225" s="162" t="str">
        <f>CHOOSE(MONTH(H225), "Janvier", "Fevrier", "Mars", "Avril", "Mai", "Juin", "Juillet", "Aout", "Septembre", "Octobre", "Novembre", "Decembre")</f>
        <v>Novembre</v>
      </c>
      <c r="H225" s="153">
        <v>42679</v>
      </c>
      <c r="I225" s="84" t="s">
        <v>1049</v>
      </c>
      <c r="J225" s="162" t="s">
        <v>1083</v>
      </c>
      <c r="K225" s="162" t="s">
        <v>1025</v>
      </c>
      <c r="M225" s="80" t="str">
        <f>IFERROR(VLOOKUP(K225,REFERENCES!R:S,2,FALSE),"")</f>
        <v>Valeur en HTG</v>
      </c>
      <c r="N225" s="154"/>
      <c r="O225" s="75"/>
      <c r="P225" s="75"/>
      <c r="Q225" s="75"/>
      <c r="R225" s="79" t="s">
        <v>1875</v>
      </c>
      <c r="S225" s="140">
        <v>150</v>
      </c>
      <c r="T225" s="85" t="s">
        <v>1040</v>
      </c>
      <c r="U225" s="162" t="s">
        <v>20</v>
      </c>
      <c r="V225" s="162" t="s">
        <v>21</v>
      </c>
      <c r="W225" s="86"/>
      <c r="AB225" s="162" t="str">
        <f>UPPER(LEFT(A225,3)&amp;YEAR(H225)&amp;MONTH(H225)&amp;DAY((H225))&amp;LEFT(U225,2)&amp;LEFT(V225,2)&amp;LEFT(W225,2))</f>
        <v>ASS2016115SULE</v>
      </c>
      <c r="AC225" s="162">
        <f>COUNTIF($AB$4:$AB$297,AB225)</f>
        <v>6</v>
      </c>
      <c r="AD225" s="162" t="str">
        <f>VLOOKUP(U225,NIVEAUXADMIN!A:B,2,FALSE)</f>
        <v>HT07</v>
      </c>
      <c r="AE225" s="162" t="str">
        <f>VLOOKUP(V225,NIVEAUXADMIN!E:F,2,FALSE)</f>
        <v>HT07711</v>
      </c>
      <c r="AF225" s="162" t="e">
        <f>VLOOKUP(W225,NIVEAUXADMIN!I:J,2,FALSE)</f>
        <v>#N/A</v>
      </c>
      <c r="AG225" s="162">
        <f>IF(SUMPRODUCT(($A$4:$A225=A225)*($V$4:$V225=V225))&gt;1,0,1)</f>
        <v>0</v>
      </c>
    </row>
    <row r="226" spans="1:33" s="162" customFormat="1" ht="15" customHeight="1">
      <c r="A226" s="162" t="s">
        <v>2724</v>
      </c>
      <c r="B226" s="162" t="s">
        <v>15</v>
      </c>
      <c r="C226" s="162" t="s">
        <v>26</v>
      </c>
      <c r="E226" s="162" t="s">
        <v>1206</v>
      </c>
      <c r="F226" s="162" t="s">
        <v>16</v>
      </c>
      <c r="G226" s="162" t="str">
        <f>CHOOSE(MONTH(H226), "Janvier", "Fevrier", "Mars", "Avril", "Mai", "Juin", "Juillet", "Aout", "Septembre", "Octobre", "Novembre", "Decembre")</f>
        <v>Novembre</v>
      </c>
      <c r="H226" s="153">
        <v>42695</v>
      </c>
      <c r="I226" s="84" t="s">
        <v>1051</v>
      </c>
      <c r="J226" s="162" t="s">
        <v>1052</v>
      </c>
      <c r="K226" s="162" t="s">
        <v>1059</v>
      </c>
      <c r="M226" s="80" t="str">
        <f>IFERROR(VLOOKUP(K226,REFERENCES!R:S,2,FALSE),"")</f>
        <v>Nombre</v>
      </c>
      <c r="N226" s="154">
        <v>400</v>
      </c>
      <c r="O226" s="75"/>
      <c r="P226" s="75"/>
      <c r="Q226" s="75"/>
      <c r="R226" s="79" t="s">
        <v>1875</v>
      </c>
      <c r="S226" s="140">
        <v>200</v>
      </c>
      <c r="T226" s="85" t="s">
        <v>1040</v>
      </c>
      <c r="U226" s="162" t="s">
        <v>20</v>
      </c>
      <c r="V226" s="162" t="s">
        <v>21</v>
      </c>
      <c r="W226" s="86"/>
      <c r="AB226" s="162" t="str">
        <f>UPPER(LEFT(A226,3)&amp;YEAR(H226)&amp;MONTH(H226)&amp;DAY((H226))&amp;LEFT(U226,2)&amp;LEFT(V226,2)&amp;LEFT(W226,2))</f>
        <v>ASS20161121SULE</v>
      </c>
      <c r="AC226" s="162">
        <f>COUNTIF($AB$4:$AB$297,AB226)</f>
        <v>6</v>
      </c>
      <c r="AD226" s="162" t="str">
        <f>VLOOKUP(U226,NIVEAUXADMIN!A:B,2,FALSE)</f>
        <v>HT07</v>
      </c>
      <c r="AE226" s="162" t="str">
        <f>VLOOKUP(V226,NIVEAUXADMIN!E:F,2,FALSE)</f>
        <v>HT07711</v>
      </c>
      <c r="AF226" s="162" t="e">
        <f>VLOOKUP(W226,NIVEAUXADMIN!I:J,2,FALSE)</f>
        <v>#N/A</v>
      </c>
      <c r="AG226" s="162">
        <f>IF(SUMPRODUCT(($A$4:$A226=A226)*($V$4:$V226=V226))&gt;1,0,1)</f>
        <v>0</v>
      </c>
    </row>
    <row r="227" spans="1:33" s="162" customFormat="1" ht="15" customHeight="1">
      <c r="A227" s="162" t="s">
        <v>2724</v>
      </c>
      <c r="B227" s="162" t="s">
        <v>15</v>
      </c>
      <c r="C227" s="162" t="s">
        <v>26</v>
      </c>
      <c r="E227" s="162" t="s">
        <v>1206</v>
      </c>
      <c r="F227" s="162" t="s">
        <v>16</v>
      </c>
      <c r="G227" s="162" t="str">
        <f>CHOOSE(MONTH(H227), "Janvier", "Fevrier", "Mars", "Avril", "Mai", "Juin", "Juillet", "Aout", "Septembre", "Octobre", "Novembre", "Decembre")</f>
        <v>Novembre</v>
      </c>
      <c r="H227" s="153">
        <v>42695</v>
      </c>
      <c r="I227" s="84" t="s">
        <v>1049</v>
      </c>
      <c r="J227" s="162" t="s">
        <v>1053</v>
      </c>
      <c r="K227" s="162" t="s">
        <v>1048</v>
      </c>
      <c r="M227" s="80" t="str">
        <f>IFERROR(VLOOKUP(K227,REFERENCES!R:S,2,FALSE),"")</f>
        <v>Nombre</v>
      </c>
      <c r="N227" s="154">
        <v>200</v>
      </c>
      <c r="O227" s="75"/>
      <c r="P227" s="75"/>
      <c r="Q227" s="75"/>
      <c r="R227" s="79" t="s">
        <v>1875</v>
      </c>
      <c r="S227" s="140">
        <v>200</v>
      </c>
      <c r="T227" s="85" t="s">
        <v>1040</v>
      </c>
      <c r="U227" s="162" t="s">
        <v>20</v>
      </c>
      <c r="V227" s="162" t="s">
        <v>21</v>
      </c>
      <c r="W227" s="86"/>
      <c r="AB227" s="162" t="str">
        <f>UPPER(LEFT(A227,3)&amp;YEAR(H227)&amp;MONTH(H227)&amp;DAY((H227))&amp;LEFT(U227,2)&amp;LEFT(V227,2)&amp;LEFT(W227,2))</f>
        <v>ASS20161121SULE</v>
      </c>
      <c r="AC227" s="162">
        <f>COUNTIF($AB$4:$AB$297,AB227)</f>
        <v>6</v>
      </c>
      <c r="AD227" s="162" t="str">
        <f>VLOOKUP(U227,NIVEAUXADMIN!A:B,2,FALSE)</f>
        <v>HT07</v>
      </c>
      <c r="AE227" s="162" t="str">
        <f>VLOOKUP(V227,NIVEAUXADMIN!E:F,2,FALSE)</f>
        <v>HT07711</v>
      </c>
      <c r="AF227" s="162" t="e">
        <f>VLOOKUP(W227,NIVEAUXADMIN!I:J,2,FALSE)</f>
        <v>#N/A</v>
      </c>
      <c r="AG227" s="162">
        <f>IF(SUMPRODUCT(($A$4:$A227=A227)*($V$4:$V227=V227))&gt;1,0,1)</f>
        <v>0</v>
      </c>
    </row>
    <row r="228" spans="1:33" s="162" customFormat="1" ht="15" customHeight="1">
      <c r="A228" s="162" t="s">
        <v>2724</v>
      </c>
      <c r="B228" s="162" t="s">
        <v>15</v>
      </c>
      <c r="C228" s="162" t="s">
        <v>26</v>
      </c>
      <c r="E228" s="162" t="s">
        <v>1206</v>
      </c>
      <c r="F228" s="162" t="s">
        <v>16</v>
      </c>
      <c r="G228" s="162" t="str">
        <f>CHOOSE(MONTH(H228), "Janvier", "Fevrier", "Mars", "Avril", "Mai", "Juin", "Juillet", "Aout", "Septembre", "Octobre", "Novembre", "Decembre")</f>
        <v>Novembre</v>
      </c>
      <c r="H228" s="153">
        <v>42695</v>
      </c>
      <c r="I228" s="84" t="s">
        <v>1051</v>
      </c>
      <c r="J228" s="162" t="s">
        <v>1052</v>
      </c>
      <c r="K228" s="162" t="s">
        <v>1056</v>
      </c>
      <c r="M228" s="80" t="str">
        <f>IFERROR(VLOOKUP(K228,REFERENCES!R:S,2,FALSE),"")</f>
        <v>Nombre</v>
      </c>
      <c r="N228" s="154">
        <v>200</v>
      </c>
      <c r="O228" s="75"/>
      <c r="P228" s="75"/>
      <c r="Q228" s="75"/>
      <c r="R228" s="79" t="s">
        <v>1875</v>
      </c>
      <c r="S228" s="140">
        <v>200</v>
      </c>
      <c r="T228" s="85" t="s">
        <v>1040</v>
      </c>
      <c r="U228" s="162" t="s">
        <v>20</v>
      </c>
      <c r="V228" s="162" t="s">
        <v>21</v>
      </c>
      <c r="W228" s="86"/>
      <c r="AB228" s="162" t="str">
        <f>UPPER(LEFT(A228,3)&amp;YEAR(H228)&amp;MONTH(H228)&amp;DAY((H228))&amp;LEFT(U228,2)&amp;LEFT(V228,2)&amp;LEFT(W228,2))</f>
        <v>ASS20161121SULE</v>
      </c>
      <c r="AC228" s="162">
        <f>COUNTIF($AB$4:$AB$297,AB228)</f>
        <v>6</v>
      </c>
      <c r="AD228" s="162" t="str">
        <f>VLOOKUP(U228,NIVEAUXADMIN!A:B,2,FALSE)</f>
        <v>HT07</v>
      </c>
      <c r="AE228" s="162" t="str">
        <f>VLOOKUP(V228,NIVEAUXADMIN!E:F,2,FALSE)</f>
        <v>HT07711</v>
      </c>
      <c r="AF228" s="162" t="e">
        <f>VLOOKUP(W228,NIVEAUXADMIN!I:J,2,FALSE)</f>
        <v>#N/A</v>
      </c>
      <c r="AG228" s="162">
        <f>IF(SUMPRODUCT(($A$4:$A228=A228)*($V$4:$V228=V228))&gt;1,0,1)</f>
        <v>0</v>
      </c>
    </row>
    <row r="229" spans="1:33" s="162" customFormat="1" ht="15" customHeight="1">
      <c r="A229" s="162" t="s">
        <v>2724</v>
      </c>
      <c r="B229" s="162" t="s">
        <v>15</v>
      </c>
      <c r="C229" s="162" t="s">
        <v>26</v>
      </c>
      <c r="E229" s="162" t="s">
        <v>1206</v>
      </c>
      <c r="F229" s="162" t="s">
        <v>16</v>
      </c>
      <c r="G229" s="162" t="str">
        <f>CHOOSE(MONTH(H229), "Janvier", "Fevrier", "Mars", "Avril", "Mai", "Juin", "Juillet", "Aout", "Septembre", "Octobre", "Novembre", "Decembre")</f>
        <v>Novembre</v>
      </c>
      <c r="H229" s="153">
        <v>42695</v>
      </c>
      <c r="I229" s="84" t="s">
        <v>1051</v>
      </c>
      <c r="J229" s="162" t="s">
        <v>1052</v>
      </c>
      <c r="K229" s="162" t="s">
        <v>1062</v>
      </c>
      <c r="M229" s="80" t="str">
        <f>IFERROR(VLOOKUP(K229,REFERENCES!R:S,2,FALSE),"")</f>
        <v>Nombre</v>
      </c>
      <c r="N229" s="154">
        <v>200</v>
      </c>
      <c r="O229" s="75"/>
      <c r="P229" s="75"/>
      <c r="Q229" s="75"/>
      <c r="R229" s="79" t="s">
        <v>1875</v>
      </c>
      <c r="S229" s="140">
        <v>200</v>
      </c>
      <c r="T229" s="85" t="s">
        <v>1040</v>
      </c>
      <c r="U229" s="162" t="s">
        <v>20</v>
      </c>
      <c r="V229" s="162" t="s">
        <v>21</v>
      </c>
      <c r="W229" s="86"/>
      <c r="AB229" s="162" t="str">
        <f>UPPER(LEFT(A229,3)&amp;YEAR(H229)&amp;MONTH(H229)&amp;DAY((H229))&amp;LEFT(U229,2)&amp;LEFT(V229,2)&amp;LEFT(W229,2))</f>
        <v>ASS20161121SULE</v>
      </c>
      <c r="AC229" s="162">
        <f>COUNTIF($AB$4:$AB$297,AB229)</f>
        <v>6</v>
      </c>
      <c r="AD229" s="162" t="str">
        <f>VLOOKUP(U229,NIVEAUXADMIN!A:B,2,FALSE)</f>
        <v>HT07</v>
      </c>
      <c r="AE229" s="162" t="str">
        <f>VLOOKUP(V229,NIVEAUXADMIN!E:F,2,FALSE)</f>
        <v>HT07711</v>
      </c>
      <c r="AF229" s="162" t="e">
        <f>VLOOKUP(W229,NIVEAUXADMIN!I:J,2,FALSE)</f>
        <v>#N/A</v>
      </c>
      <c r="AG229" s="162">
        <f>IF(SUMPRODUCT(($A$4:$A229=A229)*($V$4:$V229=V229))&gt;1,0,1)</f>
        <v>0</v>
      </c>
    </row>
    <row r="230" spans="1:33" s="162" customFormat="1" ht="15" customHeight="1">
      <c r="A230" s="162" t="s">
        <v>2724</v>
      </c>
      <c r="B230" s="162" t="s">
        <v>15</v>
      </c>
      <c r="C230" s="162" t="s">
        <v>26</v>
      </c>
      <c r="E230" s="162" t="s">
        <v>1206</v>
      </c>
      <c r="F230" s="162" t="s">
        <v>16</v>
      </c>
      <c r="G230" s="162" t="str">
        <f>CHOOSE(MONTH(H230), "Janvier", "Fevrier", "Mars", "Avril", "Mai", "Juin", "Juillet", "Aout", "Septembre", "Octobre", "Novembre", "Decembre")</f>
        <v>Novembre</v>
      </c>
      <c r="H230" s="153">
        <v>42695</v>
      </c>
      <c r="I230" s="84" t="s">
        <v>1051</v>
      </c>
      <c r="J230" s="162" t="s">
        <v>1052</v>
      </c>
      <c r="K230" s="162" t="s">
        <v>1058</v>
      </c>
      <c r="M230" s="80" t="str">
        <f>IFERROR(VLOOKUP(K230,REFERENCES!R:S,2,FALSE),"")</f>
        <v>Nombre</v>
      </c>
      <c r="N230" s="154">
        <v>200</v>
      </c>
      <c r="O230" s="75"/>
      <c r="P230" s="75"/>
      <c r="Q230" s="75"/>
      <c r="R230" s="79" t="s">
        <v>1875</v>
      </c>
      <c r="S230" s="140">
        <v>200</v>
      </c>
      <c r="T230" s="85" t="s">
        <v>1040</v>
      </c>
      <c r="U230" s="162" t="s">
        <v>20</v>
      </c>
      <c r="V230" s="162" t="s">
        <v>21</v>
      </c>
      <c r="W230" s="86"/>
      <c r="AB230" s="162" t="str">
        <f>UPPER(LEFT(A230,3)&amp;YEAR(H230)&amp;MONTH(H230)&amp;DAY((H230))&amp;LEFT(U230,2)&amp;LEFT(V230,2)&amp;LEFT(W230,2))</f>
        <v>ASS20161121SULE</v>
      </c>
      <c r="AC230" s="162">
        <f>COUNTIF($AB$4:$AB$297,AB230)</f>
        <v>6</v>
      </c>
      <c r="AD230" s="162" t="str">
        <f>VLOOKUP(U230,NIVEAUXADMIN!A:B,2,FALSE)</f>
        <v>HT07</v>
      </c>
      <c r="AE230" s="162" t="str">
        <f>VLOOKUP(V230,NIVEAUXADMIN!E:F,2,FALSE)</f>
        <v>HT07711</v>
      </c>
      <c r="AF230" s="162" t="e">
        <f>VLOOKUP(W230,NIVEAUXADMIN!I:J,2,FALSE)</f>
        <v>#N/A</v>
      </c>
      <c r="AG230" s="162">
        <f>IF(SUMPRODUCT(($A$4:$A230=A230)*($V$4:$V230=V230))&gt;1,0,1)</f>
        <v>0</v>
      </c>
    </row>
    <row r="231" spans="1:33" s="162" customFormat="1" ht="15" customHeight="1">
      <c r="A231" s="162" t="s">
        <v>2724</v>
      </c>
      <c r="B231" s="162" t="s">
        <v>15</v>
      </c>
      <c r="C231" s="162" t="s">
        <v>26</v>
      </c>
      <c r="E231" s="162" t="s">
        <v>1206</v>
      </c>
      <c r="F231" s="162" t="s">
        <v>16</v>
      </c>
      <c r="G231" s="162" t="str">
        <f>CHOOSE(MONTH(H231), "Janvier", "Fevrier", "Mars", "Avril", "Mai", "Juin", "Juillet", "Aout", "Septembre", "Octobre", "Novembre", "Decembre")</f>
        <v>Novembre</v>
      </c>
      <c r="H231" s="153">
        <v>42695</v>
      </c>
      <c r="I231" s="84" t="s">
        <v>1049</v>
      </c>
      <c r="J231" s="162" t="s">
        <v>1083</v>
      </c>
      <c r="K231" s="162" t="s">
        <v>1025</v>
      </c>
      <c r="M231" s="80" t="str">
        <f>IFERROR(VLOOKUP(K231,REFERENCES!R:S,2,FALSE),"")</f>
        <v>Valeur en HTG</v>
      </c>
      <c r="N231" s="154"/>
      <c r="O231" s="75"/>
      <c r="P231" s="75"/>
      <c r="Q231" s="75"/>
      <c r="R231" s="79" t="s">
        <v>1875</v>
      </c>
      <c r="S231" s="140">
        <v>200</v>
      </c>
      <c r="T231" s="85" t="s">
        <v>1040</v>
      </c>
      <c r="U231" s="162" t="s">
        <v>20</v>
      </c>
      <c r="V231" s="162" t="s">
        <v>21</v>
      </c>
      <c r="W231" s="86"/>
      <c r="AB231" s="162" t="str">
        <f>UPPER(LEFT(A231,3)&amp;YEAR(H231)&amp;MONTH(H231)&amp;DAY((H231))&amp;LEFT(U231,2)&amp;LEFT(V231,2)&amp;LEFT(W231,2))</f>
        <v>ASS20161121SULE</v>
      </c>
      <c r="AC231" s="162">
        <f>COUNTIF($AB$4:$AB$297,AB231)</f>
        <v>6</v>
      </c>
      <c r="AD231" s="162" t="str">
        <f>VLOOKUP(U231,NIVEAUXADMIN!A:B,2,FALSE)</f>
        <v>HT07</v>
      </c>
      <c r="AE231" s="162" t="str">
        <f>VLOOKUP(V231,NIVEAUXADMIN!E:F,2,FALSE)</f>
        <v>HT07711</v>
      </c>
      <c r="AF231" s="162" t="e">
        <f>VLOOKUP(W231,NIVEAUXADMIN!I:J,2,FALSE)</f>
        <v>#N/A</v>
      </c>
      <c r="AG231" s="162">
        <f>IF(SUMPRODUCT(($A$4:$A231=A231)*($V$4:$V231=V231))&gt;1,0,1)</f>
        <v>0</v>
      </c>
    </row>
    <row r="232" spans="1:33" s="162" customFormat="1" ht="15" customHeight="1">
      <c r="A232" s="162" t="s">
        <v>2887</v>
      </c>
      <c r="B232" s="162" t="s">
        <v>2887</v>
      </c>
      <c r="C232" s="162" t="s">
        <v>34</v>
      </c>
      <c r="F232" s="162" t="s">
        <v>16</v>
      </c>
      <c r="G232" s="162" t="str">
        <f>CHOOSE(MONTH(H232), "Janvier", "Fevrier", "Mars", "Avril", "Mai", "Juin", "Juillet", "Aout", "Septembre", "Octobre", "Novembre", "Decembre")</f>
        <v>Octobre</v>
      </c>
      <c r="H232" s="153">
        <v>42671</v>
      </c>
      <c r="I232" s="84" t="s">
        <v>1049</v>
      </c>
      <c r="J232" s="162" t="s">
        <v>1053</v>
      </c>
      <c r="K232" s="162" t="s">
        <v>1048</v>
      </c>
      <c r="M232" s="80" t="str">
        <f>IFERROR(VLOOKUP(K232,REFERENCES!R:S,2,FALSE),"")</f>
        <v>Nombre</v>
      </c>
      <c r="N232" s="75">
        <v>397</v>
      </c>
      <c r="O232" s="75"/>
      <c r="P232" s="75"/>
      <c r="Q232" s="75"/>
      <c r="R232" s="79"/>
      <c r="S232" s="140">
        <v>397</v>
      </c>
      <c r="T232" s="85"/>
      <c r="U232" s="162" t="s">
        <v>20</v>
      </c>
      <c r="V232" s="162" t="s">
        <v>499</v>
      </c>
      <c r="W232" s="86" t="s">
        <v>1451</v>
      </c>
      <c r="X232" s="162" t="s">
        <v>2589</v>
      </c>
      <c r="AB232" s="162" t="str">
        <f>UPPER(LEFT(A232,3)&amp;YEAR(H232)&amp;MONTH(H232)&amp;DAY((H232))&amp;LEFT(U232,2)&amp;LEFT(V232,2)&amp;LEFT(W232,2))</f>
        <v>AYI20161028SUCA2È</v>
      </c>
      <c r="AC232" s="162">
        <f>COUNTIF($AB$4:$AB$297,AB232)</f>
        <v>4</v>
      </c>
      <c r="AD232" s="162" t="str">
        <f>VLOOKUP(U232,NIVEAUXADMIN!A:B,2,FALSE)</f>
        <v>HT07</v>
      </c>
      <c r="AE232" s="162" t="str">
        <f>VLOOKUP(V232,NIVEAUXADMIN!E:F,2,FALSE)</f>
        <v>HT07714</v>
      </c>
      <c r="AF232" s="162" t="str">
        <f>VLOOKUP(W232,NIVEAUXADMIN!I:J,2,FALSE)</f>
        <v>HT07714-02</v>
      </c>
      <c r="AG232" s="162">
        <f>IF(SUMPRODUCT(($A$4:$A232=A232)*($V$4:$V232=V232))&gt;1,0,1)</f>
        <v>1</v>
      </c>
    </row>
    <row r="233" spans="1:33" s="162" customFormat="1" ht="15" customHeight="1">
      <c r="A233" s="162" t="s">
        <v>2887</v>
      </c>
      <c r="B233" s="162" t="s">
        <v>2887</v>
      </c>
      <c r="C233" s="162" t="s">
        <v>34</v>
      </c>
      <c r="F233" s="162" t="s">
        <v>16</v>
      </c>
      <c r="G233" s="162" t="str">
        <f>CHOOSE(MONTH(H233), "Janvier", "Fevrier", "Mars", "Avril", "Mai", "Juin", "Juillet", "Aout", "Septembre", "Octobre", "Novembre", "Decembre")</f>
        <v>Octobre</v>
      </c>
      <c r="H233" s="153">
        <v>42671</v>
      </c>
      <c r="I233" s="84" t="s">
        <v>1051</v>
      </c>
      <c r="J233" s="162" t="s">
        <v>1052</v>
      </c>
      <c r="K233" s="162" t="s">
        <v>1054</v>
      </c>
      <c r="M233" s="80" t="str">
        <f>IFERROR(VLOOKUP(K233,REFERENCES!R:S,2,FALSE),"")</f>
        <v>Nombre</v>
      </c>
      <c r="N233" s="75">
        <v>397</v>
      </c>
      <c r="O233" s="75"/>
      <c r="P233" s="75"/>
      <c r="Q233" s="75"/>
      <c r="R233" s="79"/>
      <c r="S233" s="140">
        <v>397</v>
      </c>
      <c r="T233" s="85"/>
      <c r="U233" s="162" t="s">
        <v>20</v>
      </c>
      <c r="V233" s="162" t="s">
        <v>499</v>
      </c>
      <c r="W233" s="86" t="s">
        <v>1451</v>
      </c>
      <c r="X233" s="162" t="s">
        <v>2589</v>
      </c>
      <c r="AB233" s="162" t="str">
        <f>UPPER(LEFT(A233,3)&amp;YEAR(H233)&amp;MONTH(H233)&amp;DAY((H233))&amp;LEFT(U233,2)&amp;LEFT(V233,2)&amp;LEFT(W233,2))</f>
        <v>AYI20161028SUCA2È</v>
      </c>
      <c r="AC233" s="162">
        <f>COUNTIF($AB$4:$AB$297,AB233)</f>
        <v>4</v>
      </c>
      <c r="AD233" s="162" t="str">
        <f>VLOOKUP(U233,NIVEAUXADMIN!A:B,2,FALSE)</f>
        <v>HT07</v>
      </c>
      <c r="AE233" s="162" t="str">
        <f>VLOOKUP(V233,NIVEAUXADMIN!E:F,2,FALSE)</f>
        <v>HT07714</v>
      </c>
      <c r="AF233" s="162" t="str">
        <f>VLOOKUP(W233,NIVEAUXADMIN!I:J,2,FALSE)</f>
        <v>HT07714-02</v>
      </c>
      <c r="AG233" s="162">
        <f>IF(SUMPRODUCT(($A$4:$A233=A233)*($V$4:$V233=V233))&gt;1,0,1)</f>
        <v>0</v>
      </c>
    </row>
    <row r="234" spans="1:33" s="162" customFormat="1" ht="15" customHeight="1">
      <c r="A234" s="162" t="s">
        <v>2887</v>
      </c>
      <c r="B234" s="162" t="s">
        <v>2887</v>
      </c>
      <c r="C234" s="162" t="s">
        <v>34</v>
      </c>
      <c r="F234" s="162" t="s">
        <v>16</v>
      </c>
      <c r="G234" s="162" t="str">
        <f>CHOOSE(MONTH(H234), "Janvier", "Fevrier", "Mars", "Avril", "Mai", "Juin", "Juillet", "Aout", "Septembre", "Octobre", "Novembre", "Decembre")</f>
        <v>Octobre</v>
      </c>
      <c r="H234" s="153">
        <v>42671</v>
      </c>
      <c r="I234" s="84" t="s">
        <v>1051</v>
      </c>
      <c r="J234" s="162" t="s">
        <v>1052</v>
      </c>
      <c r="K234" s="162" t="s">
        <v>1062</v>
      </c>
      <c r="M234" s="80" t="str">
        <f>IFERROR(VLOOKUP(K234,REFERENCES!R:S,2,FALSE),"")</f>
        <v>Nombre</v>
      </c>
      <c r="N234" s="75">
        <v>397</v>
      </c>
      <c r="O234" s="75"/>
      <c r="P234" s="75"/>
      <c r="Q234" s="75"/>
      <c r="R234" s="79"/>
      <c r="S234" s="140">
        <v>397</v>
      </c>
      <c r="T234" s="85"/>
      <c r="U234" s="162" t="s">
        <v>20</v>
      </c>
      <c r="V234" s="162" t="s">
        <v>499</v>
      </c>
      <c r="W234" s="86" t="s">
        <v>1451</v>
      </c>
      <c r="X234" s="162" t="s">
        <v>2589</v>
      </c>
      <c r="AB234" s="162" t="str">
        <f>UPPER(LEFT(A234,3)&amp;YEAR(H234)&amp;MONTH(H234)&amp;DAY((H234))&amp;LEFT(U234,2)&amp;LEFT(V234,2)&amp;LEFT(W234,2))</f>
        <v>AYI20161028SUCA2È</v>
      </c>
      <c r="AC234" s="162">
        <f>COUNTIF($AB$4:$AB$297,AB234)</f>
        <v>4</v>
      </c>
      <c r="AD234" s="162" t="str">
        <f>VLOOKUP(U234,NIVEAUXADMIN!A:B,2,FALSE)</f>
        <v>HT07</v>
      </c>
      <c r="AE234" s="162" t="str">
        <f>VLOOKUP(V234,NIVEAUXADMIN!E:F,2,FALSE)</f>
        <v>HT07714</v>
      </c>
      <c r="AF234" s="162" t="str">
        <f>VLOOKUP(W234,NIVEAUXADMIN!I:J,2,FALSE)</f>
        <v>HT07714-02</v>
      </c>
      <c r="AG234" s="162">
        <f>IF(SUMPRODUCT(($A$4:$A234=A234)*($V$4:$V234=V234))&gt;1,0,1)</f>
        <v>0</v>
      </c>
    </row>
    <row r="235" spans="1:33" s="162" customFormat="1" ht="15" customHeight="1">
      <c r="A235" s="162" t="s">
        <v>2887</v>
      </c>
      <c r="B235" s="162" t="s">
        <v>2887</v>
      </c>
      <c r="C235" s="162" t="s">
        <v>34</v>
      </c>
      <c r="F235" s="162" t="s">
        <v>16</v>
      </c>
      <c r="G235" s="162" t="str">
        <f>CHOOSE(MONTH(H235), "Janvier", "Fevrier", "Mars", "Avril", "Mai", "Juin", "Juillet", "Aout", "Septembre", "Octobre", "Novembre", "Decembre")</f>
        <v>Octobre</v>
      </c>
      <c r="H235" s="153">
        <v>42671</v>
      </c>
      <c r="I235" s="84" t="s">
        <v>1051</v>
      </c>
      <c r="J235" s="162" t="s">
        <v>1052</v>
      </c>
      <c r="K235" s="162" t="s">
        <v>1063</v>
      </c>
      <c r="M235" s="80" t="str">
        <f>IFERROR(VLOOKUP(K235,REFERENCES!R:S,2,FALSE),"")</f>
        <v>Nombre</v>
      </c>
      <c r="N235" s="75">
        <v>397</v>
      </c>
      <c r="O235" s="75"/>
      <c r="P235" s="75"/>
      <c r="Q235" s="75"/>
      <c r="R235" s="79"/>
      <c r="S235" s="140">
        <v>397</v>
      </c>
      <c r="T235" s="85"/>
      <c r="U235" s="162" t="s">
        <v>20</v>
      </c>
      <c r="V235" s="162" t="s">
        <v>499</v>
      </c>
      <c r="W235" s="86" t="s">
        <v>1451</v>
      </c>
      <c r="X235" s="162" t="s">
        <v>2589</v>
      </c>
      <c r="AB235" s="162" t="str">
        <f>UPPER(LEFT(A235,3)&amp;YEAR(H235)&amp;MONTH(H235)&amp;DAY((H235))&amp;LEFT(U235,2)&amp;LEFT(V235,2)&amp;LEFT(W235,2))</f>
        <v>AYI20161028SUCA2È</v>
      </c>
      <c r="AC235" s="162">
        <f>COUNTIF($AB$4:$AB$297,AB235)</f>
        <v>4</v>
      </c>
      <c r="AD235" s="162" t="str">
        <f>VLOOKUP(U235,NIVEAUXADMIN!A:B,2,FALSE)</f>
        <v>HT07</v>
      </c>
      <c r="AE235" s="162" t="str">
        <f>VLOOKUP(V235,NIVEAUXADMIN!E:F,2,FALSE)</f>
        <v>HT07714</v>
      </c>
      <c r="AF235" s="162" t="str">
        <f>VLOOKUP(W235,NIVEAUXADMIN!I:J,2,FALSE)</f>
        <v>HT07714-02</v>
      </c>
      <c r="AG235" s="162">
        <f>IF(SUMPRODUCT(($A$4:$A235=A235)*($V$4:$V235=V235))&gt;1,0,1)</f>
        <v>0</v>
      </c>
    </row>
    <row r="236" spans="1:33" s="162" customFormat="1" ht="15" customHeight="1">
      <c r="A236" s="162" t="s">
        <v>2691</v>
      </c>
      <c r="B236" s="162" t="s">
        <v>2690</v>
      </c>
      <c r="C236" s="162" t="s">
        <v>2742</v>
      </c>
      <c r="F236" s="162" t="s">
        <v>19</v>
      </c>
      <c r="G236" s="162" t="s">
        <v>2921</v>
      </c>
      <c r="H236" s="153" t="s">
        <v>1950</v>
      </c>
      <c r="I236" s="84" t="s">
        <v>1051</v>
      </c>
      <c r="J236" s="162" t="s">
        <v>1052</v>
      </c>
      <c r="K236" s="162" t="s">
        <v>1054</v>
      </c>
      <c r="M236" s="80" t="str">
        <f>IFERROR(VLOOKUP(K236,REFERENCES!R:S,2,FALSE),"")</f>
        <v>Nombre</v>
      </c>
      <c r="N236" s="75">
        <v>107</v>
      </c>
      <c r="O236" s="75"/>
      <c r="P236" s="75"/>
      <c r="Q236" s="75"/>
      <c r="R236" s="79"/>
      <c r="S236" s="140">
        <v>107</v>
      </c>
      <c r="T236" s="85"/>
      <c r="U236" s="162" t="s">
        <v>17</v>
      </c>
      <c r="V236" s="162" t="s">
        <v>18</v>
      </c>
      <c r="W236" s="86"/>
      <c r="AB236" s="162" t="e">
        <f>UPPER(LEFT(A236,3)&amp;YEAR(H236)&amp;MONTH(H236)&amp;DAY((H236))&amp;LEFT(U236,2)&amp;LEFT(V236,2)&amp;LEFT(W236,2))</f>
        <v>#VALUE!</v>
      </c>
      <c r="AC236" s="162">
        <f>COUNTIF($AB$4:$AB$297,AB236)</f>
        <v>72</v>
      </c>
      <c r="AD236" s="162" t="str">
        <f>VLOOKUP(U236,NIVEAUXADMIN!A:B,2,FALSE)</f>
        <v>HT08</v>
      </c>
      <c r="AE236" s="162" t="str">
        <f>VLOOKUP(V236,NIVEAUXADMIN!E:F,2,FALSE)</f>
        <v>HT08811</v>
      </c>
      <c r="AF236" s="162" t="e">
        <f>VLOOKUP(W236,NIVEAUXADMIN!I:J,2,FALSE)</f>
        <v>#N/A</v>
      </c>
      <c r="AG236" s="162">
        <f>IF(SUMPRODUCT(($A$4:$A236=A236)*($V$4:$V236=V236))&gt;1,0,1)</f>
        <v>1</v>
      </c>
    </row>
    <row r="237" spans="1:33" s="162" customFormat="1" ht="15" customHeight="1">
      <c r="A237" s="162" t="s">
        <v>2691</v>
      </c>
      <c r="B237" s="162" t="s">
        <v>2690</v>
      </c>
      <c r="C237" s="162" t="s">
        <v>2742</v>
      </c>
      <c r="F237" s="162" t="s">
        <v>19</v>
      </c>
      <c r="G237" s="162" t="s">
        <v>2921</v>
      </c>
      <c r="H237" s="153" t="s">
        <v>1950</v>
      </c>
      <c r="I237" s="84" t="s">
        <v>1051</v>
      </c>
      <c r="J237" s="162" t="s">
        <v>1052</v>
      </c>
      <c r="K237" s="162" t="s">
        <v>1056</v>
      </c>
      <c r="M237" s="80" t="str">
        <f>IFERROR(VLOOKUP(K237,REFERENCES!R:S,2,FALSE),"")</f>
        <v>Nombre</v>
      </c>
      <c r="N237" s="75">
        <v>107</v>
      </c>
      <c r="O237" s="75"/>
      <c r="P237" s="75"/>
      <c r="Q237" s="75"/>
      <c r="R237" s="79"/>
      <c r="S237" s="140">
        <v>107</v>
      </c>
      <c r="T237" s="85"/>
      <c r="U237" s="162" t="s">
        <v>17</v>
      </c>
      <c r="V237" s="162" t="s">
        <v>18</v>
      </c>
      <c r="W237" s="86"/>
      <c r="AB237" s="162" t="e">
        <f>UPPER(LEFT(A237,3)&amp;YEAR(H237)&amp;MONTH(H237)&amp;DAY((H237))&amp;LEFT(U237,2)&amp;LEFT(V237,2)&amp;LEFT(W237,2))</f>
        <v>#VALUE!</v>
      </c>
      <c r="AC237" s="162">
        <f>COUNTIF($AB$4:$AB$297,AB237)</f>
        <v>72</v>
      </c>
      <c r="AD237" s="162" t="str">
        <f>VLOOKUP(U237,NIVEAUXADMIN!A:B,2,FALSE)</f>
        <v>HT08</v>
      </c>
      <c r="AE237" s="162" t="str">
        <f>VLOOKUP(V237,NIVEAUXADMIN!E:F,2,FALSE)</f>
        <v>HT08811</v>
      </c>
      <c r="AF237" s="162" t="e">
        <f>VLOOKUP(W237,NIVEAUXADMIN!I:J,2,FALSE)</f>
        <v>#N/A</v>
      </c>
      <c r="AG237" s="162">
        <f>IF(SUMPRODUCT(($A$4:$A237=A237)*($V$4:$V237=V237))&gt;1,0,1)</f>
        <v>0</v>
      </c>
    </row>
    <row r="238" spans="1:33" s="162" customFormat="1" ht="15" customHeight="1">
      <c r="A238" s="162" t="s">
        <v>2691</v>
      </c>
      <c r="B238" s="162" t="s">
        <v>2690</v>
      </c>
      <c r="C238" s="162" t="s">
        <v>2742</v>
      </c>
      <c r="F238" s="162" t="s">
        <v>19</v>
      </c>
      <c r="G238" s="162" t="s">
        <v>2921</v>
      </c>
      <c r="H238" s="153" t="s">
        <v>1950</v>
      </c>
      <c r="I238" s="84" t="s">
        <v>1051</v>
      </c>
      <c r="J238" s="162" t="s">
        <v>1052</v>
      </c>
      <c r="K238" s="162" t="s">
        <v>1063</v>
      </c>
      <c r="M238" s="80" t="str">
        <f>IFERROR(VLOOKUP(K238,REFERENCES!R:S,2,FALSE),"")</f>
        <v>Nombre</v>
      </c>
      <c r="N238" s="75">
        <v>107</v>
      </c>
      <c r="O238" s="75"/>
      <c r="P238" s="75"/>
      <c r="Q238" s="75"/>
      <c r="R238" s="79"/>
      <c r="S238" s="140">
        <v>107</v>
      </c>
      <c r="T238" s="85"/>
      <c r="U238" s="162" t="s">
        <v>17</v>
      </c>
      <c r="V238" s="162" t="s">
        <v>18</v>
      </c>
      <c r="W238" s="86"/>
      <c r="AB238" s="162" t="e">
        <f>UPPER(LEFT(A238,3)&amp;YEAR(H238)&amp;MONTH(H238)&amp;DAY((H238))&amp;LEFT(U238,2)&amp;LEFT(V238,2)&amp;LEFT(W238,2))</f>
        <v>#VALUE!</v>
      </c>
      <c r="AC238" s="162">
        <f>COUNTIF($AB$4:$AB$297,AB238)</f>
        <v>72</v>
      </c>
      <c r="AD238" s="162" t="str">
        <f>VLOOKUP(U238,NIVEAUXADMIN!A:B,2,FALSE)</f>
        <v>HT08</v>
      </c>
      <c r="AE238" s="162" t="str">
        <f>VLOOKUP(V238,NIVEAUXADMIN!E:F,2,FALSE)</f>
        <v>HT08811</v>
      </c>
      <c r="AF238" s="162" t="e">
        <f>VLOOKUP(W238,NIVEAUXADMIN!I:J,2,FALSE)</f>
        <v>#N/A</v>
      </c>
      <c r="AG238" s="162">
        <f>IF(SUMPRODUCT(($A$4:$A238=A238)*($V$4:$V238=V238))&gt;1,0,1)</f>
        <v>0</v>
      </c>
    </row>
    <row r="239" spans="1:33" s="162" customFormat="1" ht="15" customHeight="1">
      <c r="A239" s="162" t="s">
        <v>2691</v>
      </c>
      <c r="B239" s="162" t="s">
        <v>2690</v>
      </c>
      <c r="C239" s="162" t="s">
        <v>2742</v>
      </c>
      <c r="F239" s="162" t="s">
        <v>19</v>
      </c>
      <c r="G239" s="162" t="s">
        <v>2921</v>
      </c>
      <c r="H239" s="153" t="s">
        <v>1950</v>
      </c>
      <c r="I239" s="84" t="s">
        <v>1049</v>
      </c>
      <c r="J239" s="162" t="s">
        <v>1053</v>
      </c>
      <c r="K239" s="162" t="s">
        <v>1048</v>
      </c>
      <c r="M239" s="80" t="str">
        <f>IFERROR(VLOOKUP(K239,REFERENCES!R:S,2,FALSE),"")</f>
        <v>Nombre</v>
      </c>
      <c r="N239" s="75">
        <v>107</v>
      </c>
      <c r="O239" s="75"/>
      <c r="P239" s="75"/>
      <c r="Q239" s="75"/>
      <c r="R239" s="79"/>
      <c r="S239" s="140">
        <v>107</v>
      </c>
      <c r="T239" s="85"/>
      <c r="U239" s="162" t="s">
        <v>17</v>
      </c>
      <c r="V239" s="162" t="s">
        <v>18</v>
      </c>
      <c r="W239" s="86"/>
      <c r="AB239" s="162" t="e">
        <f>UPPER(LEFT(A239,3)&amp;YEAR(H239)&amp;MONTH(H239)&amp;DAY((H239))&amp;LEFT(U239,2)&amp;LEFT(V239,2)&amp;LEFT(W239,2))</f>
        <v>#VALUE!</v>
      </c>
      <c r="AC239" s="162">
        <f>COUNTIF($AB$4:$AB$297,AB239)</f>
        <v>72</v>
      </c>
      <c r="AD239" s="162" t="str">
        <f>VLOOKUP(U239,NIVEAUXADMIN!A:B,2,FALSE)</f>
        <v>HT08</v>
      </c>
      <c r="AE239" s="162" t="str">
        <f>VLOOKUP(V239,NIVEAUXADMIN!E:F,2,FALSE)</f>
        <v>HT08811</v>
      </c>
      <c r="AF239" s="162" t="e">
        <f>VLOOKUP(W239,NIVEAUXADMIN!I:J,2,FALSE)</f>
        <v>#N/A</v>
      </c>
      <c r="AG239" s="162">
        <f>IF(SUMPRODUCT(($A$4:$A239=A239)*($V$4:$V239=V239))&gt;1,0,1)</f>
        <v>0</v>
      </c>
    </row>
    <row r="240" spans="1:33" s="162" customFormat="1" ht="15" customHeight="1">
      <c r="A240" s="162" t="s">
        <v>2905</v>
      </c>
      <c r="B240" s="162" t="s">
        <v>49</v>
      </c>
      <c r="C240" s="162" t="s">
        <v>26</v>
      </c>
      <c r="F240" s="162" t="s">
        <v>16</v>
      </c>
      <c r="G240" s="162" t="str">
        <f>CHOOSE(MONTH(H240), "Janvier", "Fevrier", "Mars", "Avril", "Mai", "Juin", "Juillet", "Aout", "Septembre", "Octobre", "Novembre", "Decembre")</f>
        <v>Octobre</v>
      </c>
      <c r="H240" s="153">
        <v>42674</v>
      </c>
      <c r="I240" s="155" t="s">
        <v>1051</v>
      </c>
      <c r="J240" s="73" t="s">
        <v>1052</v>
      </c>
      <c r="K240" s="73" t="s">
        <v>1054</v>
      </c>
      <c r="L240" s="72"/>
      <c r="M240" s="80" t="str">
        <f>IFERROR(VLOOKUP(K240,REFERENCES!R:S,2,FALSE),"")</f>
        <v>Nombre</v>
      </c>
      <c r="N240" s="75">
        <v>180</v>
      </c>
      <c r="O240" s="140"/>
      <c r="P240" s="140"/>
      <c r="Q240" s="140"/>
      <c r="R240" s="79" t="s">
        <v>1875</v>
      </c>
      <c r="S240" s="140">
        <v>180</v>
      </c>
      <c r="T240" s="85" t="s">
        <v>1040</v>
      </c>
      <c r="U240" s="162" t="s">
        <v>17</v>
      </c>
      <c r="V240" s="73" t="s">
        <v>18</v>
      </c>
      <c r="W240" s="72" t="s">
        <v>1297</v>
      </c>
      <c r="Y240" s="164"/>
      <c r="Z240" s="165" t="s">
        <v>1069</v>
      </c>
      <c r="AA240" s="162" t="s">
        <v>2917</v>
      </c>
      <c r="AB240" s="162" t="str">
        <f>UPPER(LEFT(A240,3)&amp;YEAR(H240)&amp;MONTH(H240)&amp;DAY((H240))&amp;LEFT(U240,2)&amp;LEFT(V240,2)&amp;LEFT(W240,2))</f>
        <v>CAR20161031GRJE1È</v>
      </c>
      <c r="AC240" s="162">
        <f>COUNTIF($AB$4:$AB$297,AB240)</f>
        <v>3</v>
      </c>
      <c r="AD240" s="162" t="str">
        <f>VLOOKUP(U240,NIVEAUXADMIN!A:B,2,FALSE)</f>
        <v>HT08</v>
      </c>
      <c r="AE240" s="162" t="str">
        <f>VLOOKUP(V240,NIVEAUXADMIN!E:F,2,FALSE)</f>
        <v>HT08811</v>
      </c>
      <c r="AF240" s="162" t="str">
        <f>VLOOKUP(W240,NIVEAUXADMIN!I:J,2,FALSE)</f>
        <v>HT08811-01</v>
      </c>
      <c r="AG240" s="162">
        <f>IF(SUMPRODUCT(($A$4:$A240=A240)*($V$4:$V240=V240))&gt;1,0,1)</f>
        <v>1</v>
      </c>
    </row>
    <row r="241" spans="1:33" s="162" customFormat="1" ht="15" customHeight="1">
      <c r="A241" s="162" t="s">
        <v>2905</v>
      </c>
      <c r="B241" s="162" t="s">
        <v>49</v>
      </c>
      <c r="C241" s="162" t="s">
        <v>26</v>
      </c>
      <c r="F241" s="162" t="s">
        <v>16</v>
      </c>
      <c r="G241" s="162" t="str">
        <f>CHOOSE(MONTH(H241), "Janvier", "Fevrier", "Mars", "Avril", "Mai", "Juin", "Juillet", "Aout", "Septembre", "Octobre", "Novembre", "Decembre")</f>
        <v>Octobre</v>
      </c>
      <c r="H241" s="153">
        <v>42674</v>
      </c>
      <c r="I241" s="155" t="s">
        <v>1051</v>
      </c>
      <c r="J241" s="73" t="s">
        <v>1052</v>
      </c>
      <c r="K241" s="73" t="s">
        <v>1054</v>
      </c>
      <c r="L241" s="72"/>
      <c r="M241" s="80" t="str">
        <f>IFERROR(VLOOKUP(K241,REFERENCES!R:S,2,FALSE),"")</f>
        <v>Nombre</v>
      </c>
      <c r="N241" s="75">
        <v>180</v>
      </c>
      <c r="O241" s="140"/>
      <c r="P241" s="140"/>
      <c r="Q241" s="140"/>
      <c r="R241" s="79" t="s">
        <v>1875</v>
      </c>
      <c r="S241" s="140">
        <v>180</v>
      </c>
      <c r="T241" s="85" t="s">
        <v>1040</v>
      </c>
      <c r="U241" s="162" t="s">
        <v>17</v>
      </c>
      <c r="V241" s="73" t="s">
        <v>275</v>
      </c>
      <c r="W241" s="72" t="s">
        <v>1409</v>
      </c>
      <c r="Y241" s="164"/>
      <c r="Z241" s="165" t="s">
        <v>1069</v>
      </c>
      <c r="AA241" s="165" t="s">
        <v>2917</v>
      </c>
      <c r="AB241" s="162" t="str">
        <f>UPPER(LEFT(A241,3)&amp;YEAR(H241)&amp;MONTH(H241)&amp;DAY((H241))&amp;LEFT(U241,2)&amp;LEFT(V241,2)&amp;LEFT(W241,2))</f>
        <v>CAR20161031GRRO2E</v>
      </c>
      <c r="AC241" s="162">
        <f>COUNTIF($AB$4:$AB$297,AB241)</f>
        <v>3</v>
      </c>
      <c r="AD241" s="162" t="str">
        <f>VLOOKUP(U241,NIVEAUXADMIN!A:B,2,FALSE)</f>
        <v>HT08</v>
      </c>
      <c r="AE241" s="162" t="str">
        <f>VLOOKUP(V241,NIVEAUXADMIN!E:F,2,FALSE)</f>
        <v>HT08832</v>
      </c>
      <c r="AF241" s="162" t="str">
        <f>VLOOKUP(W241,NIVEAUXADMIN!I:J,2,FALSE)</f>
        <v>HT08832-02</v>
      </c>
      <c r="AG241" s="162">
        <f>IF(SUMPRODUCT(($A$4:$A241=A241)*($V$4:$V241=V241))&gt;1,0,1)</f>
        <v>1</v>
      </c>
    </row>
    <row r="242" spans="1:33" s="162" customFormat="1" ht="15" customHeight="1">
      <c r="A242" s="162" t="s">
        <v>2905</v>
      </c>
      <c r="B242" s="162" t="s">
        <v>49</v>
      </c>
      <c r="C242" s="162" t="s">
        <v>26</v>
      </c>
      <c r="F242" s="162" t="s">
        <v>16</v>
      </c>
      <c r="G242" s="162" t="str">
        <f>CHOOSE(MONTH(H242), "Janvier", "Fevrier", "Mars", "Avril", "Mai", "Juin", "Juillet", "Aout", "Septembre", "Octobre", "Novembre", "Decembre")</f>
        <v>Octobre</v>
      </c>
      <c r="H242" s="153">
        <v>42674</v>
      </c>
      <c r="I242" s="155" t="s">
        <v>1051</v>
      </c>
      <c r="J242" s="73" t="s">
        <v>1052</v>
      </c>
      <c r="K242" s="73" t="s">
        <v>1054</v>
      </c>
      <c r="L242" s="72"/>
      <c r="M242" s="80" t="str">
        <f>IFERROR(VLOOKUP(K242,REFERENCES!R:S,2,FALSE),"")</f>
        <v>Nombre</v>
      </c>
      <c r="N242" s="75">
        <v>180</v>
      </c>
      <c r="O242" s="140"/>
      <c r="P242" s="140"/>
      <c r="Q242" s="140"/>
      <c r="R242" s="79" t="s">
        <v>1875</v>
      </c>
      <c r="S242" s="140">
        <v>180</v>
      </c>
      <c r="T242" s="85"/>
      <c r="U242" s="162" t="s">
        <v>17</v>
      </c>
      <c r="V242" s="73" t="s">
        <v>261</v>
      </c>
      <c r="W242" s="72" t="s">
        <v>1671</v>
      </c>
      <c r="Y242" s="164"/>
      <c r="Z242" s="165" t="s">
        <v>1069</v>
      </c>
      <c r="AA242" s="162" t="s">
        <v>2917</v>
      </c>
      <c r="AB242" s="162" t="str">
        <f>UPPER(LEFT(A242,3)&amp;YEAR(H242)&amp;MONTH(H242)&amp;DAY((H242))&amp;LEFT(U242,2)&amp;LEFT(V242,2)&amp;LEFT(W242,2))</f>
        <v>CAR20161031GRDA5E</v>
      </c>
      <c r="AC242" s="162">
        <f>COUNTIF($AB$4:$AB$297,AB242)</f>
        <v>2</v>
      </c>
      <c r="AD242" s="162" t="str">
        <f>VLOOKUP(U242,NIVEAUXADMIN!A:B,2,FALSE)</f>
        <v>HT08</v>
      </c>
      <c r="AE242" s="162" t="str">
        <f>VLOOKUP(V242,NIVEAUXADMIN!E:F,2,FALSE)</f>
        <v>HT08822</v>
      </c>
      <c r="AF242" s="162" t="str">
        <f>VLOOKUP(W242,NIVEAUXADMIN!I:J,2,FALSE)</f>
        <v>HT08822-05</v>
      </c>
      <c r="AG242" s="162">
        <f>IF(SUMPRODUCT(($A$4:$A242=A242)*($V$4:$V242=V242))&gt;1,0,1)</f>
        <v>1</v>
      </c>
    </row>
    <row r="243" spans="1:33" s="162" customFormat="1" ht="15" customHeight="1">
      <c r="A243" s="162" t="s">
        <v>2905</v>
      </c>
      <c r="B243" s="162" t="s">
        <v>49</v>
      </c>
      <c r="C243" s="162" t="s">
        <v>26</v>
      </c>
      <c r="F243" s="162" t="s">
        <v>16</v>
      </c>
      <c r="G243" s="162" t="str">
        <f>CHOOSE(MONTH(H243), "Janvier", "Fevrier", "Mars", "Avril", "Mai", "Juin", "Juillet", "Aout", "Septembre", "Octobre", "Novembre", "Decembre")</f>
        <v>Octobre</v>
      </c>
      <c r="H243" s="153">
        <v>42674</v>
      </c>
      <c r="I243" s="155" t="s">
        <v>1051</v>
      </c>
      <c r="J243" s="73" t="s">
        <v>1052</v>
      </c>
      <c r="K243" s="73" t="s">
        <v>1054</v>
      </c>
      <c r="L243" s="72"/>
      <c r="M243" s="80" t="str">
        <f>IFERROR(VLOOKUP(K243,REFERENCES!R:S,2,FALSE),"")</f>
        <v>Nombre</v>
      </c>
      <c r="N243" s="75">
        <v>180</v>
      </c>
      <c r="O243" s="140"/>
      <c r="P243" s="140"/>
      <c r="Q243" s="140"/>
      <c r="R243" s="79" t="s">
        <v>1875</v>
      </c>
      <c r="S243" s="140">
        <v>180</v>
      </c>
      <c r="T243" s="85"/>
      <c r="U243" s="162" t="s">
        <v>17</v>
      </c>
      <c r="V243" s="73" t="s">
        <v>255</v>
      </c>
      <c r="W243" s="72" t="s">
        <v>1407</v>
      </c>
      <c r="Y243" s="164"/>
      <c r="Z243" s="165" t="s">
        <v>1069</v>
      </c>
      <c r="AA243" s="162" t="s">
        <v>2917</v>
      </c>
      <c r="AB243" s="162" t="str">
        <f>UPPER(LEFT(A243,3)&amp;YEAR(H243)&amp;MONTH(H243)&amp;DAY((H243))&amp;LEFT(U243,2)&amp;LEFT(V243,2)&amp;LEFT(W243,2))</f>
        <v>CAR20161031GRCH2E</v>
      </c>
      <c r="AC243" s="162">
        <f>COUNTIF($AB$4:$AB$297,AB243)</f>
        <v>2</v>
      </c>
      <c r="AD243" s="162" t="str">
        <f>VLOOKUP(U243,NIVEAUXADMIN!A:B,2,FALSE)</f>
        <v>HT08</v>
      </c>
      <c r="AE243" s="162" t="str">
        <f>VLOOKUP(V243,NIVEAUXADMIN!E:F,2,FALSE)</f>
        <v>HT08815</v>
      </c>
      <c r="AF243" s="162" t="str">
        <f>VLOOKUP(W243,NIVEAUXADMIN!I:J,2,FALSE)</f>
        <v>HT08815-02</v>
      </c>
      <c r="AG243" s="162">
        <f>IF(SUMPRODUCT(($A$4:$A243=A243)*($V$4:$V243=V243))&gt;1,0,1)</f>
        <v>1</v>
      </c>
    </row>
    <row r="244" spans="1:33" s="162" customFormat="1" ht="15" customHeight="1">
      <c r="A244" s="162" t="s">
        <v>2905</v>
      </c>
      <c r="B244" s="162" t="s">
        <v>49</v>
      </c>
      <c r="C244" s="162" t="s">
        <v>26</v>
      </c>
      <c r="F244" s="162" t="s">
        <v>16</v>
      </c>
      <c r="G244" s="162" t="str">
        <f>CHOOSE(MONTH(H244), "Janvier", "Fevrier", "Mars", "Avril", "Mai", "Juin", "Juillet", "Aout", "Septembre", "Octobre", "Novembre", "Decembre")</f>
        <v>Octobre</v>
      </c>
      <c r="H244" s="153">
        <v>42674</v>
      </c>
      <c r="I244" s="155" t="s">
        <v>1051</v>
      </c>
      <c r="J244" s="73" t="s">
        <v>1052</v>
      </c>
      <c r="K244" s="73" t="s">
        <v>1054</v>
      </c>
      <c r="L244" s="72"/>
      <c r="M244" s="80" t="str">
        <f>IFERROR(VLOOKUP(K244,REFERENCES!R:S,2,FALSE),"")</f>
        <v>Nombre</v>
      </c>
      <c r="N244" s="75">
        <v>180</v>
      </c>
      <c r="O244" s="75"/>
      <c r="P244" s="75"/>
      <c r="Q244" s="75"/>
      <c r="R244" s="79"/>
      <c r="S244" s="140">
        <v>180</v>
      </c>
      <c r="U244" s="162" t="s">
        <v>17</v>
      </c>
      <c r="V244" s="73" t="s">
        <v>269</v>
      </c>
      <c r="W244" s="162" t="s">
        <v>1526</v>
      </c>
      <c r="Z244" s="165" t="s">
        <v>1069</v>
      </c>
      <c r="AA244" s="162" t="s">
        <v>2917</v>
      </c>
      <c r="AB244" s="162" t="str">
        <f>UPPER(LEFT(A244,3)&amp;YEAR(H244)&amp;MONTH(H244)&amp;DAY((H244))&amp;LEFT(U244,2)&amp;LEFT(V244,2)&amp;LEFT(W244,2))</f>
        <v>CAR20161031GRMO3E</v>
      </c>
      <c r="AC244" s="162">
        <f>COUNTIF($AB$4:$AB$297,AB244)</f>
        <v>3</v>
      </c>
      <c r="AD244" s="162" t="str">
        <f>VLOOKUP(U244,NIVEAUXADMIN!A:B,2,FALSE)</f>
        <v>HT08</v>
      </c>
      <c r="AE244" s="162" t="str">
        <f>VLOOKUP(V244,NIVEAUXADMIN!E:F,2,FALSE)</f>
        <v>HT08814</v>
      </c>
      <c r="AF244" s="162" t="str">
        <f>VLOOKUP(W244,NIVEAUXADMIN!I:J,2,FALSE)</f>
        <v>HT08814-03</v>
      </c>
      <c r="AG244" s="162">
        <f>IF(SUMPRODUCT(($A$4:$A244=A244)*($V$4:$V244=V244))&gt;1,0,1)</f>
        <v>1</v>
      </c>
    </row>
    <row r="245" spans="1:33" s="162" customFormat="1" ht="15" customHeight="1">
      <c r="A245" s="162" t="s">
        <v>2905</v>
      </c>
      <c r="B245" s="162" t="s">
        <v>49</v>
      </c>
      <c r="C245" s="162" t="s">
        <v>26</v>
      </c>
      <c r="F245" s="162" t="s">
        <v>16</v>
      </c>
      <c r="G245" s="162" t="str">
        <f>CHOOSE(MONTH(H245), "Janvier", "Fevrier", "Mars", "Avril", "Mai", "Juin", "Juillet", "Aout", "Septembre", "Octobre", "Novembre", "Decembre")</f>
        <v>Octobre</v>
      </c>
      <c r="H245" s="153">
        <v>42674</v>
      </c>
      <c r="I245" s="155" t="s">
        <v>1051</v>
      </c>
      <c r="J245" s="73" t="s">
        <v>1052</v>
      </c>
      <c r="K245" s="73" t="s">
        <v>1054</v>
      </c>
      <c r="L245" s="72"/>
      <c r="M245" s="80" t="str">
        <f>IFERROR(VLOOKUP(K245,REFERENCES!R:S,2,FALSE),"")</f>
        <v>Nombre</v>
      </c>
      <c r="N245" s="75">
        <v>180</v>
      </c>
      <c r="O245" s="140"/>
      <c r="P245" s="140"/>
      <c r="Q245" s="140"/>
      <c r="R245" s="79" t="s">
        <v>1875</v>
      </c>
      <c r="S245" s="140">
        <v>180</v>
      </c>
      <c r="T245" s="85"/>
      <c r="U245" s="162" t="s">
        <v>17</v>
      </c>
      <c r="V245" s="73" t="s">
        <v>142</v>
      </c>
      <c r="W245" s="72" t="s">
        <v>1520</v>
      </c>
      <c r="Y245" s="164"/>
      <c r="Z245" s="165" t="s">
        <v>1069</v>
      </c>
      <c r="AA245" s="162" t="s">
        <v>2917</v>
      </c>
      <c r="AB245" s="162" t="str">
        <f>UPPER(LEFT(A245,3)&amp;YEAR(H245)&amp;MONTH(H245)&amp;DAY((H245))&amp;LEFT(U245,2)&amp;LEFT(V245,2)&amp;LEFT(W245,2))</f>
        <v>CAR20161031GRAB3E</v>
      </c>
      <c r="AC245" s="162">
        <f>COUNTIF($AB$4:$AB$297,AB245)</f>
        <v>2</v>
      </c>
      <c r="AD245" s="162" t="str">
        <f>VLOOKUP(U245,NIVEAUXADMIN!A:B,2,FALSE)</f>
        <v>HT08</v>
      </c>
      <c r="AE245" s="162" t="str">
        <f>VLOOKUP(V245,NIVEAUXADMIN!E:F,2,FALSE)</f>
        <v>HT08812</v>
      </c>
      <c r="AF245" s="162" t="str">
        <f>VLOOKUP(W245,NIVEAUXADMIN!I:J,2,FALSE)</f>
        <v>HT08812-03</v>
      </c>
      <c r="AG245" s="162">
        <f>IF(SUMPRODUCT(($A$4:$A245=A245)*($V$4:$V245=V245))&gt;1,0,1)</f>
        <v>1</v>
      </c>
    </row>
    <row r="246" spans="1:33" s="162" customFormat="1" ht="15" customHeight="1">
      <c r="A246" s="162" t="s">
        <v>2905</v>
      </c>
      <c r="B246" s="162" t="s">
        <v>49</v>
      </c>
      <c r="C246" s="162" t="s">
        <v>26</v>
      </c>
      <c r="F246" s="162" t="s">
        <v>16</v>
      </c>
      <c r="G246" s="162" t="str">
        <f>CHOOSE(MONTH(H246), "Janvier", "Fevrier", "Mars", "Avril", "Mai", "Juin", "Juillet", "Aout", "Septembre", "Octobre", "Novembre", "Decembre")</f>
        <v>Octobre</v>
      </c>
      <c r="H246" s="153">
        <v>42674</v>
      </c>
      <c r="I246" s="155" t="s">
        <v>1049</v>
      </c>
      <c r="J246" s="73" t="s">
        <v>1053</v>
      </c>
      <c r="K246" s="73" t="s">
        <v>1048</v>
      </c>
      <c r="L246" s="72"/>
      <c r="M246" s="80" t="str">
        <f>IFERROR(VLOOKUP(K246,REFERENCES!R:S,2,FALSE),"")</f>
        <v>Nombre</v>
      </c>
      <c r="N246" s="75">
        <v>6</v>
      </c>
      <c r="O246" s="140"/>
      <c r="P246" s="140"/>
      <c r="Q246" s="140"/>
      <c r="R246" s="79" t="s">
        <v>1875</v>
      </c>
      <c r="S246" s="140">
        <v>6</v>
      </c>
      <c r="T246" s="85"/>
      <c r="U246" s="162" t="s">
        <v>17</v>
      </c>
      <c r="V246" s="73" t="s">
        <v>18</v>
      </c>
      <c r="W246" s="72" t="s">
        <v>1297</v>
      </c>
      <c r="Y246" s="164"/>
      <c r="Z246" s="165" t="s">
        <v>1069</v>
      </c>
      <c r="AA246" s="162" t="s">
        <v>2917</v>
      </c>
      <c r="AB246" s="162" t="str">
        <f>UPPER(LEFT(A246,3)&amp;YEAR(H246)&amp;MONTH(H246)&amp;DAY((H246))&amp;LEFT(U246,2)&amp;LEFT(V246,2)&amp;LEFT(W246,2))</f>
        <v>CAR20161031GRJE1È</v>
      </c>
      <c r="AC246" s="162">
        <f>COUNTIF($AB$4:$AB$297,AB246)</f>
        <v>3</v>
      </c>
      <c r="AD246" s="162" t="str">
        <f>VLOOKUP(U246,NIVEAUXADMIN!A:B,2,FALSE)</f>
        <v>HT08</v>
      </c>
      <c r="AE246" s="162" t="str">
        <f>VLOOKUP(V246,NIVEAUXADMIN!E:F,2,FALSE)</f>
        <v>HT08811</v>
      </c>
      <c r="AF246" s="162" t="str">
        <f>VLOOKUP(W246,NIVEAUXADMIN!I:J,2,FALSE)</f>
        <v>HT08811-01</v>
      </c>
      <c r="AG246" s="162">
        <f>IF(SUMPRODUCT(($A$4:$A246=A246)*($V$4:$V246=V246))&gt;1,0,1)</f>
        <v>0</v>
      </c>
    </row>
    <row r="247" spans="1:33" s="162" customFormat="1" ht="15" customHeight="1">
      <c r="A247" s="162" t="s">
        <v>2905</v>
      </c>
      <c r="B247" s="162" t="s">
        <v>49</v>
      </c>
      <c r="C247" s="162" t="s">
        <v>26</v>
      </c>
      <c r="F247" s="162" t="s">
        <v>16</v>
      </c>
      <c r="G247" s="162" t="str">
        <f>CHOOSE(MONTH(H247), "Janvier", "Fevrier", "Mars", "Avril", "Mai", "Juin", "Juillet", "Aout", "Septembre", "Octobre", "Novembre", "Decembre")</f>
        <v>Octobre</v>
      </c>
      <c r="H247" s="153">
        <v>42674</v>
      </c>
      <c r="I247" s="155" t="s">
        <v>1051</v>
      </c>
      <c r="J247" s="73" t="s">
        <v>1052</v>
      </c>
      <c r="K247" s="73" t="s">
        <v>1054</v>
      </c>
      <c r="L247" s="72"/>
      <c r="M247" s="80" t="str">
        <f>IFERROR(VLOOKUP(K247,REFERENCES!R:S,2,FALSE),"")</f>
        <v>Nombre</v>
      </c>
      <c r="N247" s="75">
        <v>180</v>
      </c>
      <c r="O247" s="140"/>
      <c r="P247" s="140"/>
      <c r="Q247" s="140"/>
      <c r="R247" s="79"/>
      <c r="S247" s="140">
        <v>180</v>
      </c>
      <c r="T247" s="85" t="s">
        <v>1040</v>
      </c>
      <c r="U247" s="162" t="s">
        <v>17</v>
      </c>
      <c r="V247" s="73" t="s">
        <v>275</v>
      </c>
      <c r="W247" s="72" t="s">
        <v>1615</v>
      </c>
      <c r="Y247" s="164"/>
      <c r="Z247" s="165"/>
      <c r="AA247" s="162" t="s">
        <v>2917</v>
      </c>
      <c r="AB247" s="162" t="str">
        <f>UPPER(LEFT(A247,3)&amp;YEAR(H247)&amp;MONTH(H247)&amp;DAY((H247))&amp;LEFT(U247,2)&amp;LEFT(V247,2)&amp;LEFT(W247,2))</f>
        <v>CAR20161031GRRO4E</v>
      </c>
      <c r="AC247" s="162">
        <f>COUNTIF($AB$4:$AB$297,AB247)</f>
        <v>3</v>
      </c>
      <c r="AD247" s="162" t="str">
        <f>VLOOKUP(U247,NIVEAUXADMIN!A:B,2,FALSE)</f>
        <v>HT08</v>
      </c>
      <c r="AE247" s="162" t="str">
        <f>VLOOKUP(V247,NIVEAUXADMIN!E:F,2,FALSE)</f>
        <v>HT08832</v>
      </c>
      <c r="AF247" s="162" t="str">
        <f>VLOOKUP(W247,NIVEAUXADMIN!I:J,2,FALSE)</f>
        <v>HT08832-04</v>
      </c>
      <c r="AG247" s="162">
        <f>IF(SUMPRODUCT(($A$4:$A247=A247)*($V$4:$V247=V247))&gt;1,0,1)</f>
        <v>0</v>
      </c>
    </row>
    <row r="248" spans="1:33" s="162" customFormat="1" ht="15" customHeight="1">
      <c r="A248" s="162" t="s">
        <v>2905</v>
      </c>
      <c r="B248" s="162" t="s">
        <v>49</v>
      </c>
      <c r="C248" s="162" t="s">
        <v>26</v>
      </c>
      <c r="F248" s="162" t="s">
        <v>16</v>
      </c>
      <c r="G248" s="162" t="str">
        <f>CHOOSE(MONTH(H248), "Janvier", "Fevrier", "Mars", "Avril", "Mai", "Juin", "Juillet", "Aout", "Septembre", "Octobre", "Novembre", "Decembre")</f>
        <v>Octobre</v>
      </c>
      <c r="H248" s="153">
        <v>42674</v>
      </c>
      <c r="I248" s="155" t="s">
        <v>1049</v>
      </c>
      <c r="J248" s="73" t="s">
        <v>1053</v>
      </c>
      <c r="K248" s="73" t="s">
        <v>1048</v>
      </c>
      <c r="L248" s="72"/>
      <c r="M248" s="80" t="str">
        <f>IFERROR(VLOOKUP(K248,REFERENCES!R:S,2,FALSE),"")</f>
        <v>Nombre</v>
      </c>
      <c r="N248" s="75">
        <v>90</v>
      </c>
      <c r="O248" s="140"/>
      <c r="P248" s="140"/>
      <c r="Q248" s="140"/>
      <c r="R248" s="79" t="s">
        <v>1875</v>
      </c>
      <c r="S248" s="140">
        <v>90</v>
      </c>
      <c r="T248" s="85" t="s">
        <v>1040</v>
      </c>
      <c r="U248" s="162" t="s">
        <v>17</v>
      </c>
      <c r="V248" s="73" t="s">
        <v>275</v>
      </c>
      <c r="W248" s="72" t="s">
        <v>1615</v>
      </c>
      <c r="Y248" s="164"/>
      <c r="Z248" s="165" t="s">
        <v>1069</v>
      </c>
      <c r="AA248" s="165" t="s">
        <v>2917</v>
      </c>
      <c r="AB248" s="162" t="str">
        <f>UPPER(LEFT(A248,3)&amp;YEAR(H248)&amp;MONTH(H248)&amp;DAY((H248))&amp;LEFT(U248,2)&amp;LEFT(V248,2)&amp;LEFT(W248,2))</f>
        <v>CAR20161031GRRO4E</v>
      </c>
      <c r="AC248" s="162">
        <f>COUNTIF($AB$4:$AB$297,AB248)</f>
        <v>3</v>
      </c>
      <c r="AD248" s="162" t="str">
        <f>VLOOKUP(U248,NIVEAUXADMIN!A:B,2,FALSE)</f>
        <v>HT08</v>
      </c>
      <c r="AE248" s="162" t="str">
        <f>VLOOKUP(V248,NIVEAUXADMIN!E:F,2,FALSE)</f>
        <v>HT08832</v>
      </c>
      <c r="AF248" s="162" t="str">
        <f>VLOOKUP(W248,NIVEAUXADMIN!I:J,2,FALSE)</f>
        <v>HT08832-04</v>
      </c>
      <c r="AG248" s="162">
        <f>IF(SUMPRODUCT(($A$4:$A248=A248)*($V$4:$V248=V248))&gt;1,0,1)</f>
        <v>0</v>
      </c>
    </row>
    <row r="249" spans="1:33" s="162" customFormat="1" ht="15" customHeight="1">
      <c r="A249" s="162" t="s">
        <v>2905</v>
      </c>
      <c r="B249" s="162" t="s">
        <v>49</v>
      </c>
      <c r="C249" s="162" t="s">
        <v>26</v>
      </c>
      <c r="F249" s="162" t="s">
        <v>16</v>
      </c>
      <c r="G249" s="162" t="str">
        <f>CHOOSE(MONTH(H249), "Janvier", "Fevrier", "Mars", "Avril", "Mai", "Juin", "Juillet", "Aout", "Septembre", "Octobre", "Novembre", "Decembre")</f>
        <v>Octobre</v>
      </c>
      <c r="H249" s="153">
        <v>42674</v>
      </c>
      <c r="I249" s="155" t="s">
        <v>1051</v>
      </c>
      <c r="J249" s="73" t="s">
        <v>1052</v>
      </c>
      <c r="K249" s="73" t="s">
        <v>1054</v>
      </c>
      <c r="L249" s="72"/>
      <c r="M249" s="80" t="str">
        <f>IFERROR(VLOOKUP(K249,REFERENCES!R:S,2,FALSE),"")</f>
        <v>Nombre</v>
      </c>
      <c r="N249" s="75">
        <v>180</v>
      </c>
      <c r="O249" s="140"/>
      <c r="P249" s="140"/>
      <c r="Q249" s="140"/>
      <c r="R249" s="79"/>
      <c r="S249" s="140">
        <v>180</v>
      </c>
      <c r="T249" s="85"/>
      <c r="U249" s="162" t="s">
        <v>17</v>
      </c>
      <c r="V249" s="73" t="s">
        <v>261</v>
      </c>
      <c r="W249" s="72" t="s">
        <v>1714</v>
      </c>
      <c r="Y249" s="164"/>
      <c r="Z249" s="165"/>
      <c r="AA249" s="165" t="s">
        <v>2917</v>
      </c>
      <c r="AB249" s="162" t="str">
        <f>UPPER(LEFT(A249,3)&amp;YEAR(H249)&amp;MONTH(H249)&amp;DAY((H249))&amp;LEFT(U249,2)&amp;LEFT(V249,2)&amp;LEFT(W249,2))</f>
        <v>CAR20161031GRDA6E</v>
      </c>
      <c r="AC249" s="162">
        <f>COUNTIF($AB$4:$AB$297,AB249)</f>
        <v>3</v>
      </c>
      <c r="AD249" s="162" t="str">
        <f>VLOOKUP(U249,NIVEAUXADMIN!A:B,2,FALSE)</f>
        <v>HT08</v>
      </c>
      <c r="AE249" s="162" t="str">
        <f>VLOOKUP(V249,NIVEAUXADMIN!E:F,2,FALSE)</f>
        <v>HT08822</v>
      </c>
      <c r="AF249" s="162" t="str">
        <f>VLOOKUP(W249,NIVEAUXADMIN!I:J,2,FALSE)</f>
        <v>HT08822-04</v>
      </c>
      <c r="AG249" s="162">
        <f>IF(SUMPRODUCT(($A$4:$A249=A249)*($V$4:$V249=V249))&gt;1,0,1)</f>
        <v>0</v>
      </c>
    </row>
    <row r="250" spans="1:33" s="162" customFormat="1" ht="15" customHeight="1">
      <c r="A250" s="162" t="s">
        <v>2905</v>
      </c>
      <c r="B250" s="162" t="s">
        <v>49</v>
      </c>
      <c r="C250" s="162" t="s">
        <v>26</v>
      </c>
      <c r="F250" s="162" t="s">
        <v>16</v>
      </c>
      <c r="G250" s="162" t="str">
        <f>CHOOSE(MONTH(H250), "Janvier", "Fevrier", "Mars", "Avril", "Mai", "Juin", "Juillet", "Aout", "Septembre", "Octobre", "Novembre", "Decembre")</f>
        <v>Octobre</v>
      </c>
      <c r="H250" s="153">
        <v>42674</v>
      </c>
      <c r="I250" s="155" t="s">
        <v>1049</v>
      </c>
      <c r="J250" s="73" t="s">
        <v>1053</v>
      </c>
      <c r="K250" s="73" t="s">
        <v>1048</v>
      </c>
      <c r="L250" s="72"/>
      <c r="M250" s="80" t="str">
        <f>IFERROR(VLOOKUP(K250,REFERENCES!R:S,2,FALSE),"")</f>
        <v>Nombre</v>
      </c>
      <c r="N250" s="75">
        <v>60</v>
      </c>
      <c r="O250" s="140"/>
      <c r="P250" s="140"/>
      <c r="Q250" s="140"/>
      <c r="R250" s="79" t="s">
        <v>1875</v>
      </c>
      <c r="S250" s="140">
        <v>60</v>
      </c>
      <c r="T250" s="85"/>
      <c r="U250" s="162" t="s">
        <v>17</v>
      </c>
      <c r="V250" s="73" t="s">
        <v>261</v>
      </c>
      <c r="W250" s="72" t="s">
        <v>1714</v>
      </c>
      <c r="Y250" s="164"/>
      <c r="Z250" s="165" t="s">
        <v>1069</v>
      </c>
      <c r="AA250" s="162" t="s">
        <v>2917</v>
      </c>
      <c r="AB250" s="162" t="str">
        <f>UPPER(LEFT(A250,3)&amp;YEAR(H250)&amp;MONTH(H250)&amp;DAY((H250))&amp;LEFT(U250,2)&amp;LEFT(V250,2)&amp;LEFT(W250,2))</f>
        <v>CAR20161031GRDA6E</v>
      </c>
      <c r="AC250" s="162">
        <f>COUNTIF($AB$4:$AB$297,AB250)</f>
        <v>3</v>
      </c>
      <c r="AD250" s="162" t="str">
        <f>VLOOKUP(U250,NIVEAUXADMIN!A:B,2,FALSE)</f>
        <v>HT08</v>
      </c>
      <c r="AE250" s="162" t="str">
        <f>VLOOKUP(V250,NIVEAUXADMIN!E:F,2,FALSE)</f>
        <v>HT08822</v>
      </c>
      <c r="AF250" s="162" t="str">
        <f>VLOOKUP(W250,NIVEAUXADMIN!I:J,2,FALSE)</f>
        <v>HT08822-04</v>
      </c>
      <c r="AG250" s="162">
        <f>IF(SUMPRODUCT(($A$4:$A250=A250)*($V$4:$V250=V250))&gt;1,0,1)</f>
        <v>0</v>
      </c>
    </row>
    <row r="251" spans="1:33" s="162" customFormat="1" ht="15" customHeight="1">
      <c r="A251" s="162" t="s">
        <v>2905</v>
      </c>
      <c r="B251" s="162" t="s">
        <v>49</v>
      </c>
      <c r="C251" s="162" t="s">
        <v>26</v>
      </c>
      <c r="F251" s="162" t="s">
        <v>16</v>
      </c>
      <c r="G251" s="162" t="str">
        <f>CHOOSE(MONTH(H251), "Janvier", "Fevrier", "Mars", "Avril", "Mai", "Juin", "Juillet", "Aout", "Septembre", "Octobre", "Novembre", "Decembre")</f>
        <v>Octobre</v>
      </c>
      <c r="H251" s="153">
        <v>42674</v>
      </c>
      <c r="I251" s="155" t="s">
        <v>1049</v>
      </c>
      <c r="J251" s="73" t="s">
        <v>1053</v>
      </c>
      <c r="K251" s="73" t="s">
        <v>1048</v>
      </c>
      <c r="L251" s="72"/>
      <c r="M251" s="80" t="str">
        <f>IFERROR(VLOOKUP(K251,REFERENCES!R:S,2,FALSE),"")</f>
        <v>Nombre</v>
      </c>
      <c r="N251" s="75">
        <v>113</v>
      </c>
      <c r="O251" s="140"/>
      <c r="P251" s="140"/>
      <c r="Q251" s="140"/>
      <c r="R251" s="79" t="s">
        <v>1875</v>
      </c>
      <c r="S251" s="140">
        <v>113</v>
      </c>
      <c r="T251" s="85"/>
      <c r="U251" s="162" t="s">
        <v>17</v>
      </c>
      <c r="V251" s="73" t="s">
        <v>255</v>
      </c>
      <c r="W251" s="72" t="s">
        <v>1407</v>
      </c>
      <c r="Y251" s="164"/>
      <c r="Z251" s="165" t="s">
        <v>1069</v>
      </c>
      <c r="AA251" s="165" t="s">
        <v>2917</v>
      </c>
      <c r="AB251" s="162" t="str">
        <f>UPPER(LEFT(A251,3)&amp;YEAR(H251)&amp;MONTH(H251)&amp;DAY((H251))&amp;LEFT(U251,2)&amp;LEFT(V251,2)&amp;LEFT(W251,2))</f>
        <v>CAR20161031GRCH2E</v>
      </c>
      <c r="AC251" s="162">
        <f>COUNTIF($AB$4:$AB$297,AB251)</f>
        <v>2</v>
      </c>
      <c r="AD251" s="162" t="str">
        <f>VLOOKUP(U251,NIVEAUXADMIN!A:B,2,FALSE)</f>
        <v>HT08</v>
      </c>
      <c r="AE251" s="162" t="str">
        <f>VLOOKUP(V251,NIVEAUXADMIN!E:F,2,FALSE)</f>
        <v>HT08815</v>
      </c>
      <c r="AF251" s="162" t="str">
        <f>VLOOKUP(W251,NIVEAUXADMIN!I:J,2,FALSE)</f>
        <v>HT08815-02</v>
      </c>
      <c r="AG251" s="162">
        <f>IF(SUMPRODUCT(($A$4:$A251=A251)*($V$4:$V251=V251))&gt;1,0,1)</f>
        <v>0</v>
      </c>
    </row>
    <row r="252" spans="1:33" s="162" customFormat="1" ht="15" customHeight="1">
      <c r="A252" s="162" t="s">
        <v>2905</v>
      </c>
      <c r="B252" s="162" t="s">
        <v>49</v>
      </c>
      <c r="C252" s="162" t="s">
        <v>26</v>
      </c>
      <c r="F252" s="162" t="s">
        <v>16</v>
      </c>
      <c r="G252" s="162" t="str">
        <f>CHOOSE(MONTH(H252), "Janvier", "Fevrier", "Mars", "Avril", "Mai", "Juin", "Juillet", "Aout", "Septembre", "Octobre", "Novembre", "Decembre")</f>
        <v>Octobre</v>
      </c>
      <c r="H252" s="153">
        <v>42674</v>
      </c>
      <c r="I252" s="155" t="s">
        <v>1049</v>
      </c>
      <c r="J252" s="73" t="s">
        <v>1053</v>
      </c>
      <c r="K252" s="73" t="s">
        <v>1048</v>
      </c>
      <c r="L252" s="72"/>
      <c r="M252" s="80" t="str">
        <f>IFERROR(VLOOKUP(K252,REFERENCES!R:S,2,FALSE),"")</f>
        <v>Nombre</v>
      </c>
      <c r="N252" s="75">
        <v>110</v>
      </c>
      <c r="O252" s="140"/>
      <c r="P252" s="140"/>
      <c r="Q252" s="140"/>
      <c r="R252" s="79" t="s">
        <v>1875</v>
      </c>
      <c r="S252" s="140">
        <v>110</v>
      </c>
      <c r="T252" s="85" t="s">
        <v>1040</v>
      </c>
      <c r="U252" s="162" t="s">
        <v>17</v>
      </c>
      <c r="V252" s="73" t="s">
        <v>269</v>
      </c>
      <c r="W252" s="72" t="s">
        <v>1526</v>
      </c>
      <c r="Y252" s="164"/>
      <c r="Z252" s="165" t="s">
        <v>1069</v>
      </c>
      <c r="AA252" s="162" t="s">
        <v>2917</v>
      </c>
      <c r="AB252" s="162" t="str">
        <f>UPPER(LEFT(A252,3)&amp;YEAR(H252)&amp;MONTH(H252)&amp;DAY((H252))&amp;LEFT(U252,2)&amp;LEFT(V252,2)&amp;LEFT(W252,2))</f>
        <v>CAR20161031GRMO3E</v>
      </c>
      <c r="AC252" s="162">
        <f>COUNTIF($AB$4:$AB$297,AB252)</f>
        <v>3</v>
      </c>
      <c r="AD252" s="162" t="str">
        <f>VLOOKUP(U252,NIVEAUXADMIN!A:B,2,FALSE)</f>
        <v>HT08</v>
      </c>
      <c r="AE252" s="162" t="str">
        <f>VLOOKUP(V252,NIVEAUXADMIN!E:F,2,FALSE)</f>
        <v>HT08814</v>
      </c>
      <c r="AF252" s="162" t="str">
        <f>VLOOKUP(W252,NIVEAUXADMIN!I:J,2,FALSE)</f>
        <v>HT08814-03</v>
      </c>
      <c r="AG252" s="162">
        <f>IF(SUMPRODUCT(($A$4:$A252=A252)*($V$4:$V252=V252))&gt;1,0,1)</f>
        <v>0</v>
      </c>
    </row>
    <row r="253" spans="1:33" s="162" customFormat="1" ht="15" customHeight="1">
      <c r="A253" s="162" t="s">
        <v>2905</v>
      </c>
      <c r="B253" s="162" t="s">
        <v>49</v>
      </c>
      <c r="C253" s="162" t="s">
        <v>26</v>
      </c>
      <c r="F253" s="162" t="s">
        <v>16</v>
      </c>
      <c r="G253" s="162" t="str">
        <f>CHOOSE(MONTH(H253), "Janvier", "Fevrier", "Mars", "Avril", "Mai", "Juin", "Juillet", "Aout", "Septembre", "Octobre", "Novembre", "Decembre")</f>
        <v>Octobre</v>
      </c>
      <c r="H253" s="153">
        <v>42674</v>
      </c>
      <c r="I253" s="155" t="s">
        <v>1049</v>
      </c>
      <c r="J253" s="73" t="s">
        <v>1053</v>
      </c>
      <c r="K253" s="73" t="s">
        <v>1048</v>
      </c>
      <c r="L253" s="72"/>
      <c r="M253" s="80" t="str">
        <f>IFERROR(VLOOKUP(K253,REFERENCES!R:S,2,FALSE),"")</f>
        <v>Nombre</v>
      </c>
      <c r="N253" s="75">
        <v>125</v>
      </c>
      <c r="O253" s="140"/>
      <c r="P253" s="140"/>
      <c r="Q253" s="140"/>
      <c r="R253" s="79" t="s">
        <v>1875</v>
      </c>
      <c r="S253" s="140">
        <v>125</v>
      </c>
      <c r="T253" s="85"/>
      <c r="U253" s="162" t="s">
        <v>17</v>
      </c>
      <c r="V253" s="73" t="s">
        <v>142</v>
      </c>
      <c r="W253" s="72" t="s">
        <v>1520</v>
      </c>
      <c r="Y253" s="164"/>
      <c r="Z253" s="165" t="s">
        <v>1069</v>
      </c>
      <c r="AA253" s="165" t="s">
        <v>2917</v>
      </c>
      <c r="AB253" s="162" t="str">
        <f>UPPER(LEFT(A253,3)&amp;YEAR(H253)&amp;MONTH(H253)&amp;DAY((H253))&amp;LEFT(U253,2)&amp;LEFT(V253,2)&amp;LEFT(W253,2))</f>
        <v>CAR20161031GRAB3E</v>
      </c>
      <c r="AC253" s="162">
        <f>COUNTIF($AB$4:$AB$297,AB253)</f>
        <v>2</v>
      </c>
      <c r="AD253" s="162" t="str">
        <f>VLOOKUP(U253,NIVEAUXADMIN!A:B,2,FALSE)</f>
        <v>HT08</v>
      </c>
      <c r="AE253" s="162" t="str">
        <f>VLOOKUP(V253,NIVEAUXADMIN!E:F,2,FALSE)</f>
        <v>HT08812</v>
      </c>
      <c r="AF253" s="162" t="str">
        <f>VLOOKUP(W253,NIVEAUXADMIN!I:J,2,FALSE)</f>
        <v>HT08812-03</v>
      </c>
      <c r="AG253" s="162">
        <f>IF(SUMPRODUCT(($A$4:$A253=A253)*($V$4:$V253=V253))&gt;1,0,1)</f>
        <v>0</v>
      </c>
    </row>
    <row r="254" spans="1:33" s="162" customFormat="1" ht="15" customHeight="1">
      <c r="A254" s="162" t="s">
        <v>2905</v>
      </c>
      <c r="B254" s="162" t="s">
        <v>49</v>
      </c>
      <c r="C254" s="162" t="s">
        <v>26</v>
      </c>
      <c r="F254" s="162" t="s">
        <v>16</v>
      </c>
      <c r="G254" s="162" t="str">
        <f>CHOOSE(MONTH(H254), "Janvier", "Fevrier", "Mars", "Avril", "Mai", "Juin", "Juillet", "Aout", "Septembre", "Octobre", "Novembre", "Decembre")</f>
        <v>Octobre</v>
      </c>
      <c r="H254" s="153">
        <v>42674</v>
      </c>
      <c r="I254" s="155" t="s">
        <v>1049</v>
      </c>
      <c r="J254" s="73" t="s">
        <v>1053</v>
      </c>
      <c r="K254" s="73" t="s">
        <v>1048</v>
      </c>
      <c r="L254" s="72"/>
      <c r="M254" s="80" t="str">
        <f>IFERROR(VLOOKUP(K254,REFERENCES!R:S,2,FALSE),"")</f>
        <v>Nombre</v>
      </c>
      <c r="N254" s="75">
        <v>94</v>
      </c>
      <c r="O254" s="140"/>
      <c r="P254" s="140"/>
      <c r="Q254" s="140"/>
      <c r="R254" s="79"/>
      <c r="S254" s="140">
        <v>94</v>
      </c>
      <c r="T254" s="85" t="s">
        <v>1040</v>
      </c>
      <c r="U254" s="162" t="s">
        <v>17</v>
      </c>
      <c r="V254" s="73" t="s">
        <v>275</v>
      </c>
      <c r="W254" s="72" t="s">
        <v>1409</v>
      </c>
      <c r="Y254" s="164"/>
      <c r="Z254" s="165"/>
      <c r="AA254" s="165" t="s">
        <v>2917</v>
      </c>
      <c r="AB254" s="162" t="str">
        <f>UPPER(LEFT(A254,3)&amp;YEAR(H254)&amp;MONTH(H254)&amp;DAY((H254))&amp;LEFT(U254,2)&amp;LEFT(V254,2)&amp;LEFT(W254,2))</f>
        <v>CAR20161031GRRO2E</v>
      </c>
      <c r="AC254" s="162">
        <f>COUNTIF($AB$4:$AB$297,AB254)</f>
        <v>3</v>
      </c>
      <c r="AD254" s="162" t="str">
        <f>VLOOKUP(U254,NIVEAUXADMIN!A:B,2,FALSE)</f>
        <v>HT08</v>
      </c>
      <c r="AE254" s="162" t="str">
        <f>VLOOKUP(V254,NIVEAUXADMIN!E:F,2,FALSE)</f>
        <v>HT08832</v>
      </c>
      <c r="AF254" s="162" t="str">
        <f>VLOOKUP(W254,NIVEAUXADMIN!I:J,2,FALSE)</f>
        <v>HT08832-02</v>
      </c>
      <c r="AG254" s="162">
        <f>IF(SUMPRODUCT(($A$4:$A254=A254)*($V$4:$V254=V254))&gt;1,0,1)</f>
        <v>0</v>
      </c>
    </row>
    <row r="255" spans="1:33" s="162" customFormat="1" ht="15" customHeight="1">
      <c r="A255" s="162" t="s">
        <v>2905</v>
      </c>
      <c r="B255" s="162" t="s">
        <v>49</v>
      </c>
      <c r="C255" s="162" t="s">
        <v>26</v>
      </c>
      <c r="F255" s="162" t="s">
        <v>16</v>
      </c>
      <c r="G255" s="162" t="str">
        <f>CHOOSE(MONTH(H255), "Janvier", "Fevrier", "Mars", "Avril", "Mai", "Juin", "Juillet", "Aout", "Septembre", "Octobre", "Novembre", "Decembre")</f>
        <v>Octobre</v>
      </c>
      <c r="H255" s="153">
        <v>42674</v>
      </c>
      <c r="I255" s="155" t="s">
        <v>1051</v>
      </c>
      <c r="J255" s="73" t="s">
        <v>1052</v>
      </c>
      <c r="K255" s="73" t="s">
        <v>1062</v>
      </c>
      <c r="L255" s="172" t="s">
        <v>1205</v>
      </c>
      <c r="M255" s="80" t="str">
        <f>IFERROR(VLOOKUP(K255,REFERENCES!R:S,2,FALSE),"")</f>
        <v>Nombre</v>
      </c>
      <c r="N255" s="75">
        <v>85</v>
      </c>
      <c r="O255" s="140"/>
      <c r="P255" s="140"/>
      <c r="Q255" s="140"/>
      <c r="R255" s="79" t="s">
        <v>1875</v>
      </c>
      <c r="S255" s="140">
        <v>85</v>
      </c>
      <c r="T255" s="85" t="s">
        <v>1040</v>
      </c>
      <c r="U255" s="162" t="s">
        <v>17</v>
      </c>
      <c r="V255" s="73" t="s">
        <v>275</v>
      </c>
      <c r="W255" s="72" t="s">
        <v>1409</v>
      </c>
      <c r="Y255" s="164"/>
      <c r="Z255" s="165" t="s">
        <v>1069</v>
      </c>
      <c r="AA255" s="162" t="s">
        <v>2917</v>
      </c>
      <c r="AB255" s="162" t="str">
        <f>UPPER(LEFT(A255,3)&amp;YEAR(H255)&amp;MONTH(H255)&amp;DAY((H255))&amp;LEFT(U255,2)&amp;LEFT(V255,2)&amp;LEFT(W255,2))</f>
        <v>CAR20161031GRRO2E</v>
      </c>
      <c r="AC255" s="162">
        <f>COUNTIF($AB$4:$AB$297,AB255)</f>
        <v>3</v>
      </c>
      <c r="AD255" s="162" t="str">
        <f>VLOOKUP(U255,NIVEAUXADMIN!A:B,2,FALSE)</f>
        <v>HT08</v>
      </c>
      <c r="AE255" s="162" t="str">
        <f>VLOOKUP(V255,NIVEAUXADMIN!E:F,2,FALSE)</f>
        <v>HT08832</v>
      </c>
      <c r="AF255" s="162" t="str">
        <f>VLOOKUP(W255,NIVEAUXADMIN!I:J,2,FALSE)</f>
        <v>HT08832-02</v>
      </c>
      <c r="AG255" s="162">
        <f>IF(SUMPRODUCT(($A$4:$A255=A255)*($V$4:$V255=V255))&gt;1,0,1)</f>
        <v>0</v>
      </c>
    </row>
    <row r="256" spans="1:33" s="162" customFormat="1" ht="15" customHeight="1">
      <c r="A256" s="162" t="s">
        <v>2905</v>
      </c>
      <c r="B256" s="162" t="s">
        <v>49</v>
      </c>
      <c r="C256" s="162" t="s">
        <v>26</v>
      </c>
      <c r="F256" s="162" t="s">
        <v>16</v>
      </c>
      <c r="G256" s="162" t="str">
        <f>CHOOSE(MONTH(H256), "Janvier", "Fevrier", "Mars", "Avril", "Mai", "Juin", "Juillet", "Aout", "Septembre", "Octobre", "Novembre", "Decembre")</f>
        <v>Octobre</v>
      </c>
      <c r="H256" s="153">
        <v>42674</v>
      </c>
      <c r="I256" s="155" t="s">
        <v>1051</v>
      </c>
      <c r="J256" s="73" t="s">
        <v>1052</v>
      </c>
      <c r="K256" s="73" t="s">
        <v>1062</v>
      </c>
      <c r="L256" s="172" t="s">
        <v>1205</v>
      </c>
      <c r="M256" s="80" t="str">
        <f>IFERROR(VLOOKUP(K256,REFERENCES!R:S,2,FALSE),"")</f>
        <v>Nombre</v>
      </c>
      <c r="N256" s="75">
        <v>85</v>
      </c>
      <c r="O256" s="140"/>
      <c r="P256" s="140"/>
      <c r="Q256" s="140"/>
      <c r="R256" s="79"/>
      <c r="S256" s="140">
        <v>85</v>
      </c>
      <c r="T256" s="85" t="s">
        <v>1040</v>
      </c>
      <c r="U256" s="162" t="s">
        <v>17</v>
      </c>
      <c r="V256" s="73" t="s">
        <v>275</v>
      </c>
      <c r="W256" s="72" t="s">
        <v>1615</v>
      </c>
      <c r="Y256" s="164"/>
      <c r="Z256" s="165"/>
      <c r="AA256" s="162" t="s">
        <v>2917</v>
      </c>
      <c r="AB256" s="162" t="str">
        <f>UPPER(LEFT(A256,3)&amp;YEAR(H256)&amp;MONTH(H256)&amp;DAY((H256))&amp;LEFT(U256,2)&amp;LEFT(V256,2)&amp;LEFT(W256,2))</f>
        <v>CAR20161031GRRO4E</v>
      </c>
      <c r="AC256" s="162">
        <f>COUNTIF($AB$4:$AB$297,AB256)</f>
        <v>3</v>
      </c>
      <c r="AD256" s="162" t="str">
        <f>VLOOKUP(U256,NIVEAUXADMIN!A:B,2,FALSE)</f>
        <v>HT08</v>
      </c>
      <c r="AE256" s="162" t="str">
        <f>VLOOKUP(V256,NIVEAUXADMIN!E:F,2,FALSE)</f>
        <v>HT08832</v>
      </c>
      <c r="AF256" s="162" t="str">
        <f>VLOOKUP(W256,NIVEAUXADMIN!I:J,2,FALSE)</f>
        <v>HT08832-04</v>
      </c>
      <c r="AG256" s="162">
        <f>IF(SUMPRODUCT(($A$4:$A256=A256)*($V$4:$V256=V256))&gt;1,0,1)</f>
        <v>0</v>
      </c>
    </row>
    <row r="257" spans="1:33" s="162" customFormat="1" ht="15" customHeight="1">
      <c r="A257" s="162" t="s">
        <v>2905</v>
      </c>
      <c r="B257" s="162" t="s">
        <v>49</v>
      </c>
      <c r="C257" s="162" t="s">
        <v>26</v>
      </c>
      <c r="F257" s="162" t="s">
        <v>16</v>
      </c>
      <c r="G257" s="162" t="str">
        <f>CHOOSE(MONTH(H257), "Janvier", "Fevrier", "Mars", "Avril", "Mai", "Juin", "Juillet", "Aout", "Septembre", "Octobre", "Novembre", "Decembre")</f>
        <v>Octobre</v>
      </c>
      <c r="H257" s="153">
        <v>42674</v>
      </c>
      <c r="I257" s="155" t="s">
        <v>1051</v>
      </c>
      <c r="J257" s="73" t="s">
        <v>1052</v>
      </c>
      <c r="K257" s="73" t="s">
        <v>1062</v>
      </c>
      <c r="L257" s="172" t="s">
        <v>1205</v>
      </c>
      <c r="M257" s="80" t="str">
        <f>IFERROR(VLOOKUP(K257,REFERENCES!R:S,2,FALSE),"")</f>
        <v>Nombre</v>
      </c>
      <c r="N257" s="75">
        <v>85</v>
      </c>
      <c r="O257" s="140"/>
      <c r="P257" s="140"/>
      <c r="Q257" s="140"/>
      <c r="R257" s="79" t="s">
        <v>1875</v>
      </c>
      <c r="S257" s="140">
        <v>85</v>
      </c>
      <c r="T257" s="85"/>
      <c r="U257" s="162" t="s">
        <v>17</v>
      </c>
      <c r="V257" s="73" t="s">
        <v>18</v>
      </c>
      <c r="W257" s="72" t="s">
        <v>1297</v>
      </c>
      <c r="Y257" s="164"/>
      <c r="Z257" s="165" t="s">
        <v>1069</v>
      </c>
      <c r="AA257" s="165" t="s">
        <v>2917</v>
      </c>
      <c r="AB257" s="162" t="str">
        <f>UPPER(LEFT(A257,3)&amp;YEAR(H257)&amp;MONTH(H257)&amp;DAY((H257))&amp;LEFT(U257,2)&amp;LEFT(V257,2)&amp;LEFT(W257,2))</f>
        <v>CAR20161031GRJE1È</v>
      </c>
      <c r="AC257" s="162">
        <f>COUNTIF($AB$4:$AB$297,AB257)</f>
        <v>3</v>
      </c>
      <c r="AD257" s="162" t="str">
        <f>VLOOKUP(U257,NIVEAUXADMIN!A:B,2,FALSE)</f>
        <v>HT08</v>
      </c>
      <c r="AE257" s="162" t="str">
        <f>VLOOKUP(V257,NIVEAUXADMIN!E:F,2,FALSE)</f>
        <v>HT08811</v>
      </c>
      <c r="AF257" s="162" t="str">
        <f>VLOOKUP(W257,NIVEAUXADMIN!I:J,2,FALSE)</f>
        <v>HT08811-01</v>
      </c>
      <c r="AG257" s="162">
        <f>IF(SUMPRODUCT(($A$4:$A257=A257)*($V$4:$V257=V257))&gt;1,0,1)</f>
        <v>0</v>
      </c>
    </row>
    <row r="258" spans="1:33" s="162" customFormat="1" ht="15" customHeight="1">
      <c r="A258" s="162" t="s">
        <v>2905</v>
      </c>
      <c r="B258" s="162" t="s">
        <v>49</v>
      </c>
      <c r="C258" s="162" t="s">
        <v>26</v>
      </c>
      <c r="F258" s="162" t="s">
        <v>16</v>
      </c>
      <c r="G258" s="162" t="str">
        <f>CHOOSE(MONTH(H258), "Janvier", "Fevrier", "Mars", "Avril", "Mai", "Juin", "Juillet", "Aout", "Septembre", "Octobre", "Novembre", "Decembre")</f>
        <v>Octobre</v>
      </c>
      <c r="H258" s="153">
        <v>42674</v>
      </c>
      <c r="I258" s="155" t="s">
        <v>1051</v>
      </c>
      <c r="J258" s="73" t="s">
        <v>1052</v>
      </c>
      <c r="K258" s="73" t="s">
        <v>1062</v>
      </c>
      <c r="L258" s="172" t="s">
        <v>1205</v>
      </c>
      <c r="M258" s="80" t="str">
        <f>IFERROR(VLOOKUP(K258,REFERENCES!R:S,2,FALSE),"")</f>
        <v>Nombre</v>
      </c>
      <c r="N258" s="75">
        <v>85</v>
      </c>
      <c r="O258" s="140"/>
      <c r="P258" s="140"/>
      <c r="Q258" s="140"/>
      <c r="R258" s="79"/>
      <c r="S258" s="140">
        <v>85</v>
      </c>
      <c r="T258" s="85"/>
      <c r="U258" s="162" t="s">
        <v>17</v>
      </c>
      <c r="V258" s="73" t="s">
        <v>261</v>
      </c>
      <c r="W258" s="72" t="s">
        <v>1671</v>
      </c>
      <c r="Y258" s="164"/>
      <c r="Z258" s="165"/>
      <c r="AA258" s="165" t="s">
        <v>2917</v>
      </c>
      <c r="AB258" s="162" t="str">
        <f>UPPER(LEFT(A258,3)&amp;YEAR(H258)&amp;MONTH(H258)&amp;DAY((H258))&amp;LEFT(U258,2)&amp;LEFT(V258,2)&amp;LEFT(W258,2))</f>
        <v>CAR20161031GRDA5E</v>
      </c>
      <c r="AC258" s="162">
        <f>COUNTIF($AB$4:$AB$297,AB258)</f>
        <v>2</v>
      </c>
      <c r="AD258" s="162" t="str">
        <f>VLOOKUP(U258,NIVEAUXADMIN!A:B,2,FALSE)</f>
        <v>HT08</v>
      </c>
      <c r="AE258" s="162" t="str">
        <f>VLOOKUP(V258,NIVEAUXADMIN!E:F,2,FALSE)</f>
        <v>HT08822</v>
      </c>
      <c r="AF258" s="162" t="str">
        <f>VLOOKUP(W258,NIVEAUXADMIN!I:J,2,FALSE)</f>
        <v>HT08822-05</v>
      </c>
      <c r="AG258" s="162">
        <f>IF(SUMPRODUCT(($A$4:$A258=A258)*($V$4:$V258=V258))&gt;1,0,1)</f>
        <v>0</v>
      </c>
    </row>
    <row r="259" spans="1:33" s="162" customFormat="1" ht="15" customHeight="1">
      <c r="A259" s="162" t="s">
        <v>2905</v>
      </c>
      <c r="B259" s="162" t="s">
        <v>49</v>
      </c>
      <c r="C259" s="162" t="s">
        <v>26</v>
      </c>
      <c r="F259" s="162" t="s">
        <v>16</v>
      </c>
      <c r="G259" s="162" t="str">
        <f>CHOOSE(MONTH(H259), "Janvier", "Fevrier", "Mars", "Avril", "Mai", "Juin", "Juillet", "Aout", "Septembre", "Octobre", "Novembre", "Decembre")</f>
        <v>Octobre</v>
      </c>
      <c r="H259" s="153">
        <v>42674</v>
      </c>
      <c r="I259" s="155" t="s">
        <v>1051</v>
      </c>
      <c r="J259" s="73" t="s">
        <v>1052</v>
      </c>
      <c r="K259" s="73" t="s">
        <v>1062</v>
      </c>
      <c r="L259" s="172" t="s">
        <v>1205</v>
      </c>
      <c r="M259" s="80" t="str">
        <f>IFERROR(VLOOKUP(K259,REFERENCES!R:S,2,FALSE),"")</f>
        <v>Nombre</v>
      </c>
      <c r="N259" s="75">
        <v>85</v>
      </c>
      <c r="O259" s="140"/>
      <c r="P259" s="140"/>
      <c r="Q259" s="140"/>
      <c r="R259" s="79" t="s">
        <v>1875</v>
      </c>
      <c r="S259" s="140">
        <v>85</v>
      </c>
      <c r="T259" s="85"/>
      <c r="U259" s="162" t="s">
        <v>17</v>
      </c>
      <c r="V259" s="73" t="s">
        <v>261</v>
      </c>
      <c r="W259" s="72" t="s">
        <v>1714</v>
      </c>
      <c r="Y259" s="164"/>
      <c r="Z259" s="165" t="s">
        <v>1069</v>
      </c>
      <c r="AA259" s="162" t="s">
        <v>2917</v>
      </c>
      <c r="AB259" s="162" t="str">
        <f>UPPER(LEFT(A259,3)&amp;YEAR(H259)&amp;MONTH(H259)&amp;DAY((H259))&amp;LEFT(U259,2)&amp;LEFT(V259,2)&amp;LEFT(W259,2))</f>
        <v>CAR20161031GRDA6E</v>
      </c>
      <c r="AC259" s="162">
        <f>COUNTIF($AB$4:$AB$297,AB259)</f>
        <v>3</v>
      </c>
      <c r="AD259" s="162" t="str">
        <f>VLOOKUP(U259,NIVEAUXADMIN!A:B,2,FALSE)</f>
        <v>HT08</v>
      </c>
      <c r="AE259" s="162" t="str">
        <f>VLOOKUP(V259,NIVEAUXADMIN!E:F,2,FALSE)</f>
        <v>HT08822</v>
      </c>
      <c r="AF259" s="162" t="str">
        <f>VLOOKUP(W259,NIVEAUXADMIN!I:J,2,FALSE)</f>
        <v>HT08822-04</v>
      </c>
      <c r="AG259" s="162">
        <f>IF(SUMPRODUCT(($A$4:$A259=A259)*($V$4:$V259=V259))&gt;1,0,1)</f>
        <v>0</v>
      </c>
    </row>
    <row r="260" spans="1:33" s="162" customFormat="1" ht="15" customHeight="1">
      <c r="A260" s="162" t="s">
        <v>2905</v>
      </c>
      <c r="B260" s="162" t="s">
        <v>49</v>
      </c>
      <c r="C260" s="162" t="s">
        <v>26</v>
      </c>
      <c r="F260" s="162" t="s">
        <v>16</v>
      </c>
      <c r="G260" s="162" t="str">
        <f>CHOOSE(MONTH(H260), "Janvier", "Fevrier", "Mars", "Avril", "Mai", "Juin", "Juillet", "Aout", "Septembre", "Octobre", "Novembre", "Decembre")</f>
        <v>Octobre</v>
      </c>
      <c r="H260" s="153">
        <v>42674</v>
      </c>
      <c r="I260" s="155" t="s">
        <v>1051</v>
      </c>
      <c r="J260" s="73" t="s">
        <v>1052</v>
      </c>
      <c r="K260" s="73" t="s">
        <v>1062</v>
      </c>
      <c r="L260" s="172" t="s">
        <v>1205</v>
      </c>
      <c r="M260" s="80" t="str">
        <f>IFERROR(VLOOKUP(K260,REFERENCES!R:S,2,FALSE),"")</f>
        <v>Nombre</v>
      </c>
      <c r="N260" s="75">
        <v>84</v>
      </c>
      <c r="O260" s="140"/>
      <c r="P260" s="140"/>
      <c r="Q260" s="140"/>
      <c r="R260" s="79" t="s">
        <v>1875</v>
      </c>
      <c r="S260" s="140">
        <v>84</v>
      </c>
      <c r="T260" s="85"/>
      <c r="U260" s="162" t="s">
        <v>17</v>
      </c>
      <c r="V260" s="73" t="s">
        <v>269</v>
      </c>
      <c r="W260" s="72" t="s">
        <v>1526</v>
      </c>
      <c r="Y260" s="164"/>
      <c r="Z260" s="165" t="s">
        <v>1069</v>
      </c>
      <c r="AA260" s="162" t="s">
        <v>2917</v>
      </c>
      <c r="AB260" s="162" t="str">
        <f>UPPER(LEFT(A260,3)&amp;YEAR(H260)&amp;MONTH(H260)&amp;DAY((H260))&amp;LEFT(U260,2)&amp;LEFT(V260,2)&amp;LEFT(W260,2))</f>
        <v>CAR20161031GRMO3E</v>
      </c>
      <c r="AC260" s="162">
        <f>COUNTIF($AB$4:$AB$297,AB260)</f>
        <v>3</v>
      </c>
      <c r="AD260" s="162" t="str">
        <f>VLOOKUP(U260,NIVEAUXADMIN!A:B,2,FALSE)</f>
        <v>HT08</v>
      </c>
      <c r="AE260" s="162" t="str">
        <f>VLOOKUP(V260,NIVEAUXADMIN!E:F,2,FALSE)</f>
        <v>HT08814</v>
      </c>
      <c r="AF260" s="162" t="str">
        <f>VLOOKUP(W260,NIVEAUXADMIN!I:J,2,FALSE)</f>
        <v>HT08814-03</v>
      </c>
      <c r="AG260" s="162">
        <f>IF(SUMPRODUCT(($A$4:$A260=A260)*($V$4:$V260=V260))&gt;1,0,1)</f>
        <v>0</v>
      </c>
    </row>
    <row r="261" spans="1:33" s="162" customFormat="1" ht="15" customHeight="1">
      <c r="A261" s="162" t="s">
        <v>2905</v>
      </c>
      <c r="B261" s="162" t="s">
        <v>49</v>
      </c>
      <c r="C261" s="162" t="s">
        <v>26</v>
      </c>
      <c r="F261" s="162" t="s">
        <v>16</v>
      </c>
      <c r="G261" s="162" t="str">
        <f>CHOOSE(MONTH(H261), "Janvier", "Fevrier", "Mars", "Avril", "Mai", "Juin", "Juillet", "Aout", "Septembre", "Octobre", "Novembre", "Decembre")</f>
        <v>Octobre</v>
      </c>
      <c r="H261" s="153">
        <v>42647</v>
      </c>
      <c r="I261" s="155" t="s">
        <v>1051</v>
      </c>
      <c r="J261" s="73" t="s">
        <v>1052</v>
      </c>
      <c r="K261" s="73" t="s">
        <v>1054</v>
      </c>
      <c r="L261" s="72"/>
      <c r="M261" s="80" t="str">
        <f>IFERROR(VLOOKUP(K261,REFERENCES!R:S,2,FALSE),"")</f>
        <v>Nombre</v>
      </c>
      <c r="N261" s="75">
        <v>80</v>
      </c>
      <c r="O261" s="140"/>
      <c r="P261" s="140"/>
      <c r="Q261" s="140"/>
      <c r="R261" s="79" t="s">
        <v>1875</v>
      </c>
      <c r="S261" s="140">
        <v>80</v>
      </c>
      <c r="T261" s="85" t="s">
        <v>1040</v>
      </c>
      <c r="U261" s="162" t="s">
        <v>174</v>
      </c>
      <c r="V261" s="162" t="s">
        <v>455</v>
      </c>
      <c r="W261" s="164"/>
      <c r="X261" s="162" t="s">
        <v>1138</v>
      </c>
      <c r="Y261" s="164"/>
      <c r="Z261" s="165" t="s">
        <v>1071</v>
      </c>
      <c r="AB261" s="162" t="str">
        <f>UPPER(LEFT(A261,3)&amp;YEAR(H261)&amp;MONTH(H261)&amp;DAY((H261))&amp;LEFT(U261,2)&amp;LEFT(V261,2)&amp;LEFT(W261,2))</f>
        <v>CAR2016104OUCA</v>
      </c>
      <c r="AC261" s="162">
        <f>COUNTIF($AB$4:$AB$297,AB261)</f>
        <v>1</v>
      </c>
      <c r="AD261" s="162" t="str">
        <f>VLOOKUP(U261,NIVEAUXADMIN!A:B,2,FALSE)</f>
        <v>HT01</v>
      </c>
      <c r="AE261" s="162" t="str">
        <f>VLOOKUP(V261,NIVEAUXADMIN!E:F,2,FALSE)</f>
        <v>HT01113</v>
      </c>
      <c r="AF261" s="162" t="e">
        <f>VLOOKUP(W261,NIVEAUXADMIN!I:J,2,FALSE)</f>
        <v>#N/A</v>
      </c>
      <c r="AG261" s="162">
        <f>IF(SUMPRODUCT(($A$4:$A261=A261)*($V$4:$V261=V261))&gt;1,0,1)</f>
        <v>1</v>
      </c>
    </row>
    <row r="262" spans="1:33" s="162" customFormat="1" ht="15" customHeight="1">
      <c r="A262" s="162" t="s">
        <v>2905</v>
      </c>
      <c r="B262" s="162" t="s">
        <v>49</v>
      </c>
      <c r="C262" s="162" t="s">
        <v>26</v>
      </c>
      <c r="F262" s="162" t="s">
        <v>16</v>
      </c>
      <c r="G262" s="162" t="str">
        <f>CHOOSE(MONTH(H262), "Janvier", "Fevrier", "Mars", "Avril", "Mai", "Juin", "Juillet", "Aout", "Septembre", "Octobre", "Novembre", "Decembre")</f>
        <v>Octobre</v>
      </c>
      <c r="H262" s="153">
        <v>42647</v>
      </c>
      <c r="I262" s="155" t="s">
        <v>1051</v>
      </c>
      <c r="J262" s="73" t="s">
        <v>1052</v>
      </c>
      <c r="K262" s="73" t="s">
        <v>1054</v>
      </c>
      <c r="L262" s="72"/>
      <c r="M262" s="80" t="str">
        <f>IFERROR(VLOOKUP(K262,REFERENCES!R:S,2,FALSE),"")</f>
        <v>Nombre</v>
      </c>
      <c r="N262" s="75">
        <v>80</v>
      </c>
      <c r="O262" s="140"/>
      <c r="P262" s="140"/>
      <c r="Q262" s="140"/>
      <c r="R262" s="79" t="s">
        <v>1875</v>
      </c>
      <c r="S262" s="140">
        <v>80</v>
      </c>
      <c r="T262" s="85" t="s">
        <v>1040</v>
      </c>
      <c r="U262" s="162" t="s">
        <v>174</v>
      </c>
      <c r="V262" s="162" t="s">
        <v>497</v>
      </c>
      <c r="W262" s="164"/>
      <c r="X262" s="162" t="s">
        <v>1138</v>
      </c>
      <c r="Y262" s="164"/>
      <c r="Z262" s="165" t="s">
        <v>1071</v>
      </c>
      <c r="AA262" s="165"/>
      <c r="AB262" s="162" t="str">
        <f>UPPER(LEFT(A262,3)&amp;YEAR(H262)&amp;MONTH(H262)&amp;DAY((H262))&amp;LEFT(U262,2)&amp;LEFT(V262,2)&amp;LEFT(W262,2))</f>
        <v>CAR2016104OUPO</v>
      </c>
      <c r="AC262" s="162">
        <f>COUNTIF($AB$4:$AB$297,AB262)</f>
        <v>1</v>
      </c>
      <c r="AD262" s="162" t="str">
        <f>VLOOKUP(U262,NIVEAUXADMIN!A:B,2,FALSE)</f>
        <v>HT01</v>
      </c>
      <c r="AE262" s="162" t="str">
        <f>VLOOKUP(V262,NIVEAUXADMIN!E:F,2,FALSE)</f>
        <v>HT01111</v>
      </c>
      <c r="AF262" s="162" t="e">
        <f>VLOOKUP(W262,NIVEAUXADMIN!I:J,2,FALSE)</f>
        <v>#N/A</v>
      </c>
      <c r="AG262" s="162">
        <f>IF(SUMPRODUCT(($A$4:$A262=A262)*($V$4:$V262=V262))&gt;1,0,1)</f>
        <v>1</v>
      </c>
    </row>
    <row r="263" spans="1:33" s="162" customFormat="1" ht="15" customHeight="1">
      <c r="A263" s="162" t="s">
        <v>2905</v>
      </c>
      <c r="B263" s="162" t="s">
        <v>49</v>
      </c>
      <c r="C263" s="162" t="s">
        <v>26</v>
      </c>
      <c r="F263" s="162" t="s">
        <v>16</v>
      </c>
      <c r="G263" s="162" t="str">
        <f>CHOOSE(MONTH(H263), "Janvier", "Fevrier", "Mars", "Avril", "Mai", "Juin", "Juillet", "Aout", "Septembre", "Octobre", "Novembre", "Decembre")</f>
        <v>Octobre</v>
      </c>
      <c r="H263" s="153">
        <v>42648</v>
      </c>
      <c r="I263" s="155" t="s">
        <v>1051</v>
      </c>
      <c r="J263" s="73" t="s">
        <v>1052</v>
      </c>
      <c r="K263" s="73" t="s">
        <v>1062</v>
      </c>
      <c r="L263" s="172" t="s">
        <v>1205</v>
      </c>
      <c r="M263" s="80" t="str">
        <f>IFERROR(VLOOKUP(K263,REFERENCES!R:S,2,FALSE),"")</f>
        <v>Nombre</v>
      </c>
      <c r="N263" s="75">
        <v>50</v>
      </c>
      <c r="O263" s="140"/>
      <c r="P263" s="140"/>
      <c r="Q263" s="140"/>
      <c r="R263" s="79" t="s">
        <v>1875</v>
      </c>
      <c r="S263" s="140">
        <v>50</v>
      </c>
      <c r="T263" s="85"/>
      <c r="U263" s="162" t="s">
        <v>174</v>
      </c>
      <c r="V263" s="162" t="s">
        <v>455</v>
      </c>
      <c r="W263" s="164"/>
      <c r="X263" s="162" t="s">
        <v>1138</v>
      </c>
      <c r="Y263" s="164"/>
      <c r="Z263" s="165" t="s">
        <v>1071</v>
      </c>
      <c r="AA263" s="165"/>
      <c r="AB263" s="162" t="str">
        <f>UPPER(LEFT(A263,3)&amp;YEAR(H263)&amp;MONTH(H263)&amp;DAY((H263))&amp;LEFT(U263,2)&amp;LEFT(V263,2)&amp;LEFT(W263,2))</f>
        <v>CAR2016105OUCA</v>
      </c>
      <c r="AC263" s="162">
        <f>COUNTIF($AB$4:$AB$297,AB263)</f>
        <v>1</v>
      </c>
      <c r="AD263" s="162" t="str">
        <f>VLOOKUP(U263,NIVEAUXADMIN!A:B,2,FALSE)</f>
        <v>HT01</v>
      </c>
      <c r="AE263" s="162" t="str">
        <f>VLOOKUP(V263,NIVEAUXADMIN!E:F,2,FALSE)</f>
        <v>HT01113</v>
      </c>
      <c r="AF263" s="162" t="e">
        <f>VLOOKUP(W263,NIVEAUXADMIN!I:J,2,FALSE)</f>
        <v>#N/A</v>
      </c>
      <c r="AG263" s="162">
        <f>IF(SUMPRODUCT(($A$4:$A263=A263)*($V$4:$V263=V263))&gt;1,0,1)</f>
        <v>0</v>
      </c>
    </row>
    <row r="264" spans="1:33" s="162" customFormat="1" ht="15" customHeight="1">
      <c r="A264" s="162" t="s">
        <v>2905</v>
      </c>
      <c r="B264" s="162" t="s">
        <v>49</v>
      </c>
      <c r="C264" s="162" t="s">
        <v>26</v>
      </c>
      <c r="F264" s="162" t="s">
        <v>16</v>
      </c>
      <c r="G264" s="162" t="str">
        <f>CHOOSE(MONTH(H264), "Janvier", "Fevrier", "Mars", "Avril", "Mai", "Juin", "Juillet", "Aout", "Septembre", "Octobre", "Novembre", "Decembre")</f>
        <v>Octobre</v>
      </c>
      <c r="H264" s="153">
        <v>42649</v>
      </c>
      <c r="I264" s="155" t="s">
        <v>1051</v>
      </c>
      <c r="J264" s="73" t="s">
        <v>1052</v>
      </c>
      <c r="K264" s="73" t="s">
        <v>1062</v>
      </c>
      <c r="L264" s="172" t="s">
        <v>1205</v>
      </c>
      <c r="M264" s="80" t="str">
        <f>IFERROR(VLOOKUP(K264,REFERENCES!R:S,2,FALSE),"")</f>
        <v>Nombre</v>
      </c>
      <c r="N264" s="75">
        <v>230</v>
      </c>
      <c r="O264" s="140"/>
      <c r="P264" s="140"/>
      <c r="Q264" s="140"/>
      <c r="R264" s="79" t="s">
        <v>1875</v>
      </c>
      <c r="S264" s="140">
        <v>230</v>
      </c>
      <c r="T264" s="85" t="s">
        <v>1040</v>
      </c>
      <c r="U264" s="162" t="s">
        <v>183</v>
      </c>
      <c r="V264" s="162" t="s">
        <v>580</v>
      </c>
      <c r="W264" s="164" t="s">
        <v>1605</v>
      </c>
      <c r="Y264" s="164"/>
      <c r="Z264" s="165" t="s">
        <v>1069</v>
      </c>
      <c r="AB264" s="162" t="str">
        <f>UPPER(LEFT(A264,3)&amp;YEAR(H264)&amp;MONTH(H264)&amp;DAY((H264))&amp;LEFT(U264,2)&amp;LEFT(V264,2)&amp;LEFT(W264,2))</f>
        <v>CAR2016106SUTH3È</v>
      </c>
      <c r="AC264" s="162">
        <f>COUNTIF($AB$4:$AB$297,AB264)</f>
        <v>1</v>
      </c>
      <c r="AD264" s="162" t="str">
        <f>VLOOKUP(U264,NIVEAUXADMIN!A:B,2,FALSE)</f>
        <v>HT02</v>
      </c>
      <c r="AE264" s="162" t="str">
        <f>VLOOKUP(V264,NIVEAUXADMIN!E:F,2,FALSE)</f>
        <v>HT02233</v>
      </c>
      <c r="AF264" s="162" t="str">
        <f>VLOOKUP(W264,NIVEAUXADMIN!I:J,2,FALSE)</f>
        <v>HT02233-01</v>
      </c>
      <c r="AG264" s="162">
        <f>IF(SUMPRODUCT(($A$4:$A264=A264)*($V$4:$V264=V264))&gt;1,0,1)</f>
        <v>1</v>
      </c>
    </row>
    <row r="265" spans="1:33" s="162" customFormat="1" ht="15" customHeight="1">
      <c r="A265" s="162" t="s">
        <v>2905</v>
      </c>
      <c r="B265" s="162" t="s">
        <v>49</v>
      </c>
      <c r="C265" s="162" t="s">
        <v>26</v>
      </c>
      <c r="F265" s="162" t="s">
        <v>16</v>
      </c>
      <c r="G265" s="162" t="str">
        <f>CHOOSE(MONTH(H265), "Janvier", "Fevrier", "Mars", "Avril", "Mai", "Juin", "Juillet", "Aout", "Septembre", "Octobre", "Novembre", "Decembre")</f>
        <v>Octobre</v>
      </c>
      <c r="H265" s="153">
        <v>42650</v>
      </c>
      <c r="I265" s="155" t="s">
        <v>1051</v>
      </c>
      <c r="J265" s="73" t="s">
        <v>1052</v>
      </c>
      <c r="K265" s="73" t="s">
        <v>1065</v>
      </c>
      <c r="L265" s="72"/>
      <c r="M265" s="80" t="str">
        <f>IFERROR(VLOOKUP(K265,REFERENCES!R:S,2,FALSE),"")</f>
        <v>N/A</v>
      </c>
      <c r="N265" s="75">
        <v>288</v>
      </c>
      <c r="O265" s="140"/>
      <c r="P265" s="140"/>
      <c r="Q265" s="140"/>
      <c r="R265" s="79"/>
      <c r="S265" s="140">
        <v>72</v>
      </c>
      <c r="T265" s="85"/>
      <c r="U265" s="162" t="s">
        <v>17</v>
      </c>
      <c r="V265" s="73" t="s">
        <v>18</v>
      </c>
      <c r="W265" s="72" t="s">
        <v>1297</v>
      </c>
      <c r="Y265" s="164"/>
      <c r="Z265" s="165" t="s">
        <v>1071</v>
      </c>
      <c r="AA265" s="162" t="s">
        <v>2727</v>
      </c>
      <c r="AB265" s="162" t="str">
        <f>UPPER(LEFT(A265,3)&amp;YEAR(H265)&amp;MONTH(H265)&amp;DAY((H265))&amp;LEFT(U265,2)&amp;LEFT(V265,2)&amp;LEFT(W265,2))</f>
        <v>CAR2016107GRJE1È</v>
      </c>
      <c r="AC265" s="162">
        <f>COUNTIF($AB$4:$AB$297,AB265)</f>
        <v>1</v>
      </c>
      <c r="AD265" s="162" t="str">
        <f>VLOOKUP(U265,NIVEAUXADMIN!A:B,2,FALSE)</f>
        <v>HT08</v>
      </c>
      <c r="AE265" s="162" t="str">
        <f>VLOOKUP(V265,NIVEAUXADMIN!E:F,2,FALSE)</f>
        <v>HT08811</v>
      </c>
      <c r="AF265" s="162" t="str">
        <f>VLOOKUP(W265,NIVEAUXADMIN!I:J,2,FALSE)</f>
        <v>HT08811-01</v>
      </c>
      <c r="AG265" s="162">
        <f>IF(SUMPRODUCT(($A$4:$A265=A265)*($V$4:$V265=V265))&gt;1,0,1)</f>
        <v>0</v>
      </c>
    </row>
    <row r="266" spans="1:33" s="162" customFormat="1" ht="15" customHeight="1">
      <c r="A266" s="162" t="s">
        <v>2905</v>
      </c>
      <c r="B266" s="162" t="s">
        <v>49</v>
      </c>
      <c r="C266" s="162" t="s">
        <v>26</v>
      </c>
      <c r="F266" s="162" t="s">
        <v>16</v>
      </c>
      <c r="G266" s="162" t="str">
        <f>CHOOSE(MONTH(H266), "Janvier", "Fevrier", "Mars", "Avril", "Mai", "Juin", "Juillet", "Aout", "Septembre", "Octobre", "Novembre", "Decembre")</f>
        <v>Octobre</v>
      </c>
      <c r="H266" s="153">
        <v>42652</v>
      </c>
      <c r="I266" s="155" t="s">
        <v>1051</v>
      </c>
      <c r="J266" s="73" t="s">
        <v>1052</v>
      </c>
      <c r="K266" s="73" t="s">
        <v>1062</v>
      </c>
      <c r="L266" s="172" t="s">
        <v>1205</v>
      </c>
      <c r="M266" s="80" t="str">
        <f>IFERROR(VLOOKUP(K266,REFERENCES!R:S,2,FALSE),"")</f>
        <v>Nombre</v>
      </c>
      <c r="N266" s="75">
        <v>85</v>
      </c>
      <c r="O266" s="140"/>
      <c r="P266" s="140"/>
      <c r="Q266" s="140"/>
      <c r="R266" s="79" t="s">
        <v>1875</v>
      </c>
      <c r="S266" s="140">
        <v>85</v>
      </c>
      <c r="T266" s="85"/>
      <c r="U266" s="162" t="s">
        <v>17</v>
      </c>
      <c r="V266" s="73" t="s">
        <v>255</v>
      </c>
      <c r="W266" s="72" t="s">
        <v>1407</v>
      </c>
      <c r="Y266" s="164"/>
      <c r="Z266" s="165" t="s">
        <v>1069</v>
      </c>
      <c r="AB266" s="162" t="str">
        <f>UPPER(LEFT(A266,3)&amp;YEAR(H266)&amp;MONTH(H266)&amp;DAY((H266))&amp;LEFT(U266,2)&amp;LEFT(V266,2)&amp;LEFT(W266,2))</f>
        <v>CAR2016109GRCH2E</v>
      </c>
      <c r="AC266" s="162">
        <f>COUNTIF($AB$4:$AB$297,AB266)</f>
        <v>1</v>
      </c>
      <c r="AD266" s="162" t="str">
        <f>VLOOKUP(U266,NIVEAUXADMIN!A:B,2,FALSE)</f>
        <v>HT08</v>
      </c>
      <c r="AE266" s="162" t="str">
        <f>VLOOKUP(V266,NIVEAUXADMIN!E:F,2,FALSE)</f>
        <v>HT08815</v>
      </c>
      <c r="AF266" s="162" t="str">
        <f>VLOOKUP(W266,NIVEAUXADMIN!I:J,2,FALSE)</f>
        <v>HT08815-02</v>
      </c>
      <c r="AG266" s="162">
        <f>IF(SUMPRODUCT(($A$4:$A266=A266)*($V$4:$V266=V266))&gt;1,0,1)</f>
        <v>0</v>
      </c>
    </row>
    <row r="267" spans="1:33" s="162" customFormat="1" ht="15" customHeight="1">
      <c r="A267" s="162" t="s">
        <v>2905</v>
      </c>
      <c r="B267" s="162" t="s">
        <v>49</v>
      </c>
      <c r="C267" s="162" t="s">
        <v>26</v>
      </c>
      <c r="F267" s="162" t="s">
        <v>16</v>
      </c>
      <c r="G267" s="162" t="str">
        <f>CHOOSE(MONTH(H267), "Janvier", "Fevrier", "Mars", "Avril", "Mai", "Juin", "Juillet", "Aout", "Septembre", "Octobre", "Novembre", "Decembre")</f>
        <v>Octobre</v>
      </c>
      <c r="H267" s="153">
        <v>42652</v>
      </c>
      <c r="I267" s="155" t="s">
        <v>1051</v>
      </c>
      <c r="J267" s="73" t="s">
        <v>1052</v>
      </c>
      <c r="K267" s="73" t="s">
        <v>1065</v>
      </c>
      <c r="L267" s="72"/>
      <c r="M267" s="80" t="str">
        <f>IFERROR(VLOOKUP(K267,REFERENCES!R:S,2,FALSE),"")</f>
        <v>N/A</v>
      </c>
      <c r="N267" s="75">
        <v>2</v>
      </c>
      <c r="O267" s="140"/>
      <c r="P267" s="140"/>
      <c r="Q267" s="140"/>
      <c r="R267" s="79"/>
      <c r="S267" s="140"/>
      <c r="T267" s="85"/>
      <c r="U267" s="162" t="s">
        <v>17</v>
      </c>
      <c r="V267" s="73" t="s">
        <v>18</v>
      </c>
      <c r="W267" s="72" t="s">
        <v>1795</v>
      </c>
      <c r="Y267" s="164"/>
      <c r="Z267" s="165"/>
      <c r="AA267" s="162" t="s">
        <v>2728</v>
      </c>
      <c r="AB267" s="162" t="str">
        <f>UPPER(LEFT(A267,3)&amp;YEAR(H267)&amp;MONTH(H267)&amp;DAY((H267))&amp;LEFT(U267,2)&amp;LEFT(V267,2)&amp;LEFT(W267,2))</f>
        <v>CAR2016109GRJE9E</v>
      </c>
      <c r="AC267" s="162">
        <f>COUNTIF($AB$4:$AB$297,AB267)</f>
        <v>1</v>
      </c>
      <c r="AD267" s="162" t="str">
        <f>VLOOKUP(U267,NIVEAUXADMIN!A:B,2,FALSE)</f>
        <v>HT08</v>
      </c>
      <c r="AE267" s="162" t="str">
        <f>VLOOKUP(V267,NIVEAUXADMIN!E:F,2,FALSE)</f>
        <v>HT08811</v>
      </c>
      <c r="AF267" s="162" t="str">
        <f>VLOOKUP(W267,NIVEAUXADMIN!I:J,2,FALSE)</f>
        <v>HT08811-09</v>
      </c>
      <c r="AG267" s="162">
        <f>IF(SUMPRODUCT(($A$4:$A267=A267)*($V$4:$V267=V267))&gt;1,0,1)</f>
        <v>0</v>
      </c>
    </row>
    <row r="268" spans="1:33" s="162" customFormat="1" ht="15" customHeight="1">
      <c r="A268" s="162" t="s">
        <v>2905</v>
      </c>
      <c r="B268" s="162" t="s">
        <v>49</v>
      </c>
      <c r="C268" s="162" t="s">
        <v>26</v>
      </c>
      <c r="F268" s="162" t="s">
        <v>16</v>
      </c>
      <c r="G268" s="162" t="str">
        <f>CHOOSE(MONTH(H268), "Janvier", "Fevrier", "Mars", "Avril", "Mai", "Juin", "Juillet", "Aout", "Septembre", "Octobre", "Novembre", "Decembre")</f>
        <v>Octobre</v>
      </c>
      <c r="H268" s="153">
        <v>42653</v>
      </c>
      <c r="I268" s="155" t="s">
        <v>1049</v>
      </c>
      <c r="J268" s="73" t="s">
        <v>1053</v>
      </c>
      <c r="K268" s="73" t="s">
        <v>1048</v>
      </c>
      <c r="L268" s="72"/>
      <c r="M268" s="80" t="str">
        <f>IFERROR(VLOOKUP(K268,REFERENCES!R:S,2,FALSE),"")</f>
        <v>Nombre</v>
      </c>
      <c r="N268" s="75">
        <v>100</v>
      </c>
      <c r="O268" s="140"/>
      <c r="P268" s="140"/>
      <c r="Q268" s="140"/>
      <c r="R268" s="79" t="s">
        <v>1875</v>
      </c>
      <c r="S268" s="140">
        <v>100</v>
      </c>
      <c r="T268" s="85" t="s">
        <v>1040</v>
      </c>
      <c r="U268" s="162" t="s">
        <v>17</v>
      </c>
      <c r="V268" s="73" t="s">
        <v>275</v>
      </c>
      <c r="W268" s="72" t="s">
        <v>1615</v>
      </c>
      <c r="Y268" s="164"/>
      <c r="Z268" s="165" t="s">
        <v>1069</v>
      </c>
      <c r="AA268" s="165"/>
      <c r="AB268" s="162" t="str">
        <f>UPPER(LEFT(A268,3)&amp;YEAR(H268)&amp;MONTH(H268)&amp;DAY((H268))&amp;LEFT(U268,2)&amp;LEFT(V268,2)&amp;LEFT(W268,2))</f>
        <v>CAR20161010GRRO4E</v>
      </c>
      <c r="AC268" s="162">
        <f>COUNTIF($AB$4:$AB$297,AB268)</f>
        <v>2</v>
      </c>
      <c r="AD268" s="162" t="str">
        <f>VLOOKUP(U268,NIVEAUXADMIN!A:B,2,FALSE)</f>
        <v>HT08</v>
      </c>
      <c r="AE268" s="162" t="str">
        <f>VLOOKUP(V268,NIVEAUXADMIN!E:F,2,FALSE)</f>
        <v>HT08832</v>
      </c>
      <c r="AF268" s="162" t="str">
        <f>VLOOKUP(W268,NIVEAUXADMIN!I:J,2,FALSE)</f>
        <v>HT08832-04</v>
      </c>
      <c r="AG268" s="162">
        <f>IF(SUMPRODUCT(($A$4:$A268=A268)*($V$4:$V268=V268))&gt;1,0,1)</f>
        <v>0</v>
      </c>
    </row>
    <row r="269" spans="1:33" s="162" customFormat="1" ht="15" customHeight="1">
      <c r="A269" s="162" t="s">
        <v>2905</v>
      </c>
      <c r="B269" s="162" t="s">
        <v>49</v>
      </c>
      <c r="C269" s="162" t="s">
        <v>26</v>
      </c>
      <c r="F269" s="162" t="s">
        <v>16</v>
      </c>
      <c r="G269" s="162" t="str">
        <f>CHOOSE(MONTH(H269), "Janvier", "Fevrier", "Mars", "Avril", "Mai", "Juin", "Juillet", "Aout", "Septembre", "Octobre", "Novembre", "Decembre")</f>
        <v>Octobre</v>
      </c>
      <c r="H269" s="153">
        <v>42653</v>
      </c>
      <c r="I269" s="155" t="s">
        <v>1049</v>
      </c>
      <c r="J269" s="73" t="s">
        <v>1053</v>
      </c>
      <c r="K269" s="73" t="s">
        <v>1048</v>
      </c>
      <c r="L269" s="72"/>
      <c r="M269" s="80" t="str">
        <f>IFERROR(VLOOKUP(K269,REFERENCES!R:S,2,FALSE),"")</f>
        <v>Nombre</v>
      </c>
      <c r="N269" s="75">
        <v>400</v>
      </c>
      <c r="O269" s="140"/>
      <c r="P269" s="140"/>
      <c r="Q269" s="140"/>
      <c r="R269" s="79" t="s">
        <v>1875</v>
      </c>
      <c r="S269" s="140">
        <v>200</v>
      </c>
      <c r="T269" s="85"/>
      <c r="U269" s="162" t="s">
        <v>17</v>
      </c>
      <c r="V269" s="73" t="s">
        <v>248</v>
      </c>
      <c r="W269" s="72" t="s">
        <v>1622</v>
      </c>
      <c r="Y269" s="164"/>
      <c r="Z269" s="165"/>
      <c r="AB269" s="162" t="str">
        <f>UPPER(LEFT(A269,3)&amp;YEAR(H269)&amp;MONTH(H269)&amp;DAY((H269))&amp;LEFT(U269,2)&amp;LEFT(V269,2)&amp;LEFT(W269,2))</f>
        <v>CAR20161010GRBE4È</v>
      </c>
      <c r="AC269" s="162">
        <f>COUNTIF($AB$4:$AB$297,AB269)</f>
        <v>2</v>
      </c>
      <c r="AD269" s="162" t="str">
        <f>VLOOKUP(U269,NIVEAUXADMIN!A:B,2,FALSE)</f>
        <v>HT08</v>
      </c>
      <c r="AE269" s="162" t="str">
        <f>VLOOKUP(V269,NIVEAUXADMIN!E:F,2,FALSE)</f>
        <v>HT08833</v>
      </c>
      <c r="AF269" s="162" t="str">
        <f>VLOOKUP(W269,NIVEAUXADMIN!I:J,2,FALSE)</f>
        <v>HT08833-01</v>
      </c>
      <c r="AG269" s="162">
        <f>IF(SUMPRODUCT(($A$4:$A269=A269)*($V$4:$V269=V269))&gt;1,0,1)</f>
        <v>1</v>
      </c>
    </row>
    <row r="270" spans="1:33" s="162" customFormat="1" ht="15" customHeight="1">
      <c r="A270" s="162" t="s">
        <v>2905</v>
      </c>
      <c r="B270" s="162" t="s">
        <v>49</v>
      </c>
      <c r="C270" s="162" t="s">
        <v>26</v>
      </c>
      <c r="F270" s="162" t="s">
        <v>16</v>
      </c>
      <c r="G270" s="162" t="str">
        <f>CHOOSE(MONTH(H270), "Janvier", "Fevrier", "Mars", "Avril", "Mai", "Juin", "Juillet", "Aout", "Septembre", "Octobre", "Novembre", "Decembre")</f>
        <v>Octobre</v>
      </c>
      <c r="H270" s="153">
        <v>42653</v>
      </c>
      <c r="I270" s="155" t="s">
        <v>1051</v>
      </c>
      <c r="J270" s="73" t="s">
        <v>1052</v>
      </c>
      <c r="K270" s="73" t="s">
        <v>1062</v>
      </c>
      <c r="L270" s="172" t="s">
        <v>1205</v>
      </c>
      <c r="M270" s="80" t="str">
        <f>IFERROR(VLOOKUP(K270,REFERENCES!R:S,2,FALSE),"")</f>
        <v>Nombre</v>
      </c>
      <c r="N270" s="75">
        <v>100</v>
      </c>
      <c r="O270" s="75"/>
      <c r="P270" s="75"/>
      <c r="Q270" s="75"/>
      <c r="R270" s="79"/>
      <c r="S270" s="140">
        <v>100</v>
      </c>
      <c r="T270" s="85" t="s">
        <v>1040</v>
      </c>
      <c r="U270" s="162" t="s">
        <v>17</v>
      </c>
      <c r="V270" s="73" t="s">
        <v>275</v>
      </c>
      <c r="W270" s="72" t="s">
        <v>1615</v>
      </c>
      <c r="Z270" s="165" t="s">
        <v>1069</v>
      </c>
      <c r="AB270" s="162" t="str">
        <f>UPPER(LEFT(A270,3)&amp;YEAR(H270)&amp;MONTH(H270)&amp;DAY((H270))&amp;LEFT(U270,2)&amp;LEFT(V270,2)&amp;LEFT(W270,2))</f>
        <v>CAR20161010GRRO4E</v>
      </c>
      <c r="AC270" s="162">
        <f>COUNTIF($AB$4:$AB$297,AB270)</f>
        <v>2</v>
      </c>
      <c r="AD270" s="162" t="str">
        <f>VLOOKUP(U270,NIVEAUXADMIN!A:B,2,FALSE)</f>
        <v>HT08</v>
      </c>
      <c r="AE270" s="162" t="str">
        <f>VLOOKUP(V270,NIVEAUXADMIN!E:F,2,FALSE)</f>
        <v>HT08832</v>
      </c>
      <c r="AF270" s="162" t="str">
        <f>VLOOKUP(W270,NIVEAUXADMIN!I:J,2,FALSE)</f>
        <v>HT08832-04</v>
      </c>
      <c r="AG270" s="162">
        <f>IF(SUMPRODUCT(($A$4:$A270=A270)*($V$4:$V270=V270))&gt;1,0,1)</f>
        <v>0</v>
      </c>
    </row>
    <row r="271" spans="1:33" s="162" customFormat="1" ht="15" customHeight="1">
      <c r="A271" s="162" t="s">
        <v>2905</v>
      </c>
      <c r="B271" s="162" t="s">
        <v>49</v>
      </c>
      <c r="C271" s="162" t="s">
        <v>26</v>
      </c>
      <c r="F271" s="162" t="s">
        <v>16</v>
      </c>
      <c r="G271" s="162" t="str">
        <f>CHOOSE(MONTH(H271), "Janvier", "Fevrier", "Mars", "Avril", "Mai", "Juin", "Juillet", "Aout", "Septembre", "Octobre", "Novembre", "Decembre")</f>
        <v>Octobre</v>
      </c>
      <c r="H271" s="153">
        <v>42653</v>
      </c>
      <c r="I271" s="155" t="s">
        <v>1051</v>
      </c>
      <c r="J271" s="73" t="s">
        <v>1052</v>
      </c>
      <c r="K271" s="73" t="s">
        <v>1062</v>
      </c>
      <c r="L271" s="172" t="s">
        <v>1205</v>
      </c>
      <c r="M271" s="80" t="str">
        <f>IFERROR(VLOOKUP(K271,REFERENCES!R:S,2,FALSE),"")</f>
        <v>Nombre</v>
      </c>
      <c r="N271" s="75">
        <v>200</v>
      </c>
      <c r="O271" s="75"/>
      <c r="P271" s="75"/>
      <c r="Q271" s="75"/>
      <c r="R271" s="79"/>
      <c r="S271" s="140">
        <v>200</v>
      </c>
      <c r="U271" s="162" t="s">
        <v>17</v>
      </c>
      <c r="V271" s="73" t="s">
        <v>248</v>
      </c>
      <c r="W271" s="162" t="s">
        <v>1622</v>
      </c>
      <c r="Z271" s="165" t="s">
        <v>1069</v>
      </c>
      <c r="AB271" s="162" t="str">
        <f>UPPER(LEFT(A271,3)&amp;YEAR(H271)&amp;MONTH(H271)&amp;DAY((H271))&amp;LEFT(U271,2)&amp;LEFT(V271,2)&amp;LEFT(W271,2))</f>
        <v>CAR20161010GRBE4È</v>
      </c>
      <c r="AC271" s="162">
        <f>COUNTIF($AB$4:$AB$297,AB271)</f>
        <v>2</v>
      </c>
      <c r="AD271" s="162" t="str">
        <f>VLOOKUP(U271,NIVEAUXADMIN!A:B,2,FALSE)</f>
        <v>HT08</v>
      </c>
      <c r="AE271" s="162" t="str">
        <f>VLOOKUP(V271,NIVEAUXADMIN!E:F,2,FALSE)</f>
        <v>HT08833</v>
      </c>
      <c r="AF271" s="162" t="str">
        <f>VLOOKUP(W271,NIVEAUXADMIN!I:J,2,FALSE)</f>
        <v>HT08833-01</v>
      </c>
      <c r="AG271" s="162">
        <f>IF(SUMPRODUCT(($A$4:$A271=A271)*($V$4:$V271=V271))&gt;1,0,1)</f>
        <v>0</v>
      </c>
    </row>
    <row r="272" spans="1:33" s="162" customFormat="1" ht="15" customHeight="1">
      <c r="A272" s="162" t="s">
        <v>2905</v>
      </c>
      <c r="B272" s="162" t="s">
        <v>49</v>
      </c>
      <c r="C272" s="162" t="s">
        <v>26</v>
      </c>
      <c r="F272" s="162" t="s">
        <v>16</v>
      </c>
      <c r="G272" s="162" t="str">
        <f>CHOOSE(MONTH(H272), "Janvier", "Fevrier", "Mars", "Avril", "Mai", "Juin", "Juillet", "Aout", "Septembre", "Octobre", "Novembre", "Decembre")</f>
        <v>Octobre</v>
      </c>
      <c r="H272" s="153">
        <v>42654</v>
      </c>
      <c r="I272" s="155" t="s">
        <v>1049</v>
      </c>
      <c r="J272" s="73" t="s">
        <v>1053</v>
      </c>
      <c r="K272" s="73" t="s">
        <v>1048</v>
      </c>
      <c r="L272" s="72"/>
      <c r="M272" s="80" t="str">
        <f>IFERROR(VLOOKUP(K272,REFERENCES!R:S,2,FALSE),"")</f>
        <v>Nombre</v>
      </c>
      <c r="N272" s="75">
        <v>200</v>
      </c>
      <c r="O272" s="75"/>
      <c r="P272" s="75"/>
      <c r="Q272" s="75"/>
      <c r="R272" s="79"/>
      <c r="S272" s="140">
        <v>100</v>
      </c>
      <c r="T272" s="85" t="s">
        <v>1040</v>
      </c>
      <c r="U272" s="162" t="s">
        <v>17</v>
      </c>
      <c r="V272" s="73" t="s">
        <v>275</v>
      </c>
      <c r="W272" s="162" t="s">
        <v>1318</v>
      </c>
      <c r="Z272" s="165" t="s">
        <v>1069</v>
      </c>
      <c r="AB272" s="162" t="str">
        <f>UPPER(LEFT(A272,3)&amp;YEAR(H272)&amp;MONTH(H272)&amp;DAY((H272))&amp;LEFT(U272,2)&amp;LEFT(V272,2)&amp;LEFT(W272,2))</f>
        <v>CAR20161011GRRO1E</v>
      </c>
      <c r="AC272" s="162">
        <f>COUNTIF($AB$4:$AB$297,AB272)</f>
        <v>2</v>
      </c>
      <c r="AD272" s="162" t="str">
        <f>VLOOKUP(U272,NIVEAUXADMIN!A:B,2,FALSE)</f>
        <v>HT08</v>
      </c>
      <c r="AE272" s="162" t="str">
        <f>VLOOKUP(V272,NIVEAUXADMIN!E:F,2,FALSE)</f>
        <v>HT08832</v>
      </c>
      <c r="AF272" s="162" t="str">
        <f>VLOOKUP(W272,NIVEAUXADMIN!I:J,2,FALSE)</f>
        <v>HT08832-01</v>
      </c>
      <c r="AG272" s="162">
        <f>IF(SUMPRODUCT(($A$4:$A272=A272)*($V$4:$V272=V272))&gt;1,0,1)</f>
        <v>0</v>
      </c>
    </row>
    <row r="273" spans="1:33" s="162" customFormat="1" ht="15" customHeight="1">
      <c r="A273" s="162" t="s">
        <v>2905</v>
      </c>
      <c r="B273" s="162" t="s">
        <v>49</v>
      </c>
      <c r="C273" s="162" t="s">
        <v>26</v>
      </c>
      <c r="F273" s="162" t="s">
        <v>16</v>
      </c>
      <c r="G273" s="162" t="str">
        <f>CHOOSE(MONTH(H273), "Janvier", "Fevrier", "Mars", "Avril", "Mai", "Juin", "Juillet", "Aout", "Septembre", "Octobre", "Novembre", "Decembre")</f>
        <v>Octobre</v>
      </c>
      <c r="H273" s="153">
        <v>42654</v>
      </c>
      <c r="I273" s="155" t="s">
        <v>1051</v>
      </c>
      <c r="J273" s="73" t="s">
        <v>1052</v>
      </c>
      <c r="K273" s="73" t="s">
        <v>1062</v>
      </c>
      <c r="L273" s="172" t="s">
        <v>1205</v>
      </c>
      <c r="M273" s="80" t="str">
        <f>IFERROR(VLOOKUP(K273,REFERENCES!R:S,2,FALSE),"")</f>
        <v>Nombre</v>
      </c>
      <c r="N273" s="75">
        <v>100</v>
      </c>
      <c r="O273" s="140"/>
      <c r="P273" s="140"/>
      <c r="Q273" s="140"/>
      <c r="R273" s="79" t="s">
        <v>1875</v>
      </c>
      <c r="S273" s="140">
        <v>100</v>
      </c>
      <c r="T273" s="85" t="s">
        <v>1040</v>
      </c>
      <c r="U273" s="162" t="s">
        <v>17</v>
      </c>
      <c r="V273" s="73" t="s">
        <v>275</v>
      </c>
      <c r="W273" s="162" t="s">
        <v>1318</v>
      </c>
      <c r="Y273" s="164"/>
      <c r="Z273" s="165" t="s">
        <v>1069</v>
      </c>
      <c r="AB273" s="162" t="str">
        <f>UPPER(LEFT(A273,3)&amp;YEAR(H273)&amp;MONTH(H273)&amp;DAY((H273))&amp;LEFT(U273,2)&amp;LEFT(V273,2)&amp;LEFT(W273,2))</f>
        <v>CAR20161011GRRO1E</v>
      </c>
      <c r="AC273" s="162">
        <f>COUNTIF($AB$4:$AB$297,AB273)</f>
        <v>2</v>
      </c>
      <c r="AD273" s="162" t="str">
        <f>VLOOKUP(U273,NIVEAUXADMIN!A:B,2,FALSE)</f>
        <v>HT08</v>
      </c>
      <c r="AE273" s="162" t="str">
        <f>VLOOKUP(V273,NIVEAUXADMIN!E:F,2,FALSE)</f>
        <v>HT08832</v>
      </c>
      <c r="AF273" s="162" t="str">
        <f>VLOOKUP(W273,NIVEAUXADMIN!I:J,2,FALSE)</f>
        <v>HT08832-01</v>
      </c>
      <c r="AG273" s="162">
        <f>IF(SUMPRODUCT(($A$4:$A273=A273)*($V$4:$V273=V273))&gt;1,0,1)</f>
        <v>0</v>
      </c>
    </row>
    <row r="274" spans="1:33" s="162" customFormat="1" ht="15" customHeight="1">
      <c r="A274" s="162" t="s">
        <v>2905</v>
      </c>
      <c r="B274" s="162" t="s">
        <v>49</v>
      </c>
      <c r="C274" s="162" t="s">
        <v>26</v>
      </c>
      <c r="F274" s="162" t="s">
        <v>16</v>
      </c>
      <c r="G274" s="162" t="str">
        <f>CHOOSE(MONTH(H274), "Janvier", "Fevrier", "Mars", "Avril", "Mai", "Juin", "Juillet", "Aout", "Septembre", "Octobre", "Novembre", "Decembre")</f>
        <v>Octobre</v>
      </c>
      <c r="H274" s="153">
        <v>42654</v>
      </c>
      <c r="I274" s="155" t="s">
        <v>1049</v>
      </c>
      <c r="J274" s="73" t="s">
        <v>1053</v>
      </c>
      <c r="K274" s="73" t="s">
        <v>1048</v>
      </c>
      <c r="L274" s="72"/>
      <c r="M274" s="80" t="str">
        <f>IFERROR(VLOOKUP(K274,REFERENCES!R:S,2,FALSE),"")</f>
        <v>Nombre</v>
      </c>
      <c r="N274" s="75">
        <v>200</v>
      </c>
      <c r="O274" s="75"/>
      <c r="P274" s="75"/>
      <c r="Q274" s="75"/>
      <c r="R274" s="79"/>
      <c r="S274" s="140">
        <v>100</v>
      </c>
      <c r="T274" s="85" t="s">
        <v>1040</v>
      </c>
      <c r="U274" s="162" t="s">
        <v>17</v>
      </c>
      <c r="V274" s="73" t="s">
        <v>275</v>
      </c>
      <c r="X274" s="162" t="s">
        <v>1138</v>
      </c>
      <c r="Z274" s="165"/>
      <c r="AB274" s="162" t="str">
        <f>UPPER(LEFT(A274,3)&amp;YEAR(H274)&amp;MONTH(H274)&amp;DAY((H274))&amp;LEFT(U274,2)&amp;LEFT(V274,2)&amp;LEFT(W274,2))</f>
        <v>CAR20161011GRRO</v>
      </c>
      <c r="AC274" s="162">
        <f>COUNTIF($AB$4:$AB$297,AB274)</f>
        <v>2</v>
      </c>
      <c r="AD274" s="162" t="str">
        <f>VLOOKUP(U274,NIVEAUXADMIN!A:B,2,FALSE)</f>
        <v>HT08</v>
      </c>
      <c r="AE274" s="162" t="str">
        <f>VLOOKUP(V274,NIVEAUXADMIN!E:F,2,FALSE)</f>
        <v>HT08832</v>
      </c>
      <c r="AF274" s="162" t="e">
        <f>VLOOKUP(W274,NIVEAUXADMIN!I:J,2,FALSE)</f>
        <v>#N/A</v>
      </c>
      <c r="AG274" s="162">
        <f>IF(SUMPRODUCT(($A$4:$A274=A274)*($V$4:$V274=V274))&gt;1,0,1)</f>
        <v>0</v>
      </c>
    </row>
    <row r="275" spans="1:33" s="162" customFormat="1" ht="15" customHeight="1">
      <c r="A275" s="162" t="s">
        <v>2905</v>
      </c>
      <c r="B275" s="162" t="s">
        <v>49</v>
      </c>
      <c r="C275" s="162" t="s">
        <v>26</v>
      </c>
      <c r="F275" s="162" t="s">
        <v>16</v>
      </c>
      <c r="G275" s="162" t="str">
        <f>CHOOSE(MONTH(H275), "Janvier", "Fevrier", "Mars", "Avril", "Mai", "Juin", "Juillet", "Aout", "Septembre", "Octobre", "Novembre", "Decembre")</f>
        <v>Octobre</v>
      </c>
      <c r="H275" s="153">
        <v>42654</v>
      </c>
      <c r="I275" s="155" t="s">
        <v>1051</v>
      </c>
      <c r="J275" s="73" t="s">
        <v>1052</v>
      </c>
      <c r="K275" s="73" t="s">
        <v>1062</v>
      </c>
      <c r="L275" s="172" t="s">
        <v>1205</v>
      </c>
      <c r="M275" s="80" t="str">
        <f>IFERROR(VLOOKUP(K275,REFERENCES!R:S,2,FALSE),"")</f>
        <v>Nombre</v>
      </c>
      <c r="N275" s="75">
        <v>100</v>
      </c>
      <c r="O275" s="140"/>
      <c r="P275" s="140"/>
      <c r="Q275" s="140"/>
      <c r="R275" s="79"/>
      <c r="S275" s="140">
        <v>100</v>
      </c>
      <c r="T275" s="85" t="s">
        <v>1040</v>
      </c>
      <c r="U275" s="162" t="s">
        <v>17</v>
      </c>
      <c r="V275" s="73" t="s">
        <v>275</v>
      </c>
      <c r="X275" s="162" t="s">
        <v>1138</v>
      </c>
      <c r="Y275" s="164"/>
      <c r="Z275" s="165"/>
      <c r="AA275" s="165"/>
      <c r="AB275" s="162" t="str">
        <f>UPPER(LEFT(A275,3)&amp;YEAR(H275)&amp;MONTH(H275)&amp;DAY((H275))&amp;LEFT(U275,2)&amp;LEFT(V275,2)&amp;LEFT(W275,2))</f>
        <v>CAR20161011GRRO</v>
      </c>
      <c r="AC275" s="162">
        <f>COUNTIF($AB$4:$AB$297,AB275)</f>
        <v>2</v>
      </c>
      <c r="AD275" s="162" t="str">
        <f>VLOOKUP(U275,NIVEAUXADMIN!A:B,2,FALSE)</f>
        <v>HT08</v>
      </c>
      <c r="AE275" s="162" t="str">
        <f>VLOOKUP(V275,NIVEAUXADMIN!E:F,2,FALSE)</f>
        <v>HT08832</v>
      </c>
      <c r="AF275" s="162" t="e">
        <f>VLOOKUP(W275,NIVEAUXADMIN!I:J,2,FALSE)</f>
        <v>#N/A</v>
      </c>
      <c r="AG275" s="162">
        <f>IF(SUMPRODUCT(($A$4:$A275=A275)*($V$4:$V275=V275))&gt;1,0,1)</f>
        <v>0</v>
      </c>
    </row>
    <row r="276" spans="1:33" s="162" customFormat="1" ht="15" customHeight="1">
      <c r="A276" s="162" t="s">
        <v>2905</v>
      </c>
      <c r="B276" s="162" t="s">
        <v>49</v>
      </c>
      <c r="C276" s="162" t="s">
        <v>26</v>
      </c>
      <c r="F276" s="162" t="s">
        <v>16</v>
      </c>
      <c r="G276" s="162" t="str">
        <f>CHOOSE(MONTH(H276), "Janvier", "Fevrier", "Mars", "Avril", "Mai", "Juin", "Juillet", "Aout", "Septembre", "Octobre", "Novembre", "Decembre")</f>
        <v>Octobre</v>
      </c>
      <c r="H276" s="153">
        <v>42655</v>
      </c>
      <c r="I276" s="155" t="s">
        <v>1049</v>
      </c>
      <c r="J276" s="73" t="s">
        <v>1053</v>
      </c>
      <c r="K276" s="73" t="s">
        <v>1048</v>
      </c>
      <c r="L276" s="72"/>
      <c r="M276" s="80" t="str">
        <f>IFERROR(VLOOKUP(K276,REFERENCES!R:S,2,FALSE),"")</f>
        <v>Nombre</v>
      </c>
      <c r="N276" s="75">
        <v>250</v>
      </c>
      <c r="O276" s="140"/>
      <c r="P276" s="140"/>
      <c r="Q276" s="140"/>
      <c r="R276" s="79" t="s">
        <v>1875</v>
      </c>
      <c r="S276" s="140">
        <v>250</v>
      </c>
      <c r="T276" s="85" t="s">
        <v>1040</v>
      </c>
      <c r="U276" s="162" t="s">
        <v>183</v>
      </c>
      <c r="V276" s="162" t="s">
        <v>577</v>
      </c>
      <c r="W276" s="164" t="s">
        <v>1582</v>
      </c>
      <c r="Y276" s="164"/>
      <c r="Z276" s="165" t="s">
        <v>1069</v>
      </c>
      <c r="AB276" s="162" t="str">
        <f>UPPER(LEFT(A276,3)&amp;YEAR(H276)&amp;MONTH(H276)&amp;DAY((H276))&amp;LEFT(U276,2)&amp;LEFT(V276,2)&amp;LEFT(W276,2))</f>
        <v>CAR20161012SUMA3È</v>
      </c>
      <c r="AC276" s="162">
        <f>COUNTIF($AB$4:$AB$297,AB276)</f>
        <v>3</v>
      </c>
      <c r="AD276" s="162" t="str">
        <f>VLOOKUP(U276,NIVEAUXADMIN!A:B,2,FALSE)</f>
        <v>HT02</v>
      </c>
      <c r="AE276" s="162" t="str">
        <f>VLOOKUP(V276,NIVEAUXADMIN!E:F,2,FALSE)</f>
        <v>HT02212</v>
      </c>
      <c r="AF276" s="162" t="str">
        <f>VLOOKUP(W276,NIVEAUXADMIN!I:J,2,FALSE)</f>
        <v>HT02212-03</v>
      </c>
      <c r="AG276" s="162">
        <f>IF(SUMPRODUCT(($A$4:$A276=A276)*($V$4:$V276=V276))&gt;1,0,1)</f>
        <v>1</v>
      </c>
    </row>
    <row r="277" spans="1:33" s="162" customFormat="1" ht="15" customHeight="1">
      <c r="A277" s="162" t="s">
        <v>2905</v>
      </c>
      <c r="B277" s="162" t="s">
        <v>49</v>
      </c>
      <c r="C277" s="162" t="s">
        <v>26</v>
      </c>
      <c r="F277" s="162" t="s">
        <v>16</v>
      </c>
      <c r="G277" s="162" t="str">
        <f>CHOOSE(MONTH(H277), "Janvier", "Fevrier", "Mars", "Avril", "Mai", "Juin", "Juillet", "Aout", "Septembre", "Octobre", "Novembre", "Decembre")</f>
        <v>Octobre</v>
      </c>
      <c r="H277" s="153">
        <v>42655</v>
      </c>
      <c r="I277" s="155" t="s">
        <v>1051</v>
      </c>
      <c r="J277" s="73" t="s">
        <v>1052</v>
      </c>
      <c r="K277" s="73" t="s">
        <v>1062</v>
      </c>
      <c r="L277" s="172" t="s">
        <v>1205</v>
      </c>
      <c r="M277" s="80" t="str">
        <f>IFERROR(VLOOKUP(K277,REFERENCES!R:S,2,FALSE),"")</f>
        <v>Nombre</v>
      </c>
      <c r="N277" s="75">
        <v>250</v>
      </c>
      <c r="O277" s="140"/>
      <c r="P277" s="140"/>
      <c r="Q277" s="140"/>
      <c r="R277" s="79" t="s">
        <v>1875</v>
      </c>
      <c r="S277" s="140">
        <v>250</v>
      </c>
      <c r="T277" s="85" t="s">
        <v>1040</v>
      </c>
      <c r="U277" s="162" t="s">
        <v>183</v>
      </c>
      <c r="V277" s="162" t="s">
        <v>577</v>
      </c>
      <c r="W277" s="164" t="s">
        <v>1582</v>
      </c>
      <c r="Y277" s="164"/>
      <c r="Z277" s="165" t="s">
        <v>1069</v>
      </c>
      <c r="AA277" s="165"/>
      <c r="AB277" s="162" t="str">
        <f>UPPER(LEFT(A277,3)&amp;YEAR(H277)&amp;MONTH(H277)&amp;DAY((H277))&amp;LEFT(U277,2)&amp;LEFT(V277,2)&amp;LEFT(W277,2))</f>
        <v>CAR20161012SUMA3È</v>
      </c>
      <c r="AC277" s="162">
        <f>COUNTIF($AB$4:$AB$297,AB277)</f>
        <v>3</v>
      </c>
      <c r="AD277" s="162" t="str">
        <f>VLOOKUP(U277,NIVEAUXADMIN!A:B,2,FALSE)</f>
        <v>HT02</v>
      </c>
      <c r="AE277" s="162" t="str">
        <f>VLOOKUP(V277,NIVEAUXADMIN!E:F,2,FALSE)</f>
        <v>HT02212</v>
      </c>
      <c r="AF277" s="162" t="str">
        <f>VLOOKUP(W277,NIVEAUXADMIN!I:J,2,FALSE)</f>
        <v>HT02212-03</v>
      </c>
      <c r="AG277" s="162">
        <f>IF(SUMPRODUCT(($A$4:$A277=A277)*($V$4:$V277=V277))&gt;1,0,1)</f>
        <v>0</v>
      </c>
    </row>
    <row r="278" spans="1:33" s="162" customFormat="1" ht="15" customHeight="1">
      <c r="A278" s="162" t="s">
        <v>2905</v>
      </c>
      <c r="B278" s="162" t="s">
        <v>49</v>
      </c>
      <c r="C278" s="162" t="s">
        <v>26</v>
      </c>
      <c r="F278" s="162" t="s">
        <v>16</v>
      </c>
      <c r="G278" s="162" t="str">
        <f>CHOOSE(MONTH(H278), "Janvier", "Fevrier", "Mars", "Avril", "Mai", "Juin", "Juillet", "Aout", "Septembre", "Octobre", "Novembre", "Decembre")</f>
        <v>Octobre</v>
      </c>
      <c r="H278" s="153">
        <v>42655</v>
      </c>
      <c r="I278" s="155" t="s">
        <v>1051</v>
      </c>
      <c r="J278" s="73" t="s">
        <v>1052</v>
      </c>
      <c r="K278" s="73" t="s">
        <v>1059</v>
      </c>
      <c r="L278" s="72"/>
      <c r="M278" s="80" t="str">
        <f>IFERROR(VLOOKUP(K278,REFERENCES!R:S,2,FALSE),"")</f>
        <v>Nombre</v>
      </c>
      <c r="N278" s="75">
        <v>7500</v>
      </c>
      <c r="O278" s="140"/>
      <c r="P278" s="140"/>
      <c r="Q278" s="140"/>
      <c r="R278" s="79" t="s">
        <v>1875</v>
      </c>
      <c r="S278" s="140">
        <v>250</v>
      </c>
      <c r="T278" s="85"/>
      <c r="U278" s="162" t="s">
        <v>183</v>
      </c>
      <c r="V278" s="162" t="s">
        <v>577</v>
      </c>
      <c r="W278" s="164" t="s">
        <v>1582</v>
      </c>
      <c r="Y278" s="164"/>
      <c r="Z278" s="165"/>
      <c r="AB278" s="162" t="str">
        <f>UPPER(LEFT(A278,3)&amp;YEAR(H278)&amp;MONTH(H278)&amp;DAY((H278))&amp;LEFT(U278,2)&amp;LEFT(V278,2)&amp;LEFT(W278,2))</f>
        <v>CAR20161012SUMA3È</v>
      </c>
      <c r="AC278" s="162">
        <f>COUNTIF($AB$4:$AB$297,AB278)</f>
        <v>3</v>
      </c>
      <c r="AD278" s="162" t="str">
        <f>VLOOKUP(U278,NIVEAUXADMIN!A:B,2,FALSE)</f>
        <v>HT02</v>
      </c>
      <c r="AE278" s="162" t="str">
        <f>VLOOKUP(V278,NIVEAUXADMIN!E:F,2,FALSE)</f>
        <v>HT02212</v>
      </c>
      <c r="AF278" s="162" t="str">
        <f>VLOOKUP(W278,NIVEAUXADMIN!I:J,2,FALSE)</f>
        <v>HT02212-03</v>
      </c>
      <c r="AG278" s="162">
        <f>IF(SUMPRODUCT(($A$4:$A278=A278)*($V$4:$V278=V278))&gt;1,0,1)</f>
        <v>0</v>
      </c>
    </row>
    <row r="279" spans="1:33" s="162" customFormat="1" ht="15" customHeight="1">
      <c r="A279" s="162" t="s">
        <v>2905</v>
      </c>
      <c r="B279" s="162" t="s">
        <v>49</v>
      </c>
      <c r="C279" s="162" t="s">
        <v>26</v>
      </c>
      <c r="F279" s="162" t="s">
        <v>16</v>
      </c>
      <c r="G279" s="162" t="str">
        <f>CHOOSE(MONTH(H279), "Janvier", "Fevrier", "Mars", "Avril", "Mai", "Juin", "Juillet", "Aout", "Septembre", "Octobre", "Novembre", "Decembre")</f>
        <v>Octobre</v>
      </c>
      <c r="H279" s="153">
        <v>42655</v>
      </c>
      <c r="I279" s="155" t="s">
        <v>1049</v>
      </c>
      <c r="J279" s="73" t="s">
        <v>1053</v>
      </c>
      <c r="K279" s="73" t="s">
        <v>1048</v>
      </c>
      <c r="L279" s="72"/>
      <c r="M279" s="80" t="str">
        <f>IFERROR(VLOOKUP(K279,REFERENCES!R:S,2,FALSE),"")</f>
        <v>Nombre</v>
      </c>
      <c r="N279" s="75">
        <v>400</v>
      </c>
      <c r="O279" s="140"/>
      <c r="P279" s="140"/>
      <c r="Q279" s="140"/>
      <c r="R279" s="79" t="s">
        <v>1875</v>
      </c>
      <c r="S279" s="140">
        <v>200</v>
      </c>
      <c r="T279" s="85" t="s">
        <v>1040</v>
      </c>
      <c r="U279" s="162" t="s">
        <v>17</v>
      </c>
      <c r="V279" s="73" t="s">
        <v>269</v>
      </c>
      <c r="X279" s="162" t="s">
        <v>1138</v>
      </c>
      <c r="Y279" s="164"/>
      <c r="Z279" s="165" t="s">
        <v>1069</v>
      </c>
      <c r="AB279" s="162" t="str">
        <f>UPPER(LEFT(A279,3)&amp;YEAR(H279)&amp;MONTH(H279)&amp;DAY((H279))&amp;LEFT(U279,2)&amp;LEFT(V279,2)&amp;LEFT(W279,2))</f>
        <v>CAR20161012GRMO</v>
      </c>
      <c r="AC279" s="162">
        <f>COUNTIF($AB$4:$AB$297,AB279)</f>
        <v>2</v>
      </c>
      <c r="AD279" s="162" t="str">
        <f>VLOOKUP(U279,NIVEAUXADMIN!A:B,2,FALSE)</f>
        <v>HT08</v>
      </c>
      <c r="AE279" s="162" t="str">
        <f>VLOOKUP(V279,NIVEAUXADMIN!E:F,2,FALSE)</f>
        <v>HT08814</v>
      </c>
      <c r="AF279" s="162" t="e">
        <f>VLOOKUP(W279,NIVEAUXADMIN!I:J,2,FALSE)</f>
        <v>#N/A</v>
      </c>
      <c r="AG279" s="162">
        <f>IF(SUMPRODUCT(($A$4:$A279=A279)*($V$4:$V279=V279))&gt;1,0,1)</f>
        <v>0</v>
      </c>
    </row>
    <row r="280" spans="1:33" s="162" customFormat="1" ht="15" customHeight="1">
      <c r="A280" s="162" t="s">
        <v>2905</v>
      </c>
      <c r="B280" s="162" t="s">
        <v>49</v>
      </c>
      <c r="C280" s="162" t="s">
        <v>26</v>
      </c>
      <c r="F280" s="162" t="s">
        <v>16</v>
      </c>
      <c r="G280" s="162" t="str">
        <f>CHOOSE(MONTH(H280), "Janvier", "Fevrier", "Mars", "Avril", "Mai", "Juin", "Juillet", "Aout", "Septembre", "Octobre", "Novembre", "Decembre")</f>
        <v>Octobre</v>
      </c>
      <c r="H280" s="153">
        <v>42655</v>
      </c>
      <c r="I280" s="155" t="s">
        <v>1051</v>
      </c>
      <c r="J280" s="73" t="s">
        <v>1052</v>
      </c>
      <c r="K280" s="73" t="s">
        <v>1062</v>
      </c>
      <c r="L280" s="172" t="s">
        <v>1205</v>
      </c>
      <c r="M280" s="80" t="str">
        <f>IFERROR(VLOOKUP(K280,REFERENCES!R:S,2,FALSE),"")</f>
        <v>Nombre</v>
      </c>
      <c r="N280" s="75">
        <v>200</v>
      </c>
      <c r="O280" s="140"/>
      <c r="P280" s="140"/>
      <c r="Q280" s="140"/>
      <c r="R280" s="79" t="s">
        <v>1875</v>
      </c>
      <c r="S280" s="140">
        <v>200</v>
      </c>
      <c r="T280" s="85"/>
      <c r="U280" s="162" t="s">
        <v>17</v>
      </c>
      <c r="V280" s="73" t="s">
        <v>269</v>
      </c>
      <c r="X280" s="162" t="s">
        <v>1138</v>
      </c>
      <c r="Y280" s="164"/>
      <c r="Z280" s="165" t="s">
        <v>1069</v>
      </c>
      <c r="AA280" s="165"/>
      <c r="AB280" s="162" t="str">
        <f>UPPER(LEFT(A280,3)&amp;YEAR(H280)&amp;MONTH(H280)&amp;DAY((H280))&amp;LEFT(U280,2)&amp;LEFT(V280,2)&amp;LEFT(W280,2))</f>
        <v>CAR20161012GRMO</v>
      </c>
      <c r="AC280" s="162">
        <f>COUNTIF($AB$4:$AB$297,AB280)</f>
        <v>2</v>
      </c>
      <c r="AD280" s="162" t="str">
        <f>VLOOKUP(U280,NIVEAUXADMIN!A:B,2,FALSE)</f>
        <v>HT08</v>
      </c>
      <c r="AE280" s="162" t="str">
        <f>VLOOKUP(V280,NIVEAUXADMIN!E:F,2,FALSE)</f>
        <v>HT08814</v>
      </c>
      <c r="AF280" s="162" t="e">
        <f>VLOOKUP(W280,NIVEAUXADMIN!I:J,2,FALSE)</f>
        <v>#N/A</v>
      </c>
      <c r="AG280" s="162">
        <f>IF(SUMPRODUCT(($A$4:$A280=A280)*($V$4:$V280=V280))&gt;1,0,1)</f>
        <v>0</v>
      </c>
    </row>
    <row r="281" spans="1:33" s="162" customFormat="1" ht="15" customHeight="1">
      <c r="A281" s="162" t="s">
        <v>2905</v>
      </c>
      <c r="B281" s="162" t="s">
        <v>49</v>
      </c>
      <c r="C281" s="162" t="s">
        <v>26</v>
      </c>
      <c r="F281" s="162" t="s">
        <v>16</v>
      </c>
      <c r="G281" s="162" t="str">
        <f>CHOOSE(MONTH(H281), "Janvier", "Fevrier", "Mars", "Avril", "Mai", "Juin", "Juillet", "Aout", "Septembre", "Octobre", "Novembre", "Decembre")</f>
        <v>Octobre</v>
      </c>
      <c r="H281" s="153">
        <v>42657</v>
      </c>
      <c r="I281" s="155" t="s">
        <v>1049</v>
      </c>
      <c r="J281" s="73" t="s">
        <v>1053</v>
      </c>
      <c r="K281" s="73" t="s">
        <v>1048</v>
      </c>
      <c r="L281" s="72"/>
      <c r="M281" s="80" t="str">
        <f>IFERROR(VLOOKUP(K281,REFERENCES!R:S,2,FALSE),"")</f>
        <v>Nombre</v>
      </c>
      <c r="N281" s="75">
        <v>250</v>
      </c>
      <c r="O281" s="75"/>
      <c r="P281" s="75"/>
      <c r="Q281" s="75"/>
      <c r="R281" s="79"/>
      <c r="S281" s="140">
        <v>250</v>
      </c>
      <c r="U281" s="162" t="s">
        <v>183</v>
      </c>
      <c r="V281" s="162" t="s">
        <v>366</v>
      </c>
      <c r="W281" s="73" t="s">
        <v>1604</v>
      </c>
      <c r="Z281" s="165" t="s">
        <v>1069</v>
      </c>
      <c r="AB281" s="162" t="str">
        <f>UPPER(LEFT(A281,3)&amp;YEAR(H281)&amp;MONTH(H281)&amp;DAY((H281))&amp;LEFT(U281,2)&amp;LEFT(V281,2)&amp;LEFT(W281,2))</f>
        <v>CAR20161014SULA3È</v>
      </c>
      <c r="AC281" s="162">
        <f>COUNTIF($AB$4:$AB$297,AB281)</f>
        <v>3</v>
      </c>
      <c r="AD281" s="162" t="str">
        <f>VLOOKUP(U281,NIVEAUXADMIN!A:B,2,FALSE)</f>
        <v>HT02</v>
      </c>
      <c r="AE281" s="162" t="str">
        <f>VLOOKUP(V281,NIVEAUXADMIN!E:F,2,FALSE)</f>
        <v>HT02214</v>
      </c>
      <c r="AF281" s="162" t="str">
        <f>VLOOKUP(W281,NIVEAUXADMIN!I:J,2,FALSE)</f>
        <v>HT02214-02</v>
      </c>
      <c r="AG281" s="162">
        <f>IF(SUMPRODUCT(($A$4:$A281=A281)*($V$4:$V281=V281))&gt;1,0,1)</f>
        <v>1</v>
      </c>
    </row>
    <row r="282" spans="1:33" s="162" customFormat="1" ht="15" customHeight="1">
      <c r="A282" s="162" t="s">
        <v>2905</v>
      </c>
      <c r="B282" s="162" t="s">
        <v>49</v>
      </c>
      <c r="C282" s="162" t="s">
        <v>26</v>
      </c>
      <c r="F282" s="162" t="s">
        <v>16</v>
      </c>
      <c r="G282" s="162" t="str">
        <f>CHOOSE(MONTH(H282), "Janvier", "Fevrier", "Mars", "Avril", "Mai", "Juin", "Juillet", "Aout", "Septembre", "Octobre", "Novembre", "Decembre")</f>
        <v>Octobre</v>
      </c>
      <c r="H282" s="153">
        <v>42657</v>
      </c>
      <c r="I282" s="155" t="s">
        <v>1051</v>
      </c>
      <c r="J282" s="73" t="s">
        <v>1052</v>
      </c>
      <c r="K282" s="73" t="s">
        <v>1062</v>
      </c>
      <c r="L282" s="172" t="s">
        <v>1205</v>
      </c>
      <c r="M282" s="80" t="str">
        <f>IFERROR(VLOOKUP(K282,REFERENCES!R:S,2,FALSE),"")</f>
        <v>Nombre</v>
      </c>
      <c r="N282" s="75">
        <v>250</v>
      </c>
      <c r="O282" s="140"/>
      <c r="P282" s="140"/>
      <c r="Q282" s="140"/>
      <c r="R282" s="79" t="s">
        <v>1875</v>
      </c>
      <c r="S282" s="140">
        <v>250</v>
      </c>
      <c r="T282" s="85"/>
      <c r="U282" s="162" t="s">
        <v>183</v>
      </c>
      <c r="V282" s="162" t="s">
        <v>366</v>
      </c>
      <c r="W282" s="73" t="s">
        <v>1604</v>
      </c>
      <c r="Y282" s="164"/>
      <c r="Z282" s="165" t="s">
        <v>1069</v>
      </c>
      <c r="AB282" s="162" t="str">
        <f>UPPER(LEFT(A282,3)&amp;YEAR(H282)&amp;MONTH(H282)&amp;DAY((H282))&amp;LEFT(U282,2)&amp;LEFT(V282,2)&amp;LEFT(W282,2))</f>
        <v>CAR20161014SULA3È</v>
      </c>
      <c r="AC282" s="162">
        <f>COUNTIF($AB$4:$AB$297,AB282)</f>
        <v>3</v>
      </c>
      <c r="AD282" s="162" t="str">
        <f>VLOOKUP(U282,NIVEAUXADMIN!A:B,2,FALSE)</f>
        <v>HT02</v>
      </c>
      <c r="AE282" s="162" t="str">
        <f>VLOOKUP(V282,NIVEAUXADMIN!E:F,2,FALSE)</f>
        <v>HT02214</v>
      </c>
      <c r="AF282" s="162" t="str">
        <f>VLOOKUP(W282,NIVEAUXADMIN!I:J,2,FALSE)</f>
        <v>HT02214-02</v>
      </c>
      <c r="AG282" s="162">
        <f>IF(SUMPRODUCT(($A$4:$A282=A282)*($V$4:$V282=V282))&gt;1,0,1)</f>
        <v>0</v>
      </c>
    </row>
    <row r="283" spans="1:33" s="162" customFormat="1" ht="15" customHeight="1">
      <c r="A283" s="162" t="s">
        <v>2905</v>
      </c>
      <c r="B283" s="162" t="s">
        <v>49</v>
      </c>
      <c r="C283" s="162" t="s">
        <v>26</v>
      </c>
      <c r="F283" s="162" t="s">
        <v>16</v>
      </c>
      <c r="G283" s="162" t="str">
        <f>CHOOSE(MONTH(H283), "Janvier", "Fevrier", "Mars", "Avril", "Mai", "Juin", "Juillet", "Aout", "Septembre", "Octobre", "Novembre", "Decembre")</f>
        <v>Octobre</v>
      </c>
      <c r="H283" s="153">
        <v>42657</v>
      </c>
      <c r="I283" s="155" t="s">
        <v>1051</v>
      </c>
      <c r="J283" s="73" t="s">
        <v>1052</v>
      </c>
      <c r="K283" s="73" t="s">
        <v>1059</v>
      </c>
      <c r="L283" s="72"/>
      <c r="M283" s="80" t="str">
        <f>IFERROR(VLOOKUP(K283,REFERENCES!R:S,2,FALSE),"")</f>
        <v>Nombre</v>
      </c>
      <c r="N283" s="75">
        <v>7500</v>
      </c>
      <c r="O283" s="140"/>
      <c r="P283" s="140"/>
      <c r="Q283" s="140"/>
      <c r="R283" s="79" t="s">
        <v>1875</v>
      </c>
      <c r="S283" s="140">
        <v>250</v>
      </c>
      <c r="T283" s="85"/>
      <c r="U283" s="162" t="s">
        <v>183</v>
      </c>
      <c r="V283" s="162" t="s">
        <v>366</v>
      </c>
      <c r="W283" s="73" t="s">
        <v>1604</v>
      </c>
      <c r="Y283" s="164"/>
      <c r="Z283" s="165"/>
      <c r="AA283" s="165"/>
      <c r="AB283" s="162" t="str">
        <f>UPPER(LEFT(A283,3)&amp;YEAR(H283)&amp;MONTH(H283)&amp;DAY((H283))&amp;LEFT(U283,2)&amp;LEFT(V283,2)&amp;LEFT(W283,2))</f>
        <v>CAR20161014SULA3È</v>
      </c>
      <c r="AC283" s="162">
        <f>COUNTIF($AB$4:$AB$297,AB283)</f>
        <v>3</v>
      </c>
      <c r="AD283" s="162" t="str">
        <f>VLOOKUP(U283,NIVEAUXADMIN!A:B,2,FALSE)</f>
        <v>HT02</v>
      </c>
      <c r="AE283" s="162" t="str">
        <f>VLOOKUP(V283,NIVEAUXADMIN!E:F,2,FALSE)</f>
        <v>HT02214</v>
      </c>
      <c r="AF283" s="162" t="str">
        <f>VLOOKUP(W283,NIVEAUXADMIN!I:J,2,FALSE)</f>
        <v>HT02214-02</v>
      </c>
      <c r="AG283" s="162">
        <f>IF(SUMPRODUCT(($A$4:$A283=A283)*($V$4:$V283=V283))&gt;1,0,1)</f>
        <v>0</v>
      </c>
    </row>
    <row r="284" spans="1:33" s="162" customFormat="1" ht="15" customHeight="1">
      <c r="A284" s="162" t="s">
        <v>2905</v>
      </c>
      <c r="B284" s="162" t="s">
        <v>49</v>
      </c>
      <c r="C284" s="162" t="s">
        <v>26</v>
      </c>
      <c r="F284" s="162" t="s">
        <v>16</v>
      </c>
      <c r="G284" s="162" t="str">
        <f>CHOOSE(MONTH(H284), "Janvier", "Fevrier", "Mars", "Avril", "Mai", "Juin", "Juillet", "Aout", "Septembre", "Octobre", "Novembre", "Decembre")</f>
        <v>Octobre</v>
      </c>
      <c r="H284" s="153">
        <v>42657</v>
      </c>
      <c r="I284" s="155" t="s">
        <v>1051</v>
      </c>
      <c r="J284" s="73" t="s">
        <v>1052</v>
      </c>
      <c r="K284" s="73" t="s">
        <v>1059</v>
      </c>
      <c r="L284" s="72"/>
      <c r="M284" s="80" t="str">
        <f>IFERROR(VLOOKUP(K284,REFERENCES!R:S,2,FALSE),"")</f>
        <v>Nombre</v>
      </c>
      <c r="N284" s="75">
        <v>467460</v>
      </c>
      <c r="O284" s="140"/>
      <c r="P284" s="140"/>
      <c r="Q284" s="140"/>
      <c r="R284" s="79" t="s">
        <v>1875</v>
      </c>
      <c r="S284" s="140">
        <v>6233</v>
      </c>
      <c r="T284" s="85"/>
      <c r="U284" s="162" t="s">
        <v>17</v>
      </c>
      <c r="V284" s="73" t="s">
        <v>269</v>
      </c>
      <c r="X284" s="162" t="s">
        <v>2726</v>
      </c>
      <c r="Y284" s="164"/>
      <c r="Z284" s="165" t="s">
        <v>1069</v>
      </c>
      <c r="AB284" s="162" t="str">
        <f>UPPER(LEFT(A284,3)&amp;YEAR(H284)&amp;MONTH(H284)&amp;DAY((H284))&amp;LEFT(U284,2)&amp;LEFT(V284,2)&amp;LEFT(W284,2))</f>
        <v>CAR20161014GRMO</v>
      </c>
      <c r="AC284" s="162">
        <f>COUNTIF($AB$4:$AB$297,AB284)</f>
        <v>1</v>
      </c>
      <c r="AD284" s="162" t="str">
        <f>VLOOKUP(U284,NIVEAUXADMIN!A:B,2,FALSE)</f>
        <v>HT08</v>
      </c>
      <c r="AE284" s="162" t="str">
        <f>VLOOKUP(V284,NIVEAUXADMIN!E:F,2,FALSE)</f>
        <v>HT08814</v>
      </c>
      <c r="AF284" s="162" t="e">
        <f>VLOOKUP(W284,NIVEAUXADMIN!I:J,2,FALSE)</f>
        <v>#N/A</v>
      </c>
      <c r="AG284" s="162">
        <f>IF(SUMPRODUCT(($A$4:$A284=A284)*($V$4:$V284=V284))&gt;1,0,1)</f>
        <v>0</v>
      </c>
    </row>
    <row r="285" spans="1:33" s="162" customFormat="1" ht="15" customHeight="1">
      <c r="A285" s="162" t="s">
        <v>2905</v>
      </c>
      <c r="B285" s="162" t="s">
        <v>49</v>
      </c>
      <c r="C285" s="162" t="s">
        <v>26</v>
      </c>
      <c r="F285" s="162" t="s">
        <v>16</v>
      </c>
      <c r="G285" s="162" t="str">
        <f>CHOOSE(MONTH(H285), "Janvier", "Fevrier", "Mars", "Avril", "Mai", "Juin", "Juillet", "Aout", "Septembre", "Octobre", "Novembre", "Decembre")</f>
        <v>Octobre</v>
      </c>
      <c r="H285" s="153">
        <v>42660</v>
      </c>
      <c r="I285" s="155" t="s">
        <v>1049</v>
      </c>
      <c r="J285" s="73" t="s">
        <v>1053</v>
      </c>
      <c r="K285" s="73" t="s">
        <v>1048</v>
      </c>
      <c r="L285" s="72"/>
      <c r="M285" s="80" t="str">
        <f>IFERROR(VLOOKUP(K285,REFERENCES!R:S,2,FALSE),"")</f>
        <v>Nombre</v>
      </c>
      <c r="N285" s="75">
        <v>120</v>
      </c>
      <c r="O285" s="140"/>
      <c r="P285" s="140"/>
      <c r="Q285" s="140"/>
      <c r="R285" s="79"/>
      <c r="S285" s="140">
        <v>120</v>
      </c>
      <c r="T285" s="85"/>
      <c r="U285" s="162" t="s">
        <v>17</v>
      </c>
      <c r="V285" s="73" t="s">
        <v>269</v>
      </c>
      <c r="W285" s="162" t="s">
        <v>1282</v>
      </c>
      <c r="Y285" s="164"/>
      <c r="Z285" s="165"/>
      <c r="AB285" s="162" t="str">
        <f>UPPER(LEFT(A285,3)&amp;YEAR(H285)&amp;MONTH(H285)&amp;DAY((H285))&amp;LEFT(U285,2)&amp;LEFT(V285,2)&amp;LEFT(W285,2))</f>
        <v>CAR20161017GRMO1E</v>
      </c>
      <c r="AC285" s="162">
        <f>COUNTIF($AB$4:$AB$297,AB285)</f>
        <v>1</v>
      </c>
      <c r="AD285" s="162" t="str">
        <f>VLOOKUP(U285,NIVEAUXADMIN!A:B,2,FALSE)</f>
        <v>HT08</v>
      </c>
      <c r="AE285" s="162" t="str">
        <f>VLOOKUP(V285,NIVEAUXADMIN!E:F,2,FALSE)</f>
        <v>HT08814</v>
      </c>
      <c r="AF285" s="162" t="str">
        <f>VLOOKUP(W285,NIVEAUXADMIN!I:J,2,FALSE)</f>
        <v>HT08814-01</v>
      </c>
      <c r="AG285" s="162">
        <f>IF(SUMPRODUCT(($A$4:$A285=A285)*($V$4:$V285=V285))&gt;1,0,1)</f>
        <v>0</v>
      </c>
    </row>
    <row r="286" spans="1:33" s="162" customFormat="1" ht="15" customHeight="1">
      <c r="A286" s="162" t="s">
        <v>2905</v>
      </c>
      <c r="B286" s="162" t="s">
        <v>49</v>
      </c>
      <c r="C286" s="162" t="s">
        <v>26</v>
      </c>
      <c r="F286" s="162" t="s">
        <v>16</v>
      </c>
      <c r="G286" s="162" t="str">
        <f>CHOOSE(MONTH(H286), "Janvier", "Fevrier", "Mars", "Avril", "Mai", "Juin", "Juillet", "Aout", "Septembre", "Octobre", "Novembre", "Decembre")</f>
        <v>Octobre</v>
      </c>
      <c r="H286" s="153">
        <v>42660</v>
      </c>
      <c r="I286" s="155" t="s">
        <v>1049</v>
      </c>
      <c r="J286" s="73" t="s">
        <v>1053</v>
      </c>
      <c r="K286" s="73" t="s">
        <v>1048</v>
      </c>
      <c r="L286" s="72"/>
      <c r="M286" s="80" t="str">
        <f>IFERROR(VLOOKUP(K286,REFERENCES!R:S,2,FALSE),"")</f>
        <v>Nombre</v>
      </c>
      <c r="N286" s="75">
        <v>444</v>
      </c>
      <c r="O286" s="140"/>
      <c r="P286" s="140"/>
      <c r="Q286" s="140"/>
      <c r="R286" s="79" t="s">
        <v>1875</v>
      </c>
      <c r="S286" s="140">
        <v>444</v>
      </c>
      <c r="T286" s="85"/>
      <c r="U286" s="162" t="s">
        <v>17</v>
      </c>
      <c r="V286" s="73" t="s">
        <v>269</v>
      </c>
      <c r="X286" s="162" t="s">
        <v>1138</v>
      </c>
      <c r="Y286" s="164"/>
      <c r="Z286" s="165" t="s">
        <v>1071</v>
      </c>
      <c r="AB286" s="162" t="str">
        <f>UPPER(LEFT(A286,3)&amp;YEAR(H286)&amp;MONTH(H286)&amp;DAY((H286))&amp;LEFT(U286,2)&amp;LEFT(V286,2)&amp;LEFT(W286,2))</f>
        <v>CAR20161017GRMO</v>
      </c>
      <c r="AC286" s="162">
        <f>COUNTIF($AB$4:$AB$297,AB286)</f>
        <v>1</v>
      </c>
      <c r="AD286" s="162" t="str">
        <f>VLOOKUP(U286,NIVEAUXADMIN!A:B,2,FALSE)</f>
        <v>HT08</v>
      </c>
      <c r="AE286" s="162" t="str">
        <f>VLOOKUP(V286,NIVEAUXADMIN!E:F,2,FALSE)</f>
        <v>HT08814</v>
      </c>
      <c r="AF286" s="162" t="e">
        <f>VLOOKUP(W286,NIVEAUXADMIN!I:J,2,FALSE)</f>
        <v>#N/A</v>
      </c>
      <c r="AG286" s="162">
        <f>IF(SUMPRODUCT(($A$4:$A286=A286)*($V$4:$V286=V286))&gt;1,0,1)</f>
        <v>0</v>
      </c>
    </row>
    <row r="287" spans="1:33" s="162" customFormat="1" ht="15" customHeight="1">
      <c r="A287" s="162" t="s">
        <v>2905</v>
      </c>
      <c r="B287" s="162" t="s">
        <v>49</v>
      </c>
      <c r="C287" s="162" t="s">
        <v>26</v>
      </c>
      <c r="F287" s="162" t="s">
        <v>16</v>
      </c>
      <c r="G287" s="162" t="str">
        <f>CHOOSE(MONTH(H287), "Janvier", "Fevrier", "Mars", "Avril", "Mai", "Juin", "Juillet", "Aout", "Septembre", "Octobre", "Novembre", "Decembre")</f>
        <v>Octobre</v>
      </c>
      <c r="H287" s="153">
        <v>42661</v>
      </c>
      <c r="I287" s="155" t="s">
        <v>1051</v>
      </c>
      <c r="J287" s="73" t="s">
        <v>1052</v>
      </c>
      <c r="K287" s="73" t="s">
        <v>1059</v>
      </c>
      <c r="L287" s="72"/>
      <c r="M287" s="80" t="str">
        <f>IFERROR(VLOOKUP(K287,REFERENCES!R:S,2,FALSE),"")</f>
        <v>Nombre</v>
      </c>
      <c r="N287" s="75">
        <v>121950</v>
      </c>
      <c r="O287" s="140"/>
      <c r="P287" s="140"/>
      <c r="Q287" s="140"/>
      <c r="R287" s="79"/>
      <c r="S287" s="140">
        <v>1626</v>
      </c>
      <c r="T287" s="85"/>
      <c r="U287" s="162" t="s">
        <v>17</v>
      </c>
      <c r="V287" s="73" t="s">
        <v>18</v>
      </c>
      <c r="W287" s="164" t="s">
        <v>1754</v>
      </c>
      <c r="Y287" s="164"/>
      <c r="Z287" s="165"/>
      <c r="AB287" s="162" t="str">
        <f>UPPER(LEFT(A287,3)&amp;YEAR(H287)&amp;MONTH(H287)&amp;DAY((H287))&amp;LEFT(U287,2)&amp;LEFT(V287,2)&amp;LEFT(W287,2))</f>
        <v>CAR20161018GRJE7E</v>
      </c>
      <c r="AC287" s="162">
        <f>COUNTIF($AB$4:$AB$297,AB287)</f>
        <v>1</v>
      </c>
      <c r="AD287" s="162" t="str">
        <f>VLOOKUP(U287,NIVEAUXADMIN!A:B,2,FALSE)</f>
        <v>HT08</v>
      </c>
      <c r="AE287" s="162" t="str">
        <f>VLOOKUP(V287,NIVEAUXADMIN!E:F,2,FALSE)</f>
        <v>HT08811</v>
      </c>
      <c r="AF287" s="162" t="str">
        <f>VLOOKUP(W287,NIVEAUXADMIN!I:J,2,FALSE)</f>
        <v>HT08811-07</v>
      </c>
      <c r="AG287" s="162">
        <f>IF(SUMPRODUCT(($A$4:$A287=A287)*($V$4:$V287=V287))&gt;1,0,1)</f>
        <v>0</v>
      </c>
    </row>
    <row r="288" spans="1:33" s="162" customFormat="1" ht="15" customHeight="1">
      <c r="A288" s="162" t="s">
        <v>2905</v>
      </c>
      <c r="B288" s="162" t="s">
        <v>49</v>
      </c>
      <c r="C288" s="162" t="s">
        <v>26</v>
      </c>
      <c r="F288" s="162" t="s">
        <v>16</v>
      </c>
      <c r="G288" s="162" t="str">
        <f>CHOOSE(MONTH(H288), "Janvier", "Fevrier", "Mars", "Avril", "Mai", "Juin", "Juillet", "Aout", "Septembre", "Octobre", "Novembre", "Decembre")</f>
        <v>Octobre</v>
      </c>
      <c r="H288" s="153">
        <v>42661</v>
      </c>
      <c r="I288" s="155" t="s">
        <v>1051</v>
      </c>
      <c r="J288" s="73" t="s">
        <v>1052</v>
      </c>
      <c r="K288" s="73" t="s">
        <v>1065</v>
      </c>
      <c r="L288" s="72"/>
      <c r="M288" s="80" t="str">
        <f>IFERROR(VLOOKUP(K288,REFERENCES!R:S,2,FALSE),"")</f>
        <v>N/A</v>
      </c>
      <c r="N288" s="75">
        <v>2</v>
      </c>
      <c r="O288" s="140"/>
      <c r="P288" s="140"/>
      <c r="Q288" s="140"/>
      <c r="R288" s="79"/>
      <c r="S288" s="140"/>
      <c r="T288" s="85"/>
      <c r="U288" s="162" t="s">
        <v>17</v>
      </c>
      <c r="V288" s="73" t="s">
        <v>18</v>
      </c>
      <c r="W288" s="72" t="s">
        <v>1795</v>
      </c>
      <c r="X288" s="162" t="s">
        <v>1138</v>
      </c>
      <c r="Y288" s="164"/>
      <c r="Z288" s="165"/>
      <c r="AA288" s="162" t="s">
        <v>2728</v>
      </c>
      <c r="AB288" s="162" t="str">
        <f>UPPER(LEFT(A288,3)&amp;YEAR(H288)&amp;MONTH(H288)&amp;DAY((H288))&amp;LEFT(U288,2)&amp;LEFT(V288,2)&amp;LEFT(W288,2))</f>
        <v>CAR20161018GRJE9E</v>
      </c>
      <c r="AC288" s="162">
        <f>COUNTIF($AB$4:$AB$297,AB288)</f>
        <v>1</v>
      </c>
      <c r="AD288" s="162" t="str">
        <f>VLOOKUP(U288,NIVEAUXADMIN!A:B,2,FALSE)</f>
        <v>HT08</v>
      </c>
      <c r="AE288" s="162" t="str">
        <f>VLOOKUP(V288,NIVEAUXADMIN!E:F,2,FALSE)</f>
        <v>HT08811</v>
      </c>
      <c r="AF288" s="162" t="str">
        <f>VLOOKUP(W288,NIVEAUXADMIN!I:J,2,FALSE)</f>
        <v>HT08811-09</v>
      </c>
      <c r="AG288" s="162">
        <f>IF(SUMPRODUCT(($A$4:$A288=A288)*($V$4:$V288=V288))&gt;1,0,1)</f>
        <v>0</v>
      </c>
    </row>
    <row r="289" spans="1:33" s="162" customFormat="1" ht="15" customHeight="1">
      <c r="A289" s="162" t="s">
        <v>2905</v>
      </c>
      <c r="B289" s="162" t="s">
        <v>49</v>
      </c>
      <c r="C289" s="162" t="s">
        <v>26</v>
      </c>
      <c r="F289" s="162" t="s">
        <v>16</v>
      </c>
      <c r="G289" s="162" t="str">
        <f>CHOOSE(MONTH(H289), "Janvier", "Fevrier", "Mars", "Avril", "Mai", "Juin", "Juillet", "Aout", "Septembre", "Octobre", "Novembre", "Decembre")</f>
        <v>Octobre</v>
      </c>
      <c r="H289" s="153">
        <v>42663</v>
      </c>
      <c r="I289" s="155" t="s">
        <v>1051</v>
      </c>
      <c r="J289" s="73" t="s">
        <v>1052</v>
      </c>
      <c r="K289" s="73" t="s">
        <v>1059</v>
      </c>
      <c r="L289" s="72"/>
      <c r="M289" s="80" t="str">
        <f>IFERROR(VLOOKUP(K289,REFERENCES!R:S,2,FALSE),"")</f>
        <v>Nombre</v>
      </c>
      <c r="N289" s="75">
        <v>50600</v>
      </c>
      <c r="O289" s="140"/>
      <c r="P289" s="140"/>
      <c r="Q289" s="140"/>
      <c r="R289" s="79" t="s">
        <v>1875</v>
      </c>
      <c r="S289" s="140">
        <v>230</v>
      </c>
      <c r="T289" s="85"/>
      <c r="U289" s="162" t="s">
        <v>183</v>
      </c>
      <c r="V289" s="162" t="s">
        <v>580</v>
      </c>
      <c r="W289" s="164" t="s">
        <v>1605</v>
      </c>
      <c r="Y289" s="164"/>
      <c r="Z289" s="165" t="s">
        <v>1069</v>
      </c>
      <c r="AB289" s="162" t="str">
        <f>UPPER(LEFT(A289,3)&amp;YEAR(H289)&amp;MONTH(H289)&amp;DAY((H289))&amp;LEFT(U289,2)&amp;LEFT(V289,2)&amp;LEFT(W289,2))</f>
        <v>CAR20161020SUTH3È</v>
      </c>
      <c r="AC289" s="162">
        <f>COUNTIF($AB$4:$AB$297,AB289)</f>
        <v>1</v>
      </c>
      <c r="AD289" s="162" t="str">
        <f>VLOOKUP(U289,NIVEAUXADMIN!A:B,2,FALSE)</f>
        <v>HT02</v>
      </c>
      <c r="AE289" s="162" t="str">
        <f>VLOOKUP(V289,NIVEAUXADMIN!E:F,2,FALSE)</f>
        <v>HT02233</v>
      </c>
      <c r="AF289" s="162" t="str">
        <f>VLOOKUP(W289,NIVEAUXADMIN!I:J,2,FALSE)</f>
        <v>HT02233-01</v>
      </c>
      <c r="AG289" s="162">
        <f>IF(SUMPRODUCT(($A$4:$A289=A289)*($V$4:$V289=V289))&gt;1,0,1)</f>
        <v>0</v>
      </c>
    </row>
    <row r="290" spans="1:33" s="162" customFormat="1" ht="15" customHeight="1">
      <c r="A290" s="162" t="s">
        <v>2905</v>
      </c>
      <c r="B290" s="162" t="s">
        <v>49</v>
      </c>
      <c r="C290" s="162" t="s">
        <v>26</v>
      </c>
      <c r="F290" s="162" t="s">
        <v>16</v>
      </c>
      <c r="G290" s="162" t="str">
        <f>CHOOSE(MONTH(H290), "Janvier", "Fevrier", "Mars", "Avril", "Mai", "Juin", "Juillet", "Aout", "Septembre", "Octobre", "Novembre", "Decembre")</f>
        <v>Octobre</v>
      </c>
      <c r="H290" s="153">
        <v>42663</v>
      </c>
      <c r="I290" s="155" t="s">
        <v>1051</v>
      </c>
      <c r="J290" s="73" t="s">
        <v>1052</v>
      </c>
      <c r="K290" s="73" t="s">
        <v>1059</v>
      </c>
      <c r="L290" s="72"/>
      <c r="M290" s="80" t="str">
        <f>IFERROR(VLOOKUP(K290,REFERENCES!R:S,2,FALSE),"")</f>
        <v>Nombre</v>
      </c>
      <c r="N290" s="75">
        <v>64000</v>
      </c>
      <c r="O290" s="140"/>
      <c r="P290" s="140"/>
      <c r="Q290" s="140"/>
      <c r="R290" s="79" t="s">
        <v>1875</v>
      </c>
      <c r="S290" s="140">
        <v>853</v>
      </c>
      <c r="T290" s="85"/>
      <c r="U290" s="162" t="s">
        <v>17</v>
      </c>
      <c r="V290" s="73" t="s">
        <v>255</v>
      </c>
      <c r="W290" s="164"/>
      <c r="X290" s="162" t="s">
        <v>2725</v>
      </c>
      <c r="Y290" s="164"/>
      <c r="Z290" s="165" t="s">
        <v>1069</v>
      </c>
      <c r="AB290" s="162" t="str">
        <f>UPPER(LEFT(A290,3)&amp;YEAR(H290)&amp;MONTH(H290)&amp;DAY((H290))&amp;LEFT(U290,2)&amp;LEFT(V290,2)&amp;LEFT(W290,2))</f>
        <v>CAR20161020GRCH</v>
      </c>
      <c r="AC290" s="162">
        <f>COUNTIF($AB$4:$AB$297,AB290)</f>
        <v>1</v>
      </c>
      <c r="AD290" s="162" t="str">
        <f>VLOOKUP(U290,NIVEAUXADMIN!A:B,2,FALSE)</f>
        <v>HT08</v>
      </c>
      <c r="AE290" s="162" t="str">
        <f>VLOOKUP(V290,NIVEAUXADMIN!E:F,2,FALSE)</f>
        <v>HT08815</v>
      </c>
      <c r="AF290" s="162" t="e">
        <f>VLOOKUP(W290,NIVEAUXADMIN!I:J,2,FALSE)</f>
        <v>#N/A</v>
      </c>
      <c r="AG290" s="162">
        <f>IF(SUMPRODUCT(($A$4:$A290=A290)*($V$4:$V290=V290))&gt;1,0,1)</f>
        <v>0</v>
      </c>
    </row>
    <row r="291" spans="1:33" s="162" customFormat="1" ht="15" customHeight="1">
      <c r="A291" s="162" t="s">
        <v>2905</v>
      </c>
      <c r="B291" s="162" t="s">
        <v>49</v>
      </c>
      <c r="C291" s="162" t="s">
        <v>26</v>
      </c>
      <c r="F291" s="162" t="s">
        <v>16</v>
      </c>
      <c r="G291" s="162" t="str">
        <f>CHOOSE(MONTH(H291), "Janvier", "Fevrier", "Mars", "Avril", "Mai", "Juin", "Juillet", "Aout", "Septembre", "Octobre", "Novembre", "Decembre")</f>
        <v>Octobre</v>
      </c>
      <c r="H291" s="153">
        <v>42664</v>
      </c>
      <c r="I291" s="155" t="s">
        <v>1051</v>
      </c>
      <c r="J291" s="73" t="s">
        <v>1052</v>
      </c>
      <c r="K291" s="73" t="s">
        <v>1065</v>
      </c>
      <c r="L291" s="72"/>
      <c r="M291" s="80" t="str">
        <f>IFERROR(VLOOKUP(K291,REFERENCES!R:S,2,FALSE),"")</f>
        <v>N/A</v>
      </c>
      <c r="N291" s="75">
        <v>1</v>
      </c>
      <c r="O291" s="140"/>
      <c r="P291" s="140"/>
      <c r="Q291" s="140"/>
      <c r="R291" s="79"/>
      <c r="S291" s="140"/>
      <c r="T291" s="85"/>
      <c r="U291" s="162" t="s">
        <v>17</v>
      </c>
      <c r="V291" s="73" t="s">
        <v>18</v>
      </c>
      <c r="W291" s="72" t="s">
        <v>1795</v>
      </c>
      <c r="X291" s="162" t="s">
        <v>1138</v>
      </c>
      <c r="Y291" s="164"/>
      <c r="Z291" s="165"/>
      <c r="AA291" s="162" t="s">
        <v>2728</v>
      </c>
      <c r="AB291" s="162" t="str">
        <f>UPPER(LEFT(A291,3)&amp;YEAR(H291)&amp;MONTH(H291)&amp;DAY((H291))&amp;LEFT(U291,2)&amp;LEFT(V291,2)&amp;LEFT(W291,2))</f>
        <v>CAR20161021GRJE9E</v>
      </c>
      <c r="AC291" s="162">
        <f>COUNTIF($AB$4:$AB$297,AB291)</f>
        <v>1</v>
      </c>
      <c r="AD291" s="162" t="str">
        <f>VLOOKUP(U291,NIVEAUXADMIN!A:B,2,FALSE)</f>
        <v>HT08</v>
      </c>
      <c r="AE291" s="162" t="str">
        <f>VLOOKUP(V291,NIVEAUXADMIN!E:F,2,FALSE)</f>
        <v>HT08811</v>
      </c>
      <c r="AF291" s="162" t="str">
        <f>VLOOKUP(W291,NIVEAUXADMIN!I:J,2,FALSE)</f>
        <v>HT08811-09</v>
      </c>
      <c r="AG291" s="162">
        <f>IF(SUMPRODUCT(($A$4:$A291=A291)*($V$4:$V291=V291))&gt;1,0,1)</f>
        <v>0</v>
      </c>
    </row>
    <row r="292" spans="1:33" s="162" customFormat="1" ht="15" customHeight="1">
      <c r="A292" s="162" t="s">
        <v>2905</v>
      </c>
      <c r="B292" s="162" t="s">
        <v>49</v>
      </c>
      <c r="C292" s="162" t="s">
        <v>26</v>
      </c>
      <c r="F292" s="162" t="s">
        <v>16</v>
      </c>
      <c r="G292" s="162" t="str">
        <f>CHOOSE(MONTH(H292), "Janvier", "Fevrier", "Mars", "Avril", "Mai", "Juin", "Juillet", "Aout", "Septembre", "Octobre", "Novembre", "Decembre")</f>
        <v>Octobre</v>
      </c>
      <c r="H292" s="153">
        <v>42665</v>
      </c>
      <c r="I292" s="155" t="s">
        <v>1049</v>
      </c>
      <c r="J292" s="73" t="s">
        <v>1053</v>
      </c>
      <c r="K292" s="73" t="s">
        <v>1048</v>
      </c>
      <c r="L292" s="72"/>
      <c r="M292" s="80" t="str">
        <f>IFERROR(VLOOKUP(K292,REFERENCES!R:S,2,FALSE),"")</f>
        <v>Nombre</v>
      </c>
      <c r="N292" s="75">
        <v>435</v>
      </c>
      <c r="O292" s="140"/>
      <c r="P292" s="140"/>
      <c r="Q292" s="140"/>
      <c r="R292" s="79" t="s">
        <v>1875</v>
      </c>
      <c r="S292" s="140">
        <v>435</v>
      </c>
      <c r="T292" s="85"/>
      <c r="U292" s="162" t="s">
        <v>17</v>
      </c>
      <c r="V292" s="73" t="s">
        <v>269</v>
      </c>
      <c r="W292" s="162" t="s">
        <v>1411</v>
      </c>
      <c r="Y292" s="164"/>
      <c r="Z292" s="165" t="s">
        <v>1071</v>
      </c>
      <c r="AB292" s="162" t="str">
        <f>UPPER(LEFT(A292,3)&amp;YEAR(H292)&amp;MONTH(H292)&amp;DAY((H292))&amp;LEFT(U292,2)&amp;LEFT(V292,2)&amp;LEFT(W292,2))</f>
        <v>CAR20161022GRMO2E</v>
      </c>
      <c r="AC292" s="162">
        <f>COUNTIF($AB$4:$AB$297,AB292)</f>
        <v>1</v>
      </c>
      <c r="AD292" s="162" t="str">
        <f>VLOOKUP(U292,NIVEAUXADMIN!A:B,2,FALSE)</f>
        <v>HT08</v>
      </c>
      <c r="AE292" s="162" t="str">
        <f>VLOOKUP(V292,NIVEAUXADMIN!E:F,2,FALSE)</f>
        <v>HT08814</v>
      </c>
      <c r="AF292" s="162" t="str">
        <f>VLOOKUP(W292,NIVEAUXADMIN!I:J,2,FALSE)</f>
        <v>HT08814-02</v>
      </c>
      <c r="AG292" s="162">
        <f>IF(SUMPRODUCT(($A$4:$A292=A292)*($V$4:$V292=V292))&gt;1,0,1)</f>
        <v>0</v>
      </c>
    </row>
    <row r="293" spans="1:33" s="162" customFormat="1" ht="15" customHeight="1">
      <c r="A293" s="162" t="s">
        <v>2905</v>
      </c>
      <c r="B293" s="162" t="s">
        <v>49</v>
      </c>
      <c r="C293" s="162" t="s">
        <v>26</v>
      </c>
      <c r="F293" s="162" t="s">
        <v>16</v>
      </c>
      <c r="G293" s="162" t="str">
        <f>CHOOSE(MONTH(H293), "Janvier", "Fevrier", "Mars", "Avril", "Mai", "Juin", "Juillet", "Aout", "Septembre", "Octobre", "Novembre", "Decembre")</f>
        <v>Octobre</v>
      </c>
      <c r="H293" s="153">
        <v>42666</v>
      </c>
      <c r="I293" s="155" t="s">
        <v>1049</v>
      </c>
      <c r="J293" s="73" t="s">
        <v>1053</v>
      </c>
      <c r="K293" s="73" t="s">
        <v>1048</v>
      </c>
      <c r="L293" s="72"/>
      <c r="M293" s="80" t="str">
        <f>IFERROR(VLOOKUP(K293,REFERENCES!R:S,2,FALSE),"")</f>
        <v>Nombre</v>
      </c>
      <c r="N293" s="75">
        <v>515</v>
      </c>
      <c r="O293" s="140"/>
      <c r="P293" s="140"/>
      <c r="Q293" s="140"/>
      <c r="R293" s="79" t="s">
        <v>1875</v>
      </c>
      <c r="S293" s="140">
        <v>515</v>
      </c>
      <c r="T293" s="85" t="s">
        <v>1040</v>
      </c>
      <c r="U293" s="162" t="s">
        <v>17</v>
      </c>
      <c r="V293" s="73" t="s">
        <v>269</v>
      </c>
      <c r="W293" s="72" t="s">
        <v>1411</v>
      </c>
      <c r="Y293" s="164"/>
      <c r="Z293" s="165" t="s">
        <v>1071</v>
      </c>
      <c r="AB293" s="162" t="str">
        <f>UPPER(LEFT(A293,3)&amp;YEAR(H293)&amp;MONTH(H293)&amp;DAY((H293))&amp;LEFT(U293,2)&amp;LEFT(V293,2)&amp;LEFT(W293,2))</f>
        <v>CAR20161023GRMO2E</v>
      </c>
      <c r="AC293" s="162">
        <f>COUNTIF($AB$4:$AB$297,AB293)</f>
        <v>1</v>
      </c>
      <c r="AD293" s="162" t="str">
        <f>VLOOKUP(U293,NIVEAUXADMIN!A:B,2,FALSE)</f>
        <v>HT08</v>
      </c>
      <c r="AE293" s="162" t="str">
        <f>VLOOKUP(V293,NIVEAUXADMIN!E:F,2,FALSE)</f>
        <v>HT08814</v>
      </c>
      <c r="AF293" s="162" t="str">
        <f>VLOOKUP(W293,NIVEAUXADMIN!I:J,2,FALSE)</f>
        <v>HT08814-02</v>
      </c>
      <c r="AG293" s="162">
        <f>IF(SUMPRODUCT(($A$4:$A293=A293)*($V$4:$V293=V293))&gt;1,0,1)</f>
        <v>0</v>
      </c>
    </row>
    <row r="294" spans="1:33" s="162" customFormat="1" ht="15" customHeight="1">
      <c r="A294" s="162" t="s">
        <v>2905</v>
      </c>
      <c r="B294" s="162" t="s">
        <v>49</v>
      </c>
      <c r="C294" s="162" t="s">
        <v>26</v>
      </c>
      <c r="F294" s="162" t="s">
        <v>16</v>
      </c>
      <c r="G294" s="162" t="str">
        <f>CHOOSE(MONTH(H294), "Janvier", "Fevrier", "Mars", "Avril", "Mai", "Juin", "Juillet", "Aout", "Septembre", "Octobre", "Novembre", "Decembre")</f>
        <v>Octobre</v>
      </c>
      <c r="H294" s="153">
        <v>42667</v>
      </c>
      <c r="I294" s="155" t="s">
        <v>1049</v>
      </c>
      <c r="J294" s="73" t="s">
        <v>1053</v>
      </c>
      <c r="K294" s="73" t="s">
        <v>1048</v>
      </c>
      <c r="L294" s="72"/>
      <c r="M294" s="80" t="str">
        <f>IFERROR(VLOOKUP(K294,REFERENCES!R:S,2,FALSE),"")</f>
        <v>Nombre</v>
      </c>
      <c r="N294" s="75">
        <v>966</v>
      </c>
      <c r="O294" s="140"/>
      <c r="P294" s="140"/>
      <c r="Q294" s="140"/>
      <c r="R294" s="79" t="s">
        <v>1875</v>
      </c>
      <c r="S294" s="140">
        <v>966</v>
      </c>
      <c r="T294" s="85" t="s">
        <v>1040</v>
      </c>
      <c r="U294" s="162" t="s">
        <v>17</v>
      </c>
      <c r="V294" s="73" t="s">
        <v>269</v>
      </c>
      <c r="W294" s="72" t="s">
        <v>1526</v>
      </c>
      <c r="Y294" s="164"/>
      <c r="Z294" s="165" t="s">
        <v>1071</v>
      </c>
      <c r="AA294" s="165"/>
      <c r="AB294" s="162" t="str">
        <f>UPPER(LEFT(A294,3)&amp;YEAR(H294)&amp;MONTH(H294)&amp;DAY((H294))&amp;LEFT(U294,2)&amp;LEFT(V294,2)&amp;LEFT(W294,2))</f>
        <v>CAR20161024GRMO3E</v>
      </c>
      <c r="AC294" s="162">
        <f>COUNTIF($AB$4:$AB$297,AB294)</f>
        <v>1</v>
      </c>
      <c r="AD294" s="162" t="str">
        <f>VLOOKUP(U294,NIVEAUXADMIN!A:B,2,FALSE)</f>
        <v>HT08</v>
      </c>
      <c r="AE294" s="162" t="str">
        <f>VLOOKUP(V294,NIVEAUXADMIN!E:F,2,FALSE)</f>
        <v>HT08814</v>
      </c>
      <c r="AF294" s="162" t="str">
        <f>VLOOKUP(W294,NIVEAUXADMIN!I:J,2,FALSE)</f>
        <v>HT08814-03</v>
      </c>
      <c r="AG294" s="162">
        <f>IF(SUMPRODUCT(($A$4:$A294=A294)*($V$4:$V294=V294))&gt;1,0,1)</f>
        <v>0</v>
      </c>
    </row>
    <row r="295" spans="1:33" s="162" customFormat="1" ht="15" customHeight="1">
      <c r="A295" s="162" t="s">
        <v>2905</v>
      </c>
      <c r="B295" s="162" t="s">
        <v>49</v>
      </c>
      <c r="C295" s="162" t="s">
        <v>26</v>
      </c>
      <c r="F295" s="162" t="s">
        <v>16</v>
      </c>
      <c r="G295" s="162" t="str">
        <f>CHOOSE(MONTH(H295), "Janvier", "Fevrier", "Mars", "Avril", "Mai", "Juin", "Juillet", "Aout", "Septembre", "Octobre", "Novembre", "Decembre")</f>
        <v>Octobre</v>
      </c>
      <c r="H295" s="153">
        <v>42669</v>
      </c>
      <c r="I295" s="155" t="s">
        <v>1049</v>
      </c>
      <c r="J295" s="73" t="s">
        <v>1053</v>
      </c>
      <c r="K295" s="73" t="s">
        <v>1048</v>
      </c>
      <c r="L295" s="72"/>
      <c r="M295" s="80" t="str">
        <f>IFERROR(VLOOKUP(K295,REFERENCES!R:S,2,FALSE),"")</f>
        <v>Nombre</v>
      </c>
      <c r="N295" s="75">
        <v>1076</v>
      </c>
      <c r="O295" s="140"/>
      <c r="P295" s="140"/>
      <c r="Q295" s="140"/>
      <c r="R295" s="79" t="s">
        <v>1875</v>
      </c>
      <c r="S295" s="140">
        <v>1076</v>
      </c>
      <c r="T295" s="85"/>
      <c r="U295" s="162" t="s">
        <v>17</v>
      </c>
      <c r="V295" s="73" t="s">
        <v>269</v>
      </c>
      <c r="W295" s="72" t="s">
        <v>1526</v>
      </c>
      <c r="Y295" s="164"/>
      <c r="Z295" s="165" t="s">
        <v>1071</v>
      </c>
      <c r="AA295" s="165"/>
      <c r="AB295" s="162" t="str">
        <f>UPPER(LEFT(A295,3)&amp;YEAR(H295)&amp;MONTH(H295)&amp;DAY((H295))&amp;LEFT(U295,2)&amp;LEFT(V295,2)&amp;LEFT(W295,2))</f>
        <v>CAR20161026GRMO3E</v>
      </c>
      <c r="AC295" s="162">
        <f>COUNTIF($AB$4:$AB$297,AB295)</f>
        <v>1</v>
      </c>
      <c r="AD295" s="162" t="str">
        <f>VLOOKUP(U295,NIVEAUXADMIN!A:B,2,FALSE)</f>
        <v>HT08</v>
      </c>
      <c r="AE295" s="162" t="str">
        <f>VLOOKUP(V295,NIVEAUXADMIN!E:F,2,FALSE)</f>
        <v>HT08814</v>
      </c>
      <c r="AF295" s="162" t="str">
        <f>VLOOKUP(W295,NIVEAUXADMIN!I:J,2,FALSE)</f>
        <v>HT08814-03</v>
      </c>
      <c r="AG295" s="162">
        <f>IF(SUMPRODUCT(($A$4:$A295=A295)*($V$4:$V295=V295))&gt;1,0,1)</f>
        <v>0</v>
      </c>
    </row>
    <row r="296" spans="1:33" s="162" customFormat="1" ht="15" customHeight="1">
      <c r="A296" s="162" t="s">
        <v>2905</v>
      </c>
      <c r="B296" s="162" t="s">
        <v>49</v>
      </c>
      <c r="C296" s="162" t="s">
        <v>26</v>
      </c>
      <c r="F296" s="162" t="s">
        <v>16</v>
      </c>
      <c r="G296" s="162" t="str">
        <f>CHOOSE(MONTH(H296), "Janvier", "Fevrier", "Mars", "Avril", "Mai", "Juin", "Juillet", "Aout", "Septembre", "Octobre", "Novembre", "Decembre")</f>
        <v>Octobre</v>
      </c>
      <c r="H296" s="153">
        <v>42669</v>
      </c>
      <c r="I296" s="155" t="s">
        <v>1051</v>
      </c>
      <c r="J296" s="73" t="s">
        <v>1052</v>
      </c>
      <c r="K296" s="73" t="s">
        <v>1065</v>
      </c>
      <c r="L296" s="72"/>
      <c r="M296" s="80" t="str">
        <f>IFERROR(VLOOKUP(K296,REFERENCES!R:S,2,FALSE),"")</f>
        <v>N/A</v>
      </c>
      <c r="N296" s="75">
        <v>2</v>
      </c>
      <c r="O296" s="140"/>
      <c r="P296" s="140"/>
      <c r="Q296" s="140"/>
      <c r="R296" s="79"/>
      <c r="S296" s="140"/>
      <c r="T296" s="85"/>
      <c r="U296" s="162" t="s">
        <v>17</v>
      </c>
      <c r="V296" s="73" t="s">
        <v>18</v>
      </c>
      <c r="W296" s="72" t="s">
        <v>1795</v>
      </c>
      <c r="X296" s="162" t="s">
        <v>1138</v>
      </c>
      <c r="Y296" s="164"/>
      <c r="Z296" s="165"/>
      <c r="AA296" s="162" t="s">
        <v>2728</v>
      </c>
      <c r="AB296" s="162" t="str">
        <f>UPPER(LEFT(A296,3)&amp;YEAR(H296)&amp;MONTH(H296)&amp;DAY((H296))&amp;LEFT(U296,2)&amp;LEFT(V296,2)&amp;LEFT(W296,2))</f>
        <v>CAR20161026GRJE9E</v>
      </c>
      <c r="AC296" s="162">
        <f>COUNTIF($AB$4:$AB$297,AB296)</f>
        <v>1</v>
      </c>
      <c r="AD296" s="162" t="str">
        <f>VLOOKUP(U296,NIVEAUXADMIN!A:B,2,FALSE)</f>
        <v>HT08</v>
      </c>
      <c r="AE296" s="162" t="str">
        <f>VLOOKUP(V296,NIVEAUXADMIN!E:F,2,FALSE)</f>
        <v>HT08811</v>
      </c>
      <c r="AF296" s="162" t="str">
        <f>VLOOKUP(W296,NIVEAUXADMIN!I:J,2,FALSE)</f>
        <v>HT08811-09</v>
      </c>
      <c r="AG296" s="162">
        <f>IF(SUMPRODUCT(($A$4:$A296=A296)*($V$4:$V296=V296))&gt;1,0,1)</f>
        <v>0</v>
      </c>
    </row>
    <row r="297" spans="1:33" s="162" customFormat="1" ht="15" customHeight="1">
      <c r="A297" s="162" t="s">
        <v>2905</v>
      </c>
      <c r="B297" s="162" t="s">
        <v>49</v>
      </c>
      <c r="C297" s="162" t="s">
        <v>26</v>
      </c>
      <c r="F297" s="162" t="s">
        <v>16</v>
      </c>
      <c r="G297" s="162" t="str">
        <f>CHOOSE(MONTH(H297), "Janvier", "Fevrier", "Mars", "Avril", "Mai", "Juin", "Juillet", "Aout", "Septembre", "Octobre", "Novembre", "Decembre")</f>
        <v>Octobre</v>
      </c>
      <c r="H297" s="153">
        <v>42670</v>
      </c>
      <c r="I297" s="155" t="s">
        <v>1051</v>
      </c>
      <c r="J297" s="73" t="s">
        <v>1052</v>
      </c>
      <c r="K297" s="73" t="s">
        <v>1059</v>
      </c>
      <c r="L297" s="72"/>
      <c r="M297" s="80" t="str">
        <f>IFERROR(VLOOKUP(K297,REFERENCES!R:S,2,FALSE),"")</f>
        <v>Nombre</v>
      </c>
      <c r="N297" s="75">
        <v>192000</v>
      </c>
      <c r="O297" s="140"/>
      <c r="P297" s="140"/>
      <c r="Q297" s="140"/>
      <c r="R297" s="79" t="s">
        <v>1875</v>
      </c>
      <c r="S297" s="140">
        <v>2560</v>
      </c>
      <c r="T297" s="85"/>
      <c r="U297" s="162" t="s">
        <v>17</v>
      </c>
      <c r="V297" s="73" t="s">
        <v>255</v>
      </c>
      <c r="W297" s="72" t="s">
        <v>1281</v>
      </c>
      <c r="Y297" s="164"/>
      <c r="Z297" s="165"/>
      <c r="AB297" s="162" t="str">
        <f>UPPER(LEFT(A297,3)&amp;YEAR(H297)&amp;MONTH(H297)&amp;DAY((H297))&amp;LEFT(U297,2)&amp;LEFT(V297,2)&amp;LEFT(W297,2))</f>
        <v>CAR20161027GRCH1E</v>
      </c>
      <c r="AC297" s="162">
        <f>COUNTIF($AB$4:$AB$297,AB297)</f>
        <v>1</v>
      </c>
      <c r="AD297" s="162" t="str">
        <f>VLOOKUP(U297,NIVEAUXADMIN!A:B,2,FALSE)</f>
        <v>HT08</v>
      </c>
      <c r="AE297" s="162" t="str">
        <f>VLOOKUP(V297,NIVEAUXADMIN!E:F,2,FALSE)</f>
        <v>HT08815</v>
      </c>
      <c r="AF297" s="162" t="str">
        <f>VLOOKUP(W297,NIVEAUXADMIN!I:J,2,FALSE)</f>
        <v>HT08815-01</v>
      </c>
      <c r="AG297" s="162">
        <f>IF(SUMPRODUCT(($A$4:$A297=A297)*($V$4:$V297=V297))&gt;1,0,1)</f>
        <v>0</v>
      </c>
    </row>
    <row r="298" spans="1:33" s="162" customFormat="1" ht="15" customHeight="1">
      <c r="A298" s="162" t="s">
        <v>2905</v>
      </c>
      <c r="B298" s="162" t="s">
        <v>49</v>
      </c>
      <c r="C298" s="162" t="s">
        <v>26</v>
      </c>
      <c r="F298" s="162" t="s">
        <v>16</v>
      </c>
      <c r="G298" s="162" t="str">
        <f>CHOOSE(MONTH(H298), "Janvier", "Fevrier", "Mars", "Avril", "Mai", "Juin", "Juillet", "Aout", "Septembre", "Octobre", "Novembre", "Decembre")</f>
        <v>Octobre</v>
      </c>
      <c r="H298" s="153">
        <v>42670</v>
      </c>
      <c r="I298" s="155" t="s">
        <v>1051</v>
      </c>
      <c r="J298" s="73" t="s">
        <v>1052</v>
      </c>
      <c r="K298" s="73" t="s">
        <v>1059</v>
      </c>
      <c r="L298" s="72"/>
      <c r="M298" s="80" t="str">
        <f>IFERROR(VLOOKUP(K298,REFERENCES!R:S,2,FALSE),"")</f>
        <v>Nombre</v>
      </c>
      <c r="N298" s="75">
        <v>96000</v>
      </c>
      <c r="O298" s="140"/>
      <c r="P298" s="140"/>
      <c r="Q298" s="140"/>
      <c r="R298" s="79"/>
      <c r="S298" s="140">
        <v>1280</v>
      </c>
      <c r="T298" s="85"/>
      <c r="U298" s="162" t="s">
        <v>17</v>
      </c>
      <c r="V298" s="73" t="s">
        <v>255</v>
      </c>
      <c r="W298" s="72" t="s">
        <v>1407</v>
      </c>
      <c r="Y298" s="164"/>
      <c r="AB298" s="162" t="str">
        <f>UPPER(LEFT(A298,3)&amp;YEAR(H298)&amp;MONTH(H298)&amp;DAY((H298))&amp;LEFT(U298,2)&amp;LEFT(V298,2)&amp;LEFT(W298,2))</f>
        <v>CAR20161027GRCH2E</v>
      </c>
      <c r="AC298" s="162">
        <f>COUNTIF($AB$4:$AB$297,AB298)</f>
        <v>0</v>
      </c>
      <c r="AD298" s="162" t="str">
        <f>VLOOKUP(U298,NIVEAUXADMIN!A:B,2,FALSE)</f>
        <v>HT08</v>
      </c>
      <c r="AE298" s="162" t="str">
        <f>VLOOKUP(V298,NIVEAUXADMIN!E:F,2,FALSE)</f>
        <v>HT08815</v>
      </c>
      <c r="AF298" s="162" t="str">
        <f>VLOOKUP(W298,NIVEAUXADMIN!I:J,2,FALSE)</f>
        <v>HT08815-02</v>
      </c>
      <c r="AG298" s="162">
        <f>IF(SUMPRODUCT(($A$4:$A298=A298)*($V$4:$V298=V298))&gt;1,0,1)</f>
        <v>0</v>
      </c>
    </row>
    <row r="299" spans="1:33" s="162" customFormat="1" ht="15" customHeight="1">
      <c r="A299" s="162" t="s">
        <v>2905</v>
      </c>
      <c r="B299" s="162" t="s">
        <v>49</v>
      </c>
      <c r="C299" s="162" t="s">
        <v>26</v>
      </c>
      <c r="F299" s="162" t="s">
        <v>16</v>
      </c>
      <c r="G299" s="162" t="str">
        <f>CHOOSE(MONTH(H299), "Janvier", "Fevrier", "Mars", "Avril", "Mai", "Juin", "Juillet", "Aout", "Septembre", "Octobre", "Novembre", "Decembre")</f>
        <v>Octobre</v>
      </c>
      <c r="H299" s="153">
        <v>42670</v>
      </c>
      <c r="I299" s="155" t="s">
        <v>1051</v>
      </c>
      <c r="J299" s="73" t="s">
        <v>1052</v>
      </c>
      <c r="K299" s="73" t="s">
        <v>1065</v>
      </c>
      <c r="L299" s="72"/>
      <c r="M299" s="80" t="str">
        <f>IFERROR(VLOOKUP(K299,REFERENCES!R:S,2,FALSE),"")</f>
        <v>N/A</v>
      </c>
      <c r="N299" s="75">
        <v>1</v>
      </c>
      <c r="O299" s="140"/>
      <c r="P299" s="140"/>
      <c r="Q299" s="140"/>
      <c r="R299" s="79"/>
      <c r="S299" s="75"/>
      <c r="T299" s="85"/>
      <c r="U299" s="162" t="s">
        <v>17</v>
      </c>
      <c r="V299" s="162" t="s">
        <v>261</v>
      </c>
      <c r="W299" s="162" t="s">
        <v>1521</v>
      </c>
      <c r="X299" s="162" t="s">
        <v>1138</v>
      </c>
      <c r="Y299" s="164"/>
      <c r="AA299" s="162" t="s">
        <v>2729</v>
      </c>
      <c r="AB299" s="162" t="str">
        <f>UPPER(LEFT(A299,3)&amp;YEAR(H299)&amp;MONTH(H299)&amp;DAY((H299))&amp;LEFT(U299,2)&amp;LEFT(V299,2)&amp;LEFT(W299,2))</f>
        <v>CAR20161027GRDA3E</v>
      </c>
      <c r="AC299" s="162">
        <f>COUNTIF($AB$4:$AB$297,AB299)</f>
        <v>0</v>
      </c>
      <c r="AD299" s="162" t="str">
        <f>VLOOKUP(U299,NIVEAUXADMIN!A:B,2,FALSE)</f>
        <v>HT08</v>
      </c>
      <c r="AE299" s="162" t="str">
        <f>VLOOKUP(V299,NIVEAUXADMIN!E:F,2,FALSE)</f>
        <v>HT08822</v>
      </c>
      <c r="AF299" s="162" t="str">
        <f>VLOOKUP(W299,NIVEAUXADMIN!I:J,2,FALSE)</f>
        <v>HT08822-03</v>
      </c>
      <c r="AG299" s="162">
        <f>IF(SUMPRODUCT(($A$4:$A299=A299)*($V$4:$V299=V299))&gt;1,0,1)</f>
        <v>0</v>
      </c>
    </row>
    <row r="300" spans="1:33" s="162" customFormat="1" ht="15" customHeight="1">
      <c r="A300" s="162" t="s">
        <v>2905</v>
      </c>
      <c r="B300" s="162" t="s">
        <v>49</v>
      </c>
      <c r="C300" s="162" t="s">
        <v>26</v>
      </c>
      <c r="F300" s="162" t="s">
        <v>16</v>
      </c>
      <c r="G300" s="162" t="str">
        <f>CHOOSE(MONTH(H300), "Janvier", "Fevrier", "Mars", "Avril", "Mai", "Juin", "Juillet", "Aout", "Septembre", "Octobre", "Novembre", "Decembre")</f>
        <v>Octobre</v>
      </c>
      <c r="H300" s="153">
        <v>42671</v>
      </c>
      <c r="I300" s="155" t="s">
        <v>1051</v>
      </c>
      <c r="J300" s="73" t="s">
        <v>1052</v>
      </c>
      <c r="K300" s="73" t="s">
        <v>1062</v>
      </c>
      <c r="L300" s="172" t="s">
        <v>1205</v>
      </c>
      <c r="M300" s="80" t="str">
        <f>IFERROR(VLOOKUP(K300,REFERENCES!R:S,2,FALSE),"")</f>
        <v>Nombre</v>
      </c>
      <c r="N300" s="75">
        <v>300</v>
      </c>
      <c r="O300" s="140"/>
      <c r="P300" s="140"/>
      <c r="Q300" s="140"/>
      <c r="R300" s="79" t="s">
        <v>1875</v>
      </c>
      <c r="S300" s="140">
        <v>300</v>
      </c>
      <c r="T300" s="85"/>
      <c r="U300" s="162" t="s">
        <v>183</v>
      </c>
      <c r="V300" s="162" t="s">
        <v>341</v>
      </c>
      <c r="W300" s="164" t="s">
        <v>1314</v>
      </c>
      <c r="Y300" s="164"/>
      <c r="Z300" s="165" t="s">
        <v>1069</v>
      </c>
      <c r="AB300" s="162" t="str">
        <f>UPPER(LEFT(A300,3)&amp;YEAR(H300)&amp;MONTH(H300)&amp;DAY((H300))&amp;LEFT(U300,2)&amp;LEFT(V300,2)&amp;LEFT(W300,2))</f>
        <v>CAR20161028SUBA1È</v>
      </c>
      <c r="AC300" s="162">
        <f>COUNTIF($AB$4:$AB$297,AB300)</f>
        <v>0</v>
      </c>
      <c r="AD300" s="162" t="str">
        <f>VLOOKUP(U300,NIVEAUXADMIN!A:B,2,FALSE)</f>
        <v>HT02</v>
      </c>
      <c r="AE300" s="162" t="str">
        <f>VLOOKUP(V300,NIVEAUXADMIN!E:F,2,FALSE)</f>
        <v>HT02221</v>
      </c>
      <c r="AF300" s="162" t="str">
        <f>VLOOKUP(W300,NIVEAUXADMIN!I:J,2,FALSE)</f>
        <v>HT02221-01</v>
      </c>
      <c r="AG300" s="162">
        <f>IF(SUMPRODUCT(($A$4:$A300=A300)*($V$4:$V300=V300))&gt;1,0,1)</f>
        <v>1</v>
      </c>
    </row>
    <row r="301" spans="1:33" s="162" customFormat="1" ht="15" customHeight="1">
      <c r="A301" s="162" t="s">
        <v>2905</v>
      </c>
      <c r="B301" s="162" t="s">
        <v>49</v>
      </c>
      <c r="C301" s="162" t="s">
        <v>26</v>
      </c>
      <c r="F301" s="162" t="s">
        <v>16</v>
      </c>
      <c r="G301" s="162" t="str">
        <f>CHOOSE(MONTH(H301), "Janvier", "Fevrier", "Mars", "Avril", "Mai", "Juin", "Juillet", "Aout", "Septembre", "Octobre", "Novembre", "Decembre")</f>
        <v>Octobre</v>
      </c>
      <c r="H301" s="153">
        <v>42671</v>
      </c>
      <c r="I301" s="155" t="s">
        <v>1051</v>
      </c>
      <c r="J301" s="73" t="s">
        <v>1052</v>
      </c>
      <c r="K301" s="73" t="s">
        <v>1059</v>
      </c>
      <c r="L301" s="72"/>
      <c r="M301" s="80" t="str">
        <f>IFERROR(VLOOKUP(K301,REFERENCES!R:S,2,FALSE),"")</f>
        <v>Nombre</v>
      </c>
      <c r="N301" s="75">
        <v>9000</v>
      </c>
      <c r="O301" s="140"/>
      <c r="P301" s="140"/>
      <c r="Q301" s="140"/>
      <c r="R301" s="79" t="s">
        <v>1875</v>
      </c>
      <c r="S301" s="140">
        <v>300</v>
      </c>
      <c r="T301" s="85"/>
      <c r="U301" s="162" t="s">
        <v>183</v>
      </c>
      <c r="V301" s="162" t="s">
        <v>341</v>
      </c>
      <c r="W301" s="72" t="s">
        <v>1314</v>
      </c>
      <c r="Y301" s="164"/>
      <c r="Z301" s="165" t="s">
        <v>1069</v>
      </c>
      <c r="AB301" s="162" t="str">
        <f>UPPER(LEFT(A301,3)&amp;YEAR(H301)&amp;MONTH(H301)&amp;DAY((H301))&amp;LEFT(U301,2)&amp;LEFT(V301,2)&amp;LEFT(W301,2))</f>
        <v>CAR20161028SUBA1È</v>
      </c>
      <c r="AC301" s="162">
        <f>COUNTIF($AB$4:$AB$297,AB301)</f>
        <v>0</v>
      </c>
      <c r="AD301" s="162" t="str">
        <f>VLOOKUP(U301,NIVEAUXADMIN!A:B,2,FALSE)</f>
        <v>HT02</v>
      </c>
      <c r="AE301" s="162" t="str">
        <f>VLOOKUP(V301,NIVEAUXADMIN!E:F,2,FALSE)</f>
        <v>HT02221</v>
      </c>
      <c r="AF301" s="162" t="str">
        <f>VLOOKUP(W301,NIVEAUXADMIN!I:J,2,FALSE)</f>
        <v>HT02221-01</v>
      </c>
      <c r="AG301" s="162">
        <f>IF(SUMPRODUCT(($A$4:$A301=A301)*($V$4:$V301=V301))&gt;1,0,1)</f>
        <v>0</v>
      </c>
    </row>
    <row r="302" spans="1:33" s="162" customFormat="1" ht="15" customHeight="1">
      <c r="A302" s="162" t="s">
        <v>2905</v>
      </c>
      <c r="B302" s="162" t="s">
        <v>49</v>
      </c>
      <c r="C302" s="162" t="s">
        <v>26</v>
      </c>
      <c r="F302" s="162" t="s">
        <v>16</v>
      </c>
      <c r="G302" s="162" t="str">
        <f>CHOOSE(MONTH(H302), "Janvier", "Fevrier", "Mars", "Avril", "Mai", "Juin", "Juillet", "Aout", "Septembre", "Octobre", "Novembre", "Decembre")</f>
        <v>Octobre</v>
      </c>
      <c r="H302" s="153">
        <v>42672</v>
      </c>
      <c r="I302" s="155" t="s">
        <v>1051</v>
      </c>
      <c r="J302" s="73" t="s">
        <v>1052</v>
      </c>
      <c r="K302" s="73" t="s">
        <v>1062</v>
      </c>
      <c r="L302" s="172" t="s">
        <v>1205</v>
      </c>
      <c r="M302" s="80" t="str">
        <f>IFERROR(VLOOKUP(K302,REFERENCES!R:S,2,FALSE),"")</f>
        <v>Nombre</v>
      </c>
      <c r="N302" s="75">
        <v>350</v>
      </c>
      <c r="O302" s="140"/>
      <c r="P302" s="140"/>
      <c r="Q302" s="140"/>
      <c r="R302" s="79" t="s">
        <v>1875</v>
      </c>
      <c r="S302" s="140">
        <v>350</v>
      </c>
      <c r="T302" s="85"/>
      <c r="U302" s="162" t="s">
        <v>183</v>
      </c>
      <c r="V302" s="162" t="s">
        <v>572</v>
      </c>
      <c r="W302" s="164" t="s">
        <v>1269</v>
      </c>
      <c r="Y302" s="164"/>
      <c r="Z302" s="165" t="s">
        <v>1069</v>
      </c>
      <c r="AB302" s="162" t="str">
        <f>UPPER(LEFT(A302,3)&amp;YEAR(H302)&amp;MONTH(H302)&amp;DAY((H302))&amp;LEFT(U302,2)&amp;LEFT(V302,2)&amp;LEFT(W302,2))</f>
        <v>CAR20161029SUJA12</v>
      </c>
      <c r="AC302" s="162">
        <f>COUNTIF($AB$4:$AB$297,AB302)</f>
        <v>0</v>
      </c>
      <c r="AD302" s="162" t="str">
        <f>VLOOKUP(U302,NIVEAUXADMIN!A:B,2,FALSE)</f>
        <v>HT02</v>
      </c>
      <c r="AE302" s="162" t="str">
        <f>VLOOKUP(V302,NIVEAUXADMIN!E:F,2,FALSE)</f>
        <v>HT02211</v>
      </c>
      <c r="AF302" s="162" t="str">
        <f>VLOOKUP(W302,NIVEAUXADMIN!I:J,2,FALSE)</f>
        <v>HT02211-10</v>
      </c>
      <c r="AG302" s="162">
        <f>IF(SUMPRODUCT(($A$4:$A302=A302)*($V$4:$V302=V302))&gt;1,0,1)</f>
        <v>1</v>
      </c>
    </row>
    <row r="303" spans="1:33" s="162" customFormat="1" ht="15" customHeight="1">
      <c r="A303" s="162" t="s">
        <v>2905</v>
      </c>
      <c r="B303" s="162" t="s">
        <v>49</v>
      </c>
      <c r="C303" s="162" t="s">
        <v>26</v>
      </c>
      <c r="F303" s="162" t="s">
        <v>16</v>
      </c>
      <c r="G303" s="162" t="str">
        <f>CHOOSE(MONTH(H303), "Janvier", "Fevrier", "Mars", "Avril", "Mai", "Juin", "Juillet", "Aout", "Septembre", "Octobre", "Novembre", "Decembre")</f>
        <v>Octobre</v>
      </c>
      <c r="H303" s="153">
        <v>42672</v>
      </c>
      <c r="I303" s="155" t="s">
        <v>1051</v>
      </c>
      <c r="J303" s="73" t="s">
        <v>1052</v>
      </c>
      <c r="K303" s="73" t="s">
        <v>1059</v>
      </c>
      <c r="L303" s="72"/>
      <c r="M303" s="80" t="str">
        <f>IFERROR(VLOOKUP(K303,REFERENCES!R:S,2,FALSE),"")</f>
        <v>Nombre</v>
      </c>
      <c r="N303" s="75">
        <v>10500</v>
      </c>
      <c r="O303" s="75"/>
      <c r="P303" s="75"/>
      <c r="Q303" s="75"/>
      <c r="R303" s="79"/>
      <c r="S303" s="140">
        <v>350</v>
      </c>
      <c r="U303" s="162" t="s">
        <v>183</v>
      </c>
      <c r="V303" s="162" t="s">
        <v>572</v>
      </c>
      <c r="W303" s="164" t="s">
        <v>1269</v>
      </c>
      <c r="Z303" s="165" t="s">
        <v>1069</v>
      </c>
      <c r="AB303" s="162" t="str">
        <f>UPPER(LEFT(A303,3)&amp;YEAR(H303)&amp;MONTH(H303)&amp;DAY((H303))&amp;LEFT(U303,2)&amp;LEFT(V303,2)&amp;LEFT(W303,2))</f>
        <v>CAR20161029SUJA12</v>
      </c>
      <c r="AC303" s="162">
        <f>COUNTIF($AB$4:$AB$297,AB303)</f>
        <v>0</v>
      </c>
      <c r="AD303" s="162" t="str">
        <f>VLOOKUP(U303,NIVEAUXADMIN!A:B,2,FALSE)</f>
        <v>HT02</v>
      </c>
      <c r="AE303" s="162" t="str">
        <f>VLOOKUP(V303,NIVEAUXADMIN!E:F,2,FALSE)</f>
        <v>HT02211</v>
      </c>
      <c r="AF303" s="162" t="str">
        <f>VLOOKUP(W303,NIVEAUXADMIN!I:J,2,FALSE)</f>
        <v>HT02211-10</v>
      </c>
      <c r="AG303" s="162">
        <f>IF(SUMPRODUCT(($A$4:$A303=A303)*($V$4:$V303=V303))&gt;1,0,1)</f>
        <v>0</v>
      </c>
    </row>
    <row r="304" spans="1:33" s="162" customFormat="1" ht="15" customHeight="1">
      <c r="A304" s="162" t="s">
        <v>2905</v>
      </c>
      <c r="B304" s="162" t="s">
        <v>49</v>
      </c>
      <c r="C304" s="162" t="s">
        <v>26</v>
      </c>
      <c r="F304" s="162" t="s">
        <v>16</v>
      </c>
      <c r="G304" s="162" t="str">
        <f>CHOOSE(MONTH(H304), "Janvier", "Fevrier", "Mars", "Avril", "Mai", "Juin", "Juillet", "Aout", "Septembre", "Octobre", "Novembre", "Decembre")</f>
        <v>Octobre</v>
      </c>
      <c r="H304" s="153">
        <v>42672</v>
      </c>
      <c r="I304" s="155" t="s">
        <v>1051</v>
      </c>
      <c r="J304" s="73" t="s">
        <v>1052</v>
      </c>
      <c r="K304" s="73" t="s">
        <v>1062</v>
      </c>
      <c r="L304" s="172" t="s">
        <v>1205</v>
      </c>
      <c r="M304" s="80" t="str">
        <f>IFERROR(VLOOKUP(K304,REFERENCES!R:S,2,FALSE),"")</f>
        <v>Nombre</v>
      </c>
      <c r="N304" s="75">
        <v>200</v>
      </c>
      <c r="O304" s="140"/>
      <c r="P304" s="140"/>
      <c r="Q304" s="140"/>
      <c r="R304" s="79" t="s">
        <v>1875</v>
      </c>
      <c r="S304" s="140">
        <v>200</v>
      </c>
      <c r="T304" s="85"/>
      <c r="U304" s="162" t="s">
        <v>183</v>
      </c>
      <c r="V304" s="162" t="s">
        <v>219</v>
      </c>
      <c r="W304" s="164"/>
      <c r="X304" s="162" t="s">
        <v>1138</v>
      </c>
      <c r="Y304" s="164"/>
      <c r="Z304" s="165" t="s">
        <v>1069</v>
      </c>
      <c r="AB304" s="162" t="str">
        <f>UPPER(LEFT(A304,3)&amp;YEAR(H304)&amp;MONTH(H304)&amp;DAY((H304))&amp;LEFT(U304,2)&amp;LEFT(V304,2)&amp;LEFT(W304,2))</f>
        <v>CAR20161029SUAN</v>
      </c>
      <c r="AC304" s="162">
        <f>COUNTIF($AB$4:$AB$297,AB304)</f>
        <v>0</v>
      </c>
      <c r="AD304" s="162" t="str">
        <f>VLOOKUP(U304,NIVEAUXADMIN!A:B,2,FALSE)</f>
        <v>HT02</v>
      </c>
      <c r="AE304" s="162" t="str">
        <f>VLOOKUP(V304,NIVEAUXADMIN!E:F,2,FALSE)</f>
        <v>HT02234</v>
      </c>
      <c r="AF304" s="162" t="e">
        <f>VLOOKUP(W304,NIVEAUXADMIN!I:J,2,FALSE)</f>
        <v>#N/A</v>
      </c>
      <c r="AG304" s="162">
        <f>IF(SUMPRODUCT(($A$4:$A304=A304)*($V$4:$V304=V304))&gt;1,0,1)</f>
        <v>1</v>
      </c>
    </row>
    <row r="305" spans="1:33" s="162" customFormat="1" ht="15" customHeight="1">
      <c r="A305" s="162" t="s">
        <v>2905</v>
      </c>
      <c r="B305" s="162" t="s">
        <v>49</v>
      </c>
      <c r="C305" s="162" t="s">
        <v>26</v>
      </c>
      <c r="F305" s="162" t="s">
        <v>16</v>
      </c>
      <c r="G305" s="162" t="str">
        <f>CHOOSE(MONTH(H305), "Janvier", "Fevrier", "Mars", "Avril", "Mai", "Juin", "Juillet", "Aout", "Septembre", "Octobre", "Novembre", "Decembre")</f>
        <v>Octobre</v>
      </c>
      <c r="H305" s="153">
        <v>42672</v>
      </c>
      <c r="I305" s="155" t="s">
        <v>1051</v>
      </c>
      <c r="J305" s="73" t="s">
        <v>1052</v>
      </c>
      <c r="K305" s="73" t="s">
        <v>1062</v>
      </c>
      <c r="L305" s="172" t="s">
        <v>1205</v>
      </c>
      <c r="M305" s="80" t="str">
        <f>IFERROR(VLOOKUP(K305,REFERENCES!R:S,2,FALSE),"")</f>
        <v>Nombre</v>
      </c>
      <c r="N305" s="75">
        <v>174</v>
      </c>
      <c r="O305" s="75"/>
      <c r="P305" s="75"/>
      <c r="Q305" s="75"/>
      <c r="R305" s="79"/>
      <c r="S305" s="140">
        <v>174</v>
      </c>
      <c r="U305" s="162" t="s">
        <v>183</v>
      </c>
      <c r="V305" s="162" t="s">
        <v>569</v>
      </c>
      <c r="W305" s="73"/>
      <c r="X305" s="162" t="s">
        <v>1138</v>
      </c>
      <c r="Z305" s="165" t="s">
        <v>1069</v>
      </c>
      <c r="AB305" s="162" t="str">
        <f>UPPER(LEFT(A305,3)&amp;YEAR(H305)&amp;MONTH(H305)&amp;DAY((H305))&amp;LEFT(U305,2)&amp;LEFT(V305,2)&amp;LEFT(W305,2))</f>
        <v>CAR20161029SUGR</v>
      </c>
      <c r="AC305" s="162">
        <f>COUNTIF($AB$4:$AB$297,AB305)</f>
        <v>0</v>
      </c>
      <c r="AD305" s="162" t="str">
        <f>VLOOKUP(U305,NIVEAUXADMIN!A:B,2,FALSE)</f>
        <v>HT02</v>
      </c>
      <c r="AE305" s="162" t="str">
        <f>VLOOKUP(V305,NIVEAUXADMIN!E:F,2,FALSE)</f>
        <v>HT02232</v>
      </c>
      <c r="AF305" s="162" t="e">
        <f>VLOOKUP(W305,NIVEAUXADMIN!I:J,2,FALSE)</f>
        <v>#N/A</v>
      </c>
      <c r="AG305" s="162">
        <f>IF(SUMPRODUCT(($A$4:$A305=A305)*($V$4:$V305=V305))&gt;1,0,1)</f>
        <v>1</v>
      </c>
    </row>
    <row r="306" spans="1:33" s="162" customFormat="1" ht="15" customHeight="1">
      <c r="A306" s="162" t="s">
        <v>2905</v>
      </c>
      <c r="B306" s="162" t="s">
        <v>49</v>
      </c>
      <c r="C306" s="162" t="s">
        <v>26</v>
      </c>
      <c r="F306" s="162" t="s">
        <v>16</v>
      </c>
      <c r="G306" s="162" t="str">
        <f>CHOOSE(MONTH(H306), "Janvier", "Fevrier", "Mars", "Avril", "Mai", "Juin", "Juillet", "Aout", "Septembre", "Octobre", "Novembre", "Decembre")</f>
        <v>Octobre</v>
      </c>
      <c r="H306" s="153">
        <v>42672</v>
      </c>
      <c r="I306" s="155" t="s">
        <v>1051</v>
      </c>
      <c r="J306" s="73" t="s">
        <v>1052</v>
      </c>
      <c r="K306" s="73" t="s">
        <v>1059</v>
      </c>
      <c r="L306" s="72"/>
      <c r="M306" s="80" t="str">
        <f>IFERROR(VLOOKUP(K306,REFERENCES!R:S,2,FALSE),"")</f>
        <v>Nombre</v>
      </c>
      <c r="N306" s="75">
        <v>38280</v>
      </c>
      <c r="O306" s="75"/>
      <c r="P306" s="75"/>
      <c r="Q306" s="75"/>
      <c r="R306" s="79"/>
      <c r="S306" s="140">
        <v>174</v>
      </c>
      <c r="U306" s="162" t="s">
        <v>183</v>
      </c>
      <c r="V306" s="162" t="s">
        <v>569</v>
      </c>
      <c r="W306" s="164"/>
      <c r="X306" s="162" t="s">
        <v>2725</v>
      </c>
      <c r="Z306" s="165" t="s">
        <v>1069</v>
      </c>
      <c r="AB306" s="162" t="str">
        <f>UPPER(LEFT(A306,3)&amp;YEAR(H306)&amp;MONTH(H306)&amp;DAY((H306))&amp;LEFT(U306,2)&amp;LEFT(V306,2)&amp;LEFT(W306,2))</f>
        <v>CAR20161029SUGR</v>
      </c>
      <c r="AC306" s="162">
        <f>COUNTIF($AB$4:$AB$297,AB306)</f>
        <v>0</v>
      </c>
      <c r="AD306" s="162" t="str">
        <f>VLOOKUP(U306,NIVEAUXADMIN!A:B,2,FALSE)</f>
        <v>HT02</v>
      </c>
      <c r="AE306" s="162" t="str">
        <f>VLOOKUP(V306,NIVEAUXADMIN!E:F,2,FALSE)</f>
        <v>HT02232</v>
      </c>
      <c r="AF306" s="162" t="e">
        <f>VLOOKUP(W306,NIVEAUXADMIN!I:J,2,FALSE)</f>
        <v>#N/A</v>
      </c>
      <c r="AG306" s="162">
        <f>IF(SUMPRODUCT(($A$4:$A306=A306)*($V$4:$V306=V306))&gt;1,0,1)</f>
        <v>0</v>
      </c>
    </row>
    <row r="307" spans="1:33" s="162" customFormat="1" ht="15" customHeight="1">
      <c r="A307" s="162" t="s">
        <v>2905</v>
      </c>
      <c r="B307" s="162" t="s">
        <v>49</v>
      </c>
      <c r="C307" s="162" t="s">
        <v>26</v>
      </c>
      <c r="F307" s="162" t="s">
        <v>16</v>
      </c>
      <c r="G307" s="162" t="str">
        <f>CHOOSE(MONTH(H307), "Janvier", "Fevrier", "Mars", "Avril", "Mai", "Juin", "Juillet", "Aout", "Septembre", "Octobre", "Novembre", "Decembre")</f>
        <v>Octobre</v>
      </c>
      <c r="H307" s="153">
        <v>42672</v>
      </c>
      <c r="I307" s="155" t="s">
        <v>1051</v>
      </c>
      <c r="J307" s="73" t="s">
        <v>1052</v>
      </c>
      <c r="K307" s="73" t="s">
        <v>1059</v>
      </c>
      <c r="L307" s="72"/>
      <c r="M307" s="80" t="str">
        <f>IFERROR(VLOOKUP(K307,REFERENCES!R:S,2,FALSE),"")</f>
        <v>Nombre</v>
      </c>
      <c r="N307" s="75">
        <v>44000</v>
      </c>
      <c r="O307" s="75"/>
      <c r="P307" s="75"/>
      <c r="Q307" s="75"/>
      <c r="R307" s="79"/>
      <c r="S307" s="140">
        <v>200</v>
      </c>
      <c r="U307" s="162" t="s">
        <v>183</v>
      </c>
      <c r="V307" s="162" t="s">
        <v>219</v>
      </c>
      <c r="W307" s="164"/>
      <c r="X307" s="162" t="s">
        <v>2725</v>
      </c>
      <c r="Z307" s="165" t="s">
        <v>1069</v>
      </c>
      <c r="AB307" s="162" t="str">
        <f>UPPER(LEFT(A307,3)&amp;YEAR(H307)&amp;MONTH(H307)&amp;DAY((H307))&amp;LEFT(U307,2)&amp;LEFT(V307,2)&amp;LEFT(W307,2))</f>
        <v>CAR20161029SUAN</v>
      </c>
      <c r="AC307" s="162">
        <f>COUNTIF($AB$4:$AB$297,AB307)</f>
        <v>0</v>
      </c>
      <c r="AD307" s="162" t="str">
        <f>VLOOKUP(U307,NIVEAUXADMIN!A:B,2,FALSE)</f>
        <v>HT02</v>
      </c>
      <c r="AE307" s="162" t="str">
        <f>VLOOKUP(V307,NIVEAUXADMIN!E:F,2,FALSE)</f>
        <v>HT02234</v>
      </c>
      <c r="AF307" s="162" t="e">
        <f>VLOOKUP(W307,NIVEAUXADMIN!I:J,2,FALSE)</f>
        <v>#N/A</v>
      </c>
      <c r="AG307" s="162">
        <f>IF(SUMPRODUCT(($A$4:$A307=A307)*($V$4:$V307=V307))&gt;1,0,1)</f>
        <v>0</v>
      </c>
    </row>
    <row r="308" spans="1:33" s="162" customFormat="1" ht="15" customHeight="1">
      <c r="A308" s="162" t="s">
        <v>2905</v>
      </c>
      <c r="B308" s="162" t="s">
        <v>49</v>
      </c>
      <c r="C308" s="162" t="s">
        <v>26</v>
      </c>
      <c r="F308" s="162" t="s">
        <v>16</v>
      </c>
      <c r="G308" s="162" t="str">
        <f>CHOOSE(MONTH(H308), "Janvier", "Fevrier", "Mars", "Avril", "Mai", "Juin", "Juillet", "Aout", "Septembre", "Octobre", "Novembre", "Decembre")</f>
        <v>Octobre</v>
      </c>
      <c r="H308" s="153">
        <v>42673</v>
      </c>
      <c r="I308" s="155" t="s">
        <v>1049</v>
      </c>
      <c r="J308" s="73" t="s">
        <v>1053</v>
      </c>
      <c r="K308" s="73" t="s">
        <v>1048</v>
      </c>
      <c r="L308" s="72"/>
      <c r="M308" s="80" t="str">
        <f>IFERROR(VLOOKUP(K308,REFERENCES!R:S,2,FALSE),"")</f>
        <v>Nombre</v>
      </c>
      <c r="N308" s="75">
        <v>354</v>
      </c>
      <c r="O308" s="75"/>
      <c r="P308" s="75"/>
      <c r="Q308" s="75"/>
      <c r="R308" s="79"/>
      <c r="S308" s="140">
        <v>354</v>
      </c>
      <c r="U308" s="162" t="s">
        <v>17</v>
      </c>
      <c r="V308" s="73" t="s">
        <v>269</v>
      </c>
      <c r="W308" s="162" t="s">
        <v>1526</v>
      </c>
      <c r="Z308" s="165" t="s">
        <v>1071</v>
      </c>
      <c r="AB308" s="162" t="str">
        <f>UPPER(LEFT(A308,3)&amp;YEAR(H308)&amp;MONTH(H308)&amp;DAY((H308))&amp;LEFT(U308,2)&amp;LEFT(V308,2)&amp;LEFT(W308,2))</f>
        <v>CAR20161030GRMO3E</v>
      </c>
      <c r="AC308" s="162">
        <f>COUNTIF($AB$4:$AB$297,AB308)</f>
        <v>0</v>
      </c>
      <c r="AD308" s="162" t="str">
        <f>VLOOKUP(U308,NIVEAUXADMIN!A:B,2,FALSE)</f>
        <v>HT08</v>
      </c>
      <c r="AE308" s="162" t="str">
        <f>VLOOKUP(V308,NIVEAUXADMIN!E:F,2,FALSE)</f>
        <v>HT08814</v>
      </c>
      <c r="AF308" s="162" t="str">
        <f>VLOOKUP(W308,NIVEAUXADMIN!I:J,2,FALSE)</f>
        <v>HT08814-03</v>
      </c>
      <c r="AG308" s="162">
        <f>IF(SUMPRODUCT(($A$4:$A308=A308)*($V$4:$V308=V308))&gt;1,0,1)</f>
        <v>0</v>
      </c>
    </row>
    <row r="309" spans="1:33" s="162" customFormat="1" ht="15" customHeight="1">
      <c r="A309" s="162" t="s">
        <v>2905</v>
      </c>
      <c r="B309" s="162" t="s">
        <v>49</v>
      </c>
      <c r="C309" s="162" t="s">
        <v>26</v>
      </c>
      <c r="F309" s="162" t="s">
        <v>16</v>
      </c>
      <c r="G309" s="162" t="str">
        <f>CHOOSE(MONTH(H309), "Janvier", "Fevrier", "Mars", "Avril", "Mai", "Juin", "Juillet", "Aout", "Septembre", "Octobre", "Novembre", "Decembre")</f>
        <v>Novembre</v>
      </c>
      <c r="H309" s="153">
        <v>42677</v>
      </c>
      <c r="I309" s="155" t="s">
        <v>1049</v>
      </c>
      <c r="J309" s="73" t="s">
        <v>1053</v>
      </c>
      <c r="K309" s="73" t="s">
        <v>1048</v>
      </c>
      <c r="L309" s="72"/>
      <c r="M309" s="80" t="str">
        <f>IFERROR(VLOOKUP(K309,REFERENCES!R:S,2,FALSE),"")</f>
        <v>Nombre</v>
      </c>
      <c r="N309" s="75">
        <v>176</v>
      </c>
      <c r="O309" s="75"/>
      <c r="P309" s="75"/>
      <c r="Q309" s="75"/>
      <c r="R309" s="79"/>
      <c r="S309" s="140">
        <v>176</v>
      </c>
      <c r="U309" s="162" t="s">
        <v>17</v>
      </c>
      <c r="V309" s="73" t="s">
        <v>269</v>
      </c>
      <c r="W309" s="162" t="s">
        <v>1411</v>
      </c>
      <c r="Z309" s="165" t="s">
        <v>1071</v>
      </c>
      <c r="AB309" s="162" t="str">
        <f>UPPER(LEFT(A309,3)&amp;YEAR(H309)&amp;MONTH(H309)&amp;DAY((H309))&amp;LEFT(U309,2)&amp;LEFT(V309,2)&amp;LEFT(W309,2))</f>
        <v>CAR2016113GRMO2E</v>
      </c>
      <c r="AC309" s="162">
        <f>COUNTIF($AB$4:$AB$297,AB309)</f>
        <v>0</v>
      </c>
      <c r="AD309" s="162" t="str">
        <f>VLOOKUP(U309,NIVEAUXADMIN!A:B,2,FALSE)</f>
        <v>HT08</v>
      </c>
      <c r="AE309" s="162" t="str">
        <f>VLOOKUP(V309,NIVEAUXADMIN!E:F,2,FALSE)</f>
        <v>HT08814</v>
      </c>
      <c r="AF309" s="162" t="str">
        <f>VLOOKUP(W309,NIVEAUXADMIN!I:J,2,FALSE)</f>
        <v>HT08814-02</v>
      </c>
      <c r="AG309" s="162">
        <f>IF(SUMPRODUCT(($A$4:$A309=A309)*($V$4:$V309=V309))&gt;1,0,1)</f>
        <v>0</v>
      </c>
    </row>
    <row r="310" spans="1:33" s="162" customFormat="1" ht="15" customHeight="1">
      <c r="A310" s="162" t="s">
        <v>2905</v>
      </c>
      <c r="B310" s="162" t="s">
        <v>49</v>
      </c>
      <c r="C310" s="162" t="s">
        <v>26</v>
      </c>
      <c r="F310" s="162" t="s">
        <v>16</v>
      </c>
      <c r="G310" s="162" t="str">
        <f>CHOOSE(MONTH(H310), "Janvier", "Fevrier", "Mars", "Avril", "Mai", "Juin", "Juillet", "Aout", "Septembre", "Octobre", "Novembre", "Decembre")</f>
        <v>Novembre</v>
      </c>
      <c r="H310" s="153">
        <v>42677</v>
      </c>
      <c r="I310" s="155" t="s">
        <v>1051</v>
      </c>
      <c r="J310" s="73" t="s">
        <v>1052</v>
      </c>
      <c r="K310" s="73" t="s">
        <v>1059</v>
      </c>
      <c r="L310" s="72"/>
      <c r="M310" s="80" t="str">
        <f>IFERROR(VLOOKUP(K310,REFERENCES!R:S,2,FALSE),"")</f>
        <v>Nombre</v>
      </c>
      <c r="N310" s="75">
        <v>80000</v>
      </c>
      <c r="O310" s="75"/>
      <c r="P310" s="75"/>
      <c r="Q310" s="75"/>
      <c r="R310" s="79"/>
      <c r="S310" s="140">
        <v>1067</v>
      </c>
      <c r="U310" s="162" t="s">
        <v>17</v>
      </c>
      <c r="V310" s="73" t="s">
        <v>269</v>
      </c>
      <c r="W310" s="162" t="s">
        <v>1411</v>
      </c>
      <c r="Z310" s="165" t="s">
        <v>1069</v>
      </c>
      <c r="AB310" s="162" t="str">
        <f>UPPER(LEFT(A310,3)&amp;YEAR(H310)&amp;MONTH(H310)&amp;DAY((H310))&amp;LEFT(U310,2)&amp;LEFT(V310,2)&amp;LEFT(W310,2))</f>
        <v>CAR2016113GRMO2E</v>
      </c>
      <c r="AC310" s="162">
        <f>COUNTIF($AB$4:$AB$297,AB310)</f>
        <v>0</v>
      </c>
      <c r="AD310" s="162" t="str">
        <f>VLOOKUP(U310,NIVEAUXADMIN!A:B,2,FALSE)</f>
        <v>HT08</v>
      </c>
      <c r="AE310" s="162" t="str">
        <f>VLOOKUP(V310,NIVEAUXADMIN!E:F,2,FALSE)</f>
        <v>HT08814</v>
      </c>
      <c r="AF310" s="162" t="str">
        <f>VLOOKUP(W310,NIVEAUXADMIN!I:J,2,FALSE)</f>
        <v>HT08814-02</v>
      </c>
      <c r="AG310" s="162">
        <f>IF(SUMPRODUCT(($A$4:$A310=A310)*($V$4:$V310=V310))&gt;1,0,1)</f>
        <v>0</v>
      </c>
    </row>
    <row r="311" spans="1:33" s="162" customFormat="1" ht="15" customHeight="1">
      <c r="A311" s="162" t="s">
        <v>2905</v>
      </c>
      <c r="B311" s="162" t="s">
        <v>49</v>
      </c>
      <c r="C311" s="162" t="s">
        <v>26</v>
      </c>
      <c r="F311" s="162" t="s">
        <v>16</v>
      </c>
      <c r="G311" s="162" t="str">
        <f>CHOOSE(MONTH(H311), "Janvier", "Fevrier", "Mars", "Avril", "Mai", "Juin", "Juillet", "Aout", "Septembre", "Octobre", "Novembre", "Decembre")</f>
        <v>Novembre</v>
      </c>
      <c r="H311" s="153">
        <v>42688</v>
      </c>
      <c r="I311" s="155" t="s">
        <v>1049</v>
      </c>
      <c r="J311" s="73" t="s">
        <v>1053</v>
      </c>
      <c r="K311" s="73" t="s">
        <v>1048</v>
      </c>
      <c r="L311" s="72"/>
      <c r="M311" s="80" t="str">
        <f>IFERROR(VLOOKUP(K311,REFERENCES!R:S,2,FALSE),"")</f>
        <v>Nombre</v>
      </c>
      <c r="N311" s="75">
        <v>477</v>
      </c>
      <c r="O311" s="140"/>
      <c r="P311" s="140"/>
      <c r="Q311" s="140"/>
      <c r="R311" s="79" t="s">
        <v>1875</v>
      </c>
      <c r="S311" s="140">
        <v>477</v>
      </c>
      <c r="T311" s="85" t="s">
        <v>1040</v>
      </c>
      <c r="U311" s="162" t="s">
        <v>183</v>
      </c>
      <c r="V311" s="162" t="s">
        <v>425</v>
      </c>
      <c r="W311" s="164" t="s">
        <v>1741</v>
      </c>
      <c r="Y311" s="164"/>
      <c r="Z311" s="165" t="s">
        <v>1069</v>
      </c>
      <c r="AB311" s="162" t="str">
        <f>UPPER(LEFT(A311,3)&amp;YEAR(H311)&amp;MONTH(H311)&amp;DAY((H311))&amp;LEFT(U311,2)&amp;LEFT(V311,2)&amp;LEFT(W311,2))</f>
        <v>CAR20161114SUBE6È</v>
      </c>
      <c r="AC311" s="162">
        <f>COUNTIF($AB$4:$AB$297,AB311)</f>
        <v>0</v>
      </c>
      <c r="AD311" s="162" t="str">
        <f>VLOOKUP(U311,NIVEAUXADMIN!A:B,2,FALSE)</f>
        <v>HT02</v>
      </c>
      <c r="AE311" s="162" t="str">
        <f>VLOOKUP(V311,NIVEAUXADMIN!E:F,2,FALSE)</f>
        <v>HT02231</v>
      </c>
      <c r="AF311" s="162" t="str">
        <f>VLOOKUP(W311,NIVEAUXADMIN!I:J,2,FALSE)</f>
        <v>HT02231-06</v>
      </c>
      <c r="AG311" s="162">
        <f>IF(SUMPRODUCT(($A$4:$A311=A311)*($V$4:$V311=V311))&gt;1,0,1)</f>
        <v>1</v>
      </c>
    </row>
    <row r="312" spans="1:33" s="162" customFormat="1" ht="15" customHeight="1">
      <c r="A312" s="162" t="s">
        <v>2905</v>
      </c>
      <c r="B312" s="162" t="s">
        <v>49</v>
      </c>
      <c r="C312" s="162" t="s">
        <v>26</v>
      </c>
      <c r="F312" s="162" t="s">
        <v>16</v>
      </c>
      <c r="G312" s="162" t="str">
        <f>CHOOSE(MONTH(H312), "Janvier", "Fevrier", "Mars", "Avril", "Mai", "Juin", "Juillet", "Aout", "Septembre", "Octobre", "Novembre", "Decembre")</f>
        <v>Novembre</v>
      </c>
      <c r="H312" s="153">
        <v>42688</v>
      </c>
      <c r="I312" s="155" t="s">
        <v>1051</v>
      </c>
      <c r="J312" s="73" t="s">
        <v>1052</v>
      </c>
      <c r="K312" s="73" t="s">
        <v>1059</v>
      </c>
      <c r="L312" s="72"/>
      <c r="M312" s="80" t="str">
        <f>IFERROR(VLOOKUP(K312,REFERENCES!R:S,2,FALSE),"")</f>
        <v>Nombre</v>
      </c>
      <c r="N312" s="75">
        <v>33390</v>
      </c>
      <c r="O312" s="140"/>
      <c r="P312" s="140"/>
      <c r="Q312" s="140"/>
      <c r="R312" s="79" t="s">
        <v>1875</v>
      </c>
      <c r="S312" s="140">
        <v>477</v>
      </c>
      <c r="T312" s="85"/>
      <c r="U312" s="162" t="s">
        <v>183</v>
      </c>
      <c r="V312" s="162" t="s">
        <v>425</v>
      </c>
      <c r="W312" s="164" t="s">
        <v>1741</v>
      </c>
      <c r="Y312" s="164"/>
      <c r="Z312" s="165" t="s">
        <v>1069</v>
      </c>
      <c r="AA312" s="165"/>
      <c r="AB312" s="162" t="str">
        <f>UPPER(LEFT(A312,3)&amp;YEAR(H312)&amp;MONTH(H312)&amp;DAY((H312))&amp;LEFT(U312,2)&amp;LEFT(V312,2)&amp;LEFT(W312,2))</f>
        <v>CAR20161114SUBE6È</v>
      </c>
      <c r="AC312" s="162">
        <f>COUNTIF($AB$4:$AB$297,AB312)</f>
        <v>0</v>
      </c>
      <c r="AD312" s="162" t="str">
        <f>VLOOKUP(U312,NIVEAUXADMIN!A:B,2,FALSE)</f>
        <v>HT02</v>
      </c>
      <c r="AE312" s="162" t="str">
        <f>VLOOKUP(V312,NIVEAUXADMIN!E:F,2,FALSE)</f>
        <v>HT02231</v>
      </c>
      <c r="AF312" s="162" t="str">
        <f>VLOOKUP(W312,NIVEAUXADMIN!I:J,2,FALSE)</f>
        <v>HT02231-06</v>
      </c>
      <c r="AG312" s="162">
        <f>IF(SUMPRODUCT(($A$4:$A312=A312)*($V$4:$V312=V312))&gt;1,0,1)</f>
        <v>0</v>
      </c>
    </row>
    <row r="313" spans="1:33" s="162" customFormat="1" ht="15" customHeight="1">
      <c r="A313" s="162" t="s">
        <v>2905</v>
      </c>
      <c r="B313" s="162" t="s">
        <v>49</v>
      </c>
      <c r="C313" s="162" t="s">
        <v>26</v>
      </c>
      <c r="F313" s="162" t="s">
        <v>16</v>
      </c>
      <c r="G313" s="162" t="str">
        <f>CHOOSE(MONTH(H313), "Janvier", "Fevrier", "Mars", "Avril", "Mai", "Juin", "Juillet", "Aout", "Septembre", "Octobre", "Novembre", "Decembre")</f>
        <v>Decembre</v>
      </c>
      <c r="H313" s="153">
        <v>42706</v>
      </c>
      <c r="I313" s="155" t="s">
        <v>1051</v>
      </c>
      <c r="J313" s="73" t="s">
        <v>1052</v>
      </c>
      <c r="K313" s="73" t="s">
        <v>1062</v>
      </c>
      <c r="L313" s="72" t="s">
        <v>1205</v>
      </c>
      <c r="M313" s="80" t="str">
        <f>IFERROR(VLOOKUP(K313,REFERENCES!R:S,2,FALSE),"")</f>
        <v>Nombre</v>
      </c>
      <c r="N313" s="75">
        <v>1308</v>
      </c>
      <c r="O313" s="140"/>
      <c r="P313" s="140"/>
      <c r="Q313" s="140"/>
      <c r="R313" s="79" t="s">
        <v>1875</v>
      </c>
      <c r="S313" s="140">
        <v>1308</v>
      </c>
      <c r="T313" s="85" t="s">
        <v>1040</v>
      </c>
      <c r="U313" s="162" t="s">
        <v>17</v>
      </c>
      <c r="V313" s="73" t="s">
        <v>275</v>
      </c>
      <c r="W313" s="72" t="s">
        <v>1615</v>
      </c>
      <c r="Y313" s="164"/>
      <c r="Z313" s="165" t="s">
        <v>1069</v>
      </c>
      <c r="AB313" s="162" t="str">
        <f>UPPER(LEFT(A313,3)&amp;YEAR(H313)&amp;MONTH(H313)&amp;DAY((H313))&amp;LEFT(U313,2)&amp;LEFT(V313,2)&amp;LEFT(W313,2))</f>
        <v>CAR2016122GRRO4E</v>
      </c>
      <c r="AC313" s="162">
        <f>COUNTIF($AB$4:$AB$297,AB313)</f>
        <v>0</v>
      </c>
      <c r="AD313" s="162" t="str">
        <f>VLOOKUP(U313,NIVEAUXADMIN!A:B,2,FALSE)</f>
        <v>HT08</v>
      </c>
      <c r="AE313" s="162" t="str">
        <f>VLOOKUP(V313,NIVEAUXADMIN!E:F,2,FALSE)</f>
        <v>HT08832</v>
      </c>
      <c r="AF313" s="162" t="str">
        <f>VLOOKUP(W313,NIVEAUXADMIN!I:J,2,FALSE)</f>
        <v>HT08832-04</v>
      </c>
      <c r="AG313" s="162">
        <f>IF(SUMPRODUCT(($A$4:$A313=A313)*($V$4:$V313=V313))&gt;1,0,1)</f>
        <v>0</v>
      </c>
    </row>
    <row r="314" spans="1:33" s="162" customFormat="1" ht="15" customHeight="1">
      <c r="A314" s="162" t="s">
        <v>2905</v>
      </c>
      <c r="B314" s="162" t="s">
        <v>49</v>
      </c>
      <c r="C314" s="162" t="s">
        <v>26</v>
      </c>
      <c r="F314" s="162" t="s">
        <v>16</v>
      </c>
      <c r="G314" s="162" t="str">
        <f>CHOOSE(MONTH(H314), "Janvier", "Fevrier", "Mars", "Avril", "Mai", "Juin", "Juillet", "Aout", "Septembre", "Octobre", "Novembre", "Decembre")</f>
        <v>Decembre</v>
      </c>
      <c r="H314" s="153">
        <v>42709</v>
      </c>
      <c r="I314" s="155" t="s">
        <v>1051</v>
      </c>
      <c r="J314" s="73" t="s">
        <v>1052</v>
      </c>
      <c r="K314" s="73" t="s">
        <v>1062</v>
      </c>
      <c r="L314" s="72" t="s">
        <v>1205</v>
      </c>
      <c r="M314" s="80" t="str">
        <f>IFERROR(VLOOKUP(K314,REFERENCES!R:S,2,FALSE),"")</f>
        <v>Nombre</v>
      </c>
      <c r="N314" s="75">
        <v>481</v>
      </c>
      <c r="O314" s="140"/>
      <c r="P314" s="140"/>
      <c r="Q314" s="140"/>
      <c r="R314" s="79" t="s">
        <v>1875</v>
      </c>
      <c r="S314" s="140">
        <v>481</v>
      </c>
      <c r="T314" s="85" t="s">
        <v>1040</v>
      </c>
      <c r="U314" s="162" t="s">
        <v>17</v>
      </c>
      <c r="V314" s="73" t="s">
        <v>275</v>
      </c>
      <c r="W314" s="72" t="s">
        <v>1615</v>
      </c>
      <c r="Y314" s="164"/>
      <c r="AB314" s="162" t="str">
        <f>UPPER(LEFT(A314,3)&amp;YEAR(H314)&amp;MONTH(H314)&amp;DAY((H314))&amp;LEFT(U314,2)&amp;LEFT(V314,2)&amp;LEFT(W314,2))</f>
        <v>CAR2016125GRRO4E</v>
      </c>
      <c r="AC314" s="162">
        <f>COUNTIF($AB$4:$AB$297,AB314)</f>
        <v>0</v>
      </c>
      <c r="AD314" s="162" t="str">
        <f>VLOOKUP(U314,NIVEAUXADMIN!A:B,2,FALSE)</f>
        <v>HT08</v>
      </c>
      <c r="AE314" s="162" t="str">
        <f>VLOOKUP(V314,NIVEAUXADMIN!E:F,2,FALSE)</f>
        <v>HT08832</v>
      </c>
      <c r="AF314" s="162" t="str">
        <f>VLOOKUP(W314,NIVEAUXADMIN!I:J,2,FALSE)</f>
        <v>HT08832-04</v>
      </c>
      <c r="AG314" s="162">
        <f>IF(SUMPRODUCT(($A$4:$A314=A314)*($V$4:$V314=V314))&gt;1,0,1)</f>
        <v>0</v>
      </c>
    </row>
    <row r="315" spans="1:33" s="162" customFormat="1" ht="15" customHeight="1">
      <c r="A315" s="162" t="s">
        <v>2905</v>
      </c>
      <c r="B315" s="162" t="s">
        <v>49</v>
      </c>
      <c r="C315" s="162" t="s">
        <v>26</v>
      </c>
      <c r="F315" s="162" t="s">
        <v>16</v>
      </c>
      <c r="G315" s="162" t="str">
        <f>CHOOSE(MONTH(H315), "Janvier", "Fevrier", "Mars", "Avril", "Mai", "Juin", "Juillet", "Aout", "Septembre", "Octobre", "Novembre", "Decembre")</f>
        <v>Decembre</v>
      </c>
      <c r="H315" s="153">
        <v>42711</v>
      </c>
      <c r="I315" s="155" t="s">
        <v>1051</v>
      </c>
      <c r="J315" s="73" t="s">
        <v>1052</v>
      </c>
      <c r="K315" s="73" t="s">
        <v>1062</v>
      </c>
      <c r="L315" s="72" t="s">
        <v>1205</v>
      </c>
      <c r="M315" s="80" t="str">
        <f>IFERROR(VLOOKUP(K315,REFERENCES!R:S,2,FALSE),"")</f>
        <v>Nombre</v>
      </c>
      <c r="N315" s="75">
        <v>400</v>
      </c>
      <c r="O315" s="140"/>
      <c r="P315" s="140"/>
      <c r="Q315" s="140"/>
      <c r="R315" s="79" t="s">
        <v>1875</v>
      </c>
      <c r="S315" s="140">
        <v>400</v>
      </c>
      <c r="T315" s="85"/>
      <c r="U315" s="162" t="s">
        <v>183</v>
      </c>
      <c r="V315" s="162" t="s">
        <v>566</v>
      </c>
      <c r="W315" s="164" t="s">
        <v>1726</v>
      </c>
      <c r="X315" s="162" t="s">
        <v>1138</v>
      </c>
      <c r="Y315" s="164"/>
      <c r="AA315" s="165"/>
      <c r="AB315" s="162" t="str">
        <f>UPPER(LEFT(A315,3)&amp;YEAR(H315)&amp;MONTH(H315)&amp;DAY((H315))&amp;LEFT(U315,2)&amp;LEFT(V315,2)&amp;LEFT(W315,2))</f>
        <v>CAR2016127SUCO6È</v>
      </c>
      <c r="AC315" s="162">
        <f>COUNTIF($AB$4:$AB$297,AB315)</f>
        <v>0</v>
      </c>
      <c r="AD315" s="162" t="str">
        <f>VLOOKUP(U315,NIVEAUXADMIN!A:B,2,FALSE)</f>
        <v>HT02</v>
      </c>
      <c r="AE315" s="162" t="str">
        <f>VLOOKUP(V315,NIVEAUXADMIN!E:F,2,FALSE)</f>
        <v>HT02222</v>
      </c>
      <c r="AF315" s="162" t="str">
        <f>VLOOKUP(W315,NIVEAUXADMIN!I:J,2,FALSE)</f>
        <v>HT02222-06</v>
      </c>
      <c r="AG315" s="162">
        <f>IF(SUMPRODUCT(($A$4:$A315=A315)*($V$4:$V315=V315))&gt;1,0,1)</f>
        <v>1</v>
      </c>
    </row>
    <row r="316" spans="1:33" s="162" customFormat="1" ht="15" customHeight="1">
      <c r="A316" s="162" t="s">
        <v>2905</v>
      </c>
      <c r="B316" s="162" t="s">
        <v>49</v>
      </c>
      <c r="C316" s="162" t="s">
        <v>26</v>
      </c>
      <c r="F316" s="162" t="s">
        <v>16</v>
      </c>
      <c r="G316" s="162" t="str">
        <f>CHOOSE(MONTH(H316), "Janvier", "Fevrier", "Mars", "Avril", "Mai", "Juin", "Juillet", "Aout", "Septembre", "Octobre", "Novembre", "Decembre")</f>
        <v>Decembre</v>
      </c>
      <c r="H316" s="153">
        <v>42711</v>
      </c>
      <c r="I316" s="155" t="s">
        <v>1049</v>
      </c>
      <c r="J316" s="73" t="s">
        <v>1053</v>
      </c>
      <c r="K316" s="73" t="s">
        <v>1048</v>
      </c>
      <c r="L316" s="72"/>
      <c r="M316" s="80" t="str">
        <f>IFERROR(VLOOKUP(K316,REFERENCES!R:S,2,FALSE),"")</f>
        <v>Nombre</v>
      </c>
      <c r="N316" s="75">
        <v>517</v>
      </c>
      <c r="O316" s="140"/>
      <c r="P316" s="140"/>
      <c r="Q316" s="140"/>
      <c r="R316" s="79" t="s">
        <v>1875</v>
      </c>
      <c r="S316" s="140">
        <v>517</v>
      </c>
      <c r="T316" s="85" t="s">
        <v>1040</v>
      </c>
      <c r="U316" s="162" t="s">
        <v>183</v>
      </c>
      <c r="V316" s="162" t="s">
        <v>566</v>
      </c>
      <c r="W316" s="164" t="s">
        <v>1726</v>
      </c>
      <c r="X316" s="162" t="s">
        <v>1138</v>
      </c>
      <c r="Y316" s="164"/>
      <c r="AB316" s="162" t="str">
        <f>UPPER(LEFT(A316,3)&amp;YEAR(H316)&amp;MONTH(H316)&amp;DAY((H316))&amp;LEFT(U316,2)&amp;LEFT(V316,2)&amp;LEFT(W316,2))</f>
        <v>CAR2016127SUCO6È</v>
      </c>
      <c r="AC316" s="162">
        <f>COUNTIF($AB$4:$AB$297,AB316)</f>
        <v>0</v>
      </c>
      <c r="AD316" s="162" t="str">
        <f>VLOOKUP(U316,NIVEAUXADMIN!A:B,2,FALSE)</f>
        <v>HT02</v>
      </c>
      <c r="AE316" s="162" t="str">
        <f>VLOOKUP(V316,NIVEAUXADMIN!E:F,2,FALSE)</f>
        <v>HT02222</v>
      </c>
      <c r="AF316" s="162" t="str">
        <f>VLOOKUP(W316,NIVEAUXADMIN!I:J,2,FALSE)</f>
        <v>HT02222-06</v>
      </c>
      <c r="AG316" s="162">
        <f>IF(SUMPRODUCT(($A$4:$A316=A316)*($V$4:$V316=V316))&gt;1,0,1)</f>
        <v>0</v>
      </c>
    </row>
    <row r="317" spans="1:33" s="162" customFormat="1" ht="15" customHeight="1">
      <c r="A317" s="162" t="s">
        <v>2905</v>
      </c>
      <c r="B317" s="162" t="s">
        <v>49</v>
      </c>
      <c r="C317" s="162" t="s">
        <v>26</v>
      </c>
      <c r="F317" s="162" t="s">
        <v>16</v>
      </c>
      <c r="G317" s="162" t="str">
        <f>CHOOSE(MONTH(H317), "Janvier", "Fevrier", "Mars", "Avril", "Mai", "Juin", "Juillet", "Aout", "Septembre", "Octobre", "Novembre", "Decembre")</f>
        <v>Decembre</v>
      </c>
      <c r="H317" s="153">
        <v>42712</v>
      </c>
      <c r="I317" s="155" t="s">
        <v>1051</v>
      </c>
      <c r="J317" s="73" t="s">
        <v>1052</v>
      </c>
      <c r="K317" s="73" t="s">
        <v>1062</v>
      </c>
      <c r="L317" s="72" t="s">
        <v>1205</v>
      </c>
      <c r="M317" s="80" t="str">
        <f>IFERROR(VLOOKUP(K317,REFERENCES!R:S,2,FALSE),"")</f>
        <v>Nombre</v>
      </c>
      <c r="N317" s="75">
        <v>174</v>
      </c>
      <c r="O317" s="140"/>
      <c r="P317" s="140"/>
      <c r="Q317" s="140"/>
      <c r="R317" s="79" t="s">
        <v>1875</v>
      </c>
      <c r="S317" s="140">
        <v>174</v>
      </c>
      <c r="T317" s="85" t="s">
        <v>1040</v>
      </c>
      <c r="U317" s="162" t="s">
        <v>17</v>
      </c>
      <c r="V317" s="73" t="s">
        <v>275</v>
      </c>
      <c r="W317" s="72" t="s">
        <v>1615</v>
      </c>
      <c r="Y317" s="164"/>
      <c r="AA317" s="165"/>
      <c r="AB317" s="162" t="str">
        <f>UPPER(LEFT(A317,3)&amp;YEAR(H317)&amp;MONTH(H317)&amp;DAY((H317))&amp;LEFT(U317,2)&amp;LEFT(V317,2)&amp;LEFT(W317,2))</f>
        <v>CAR2016128GRRO4E</v>
      </c>
      <c r="AC317" s="162">
        <f>COUNTIF($AB$4:$AB$297,AB317)</f>
        <v>0</v>
      </c>
      <c r="AD317" s="162" t="str">
        <f>VLOOKUP(U317,NIVEAUXADMIN!A:B,2,FALSE)</f>
        <v>HT08</v>
      </c>
      <c r="AE317" s="162" t="str">
        <f>VLOOKUP(V317,NIVEAUXADMIN!E:F,2,FALSE)</f>
        <v>HT08832</v>
      </c>
      <c r="AF317" s="162" t="str">
        <f>VLOOKUP(W317,NIVEAUXADMIN!I:J,2,FALSE)</f>
        <v>HT08832-04</v>
      </c>
      <c r="AG317" s="162">
        <f>IF(SUMPRODUCT(($A$4:$A317=A317)*($V$4:$V317=V317))&gt;1,0,1)</f>
        <v>0</v>
      </c>
    </row>
    <row r="318" spans="1:33" s="162" customFormat="1" ht="15" customHeight="1">
      <c r="A318" s="162" t="s">
        <v>2905</v>
      </c>
      <c r="B318" s="162" t="s">
        <v>49</v>
      </c>
      <c r="C318" s="162" t="s">
        <v>26</v>
      </c>
      <c r="F318" s="162" t="s">
        <v>16</v>
      </c>
      <c r="G318" s="162" t="str">
        <f>CHOOSE(MONTH(H318), "Janvier", "Fevrier", "Mars", "Avril", "Mai", "Juin", "Juillet", "Aout", "Septembre", "Octobre", "Novembre", "Decembre")</f>
        <v>Decembre</v>
      </c>
      <c r="H318" s="153">
        <v>42717</v>
      </c>
      <c r="I318" s="155" t="s">
        <v>1051</v>
      </c>
      <c r="J318" s="73" t="s">
        <v>1052</v>
      </c>
      <c r="K318" s="73" t="s">
        <v>1062</v>
      </c>
      <c r="L318" s="72" t="s">
        <v>1205</v>
      </c>
      <c r="M318" s="80" t="str">
        <f>IFERROR(VLOOKUP(K318,REFERENCES!R:S,2,FALSE),"")</f>
        <v>Nombre</v>
      </c>
      <c r="N318" s="75">
        <v>186</v>
      </c>
      <c r="O318" s="140"/>
      <c r="P318" s="140"/>
      <c r="Q318" s="140"/>
      <c r="R318" s="79" t="s">
        <v>1875</v>
      </c>
      <c r="S318" s="140">
        <v>186</v>
      </c>
      <c r="T318" s="85"/>
      <c r="U318" s="162" t="s">
        <v>17</v>
      </c>
      <c r="V318" s="73" t="s">
        <v>18</v>
      </c>
      <c r="W318" s="72" t="s">
        <v>1297</v>
      </c>
      <c r="Y318" s="164"/>
      <c r="AA318" s="165"/>
      <c r="AB318" s="162" t="str">
        <f>UPPER(LEFT(A318,3)&amp;YEAR(H318)&amp;MONTH(H318)&amp;DAY((H318))&amp;LEFT(U318,2)&amp;LEFT(V318,2)&amp;LEFT(W318,2))</f>
        <v>CAR20161213GRJE1È</v>
      </c>
      <c r="AC318" s="162">
        <f>COUNTIF($AB$4:$AB$297,AB318)</f>
        <v>0</v>
      </c>
      <c r="AD318" s="162" t="str">
        <f>VLOOKUP(U318,NIVEAUXADMIN!A:B,2,FALSE)</f>
        <v>HT08</v>
      </c>
      <c r="AE318" s="162" t="str">
        <f>VLOOKUP(V318,NIVEAUXADMIN!E:F,2,FALSE)</f>
        <v>HT08811</v>
      </c>
      <c r="AF318" s="162" t="str">
        <f>VLOOKUP(W318,NIVEAUXADMIN!I:J,2,FALSE)</f>
        <v>HT08811-01</v>
      </c>
      <c r="AG318" s="162">
        <f>IF(SUMPRODUCT(($A$4:$A318=A318)*($V$4:$V318=V318))&gt;1,0,1)</f>
        <v>0</v>
      </c>
    </row>
    <row r="319" spans="1:33" s="162" customFormat="1" ht="15" customHeight="1">
      <c r="A319" s="162" t="s">
        <v>2905</v>
      </c>
      <c r="B319" s="162" t="s">
        <v>49</v>
      </c>
      <c r="C319" s="162" t="s">
        <v>26</v>
      </c>
      <c r="F319" s="162" t="s">
        <v>16</v>
      </c>
      <c r="G319" s="162" t="str">
        <f>CHOOSE(MONTH(H319), "Janvier", "Fevrier", "Mars", "Avril", "Mai", "Juin", "Juillet", "Aout", "Septembre", "Octobre", "Novembre", "Decembre")</f>
        <v>Decembre</v>
      </c>
      <c r="H319" s="153">
        <v>42718</v>
      </c>
      <c r="I319" s="155" t="s">
        <v>1051</v>
      </c>
      <c r="J319" s="73" t="s">
        <v>1052</v>
      </c>
      <c r="K319" s="73" t="s">
        <v>1062</v>
      </c>
      <c r="L319" s="72" t="s">
        <v>1205</v>
      </c>
      <c r="M319" s="80" t="str">
        <f>IFERROR(VLOOKUP(K319,REFERENCES!R:S,2,FALSE),"")</f>
        <v>Nombre</v>
      </c>
      <c r="N319" s="75">
        <v>85</v>
      </c>
      <c r="O319" s="140"/>
      <c r="P319" s="140"/>
      <c r="Q319" s="140"/>
      <c r="R319" s="79" t="s">
        <v>1875</v>
      </c>
      <c r="S319" s="140">
        <v>85</v>
      </c>
      <c r="T319" s="85" t="s">
        <v>1040</v>
      </c>
      <c r="U319" s="162" t="s">
        <v>17</v>
      </c>
      <c r="V319" s="73" t="s">
        <v>18</v>
      </c>
      <c r="W319" s="72" t="s">
        <v>1297</v>
      </c>
      <c r="Y319" s="164"/>
      <c r="AB319" s="162" t="str">
        <f>UPPER(LEFT(A319,3)&amp;YEAR(H319)&amp;MONTH(H319)&amp;DAY((H319))&amp;LEFT(U319,2)&amp;LEFT(V319,2)&amp;LEFT(W319,2))</f>
        <v>CAR20161214GRJE1È</v>
      </c>
      <c r="AC319" s="162">
        <f>COUNTIF($AB$4:$AB$297,AB319)</f>
        <v>0</v>
      </c>
      <c r="AD319" s="162" t="str">
        <f>VLOOKUP(U319,NIVEAUXADMIN!A:B,2,FALSE)</f>
        <v>HT08</v>
      </c>
      <c r="AE319" s="162" t="str">
        <f>VLOOKUP(V319,NIVEAUXADMIN!E:F,2,FALSE)</f>
        <v>HT08811</v>
      </c>
      <c r="AF319" s="162" t="str">
        <f>VLOOKUP(W319,NIVEAUXADMIN!I:J,2,FALSE)</f>
        <v>HT08811-01</v>
      </c>
      <c r="AG319" s="162">
        <f>IF(SUMPRODUCT(($A$4:$A319=A319)*($V$4:$V319=V319))&gt;1,0,1)</f>
        <v>0</v>
      </c>
    </row>
    <row r="320" spans="1:33" s="162" customFormat="1" ht="15" customHeight="1">
      <c r="A320" s="162" t="s">
        <v>2905</v>
      </c>
      <c r="B320" s="162" t="s">
        <v>49</v>
      </c>
      <c r="C320" s="162" t="s">
        <v>26</v>
      </c>
      <c r="F320" s="162" t="s">
        <v>16</v>
      </c>
      <c r="G320" s="162" t="str">
        <f>CHOOSE(MONTH(H320), "Janvier", "Fevrier", "Mars", "Avril", "Mai", "Juin", "Juillet", "Aout", "Septembre", "Octobre", "Novembre", "Decembre")</f>
        <v>Decembre</v>
      </c>
      <c r="H320" s="153">
        <v>42718</v>
      </c>
      <c r="I320" s="155" t="s">
        <v>1051</v>
      </c>
      <c r="J320" s="73" t="s">
        <v>1052</v>
      </c>
      <c r="K320" s="73" t="s">
        <v>1059</v>
      </c>
      <c r="L320" s="72"/>
      <c r="M320" s="80" t="str">
        <f>IFERROR(VLOOKUP(K320,REFERENCES!R:S,2,FALSE),"")</f>
        <v>Nombre</v>
      </c>
      <c r="N320" s="75">
        <v>89500</v>
      </c>
      <c r="O320" s="140"/>
      <c r="P320" s="140"/>
      <c r="Q320" s="140"/>
      <c r="R320" s="79" t="s">
        <v>1875</v>
      </c>
      <c r="S320" s="140">
        <v>895</v>
      </c>
      <c r="T320" s="85"/>
      <c r="U320" s="162" t="s">
        <v>17</v>
      </c>
      <c r="V320" s="73" t="s">
        <v>275</v>
      </c>
      <c r="W320" s="72"/>
      <c r="X320" s="162" t="s">
        <v>2726</v>
      </c>
      <c r="Y320" s="164"/>
      <c r="AA320" s="165"/>
      <c r="AB320" s="162" t="str">
        <f>UPPER(LEFT(A320,3)&amp;YEAR(H320)&amp;MONTH(H320)&amp;DAY((H320))&amp;LEFT(U320,2)&amp;LEFT(V320,2)&amp;LEFT(W320,2))</f>
        <v>CAR20161214GRRO</v>
      </c>
      <c r="AC320" s="162">
        <f>COUNTIF($AB$4:$AB$297,AB320)</f>
        <v>0</v>
      </c>
      <c r="AD320" s="162" t="str">
        <f>VLOOKUP(U320,NIVEAUXADMIN!A:B,2,FALSE)</f>
        <v>HT08</v>
      </c>
      <c r="AE320" s="162" t="str">
        <f>VLOOKUP(V320,NIVEAUXADMIN!E:F,2,FALSE)</f>
        <v>HT08832</v>
      </c>
      <c r="AF320" s="162" t="e">
        <f>VLOOKUP(W320,NIVEAUXADMIN!I:J,2,FALSE)</f>
        <v>#N/A</v>
      </c>
      <c r="AG320" s="162">
        <f>IF(SUMPRODUCT(($A$4:$A320=A320)*($V$4:$V320=V320))&gt;1,0,1)</f>
        <v>0</v>
      </c>
    </row>
    <row r="321" spans="1:33" s="162" customFormat="1" ht="15" customHeight="1">
      <c r="A321" s="162" t="s">
        <v>2905</v>
      </c>
      <c r="B321" s="162" t="s">
        <v>49</v>
      </c>
      <c r="C321" s="162" t="s">
        <v>26</v>
      </c>
      <c r="F321" s="162" t="s">
        <v>16</v>
      </c>
      <c r="G321" s="162" t="str">
        <f>CHOOSE(MONTH(H321), "Janvier", "Fevrier", "Mars", "Avril", "Mai", "Juin", "Juillet", "Aout", "Septembre", "Octobre", "Novembre", "Decembre")</f>
        <v>Decembre</v>
      </c>
      <c r="H321" s="153">
        <v>42721</v>
      </c>
      <c r="I321" s="155" t="s">
        <v>1051</v>
      </c>
      <c r="J321" s="73" t="s">
        <v>1052</v>
      </c>
      <c r="K321" s="73" t="s">
        <v>1062</v>
      </c>
      <c r="L321" s="72" t="s">
        <v>1205</v>
      </c>
      <c r="M321" s="80" t="str">
        <f>IFERROR(VLOOKUP(K321,REFERENCES!R:S,2,FALSE),"")</f>
        <v>Nombre</v>
      </c>
      <c r="N321" s="75">
        <v>928</v>
      </c>
      <c r="O321" s="140"/>
      <c r="P321" s="140"/>
      <c r="Q321" s="140"/>
      <c r="R321" s="79" t="s">
        <v>1875</v>
      </c>
      <c r="S321" s="140">
        <v>928</v>
      </c>
      <c r="T321" s="85"/>
      <c r="U321" s="162" t="s">
        <v>17</v>
      </c>
      <c r="V321" s="73" t="s">
        <v>18</v>
      </c>
      <c r="W321" s="72" t="s">
        <v>1297</v>
      </c>
      <c r="Y321" s="164"/>
      <c r="AB321" s="162" t="str">
        <f>UPPER(LEFT(A321,3)&amp;YEAR(H321)&amp;MONTH(H321)&amp;DAY((H321))&amp;LEFT(U321,2)&amp;LEFT(V321,2)&amp;LEFT(W321,2))</f>
        <v>CAR20161217GRJE1È</v>
      </c>
      <c r="AC321" s="162">
        <f>COUNTIF($AB$4:$AB$297,AB321)</f>
        <v>0</v>
      </c>
      <c r="AD321" s="162" t="str">
        <f>VLOOKUP(U321,NIVEAUXADMIN!A:B,2,FALSE)</f>
        <v>HT08</v>
      </c>
      <c r="AE321" s="162" t="str">
        <f>VLOOKUP(V321,NIVEAUXADMIN!E:F,2,FALSE)</f>
        <v>HT08811</v>
      </c>
      <c r="AF321" s="162" t="str">
        <f>VLOOKUP(W321,NIVEAUXADMIN!I:J,2,FALSE)</f>
        <v>HT08811-01</v>
      </c>
      <c r="AG321" s="162">
        <f>IF(SUMPRODUCT(($A$4:$A321=A321)*($V$4:$V321=V321))&gt;1,0,1)</f>
        <v>0</v>
      </c>
    </row>
    <row r="322" spans="1:33" s="162" customFormat="1" ht="15" customHeight="1">
      <c r="A322" s="162" t="s">
        <v>2905</v>
      </c>
      <c r="B322" s="162" t="s">
        <v>49</v>
      </c>
      <c r="C322" s="162" t="s">
        <v>26</v>
      </c>
      <c r="F322" s="162" t="s">
        <v>16</v>
      </c>
      <c r="G322" s="162" t="str">
        <f>CHOOSE(MONTH(H322), "Janvier", "Fevrier", "Mars", "Avril", "Mai", "Juin", "Juillet", "Aout", "Septembre", "Octobre", "Novembre", "Decembre")</f>
        <v>Decembre</v>
      </c>
      <c r="H322" s="153">
        <v>42722</v>
      </c>
      <c r="I322" s="155" t="s">
        <v>1051</v>
      </c>
      <c r="J322" s="73" t="s">
        <v>1052</v>
      </c>
      <c r="K322" s="73" t="s">
        <v>1065</v>
      </c>
      <c r="L322" s="72"/>
      <c r="M322" s="80" t="str">
        <f>IFERROR(VLOOKUP(K322,REFERENCES!R:S,2,FALSE),"")</f>
        <v>N/A</v>
      </c>
      <c r="N322" s="75">
        <v>2940</v>
      </c>
      <c r="O322" s="140"/>
      <c r="P322" s="140"/>
      <c r="Q322" s="140"/>
      <c r="R322" s="79"/>
      <c r="S322" s="140">
        <v>2925</v>
      </c>
      <c r="T322" s="85"/>
      <c r="U322" s="162" t="s">
        <v>17</v>
      </c>
      <c r="V322" s="73" t="s">
        <v>18</v>
      </c>
      <c r="W322" s="164" t="s">
        <v>1297</v>
      </c>
      <c r="Y322" s="164"/>
      <c r="AA322" s="162" t="s">
        <v>1889</v>
      </c>
      <c r="AB322" s="162" t="str">
        <f>UPPER(LEFT(A322,3)&amp;YEAR(H322)&amp;MONTH(H322)&amp;DAY((H322))&amp;LEFT(U322,2)&amp;LEFT(V322,2)&amp;LEFT(W322,2))</f>
        <v>CAR20161218GRJE1È</v>
      </c>
      <c r="AC322" s="162">
        <f>COUNTIF($AB$4:$AB$297,AB322)</f>
        <v>0</v>
      </c>
      <c r="AD322" s="162" t="str">
        <f>VLOOKUP(U322,NIVEAUXADMIN!A:B,2,FALSE)</f>
        <v>HT08</v>
      </c>
      <c r="AE322" s="162" t="str">
        <f>VLOOKUP(V322,NIVEAUXADMIN!E:F,2,FALSE)</f>
        <v>HT08811</v>
      </c>
      <c r="AF322" s="162" t="str">
        <f>VLOOKUP(W322,NIVEAUXADMIN!I:J,2,FALSE)</f>
        <v>HT08811-01</v>
      </c>
      <c r="AG322" s="162">
        <f>IF(SUMPRODUCT(($A$4:$A322=A322)*($V$4:$V322=V322))&gt;1,0,1)</f>
        <v>0</v>
      </c>
    </row>
    <row r="323" spans="1:33" s="162" customFormat="1" ht="15" customHeight="1">
      <c r="A323" s="162" t="s">
        <v>2905</v>
      </c>
      <c r="B323" s="162" t="s">
        <v>49</v>
      </c>
      <c r="C323" s="162" t="s">
        <v>26</v>
      </c>
      <c r="F323" s="162" t="s">
        <v>16</v>
      </c>
      <c r="G323" s="162" t="str">
        <f>CHOOSE(MONTH(H323), "Janvier", "Fevrier", "Mars", "Avril", "Mai", "Juin", "Juillet", "Aout", "Septembre", "Octobre", "Novembre", "Decembre")</f>
        <v>Decembre</v>
      </c>
      <c r="H323" s="153">
        <v>42722</v>
      </c>
      <c r="I323" s="155" t="s">
        <v>1051</v>
      </c>
      <c r="J323" s="73" t="s">
        <v>1052</v>
      </c>
      <c r="K323" s="73" t="s">
        <v>1065</v>
      </c>
      <c r="L323" s="72"/>
      <c r="M323" s="80" t="str">
        <f>IFERROR(VLOOKUP(K323,REFERENCES!R:S,2,FALSE),"")</f>
        <v>N/A</v>
      </c>
      <c r="N323" s="75">
        <v>3180</v>
      </c>
      <c r="O323" s="140"/>
      <c r="P323" s="140"/>
      <c r="Q323" s="140"/>
      <c r="R323" s="79"/>
      <c r="S323" s="140">
        <v>3165</v>
      </c>
      <c r="T323" s="85"/>
      <c r="U323" s="73" t="s">
        <v>17</v>
      </c>
      <c r="V323" s="73" t="s">
        <v>275</v>
      </c>
      <c r="W323" s="73" t="s">
        <v>1318</v>
      </c>
      <c r="Y323" s="164"/>
      <c r="AA323" s="162" t="s">
        <v>1889</v>
      </c>
      <c r="AB323" s="162" t="str">
        <f>UPPER(LEFT(A323,3)&amp;YEAR(H323)&amp;MONTH(H323)&amp;DAY((H323))&amp;LEFT(U323,2)&amp;LEFT(V323,2)&amp;LEFT(W323,2))</f>
        <v>CAR20161218GRRO1E</v>
      </c>
      <c r="AC323" s="162">
        <f>COUNTIF($AB$4:$AB$297,AB323)</f>
        <v>0</v>
      </c>
      <c r="AD323" s="162" t="str">
        <f>VLOOKUP(U323,NIVEAUXADMIN!A:B,2,FALSE)</f>
        <v>HT08</v>
      </c>
      <c r="AE323" s="162" t="str">
        <f>VLOOKUP(V323,NIVEAUXADMIN!E:F,2,FALSE)</f>
        <v>HT08832</v>
      </c>
      <c r="AF323" s="162" t="str">
        <f>VLOOKUP(W323,NIVEAUXADMIN!I:J,2,FALSE)</f>
        <v>HT08832-01</v>
      </c>
      <c r="AG323" s="162">
        <f>IF(SUMPRODUCT(($A$4:$A323=A323)*($V$4:$V323=V323))&gt;1,0,1)</f>
        <v>0</v>
      </c>
    </row>
    <row r="324" spans="1:33" s="162" customFormat="1" ht="15" customHeight="1">
      <c r="A324" s="162" t="s">
        <v>2905</v>
      </c>
      <c r="B324" s="162" t="s">
        <v>49</v>
      </c>
      <c r="C324" s="162" t="s">
        <v>26</v>
      </c>
      <c r="F324" s="162" t="s">
        <v>16</v>
      </c>
      <c r="G324" s="162" t="str">
        <f>CHOOSE(MONTH(H324), "Janvier", "Fevrier", "Mars", "Avril", "Mai", "Juin", "Juillet", "Aout", "Septembre", "Octobre", "Novembre", "Decembre")</f>
        <v>Decembre</v>
      </c>
      <c r="H324" s="153">
        <v>42722</v>
      </c>
      <c r="I324" s="155" t="s">
        <v>1051</v>
      </c>
      <c r="J324" s="162" t="s">
        <v>1052</v>
      </c>
      <c r="K324" s="162" t="s">
        <v>1061</v>
      </c>
      <c r="L324" s="72"/>
      <c r="M324" s="80" t="str">
        <f>IFERROR(VLOOKUP(K324,REFERENCES!R:S,2,FALSE),"")</f>
        <v>Nombre</v>
      </c>
      <c r="N324" s="75">
        <v>291</v>
      </c>
      <c r="O324" s="75"/>
      <c r="P324" s="75"/>
      <c r="Q324" s="75"/>
      <c r="R324" s="79"/>
      <c r="S324" s="75">
        <v>97</v>
      </c>
      <c r="U324" s="162" t="s">
        <v>17</v>
      </c>
      <c r="V324" s="73" t="s">
        <v>18</v>
      </c>
      <c r="W324" s="72" t="s">
        <v>1297</v>
      </c>
      <c r="AB324" s="162" t="str">
        <f>UPPER(LEFT(A324,3)&amp;YEAR(H324)&amp;MONTH(H324)&amp;DAY((H324))&amp;LEFT(U324,2)&amp;LEFT(V324,2)&amp;LEFT(W324,2))</f>
        <v>CAR20161218GRJE1È</v>
      </c>
      <c r="AC324" s="162">
        <f>COUNTIF($AB$4:$AB$297,AB324)</f>
        <v>0</v>
      </c>
      <c r="AD324" s="162" t="str">
        <f>VLOOKUP(U324,NIVEAUXADMIN!A:B,2,FALSE)</f>
        <v>HT08</v>
      </c>
      <c r="AE324" s="162" t="str">
        <f>VLOOKUP(V324,NIVEAUXADMIN!E:F,2,FALSE)</f>
        <v>HT08811</v>
      </c>
      <c r="AF324" s="162" t="str">
        <f>VLOOKUP(W324,NIVEAUXADMIN!I:J,2,FALSE)</f>
        <v>HT08811-01</v>
      </c>
      <c r="AG324" s="162">
        <f>IF(SUMPRODUCT(($A$4:$A324=A324)*($V$4:$V324=V324))&gt;1,0,1)</f>
        <v>0</v>
      </c>
    </row>
    <row r="325" spans="1:33" s="162" customFormat="1" ht="15" customHeight="1">
      <c r="A325" s="162" t="s">
        <v>2905</v>
      </c>
      <c r="B325" s="162" t="s">
        <v>49</v>
      </c>
      <c r="C325" s="162" t="s">
        <v>26</v>
      </c>
      <c r="F325" s="162" t="s">
        <v>16</v>
      </c>
      <c r="G325" s="162" t="str">
        <f>CHOOSE(MONTH(H325), "Janvier", "Fevrier", "Mars", "Avril", "Mai", "Juin", "Juillet", "Aout", "Septembre", "Octobre", "Novembre", "Decembre")</f>
        <v>Decembre</v>
      </c>
      <c r="H325" s="153">
        <v>42722</v>
      </c>
      <c r="I325" s="155" t="s">
        <v>1051</v>
      </c>
      <c r="J325" s="73" t="s">
        <v>1052</v>
      </c>
      <c r="K325" s="73" t="s">
        <v>1061</v>
      </c>
      <c r="M325" s="80" t="str">
        <f>IFERROR(VLOOKUP(K325,REFERENCES!R:S,2,FALSE),"")</f>
        <v>Nombre</v>
      </c>
      <c r="N325" s="75">
        <v>315</v>
      </c>
      <c r="O325" s="140"/>
      <c r="P325" s="140"/>
      <c r="Q325" s="140"/>
      <c r="R325" s="79"/>
      <c r="S325" s="75">
        <v>105</v>
      </c>
      <c r="T325" s="85"/>
      <c r="U325" s="162" t="s">
        <v>17</v>
      </c>
      <c r="V325" s="73" t="s">
        <v>275</v>
      </c>
      <c r="W325" s="72" t="s">
        <v>1409</v>
      </c>
      <c r="X325" s="73"/>
      <c r="AB325" s="162" t="str">
        <f>UPPER(LEFT(A325,3)&amp;YEAR(H325)&amp;MONTH(H325)&amp;DAY((H325))&amp;LEFT(U325,2)&amp;LEFT(V325,2)&amp;LEFT(W325,2))</f>
        <v>CAR20161218GRRO2E</v>
      </c>
      <c r="AC325" s="162">
        <f>COUNTIF($AB$4:$AB$297,AB325)</f>
        <v>0</v>
      </c>
      <c r="AD325" s="162" t="str">
        <f>VLOOKUP(U325,NIVEAUXADMIN!A:B,2,FALSE)</f>
        <v>HT08</v>
      </c>
      <c r="AE325" s="162" t="str">
        <f>VLOOKUP(V325,NIVEAUXADMIN!E:F,2,FALSE)</f>
        <v>HT08832</v>
      </c>
      <c r="AF325" s="162" t="str">
        <f>VLOOKUP(W325,NIVEAUXADMIN!I:J,2,FALSE)</f>
        <v>HT08832-02</v>
      </c>
      <c r="AG325" s="162">
        <f>IF(SUMPRODUCT(($A$4:$A325=A325)*($V$4:$V325=V325))&gt;1,0,1)</f>
        <v>0</v>
      </c>
    </row>
    <row r="326" spans="1:33" s="162" customFormat="1" ht="15" customHeight="1">
      <c r="A326" s="162" t="s">
        <v>2905</v>
      </c>
      <c r="B326" s="162" t="s">
        <v>49</v>
      </c>
      <c r="C326" s="162" t="s">
        <v>26</v>
      </c>
      <c r="F326" s="162" t="s">
        <v>16</v>
      </c>
      <c r="G326" s="162" t="str">
        <f>CHOOSE(MONTH(H326), "Janvier", "Fevrier", "Mars", "Avril", "Mai", "Juin", "Juillet", "Aout", "Septembre", "Octobre", "Novembre", "Decembre")</f>
        <v>Decembre</v>
      </c>
      <c r="H326" s="153">
        <v>42723</v>
      </c>
      <c r="I326" s="155" t="s">
        <v>1051</v>
      </c>
      <c r="J326" s="73" t="s">
        <v>1052</v>
      </c>
      <c r="K326" s="73" t="s">
        <v>1065</v>
      </c>
      <c r="L326" s="72"/>
      <c r="M326" s="80" t="str">
        <f>IFERROR(VLOOKUP(K326,REFERENCES!R:S,2,FALSE),"")</f>
        <v>N/A</v>
      </c>
      <c r="N326" s="75">
        <v>850</v>
      </c>
      <c r="O326" s="140"/>
      <c r="P326" s="140"/>
      <c r="Q326" s="140"/>
      <c r="R326" s="79" t="s">
        <v>1875</v>
      </c>
      <c r="S326" s="140">
        <v>425</v>
      </c>
      <c r="T326" s="85" t="s">
        <v>1040</v>
      </c>
      <c r="U326" s="162" t="s">
        <v>17</v>
      </c>
      <c r="V326" s="73" t="s">
        <v>18</v>
      </c>
      <c r="W326" s="164" t="s">
        <v>1297</v>
      </c>
      <c r="Y326" s="164"/>
      <c r="AA326" s="162" t="s">
        <v>1889</v>
      </c>
      <c r="AB326" s="162" t="str">
        <f>UPPER(LEFT(A326,3)&amp;YEAR(H326)&amp;MONTH(H326)&amp;DAY((H326))&amp;LEFT(U326,2)&amp;LEFT(V326,2)&amp;LEFT(W326,2))</f>
        <v>CAR20161219GRJE1È</v>
      </c>
      <c r="AC326" s="162">
        <f>COUNTIF($AB$4:$AB$297,AB326)</f>
        <v>0</v>
      </c>
      <c r="AD326" s="162" t="str">
        <f>VLOOKUP(U326,NIVEAUXADMIN!A:B,2,FALSE)</f>
        <v>HT08</v>
      </c>
      <c r="AE326" s="162" t="str">
        <f>VLOOKUP(V326,NIVEAUXADMIN!E:F,2,FALSE)</f>
        <v>HT08811</v>
      </c>
      <c r="AF326" s="162" t="str">
        <f>VLOOKUP(W326,NIVEAUXADMIN!I:J,2,FALSE)</f>
        <v>HT08811-01</v>
      </c>
      <c r="AG326" s="162">
        <f>IF(SUMPRODUCT(($A$4:$A326=A326)*($V$4:$V326=V326))&gt;1,0,1)</f>
        <v>0</v>
      </c>
    </row>
    <row r="327" spans="1:33" s="162" customFormat="1" ht="15" customHeight="1">
      <c r="A327" s="162" t="s">
        <v>2905</v>
      </c>
      <c r="B327" s="162" t="s">
        <v>49</v>
      </c>
      <c r="C327" s="162" t="s">
        <v>26</v>
      </c>
      <c r="F327" s="162" t="s">
        <v>16</v>
      </c>
      <c r="G327" s="162" t="str">
        <f>CHOOSE(MONTH(H327), "Janvier", "Fevrier", "Mars", "Avril", "Mai", "Juin", "Juillet", "Aout", "Septembre", "Octobre", "Novembre", "Decembre")</f>
        <v>Decembre</v>
      </c>
      <c r="H327" s="153">
        <v>42723</v>
      </c>
      <c r="I327" s="155" t="s">
        <v>1050</v>
      </c>
      <c r="J327" s="73" t="s">
        <v>1029</v>
      </c>
      <c r="K327" s="73" t="s">
        <v>1247</v>
      </c>
      <c r="M327" s="80" t="str">
        <f>IFERROR(VLOOKUP(K327,REFERENCES!R:S,2,FALSE),"")</f>
        <v>Nombre de personnes</v>
      </c>
      <c r="N327" s="75">
        <v>50</v>
      </c>
      <c r="O327" s="75"/>
      <c r="P327" s="75"/>
      <c r="Q327" s="75"/>
      <c r="R327" s="79"/>
      <c r="S327" s="75">
        <v>50</v>
      </c>
      <c r="U327" s="162" t="s">
        <v>17</v>
      </c>
      <c r="V327" s="73" t="s">
        <v>269</v>
      </c>
      <c r="W327" s="72" t="s">
        <v>1282</v>
      </c>
      <c r="X327" s="73"/>
      <c r="AB327" s="162" t="str">
        <f>UPPER(LEFT(A327,3)&amp;YEAR(H327)&amp;MONTH(H327)&amp;DAY((H327))&amp;LEFT(U327,2)&amp;LEFT(V327,2)&amp;LEFT(W327,2))</f>
        <v>CAR20161219GRMO1E</v>
      </c>
      <c r="AC327" s="162">
        <f>COUNTIF($AB$4:$AB$297,AB327)</f>
        <v>0</v>
      </c>
      <c r="AD327" s="162" t="str">
        <f>VLOOKUP(U327,NIVEAUXADMIN!A:B,2,FALSE)</f>
        <v>HT08</v>
      </c>
      <c r="AE327" s="162" t="str">
        <f>VLOOKUP(V327,NIVEAUXADMIN!E:F,2,FALSE)</f>
        <v>HT08814</v>
      </c>
      <c r="AF327" s="162" t="str">
        <f>VLOOKUP(W327,NIVEAUXADMIN!I:J,2,FALSE)</f>
        <v>HT08814-01</v>
      </c>
      <c r="AG327" s="162">
        <f>IF(SUMPRODUCT(($A$4:$A327=A327)*($V$4:$V327=V327))&gt;1,0,1)</f>
        <v>0</v>
      </c>
    </row>
    <row r="328" spans="1:33" s="162" customFormat="1" ht="15" customHeight="1">
      <c r="A328" s="162" t="s">
        <v>2905</v>
      </c>
      <c r="B328" s="162" t="s">
        <v>49</v>
      </c>
      <c r="C328" s="162" t="s">
        <v>26</v>
      </c>
      <c r="F328" s="162" t="s">
        <v>16</v>
      </c>
      <c r="G328" s="162" t="str">
        <f>CHOOSE(MONTH(H328), "Janvier", "Fevrier", "Mars", "Avril", "Mai", "Juin", "Juillet", "Aout", "Septembre", "Octobre", "Novembre", "Decembre")</f>
        <v>Decembre</v>
      </c>
      <c r="H328" s="153">
        <v>42723</v>
      </c>
      <c r="I328" s="155" t="s">
        <v>1051</v>
      </c>
      <c r="J328" s="73" t="s">
        <v>1052</v>
      </c>
      <c r="K328" s="73" t="s">
        <v>1065</v>
      </c>
      <c r="L328" s="72"/>
      <c r="M328" s="80" t="str">
        <f>IFERROR(VLOOKUP(K328,REFERENCES!R:S,2,FALSE),"")</f>
        <v>N/A</v>
      </c>
      <c r="N328" s="75">
        <v>3000</v>
      </c>
      <c r="O328" s="75"/>
      <c r="P328" s="75"/>
      <c r="Q328" s="75"/>
      <c r="R328" s="79"/>
      <c r="S328" s="75">
        <v>2985</v>
      </c>
      <c r="U328" s="73" t="s">
        <v>17</v>
      </c>
      <c r="V328" s="73" t="s">
        <v>269</v>
      </c>
      <c r="W328" s="73" t="s">
        <v>1411</v>
      </c>
      <c r="X328" s="73"/>
      <c r="AA328" s="162" t="s">
        <v>1889</v>
      </c>
      <c r="AB328" s="162" t="str">
        <f>UPPER(LEFT(A328,3)&amp;YEAR(H328)&amp;MONTH(H328)&amp;DAY((H328))&amp;LEFT(U328,2)&amp;LEFT(V328,2)&amp;LEFT(W328,2))</f>
        <v>CAR20161219GRMO2E</v>
      </c>
      <c r="AC328" s="162">
        <f>COUNTIF($AB$4:$AB$297,AB328)</f>
        <v>0</v>
      </c>
      <c r="AD328" s="162" t="str">
        <f>VLOOKUP(U328,NIVEAUXADMIN!A:B,2,FALSE)</f>
        <v>HT08</v>
      </c>
      <c r="AE328" s="162" t="str">
        <f>VLOOKUP(V328,NIVEAUXADMIN!E:F,2,FALSE)</f>
        <v>HT08814</v>
      </c>
      <c r="AF328" s="162" t="str">
        <f>VLOOKUP(W328,NIVEAUXADMIN!I:J,2,FALSE)</f>
        <v>HT08814-02</v>
      </c>
      <c r="AG328" s="162">
        <f>IF(SUMPRODUCT(($A$4:$A328=A328)*($V$4:$V328=V328))&gt;1,0,1)</f>
        <v>0</v>
      </c>
    </row>
    <row r="329" spans="1:33" s="162" customFormat="1" ht="15" customHeight="1">
      <c r="A329" s="162" t="s">
        <v>2905</v>
      </c>
      <c r="B329" s="162" t="s">
        <v>49</v>
      </c>
      <c r="C329" s="162" t="s">
        <v>26</v>
      </c>
      <c r="F329" s="162" t="s">
        <v>16</v>
      </c>
      <c r="G329" s="162" t="str">
        <f>CHOOSE(MONTH(H329), "Janvier", "Fevrier", "Mars", "Avril", "Mai", "Juin", "Juillet", "Aout", "Septembre", "Octobre", "Novembre", "Decembre")</f>
        <v>Decembre</v>
      </c>
      <c r="H329" s="153">
        <v>42723</v>
      </c>
      <c r="I329" s="155" t="s">
        <v>1051</v>
      </c>
      <c r="J329" s="73" t="s">
        <v>1052</v>
      </c>
      <c r="K329" s="73" t="s">
        <v>1061</v>
      </c>
      <c r="L329" s="72"/>
      <c r="M329" s="80" t="str">
        <f>IFERROR(VLOOKUP(K329,REFERENCES!R:S,2,FALSE),"")</f>
        <v>Nombre</v>
      </c>
      <c r="N329" s="75">
        <v>321</v>
      </c>
      <c r="O329" s="140"/>
      <c r="P329" s="140"/>
      <c r="Q329" s="140"/>
      <c r="R329" s="79" t="s">
        <v>1875</v>
      </c>
      <c r="S329" s="140">
        <v>107</v>
      </c>
      <c r="T329" s="85" t="s">
        <v>1040</v>
      </c>
      <c r="U329" s="73" t="s">
        <v>17</v>
      </c>
      <c r="V329" s="73" t="s">
        <v>255</v>
      </c>
      <c r="W329" s="72"/>
      <c r="X329" s="162" t="s">
        <v>2726</v>
      </c>
      <c r="Y329" s="164"/>
      <c r="AB329" s="162" t="str">
        <f>UPPER(LEFT(A329,3)&amp;YEAR(H329)&amp;MONTH(H329)&amp;DAY((H329))&amp;LEFT(U329,2)&amp;LEFT(V329,2)&amp;LEFT(W329,2))</f>
        <v>CAR20161219GRCH</v>
      </c>
      <c r="AC329" s="162">
        <f>COUNTIF($AB$4:$AB$297,AB329)</f>
        <v>0</v>
      </c>
      <c r="AD329" s="162" t="str">
        <f>VLOOKUP(U329,NIVEAUXADMIN!A:B,2,FALSE)</f>
        <v>HT08</v>
      </c>
      <c r="AE329" s="162" t="str">
        <f>VLOOKUP(V329,NIVEAUXADMIN!E:F,2,FALSE)</f>
        <v>HT08815</v>
      </c>
      <c r="AF329" s="162" t="e">
        <f>VLOOKUP(W329,NIVEAUXADMIN!I:J,2,FALSE)</f>
        <v>#N/A</v>
      </c>
      <c r="AG329" s="162">
        <f>IF(SUMPRODUCT(($A$4:$A329=A329)*($V$4:$V329=V329))&gt;1,0,1)</f>
        <v>0</v>
      </c>
    </row>
    <row r="330" spans="1:33" s="162" customFormat="1" ht="15" customHeight="1">
      <c r="A330" s="162" t="s">
        <v>2905</v>
      </c>
      <c r="B330" s="162" t="s">
        <v>49</v>
      </c>
      <c r="C330" s="162" t="s">
        <v>26</v>
      </c>
      <c r="F330" s="162" t="s">
        <v>16</v>
      </c>
      <c r="G330" s="162" t="str">
        <f>CHOOSE(MONTH(H330), "Janvier", "Fevrier", "Mars", "Avril", "Mai", "Juin", "Juillet", "Aout", "Septembre", "Octobre", "Novembre", "Decembre")</f>
        <v>Decembre</v>
      </c>
      <c r="H330" s="153">
        <v>42723</v>
      </c>
      <c r="I330" s="155" t="s">
        <v>1051</v>
      </c>
      <c r="J330" s="73" t="s">
        <v>1052</v>
      </c>
      <c r="K330" s="73" t="s">
        <v>1065</v>
      </c>
      <c r="L330" s="72"/>
      <c r="M330" s="80" t="str">
        <f>IFERROR(VLOOKUP(K330,REFERENCES!R:S,2,FALSE),"")</f>
        <v>N/A</v>
      </c>
      <c r="N330" s="75">
        <v>3240</v>
      </c>
      <c r="O330" s="140"/>
      <c r="P330" s="140"/>
      <c r="Q330" s="140"/>
      <c r="R330" s="79" t="s">
        <v>1875</v>
      </c>
      <c r="S330" s="140">
        <v>3225</v>
      </c>
      <c r="T330" s="85" t="s">
        <v>1040</v>
      </c>
      <c r="U330" s="162" t="s">
        <v>17</v>
      </c>
      <c r="V330" s="73" t="s">
        <v>255</v>
      </c>
      <c r="W330" s="164"/>
      <c r="X330" s="162" t="s">
        <v>2726</v>
      </c>
      <c r="Y330" s="164"/>
      <c r="AA330" s="162" t="s">
        <v>1889</v>
      </c>
      <c r="AB330" s="162" t="str">
        <f>UPPER(LEFT(A330,3)&amp;YEAR(H330)&amp;MONTH(H330)&amp;DAY((H330))&amp;LEFT(U330,2)&amp;LEFT(V330,2)&amp;LEFT(W330,2))</f>
        <v>CAR20161219GRCH</v>
      </c>
      <c r="AC330" s="162">
        <f>COUNTIF($AB$4:$AB$297,AB330)</f>
        <v>0</v>
      </c>
      <c r="AD330" s="162" t="str">
        <f>VLOOKUP(U330,NIVEAUXADMIN!A:B,2,FALSE)</f>
        <v>HT08</v>
      </c>
      <c r="AE330" s="162" t="str">
        <f>VLOOKUP(V330,NIVEAUXADMIN!E:F,2,FALSE)</f>
        <v>HT08815</v>
      </c>
      <c r="AF330" s="162" t="e">
        <f>VLOOKUP(W330,NIVEAUXADMIN!I:J,2,FALSE)</f>
        <v>#N/A</v>
      </c>
      <c r="AG330" s="162">
        <f>IF(SUMPRODUCT(($A$4:$A330=A330)*($V$4:$V330=V330))&gt;1,0,1)</f>
        <v>0</v>
      </c>
    </row>
    <row r="331" spans="1:33" s="162" customFormat="1" ht="15" customHeight="1">
      <c r="A331" s="162" t="s">
        <v>2905</v>
      </c>
      <c r="B331" s="162" t="s">
        <v>49</v>
      </c>
      <c r="C331" s="162" t="s">
        <v>26</v>
      </c>
      <c r="F331" s="162" t="s">
        <v>16</v>
      </c>
      <c r="G331" s="162" t="str">
        <f>CHOOSE(MONTH(H331), "Janvier", "Fevrier", "Mars", "Avril", "Mai", "Juin", "Juillet", "Aout", "Septembre", "Octobre", "Novembre", "Decembre")</f>
        <v>Decembre</v>
      </c>
      <c r="H331" s="153">
        <v>42723</v>
      </c>
      <c r="I331" s="155" t="s">
        <v>1051</v>
      </c>
      <c r="J331" s="73" t="s">
        <v>1052</v>
      </c>
      <c r="K331" s="73" t="s">
        <v>1061</v>
      </c>
      <c r="M331" s="80" t="str">
        <f>IFERROR(VLOOKUP(K331,REFERENCES!R:S,2,FALSE),"")</f>
        <v>Nombre</v>
      </c>
      <c r="N331" s="75">
        <v>297</v>
      </c>
      <c r="O331" s="75"/>
      <c r="P331" s="75"/>
      <c r="Q331" s="75"/>
      <c r="R331" s="79"/>
      <c r="S331" s="75">
        <v>99</v>
      </c>
      <c r="T331" s="85" t="s">
        <v>1040</v>
      </c>
      <c r="U331" s="162" t="s">
        <v>17</v>
      </c>
      <c r="V331" s="73" t="s">
        <v>269</v>
      </c>
      <c r="W331" s="72"/>
      <c r="X331" s="162" t="s">
        <v>2726</v>
      </c>
      <c r="AB331" s="162" t="str">
        <f>UPPER(LEFT(A331,3)&amp;YEAR(H331)&amp;MONTH(H331)&amp;DAY((H331))&amp;LEFT(U331,2)&amp;LEFT(V331,2)&amp;LEFT(W331,2))</f>
        <v>CAR20161219GRMO</v>
      </c>
      <c r="AC331" s="162">
        <f>COUNTIF($AB$4:$AB$297,AB331)</f>
        <v>0</v>
      </c>
      <c r="AD331" s="162" t="str">
        <f>VLOOKUP(U331,NIVEAUXADMIN!A:B,2,FALSE)</f>
        <v>HT08</v>
      </c>
      <c r="AE331" s="162" t="str">
        <f>VLOOKUP(V331,NIVEAUXADMIN!E:F,2,FALSE)</f>
        <v>HT08814</v>
      </c>
      <c r="AF331" s="162" t="e">
        <f>VLOOKUP(W331,NIVEAUXADMIN!I:J,2,FALSE)</f>
        <v>#N/A</v>
      </c>
      <c r="AG331" s="162">
        <f>IF(SUMPRODUCT(($A$4:$A331=A331)*($V$4:$V331=V331))&gt;1,0,1)</f>
        <v>0</v>
      </c>
    </row>
    <row r="332" spans="1:33" s="162" customFormat="1" ht="15" customHeight="1">
      <c r="A332" s="162" t="s">
        <v>2905</v>
      </c>
      <c r="B332" s="162" t="s">
        <v>49</v>
      </c>
      <c r="C332" s="162" t="s">
        <v>26</v>
      </c>
      <c r="F332" s="162" t="s">
        <v>16</v>
      </c>
      <c r="G332" s="162" t="str">
        <f>CHOOSE(MONTH(H332), "Janvier", "Fevrier", "Mars", "Avril", "Mai", "Juin", "Juillet", "Aout", "Septembre", "Octobre", "Novembre", "Decembre")</f>
        <v>Decembre</v>
      </c>
      <c r="H332" s="153">
        <v>42724</v>
      </c>
      <c r="I332" s="155" t="s">
        <v>1051</v>
      </c>
      <c r="J332" s="73" t="s">
        <v>1052</v>
      </c>
      <c r="K332" s="73" t="s">
        <v>1062</v>
      </c>
      <c r="L332" s="72" t="s">
        <v>1205</v>
      </c>
      <c r="M332" s="80" t="str">
        <f>IFERROR(VLOOKUP(K332,REFERENCES!R:S,2,FALSE),"")</f>
        <v>Nombre</v>
      </c>
      <c r="N332" s="75">
        <v>937</v>
      </c>
      <c r="O332" s="75"/>
      <c r="P332" s="75"/>
      <c r="Q332" s="75"/>
      <c r="R332" s="79"/>
      <c r="S332" s="75">
        <v>937</v>
      </c>
      <c r="U332" s="162" t="s">
        <v>17</v>
      </c>
      <c r="V332" s="73" t="s">
        <v>275</v>
      </c>
      <c r="W332" s="162" t="s">
        <v>1318</v>
      </c>
      <c r="X332" s="73"/>
      <c r="AB332" s="162" t="str">
        <f>UPPER(LEFT(A332,3)&amp;YEAR(H332)&amp;MONTH(H332)&amp;DAY((H332))&amp;LEFT(U332,2)&amp;LEFT(V332,2)&amp;LEFT(W332,2))</f>
        <v>CAR20161220GRRO1E</v>
      </c>
      <c r="AC332" s="162">
        <f>COUNTIF($AB$4:$AB$297,AB332)</f>
        <v>0</v>
      </c>
      <c r="AD332" s="162" t="str">
        <f>VLOOKUP(U332,NIVEAUXADMIN!A:B,2,FALSE)</f>
        <v>HT08</v>
      </c>
      <c r="AE332" s="162" t="str">
        <f>VLOOKUP(V332,NIVEAUXADMIN!E:F,2,FALSE)</f>
        <v>HT08832</v>
      </c>
      <c r="AF332" s="162" t="str">
        <f>VLOOKUP(W332,NIVEAUXADMIN!I:J,2,FALSE)</f>
        <v>HT08832-01</v>
      </c>
      <c r="AG332" s="162">
        <f>IF(SUMPRODUCT(($A$4:$A332=A332)*($V$4:$V332=V332))&gt;1,0,1)</f>
        <v>0</v>
      </c>
    </row>
    <row r="333" spans="1:33" s="162" customFormat="1" ht="15" customHeight="1">
      <c r="A333" s="162" t="s">
        <v>2905</v>
      </c>
      <c r="B333" s="162" t="s">
        <v>49</v>
      </c>
      <c r="C333" s="162" t="s">
        <v>26</v>
      </c>
      <c r="F333" s="162" t="s">
        <v>16</v>
      </c>
      <c r="G333" s="162" t="str">
        <f>CHOOSE(MONTH(H333), "Janvier", "Fevrier", "Mars", "Avril", "Mai", "Juin", "Juillet", "Aout", "Septembre", "Octobre", "Novembre", "Decembre")</f>
        <v>Decembre</v>
      </c>
      <c r="H333" s="153">
        <v>42724</v>
      </c>
      <c r="I333" s="162" t="s">
        <v>1051</v>
      </c>
      <c r="J333" s="73" t="s">
        <v>1052</v>
      </c>
      <c r="K333" s="73" t="s">
        <v>1061</v>
      </c>
      <c r="L333" s="72"/>
      <c r="M333" s="80" t="str">
        <f>IFERROR(VLOOKUP(K333,REFERENCES!R:S,2,FALSE),"")</f>
        <v>Nombre</v>
      </c>
      <c r="N333" s="75">
        <v>315</v>
      </c>
      <c r="O333" s="140"/>
      <c r="P333" s="140"/>
      <c r="Q333" s="140"/>
      <c r="R333" s="79"/>
      <c r="S333" s="75">
        <v>105</v>
      </c>
      <c r="T333" s="85"/>
      <c r="U333" s="162" t="s">
        <v>17</v>
      </c>
      <c r="V333" s="73" t="s">
        <v>142</v>
      </c>
      <c r="W333" s="72" t="s">
        <v>1614</v>
      </c>
      <c r="Y333" s="164"/>
      <c r="AB333" s="162" t="str">
        <f>UPPER(LEFT(A333,3)&amp;YEAR(H333)&amp;MONTH(H333)&amp;DAY((H333))&amp;LEFT(U333,2)&amp;LEFT(V333,2)&amp;LEFT(W333,2))</f>
        <v>CAR20161220GRAB4E</v>
      </c>
      <c r="AC333" s="162">
        <f>COUNTIF($AB$4:$AB$297,AB333)</f>
        <v>0</v>
      </c>
      <c r="AD333" s="162" t="str">
        <f>VLOOKUP(U333,NIVEAUXADMIN!A:B,2,FALSE)</f>
        <v>HT08</v>
      </c>
      <c r="AE333" s="162" t="str">
        <f>VLOOKUP(V333,NIVEAUXADMIN!E:F,2,FALSE)</f>
        <v>HT08812</v>
      </c>
      <c r="AF333" s="162" t="str">
        <f>VLOOKUP(W333,NIVEAUXADMIN!I:J,2,FALSE)</f>
        <v>HT08812-04</v>
      </c>
      <c r="AG333" s="162">
        <f>IF(SUMPRODUCT(($A$4:$A333=A333)*($V$4:$V333=V333))&gt;1,0,1)</f>
        <v>0</v>
      </c>
    </row>
    <row r="334" spans="1:33" s="162" customFormat="1" ht="15" customHeight="1">
      <c r="A334" s="162" t="s">
        <v>2905</v>
      </c>
      <c r="B334" s="162" t="s">
        <v>49</v>
      </c>
      <c r="C334" s="162" t="s">
        <v>26</v>
      </c>
      <c r="F334" s="162" t="s">
        <v>16</v>
      </c>
      <c r="G334" s="162" t="str">
        <f>CHOOSE(MONTH(H334), "Janvier", "Fevrier", "Mars", "Avril", "Mai", "Juin", "Juillet", "Aout", "Septembre", "Octobre", "Novembre", "Decembre")</f>
        <v>Decembre</v>
      </c>
      <c r="H334" s="153">
        <v>42724</v>
      </c>
      <c r="I334" s="155" t="s">
        <v>1051</v>
      </c>
      <c r="J334" s="73" t="s">
        <v>1052</v>
      </c>
      <c r="K334" s="73" t="s">
        <v>1065</v>
      </c>
      <c r="L334" s="72"/>
      <c r="M334" s="80" t="str">
        <f>IFERROR(VLOOKUP(K334,REFERENCES!R:S,2,FALSE),"")</f>
        <v>N/A</v>
      </c>
      <c r="N334" s="75">
        <v>3180</v>
      </c>
      <c r="O334" s="140"/>
      <c r="P334" s="140"/>
      <c r="Q334" s="140"/>
      <c r="R334" s="79" t="s">
        <v>1875</v>
      </c>
      <c r="S334" s="140">
        <v>3165</v>
      </c>
      <c r="T334" s="85"/>
      <c r="U334" s="162" t="s">
        <v>17</v>
      </c>
      <c r="V334" s="73" t="s">
        <v>142</v>
      </c>
      <c r="W334" s="73" t="s">
        <v>1614</v>
      </c>
      <c r="Y334" s="164"/>
      <c r="AA334" s="162" t="s">
        <v>1889</v>
      </c>
      <c r="AB334" s="162" t="str">
        <f>UPPER(LEFT(A334,3)&amp;YEAR(H334)&amp;MONTH(H334)&amp;DAY((H334))&amp;LEFT(U334,2)&amp;LEFT(V334,2)&amp;LEFT(W334,2))</f>
        <v>CAR20161220GRAB4E</v>
      </c>
      <c r="AC334" s="162">
        <f>COUNTIF($AB$4:$AB$297,AB334)</f>
        <v>0</v>
      </c>
      <c r="AD334" s="162" t="str">
        <f>VLOOKUP(U334,NIVEAUXADMIN!A:B,2,FALSE)</f>
        <v>HT08</v>
      </c>
      <c r="AE334" s="162" t="str">
        <f>VLOOKUP(V334,NIVEAUXADMIN!E:F,2,FALSE)</f>
        <v>HT08812</v>
      </c>
      <c r="AF334" s="162" t="str">
        <f>VLOOKUP(W334,NIVEAUXADMIN!I:J,2,FALSE)</f>
        <v>HT08812-04</v>
      </c>
      <c r="AG334" s="162">
        <f>IF(SUMPRODUCT(($A$4:$A334=A334)*($V$4:$V334=V334))&gt;1,0,1)</f>
        <v>0</v>
      </c>
    </row>
    <row r="335" spans="1:33" s="162" customFormat="1" ht="15" customHeight="1">
      <c r="A335" s="162" t="s">
        <v>2905</v>
      </c>
      <c r="B335" s="162" t="s">
        <v>49</v>
      </c>
      <c r="C335" s="162" t="s">
        <v>26</v>
      </c>
      <c r="F335" s="162" t="s">
        <v>16</v>
      </c>
      <c r="G335" s="162" t="str">
        <f>CHOOSE(MONTH(H335), "Janvier", "Fevrier", "Mars", "Avril", "Mai", "Juin", "Juillet", "Aout", "Septembre", "Octobre", "Novembre", "Decembre")</f>
        <v>Decembre</v>
      </c>
      <c r="H335" s="153">
        <v>42724</v>
      </c>
      <c r="I335" s="155" t="s">
        <v>1051</v>
      </c>
      <c r="J335" s="73" t="s">
        <v>1052</v>
      </c>
      <c r="K335" s="73" t="s">
        <v>1065</v>
      </c>
      <c r="L335" s="72"/>
      <c r="M335" s="80" t="str">
        <f>IFERROR(VLOOKUP(K335,REFERENCES!R:S,2,FALSE),"")</f>
        <v>N/A</v>
      </c>
      <c r="N335" s="75">
        <v>1622</v>
      </c>
      <c r="O335" s="140"/>
      <c r="P335" s="140"/>
      <c r="Q335" s="140"/>
      <c r="R335" s="79" t="s">
        <v>1875</v>
      </c>
      <c r="S335" s="140">
        <v>811</v>
      </c>
      <c r="T335" s="85" t="s">
        <v>30</v>
      </c>
      <c r="U335" s="162" t="s">
        <v>17</v>
      </c>
      <c r="V335" s="73" t="s">
        <v>18</v>
      </c>
      <c r="W335" s="73" t="s">
        <v>1297</v>
      </c>
      <c r="Y335" s="164"/>
      <c r="AA335" s="162" t="s">
        <v>1889</v>
      </c>
      <c r="AB335" s="162" t="str">
        <f>UPPER(LEFT(A335,3)&amp;YEAR(H335)&amp;MONTH(H335)&amp;DAY((H335))&amp;LEFT(U335,2)&amp;LEFT(V335,2)&amp;LEFT(W335,2))</f>
        <v>CAR20161220GRJE1È</v>
      </c>
      <c r="AC335" s="162">
        <f>COUNTIF($AB$4:$AB$297,AB335)</f>
        <v>0</v>
      </c>
      <c r="AD335" s="162" t="str">
        <f>VLOOKUP(U335,NIVEAUXADMIN!A:B,2,FALSE)</f>
        <v>HT08</v>
      </c>
      <c r="AE335" s="162" t="str">
        <f>VLOOKUP(V335,NIVEAUXADMIN!E:F,2,FALSE)</f>
        <v>HT08811</v>
      </c>
      <c r="AF335" s="162" t="str">
        <f>VLOOKUP(W335,NIVEAUXADMIN!I:J,2,FALSE)</f>
        <v>HT08811-01</v>
      </c>
      <c r="AG335" s="162">
        <f>IF(SUMPRODUCT(($A$4:$A335=A335)*($V$4:$V335=V335))&gt;1,0,1)</f>
        <v>0</v>
      </c>
    </row>
    <row r="336" spans="1:33" s="162" customFormat="1" ht="15" customHeight="1">
      <c r="A336" s="162" t="s">
        <v>2905</v>
      </c>
      <c r="B336" s="162" t="s">
        <v>49</v>
      </c>
      <c r="C336" s="162" t="s">
        <v>26</v>
      </c>
      <c r="F336" s="162" t="s">
        <v>16</v>
      </c>
      <c r="G336" s="162" t="str">
        <f>CHOOSE(MONTH(H336), "Janvier", "Fevrier", "Mars", "Avril", "Mai", "Juin", "Juillet", "Aout", "Septembre", "Octobre", "Novembre", "Decembre")</f>
        <v>Decembre</v>
      </c>
      <c r="H336" s="153">
        <v>42725</v>
      </c>
      <c r="I336" s="155" t="s">
        <v>1051</v>
      </c>
      <c r="J336" s="162" t="s">
        <v>1052</v>
      </c>
      <c r="K336" s="162" t="s">
        <v>1065</v>
      </c>
      <c r="L336" s="72"/>
      <c r="M336" s="80" t="str">
        <f>IFERROR(VLOOKUP(K336,REFERENCES!R:S,2,FALSE),"")</f>
        <v>N/A</v>
      </c>
      <c r="N336" s="75">
        <v>2820</v>
      </c>
      <c r="O336" s="75"/>
      <c r="P336" s="75"/>
      <c r="Q336" s="75"/>
      <c r="R336" s="79"/>
      <c r="S336" s="140">
        <v>2805</v>
      </c>
      <c r="U336" s="73" t="s">
        <v>17</v>
      </c>
      <c r="V336" s="73" t="s">
        <v>261</v>
      </c>
      <c r="W336" s="73" t="s">
        <v>1412</v>
      </c>
      <c r="AA336" s="162" t="s">
        <v>1889</v>
      </c>
      <c r="AB336" s="162" t="str">
        <f>UPPER(LEFT(A336,3)&amp;YEAR(H336)&amp;MONTH(H336)&amp;DAY((H336))&amp;LEFT(U336,2)&amp;LEFT(V336,2)&amp;LEFT(W336,2))</f>
        <v>CAR20161221GRDA2E</v>
      </c>
      <c r="AC336" s="162">
        <f>COUNTIF($AB$4:$AB$297,AB336)</f>
        <v>0</v>
      </c>
      <c r="AD336" s="162" t="str">
        <f>VLOOKUP(U336,NIVEAUXADMIN!A:B,2,FALSE)</f>
        <v>HT08</v>
      </c>
      <c r="AE336" s="162" t="str">
        <f>VLOOKUP(V336,NIVEAUXADMIN!E:F,2,FALSE)</f>
        <v>HT08822</v>
      </c>
      <c r="AF336" s="162" t="str">
        <f>VLOOKUP(W336,NIVEAUXADMIN!I:J,2,FALSE)</f>
        <v>HT08822-02</v>
      </c>
      <c r="AG336" s="162">
        <f>IF(SUMPRODUCT(($A$4:$A336=A336)*($V$4:$V336=V336))&gt;1,0,1)</f>
        <v>0</v>
      </c>
    </row>
    <row r="337" spans="1:33" s="162" customFormat="1" ht="15" customHeight="1">
      <c r="A337" s="162" t="s">
        <v>2905</v>
      </c>
      <c r="B337" s="162" t="s">
        <v>49</v>
      </c>
      <c r="C337" s="162" t="s">
        <v>26</v>
      </c>
      <c r="F337" s="162" t="s">
        <v>16</v>
      </c>
      <c r="G337" s="162" t="str">
        <f>CHOOSE(MONTH(H337), "Janvier", "Fevrier", "Mars", "Avril", "Mai", "Juin", "Juillet", "Aout", "Septembre", "Octobre", "Novembre", "Decembre")</f>
        <v>Decembre</v>
      </c>
      <c r="H337" s="153">
        <v>42725</v>
      </c>
      <c r="I337" s="155" t="s">
        <v>1051</v>
      </c>
      <c r="J337" s="73" t="s">
        <v>1052</v>
      </c>
      <c r="K337" s="73" t="s">
        <v>1061</v>
      </c>
      <c r="L337" s="72"/>
      <c r="M337" s="80" t="str">
        <f>IFERROR(VLOOKUP(K337,REFERENCES!R:S,2,FALSE),"")</f>
        <v>Nombre</v>
      </c>
      <c r="N337" s="75">
        <v>279</v>
      </c>
      <c r="O337" s="140"/>
      <c r="P337" s="140"/>
      <c r="Q337" s="140"/>
      <c r="R337" s="79" t="s">
        <v>1875</v>
      </c>
      <c r="S337" s="75">
        <v>93</v>
      </c>
      <c r="T337" s="85" t="s">
        <v>1040</v>
      </c>
      <c r="U337" s="73" t="s">
        <v>17</v>
      </c>
      <c r="V337" s="73" t="s">
        <v>261</v>
      </c>
      <c r="W337" s="72" t="s">
        <v>1521</v>
      </c>
      <c r="X337" s="162" t="s">
        <v>1138</v>
      </c>
      <c r="Y337" s="164"/>
      <c r="AB337" s="162" t="str">
        <f>UPPER(LEFT(A337,3)&amp;YEAR(H337)&amp;MONTH(H337)&amp;DAY((H337))&amp;LEFT(U337,2)&amp;LEFT(V337,2)&amp;LEFT(W337,2))</f>
        <v>CAR20161221GRDA3E</v>
      </c>
      <c r="AC337" s="162">
        <f>COUNTIF($AB$4:$AB$297,AB337)</f>
        <v>0</v>
      </c>
      <c r="AD337" s="162" t="str">
        <f>VLOOKUP(U337,NIVEAUXADMIN!A:B,2,FALSE)</f>
        <v>HT08</v>
      </c>
      <c r="AE337" s="162" t="str">
        <f>VLOOKUP(V337,NIVEAUXADMIN!E:F,2,FALSE)</f>
        <v>HT08822</v>
      </c>
      <c r="AF337" s="162" t="str">
        <f>VLOOKUP(W337,NIVEAUXADMIN!I:J,2,FALSE)</f>
        <v>HT08822-03</v>
      </c>
      <c r="AG337" s="162">
        <f>IF(SUMPRODUCT(($A$4:$A337=A337)*($V$4:$V337=V337))&gt;1,0,1)</f>
        <v>0</v>
      </c>
    </row>
    <row r="338" spans="1:33" s="162" customFormat="1" ht="15" customHeight="1">
      <c r="A338" s="162" t="s">
        <v>2905</v>
      </c>
      <c r="B338" s="162" t="s">
        <v>49</v>
      </c>
      <c r="C338" s="162" t="s">
        <v>26</v>
      </c>
      <c r="F338" s="162" t="s">
        <v>16</v>
      </c>
      <c r="G338" s="162" t="str">
        <f>CHOOSE(MONTH(H338), "Janvier", "Fevrier", "Mars", "Avril", "Mai", "Juin", "Juillet", "Aout", "Septembre", "Octobre", "Novembre", "Decembre")</f>
        <v>Decembre</v>
      </c>
      <c r="H338" s="153">
        <v>42726</v>
      </c>
      <c r="I338" s="155" t="s">
        <v>1051</v>
      </c>
      <c r="J338" s="73" t="s">
        <v>1052</v>
      </c>
      <c r="K338" s="73" t="s">
        <v>1065</v>
      </c>
      <c r="M338" s="80" t="str">
        <f>IFERROR(VLOOKUP(K338,REFERENCES!R:S,2,FALSE),"")</f>
        <v>N/A</v>
      </c>
      <c r="N338" s="75">
        <v>1952</v>
      </c>
      <c r="O338" s="75"/>
      <c r="P338" s="75"/>
      <c r="Q338" s="75"/>
      <c r="R338" s="79"/>
      <c r="S338" s="75">
        <v>976</v>
      </c>
      <c r="T338" s="85" t="s">
        <v>1040</v>
      </c>
      <c r="U338" s="162" t="s">
        <v>17</v>
      </c>
      <c r="V338" s="73" t="s">
        <v>255</v>
      </c>
      <c r="W338" s="73"/>
      <c r="X338" s="162" t="s">
        <v>2726</v>
      </c>
      <c r="AA338" s="162" t="s">
        <v>1889</v>
      </c>
      <c r="AB338" s="162" t="str">
        <f>UPPER(LEFT(A338,3)&amp;YEAR(H338)&amp;MONTH(H338)&amp;DAY((H338))&amp;LEFT(U338,2)&amp;LEFT(V338,2)&amp;LEFT(W338,2))</f>
        <v>CAR20161222GRCH</v>
      </c>
      <c r="AC338" s="162">
        <f>COUNTIF($AB$4:$AB$297,AB338)</f>
        <v>0</v>
      </c>
      <c r="AD338" s="162" t="str">
        <f>VLOOKUP(U338,NIVEAUXADMIN!A:B,2,FALSE)</f>
        <v>HT08</v>
      </c>
      <c r="AE338" s="162" t="str">
        <f>VLOOKUP(V338,NIVEAUXADMIN!E:F,2,FALSE)</f>
        <v>HT08815</v>
      </c>
      <c r="AF338" s="162" t="e">
        <f>VLOOKUP(W338,NIVEAUXADMIN!I:J,2,FALSE)</f>
        <v>#N/A</v>
      </c>
      <c r="AG338" s="162">
        <f>IF(SUMPRODUCT(($A$4:$A338=A338)*($V$4:$V338=V338))&gt;1,0,1)</f>
        <v>0</v>
      </c>
    </row>
    <row r="339" spans="1:33" s="162" customFormat="1" ht="15" customHeight="1">
      <c r="A339" s="162" t="s">
        <v>2905</v>
      </c>
      <c r="B339" s="162" t="s">
        <v>49</v>
      </c>
      <c r="C339" s="162" t="s">
        <v>26</v>
      </c>
      <c r="F339" s="162" t="s">
        <v>16</v>
      </c>
      <c r="G339" s="162" t="str">
        <f>CHOOSE(MONTH(H339), "Janvier", "Fevrier", "Mars", "Avril", "Mai", "Juin", "Juillet", "Aout", "Septembre", "Octobre", "Novembre", "Decembre")</f>
        <v>Decembre</v>
      </c>
      <c r="H339" s="153">
        <v>42726</v>
      </c>
      <c r="I339" s="155" t="s">
        <v>1051</v>
      </c>
      <c r="J339" s="73" t="s">
        <v>1052</v>
      </c>
      <c r="K339" s="73" t="s">
        <v>1065</v>
      </c>
      <c r="M339" s="80" t="str">
        <f>IFERROR(VLOOKUP(K339,REFERENCES!R:S,2,FALSE),"")</f>
        <v>N/A</v>
      </c>
      <c r="N339" s="75">
        <v>1952</v>
      </c>
      <c r="O339" s="75"/>
      <c r="P339" s="75"/>
      <c r="Q339" s="75"/>
      <c r="R339" s="79"/>
      <c r="S339" s="170">
        <v>976</v>
      </c>
      <c r="U339" s="162" t="s">
        <v>17</v>
      </c>
      <c r="V339" s="73" t="s">
        <v>255</v>
      </c>
      <c r="W339" s="73"/>
      <c r="X339" s="162" t="s">
        <v>2726</v>
      </c>
      <c r="AA339" s="162" t="s">
        <v>1889</v>
      </c>
      <c r="AB339" s="162" t="str">
        <f>UPPER(LEFT(A339,3)&amp;YEAR(H339)&amp;MONTH(H339)&amp;DAY((H339))&amp;LEFT(U339,2)&amp;LEFT(V339,2)&amp;LEFT(W339,2))</f>
        <v>CAR20161222GRCH</v>
      </c>
      <c r="AC339" s="162">
        <f>COUNTIF($AB$4:$AB$297,AB339)</f>
        <v>0</v>
      </c>
      <c r="AD339" s="162" t="str">
        <f>VLOOKUP(U339,NIVEAUXADMIN!A:B,2,FALSE)</f>
        <v>HT08</v>
      </c>
      <c r="AE339" s="162" t="str">
        <f>VLOOKUP(V339,NIVEAUXADMIN!E:F,2,FALSE)</f>
        <v>HT08815</v>
      </c>
      <c r="AF339" s="162" t="e">
        <f>VLOOKUP(W339,NIVEAUXADMIN!I:J,2,FALSE)</f>
        <v>#N/A</v>
      </c>
      <c r="AG339" s="162">
        <f>IF(SUMPRODUCT(($A$4:$A339=A339)*($V$4:$V339=V339))&gt;1,0,1)</f>
        <v>0</v>
      </c>
    </row>
    <row r="340" spans="1:33" s="162" customFormat="1" ht="15" customHeight="1">
      <c r="A340" s="162" t="s">
        <v>2905</v>
      </c>
      <c r="B340" s="162" t="s">
        <v>49</v>
      </c>
      <c r="C340" s="162" t="s">
        <v>26</v>
      </c>
      <c r="F340" s="162" t="s">
        <v>16</v>
      </c>
      <c r="G340" s="162" t="str">
        <f>CHOOSE(MONTH(H340), "Janvier", "Fevrier", "Mars", "Avril", "Mai", "Juin", "Juillet", "Aout", "Septembre", "Octobre", "Novembre", "Decembre")</f>
        <v>Decembre</v>
      </c>
      <c r="H340" s="153">
        <v>42726</v>
      </c>
      <c r="I340" s="155" t="s">
        <v>1051</v>
      </c>
      <c r="J340" s="73" t="s">
        <v>1052</v>
      </c>
      <c r="K340" s="73" t="s">
        <v>1059</v>
      </c>
      <c r="M340" s="80" t="str">
        <f>IFERROR(VLOOKUP(K340,REFERENCES!R:S,2,FALSE),"")</f>
        <v>Nombre</v>
      </c>
      <c r="N340" s="75">
        <v>64000</v>
      </c>
      <c r="O340" s="75"/>
      <c r="P340" s="75"/>
      <c r="Q340" s="75"/>
      <c r="R340" s="79"/>
      <c r="S340" s="75">
        <v>914</v>
      </c>
      <c r="U340" s="162" t="s">
        <v>17</v>
      </c>
      <c r="V340" s="162" t="s">
        <v>255</v>
      </c>
      <c r="W340" s="73"/>
      <c r="X340" s="162" t="s">
        <v>2726</v>
      </c>
      <c r="AB340" s="162" t="str">
        <f>UPPER(LEFT(A340,3)&amp;YEAR(H340)&amp;MONTH(H340)&amp;DAY((H340))&amp;LEFT(U340,2)&amp;LEFT(V340,2)&amp;LEFT(W340,2))</f>
        <v>CAR20161222GRCH</v>
      </c>
      <c r="AC340" s="162">
        <f>COUNTIF($AB$4:$AB$297,AB340)</f>
        <v>0</v>
      </c>
      <c r="AD340" s="162" t="str">
        <f>VLOOKUP(U340,NIVEAUXADMIN!A:B,2,FALSE)</f>
        <v>HT08</v>
      </c>
      <c r="AE340" s="162" t="str">
        <f>VLOOKUP(V340,NIVEAUXADMIN!E:F,2,FALSE)</f>
        <v>HT08815</v>
      </c>
      <c r="AF340" s="162" t="e">
        <f>VLOOKUP(W340,NIVEAUXADMIN!I:J,2,FALSE)</f>
        <v>#N/A</v>
      </c>
      <c r="AG340" s="162">
        <f>IF(SUMPRODUCT(($A$4:$A340=A340)*($V$4:$V340=V340))&gt;1,0,1)</f>
        <v>0</v>
      </c>
    </row>
    <row r="341" spans="1:33" s="162" customFormat="1" ht="15" customHeight="1">
      <c r="A341" s="162" t="s">
        <v>2905</v>
      </c>
      <c r="B341" s="162" t="s">
        <v>49</v>
      </c>
      <c r="C341" s="162" t="s">
        <v>26</v>
      </c>
      <c r="F341" s="162" t="s">
        <v>16</v>
      </c>
      <c r="G341" s="162" t="str">
        <f>CHOOSE(MONTH(H341), "Janvier", "Fevrier", "Mars", "Avril", "Mai", "Juin", "Juillet", "Aout", "Septembre", "Octobre", "Novembre", "Decembre")</f>
        <v>Janvier</v>
      </c>
      <c r="H341" s="153">
        <v>42740</v>
      </c>
      <c r="I341" s="155" t="s">
        <v>1051</v>
      </c>
      <c r="J341" s="73" t="s">
        <v>1052</v>
      </c>
      <c r="K341" s="73" t="s">
        <v>1062</v>
      </c>
      <c r="L341" s="72" t="s">
        <v>1205</v>
      </c>
      <c r="M341" s="80" t="str">
        <f>IFERROR(VLOOKUP(K341,REFERENCES!R:S,2,FALSE),"")</f>
        <v>Nombre</v>
      </c>
      <c r="N341" s="75">
        <v>60</v>
      </c>
      <c r="O341" s="75"/>
      <c r="P341" s="75"/>
      <c r="Q341" s="75"/>
      <c r="R341" s="79"/>
      <c r="S341" s="75">
        <v>60</v>
      </c>
      <c r="U341" s="162" t="s">
        <v>17</v>
      </c>
      <c r="V341" s="73" t="s">
        <v>18</v>
      </c>
      <c r="W341" s="72" t="s">
        <v>1778</v>
      </c>
      <c r="X341" s="73"/>
      <c r="AB341" s="162" t="str">
        <f>UPPER(LEFT(A341,3)&amp;YEAR(H341)&amp;MONTH(H341)&amp;DAY((H341))&amp;LEFT(U341,2)&amp;LEFT(V341,2)&amp;LEFT(W341,2))</f>
        <v>CAR201715GRJE8E</v>
      </c>
      <c r="AC341" s="162">
        <f>COUNTIF($AB$4:$AB$297,AB341)</f>
        <v>0</v>
      </c>
      <c r="AD341" s="162" t="str">
        <f>VLOOKUP(U341,NIVEAUXADMIN!A:B,2,FALSE)</f>
        <v>HT08</v>
      </c>
      <c r="AE341" s="162" t="str">
        <f>VLOOKUP(V341,NIVEAUXADMIN!E:F,2,FALSE)</f>
        <v>HT08811</v>
      </c>
      <c r="AF341" s="162" t="str">
        <f>VLOOKUP(W341,NIVEAUXADMIN!I:J,2,FALSE)</f>
        <v>HT08811-08</v>
      </c>
      <c r="AG341" s="162">
        <f>IF(SUMPRODUCT(($A$4:$A341=A341)*($V$4:$V341=V341))&gt;1,0,1)</f>
        <v>0</v>
      </c>
    </row>
    <row r="342" spans="1:33" s="162" customFormat="1" ht="15" customHeight="1">
      <c r="A342" s="162" t="s">
        <v>2905</v>
      </c>
      <c r="B342" s="162" t="s">
        <v>49</v>
      </c>
      <c r="C342" s="162" t="s">
        <v>26</v>
      </c>
      <c r="F342" s="162" t="s">
        <v>16</v>
      </c>
      <c r="G342" s="162" t="str">
        <f>CHOOSE(MONTH(H342), "Janvier", "Fevrier", "Mars", "Avril", "Mai", "Juin", "Juillet", "Aout", "Septembre", "Octobre", "Novembre", "Decembre")</f>
        <v>Janvier</v>
      </c>
      <c r="H342" s="153">
        <v>42741</v>
      </c>
      <c r="I342" s="155" t="s">
        <v>1051</v>
      </c>
      <c r="J342" s="73" t="s">
        <v>1052</v>
      </c>
      <c r="K342" s="73" t="s">
        <v>1062</v>
      </c>
      <c r="L342" s="72" t="s">
        <v>1205</v>
      </c>
      <c r="M342" s="80" t="str">
        <f>IFERROR(VLOOKUP(K342,REFERENCES!R:S,2,FALSE),"")</f>
        <v>Nombre</v>
      </c>
      <c r="N342" s="75">
        <v>60</v>
      </c>
      <c r="O342" s="75"/>
      <c r="P342" s="75"/>
      <c r="Q342" s="75"/>
      <c r="R342" s="79"/>
      <c r="S342" s="75">
        <v>60</v>
      </c>
      <c r="U342" s="162" t="s">
        <v>17</v>
      </c>
      <c r="V342" s="73" t="s">
        <v>18</v>
      </c>
      <c r="W342" s="72" t="s">
        <v>1713</v>
      </c>
      <c r="X342" s="73"/>
      <c r="AB342" s="162" t="str">
        <f>UPPER(LEFT(A342,3)&amp;YEAR(H342)&amp;MONTH(H342)&amp;DAY((H342))&amp;LEFT(U342,2)&amp;LEFT(V342,2)&amp;LEFT(W342,2))</f>
        <v>CAR201716GRJE6E</v>
      </c>
      <c r="AC342" s="162">
        <f>COUNTIF($AB$4:$AB$297,AB342)</f>
        <v>0</v>
      </c>
      <c r="AD342" s="162" t="str">
        <f>VLOOKUP(U342,NIVEAUXADMIN!A:B,2,FALSE)</f>
        <v>HT08</v>
      </c>
      <c r="AE342" s="162" t="str">
        <f>VLOOKUP(V342,NIVEAUXADMIN!E:F,2,FALSE)</f>
        <v>HT08811</v>
      </c>
      <c r="AF342" s="162" t="str">
        <f>VLOOKUP(W342,NIVEAUXADMIN!I:J,2,FALSE)</f>
        <v>HT08811-06</v>
      </c>
      <c r="AG342" s="162">
        <f>IF(SUMPRODUCT(($A$4:$A342=A342)*($V$4:$V342=V342))&gt;1,0,1)</f>
        <v>0</v>
      </c>
    </row>
    <row r="343" spans="1:33" s="162" customFormat="1" ht="15" customHeight="1">
      <c r="A343" s="162" t="s">
        <v>2905</v>
      </c>
      <c r="B343" s="162" t="s">
        <v>49</v>
      </c>
      <c r="C343" s="162" t="s">
        <v>26</v>
      </c>
      <c r="F343" s="162" t="s">
        <v>16</v>
      </c>
      <c r="G343" s="162" t="str">
        <f>CHOOSE(MONTH(H343), "Janvier", "Fevrier", "Mars", "Avril", "Mai", "Juin", "Juillet", "Aout", "Septembre", "Octobre", "Novembre", "Decembre")</f>
        <v>Janvier</v>
      </c>
      <c r="H343" s="153">
        <v>42752</v>
      </c>
      <c r="I343" s="155" t="s">
        <v>1050</v>
      </c>
      <c r="J343" s="73" t="s">
        <v>1029</v>
      </c>
      <c r="K343" s="73" t="s">
        <v>1247</v>
      </c>
      <c r="M343" s="80" t="str">
        <f>IFERROR(VLOOKUP(K343,REFERENCES!R:S,2,FALSE),"")</f>
        <v>Nombre de personnes</v>
      </c>
      <c r="N343" s="75">
        <v>50</v>
      </c>
      <c r="O343" s="75"/>
      <c r="P343" s="75"/>
      <c r="Q343" s="75"/>
      <c r="R343" s="79"/>
      <c r="S343" s="75">
        <v>50</v>
      </c>
      <c r="U343" s="162" t="s">
        <v>17</v>
      </c>
      <c r="V343" s="73" t="s">
        <v>255</v>
      </c>
      <c r="W343" s="72" t="s">
        <v>1281</v>
      </c>
      <c r="X343" s="73"/>
      <c r="AB343" s="162" t="str">
        <f>UPPER(LEFT(A343,3)&amp;YEAR(H343)&amp;MONTH(H343)&amp;DAY((H343))&amp;LEFT(U343,2)&amp;LEFT(V343,2)&amp;LEFT(W343,2))</f>
        <v>CAR2017117GRCH1E</v>
      </c>
      <c r="AC343" s="162">
        <f>COUNTIF($AB$4:$AB$297,AB343)</f>
        <v>0</v>
      </c>
      <c r="AD343" s="162" t="str">
        <f>VLOOKUP(U343,NIVEAUXADMIN!A:B,2,FALSE)</f>
        <v>HT08</v>
      </c>
      <c r="AE343" s="162" t="str">
        <f>VLOOKUP(V343,NIVEAUXADMIN!E:F,2,FALSE)</f>
        <v>HT08815</v>
      </c>
      <c r="AF343" s="162" t="str">
        <f>VLOOKUP(W343,NIVEAUXADMIN!I:J,2,FALSE)</f>
        <v>HT08815-01</v>
      </c>
      <c r="AG343" s="162">
        <f>IF(SUMPRODUCT(($A$4:$A343=A343)*($V$4:$V343=V343))&gt;1,0,1)</f>
        <v>0</v>
      </c>
    </row>
    <row r="344" spans="1:33" s="162" customFormat="1" ht="15" customHeight="1">
      <c r="A344" s="162" t="s">
        <v>2905</v>
      </c>
      <c r="B344" s="162" t="s">
        <v>49</v>
      </c>
      <c r="C344" s="162" t="s">
        <v>26</v>
      </c>
      <c r="F344" s="162" t="s">
        <v>16</v>
      </c>
      <c r="G344" s="162" t="str">
        <f>CHOOSE(MONTH(H344), "Janvier", "Fevrier", "Mars", "Avril", "Mai", "Juin", "Juillet", "Aout", "Septembre", "Octobre", "Novembre", "Decembre")</f>
        <v>Janvier</v>
      </c>
      <c r="H344" s="153">
        <v>42752</v>
      </c>
      <c r="I344" s="155" t="s">
        <v>1051</v>
      </c>
      <c r="J344" s="73" t="s">
        <v>1052</v>
      </c>
      <c r="K344" s="73" t="s">
        <v>1059</v>
      </c>
      <c r="L344" s="72"/>
      <c r="M344" s="80" t="str">
        <f>IFERROR(VLOOKUP(K344,REFERENCES!R:S,2,FALSE),"")</f>
        <v>Nombre</v>
      </c>
      <c r="N344" s="75">
        <v>19390</v>
      </c>
      <c r="O344" s="75"/>
      <c r="P344" s="75"/>
      <c r="Q344" s="75"/>
      <c r="R344" s="79"/>
      <c r="S344" s="75">
        <v>277</v>
      </c>
      <c r="U344" s="162" t="s">
        <v>17</v>
      </c>
      <c r="V344" s="73" t="s">
        <v>18</v>
      </c>
      <c r="W344" s="72" t="s">
        <v>1297</v>
      </c>
      <c r="X344" s="73"/>
      <c r="AB344" s="162" t="str">
        <f>UPPER(LEFT(A344,3)&amp;YEAR(H344)&amp;MONTH(H344)&amp;DAY((H344))&amp;LEFT(U344,2)&amp;LEFT(V344,2)&amp;LEFT(W344,2))</f>
        <v>CAR2017117GRJE1È</v>
      </c>
      <c r="AC344" s="162">
        <f>COUNTIF($AB$4:$AB$297,AB344)</f>
        <v>0</v>
      </c>
      <c r="AD344" s="162" t="str">
        <f>VLOOKUP(U344,NIVEAUXADMIN!A:B,2,FALSE)</f>
        <v>HT08</v>
      </c>
      <c r="AE344" s="162" t="str">
        <f>VLOOKUP(V344,NIVEAUXADMIN!E:F,2,FALSE)</f>
        <v>HT08811</v>
      </c>
      <c r="AF344" s="162" t="str">
        <f>VLOOKUP(W344,NIVEAUXADMIN!I:J,2,FALSE)</f>
        <v>HT08811-01</v>
      </c>
      <c r="AG344" s="162">
        <f>IF(SUMPRODUCT(($A$4:$A344=A344)*($V$4:$V344=V344))&gt;1,0,1)</f>
        <v>0</v>
      </c>
    </row>
    <row r="345" spans="1:33" s="162" customFormat="1" ht="15" customHeight="1">
      <c r="A345" s="162" t="s">
        <v>2905</v>
      </c>
      <c r="B345" s="162" t="s">
        <v>49</v>
      </c>
      <c r="C345" s="162" t="s">
        <v>26</v>
      </c>
      <c r="F345" s="162" t="s">
        <v>16</v>
      </c>
      <c r="G345" s="162" t="str">
        <f>CHOOSE(MONTH(H345), "Janvier", "Fevrier", "Mars", "Avril", "Mai", "Juin", "Juillet", "Aout", "Septembre", "Octobre", "Novembre", "Decembre")</f>
        <v>Janvier</v>
      </c>
      <c r="H345" s="153">
        <v>42753</v>
      </c>
      <c r="I345" s="155" t="s">
        <v>1051</v>
      </c>
      <c r="J345" s="73" t="s">
        <v>1052</v>
      </c>
      <c r="K345" s="73" t="s">
        <v>1059</v>
      </c>
      <c r="M345" s="80" t="str">
        <f>IFERROR(VLOOKUP(K345,REFERENCES!R:S,2,FALSE),"")</f>
        <v>Nombre</v>
      </c>
      <c r="N345" s="75">
        <v>728</v>
      </c>
      <c r="O345" s="75"/>
      <c r="P345" s="75"/>
      <c r="Q345" s="75"/>
      <c r="R345" s="79"/>
      <c r="S345" s="75">
        <v>104</v>
      </c>
      <c r="U345" s="162" t="s">
        <v>17</v>
      </c>
      <c r="V345" s="162" t="s">
        <v>255</v>
      </c>
      <c r="W345" s="72" t="s">
        <v>1281</v>
      </c>
      <c r="X345" s="73"/>
      <c r="AB345" s="162" t="str">
        <f>UPPER(LEFT(A345,3)&amp;YEAR(H345)&amp;MONTH(H345)&amp;DAY((H345))&amp;LEFT(U345,2)&amp;LEFT(V345,2)&amp;LEFT(W345,2))</f>
        <v>CAR2017118GRCH1E</v>
      </c>
      <c r="AC345" s="162">
        <f>COUNTIF($AB$4:$AB$297,AB345)</f>
        <v>0</v>
      </c>
      <c r="AD345" s="162" t="str">
        <f>VLOOKUP(U345,NIVEAUXADMIN!A:B,2,FALSE)</f>
        <v>HT08</v>
      </c>
      <c r="AE345" s="162" t="str">
        <f>VLOOKUP(V345,NIVEAUXADMIN!E:F,2,FALSE)</f>
        <v>HT08815</v>
      </c>
      <c r="AF345" s="162" t="str">
        <f>VLOOKUP(W345,NIVEAUXADMIN!I:J,2,FALSE)</f>
        <v>HT08815-01</v>
      </c>
      <c r="AG345" s="162">
        <f>IF(SUMPRODUCT(($A$4:$A345=A345)*($V$4:$V345=V345))&gt;1,0,1)</f>
        <v>0</v>
      </c>
    </row>
    <row r="346" spans="1:33" s="162" customFormat="1" ht="15" customHeight="1">
      <c r="A346" s="162" t="s">
        <v>2905</v>
      </c>
      <c r="B346" s="162" t="s">
        <v>49</v>
      </c>
      <c r="C346" s="162" t="s">
        <v>26</v>
      </c>
      <c r="F346" s="162" t="s">
        <v>16</v>
      </c>
      <c r="G346" s="162" t="str">
        <f>CHOOSE(MONTH(H346), "Janvier", "Fevrier", "Mars", "Avril", "Mai", "Juin", "Juillet", "Aout", "Septembre", "Octobre", "Novembre", "Decembre")</f>
        <v>Janvier</v>
      </c>
      <c r="H346" s="153">
        <v>42754</v>
      </c>
      <c r="I346" s="155" t="s">
        <v>1051</v>
      </c>
      <c r="J346" s="73" t="s">
        <v>1052</v>
      </c>
      <c r="K346" s="73" t="s">
        <v>1061</v>
      </c>
      <c r="L346" s="72"/>
      <c r="M346" s="80" t="str">
        <f>IFERROR(VLOOKUP(K346,REFERENCES!R:S,2,FALSE),"")</f>
        <v>Nombre</v>
      </c>
      <c r="N346" s="75">
        <v>40</v>
      </c>
      <c r="O346" s="140"/>
      <c r="P346" s="140"/>
      <c r="Q346" s="140"/>
      <c r="R346" s="79" t="s">
        <v>1875</v>
      </c>
      <c r="S346" s="75">
        <v>13</v>
      </c>
      <c r="T346" s="85" t="s">
        <v>1040</v>
      </c>
      <c r="U346" s="162" t="s">
        <v>17</v>
      </c>
      <c r="V346" s="73" t="s">
        <v>142</v>
      </c>
      <c r="W346" s="72" t="s">
        <v>1614</v>
      </c>
      <c r="Y346" s="164"/>
      <c r="AB346" s="162" t="str">
        <f>UPPER(LEFT(A346,3)&amp;YEAR(H346)&amp;MONTH(H346)&amp;DAY((H346))&amp;LEFT(U346,2)&amp;LEFT(V346,2)&amp;LEFT(W346,2))</f>
        <v>CAR2017119GRAB4E</v>
      </c>
      <c r="AC346" s="162">
        <f>COUNTIF($AB$4:$AB$297,AB346)</f>
        <v>0</v>
      </c>
      <c r="AD346" s="162" t="str">
        <f>VLOOKUP(U346,NIVEAUXADMIN!A:B,2,FALSE)</f>
        <v>HT08</v>
      </c>
      <c r="AE346" s="162" t="str">
        <f>VLOOKUP(V346,NIVEAUXADMIN!E:F,2,FALSE)</f>
        <v>HT08812</v>
      </c>
      <c r="AF346" s="162" t="str">
        <f>VLOOKUP(W346,NIVEAUXADMIN!I:J,2,FALSE)</f>
        <v>HT08812-04</v>
      </c>
      <c r="AG346" s="162">
        <f>IF(SUMPRODUCT(($A$4:$A346=A346)*($V$4:$V346=V346))&gt;1,0,1)</f>
        <v>0</v>
      </c>
    </row>
    <row r="347" spans="1:33" s="162" customFormat="1" ht="15" customHeight="1">
      <c r="A347" s="162" t="s">
        <v>2905</v>
      </c>
      <c r="B347" s="162" t="s">
        <v>49</v>
      </c>
      <c r="C347" s="162" t="s">
        <v>26</v>
      </c>
      <c r="F347" s="162" t="s">
        <v>16</v>
      </c>
      <c r="G347" s="162" t="str">
        <f>CHOOSE(MONTH(H347), "Janvier", "Fevrier", "Mars", "Avril", "Mai", "Juin", "Juillet", "Aout", "Septembre", "Octobre", "Novembre", "Decembre")</f>
        <v>Janvier</v>
      </c>
      <c r="H347" s="153">
        <v>42754</v>
      </c>
      <c r="I347" s="155" t="s">
        <v>1051</v>
      </c>
      <c r="J347" s="73" t="s">
        <v>1052</v>
      </c>
      <c r="K347" s="73" t="s">
        <v>1059</v>
      </c>
      <c r="M347" s="80" t="str">
        <f>IFERROR(VLOOKUP(K347,REFERENCES!R:S,2,FALSE),"")</f>
        <v>Nombre</v>
      </c>
      <c r="N347" s="75">
        <v>32830</v>
      </c>
      <c r="O347" s="75"/>
      <c r="P347" s="75"/>
      <c r="Q347" s="75"/>
      <c r="R347" s="79"/>
      <c r="S347" s="75">
        <v>469</v>
      </c>
      <c r="U347" s="162" t="s">
        <v>17</v>
      </c>
      <c r="V347" s="162" t="s">
        <v>255</v>
      </c>
      <c r="W347" s="72" t="s">
        <v>1281</v>
      </c>
      <c r="X347" s="73"/>
      <c r="AB347" s="162" t="str">
        <f>UPPER(LEFT(A347,3)&amp;YEAR(H347)&amp;MONTH(H347)&amp;DAY((H347))&amp;LEFT(U347,2)&amp;LEFT(V347,2)&amp;LEFT(W347,2))</f>
        <v>CAR2017119GRCH1E</v>
      </c>
      <c r="AC347" s="162">
        <f>COUNTIF($AB$4:$AB$297,AB347)</f>
        <v>0</v>
      </c>
      <c r="AD347" s="162" t="str">
        <f>VLOOKUP(U347,NIVEAUXADMIN!A:B,2,FALSE)</f>
        <v>HT08</v>
      </c>
      <c r="AE347" s="162" t="str">
        <f>VLOOKUP(V347,NIVEAUXADMIN!E:F,2,FALSE)</f>
        <v>HT08815</v>
      </c>
      <c r="AF347" s="162" t="str">
        <f>VLOOKUP(W347,NIVEAUXADMIN!I:J,2,FALSE)</f>
        <v>HT08815-01</v>
      </c>
      <c r="AG347" s="162">
        <f>IF(SUMPRODUCT(($A$4:$A347=A347)*($V$4:$V347=V347))&gt;1,0,1)</f>
        <v>0</v>
      </c>
    </row>
    <row r="348" spans="1:33" s="162" customFormat="1" ht="15" customHeight="1">
      <c r="A348" s="162" t="s">
        <v>2905</v>
      </c>
      <c r="B348" s="162" t="s">
        <v>49</v>
      </c>
      <c r="C348" s="162" t="s">
        <v>26</v>
      </c>
      <c r="F348" s="162" t="s">
        <v>16</v>
      </c>
      <c r="G348" s="162" t="str">
        <f>CHOOSE(MONTH(H348), "Janvier", "Fevrier", "Mars", "Avril", "Mai", "Juin", "Juillet", "Aout", "Septembre", "Octobre", "Novembre", "Decembre")</f>
        <v>Janvier</v>
      </c>
      <c r="H348" s="153">
        <v>42754</v>
      </c>
      <c r="I348" s="155" t="s">
        <v>1051</v>
      </c>
      <c r="J348" s="73" t="s">
        <v>1052</v>
      </c>
      <c r="K348" s="73" t="s">
        <v>1059</v>
      </c>
      <c r="M348" s="80" t="str">
        <f>IFERROR(VLOOKUP(K348,REFERENCES!R:S,2,FALSE),"")</f>
        <v>Nombre</v>
      </c>
      <c r="N348" s="75">
        <v>3283</v>
      </c>
      <c r="O348" s="75"/>
      <c r="P348" s="75"/>
      <c r="Q348" s="75"/>
      <c r="R348" s="79"/>
      <c r="S348" s="75">
        <v>469</v>
      </c>
      <c r="U348" s="162" t="s">
        <v>17</v>
      </c>
      <c r="V348" s="73" t="s">
        <v>255</v>
      </c>
      <c r="W348" s="164" t="s">
        <v>1281</v>
      </c>
      <c r="X348" s="162" t="s">
        <v>2725</v>
      </c>
      <c r="AB348" s="162" t="str">
        <f>UPPER(LEFT(A348,3)&amp;YEAR(H348)&amp;MONTH(H348)&amp;DAY((H348))&amp;LEFT(U348,2)&amp;LEFT(V348,2)&amp;LEFT(W348,2))</f>
        <v>CAR2017119GRCH1E</v>
      </c>
      <c r="AC348" s="162">
        <f>COUNTIF($AB$4:$AB$297,AB348)</f>
        <v>0</v>
      </c>
      <c r="AD348" s="162" t="str">
        <f>VLOOKUP(U348,NIVEAUXADMIN!A:B,2,FALSE)</f>
        <v>HT08</v>
      </c>
      <c r="AE348" s="162" t="str">
        <f>VLOOKUP(V348,NIVEAUXADMIN!E:F,2,FALSE)</f>
        <v>HT08815</v>
      </c>
      <c r="AF348" s="162" t="str">
        <f>VLOOKUP(W348,NIVEAUXADMIN!I:J,2,FALSE)</f>
        <v>HT08815-01</v>
      </c>
      <c r="AG348" s="162">
        <f>IF(SUMPRODUCT(($A$4:$A348=A348)*($V$4:$V348=V348))&gt;1,0,1)</f>
        <v>0</v>
      </c>
    </row>
    <row r="349" spans="1:33" s="162" customFormat="1" ht="15" customHeight="1">
      <c r="A349" s="162" t="s">
        <v>2905</v>
      </c>
      <c r="B349" s="162" t="s">
        <v>49</v>
      </c>
      <c r="C349" s="162" t="s">
        <v>26</v>
      </c>
      <c r="F349" s="162" t="s">
        <v>16</v>
      </c>
      <c r="G349" s="162" t="str">
        <f>CHOOSE(MONTH(H349), "Janvier", "Fevrier", "Mars", "Avril", "Mai", "Juin", "Juillet", "Aout", "Septembre", "Octobre", "Novembre", "Decembre")</f>
        <v>Janvier</v>
      </c>
      <c r="H349" s="153">
        <v>42755</v>
      </c>
      <c r="I349" s="155" t="s">
        <v>1051</v>
      </c>
      <c r="J349" s="73" t="s">
        <v>1052</v>
      </c>
      <c r="K349" s="73" t="s">
        <v>1061</v>
      </c>
      <c r="M349" s="80" t="str">
        <f>IFERROR(VLOOKUP(K349,REFERENCES!R:S,2,FALSE),"")</f>
        <v>Nombre</v>
      </c>
      <c r="N349" s="75">
        <v>45</v>
      </c>
      <c r="O349" s="75"/>
      <c r="P349" s="75"/>
      <c r="Q349" s="75"/>
      <c r="R349" s="79"/>
      <c r="S349" s="75">
        <v>15</v>
      </c>
      <c r="U349" s="162" t="s">
        <v>17</v>
      </c>
      <c r="V349" s="73" t="s">
        <v>275</v>
      </c>
      <c r="W349" s="72" t="s">
        <v>1615</v>
      </c>
      <c r="X349" s="73"/>
      <c r="AB349" s="162" t="str">
        <f>UPPER(LEFT(A349,3)&amp;YEAR(H349)&amp;MONTH(H349)&amp;DAY((H349))&amp;LEFT(U349,2)&amp;LEFT(V349,2)&amp;LEFT(W349,2))</f>
        <v>CAR2017120GRRO4E</v>
      </c>
      <c r="AC349" s="162">
        <f>COUNTIF($AB$4:$AB$297,AB349)</f>
        <v>0</v>
      </c>
      <c r="AD349" s="162" t="str">
        <f>VLOOKUP(U349,NIVEAUXADMIN!A:B,2,FALSE)</f>
        <v>HT08</v>
      </c>
      <c r="AE349" s="162" t="str">
        <f>VLOOKUP(V349,NIVEAUXADMIN!E:F,2,FALSE)</f>
        <v>HT08832</v>
      </c>
      <c r="AF349" s="162" t="str">
        <f>VLOOKUP(W349,NIVEAUXADMIN!I:J,2,FALSE)</f>
        <v>HT08832-04</v>
      </c>
      <c r="AG349" s="162">
        <f>IF(SUMPRODUCT(($A$4:$A349=A349)*($V$4:$V349=V349))&gt;1,0,1)</f>
        <v>0</v>
      </c>
    </row>
    <row r="350" spans="1:33" s="162" customFormat="1" ht="15" customHeight="1">
      <c r="A350" s="162" t="s">
        <v>2905</v>
      </c>
      <c r="B350" s="162" t="s">
        <v>49</v>
      </c>
      <c r="C350" s="162" t="s">
        <v>26</v>
      </c>
      <c r="F350" s="162" t="s">
        <v>16</v>
      </c>
      <c r="G350" s="162" t="str">
        <f>CHOOSE(MONTH(H350), "Janvier", "Fevrier", "Mars", "Avril", "Mai", "Juin", "Juillet", "Aout", "Septembre", "Octobre", "Novembre", "Decembre")</f>
        <v>Janvier</v>
      </c>
      <c r="H350" s="153">
        <v>42755</v>
      </c>
      <c r="I350" s="155" t="s">
        <v>1050</v>
      </c>
      <c r="J350" s="73" t="s">
        <v>1029</v>
      </c>
      <c r="K350" s="73" t="s">
        <v>1247</v>
      </c>
      <c r="M350" s="80" t="str">
        <f>IFERROR(VLOOKUP(K350,REFERENCES!R:S,2,FALSE),"")</f>
        <v>Nombre de personnes</v>
      </c>
      <c r="N350" s="75">
        <v>50</v>
      </c>
      <c r="O350" s="75"/>
      <c r="P350" s="75"/>
      <c r="Q350" s="75"/>
      <c r="R350" s="79"/>
      <c r="S350" s="75">
        <v>50</v>
      </c>
      <c r="U350" s="162" t="s">
        <v>17</v>
      </c>
      <c r="V350" s="73" t="s">
        <v>261</v>
      </c>
      <c r="W350" s="72" t="s">
        <v>1292</v>
      </c>
      <c r="X350" s="73"/>
      <c r="AB350" s="162" t="str">
        <f>UPPER(LEFT(A350,3)&amp;YEAR(H350)&amp;MONTH(H350)&amp;DAY((H350))&amp;LEFT(U350,2)&amp;LEFT(V350,2)&amp;LEFT(W350,2))</f>
        <v>CAR2017120GRDA1E</v>
      </c>
      <c r="AC350" s="162">
        <f>COUNTIF($AB$4:$AB$297,AB350)</f>
        <v>0</v>
      </c>
      <c r="AD350" s="162" t="str">
        <f>VLOOKUP(U350,NIVEAUXADMIN!A:B,2,FALSE)</f>
        <v>HT08</v>
      </c>
      <c r="AE350" s="162" t="str">
        <f>VLOOKUP(V350,NIVEAUXADMIN!E:F,2,FALSE)</f>
        <v>HT08822</v>
      </c>
      <c r="AF350" s="162" t="str">
        <f>VLOOKUP(W350,NIVEAUXADMIN!I:J,2,FALSE)</f>
        <v>HT08822-01</v>
      </c>
      <c r="AG350" s="162">
        <f>IF(SUMPRODUCT(($A$4:$A350=A350)*($V$4:$V350=V350))&gt;1,0,1)</f>
        <v>0</v>
      </c>
    </row>
    <row r="351" spans="1:33" s="162" customFormat="1" ht="15" customHeight="1">
      <c r="A351" s="162" t="s">
        <v>2905</v>
      </c>
      <c r="B351" s="162" t="s">
        <v>49</v>
      </c>
      <c r="C351" s="162" t="s">
        <v>26</v>
      </c>
      <c r="F351" s="162" t="s">
        <v>16</v>
      </c>
      <c r="G351" s="162" t="str">
        <f>CHOOSE(MONTH(H351), "Janvier", "Fevrier", "Mars", "Avril", "Mai", "Juin", "Juillet", "Aout", "Septembre", "Octobre", "Novembre", "Decembre")</f>
        <v>Janvier</v>
      </c>
      <c r="H351" s="153">
        <v>42756</v>
      </c>
      <c r="I351" s="155" t="s">
        <v>1051</v>
      </c>
      <c r="J351" s="73" t="s">
        <v>1052</v>
      </c>
      <c r="K351" s="73" t="s">
        <v>1062</v>
      </c>
      <c r="L351" s="72" t="s">
        <v>1205</v>
      </c>
      <c r="M351" s="80" t="str">
        <f>IFERROR(VLOOKUP(K351,REFERENCES!R:S,2,FALSE),"")</f>
        <v>Nombre</v>
      </c>
      <c r="N351" s="75">
        <v>899</v>
      </c>
      <c r="O351" s="75"/>
      <c r="P351" s="75"/>
      <c r="Q351" s="75"/>
      <c r="R351" s="79"/>
      <c r="S351" s="75">
        <v>899</v>
      </c>
      <c r="U351" s="162" t="s">
        <v>17</v>
      </c>
      <c r="V351" s="73" t="s">
        <v>269</v>
      </c>
      <c r="X351" s="162" t="s">
        <v>2726</v>
      </c>
      <c r="AB351" s="162" t="str">
        <f>UPPER(LEFT(A351,3)&amp;YEAR(H351)&amp;MONTH(H351)&amp;DAY((H351))&amp;LEFT(U351,2)&amp;LEFT(V351,2)&amp;LEFT(W351,2))</f>
        <v>CAR2017121GRMO</v>
      </c>
      <c r="AC351" s="162">
        <f>COUNTIF($AB$4:$AB$297,AB351)</f>
        <v>0</v>
      </c>
      <c r="AD351" s="162" t="str">
        <f>VLOOKUP(U351,NIVEAUXADMIN!A:B,2,FALSE)</f>
        <v>HT08</v>
      </c>
      <c r="AE351" s="162" t="str">
        <f>VLOOKUP(V351,NIVEAUXADMIN!E:F,2,FALSE)</f>
        <v>HT08814</v>
      </c>
      <c r="AF351" s="162" t="e">
        <f>VLOOKUP(W351,NIVEAUXADMIN!I:J,2,FALSE)</f>
        <v>#N/A</v>
      </c>
      <c r="AG351" s="162">
        <f>IF(SUMPRODUCT(($A$4:$A351=A351)*($V$4:$V351=V351))&gt;1,0,1)</f>
        <v>0</v>
      </c>
    </row>
    <row r="352" spans="1:33" s="162" customFormat="1" ht="15" customHeight="1">
      <c r="A352" s="162" t="s">
        <v>2905</v>
      </c>
      <c r="B352" s="162" t="s">
        <v>49</v>
      </c>
      <c r="C352" s="162" t="s">
        <v>26</v>
      </c>
      <c r="F352" s="162" t="s">
        <v>16</v>
      </c>
      <c r="G352" s="162" t="str">
        <f>CHOOSE(MONTH(H352), "Janvier", "Fevrier", "Mars", "Avril", "Mai", "Juin", "Juillet", "Aout", "Septembre", "Octobre", "Novembre", "Decembre")</f>
        <v>Janvier</v>
      </c>
      <c r="H352" s="153">
        <v>42758</v>
      </c>
      <c r="I352" s="155" t="s">
        <v>1051</v>
      </c>
      <c r="J352" s="73" t="s">
        <v>1052</v>
      </c>
      <c r="K352" s="73" t="s">
        <v>1059</v>
      </c>
      <c r="M352" s="80" t="str">
        <f>IFERROR(VLOOKUP(K352,REFERENCES!R:S,2,FALSE),"")</f>
        <v>Nombre</v>
      </c>
      <c r="N352" s="75">
        <v>14770</v>
      </c>
      <c r="O352" s="75"/>
      <c r="P352" s="75"/>
      <c r="Q352" s="75"/>
      <c r="R352" s="79"/>
      <c r="S352" s="75">
        <v>211</v>
      </c>
      <c r="U352" s="162" t="s">
        <v>17</v>
      </c>
      <c r="V352" s="162" t="s">
        <v>255</v>
      </c>
      <c r="W352" s="72" t="s">
        <v>1281</v>
      </c>
      <c r="X352" s="73"/>
      <c r="AB352" s="162" t="str">
        <f>UPPER(LEFT(A352,3)&amp;YEAR(H352)&amp;MONTH(H352)&amp;DAY((H352))&amp;LEFT(U352,2)&amp;LEFT(V352,2)&amp;LEFT(W352,2))</f>
        <v>CAR2017123GRCH1E</v>
      </c>
      <c r="AC352" s="162">
        <f>COUNTIF($AB$4:$AB$297,AB352)</f>
        <v>0</v>
      </c>
      <c r="AD352" s="162" t="str">
        <f>VLOOKUP(U352,NIVEAUXADMIN!A:B,2,FALSE)</f>
        <v>HT08</v>
      </c>
      <c r="AE352" s="162" t="str">
        <f>VLOOKUP(V352,NIVEAUXADMIN!E:F,2,FALSE)</f>
        <v>HT08815</v>
      </c>
      <c r="AF352" s="162" t="str">
        <f>VLOOKUP(W352,NIVEAUXADMIN!I:J,2,FALSE)</f>
        <v>HT08815-01</v>
      </c>
      <c r="AG352" s="162">
        <f>IF(SUMPRODUCT(($A$4:$A352=A352)*($V$4:$V352=V352))&gt;1,0,1)</f>
        <v>0</v>
      </c>
    </row>
    <row r="353" spans="1:33" s="162" customFormat="1" ht="15" customHeight="1">
      <c r="A353" s="162" t="s">
        <v>2905</v>
      </c>
      <c r="B353" s="162" t="s">
        <v>49</v>
      </c>
      <c r="C353" s="162" t="s">
        <v>26</v>
      </c>
      <c r="F353" s="162" t="s">
        <v>16</v>
      </c>
      <c r="G353" s="162" t="str">
        <f>CHOOSE(MONTH(H353), "Janvier", "Fevrier", "Mars", "Avril", "Mai", "Juin", "Juillet", "Aout", "Septembre", "Octobre", "Novembre", "Decembre")</f>
        <v>Janvier</v>
      </c>
      <c r="H353" s="153">
        <v>42758</v>
      </c>
      <c r="I353" s="155" t="s">
        <v>1051</v>
      </c>
      <c r="J353" s="73" t="s">
        <v>1052</v>
      </c>
      <c r="K353" s="73" t="s">
        <v>1059</v>
      </c>
      <c r="M353" s="80" t="str">
        <f>IFERROR(VLOOKUP(K353,REFERENCES!R:S,2,FALSE),"")</f>
        <v>Nombre</v>
      </c>
      <c r="N353" s="75">
        <v>1750</v>
      </c>
      <c r="O353" s="75"/>
      <c r="P353" s="75"/>
      <c r="Q353" s="75"/>
      <c r="R353" s="79"/>
      <c r="S353" s="75">
        <v>25</v>
      </c>
      <c r="U353" s="162" t="s">
        <v>17</v>
      </c>
      <c r="V353" s="73" t="s">
        <v>255</v>
      </c>
      <c r="W353" s="72" t="s">
        <v>1407</v>
      </c>
      <c r="X353" s="73"/>
      <c r="AB353" s="162" t="str">
        <f>UPPER(LEFT(A353,3)&amp;YEAR(H353)&amp;MONTH(H353)&amp;DAY((H353))&amp;LEFT(U353,2)&amp;LEFT(V353,2)&amp;LEFT(W353,2))</f>
        <v>CAR2017123GRCH2E</v>
      </c>
      <c r="AC353" s="162">
        <f>COUNTIF($AB$4:$AB$297,AB353)</f>
        <v>0</v>
      </c>
      <c r="AD353" s="162" t="str">
        <f>VLOOKUP(U353,NIVEAUXADMIN!A:B,2,FALSE)</f>
        <v>HT08</v>
      </c>
      <c r="AE353" s="162" t="str">
        <f>VLOOKUP(V353,NIVEAUXADMIN!E:F,2,FALSE)</f>
        <v>HT08815</v>
      </c>
      <c r="AF353" s="162" t="str">
        <f>VLOOKUP(W353,NIVEAUXADMIN!I:J,2,FALSE)</f>
        <v>HT08815-02</v>
      </c>
      <c r="AG353" s="162">
        <f>IF(SUMPRODUCT(($A$4:$A353=A353)*($V$4:$V353=V353))&gt;1,0,1)</f>
        <v>0</v>
      </c>
    </row>
    <row r="354" spans="1:33" s="162" customFormat="1" ht="15" customHeight="1">
      <c r="A354" s="162" t="s">
        <v>2905</v>
      </c>
      <c r="B354" s="162" t="s">
        <v>49</v>
      </c>
      <c r="C354" s="162" t="s">
        <v>26</v>
      </c>
      <c r="F354" s="162" t="s">
        <v>16</v>
      </c>
      <c r="G354" s="162" t="str">
        <f>CHOOSE(MONTH(H354), "Janvier", "Fevrier", "Mars", "Avril", "Mai", "Juin", "Juillet", "Aout", "Septembre", "Octobre", "Novembre", "Decembre")</f>
        <v>Janvier</v>
      </c>
      <c r="H354" s="153">
        <v>42759</v>
      </c>
      <c r="I354" s="155" t="s">
        <v>1051</v>
      </c>
      <c r="J354" s="162" t="s">
        <v>1052</v>
      </c>
      <c r="K354" s="162" t="s">
        <v>1061</v>
      </c>
      <c r="L354" s="72"/>
      <c r="M354" s="80" t="str">
        <f>IFERROR(VLOOKUP(K354,REFERENCES!R:S,2,FALSE),"")</f>
        <v>Nombre</v>
      </c>
      <c r="N354" s="75">
        <v>90</v>
      </c>
      <c r="O354" s="140"/>
      <c r="P354" s="140"/>
      <c r="Q354" s="140"/>
      <c r="R354" s="79" t="s">
        <v>1875</v>
      </c>
      <c r="S354" s="75">
        <v>30</v>
      </c>
      <c r="T354" s="85" t="s">
        <v>1040</v>
      </c>
      <c r="U354" s="162" t="s">
        <v>17</v>
      </c>
      <c r="V354" s="73" t="s">
        <v>18</v>
      </c>
      <c r="W354" s="72" t="s">
        <v>1754</v>
      </c>
      <c r="Y354" s="164"/>
      <c r="AB354" s="162" t="str">
        <f>UPPER(LEFT(A354,3)&amp;YEAR(H354)&amp;MONTH(H354)&amp;DAY((H354))&amp;LEFT(U354,2)&amp;LEFT(V354,2)&amp;LEFT(W354,2))</f>
        <v>CAR2017124GRJE7E</v>
      </c>
      <c r="AC354" s="162">
        <f>COUNTIF($AB$4:$AB$297,AB354)</f>
        <v>0</v>
      </c>
      <c r="AD354" s="162" t="str">
        <f>VLOOKUP(U354,NIVEAUXADMIN!A:B,2,FALSE)</f>
        <v>HT08</v>
      </c>
      <c r="AE354" s="162" t="str">
        <f>VLOOKUP(V354,NIVEAUXADMIN!E:F,2,FALSE)</f>
        <v>HT08811</v>
      </c>
      <c r="AF354" s="162" t="str">
        <f>VLOOKUP(W354,NIVEAUXADMIN!I:J,2,FALSE)</f>
        <v>HT08811-07</v>
      </c>
      <c r="AG354" s="162">
        <f>IF(SUMPRODUCT(($A$4:$A354=A354)*($V$4:$V354=V354))&gt;1,0,1)</f>
        <v>0</v>
      </c>
    </row>
    <row r="355" spans="1:33" s="162" customFormat="1" ht="15" customHeight="1">
      <c r="A355" s="162" t="s">
        <v>2905</v>
      </c>
      <c r="B355" s="162" t="s">
        <v>49</v>
      </c>
      <c r="C355" s="162" t="s">
        <v>26</v>
      </c>
      <c r="F355" s="162" t="s">
        <v>16</v>
      </c>
      <c r="G355" s="162" t="str">
        <f>CHOOSE(MONTH(H355), "Janvier", "Fevrier", "Mars", "Avril", "Mai", "Juin", "Juillet", "Aout", "Septembre", "Octobre", "Novembre", "Decembre")</f>
        <v>Janvier</v>
      </c>
      <c r="H355" s="153">
        <v>42759</v>
      </c>
      <c r="I355" s="155" t="s">
        <v>1051</v>
      </c>
      <c r="J355" s="73" t="s">
        <v>1052</v>
      </c>
      <c r="K355" s="73" t="s">
        <v>1059</v>
      </c>
      <c r="M355" s="80" t="str">
        <f>IFERROR(VLOOKUP(K355,REFERENCES!R:S,2,FALSE),"")</f>
        <v>Nombre</v>
      </c>
      <c r="N355" s="75">
        <v>5250</v>
      </c>
      <c r="O355" s="75"/>
      <c r="P355" s="75"/>
      <c r="Q355" s="75"/>
      <c r="R355" s="79"/>
      <c r="S355" s="75">
        <v>75</v>
      </c>
      <c r="U355" s="162" t="s">
        <v>17</v>
      </c>
      <c r="V355" s="162" t="s">
        <v>255</v>
      </c>
      <c r="W355" s="72" t="s">
        <v>1281</v>
      </c>
      <c r="X355" s="73"/>
      <c r="AB355" s="162" t="str">
        <f>UPPER(LEFT(A355,3)&amp;YEAR(H355)&amp;MONTH(H355)&amp;DAY((H355))&amp;LEFT(U355,2)&amp;LEFT(V355,2)&amp;LEFT(W355,2))</f>
        <v>CAR2017124GRCH1E</v>
      </c>
      <c r="AC355" s="162">
        <f>COUNTIF($AB$4:$AB$297,AB355)</f>
        <v>0</v>
      </c>
      <c r="AD355" s="162" t="str">
        <f>VLOOKUP(U355,NIVEAUXADMIN!A:B,2,FALSE)</f>
        <v>HT08</v>
      </c>
      <c r="AE355" s="162" t="str">
        <f>VLOOKUP(V355,NIVEAUXADMIN!E:F,2,FALSE)</f>
        <v>HT08815</v>
      </c>
      <c r="AF355" s="162" t="str">
        <f>VLOOKUP(W355,NIVEAUXADMIN!I:J,2,FALSE)</f>
        <v>HT08815-01</v>
      </c>
      <c r="AG355" s="162">
        <f>IF(SUMPRODUCT(($A$4:$A355=A355)*($V$4:$V355=V355))&gt;1,0,1)</f>
        <v>0</v>
      </c>
    </row>
    <row r="356" spans="1:33" s="162" customFormat="1" ht="15" customHeight="1">
      <c r="A356" s="162" t="s">
        <v>2905</v>
      </c>
      <c r="B356" s="162" t="s">
        <v>49</v>
      </c>
      <c r="C356" s="162" t="s">
        <v>26</v>
      </c>
      <c r="F356" s="162" t="s">
        <v>16</v>
      </c>
      <c r="G356" s="162" t="str">
        <f>CHOOSE(MONTH(H356), "Janvier", "Fevrier", "Mars", "Avril", "Mai", "Juin", "Juillet", "Aout", "Septembre", "Octobre", "Novembre", "Decembre")</f>
        <v>Janvier</v>
      </c>
      <c r="H356" s="153">
        <v>42759</v>
      </c>
      <c r="I356" s="155" t="s">
        <v>1051</v>
      </c>
      <c r="J356" s="73" t="s">
        <v>1052</v>
      </c>
      <c r="K356" s="73" t="s">
        <v>1059</v>
      </c>
      <c r="L356" s="72"/>
      <c r="M356" s="80" t="str">
        <f>IFERROR(VLOOKUP(K356,REFERENCES!R:S,2,FALSE),"")</f>
        <v>Nombre</v>
      </c>
      <c r="N356" s="75">
        <v>7700</v>
      </c>
      <c r="O356" s="75"/>
      <c r="P356" s="75"/>
      <c r="Q356" s="75"/>
      <c r="R356" s="79"/>
      <c r="S356" s="75">
        <v>110</v>
      </c>
      <c r="U356" s="162" t="s">
        <v>17</v>
      </c>
      <c r="V356" s="73" t="s">
        <v>18</v>
      </c>
      <c r="W356" s="72" t="s">
        <v>1297</v>
      </c>
      <c r="X356" s="73"/>
      <c r="AB356" s="162" t="str">
        <f>UPPER(LEFT(A356,3)&amp;YEAR(H356)&amp;MONTH(H356)&amp;DAY((H356))&amp;LEFT(U356,2)&amp;LEFT(V356,2)&amp;LEFT(W356,2))</f>
        <v>CAR2017124GRJE1È</v>
      </c>
      <c r="AC356" s="162">
        <f>COUNTIF($AB$4:$AB$297,AB356)</f>
        <v>0</v>
      </c>
      <c r="AD356" s="162" t="str">
        <f>VLOOKUP(U356,NIVEAUXADMIN!A:B,2,FALSE)</f>
        <v>HT08</v>
      </c>
      <c r="AE356" s="162" t="str">
        <f>VLOOKUP(V356,NIVEAUXADMIN!E:F,2,FALSE)</f>
        <v>HT08811</v>
      </c>
      <c r="AF356" s="162" t="str">
        <f>VLOOKUP(W356,NIVEAUXADMIN!I:J,2,FALSE)</f>
        <v>HT08811-01</v>
      </c>
      <c r="AG356" s="162">
        <f>IF(SUMPRODUCT(($A$4:$A356=A356)*($V$4:$V356=V356))&gt;1,0,1)</f>
        <v>0</v>
      </c>
    </row>
    <row r="357" spans="1:33" s="162" customFormat="1" ht="15" customHeight="1">
      <c r="A357" s="162" t="s">
        <v>2905</v>
      </c>
      <c r="B357" s="162" t="s">
        <v>49</v>
      </c>
      <c r="C357" s="162" t="s">
        <v>26</v>
      </c>
      <c r="F357" s="162" t="s">
        <v>16</v>
      </c>
      <c r="G357" s="162" t="str">
        <f>CHOOSE(MONTH(H357), "Janvier", "Fevrier", "Mars", "Avril", "Mai", "Juin", "Juillet", "Aout", "Septembre", "Octobre", "Novembre", "Decembre")</f>
        <v>Janvier</v>
      </c>
      <c r="H357" s="153">
        <v>42760</v>
      </c>
      <c r="I357" s="155" t="s">
        <v>1051</v>
      </c>
      <c r="J357" s="73" t="s">
        <v>1052</v>
      </c>
      <c r="K357" s="73" t="s">
        <v>1059</v>
      </c>
      <c r="L357" s="72"/>
      <c r="M357" s="80" t="str">
        <f>IFERROR(VLOOKUP(K357,REFERENCES!R:S,2,FALSE),"")</f>
        <v>Nombre</v>
      </c>
      <c r="N357" s="75">
        <v>28700</v>
      </c>
      <c r="O357" s="75"/>
      <c r="P357" s="75"/>
      <c r="Q357" s="75"/>
      <c r="R357" s="79"/>
      <c r="S357" s="75">
        <v>410</v>
      </c>
      <c r="U357" s="162" t="s">
        <v>17</v>
      </c>
      <c r="V357" s="73" t="s">
        <v>18</v>
      </c>
      <c r="W357" s="72" t="s">
        <v>1297</v>
      </c>
      <c r="X357" s="73"/>
      <c r="AB357" s="162" t="str">
        <f>UPPER(LEFT(A357,3)&amp;YEAR(H357)&amp;MONTH(H357)&amp;DAY((H357))&amp;LEFT(U357,2)&amp;LEFT(V357,2)&amp;LEFT(W357,2))</f>
        <v>CAR2017125GRJE1È</v>
      </c>
      <c r="AC357" s="162">
        <f>COUNTIF($AB$4:$AB$297,AB357)</f>
        <v>0</v>
      </c>
      <c r="AD357" s="162" t="str">
        <f>VLOOKUP(U357,NIVEAUXADMIN!A:B,2,FALSE)</f>
        <v>HT08</v>
      </c>
      <c r="AE357" s="162" t="str">
        <f>VLOOKUP(V357,NIVEAUXADMIN!E:F,2,FALSE)</f>
        <v>HT08811</v>
      </c>
      <c r="AF357" s="162" t="str">
        <f>VLOOKUP(W357,NIVEAUXADMIN!I:J,2,FALSE)</f>
        <v>HT08811-01</v>
      </c>
      <c r="AG357" s="162">
        <f>IF(SUMPRODUCT(($A$4:$A357=A357)*($V$4:$V357=V357))&gt;1,0,1)</f>
        <v>0</v>
      </c>
    </row>
    <row r="358" spans="1:33" s="162" customFormat="1" ht="15" customHeight="1">
      <c r="A358" s="162" t="s">
        <v>2905</v>
      </c>
      <c r="B358" s="162" t="s">
        <v>49</v>
      </c>
      <c r="C358" s="162" t="s">
        <v>26</v>
      </c>
      <c r="F358" s="162" t="s">
        <v>16</v>
      </c>
      <c r="G358" s="162" t="str">
        <f>CHOOSE(MONTH(H358), "Janvier", "Fevrier", "Mars", "Avril", "Mai", "Juin", "Juillet", "Aout", "Septembre", "Octobre", "Novembre", "Decembre")</f>
        <v>Janvier</v>
      </c>
      <c r="H358" s="153">
        <v>42760</v>
      </c>
      <c r="I358" s="155" t="s">
        <v>1051</v>
      </c>
      <c r="J358" s="73" t="s">
        <v>1052</v>
      </c>
      <c r="K358" s="73" t="s">
        <v>1059</v>
      </c>
      <c r="M358" s="80" t="str">
        <f>IFERROR(VLOOKUP(K358,REFERENCES!R:S,2,FALSE),"")</f>
        <v>Nombre</v>
      </c>
      <c r="N358" s="75">
        <v>13090</v>
      </c>
      <c r="O358" s="75"/>
      <c r="P358" s="75"/>
      <c r="Q358" s="75"/>
      <c r="R358" s="79"/>
      <c r="S358" s="75">
        <v>187</v>
      </c>
      <c r="U358" s="162" t="s">
        <v>17</v>
      </c>
      <c r="V358" s="73" t="s">
        <v>269</v>
      </c>
      <c r="W358" s="162" t="s">
        <v>1411</v>
      </c>
      <c r="X358" s="73"/>
      <c r="AB358" s="162" t="str">
        <f>UPPER(LEFT(A358,3)&amp;YEAR(H358)&amp;MONTH(H358)&amp;DAY((H358))&amp;LEFT(U358,2)&amp;LEFT(V358,2)&amp;LEFT(W358,2))</f>
        <v>CAR2017125GRMO2E</v>
      </c>
      <c r="AC358" s="162">
        <f>COUNTIF($AB$4:$AB$297,AB358)</f>
        <v>0</v>
      </c>
      <c r="AD358" s="162" t="str">
        <f>VLOOKUP(U358,NIVEAUXADMIN!A:B,2,FALSE)</f>
        <v>HT08</v>
      </c>
      <c r="AE358" s="162" t="str">
        <f>VLOOKUP(V358,NIVEAUXADMIN!E:F,2,FALSE)</f>
        <v>HT08814</v>
      </c>
      <c r="AF358" s="162" t="str">
        <f>VLOOKUP(W358,NIVEAUXADMIN!I:J,2,FALSE)</f>
        <v>HT08814-02</v>
      </c>
      <c r="AG358" s="162">
        <f>IF(SUMPRODUCT(($A$4:$A358=A358)*($V$4:$V358=V358))&gt;1,0,1)</f>
        <v>0</v>
      </c>
    </row>
    <row r="359" spans="1:33" s="162" customFormat="1" ht="15" customHeight="1">
      <c r="A359" s="162" t="s">
        <v>2905</v>
      </c>
      <c r="B359" s="162" t="s">
        <v>49</v>
      </c>
      <c r="C359" s="162" t="s">
        <v>26</v>
      </c>
      <c r="F359" s="162" t="s">
        <v>16</v>
      </c>
      <c r="G359" s="162" t="str">
        <f>CHOOSE(MONTH(H359), "Janvier", "Fevrier", "Mars", "Avril", "Mai", "Juin", "Juillet", "Aout", "Septembre", "Octobre", "Novembre", "Decembre")</f>
        <v>Janvier</v>
      </c>
      <c r="H359" s="153">
        <v>42761</v>
      </c>
      <c r="I359" s="155" t="s">
        <v>1051</v>
      </c>
      <c r="J359" s="73" t="s">
        <v>1052</v>
      </c>
      <c r="K359" s="73" t="s">
        <v>1059</v>
      </c>
      <c r="M359" s="80" t="str">
        <f>IFERROR(VLOOKUP(K359,REFERENCES!R:S,2,FALSE),"")</f>
        <v>Nombre</v>
      </c>
      <c r="N359" s="75">
        <v>9520</v>
      </c>
      <c r="O359" s="75"/>
      <c r="P359" s="75"/>
      <c r="Q359" s="75"/>
      <c r="R359" s="79"/>
      <c r="S359" s="75">
        <v>136</v>
      </c>
      <c r="U359" s="162" t="s">
        <v>17</v>
      </c>
      <c r="V359" s="73" t="s">
        <v>255</v>
      </c>
      <c r="W359" s="72" t="s">
        <v>1407</v>
      </c>
      <c r="X359" s="73"/>
      <c r="AB359" s="162" t="str">
        <f>UPPER(LEFT(A359,3)&amp;YEAR(H359)&amp;MONTH(H359)&amp;DAY((H359))&amp;LEFT(U359,2)&amp;LEFT(V359,2)&amp;LEFT(W359,2))</f>
        <v>CAR2017126GRCH2E</v>
      </c>
      <c r="AC359" s="162">
        <f>COUNTIF($AB$4:$AB$297,AB359)</f>
        <v>0</v>
      </c>
      <c r="AD359" s="162" t="str">
        <f>VLOOKUP(U359,NIVEAUXADMIN!A:B,2,FALSE)</f>
        <v>HT08</v>
      </c>
      <c r="AE359" s="162" t="str">
        <f>VLOOKUP(V359,NIVEAUXADMIN!E:F,2,FALSE)</f>
        <v>HT08815</v>
      </c>
      <c r="AF359" s="162" t="str">
        <f>VLOOKUP(W359,NIVEAUXADMIN!I:J,2,FALSE)</f>
        <v>HT08815-02</v>
      </c>
      <c r="AG359" s="162">
        <f>IF(SUMPRODUCT(($A$4:$A359=A359)*($V$4:$V359=V359))&gt;1,0,1)</f>
        <v>0</v>
      </c>
    </row>
    <row r="360" spans="1:33" s="162" customFormat="1" ht="15" customHeight="1">
      <c r="A360" s="162" t="s">
        <v>2905</v>
      </c>
      <c r="B360" s="162" t="s">
        <v>49</v>
      </c>
      <c r="C360" s="162" t="s">
        <v>26</v>
      </c>
      <c r="F360" s="162" t="s">
        <v>16</v>
      </c>
      <c r="G360" s="162" t="str">
        <f>CHOOSE(MONTH(H360), "Janvier", "Fevrier", "Mars", "Avril", "Mai", "Juin", "Juillet", "Aout", "Septembre", "Octobre", "Novembre", "Decembre")</f>
        <v>Janvier</v>
      </c>
      <c r="H360" s="153">
        <v>42761</v>
      </c>
      <c r="I360" s="155" t="s">
        <v>1051</v>
      </c>
      <c r="J360" s="73" t="s">
        <v>1052</v>
      </c>
      <c r="K360" s="73" t="s">
        <v>1059</v>
      </c>
      <c r="L360" s="72"/>
      <c r="M360" s="80" t="str">
        <f>IFERROR(VLOOKUP(K360,REFERENCES!R:S,2,FALSE),"")</f>
        <v>Nombre</v>
      </c>
      <c r="N360" s="75">
        <v>5670</v>
      </c>
      <c r="O360" s="75"/>
      <c r="P360" s="75"/>
      <c r="Q360" s="75"/>
      <c r="R360" s="79"/>
      <c r="S360" s="75">
        <v>81</v>
      </c>
      <c r="U360" s="162" t="s">
        <v>17</v>
      </c>
      <c r="V360" s="73" t="s">
        <v>18</v>
      </c>
      <c r="W360" s="72" t="s">
        <v>1297</v>
      </c>
      <c r="X360" s="73"/>
      <c r="AB360" s="162" t="str">
        <f>UPPER(LEFT(A360,3)&amp;YEAR(H360)&amp;MONTH(H360)&amp;DAY((H360))&amp;LEFT(U360,2)&amp;LEFT(V360,2)&amp;LEFT(W360,2))</f>
        <v>CAR2017126GRJE1È</v>
      </c>
      <c r="AC360" s="162">
        <f>COUNTIF($AB$4:$AB$297,AB360)</f>
        <v>0</v>
      </c>
      <c r="AD360" s="162" t="str">
        <f>VLOOKUP(U360,NIVEAUXADMIN!A:B,2,FALSE)</f>
        <v>HT08</v>
      </c>
      <c r="AE360" s="162" t="str">
        <f>VLOOKUP(V360,NIVEAUXADMIN!E:F,2,FALSE)</f>
        <v>HT08811</v>
      </c>
      <c r="AF360" s="162" t="str">
        <f>VLOOKUP(W360,NIVEAUXADMIN!I:J,2,FALSE)</f>
        <v>HT08811-01</v>
      </c>
      <c r="AG360" s="162">
        <f>IF(SUMPRODUCT(($A$4:$A360=A360)*($V$4:$V360=V360))&gt;1,0,1)</f>
        <v>0</v>
      </c>
    </row>
    <row r="361" spans="1:33" s="162" customFormat="1" ht="15" customHeight="1">
      <c r="A361" s="162" t="s">
        <v>2905</v>
      </c>
      <c r="B361" s="162" t="s">
        <v>49</v>
      </c>
      <c r="C361" s="162" t="s">
        <v>26</v>
      </c>
      <c r="F361" s="162" t="s">
        <v>16</v>
      </c>
      <c r="G361" s="162" t="str">
        <f>CHOOSE(MONTH(H361), "Janvier", "Fevrier", "Mars", "Avril", "Mai", "Juin", "Juillet", "Aout", "Septembre", "Octobre", "Novembre", "Decembre")</f>
        <v>Janvier</v>
      </c>
      <c r="H361" s="153">
        <v>42762</v>
      </c>
      <c r="I361" s="155" t="s">
        <v>1051</v>
      </c>
      <c r="J361" s="73" t="s">
        <v>1052</v>
      </c>
      <c r="K361" s="73" t="s">
        <v>1062</v>
      </c>
      <c r="L361" s="172" t="s">
        <v>1205</v>
      </c>
      <c r="M361" s="80" t="str">
        <f>IFERROR(VLOOKUP(K361,REFERENCES!R:S,2,FALSE),"")</f>
        <v>Nombre</v>
      </c>
      <c r="N361" s="75">
        <v>840</v>
      </c>
      <c r="O361" s="75"/>
      <c r="P361" s="75"/>
      <c r="Q361" s="75"/>
      <c r="R361" s="79"/>
      <c r="S361" s="75">
        <v>840</v>
      </c>
      <c r="U361" s="162" t="s">
        <v>17</v>
      </c>
      <c r="V361" s="73" t="s">
        <v>255</v>
      </c>
      <c r="W361" s="72" t="s">
        <v>1281</v>
      </c>
      <c r="X361" s="73"/>
      <c r="AB361" s="162" t="str">
        <f>UPPER(LEFT(A361,3)&amp;YEAR(H361)&amp;MONTH(H361)&amp;DAY((H361))&amp;LEFT(U361,2)&amp;LEFT(V361,2)&amp;LEFT(W361,2))</f>
        <v>CAR2017127GRCH1E</v>
      </c>
      <c r="AC361" s="162">
        <f>COUNTIF($AB$4:$AB$297,AB361)</f>
        <v>0</v>
      </c>
      <c r="AD361" s="162" t="str">
        <f>VLOOKUP(U361,NIVEAUXADMIN!A:B,2,FALSE)</f>
        <v>HT08</v>
      </c>
      <c r="AE361" s="162" t="str">
        <f>VLOOKUP(V361,NIVEAUXADMIN!E:F,2,FALSE)</f>
        <v>HT08815</v>
      </c>
      <c r="AF361" s="162" t="str">
        <f>VLOOKUP(W361,NIVEAUXADMIN!I:J,2,FALSE)</f>
        <v>HT08815-01</v>
      </c>
      <c r="AG361" s="162">
        <f>IF(SUMPRODUCT(($A$4:$A361=A361)*($V$4:$V361=V361))&gt;1,0,1)</f>
        <v>0</v>
      </c>
    </row>
    <row r="362" spans="1:33" s="162" customFormat="1" ht="15" customHeight="1">
      <c r="A362" s="162" t="s">
        <v>2905</v>
      </c>
      <c r="B362" s="162" t="s">
        <v>49</v>
      </c>
      <c r="C362" s="162" t="s">
        <v>26</v>
      </c>
      <c r="F362" s="162" t="s">
        <v>16</v>
      </c>
      <c r="G362" s="162" t="str">
        <f>CHOOSE(MONTH(H362), "Janvier", "Fevrier", "Mars", "Avril", "Mai", "Juin", "Juillet", "Aout", "Septembre", "Octobre", "Novembre", "Decembre")</f>
        <v>Janvier</v>
      </c>
      <c r="H362" s="153">
        <v>42762</v>
      </c>
      <c r="I362" s="155" t="s">
        <v>1051</v>
      </c>
      <c r="J362" s="73" t="s">
        <v>1052</v>
      </c>
      <c r="K362" s="73" t="s">
        <v>1062</v>
      </c>
      <c r="M362" s="80" t="str">
        <f>IFERROR(VLOOKUP(K362,REFERENCES!R:S,2,FALSE),"")</f>
        <v>Nombre</v>
      </c>
      <c r="N362" s="75">
        <v>73</v>
      </c>
      <c r="O362" s="75"/>
      <c r="P362" s="75"/>
      <c r="Q362" s="75"/>
      <c r="R362" s="79"/>
      <c r="S362" s="75">
        <v>73</v>
      </c>
      <c r="U362" s="162" t="s">
        <v>17</v>
      </c>
      <c r="V362" s="73" t="s">
        <v>248</v>
      </c>
      <c r="W362" s="72"/>
      <c r="AB362" s="162" t="str">
        <f>UPPER(LEFT(A362,3)&amp;YEAR(H362)&amp;MONTH(H362)&amp;DAY((H362))&amp;LEFT(U362,2)&amp;LEFT(V362,2)&amp;LEFT(W362,2))</f>
        <v>CAR2017127GRBE</v>
      </c>
      <c r="AC362" s="162">
        <f>COUNTIF($AB$4:$AB$297,AB362)</f>
        <v>0</v>
      </c>
      <c r="AD362" s="162" t="str">
        <f>VLOOKUP(U362,NIVEAUXADMIN!A:B,2,FALSE)</f>
        <v>HT08</v>
      </c>
      <c r="AE362" s="162" t="str">
        <f>VLOOKUP(V362,NIVEAUXADMIN!E:F,2,FALSE)</f>
        <v>HT08833</v>
      </c>
      <c r="AF362" s="162" t="e">
        <f>VLOOKUP(W362,NIVEAUXADMIN!I:J,2,FALSE)</f>
        <v>#N/A</v>
      </c>
      <c r="AG362" s="162">
        <f>IF(SUMPRODUCT(($A$4:$A362=A362)*($V$4:$V362=V362))&gt;1,0,1)</f>
        <v>0</v>
      </c>
    </row>
    <row r="363" spans="1:33" s="162" customFormat="1" ht="15" customHeight="1">
      <c r="A363" s="162" t="s">
        <v>2905</v>
      </c>
      <c r="B363" s="162" t="s">
        <v>49</v>
      </c>
      <c r="C363" s="162" t="s">
        <v>26</v>
      </c>
      <c r="F363" s="162" t="s">
        <v>16</v>
      </c>
      <c r="G363" s="162" t="str">
        <f>CHOOSE(MONTH(H363), "Janvier", "Fevrier", "Mars", "Avril", "Mai", "Juin", "Juillet", "Aout", "Septembre", "Octobre", "Novembre", "Decembre")</f>
        <v>Janvier</v>
      </c>
      <c r="H363" s="153">
        <v>42763</v>
      </c>
      <c r="I363" s="155" t="s">
        <v>1051</v>
      </c>
      <c r="J363" s="73" t="s">
        <v>1052</v>
      </c>
      <c r="K363" s="73" t="s">
        <v>1061</v>
      </c>
      <c r="L363" s="72"/>
      <c r="M363" s="80" t="str">
        <f>IFERROR(VLOOKUP(K363,REFERENCES!R:S,2,FALSE),"")</f>
        <v>Nombre</v>
      </c>
      <c r="N363" s="75">
        <v>231</v>
      </c>
      <c r="O363" s="140"/>
      <c r="P363" s="140"/>
      <c r="Q363" s="140"/>
      <c r="R363" s="79"/>
      <c r="S363" s="75">
        <v>77</v>
      </c>
      <c r="T363" s="85"/>
      <c r="U363" s="73" t="s">
        <v>17</v>
      </c>
      <c r="V363" s="73" t="s">
        <v>261</v>
      </c>
      <c r="W363" s="72" t="s">
        <v>1521</v>
      </c>
      <c r="X363" s="162" t="s">
        <v>1138</v>
      </c>
      <c r="Y363" s="164"/>
      <c r="AB363" s="162" t="str">
        <f>UPPER(LEFT(A363,3)&amp;YEAR(H363)&amp;MONTH(H363)&amp;DAY((H363))&amp;LEFT(U363,2)&amp;LEFT(V363,2)&amp;LEFT(W363,2))</f>
        <v>CAR2017128GRDA3E</v>
      </c>
      <c r="AC363" s="162">
        <f>COUNTIF($AB$4:$AB$297,AB363)</f>
        <v>0</v>
      </c>
      <c r="AD363" s="162" t="str">
        <f>VLOOKUP(U363,NIVEAUXADMIN!A:B,2,FALSE)</f>
        <v>HT08</v>
      </c>
      <c r="AE363" s="162" t="str">
        <f>VLOOKUP(V363,NIVEAUXADMIN!E:F,2,FALSE)</f>
        <v>HT08822</v>
      </c>
      <c r="AF363" s="162" t="str">
        <f>VLOOKUP(W363,NIVEAUXADMIN!I:J,2,FALSE)</f>
        <v>HT08822-03</v>
      </c>
      <c r="AG363" s="162">
        <f>IF(SUMPRODUCT(($A$4:$A363=A363)*($V$4:$V363=V363))&gt;1,0,1)</f>
        <v>0</v>
      </c>
    </row>
    <row r="364" spans="1:33" s="162" customFormat="1" ht="15" customHeight="1">
      <c r="A364" s="162" t="s">
        <v>2905</v>
      </c>
      <c r="B364" s="162" t="s">
        <v>49</v>
      </c>
      <c r="C364" s="162" t="s">
        <v>26</v>
      </c>
      <c r="F364" s="162" t="s">
        <v>16</v>
      </c>
      <c r="G364" s="162" t="str">
        <f>CHOOSE(MONTH(H364), "Janvier", "Fevrier", "Mars", "Avril", "Mai", "Juin", "Juillet", "Aout", "Septembre", "Octobre", "Novembre", "Decembre")</f>
        <v>Janvier</v>
      </c>
      <c r="H364" s="153">
        <v>42765</v>
      </c>
      <c r="I364" s="73" t="s">
        <v>1051</v>
      </c>
      <c r="J364" s="162" t="s">
        <v>1052</v>
      </c>
      <c r="K364" s="162" t="s">
        <v>1062</v>
      </c>
      <c r="M364" s="80" t="str">
        <f>IFERROR(VLOOKUP(K364,REFERENCES!R:S,2,FALSE),"")</f>
        <v>Nombre</v>
      </c>
      <c r="N364" s="75">
        <v>106</v>
      </c>
      <c r="O364" s="75"/>
      <c r="P364" s="75"/>
      <c r="Q364" s="75"/>
      <c r="R364" s="79"/>
      <c r="S364" s="75">
        <v>106</v>
      </c>
      <c r="U364" s="162" t="s">
        <v>17</v>
      </c>
      <c r="V364" s="162" t="s">
        <v>248</v>
      </c>
      <c r="W364" s="73"/>
      <c r="X364" s="73"/>
      <c r="AB364" s="162" t="str">
        <f>UPPER(LEFT(A364,3)&amp;YEAR(H364)&amp;MONTH(H364)&amp;DAY((H364))&amp;LEFT(U364,2)&amp;LEFT(V364,2)&amp;LEFT(W364,2))</f>
        <v>CAR2017130GRBE</v>
      </c>
      <c r="AC364" s="162">
        <f>COUNTIF($AB$4:$AB$297,AB364)</f>
        <v>0</v>
      </c>
      <c r="AD364" s="162" t="str">
        <f>VLOOKUP(U364,NIVEAUXADMIN!A:B,2,FALSE)</f>
        <v>HT08</v>
      </c>
      <c r="AE364" s="162" t="str">
        <f>VLOOKUP(V364,NIVEAUXADMIN!E:F,2,FALSE)</f>
        <v>HT08833</v>
      </c>
      <c r="AF364" s="162" t="e">
        <f>VLOOKUP(W364,NIVEAUXADMIN!I:J,2,FALSE)</f>
        <v>#N/A</v>
      </c>
      <c r="AG364" s="162">
        <f>IF(SUMPRODUCT(($A$4:$A364=A364)*($V$4:$V364=V364))&gt;1,0,1)</f>
        <v>0</v>
      </c>
    </row>
    <row r="365" spans="1:33" s="162" customFormat="1" ht="15" customHeight="1">
      <c r="A365" s="162" t="s">
        <v>2905</v>
      </c>
      <c r="B365" s="162" t="s">
        <v>49</v>
      </c>
      <c r="C365" s="162" t="s">
        <v>26</v>
      </c>
      <c r="F365" s="162" t="s">
        <v>16</v>
      </c>
      <c r="G365" s="162" t="str">
        <f>CHOOSE(MONTH(H365), "Janvier", "Fevrier", "Mars", "Avril", "Mai", "Juin", "Juillet", "Aout", "Septembre", "Octobre", "Novembre", "Decembre")</f>
        <v>Janvier</v>
      </c>
      <c r="H365" s="153">
        <v>42766</v>
      </c>
      <c r="I365" s="155" t="s">
        <v>1051</v>
      </c>
      <c r="J365" s="73" t="s">
        <v>1052</v>
      </c>
      <c r="K365" s="73" t="s">
        <v>1059</v>
      </c>
      <c r="M365" s="80" t="str">
        <f>IFERROR(VLOOKUP(K365,REFERENCES!R:S,2,FALSE),"")</f>
        <v>Nombre</v>
      </c>
      <c r="N365" s="75">
        <v>7000</v>
      </c>
      <c r="O365" s="75"/>
      <c r="P365" s="75"/>
      <c r="Q365" s="75"/>
      <c r="R365" s="79"/>
      <c r="S365" s="75">
        <v>81</v>
      </c>
      <c r="U365" s="162" t="s">
        <v>17</v>
      </c>
      <c r="V365" s="73" t="s">
        <v>18</v>
      </c>
      <c r="W365" s="72" t="s">
        <v>1673</v>
      </c>
      <c r="X365" s="73"/>
      <c r="AB365" s="162" t="str">
        <f>UPPER(LEFT(A365,3)&amp;YEAR(H365)&amp;MONTH(H365)&amp;DAY((H365))&amp;LEFT(U365,2)&amp;LEFT(V365,2)&amp;LEFT(W365,2))</f>
        <v>CAR2017131GRJE5E</v>
      </c>
      <c r="AC365" s="162">
        <f>COUNTIF($AB$4:$AB$297,AB365)</f>
        <v>0</v>
      </c>
      <c r="AD365" s="162" t="str">
        <f>VLOOKUP(U365,NIVEAUXADMIN!A:B,2,FALSE)</f>
        <v>HT08</v>
      </c>
      <c r="AE365" s="162" t="str">
        <f>VLOOKUP(V365,NIVEAUXADMIN!E:F,2,FALSE)</f>
        <v>HT08811</v>
      </c>
      <c r="AF365" s="162" t="str">
        <f>VLOOKUP(W365,NIVEAUXADMIN!I:J,2,FALSE)</f>
        <v>HT08811-05</v>
      </c>
      <c r="AG365" s="162">
        <f>IF(SUMPRODUCT(($A$4:$A365=A365)*($V$4:$V365=V365))&gt;1,0,1)</f>
        <v>0</v>
      </c>
    </row>
    <row r="366" spans="1:33" s="162" customFormat="1" ht="15" customHeight="1">
      <c r="A366" s="162" t="s">
        <v>2905</v>
      </c>
      <c r="B366" s="162" t="s">
        <v>49</v>
      </c>
      <c r="C366" s="162" t="s">
        <v>26</v>
      </c>
      <c r="F366" s="162" t="s">
        <v>16</v>
      </c>
      <c r="G366" s="162" t="str">
        <f>CHOOSE(MONTH(H366), "Janvier", "Fevrier", "Mars", "Avril", "Mai", "Juin", "Juillet", "Aout", "Septembre", "Octobre", "Novembre", "Decembre")</f>
        <v>Fevrier</v>
      </c>
      <c r="H366" s="153">
        <v>42769</v>
      </c>
      <c r="I366" s="155" t="s">
        <v>1051</v>
      </c>
      <c r="J366" s="73" t="s">
        <v>1052</v>
      </c>
      <c r="K366" s="73" t="s">
        <v>1059</v>
      </c>
      <c r="M366" s="80" t="str">
        <f>IFERROR(VLOOKUP(K366,REFERENCES!R:S,2,FALSE),"")</f>
        <v>Nombre</v>
      </c>
      <c r="N366" s="75">
        <v>7280</v>
      </c>
      <c r="O366" s="75"/>
      <c r="P366" s="75"/>
      <c r="Q366" s="75"/>
      <c r="R366" s="79"/>
      <c r="S366" s="75">
        <v>104</v>
      </c>
      <c r="U366" s="162" t="s">
        <v>17</v>
      </c>
      <c r="V366" s="73" t="s">
        <v>18</v>
      </c>
      <c r="W366" s="72" t="s">
        <v>1478</v>
      </c>
      <c r="X366" s="73"/>
      <c r="AB366" s="162" t="str">
        <f>UPPER(LEFT(A366,3)&amp;YEAR(H366)&amp;MONTH(H366)&amp;DAY((H366))&amp;LEFT(U366,2)&amp;LEFT(V366,2)&amp;LEFT(W366,2))</f>
        <v>CAR201723GRJE2È</v>
      </c>
      <c r="AC366" s="162">
        <f>COUNTIF($AB$4:$AB$297,AB366)</f>
        <v>0</v>
      </c>
      <c r="AD366" s="162" t="str">
        <f>VLOOKUP(U366,NIVEAUXADMIN!A:B,2,FALSE)</f>
        <v>HT08</v>
      </c>
      <c r="AE366" s="162" t="str">
        <f>VLOOKUP(V366,NIVEAUXADMIN!E:F,2,FALSE)</f>
        <v>HT08811</v>
      </c>
      <c r="AF366" s="162" t="str">
        <f>VLOOKUP(W366,NIVEAUXADMIN!I:J,2,FALSE)</f>
        <v>HT08811-02</v>
      </c>
      <c r="AG366" s="162">
        <f>IF(SUMPRODUCT(($A$4:$A366=A366)*($V$4:$V366=V366))&gt;1,0,1)</f>
        <v>0</v>
      </c>
    </row>
    <row r="367" spans="1:33" s="162" customFormat="1" ht="15" customHeight="1">
      <c r="A367" s="162" t="s">
        <v>2905</v>
      </c>
      <c r="B367" s="162" t="s">
        <v>49</v>
      </c>
      <c r="C367" s="162" t="s">
        <v>26</v>
      </c>
      <c r="F367" s="162" t="s">
        <v>16</v>
      </c>
      <c r="G367" s="162" t="str">
        <f>CHOOSE(MONTH(H367), "Janvier", "Fevrier", "Mars", "Avril", "Mai", "Juin", "Juillet", "Aout", "Septembre", "Octobre", "Novembre", "Decembre")</f>
        <v>Fevrier</v>
      </c>
      <c r="H367" s="153">
        <v>42769</v>
      </c>
      <c r="I367" s="155" t="s">
        <v>1051</v>
      </c>
      <c r="J367" s="73" t="s">
        <v>1052</v>
      </c>
      <c r="K367" s="73" t="s">
        <v>1059</v>
      </c>
      <c r="L367" s="72"/>
      <c r="M367" s="80" t="str">
        <f>IFERROR(VLOOKUP(K367,REFERENCES!R:S,2,FALSE),"")</f>
        <v>Nombre</v>
      </c>
      <c r="N367" s="75">
        <v>70000</v>
      </c>
      <c r="O367" s="75"/>
      <c r="P367" s="75"/>
      <c r="Q367" s="75"/>
      <c r="R367" s="79"/>
      <c r="S367" s="75">
        <v>100</v>
      </c>
      <c r="U367" s="162" t="s">
        <v>17</v>
      </c>
      <c r="V367" s="73" t="s">
        <v>269</v>
      </c>
      <c r="W367" s="162" t="s">
        <v>1282</v>
      </c>
      <c r="AB367" s="162" t="str">
        <f>UPPER(LEFT(A367,3)&amp;YEAR(H367)&amp;MONTH(H367)&amp;DAY((H367))&amp;LEFT(U367,2)&amp;LEFT(V367,2)&amp;LEFT(W367,2))</f>
        <v>CAR201723GRMO1E</v>
      </c>
      <c r="AC367" s="162">
        <f>COUNTIF($AB$4:$AB$297,AB367)</f>
        <v>0</v>
      </c>
      <c r="AD367" s="162" t="str">
        <f>VLOOKUP(U367,NIVEAUXADMIN!A:B,2,FALSE)</f>
        <v>HT08</v>
      </c>
      <c r="AE367" s="162" t="str">
        <f>VLOOKUP(V367,NIVEAUXADMIN!E:F,2,FALSE)</f>
        <v>HT08814</v>
      </c>
      <c r="AF367" s="162" t="str">
        <f>VLOOKUP(W367,NIVEAUXADMIN!I:J,2,FALSE)</f>
        <v>HT08814-01</v>
      </c>
      <c r="AG367" s="162">
        <f>IF(SUMPRODUCT(($A$4:$A367=A367)*($V$4:$V367=V367))&gt;1,0,1)</f>
        <v>0</v>
      </c>
    </row>
    <row r="368" spans="1:33" s="162" customFormat="1" ht="15" customHeight="1">
      <c r="A368" s="162" t="s">
        <v>2905</v>
      </c>
      <c r="B368" s="162" t="s">
        <v>49</v>
      </c>
      <c r="C368" s="162" t="s">
        <v>26</v>
      </c>
      <c r="F368" s="162" t="s">
        <v>16</v>
      </c>
      <c r="G368" s="162" t="str">
        <f>CHOOSE(MONTH(H368), "Janvier", "Fevrier", "Mars", "Avril", "Mai", "Juin", "Juillet", "Aout", "Septembre", "Octobre", "Novembre", "Decembre")</f>
        <v>Fevrier</v>
      </c>
      <c r="H368" s="153">
        <v>42769</v>
      </c>
      <c r="I368" s="155" t="s">
        <v>1051</v>
      </c>
      <c r="J368" s="73" t="s">
        <v>1052</v>
      </c>
      <c r="K368" s="73" t="s">
        <v>1059</v>
      </c>
      <c r="L368" s="72"/>
      <c r="M368" s="80" t="str">
        <f>IFERROR(VLOOKUP(K368,REFERENCES!R:S,2,FALSE),"")</f>
        <v>Nombre</v>
      </c>
      <c r="N368" s="75">
        <v>21000</v>
      </c>
      <c r="O368" s="75"/>
      <c r="P368" s="75"/>
      <c r="Q368" s="75"/>
      <c r="R368" s="79"/>
      <c r="S368" s="75">
        <v>300</v>
      </c>
      <c r="U368" s="162" t="s">
        <v>17</v>
      </c>
      <c r="V368" s="73" t="s">
        <v>275</v>
      </c>
      <c r="W368" s="72" t="s">
        <v>1409</v>
      </c>
      <c r="X368" s="73"/>
      <c r="AB368" s="162" t="str">
        <f>UPPER(LEFT(A368,3)&amp;YEAR(H368)&amp;MONTH(H368)&amp;DAY((H368))&amp;LEFT(U368,2)&amp;LEFT(V368,2)&amp;LEFT(W368,2))</f>
        <v>CAR201723GRRO2E</v>
      </c>
      <c r="AC368" s="162">
        <f>COUNTIF($AB$4:$AB$297,AB368)</f>
        <v>0</v>
      </c>
      <c r="AD368" s="162" t="str">
        <f>VLOOKUP(U368,NIVEAUXADMIN!A:B,2,FALSE)</f>
        <v>HT08</v>
      </c>
      <c r="AE368" s="162" t="str">
        <f>VLOOKUP(V368,NIVEAUXADMIN!E:F,2,FALSE)</f>
        <v>HT08832</v>
      </c>
      <c r="AF368" s="162" t="str">
        <f>VLOOKUP(W368,NIVEAUXADMIN!I:J,2,FALSE)</f>
        <v>HT08832-02</v>
      </c>
      <c r="AG368" s="162">
        <f>IF(SUMPRODUCT(($A$4:$A368=A368)*($V$4:$V368=V368))&gt;1,0,1)</f>
        <v>0</v>
      </c>
    </row>
    <row r="369" spans="1:33" s="162" customFormat="1" ht="15" customHeight="1">
      <c r="A369" s="162" t="s">
        <v>2905</v>
      </c>
      <c r="B369" s="162" t="s">
        <v>49</v>
      </c>
      <c r="C369" s="162" t="s">
        <v>26</v>
      </c>
      <c r="F369" s="162" t="s">
        <v>16</v>
      </c>
      <c r="G369" s="162" t="str">
        <f>CHOOSE(MONTH(H369), "Janvier", "Fevrier", "Mars", "Avril", "Mai", "Juin", "Juillet", "Aout", "Septembre", "Octobre", "Novembre", "Decembre")</f>
        <v>Fevrier</v>
      </c>
      <c r="H369" s="153">
        <v>42773</v>
      </c>
      <c r="I369" s="155" t="s">
        <v>1049</v>
      </c>
      <c r="J369" s="73" t="s">
        <v>1053</v>
      </c>
      <c r="K369" s="73" t="s">
        <v>1048</v>
      </c>
      <c r="L369" s="72"/>
      <c r="M369" s="80" t="str">
        <f>IFERROR(VLOOKUP(K369,REFERENCES!R:S,2,FALSE),"")</f>
        <v>Nombre</v>
      </c>
      <c r="N369" s="75">
        <v>40</v>
      </c>
      <c r="O369" s="75"/>
      <c r="P369" s="75"/>
      <c r="Q369" s="75"/>
      <c r="R369" s="79"/>
      <c r="S369" s="75">
        <v>40</v>
      </c>
      <c r="U369" s="162" t="s">
        <v>17</v>
      </c>
      <c r="V369" s="73" t="s">
        <v>275</v>
      </c>
      <c r="W369" s="72" t="s">
        <v>1615</v>
      </c>
      <c r="X369" s="73"/>
      <c r="AB369" s="162" t="str">
        <f>UPPER(LEFT(A369,3)&amp;YEAR(H369)&amp;MONTH(H369)&amp;DAY((H369))&amp;LEFT(U369,2)&amp;LEFT(V369,2)&amp;LEFT(W369,2))</f>
        <v>CAR201727GRRO4E</v>
      </c>
      <c r="AC369" s="162">
        <f>COUNTIF($AB$4:$AB$297,AB369)</f>
        <v>0</v>
      </c>
      <c r="AD369" s="162" t="str">
        <f>VLOOKUP(U369,NIVEAUXADMIN!A:B,2,FALSE)</f>
        <v>HT08</v>
      </c>
      <c r="AE369" s="162" t="str">
        <f>VLOOKUP(V369,NIVEAUXADMIN!E:F,2,FALSE)</f>
        <v>HT08832</v>
      </c>
      <c r="AF369" s="162" t="str">
        <f>VLOOKUP(W369,NIVEAUXADMIN!I:J,2,FALSE)</f>
        <v>HT08832-04</v>
      </c>
      <c r="AG369" s="162">
        <f>IF(SUMPRODUCT(($A$4:$A369=A369)*($V$4:$V369=V369))&gt;1,0,1)</f>
        <v>0</v>
      </c>
    </row>
    <row r="370" spans="1:33" s="162" customFormat="1" ht="15" customHeight="1">
      <c r="A370" s="162" t="s">
        <v>2905</v>
      </c>
      <c r="B370" s="162" t="s">
        <v>49</v>
      </c>
      <c r="C370" s="162" t="s">
        <v>26</v>
      </c>
      <c r="F370" s="162" t="s">
        <v>16</v>
      </c>
      <c r="G370" s="162" t="str">
        <f>CHOOSE(MONTH(H370), "Janvier", "Fevrier", "Mars", "Avril", "Mai", "Juin", "Juillet", "Aout", "Septembre", "Octobre", "Novembre", "Decembre")</f>
        <v>Fevrier</v>
      </c>
      <c r="H370" s="153">
        <v>42773</v>
      </c>
      <c r="I370" s="155" t="s">
        <v>1051</v>
      </c>
      <c r="J370" s="73" t="s">
        <v>1052</v>
      </c>
      <c r="K370" s="73" t="s">
        <v>1061</v>
      </c>
      <c r="L370" s="72"/>
      <c r="M370" s="80" t="str">
        <f>IFERROR(VLOOKUP(K370,REFERENCES!R:S,2,FALSE),"")</f>
        <v>Nombre</v>
      </c>
      <c r="N370" s="75">
        <v>80</v>
      </c>
      <c r="O370" s="75"/>
      <c r="P370" s="75"/>
      <c r="Q370" s="75"/>
      <c r="R370" s="79"/>
      <c r="S370" s="75">
        <v>40</v>
      </c>
      <c r="U370" s="162" t="s">
        <v>17</v>
      </c>
      <c r="V370" s="73" t="s">
        <v>275</v>
      </c>
      <c r="W370" s="72" t="s">
        <v>1615</v>
      </c>
      <c r="X370" s="73"/>
      <c r="AB370" s="162" t="str">
        <f>UPPER(LEFT(A370,3)&amp;YEAR(H370)&amp;MONTH(H370)&amp;DAY((H370))&amp;LEFT(U370,2)&amp;LEFT(V370,2)&amp;LEFT(W370,2))</f>
        <v>CAR201727GRRO4E</v>
      </c>
      <c r="AC370" s="162">
        <f>COUNTIF($AB$4:$AB$297,AB370)</f>
        <v>0</v>
      </c>
      <c r="AD370" s="162" t="str">
        <f>VLOOKUP(U370,NIVEAUXADMIN!A:B,2,FALSE)</f>
        <v>HT08</v>
      </c>
      <c r="AE370" s="162" t="str">
        <f>VLOOKUP(V370,NIVEAUXADMIN!E:F,2,FALSE)</f>
        <v>HT08832</v>
      </c>
      <c r="AF370" s="162" t="str">
        <f>VLOOKUP(W370,NIVEAUXADMIN!I:J,2,FALSE)</f>
        <v>HT08832-04</v>
      </c>
      <c r="AG370" s="162">
        <f>IF(SUMPRODUCT(($A$4:$A370=A370)*($V$4:$V370=V370))&gt;1,0,1)</f>
        <v>0</v>
      </c>
    </row>
    <row r="371" spans="1:33" s="162" customFormat="1" ht="15" customHeight="1">
      <c r="A371" s="162" t="s">
        <v>2905</v>
      </c>
      <c r="B371" s="162" t="s">
        <v>49</v>
      </c>
      <c r="C371" s="162" t="s">
        <v>26</v>
      </c>
      <c r="F371" s="162" t="s">
        <v>16</v>
      </c>
      <c r="G371" s="162" t="str">
        <f>CHOOSE(MONTH(H371), "Janvier", "Fevrier", "Mars", "Avril", "Mai", "Juin", "Juillet", "Aout", "Septembre", "Octobre", "Novembre", "Decembre")</f>
        <v>Fevrier</v>
      </c>
      <c r="H371" s="153">
        <v>42773</v>
      </c>
      <c r="I371" s="155" t="s">
        <v>1051</v>
      </c>
      <c r="J371" s="73" t="s">
        <v>1052</v>
      </c>
      <c r="K371" s="73" t="s">
        <v>1059</v>
      </c>
      <c r="M371" s="80" t="str">
        <f>IFERROR(VLOOKUP(K371,REFERENCES!R:S,2,FALSE),"")</f>
        <v>Nombre</v>
      </c>
      <c r="N371" s="75">
        <v>5250</v>
      </c>
      <c r="O371" s="75"/>
      <c r="P371" s="75"/>
      <c r="Q371" s="75"/>
      <c r="R371" s="79"/>
      <c r="S371" s="75">
        <v>75</v>
      </c>
      <c r="U371" s="162" t="s">
        <v>17</v>
      </c>
      <c r="V371" s="73" t="s">
        <v>18</v>
      </c>
      <c r="W371" s="72" t="s">
        <v>1297</v>
      </c>
      <c r="X371" s="73"/>
      <c r="AB371" s="162" t="str">
        <f>UPPER(LEFT(A371,3)&amp;YEAR(H371)&amp;MONTH(H371)&amp;DAY((H371))&amp;LEFT(U371,2)&amp;LEFT(V371,2)&amp;LEFT(W371,2))</f>
        <v>CAR201727GRJE1È</v>
      </c>
      <c r="AC371" s="162">
        <f>COUNTIF($AB$4:$AB$297,AB371)</f>
        <v>0</v>
      </c>
      <c r="AD371" s="162" t="str">
        <f>VLOOKUP(U371,NIVEAUXADMIN!A:B,2,FALSE)</f>
        <v>HT08</v>
      </c>
      <c r="AE371" s="162" t="str">
        <f>VLOOKUP(V371,NIVEAUXADMIN!E:F,2,FALSE)</f>
        <v>HT08811</v>
      </c>
      <c r="AF371" s="162" t="str">
        <f>VLOOKUP(W371,NIVEAUXADMIN!I:J,2,FALSE)</f>
        <v>HT08811-01</v>
      </c>
      <c r="AG371" s="162">
        <f>IF(SUMPRODUCT(($A$4:$A371=A371)*($V$4:$V371=V371))&gt;1,0,1)</f>
        <v>0</v>
      </c>
    </row>
    <row r="372" spans="1:33" s="162" customFormat="1" ht="15" customHeight="1">
      <c r="A372" s="162" t="s">
        <v>2905</v>
      </c>
      <c r="B372" s="162" t="s">
        <v>49</v>
      </c>
      <c r="C372" s="162" t="s">
        <v>26</v>
      </c>
      <c r="F372" s="162" t="s">
        <v>16</v>
      </c>
      <c r="G372" s="162" t="str">
        <f>CHOOSE(MONTH(H372), "Janvier", "Fevrier", "Mars", "Avril", "Mai", "Juin", "Juillet", "Aout", "Septembre", "Octobre", "Novembre", "Decembre")</f>
        <v>Fevrier</v>
      </c>
      <c r="H372" s="153">
        <v>42773</v>
      </c>
      <c r="I372" s="155" t="s">
        <v>1051</v>
      </c>
      <c r="J372" s="73" t="s">
        <v>1052</v>
      </c>
      <c r="K372" s="73" t="s">
        <v>1059</v>
      </c>
      <c r="L372" s="72"/>
      <c r="M372" s="80" t="str">
        <f>IFERROR(VLOOKUP(K372,REFERENCES!R:S,2,FALSE),"")</f>
        <v>Nombre</v>
      </c>
      <c r="N372" s="75">
        <v>6000</v>
      </c>
      <c r="O372" s="75"/>
      <c r="P372" s="75"/>
      <c r="Q372" s="75"/>
      <c r="R372" s="79"/>
      <c r="S372" s="75">
        <v>40</v>
      </c>
      <c r="U372" s="162" t="s">
        <v>17</v>
      </c>
      <c r="V372" s="73" t="s">
        <v>275</v>
      </c>
      <c r="W372" s="72" t="s">
        <v>1615</v>
      </c>
      <c r="X372" s="73"/>
      <c r="AB372" s="162" t="str">
        <f>UPPER(LEFT(A372,3)&amp;YEAR(H372)&amp;MONTH(H372)&amp;DAY((H372))&amp;LEFT(U372,2)&amp;LEFT(V372,2)&amp;LEFT(W372,2))</f>
        <v>CAR201727GRRO4E</v>
      </c>
      <c r="AC372" s="162">
        <f>COUNTIF($AB$4:$AB$297,AB372)</f>
        <v>0</v>
      </c>
      <c r="AD372" s="162" t="str">
        <f>VLOOKUP(U372,NIVEAUXADMIN!A:B,2,FALSE)</f>
        <v>HT08</v>
      </c>
      <c r="AE372" s="162" t="str">
        <f>VLOOKUP(V372,NIVEAUXADMIN!E:F,2,FALSE)</f>
        <v>HT08832</v>
      </c>
      <c r="AF372" s="162" t="str">
        <f>VLOOKUP(W372,NIVEAUXADMIN!I:J,2,FALSE)</f>
        <v>HT08832-04</v>
      </c>
      <c r="AG372" s="162">
        <f>IF(SUMPRODUCT(($A$4:$A372=A372)*($V$4:$V372=V372))&gt;1,0,1)</f>
        <v>0</v>
      </c>
    </row>
    <row r="373" spans="1:33" s="162" customFormat="1" ht="15" customHeight="1">
      <c r="A373" s="162" t="s">
        <v>2905</v>
      </c>
      <c r="B373" s="162" t="s">
        <v>49</v>
      </c>
      <c r="C373" s="162" t="s">
        <v>26</v>
      </c>
      <c r="F373" s="162" t="s">
        <v>16</v>
      </c>
      <c r="G373" s="162" t="str">
        <f>CHOOSE(MONTH(H373), "Janvier", "Fevrier", "Mars", "Avril", "Mai", "Juin", "Juillet", "Aout", "Septembre", "Octobre", "Novembre", "Decembre")</f>
        <v>Fevrier</v>
      </c>
      <c r="H373" s="153">
        <v>42773</v>
      </c>
      <c r="I373" s="155" t="s">
        <v>1051</v>
      </c>
      <c r="J373" s="73" t="s">
        <v>1052</v>
      </c>
      <c r="K373" s="73" t="s">
        <v>1059</v>
      </c>
      <c r="M373" s="80" t="str">
        <f>IFERROR(VLOOKUP(K373,REFERENCES!R:S,2,FALSE),"")</f>
        <v>Nombre</v>
      </c>
      <c r="N373" s="75">
        <v>42000</v>
      </c>
      <c r="O373" s="75"/>
      <c r="P373" s="75"/>
      <c r="Q373" s="75"/>
      <c r="R373" s="79"/>
      <c r="S373" s="75">
        <v>600</v>
      </c>
      <c r="U373" s="162" t="s">
        <v>17</v>
      </c>
      <c r="V373" s="73" t="s">
        <v>142</v>
      </c>
      <c r="W373" s="72"/>
      <c r="X373" s="162" t="s">
        <v>2726</v>
      </c>
      <c r="AB373" s="162" t="str">
        <f>UPPER(LEFT(A373,3)&amp;YEAR(H373)&amp;MONTH(H373)&amp;DAY((H373))&amp;LEFT(U373,2)&amp;LEFT(V373,2)&amp;LEFT(W373,2))</f>
        <v>CAR201727GRAB</v>
      </c>
      <c r="AC373" s="162">
        <f>COUNTIF($AB$4:$AB$297,AB373)</f>
        <v>0</v>
      </c>
      <c r="AD373" s="162" t="str">
        <f>VLOOKUP(U373,NIVEAUXADMIN!A:B,2,FALSE)</f>
        <v>HT08</v>
      </c>
      <c r="AE373" s="162" t="str">
        <f>VLOOKUP(V373,NIVEAUXADMIN!E:F,2,FALSE)</f>
        <v>HT08812</v>
      </c>
      <c r="AF373" s="162" t="e">
        <f>VLOOKUP(W373,NIVEAUXADMIN!I:J,2,FALSE)</f>
        <v>#N/A</v>
      </c>
      <c r="AG373" s="162">
        <f>IF(SUMPRODUCT(($A$4:$A373=A373)*($V$4:$V373=V373))&gt;1,0,1)</f>
        <v>0</v>
      </c>
    </row>
    <row r="374" spans="1:33" s="162" customFormat="1" ht="15" customHeight="1">
      <c r="A374" s="162" t="s">
        <v>2905</v>
      </c>
      <c r="B374" s="162" t="s">
        <v>49</v>
      </c>
      <c r="C374" s="162" t="s">
        <v>26</v>
      </c>
      <c r="F374" s="162" t="s">
        <v>16</v>
      </c>
      <c r="G374" s="162" t="str">
        <f>CHOOSE(MONTH(H374), "Janvier", "Fevrier", "Mars", "Avril", "Mai", "Juin", "Juillet", "Aout", "Septembre", "Octobre", "Novembre", "Decembre")</f>
        <v>Fevrier</v>
      </c>
      <c r="H374" s="153">
        <v>42774</v>
      </c>
      <c r="I374" s="155" t="s">
        <v>1049</v>
      </c>
      <c r="J374" s="73" t="s">
        <v>1053</v>
      </c>
      <c r="K374" s="73" t="s">
        <v>1048</v>
      </c>
      <c r="M374" s="80" t="str">
        <f>IFERROR(VLOOKUP(K374,REFERENCES!R:S,2,FALSE),"")</f>
        <v>Nombre</v>
      </c>
      <c r="N374" s="75">
        <v>20</v>
      </c>
      <c r="O374" s="75"/>
      <c r="P374" s="75"/>
      <c r="Q374" s="75"/>
      <c r="R374" s="79"/>
      <c r="S374" s="75">
        <v>20</v>
      </c>
      <c r="U374" s="162" t="s">
        <v>17</v>
      </c>
      <c r="V374" s="73" t="s">
        <v>18</v>
      </c>
      <c r="W374" s="72" t="s">
        <v>1297</v>
      </c>
      <c r="X374" s="73"/>
      <c r="AB374" s="162" t="str">
        <f>UPPER(LEFT(A374,3)&amp;YEAR(H374)&amp;MONTH(H374)&amp;DAY((H374))&amp;LEFT(U374,2)&amp;LEFT(V374,2)&amp;LEFT(W374,2))</f>
        <v>CAR201728GRJE1È</v>
      </c>
      <c r="AC374" s="162">
        <f>COUNTIF($AB$4:$AB$297,AB374)</f>
        <v>0</v>
      </c>
      <c r="AD374" s="162" t="str">
        <f>VLOOKUP(U374,NIVEAUXADMIN!A:B,2,FALSE)</f>
        <v>HT08</v>
      </c>
      <c r="AE374" s="162" t="str">
        <f>VLOOKUP(V374,NIVEAUXADMIN!E:F,2,FALSE)</f>
        <v>HT08811</v>
      </c>
      <c r="AF374" s="162" t="str">
        <f>VLOOKUP(W374,NIVEAUXADMIN!I:J,2,FALSE)</f>
        <v>HT08811-01</v>
      </c>
      <c r="AG374" s="162">
        <f>IF(SUMPRODUCT(($A$4:$A374=A374)*($V$4:$V374=V374))&gt;1,0,1)</f>
        <v>0</v>
      </c>
    </row>
    <row r="375" spans="1:33" s="162" customFormat="1" ht="15" customHeight="1">
      <c r="A375" s="162" t="s">
        <v>2905</v>
      </c>
      <c r="B375" s="162" t="s">
        <v>49</v>
      </c>
      <c r="C375" s="162" t="s">
        <v>26</v>
      </c>
      <c r="F375" s="162" t="s">
        <v>16</v>
      </c>
      <c r="G375" s="162" t="str">
        <f>CHOOSE(MONTH(H375), "Janvier", "Fevrier", "Mars", "Avril", "Mai", "Juin", "Juillet", "Aout", "Septembre", "Octobre", "Novembre", "Decembre")</f>
        <v>Fevrier</v>
      </c>
      <c r="H375" s="153">
        <v>42774</v>
      </c>
      <c r="I375" s="155" t="s">
        <v>1051</v>
      </c>
      <c r="J375" s="73" t="s">
        <v>1052</v>
      </c>
      <c r="K375" s="73" t="s">
        <v>1059</v>
      </c>
      <c r="M375" s="80" t="str">
        <f>IFERROR(VLOOKUP(K375,REFERENCES!R:S,2,FALSE),"")</f>
        <v>Nombre</v>
      </c>
      <c r="N375" s="75">
        <v>3000</v>
      </c>
      <c r="O375" s="75"/>
      <c r="P375" s="75"/>
      <c r="Q375" s="75"/>
      <c r="R375" s="79"/>
      <c r="S375" s="75">
        <v>20</v>
      </c>
      <c r="U375" s="162" t="s">
        <v>17</v>
      </c>
      <c r="V375" s="73" t="s">
        <v>18</v>
      </c>
      <c r="W375" s="72" t="s">
        <v>1297</v>
      </c>
      <c r="X375" s="73"/>
      <c r="AB375" s="162" t="str">
        <f>UPPER(LEFT(A375,3)&amp;YEAR(H375)&amp;MONTH(H375)&amp;DAY((H375))&amp;LEFT(U375,2)&amp;LEFT(V375,2)&amp;LEFT(W375,2))</f>
        <v>CAR201728GRJE1È</v>
      </c>
      <c r="AC375" s="162">
        <f>COUNTIF($AB$4:$AB$297,AB375)</f>
        <v>0</v>
      </c>
      <c r="AD375" s="162" t="str">
        <f>VLOOKUP(U375,NIVEAUXADMIN!A:B,2,FALSE)</f>
        <v>HT08</v>
      </c>
      <c r="AE375" s="162" t="str">
        <f>VLOOKUP(V375,NIVEAUXADMIN!E:F,2,FALSE)</f>
        <v>HT08811</v>
      </c>
      <c r="AF375" s="162" t="str">
        <f>VLOOKUP(W375,NIVEAUXADMIN!I:J,2,FALSE)</f>
        <v>HT08811-01</v>
      </c>
      <c r="AG375" s="162">
        <f>IF(SUMPRODUCT(($A$4:$A375=A375)*($V$4:$V375=V375))&gt;1,0,1)</f>
        <v>0</v>
      </c>
    </row>
    <row r="376" spans="1:33" s="162" customFormat="1" ht="15" customHeight="1">
      <c r="A376" s="162" t="s">
        <v>2905</v>
      </c>
      <c r="B376" s="162" t="s">
        <v>49</v>
      </c>
      <c r="C376" s="162" t="s">
        <v>26</v>
      </c>
      <c r="F376" s="162" t="s">
        <v>16</v>
      </c>
      <c r="G376" s="162" t="str">
        <f>CHOOSE(MONTH(H376), "Janvier", "Fevrier", "Mars", "Avril", "Mai", "Juin", "Juillet", "Aout", "Septembre", "Octobre", "Novembre", "Decembre")</f>
        <v>Fevrier</v>
      </c>
      <c r="H376" s="153">
        <v>42774</v>
      </c>
      <c r="I376" s="155" t="s">
        <v>1050</v>
      </c>
      <c r="J376" s="73" t="s">
        <v>1029</v>
      </c>
      <c r="K376" s="73" t="s">
        <v>1247</v>
      </c>
      <c r="M376" s="80" t="str">
        <f>IFERROR(VLOOKUP(K376,REFERENCES!R:S,2,FALSE),"")</f>
        <v>Nombre de personnes</v>
      </c>
      <c r="N376" s="75">
        <v>50</v>
      </c>
      <c r="O376" s="75"/>
      <c r="P376" s="75"/>
      <c r="Q376" s="75"/>
      <c r="R376" s="79"/>
      <c r="S376" s="75">
        <v>50</v>
      </c>
      <c r="U376" s="162" t="s">
        <v>17</v>
      </c>
      <c r="V376" s="73" t="s">
        <v>18</v>
      </c>
      <c r="W376" s="72" t="s">
        <v>1297</v>
      </c>
      <c r="X376" s="73"/>
      <c r="AB376" s="162" t="str">
        <f>UPPER(LEFT(A376,3)&amp;YEAR(H376)&amp;MONTH(H376)&amp;DAY((H376))&amp;LEFT(U376,2)&amp;LEFT(V376,2)&amp;LEFT(W376,2))</f>
        <v>CAR201728GRJE1È</v>
      </c>
      <c r="AC376" s="162">
        <f>COUNTIF($AB$4:$AB$297,AB376)</f>
        <v>0</v>
      </c>
      <c r="AD376" s="162" t="str">
        <f>VLOOKUP(U376,NIVEAUXADMIN!A:B,2,FALSE)</f>
        <v>HT08</v>
      </c>
      <c r="AE376" s="162" t="str">
        <f>VLOOKUP(V376,NIVEAUXADMIN!E:F,2,FALSE)</f>
        <v>HT08811</v>
      </c>
      <c r="AF376" s="162" t="str">
        <f>VLOOKUP(W376,NIVEAUXADMIN!I:J,2,FALSE)</f>
        <v>HT08811-01</v>
      </c>
      <c r="AG376" s="162">
        <f>IF(SUMPRODUCT(($A$4:$A376=A376)*($V$4:$V376=V376))&gt;1,0,1)</f>
        <v>0</v>
      </c>
    </row>
    <row r="377" spans="1:33" s="162" customFormat="1" ht="15" customHeight="1">
      <c r="A377" s="162" t="s">
        <v>2905</v>
      </c>
      <c r="B377" s="162" t="s">
        <v>49</v>
      </c>
      <c r="C377" s="162" t="s">
        <v>26</v>
      </c>
      <c r="F377" s="162" t="s">
        <v>16</v>
      </c>
      <c r="G377" s="162" t="str">
        <f>CHOOSE(MONTH(H377), "Janvier", "Fevrier", "Mars", "Avril", "Mai", "Juin", "Juillet", "Aout", "Septembre", "Octobre", "Novembre", "Decembre")</f>
        <v>Fevrier</v>
      </c>
      <c r="H377" s="153">
        <v>42774</v>
      </c>
      <c r="I377" s="155" t="s">
        <v>1051</v>
      </c>
      <c r="J377" s="73" t="s">
        <v>1052</v>
      </c>
      <c r="K377" s="73" t="s">
        <v>1061</v>
      </c>
      <c r="M377" s="80" t="str">
        <f>IFERROR(VLOOKUP(K377,REFERENCES!R:S,2,FALSE),"")</f>
        <v>Nombre</v>
      </c>
      <c r="N377" s="75">
        <v>40</v>
      </c>
      <c r="O377" s="75"/>
      <c r="P377" s="75"/>
      <c r="Q377" s="75"/>
      <c r="R377" s="79"/>
      <c r="S377" s="75">
        <v>20</v>
      </c>
      <c r="U377" s="162" t="s">
        <v>17</v>
      </c>
      <c r="V377" s="73" t="s">
        <v>18</v>
      </c>
      <c r="W377" s="72" t="s">
        <v>1297</v>
      </c>
      <c r="X377" s="73"/>
      <c r="AB377" s="162" t="str">
        <f>UPPER(LEFT(A377,3)&amp;YEAR(H377)&amp;MONTH(H377)&amp;DAY((H377))&amp;LEFT(U377,2)&amp;LEFT(V377,2)&amp;LEFT(W377,2))</f>
        <v>CAR201728GRJE1È</v>
      </c>
      <c r="AC377" s="162">
        <f>COUNTIF($AB$4:$AB$297,AB377)</f>
        <v>0</v>
      </c>
      <c r="AD377" s="162" t="str">
        <f>VLOOKUP(U377,NIVEAUXADMIN!A:B,2,FALSE)</f>
        <v>HT08</v>
      </c>
      <c r="AE377" s="162" t="str">
        <f>VLOOKUP(V377,NIVEAUXADMIN!E:F,2,FALSE)</f>
        <v>HT08811</v>
      </c>
      <c r="AF377" s="162" t="str">
        <f>VLOOKUP(W377,NIVEAUXADMIN!I:J,2,FALSE)</f>
        <v>HT08811-01</v>
      </c>
      <c r="AG377" s="162">
        <f>IF(SUMPRODUCT(($A$4:$A377=A377)*($V$4:$V377=V377))&gt;1,0,1)</f>
        <v>0</v>
      </c>
    </row>
    <row r="378" spans="1:33" s="162" customFormat="1" ht="15" customHeight="1">
      <c r="A378" s="162" t="s">
        <v>2905</v>
      </c>
      <c r="B378" s="162" t="s">
        <v>49</v>
      </c>
      <c r="C378" s="162" t="s">
        <v>26</v>
      </c>
      <c r="F378" s="162" t="s">
        <v>16</v>
      </c>
      <c r="G378" s="162" t="str">
        <f>CHOOSE(MONTH(H378), "Janvier", "Fevrier", "Mars", "Avril", "Mai", "Juin", "Juillet", "Aout", "Septembre", "Octobre", "Novembre", "Decembre")</f>
        <v>Fevrier</v>
      </c>
      <c r="H378" s="153">
        <v>42775</v>
      </c>
      <c r="I378" s="155" t="s">
        <v>1051</v>
      </c>
      <c r="J378" s="73" t="s">
        <v>1052</v>
      </c>
      <c r="K378" s="73" t="s">
        <v>1059</v>
      </c>
      <c r="L378" s="72"/>
      <c r="M378" s="80" t="str">
        <f>IFERROR(VLOOKUP(K378,REFERENCES!R:S,2,FALSE),"")</f>
        <v>Nombre</v>
      </c>
      <c r="N378" s="75">
        <v>1050</v>
      </c>
      <c r="O378" s="75"/>
      <c r="P378" s="75"/>
      <c r="Q378" s="75"/>
      <c r="R378" s="79"/>
      <c r="S378" s="75">
        <v>7</v>
      </c>
      <c r="U378" s="162" t="s">
        <v>17</v>
      </c>
      <c r="V378" s="73" t="s">
        <v>258</v>
      </c>
      <c r="W378" s="72" t="s">
        <v>1519</v>
      </c>
      <c r="X378" s="73"/>
      <c r="AB378" s="162" t="str">
        <f>UPPER(LEFT(A378,3)&amp;YEAR(H378)&amp;MONTH(H378)&amp;DAY((H378))&amp;LEFT(U378,2)&amp;LEFT(V378,2)&amp;LEFT(W378,2))</f>
        <v>CAR201729GRCO3E</v>
      </c>
      <c r="AC378" s="162">
        <f>COUNTIF($AB$4:$AB$297,AB378)</f>
        <v>0</v>
      </c>
      <c r="AD378" s="162" t="str">
        <f>VLOOKUP(U378,NIVEAUXADMIN!A:B,2,FALSE)</f>
        <v>HT08</v>
      </c>
      <c r="AE378" s="162" t="str">
        <f>VLOOKUP(V378,NIVEAUXADMIN!E:F,2,FALSE)</f>
        <v>HT08831</v>
      </c>
      <c r="AF378" s="162" t="str">
        <f>VLOOKUP(W378,NIVEAUXADMIN!I:J,2,FALSE)</f>
        <v>HT08831-03</v>
      </c>
      <c r="AG378" s="162">
        <f>IF(SUMPRODUCT(($A$4:$A378=A378)*($V$4:$V378=V378))&gt;1,0,1)</f>
        <v>1</v>
      </c>
    </row>
    <row r="379" spans="1:33" s="162" customFormat="1" ht="15" customHeight="1">
      <c r="A379" s="162" t="s">
        <v>2905</v>
      </c>
      <c r="B379" s="162" t="s">
        <v>49</v>
      </c>
      <c r="C379" s="162" t="s">
        <v>26</v>
      </c>
      <c r="F379" s="162" t="s">
        <v>16</v>
      </c>
      <c r="G379" s="162" t="str">
        <f>CHOOSE(MONTH(H379), "Janvier", "Fevrier", "Mars", "Avril", "Mai", "Juin", "Juillet", "Aout", "Septembre", "Octobre", "Novembre", "Decembre")</f>
        <v>Fevrier</v>
      </c>
      <c r="H379" s="153">
        <v>42775</v>
      </c>
      <c r="I379" s="155" t="s">
        <v>1051</v>
      </c>
      <c r="J379" s="73" t="s">
        <v>1052</v>
      </c>
      <c r="K379" s="73" t="s">
        <v>1059</v>
      </c>
      <c r="L379" s="72"/>
      <c r="M379" s="80" t="str">
        <f>IFERROR(VLOOKUP(K379,REFERENCES!R:S,2,FALSE),"")</f>
        <v>Nombre</v>
      </c>
      <c r="N379" s="75">
        <v>1650</v>
      </c>
      <c r="O379" s="75"/>
      <c r="P379" s="75"/>
      <c r="Q379" s="75"/>
      <c r="R379" s="79"/>
      <c r="S379" s="75">
        <v>11</v>
      </c>
      <c r="U379" s="162" t="s">
        <v>17</v>
      </c>
      <c r="V379" s="73" t="s">
        <v>258</v>
      </c>
      <c r="W379" s="72" t="s">
        <v>1410</v>
      </c>
      <c r="X379" s="73"/>
      <c r="AB379" s="162" t="str">
        <f>UPPER(LEFT(A379,3)&amp;YEAR(H379)&amp;MONTH(H379)&amp;DAY((H379))&amp;LEFT(U379,2)&amp;LEFT(V379,2)&amp;LEFT(W379,2))</f>
        <v>CAR201729GRCO2E</v>
      </c>
      <c r="AC379" s="162">
        <f>COUNTIF($AB$4:$AB$297,AB379)</f>
        <v>0</v>
      </c>
      <c r="AD379" s="162" t="str">
        <f>VLOOKUP(U379,NIVEAUXADMIN!A:B,2,FALSE)</f>
        <v>HT08</v>
      </c>
      <c r="AE379" s="162" t="str">
        <f>VLOOKUP(V379,NIVEAUXADMIN!E:F,2,FALSE)</f>
        <v>HT08831</v>
      </c>
      <c r="AF379" s="162" t="str">
        <f>VLOOKUP(W379,NIVEAUXADMIN!I:J,2,FALSE)</f>
        <v>HT08831-02</v>
      </c>
      <c r="AG379" s="162">
        <f>IF(SUMPRODUCT(($A$4:$A379=A379)*($V$4:$V379=V379))&gt;1,0,1)</f>
        <v>0</v>
      </c>
    </row>
    <row r="380" spans="1:33" s="162" customFormat="1" ht="15" customHeight="1">
      <c r="A380" s="162" t="s">
        <v>2905</v>
      </c>
      <c r="B380" s="162" t="s">
        <v>49</v>
      </c>
      <c r="C380" s="162" t="s">
        <v>26</v>
      </c>
      <c r="F380" s="162" t="s">
        <v>16</v>
      </c>
      <c r="G380" s="162" t="str">
        <f>CHOOSE(MONTH(H380), "Janvier", "Fevrier", "Mars", "Avril", "Mai", "Juin", "Juillet", "Aout", "Septembre", "Octobre", "Novembre", "Decembre")</f>
        <v>Fevrier</v>
      </c>
      <c r="H380" s="153">
        <v>42775</v>
      </c>
      <c r="I380" s="155" t="s">
        <v>1049</v>
      </c>
      <c r="J380" s="73" t="s">
        <v>1053</v>
      </c>
      <c r="K380" s="73" t="s">
        <v>1048</v>
      </c>
      <c r="L380" s="72"/>
      <c r="M380" s="80" t="str">
        <f>IFERROR(VLOOKUP(K380,REFERENCES!R:S,2,FALSE),"")</f>
        <v>Nombre</v>
      </c>
      <c r="N380" s="75">
        <v>7</v>
      </c>
      <c r="O380" s="75"/>
      <c r="P380" s="75"/>
      <c r="Q380" s="75"/>
      <c r="R380" s="79"/>
      <c r="S380" s="75">
        <v>7</v>
      </c>
      <c r="U380" s="162" t="s">
        <v>17</v>
      </c>
      <c r="V380" s="73" t="s">
        <v>258</v>
      </c>
      <c r="W380" s="72" t="s">
        <v>1519</v>
      </c>
      <c r="X380" s="73"/>
      <c r="AB380" s="162" t="str">
        <f>UPPER(LEFT(A380,3)&amp;YEAR(H380)&amp;MONTH(H380)&amp;DAY((H380))&amp;LEFT(U380,2)&amp;LEFT(V380,2)&amp;LEFT(W380,2))</f>
        <v>CAR201729GRCO3E</v>
      </c>
      <c r="AC380" s="162">
        <f>COUNTIF($AB$4:$AB$297,AB380)</f>
        <v>0</v>
      </c>
      <c r="AD380" s="162" t="str">
        <f>VLOOKUP(U380,NIVEAUXADMIN!A:B,2,FALSE)</f>
        <v>HT08</v>
      </c>
      <c r="AE380" s="162" t="str">
        <f>VLOOKUP(V380,NIVEAUXADMIN!E:F,2,FALSE)</f>
        <v>HT08831</v>
      </c>
      <c r="AF380" s="162" t="str">
        <f>VLOOKUP(W380,NIVEAUXADMIN!I:J,2,FALSE)</f>
        <v>HT08831-03</v>
      </c>
      <c r="AG380" s="162">
        <f>IF(SUMPRODUCT(($A$4:$A380=A380)*($V$4:$V380=V380))&gt;1,0,1)</f>
        <v>0</v>
      </c>
    </row>
    <row r="381" spans="1:33" s="162" customFormat="1" ht="15" customHeight="1">
      <c r="A381" s="162" t="s">
        <v>2905</v>
      </c>
      <c r="B381" s="162" t="s">
        <v>49</v>
      </c>
      <c r="C381" s="162" t="s">
        <v>26</v>
      </c>
      <c r="F381" s="162" t="s">
        <v>16</v>
      </c>
      <c r="G381" s="162" t="str">
        <f>CHOOSE(MONTH(H381), "Janvier", "Fevrier", "Mars", "Avril", "Mai", "Juin", "Juillet", "Aout", "Septembre", "Octobre", "Novembre", "Decembre")</f>
        <v>Fevrier</v>
      </c>
      <c r="H381" s="153">
        <v>42775</v>
      </c>
      <c r="I381" s="155" t="s">
        <v>1049</v>
      </c>
      <c r="J381" s="73" t="s">
        <v>1053</v>
      </c>
      <c r="K381" s="73" t="s">
        <v>1048</v>
      </c>
      <c r="L381" s="72"/>
      <c r="M381" s="80" t="str">
        <f>IFERROR(VLOOKUP(K381,REFERENCES!R:S,2,FALSE),"")</f>
        <v>Nombre</v>
      </c>
      <c r="N381" s="75">
        <v>11</v>
      </c>
      <c r="O381" s="75"/>
      <c r="P381" s="75"/>
      <c r="Q381" s="75"/>
      <c r="R381" s="79"/>
      <c r="S381" s="75">
        <v>11</v>
      </c>
      <c r="U381" s="162" t="s">
        <v>17</v>
      </c>
      <c r="V381" s="73" t="s">
        <v>258</v>
      </c>
      <c r="W381" s="72" t="s">
        <v>1410</v>
      </c>
      <c r="X381" s="73"/>
      <c r="AB381" s="162" t="str">
        <f>UPPER(LEFT(A381,3)&amp;YEAR(H381)&amp;MONTH(H381)&amp;DAY((H381))&amp;LEFT(U381,2)&amp;LEFT(V381,2)&amp;LEFT(W381,2))</f>
        <v>CAR201729GRCO2E</v>
      </c>
      <c r="AC381" s="162">
        <f>COUNTIF($AB$4:$AB$297,AB381)</f>
        <v>0</v>
      </c>
      <c r="AD381" s="162" t="str">
        <f>VLOOKUP(U381,NIVEAUXADMIN!A:B,2,FALSE)</f>
        <v>HT08</v>
      </c>
      <c r="AE381" s="162" t="str">
        <f>VLOOKUP(V381,NIVEAUXADMIN!E:F,2,FALSE)</f>
        <v>HT08831</v>
      </c>
      <c r="AF381" s="162" t="str">
        <f>VLOOKUP(W381,NIVEAUXADMIN!I:J,2,FALSE)</f>
        <v>HT08831-02</v>
      </c>
      <c r="AG381" s="162">
        <f>IF(SUMPRODUCT(($A$4:$A381=A381)*($V$4:$V381=V381))&gt;1,0,1)</f>
        <v>0</v>
      </c>
    </row>
    <row r="382" spans="1:33" s="162" customFormat="1" ht="15" customHeight="1">
      <c r="A382" s="162" t="s">
        <v>2905</v>
      </c>
      <c r="B382" s="162" t="s">
        <v>49</v>
      </c>
      <c r="C382" s="162" t="s">
        <v>26</v>
      </c>
      <c r="F382" s="162" t="s">
        <v>16</v>
      </c>
      <c r="G382" s="162" t="str">
        <f>CHOOSE(MONTH(H382), "Janvier", "Fevrier", "Mars", "Avril", "Mai", "Juin", "Juillet", "Aout", "Septembre", "Octobre", "Novembre", "Decembre")</f>
        <v>Fevrier</v>
      </c>
      <c r="H382" s="153">
        <v>42775</v>
      </c>
      <c r="I382" s="155" t="s">
        <v>1051</v>
      </c>
      <c r="J382" s="73" t="s">
        <v>1052</v>
      </c>
      <c r="K382" s="73" t="s">
        <v>1062</v>
      </c>
      <c r="L382" s="72" t="s">
        <v>1205</v>
      </c>
      <c r="M382" s="80" t="str">
        <f>IFERROR(VLOOKUP(K382,REFERENCES!R:S,2,FALSE),"")</f>
        <v>Nombre</v>
      </c>
      <c r="N382" s="75">
        <v>112</v>
      </c>
      <c r="O382" s="75"/>
      <c r="P382" s="75"/>
      <c r="Q382" s="75"/>
      <c r="R382" s="79"/>
      <c r="S382" s="75">
        <v>112</v>
      </c>
      <c r="U382" s="162" t="s">
        <v>17</v>
      </c>
      <c r="V382" s="73" t="s">
        <v>258</v>
      </c>
      <c r="W382" s="72" t="s">
        <v>1519</v>
      </c>
      <c r="X382" s="73"/>
      <c r="AB382" s="162" t="str">
        <f>UPPER(LEFT(A382,3)&amp;YEAR(H382)&amp;MONTH(H382)&amp;DAY((H382))&amp;LEFT(U382,2)&amp;LEFT(V382,2)&amp;LEFT(W382,2))</f>
        <v>CAR201729GRCO3E</v>
      </c>
      <c r="AC382" s="162">
        <f>COUNTIF($AB$4:$AB$297,AB382)</f>
        <v>0</v>
      </c>
      <c r="AD382" s="162" t="str">
        <f>VLOOKUP(U382,NIVEAUXADMIN!A:B,2,FALSE)</f>
        <v>HT08</v>
      </c>
      <c r="AE382" s="162" t="str">
        <f>VLOOKUP(V382,NIVEAUXADMIN!E:F,2,FALSE)</f>
        <v>HT08831</v>
      </c>
      <c r="AF382" s="162" t="str">
        <f>VLOOKUP(W382,NIVEAUXADMIN!I:J,2,FALSE)</f>
        <v>HT08831-03</v>
      </c>
      <c r="AG382" s="162">
        <f>IF(SUMPRODUCT(($A$4:$A382=A382)*($V$4:$V382=V382))&gt;1,0,1)</f>
        <v>0</v>
      </c>
    </row>
    <row r="383" spans="1:33" s="162" customFormat="1" ht="15" customHeight="1">
      <c r="A383" s="162" t="s">
        <v>2905</v>
      </c>
      <c r="B383" s="162" t="s">
        <v>49</v>
      </c>
      <c r="C383" s="162" t="s">
        <v>26</v>
      </c>
      <c r="F383" s="162" t="s">
        <v>16</v>
      </c>
      <c r="G383" s="162" t="str">
        <f>CHOOSE(MONTH(H383), "Janvier", "Fevrier", "Mars", "Avril", "Mai", "Juin", "Juillet", "Aout", "Septembre", "Octobre", "Novembre", "Decembre")</f>
        <v>Fevrier</v>
      </c>
      <c r="H383" s="153">
        <v>42775</v>
      </c>
      <c r="I383" s="155" t="s">
        <v>1051</v>
      </c>
      <c r="J383" s="73" t="s">
        <v>1052</v>
      </c>
      <c r="K383" s="73" t="s">
        <v>1062</v>
      </c>
      <c r="L383" s="72" t="s">
        <v>1205</v>
      </c>
      <c r="M383" s="80" t="str">
        <f>IFERROR(VLOOKUP(K383,REFERENCES!R:S,2,FALSE),"")</f>
        <v>Nombre</v>
      </c>
      <c r="N383" s="75">
        <v>339</v>
      </c>
      <c r="O383" s="75"/>
      <c r="P383" s="75"/>
      <c r="Q383" s="75"/>
      <c r="R383" s="79"/>
      <c r="S383" s="75">
        <v>339</v>
      </c>
      <c r="U383" s="162" t="s">
        <v>17</v>
      </c>
      <c r="V383" s="73" t="s">
        <v>258</v>
      </c>
      <c r="W383" s="72" t="s">
        <v>1410</v>
      </c>
      <c r="X383" s="73"/>
      <c r="AB383" s="162" t="str">
        <f>UPPER(LEFT(A383,3)&amp;YEAR(H383)&amp;MONTH(H383)&amp;DAY((H383))&amp;LEFT(U383,2)&amp;LEFT(V383,2)&amp;LEFT(W383,2))</f>
        <v>CAR201729GRCO2E</v>
      </c>
      <c r="AC383" s="162">
        <f>COUNTIF($AB$4:$AB$297,AB383)</f>
        <v>0</v>
      </c>
      <c r="AD383" s="162" t="str">
        <f>VLOOKUP(U383,NIVEAUXADMIN!A:B,2,FALSE)</f>
        <v>HT08</v>
      </c>
      <c r="AE383" s="162" t="str">
        <f>VLOOKUP(V383,NIVEAUXADMIN!E:F,2,FALSE)</f>
        <v>HT08831</v>
      </c>
      <c r="AF383" s="162" t="str">
        <f>VLOOKUP(W383,NIVEAUXADMIN!I:J,2,FALSE)</f>
        <v>HT08831-02</v>
      </c>
      <c r="AG383" s="162">
        <f>IF(SUMPRODUCT(($A$4:$A383=A383)*($V$4:$V383=V383))&gt;1,0,1)</f>
        <v>0</v>
      </c>
    </row>
    <row r="384" spans="1:33" s="162" customFormat="1" ht="15" customHeight="1">
      <c r="A384" s="162" t="s">
        <v>2905</v>
      </c>
      <c r="B384" s="162" t="s">
        <v>49</v>
      </c>
      <c r="C384" s="162" t="s">
        <v>26</v>
      </c>
      <c r="F384" s="162" t="s">
        <v>16</v>
      </c>
      <c r="G384" s="162" t="str">
        <f>CHOOSE(MONTH(H384), "Janvier", "Fevrier", "Mars", "Avril", "Mai", "Juin", "Juillet", "Aout", "Septembre", "Octobre", "Novembre", "Decembre")</f>
        <v>Fevrier</v>
      </c>
      <c r="H384" s="153">
        <v>42775</v>
      </c>
      <c r="I384" s="155" t="s">
        <v>1051</v>
      </c>
      <c r="J384" s="73" t="s">
        <v>1052</v>
      </c>
      <c r="K384" s="73" t="s">
        <v>1062</v>
      </c>
      <c r="L384" s="72" t="s">
        <v>1205</v>
      </c>
      <c r="M384" s="80" t="str">
        <f>IFERROR(VLOOKUP(K384,REFERENCES!R:S,2,FALSE),"")</f>
        <v>Nombre</v>
      </c>
      <c r="N384" s="75">
        <v>69</v>
      </c>
      <c r="O384" s="75"/>
      <c r="P384" s="75"/>
      <c r="Q384" s="75"/>
      <c r="R384" s="79"/>
      <c r="S384" s="75">
        <v>69</v>
      </c>
      <c r="U384" s="162" t="s">
        <v>17</v>
      </c>
      <c r="V384" s="73" t="s">
        <v>258</v>
      </c>
      <c r="W384" s="72" t="s">
        <v>1334</v>
      </c>
      <c r="X384" s="162" t="s">
        <v>1138</v>
      </c>
      <c r="AB384" s="162" t="str">
        <f>UPPER(LEFT(A384,3)&amp;YEAR(H384)&amp;MONTH(H384)&amp;DAY((H384))&amp;LEFT(U384,2)&amp;LEFT(V384,2)&amp;LEFT(W384,2))</f>
        <v>CAR201729GRCO1E</v>
      </c>
      <c r="AC384" s="162">
        <f>COUNTIF($AB$4:$AB$297,AB384)</f>
        <v>0</v>
      </c>
      <c r="AD384" s="162" t="str">
        <f>VLOOKUP(U384,NIVEAUXADMIN!A:B,2,FALSE)</f>
        <v>HT08</v>
      </c>
      <c r="AE384" s="162" t="str">
        <f>VLOOKUP(V384,NIVEAUXADMIN!E:F,2,FALSE)</f>
        <v>HT08831</v>
      </c>
      <c r="AF384" s="162" t="str">
        <f>VLOOKUP(W384,NIVEAUXADMIN!I:J,2,FALSE)</f>
        <v>HT08831-01</v>
      </c>
      <c r="AG384" s="162">
        <f>IF(SUMPRODUCT(($A$4:$A384=A384)*($V$4:$V384=V384))&gt;1,0,1)</f>
        <v>0</v>
      </c>
    </row>
    <row r="385" spans="1:33" s="162" customFormat="1" ht="15" customHeight="1">
      <c r="A385" s="162" t="s">
        <v>2905</v>
      </c>
      <c r="B385" s="162" t="s">
        <v>49</v>
      </c>
      <c r="C385" s="162" t="s">
        <v>26</v>
      </c>
      <c r="F385" s="162" t="s">
        <v>16</v>
      </c>
      <c r="G385" s="162" t="str">
        <f>CHOOSE(MONTH(H385), "Janvier", "Fevrier", "Mars", "Avril", "Mai", "Juin", "Juillet", "Aout", "Septembre", "Octobre", "Novembre", "Decembre")</f>
        <v>Fevrier</v>
      </c>
      <c r="H385" s="153">
        <v>42775</v>
      </c>
      <c r="I385" s="155" t="s">
        <v>1051</v>
      </c>
      <c r="J385" s="73" t="s">
        <v>1052</v>
      </c>
      <c r="K385" s="73" t="s">
        <v>1062</v>
      </c>
      <c r="L385" s="72" t="s">
        <v>1205</v>
      </c>
      <c r="M385" s="80" t="str">
        <f>IFERROR(VLOOKUP(K385,REFERENCES!R:S,2,FALSE),"")</f>
        <v>Nombre</v>
      </c>
      <c r="N385" s="75">
        <v>281</v>
      </c>
      <c r="O385" s="75"/>
      <c r="P385" s="75"/>
      <c r="Q385" s="75"/>
      <c r="R385" s="79"/>
      <c r="S385" s="75">
        <v>281</v>
      </c>
      <c r="U385" s="162" t="s">
        <v>17</v>
      </c>
      <c r="V385" s="73" t="s">
        <v>258</v>
      </c>
      <c r="W385" s="72" t="s">
        <v>1334</v>
      </c>
      <c r="X385" s="162" t="s">
        <v>1138</v>
      </c>
      <c r="AB385" s="162" t="str">
        <f>UPPER(LEFT(A385,3)&amp;YEAR(H385)&amp;MONTH(H385)&amp;DAY((H385))&amp;LEFT(U385,2)&amp;LEFT(V385,2)&amp;LEFT(W385,2))</f>
        <v>CAR201729GRCO1E</v>
      </c>
      <c r="AC385" s="162">
        <f>COUNTIF($AB$4:$AB$297,AB385)</f>
        <v>0</v>
      </c>
      <c r="AD385" s="162" t="str">
        <f>VLOOKUP(U385,NIVEAUXADMIN!A:B,2,FALSE)</f>
        <v>HT08</v>
      </c>
      <c r="AE385" s="162" t="str">
        <f>VLOOKUP(V385,NIVEAUXADMIN!E:F,2,FALSE)</f>
        <v>HT08831</v>
      </c>
      <c r="AF385" s="162" t="str">
        <f>VLOOKUP(W385,NIVEAUXADMIN!I:J,2,FALSE)</f>
        <v>HT08831-01</v>
      </c>
      <c r="AG385" s="162">
        <f>IF(SUMPRODUCT(($A$4:$A385=A385)*($V$4:$V385=V385))&gt;1,0,1)</f>
        <v>0</v>
      </c>
    </row>
    <row r="386" spans="1:33" s="162" customFormat="1" ht="15" customHeight="1">
      <c r="A386" s="162" t="s">
        <v>2905</v>
      </c>
      <c r="B386" s="162" t="s">
        <v>49</v>
      </c>
      <c r="C386" s="162" t="s">
        <v>26</v>
      </c>
      <c r="F386" s="162" t="s">
        <v>16</v>
      </c>
      <c r="G386" s="162" t="str">
        <f>CHOOSE(MONTH(H386), "Janvier", "Fevrier", "Mars", "Avril", "Mai", "Juin", "Juillet", "Aout", "Septembre", "Octobre", "Novembre", "Decembre")</f>
        <v>Fevrier</v>
      </c>
      <c r="H386" s="153">
        <v>42775</v>
      </c>
      <c r="I386" s="155" t="s">
        <v>1051</v>
      </c>
      <c r="J386" s="73" t="s">
        <v>1052</v>
      </c>
      <c r="K386" s="73" t="s">
        <v>1061</v>
      </c>
      <c r="L386" s="72"/>
      <c r="M386" s="80" t="str">
        <f>IFERROR(VLOOKUP(K386,REFERENCES!R:S,2,FALSE),"")</f>
        <v>Nombre</v>
      </c>
      <c r="N386" s="75">
        <v>14</v>
      </c>
      <c r="O386" s="75"/>
      <c r="P386" s="75"/>
      <c r="Q386" s="75"/>
      <c r="R386" s="79"/>
      <c r="S386" s="75">
        <v>7</v>
      </c>
      <c r="U386" s="162" t="s">
        <v>17</v>
      </c>
      <c r="V386" s="73" t="s">
        <v>258</v>
      </c>
      <c r="W386" s="72" t="s">
        <v>1519</v>
      </c>
      <c r="X386" s="73"/>
      <c r="AB386" s="162" t="str">
        <f>UPPER(LEFT(A386,3)&amp;YEAR(H386)&amp;MONTH(H386)&amp;DAY((H386))&amp;LEFT(U386,2)&amp;LEFT(V386,2)&amp;LEFT(W386,2))</f>
        <v>CAR201729GRCO3E</v>
      </c>
      <c r="AC386" s="162">
        <f>COUNTIF($AB$4:$AB$297,AB386)</f>
        <v>0</v>
      </c>
      <c r="AD386" s="162" t="str">
        <f>VLOOKUP(U386,NIVEAUXADMIN!A:B,2,FALSE)</f>
        <v>HT08</v>
      </c>
      <c r="AE386" s="162" t="str">
        <f>VLOOKUP(V386,NIVEAUXADMIN!E:F,2,FALSE)</f>
        <v>HT08831</v>
      </c>
      <c r="AF386" s="162" t="str">
        <f>VLOOKUP(W386,NIVEAUXADMIN!I:J,2,FALSE)</f>
        <v>HT08831-03</v>
      </c>
      <c r="AG386" s="162">
        <f>IF(SUMPRODUCT(($A$4:$A386=A386)*($V$4:$V386=V386))&gt;1,0,1)</f>
        <v>0</v>
      </c>
    </row>
    <row r="387" spans="1:33" s="162" customFormat="1" ht="15" customHeight="1">
      <c r="A387" s="162" t="s">
        <v>2905</v>
      </c>
      <c r="B387" s="162" t="s">
        <v>49</v>
      </c>
      <c r="C387" s="162" t="s">
        <v>26</v>
      </c>
      <c r="F387" s="162" t="s">
        <v>16</v>
      </c>
      <c r="G387" s="162" t="str">
        <f>CHOOSE(MONTH(H387), "Janvier", "Fevrier", "Mars", "Avril", "Mai", "Juin", "Juillet", "Aout", "Septembre", "Octobre", "Novembre", "Decembre")</f>
        <v>Fevrier</v>
      </c>
      <c r="H387" s="153">
        <v>42775</v>
      </c>
      <c r="I387" s="155" t="s">
        <v>1051</v>
      </c>
      <c r="J387" s="73" t="s">
        <v>1052</v>
      </c>
      <c r="K387" s="73" t="s">
        <v>1061</v>
      </c>
      <c r="L387" s="72"/>
      <c r="M387" s="80" t="str">
        <f>IFERROR(VLOOKUP(K387,REFERENCES!R:S,2,FALSE),"")</f>
        <v>Nombre</v>
      </c>
      <c r="N387" s="75">
        <v>22</v>
      </c>
      <c r="O387" s="75"/>
      <c r="P387" s="75"/>
      <c r="Q387" s="75"/>
      <c r="R387" s="79"/>
      <c r="S387" s="75">
        <v>11</v>
      </c>
      <c r="U387" s="162" t="s">
        <v>17</v>
      </c>
      <c r="V387" s="73" t="s">
        <v>258</v>
      </c>
      <c r="W387" s="72" t="s">
        <v>1410</v>
      </c>
      <c r="X387" s="73"/>
      <c r="AB387" s="162" t="str">
        <f>UPPER(LEFT(A387,3)&amp;YEAR(H387)&amp;MONTH(H387)&amp;DAY((H387))&amp;LEFT(U387,2)&amp;LEFT(V387,2)&amp;LEFT(W387,2))</f>
        <v>CAR201729GRCO2E</v>
      </c>
      <c r="AC387" s="162">
        <f>COUNTIF($AB$4:$AB$297,AB387)</f>
        <v>0</v>
      </c>
      <c r="AD387" s="162" t="str">
        <f>VLOOKUP(U387,NIVEAUXADMIN!A:B,2,FALSE)</f>
        <v>HT08</v>
      </c>
      <c r="AE387" s="162" t="str">
        <f>VLOOKUP(V387,NIVEAUXADMIN!E:F,2,FALSE)</f>
        <v>HT08831</v>
      </c>
      <c r="AF387" s="162" t="str">
        <f>VLOOKUP(W387,NIVEAUXADMIN!I:J,2,FALSE)</f>
        <v>HT08831-02</v>
      </c>
      <c r="AG387" s="162">
        <f>IF(SUMPRODUCT(($A$4:$A387=A387)*($V$4:$V387=V387))&gt;1,0,1)</f>
        <v>0</v>
      </c>
    </row>
    <row r="388" spans="1:33" s="162" customFormat="1" ht="15" customHeight="1">
      <c r="A388" s="162" t="s">
        <v>2905</v>
      </c>
      <c r="B388" s="162" t="s">
        <v>49</v>
      </c>
      <c r="C388" s="162" t="s">
        <v>26</v>
      </c>
      <c r="F388" s="162" t="s">
        <v>16</v>
      </c>
      <c r="G388" s="162" t="str">
        <f>CHOOSE(MONTH(H388), "Janvier", "Fevrier", "Mars", "Avril", "Mai", "Juin", "Juillet", "Aout", "Septembre", "Octobre", "Novembre", "Decembre")</f>
        <v>Fevrier</v>
      </c>
      <c r="H388" s="153">
        <v>42775</v>
      </c>
      <c r="I388" s="155" t="s">
        <v>1051</v>
      </c>
      <c r="J388" s="73" t="s">
        <v>1052</v>
      </c>
      <c r="K388" s="73" t="s">
        <v>1061</v>
      </c>
      <c r="L388" s="72"/>
      <c r="M388" s="80" t="str">
        <f>IFERROR(VLOOKUP(K388,REFERENCES!R:S,2,FALSE),"")</f>
        <v>Nombre</v>
      </c>
      <c r="N388" s="75">
        <v>2</v>
      </c>
      <c r="O388" s="75"/>
      <c r="P388" s="75"/>
      <c r="Q388" s="75"/>
      <c r="R388" s="79"/>
      <c r="S388" s="75">
        <v>1</v>
      </c>
      <c r="U388" s="162" t="s">
        <v>17</v>
      </c>
      <c r="V388" s="73" t="s">
        <v>258</v>
      </c>
      <c r="W388" s="72" t="s">
        <v>1334</v>
      </c>
      <c r="X388" s="162" t="s">
        <v>1138</v>
      </c>
      <c r="AB388" s="162" t="str">
        <f>UPPER(LEFT(A388,3)&amp;YEAR(H388)&amp;MONTH(H388)&amp;DAY((H388))&amp;LEFT(U388,2)&amp;LEFT(V388,2)&amp;LEFT(W388,2))</f>
        <v>CAR201729GRCO1E</v>
      </c>
      <c r="AC388" s="162">
        <f>COUNTIF($AB$4:$AB$297,AB388)</f>
        <v>0</v>
      </c>
      <c r="AD388" s="162" t="str">
        <f>VLOOKUP(U388,NIVEAUXADMIN!A:B,2,FALSE)</f>
        <v>HT08</v>
      </c>
      <c r="AE388" s="162" t="str">
        <f>VLOOKUP(V388,NIVEAUXADMIN!E:F,2,FALSE)</f>
        <v>HT08831</v>
      </c>
      <c r="AF388" s="162" t="str">
        <f>VLOOKUP(W388,NIVEAUXADMIN!I:J,2,FALSE)</f>
        <v>HT08831-01</v>
      </c>
      <c r="AG388" s="162">
        <f>IF(SUMPRODUCT(($A$4:$A388=A388)*($V$4:$V388=V388))&gt;1,0,1)</f>
        <v>0</v>
      </c>
    </row>
    <row r="389" spans="1:33" s="162" customFormat="1" ht="15" customHeight="1">
      <c r="A389" s="162" t="s">
        <v>2905</v>
      </c>
      <c r="B389" s="162" t="s">
        <v>49</v>
      </c>
      <c r="C389" s="162" t="s">
        <v>26</v>
      </c>
      <c r="F389" s="162" t="s">
        <v>16</v>
      </c>
      <c r="G389" s="162" t="str">
        <f>CHOOSE(MONTH(H389), "Janvier", "Fevrier", "Mars", "Avril", "Mai", "Juin", "Juillet", "Aout", "Septembre", "Octobre", "Novembre", "Decembre")</f>
        <v>Fevrier</v>
      </c>
      <c r="H389" s="153">
        <v>42775</v>
      </c>
      <c r="I389" s="155" t="s">
        <v>1051</v>
      </c>
      <c r="J389" s="73" t="s">
        <v>1052</v>
      </c>
      <c r="K389" s="73" t="s">
        <v>1059</v>
      </c>
      <c r="L389" s="72"/>
      <c r="M389" s="80" t="str">
        <f>IFERROR(VLOOKUP(K389,REFERENCES!R:S,2,FALSE),"")</f>
        <v>Nombre</v>
      </c>
      <c r="N389" s="75">
        <v>150</v>
      </c>
      <c r="O389" s="75"/>
      <c r="P389" s="75"/>
      <c r="Q389" s="75"/>
      <c r="R389" s="79"/>
      <c r="S389" s="75">
        <v>1</v>
      </c>
      <c r="U389" s="162" t="s">
        <v>17</v>
      </c>
      <c r="V389" s="73" t="s">
        <v>258</v>
      </c>
      <c r="W389" s="72" t="s">
        <v>1334</v>
      </c>
      <c r="X389" s="162" t="s">
        <v>2725</v>
      </c>
      <c r="AB389" s="162" t="str">
        <f>UPPER(LEFT(A389,3)&amp;YEAR(H389)&amp;MONTH(H389)&amp;DAY((H389))&amp;LEFT(U389,2)&amp;LEFT(V389,2)&amp;LEFT(W389,2))</f>
        <v>CAR201729GRCO1E</v>
      </c>
      <c r="AC389" s="162">
        <f>COUNTIF($AB$4:$AB$297,AB389)</f>
        <v>0</v>
      </c>
      <c r="AD389" s="162" t="str">
        <f>VLOOKUP(U389,NIVEAUXADMIN!A:B,2,FALSE)</f>
        <v>HT08</v>
      </c>
      <c r="AE389" s="162" t="str">
        <f>VLOOKUP(V389,NIVEAUXADMIN!E:F,2,FALSE)</f>
        <v>HT08831</v>
      </c>
      <c r="AF389" s="162" t="str">
        <f>VLOOKUP(W389,NIVEAUXADMIN!I:J,2,FALSE)</f>
        <v>HT08831-01</v>
      </c>
      <c r="AG389" s="162">
        <f>IF(SUMPRODUCT(($A$4:$A389=A389)*($V$4:$V389=V389))&gt;1,0,1)</f>
        <v>0</v>
      </c>
    </row>
    <row r="390" spans="1:33" s="162" customFormat="1" ht="15" customHeight="1">
      <c r="A390" s="162" t="s">
        <v>2905</v>
      </c>
      <c r="B390" s="162" t="s">
        <v>49</v>
      </c>
      <c r="C390" s="162" t="s">
        <v>26</v>
      </c>
      <c r="F390" s="162" t="s">
        <v>16</v>
      </c>
      <c r="G390" s="162" t="str">
        <f>CHOOSE(MONTH(H390), "Janvier", "Fevrier", "Mars", "Avril", "Mai", "Juin", "Juillet", "Aout", "Septembre", "Octobre", "Novembre", "Decembre")</f>
        <v>Fevrier</v>
      </c>
      <c r="H390" s="153">
        <v>42777</v>
      </c>
      <c r="I390" s="155" t="s">
        <v>1051</v>
      </c>
      <c r="J390" s="73" t="s">
        <v>1052</v>
      </c>
      <c r="K390" s="73" t="s">
        <v>1061</v>
      </c>
      <c r="L390" s="72"/>
      <c r="M390" s="80" t="str">
        <f>IFERROR(VLOOKUP(K390,REFERENCES!R:S,2,FALSE),"")</f>
        <v>Nombre</v>
      </c>
      <c r="N390" s="75">
        <v>150</v>
      </c>
      <c r="O390" s="75"/>
      <c r="P390" s="75"/>
      <c r="Q390" s="75"/>
      <c r="R390" s="79"/>
      <c r="S390" s="75">
        <v>75</v>
      </c>
      <c r="U390" s="162" t="s">
        <v>17</v>
      </c>
      <c r="V390" s="73" t="s">
        <v>261</v>
      </c>
      <c r="W390" s="72" t="s">
        <v>1292</v>
      </c>
      <c r="X390" s="73"/>
      <c r="AB390" s="162" t="str">
        <f>UPPER(LEFT(A390,3)&amp;YEAR(H390)&amp;MONTH(H390)&amp;DAY((H390))&amp;LEFT(U390,2)&amp;LEFT(V390,2)&amp;LEFT(W390,2))</f>
        <v>CAR2017211GRDA1E</v>
      </c>
      <c r="AC390" s="162">
        <f>COUNTIF($AB$4:$AB$297,AB390)</f>
        <v>0</v>
      </c>
      <c r="AD390" s="162" t="str">
        <f>VLOOKUP(U390,NIVEAUXADMIN!A:B,2,FALSE)</f>
        <v>HT08</v>
      </c>
      <c r="AE390" s="162" t="str">
        <f>VLOOKUP(V390,NIVEAUXADMIN!E:F,2,FALSE)</f>
        <v>HT08822</v>
      </c>
      <c r="AF390" s="162" t="str">
        <f>VLOOKUP(W390,NIVEAUXADMIN!I:J,2,FALSE)</f>
        <v>HT08822-01</v>
      </c>
      <c r="AG390" s="162">
        <f>IF(SUMPRODUCT(($A$4:$A390=A390)*($V$4:$V390=V390))&gt;1,0,1)</f>
        <v>0</v>
      </c>
    </row>
    <row r="391" spans="1:33" s="162" customFormat="1" ht="15" customHeight="1">
      <c r="A391" s="162" t="s">
        <v>2905</v>
      </c>
      <c r="B391" s="162" t="s">
        <v>49</v>
      </c>
      <c r="C391" s="162" t="s">
        <v>26</v>
      </c>
      <c r="F391" s="162" t="s">
        <v>16</v>
      </c>
      <c r="G391" s="162" t="str">
        <f>CHOOSE(MONTH(H391), "Janvier", "Fevrier", "Mars", "Avril", "Mai", "Juin", "Juillet", "Aout", "Septembre", "Octobre", "Novembre", "Decembre")</f>
        <v>Fevrier</v>
      </c>
      <c r="H391" s="153">
        <v>42777</v>
      </c>
      <c r="I391" s="155" t="s">
        <v>1049</v>
      </c>
      <c r="J391" s="73" t="s">
        <v>1053</v>
      </c>
      <c r="K391" s="73" t="s">
        <v>1048</v>
      </c>
      <c r="L391" s="72"/>
      <c r="M391" s="80" t="str">
        <f>IFERROR(VLOOKUP(K391,REFERENCES!R:S,2,FALSE),"")</f>
        <v>Nombre</v>
      </c>
      <c r="N391" s="75">
        <v>75</v>
      </c>
      <c r="O391" s="75"/>
      <c r="P391" s="75"/>
      <c r="Q391" s="75"/>
      <c r="R391" s="79"/>
      <c r="S391" s="75">
        <v>75</v>
      </c>
      <c r="U391" s="162" t="s">
        <v>17</v>
      </c>
      <c r="V391" s="73" t="s">
        <v>261</v>
      </c>
      <c r="W391" s="72" t="s">
        <v>1292</v>
      </c>
      <c r="X391" s="73"/>
      <c r="AB391" s="162" t="str">
        <f>UPPER(LEFT(A391,3)&amp;YEAR(H391)&amp;MONTH(H391)&amp;DAY((H391))&amp;LEFT(U391,2)&amp;LEFT(V391,2)&amp;LEFT(W391,2))</f>
        <v>CAR2017211GRDA1E</v>
      </c>
      <c r="AC391" s="162">
        <f>COUNTIF($AB$4:$AB$297,AB391)</f>
        <v>0</v>
      </c>
      <c r="AD391" s="162" t="str">
        <f>VLOOKUP(U391,NIVEAUXADMIN!A:B,2,FALSE)</f>
        <v>HT08</v>
      </c>
      <c r="AE391" s="162" t="str">
        <f>VLOOKUP(V391,NIVEAUXADMIN!E:F,2,FALSE)</f>
        <v>HT08822</v>
      </c>
      <c r="AF391" s="162" t="str">
        <f>VLOOKUP(W391,NIVEAUXADMIN!I:J,2,FALSE)</f>
        <v>HT08822-01</v>
      </c>
      <c r="AG391" s="162">
        <f>IF(SUMPRODUCT(($A$4:$A391=A391)*($V$4:$V391=V391))&gt;1,0,1)</f>
        <v>0</v>
      </c>
    </row>
    <row r="392" spans="1:33" s="162" customFormat="1" ht="15" customHeight="1">
      <c r="A392" s="162" t="s">
        <v>2905</v>
      </c>
      <c r="B392" s="162" t="s">
        <v>49</v>
      </c>
      <c r="C392" s="162" t="s">
        <v>26</v>
      </c>
      <c r="F392" s="162" t="s">
        <v>16</v>
      </c>
      <c r="G392" s="162" t="str">
        <f>CHOOSE(MONTH(H392), "Janvier", "Fevrier", "Mars", "Avril", "Mai", "Juin", "Juillet", "Aout", "Septembre", "Octobre", "Novembre", "Decembre")</f>
        <v>Fevrier</v>
      </c>
      <c r="H392" s="153">
        <v>42777</v>
      </c>
      <c r="I392" s="155" t="s">
        <v>1051</v>
      </c>
      <c r="J392" s="73" t="s">
        <v>1052</v>
      </c>
      <c r="K392" s="73" t="s">
        <v>1059</v>
      </c>
      <c r="L392" s="72"/>
      <c r="M392" s="80" t="str">
        <f>IFERROR(VLOOKUP(K392,REFERENCES!R:S,2,FALSE),"")</f>
        <v>Nombre</v>
      </c>
      <c r="N392" s="75">
        <v>11250</v>
      </c>
      <c r="O392" s="75"/>
      <c r="P392" s="75"/>
      <c r="Q392" s="75"/>
      <c r="R392" s="79"/>
      <c r="S392" s="75">
        <v>75</v>
      </c>
      <c r="U392" s="162" t="s">
        <v>17</v>
      </c>
      <c r="V392" s="73" t="s">
        <v>261</v>
      </c>
      <c r="W392" s="72" t="s">
        <v>1292</v>
      </c>
      <c r="X392" s="73"/>
      <c r="AB392" s="162" t="str">
        <f>UPPER(LEFT(A392,3)&amp;YEAR(H392)&amp;MONTH(H392)&amp;DAY((H392))&amp;LEFT(U392,2)&amp;LEFT(V392,2)&amp;LEFT(W392,2))</f>
        <v>CAR2017211GRDA1E</v>
      </c>
      <c r="AC392" s="162">
        <f>COUNTIF($AB$4:$AB$297,AB392)</f>
        <v>0</v>
      </c>
      <c r="AD392" s="162" t="str">
        <f>VLOOKUP(U392,NIVEAUXADMIN!A:B,2,FALSE)</f>
        <v>HT08</v>
      </c>
      <c r="AE392" s="162" t="str">
        <f>VLOOKUP(V392,NIVEAUXADMIN!E:F,2,FALSE)</f>
        <v>HT08822</v>
      </c>
      <c r="AF392" s="162" t="str">
        <f>VLOOKUP(W392,NIVEAUXADMIN!I:J,2,FALSE)</f>
        <v>HT08822-01</v>
      </c>
      <c r="AG392" s="162">
        <f>IF(SUMPRODUCT(($A$4:$A392=A392)*($V$4:$V392=V392))&gt;1,0,1)</f>
        <v>0</v>
      </c>
    </row>
    <row r="393" spans="1:33" s="162" customFormat="1" ht="15" customHeight="1">
      <c r="A393" s="162" t="s">
        <v>2905</v>
      </c>
      <c r="B393" s="162" t="s">
        <v>49</v>
      </c>
      <c r="C393" s="162" t="s">
        <v>26</v>
      </c>
      <c r="F393" s="162" t="s">
        <v>16</v>
      </c>
      <c r="G393" s="162" t="str">
        <f>CHOOSE(MONTH(H393), "Janvier", "Fevrier", "Mars", "Avril", "Mai", "Juin", "Juillet", "Aout", "Septembre", "Octobre", "Novembre", "Decembre")</f>
        <v>Fevrier</v>
      </c>
      <c r="H393" s="153">
        <v>42779</v>
      </c>
      <c r="I393" s="155" t="s">
        <v>1049</v>
      </c>
      <c r="J393" s="73" t="s">
        <v>1053</v>
      </c>
      <c r="K393" s="73" t="s">
        <v>1048</v>
      </c>
      <c r="L393" s="72"/>
      <c r="M393" s="80" t="str">
        <f>IFERROR(VLOOKUP(K393,REFERENCES!R:S,2,FALSE),"")</f>
        <v>Nombre</v>
      </c>
      <c r="N393" s="75">
        <v>26</v>
      </c>
      <c r="O393" s="75"/>
      <c r="P393" s="75"/>
      <c r="Q393" s="75"/>
      <c r="R393" s="79"/>
      <c r="S393" s="75">
        <v>26</v>
      </c>
      <c r="U393" s="162" t="s">
        <v>17</v>
      </c>
      <c r="V393" s="73" t="s">
        <v>275</v>
      </c>
      <c r="W393" s="72" t="s">
        <v>1409</v>
      </c>
      <c r="X393" s="73"/>
      <c r="AB393" s="162" t="str">
        <f>UPPER(LEFT(A393,3)&amp;YEAR(H393)&amp;MONTH(H393)&amp;DAY((H393))&amp;LEFT(U393,2)&amp;LEFT(V393,2)&amp;LEFT(W393,2))</f>
        <v>CAR2017213GRRO2E</v>
      </c>
      <c r="AC393" s="162">
        <f>COUNTIF($AB$4:$AB$297,AB393)</f>
        <v>0</v>
      </c>
      <c r="AD393" s="162" t="str">
        <f>VLOOKUP(U393,NIVEAUXADMIN!A:B,2,FALSE)</f>
        <v>HT08</v>
      </c>
      <c r="AE393" s="162" t="str">
        <f>VLOOKUP(V393,NIVEAUXADMIN!E:F,2,FALSE)</f>
        <v>HT08832</v>
      </c>
      <c r="AF393" s="162" t="str">
        <f>VLOOKUP(W393,NIVEAUXADMIN!I:J,2,FALSE)</f>
        <v>HT08832-02</v>
      </c>
      <c r="AG393" s="162">
        <f>IF(SUMPRODUCT(($A$4:$A393=A393)*($V$4:$V393=V393))&gt;1,0,1)</f>
        <v>0</v>
      </c>
    </row>
    <row r="394" spans="1:33" s="162" customFormat="1" ht="15" customHeight="1">
      <c r="A394" s="162" t="s">
        <v>2905</v>
      </c>
      <c r="B394" s="162" t="s">
        <v>49</v>
      </c>
      <c r="C394" s="162" t="s">
        <v>26</v>
      </c>
      <c r="F394" s="162" t="s">
        <v>16</v>
      </c>
      <c r="G394" s="162" t="str">
        <f>CHOOSE(MONTH(H394), "Janvier", "Fevrier", "Mars", "Avril", "Mai", "Juin", "Juillet", "Aout", "Septembre", "Octobre", "Novembre", "Decembre")</f>
        <v>Fevrier</v>
      </c>
      <c r="H394" s="153">
        <v>42779</v>
      </c>
      <c r="I394" s="155" t="s">
        <v>1051</v>
      </c>
      <c r="J394" s="73" t="s">
        <v>1052</v>
      </c>
      <c r="K394" s="73" t="s">
        <v>1061</v>
      </c>
      <c r="L394" s="72"/>
      <c r="M394" s="80" t="str">
        <f>IFERROR(VLOOKUP(K394,REFERENCES!R:S,2,FALSE),"")</f>
        <v>Nombre</v>
      </c>
      <c r="N394" s="75">
        <v>52</v>
      </c>
      <c r="O394" s="75"/>
      <c r="P394" s="75"/>
      <c r="Q394" s="75"/>
      <c r="R394" s="79"/>
      <c r="S394" s="75">
        <v>26</v>
      </c>
      <c r="U394" s="162" t="s">
        <v>17</v>
      </c>
      <c r="V394" s="73" t="s">
        <v>275</v>
      </c>
      <c r="W394" s="72" t="s">
        <v>1409</v>
      </c>
      <c r="X394" s="73"/>
      <c r="AB394" s="162" t="str">
        <f>UPPER(LEFT(A394,3)&amp;YEAR(H394)&amp;MONTH(H394)&amp;DAY((H394))&amp;LEFT(U394,2)&amp;LEFT(V394,2)&amp;LEFT(W394,2))</f>
        <v>CAR2017213GRRO2E</v>
      </c>
      <c r="AC394" s="162">
        <f>COUNTIF($AB$4:$AB$297,AB394)</f>
        <v>0</v>
      </c>
      <c r="AD394" s="162" t="str">
        <f>VLOOKUP(U394,NIVEAUXADMIN!A:B,2,FALSE)</f>
        <v>HT08</v>
      </c>
      <c r="AE394" s="162" t="str">
        <f>VLOOKUP(V394,NIVEAUXADMIN!E:F,2,FALSE)</f>
        <v>HT08832</v>
      </c>
      <c r="AF394" s="162" t="str">
        <f>VLOOKUP(W394,NIVEAUXADMIN!I:J,2,FALSE)</f>
        <v>HT08832-02</v>
      </c>
      <c r="AG394" s="162">
        <f>IF(SUMPRODUCT(($A$4:$A394=A394)*($V$4:$V394=V394))&gt;1,0,1)</f>
        <v>0</v>
      </c>
    </row>
    <row r="395" spans="1:33" s="162" customFormat="1" ht="15" customHeight="1">
      <c r="A395" s="162" t="s">
        <v>2905</v>
      </c>
      <c r="B395" s="162" t="s">
        <v>49</v>
      </c>
      <c r="C395" s="162" t="s">
        <v>26</v>
      </c>
      <c r="F395" s="162" t="s">
        <v>16</v>
      </c>
      <c r="G395" s="162" t="str">
        <f>CHOOSE(MONTH(H395), "Janvier", "Fevrier", "Mars", "Avril", "Mai", "Juin", "Juillet", "Aout", "Septembre", "Octobre", "Novembre", "Decembre")</f>
        <v>Fevrier</v>
      </c>
      <c r="H395" s="153">
        <v>42779</v>
      </c>
      <c r="I395" s="155" t="s">
        <v>1051</v>
      </c>
      <c r="J395" s="73" t="s">
        <v>1052</v>
      </c>
      <c r="K395" s="73" t="s">
        <v>1059</v>
      </c>
      <c r="L395" s="72"/>
      <c r="M395" s="80" t="str">
        <f>IFERROR(VLOOKUP(K395,REFERENCES!R:S,2,FALSE),"")</f>
        <v>Nombre</v>
      </c>
      <c r="N395" s="75">
        <v>3900</v>
      </c>
      <c r="O395" s="75"/>
      <c r="P395" s="75"/>
      <c r="Q395" s="75"/>
      <c r="R395" s="79"/>
      <c r="S395" s="75">
        <v>26</v>
      </c>
      <c r="U395" s="162" t="s">
        <v>17</v>
      </c>
      <c r="V395" s="73" t="s">
        <v>275</v>
      </c>
      <c r="W395" s="72" t="s">
        <v>1409</v>
      </c>
      <c r="X395" s="73"/>
      <c r="AB395" s="162" t="str">
        <f>UPPER(LEFT(A395,3)&amp;YEAR(H395)&amp;MONTH(H395)&amp;DAY((H395))&amp;LEFT(U395,2)&amp;LEFT(V395,2)&amp;LEFT(W395,2))</f>
        <v>CAR2017213GRRO2E</v>
      </c>
      <c r="AC395" s="162">
        <f>COUNTIF($AB$4:$AB$297,AB395)</f>
        <v>0</v>
      </c>
      <c r="AD395" s="162" t="str">
        <f>VLOOKUP(U395,NIVEAUXADMIN!A:B,2,FALSE)</f>
        <v>HT08</v>
      </c>
      <c r="AE395" s="162" t="str">
        <f>VLOOKUP(V395,NIVEAUXADMIN!E:F,2,FALSE)</f>
        <v>HT08832</v>
      </c>
      <c r="AF395" s="162" t="str">
        <f>VLOOKUP(W395,NIVEAUXADMIN!I:J,2,FALSE)</f>
        <v>HT08832-02</v>
      </c>
      <c r="AG395" s="162">
        <f>IF(SUMPRODUCT(($A$4:$A395=A395)*($V$4:$V395=V395))&gt;1,0,1)</f>
        <v>0</v>
      </c>
    </row>
    <row r="396" spans="1:33" s="162" customFormat="1" ht="15" customHeight="1">
      <c r="A396" s="162" t="s">
        <v>2905</v>
      </c>
      <c r="B396" s="162" t="s">
        <v>49</v>
      </c>
      <c r="C396" s="162" t="s">
        <v>26</v>
      </c>
      <c r="F396" s="162" t="s">
        <v>16</v>
      </c>
      <c r="G396" s="162" t="str">
        <f>CHOOSE(MONTH(H396), "Janvier", "Fevrier", "Mars", "Avril", "Mai", "Juin", "Juillet", "Aout", "Septembre", "Octobre", "Novembre", "Decembre")</f>
        <v>Fevrier</v>
      </c>
      <c r="H396" s="153">
        <v>42780</v>
      </c>
      <c r="I396" s="155" t="s">
        <v>1051</v>
      </c>
      <c r="J396" s="73" t="s">
        <v>1052</v>
      </c>
      <c r="K396" s="73" t="s">
        <v>1062</v>
      </c>
      <c r="L396" s="72" t="s">
        <v>1205</v>
      </c>
      <c r="M396" s="80" t="str">
        <f>IFERROR(VLOOKUP(K396,REFERENCES!R:S,2,FALSE),"")</f>
        <v>Nombre</v>
      </c>
      <c r="N396" s="75">
        <v>192</v>
      </c>
      <c r="O396" s="75"/>
      <c r="P396" s="75"/>
      <c r="Q396" s="75"/>
      <c r="R396" s="79"/>
      <c r="S396" s="75">
        <v>192</v>
      </c>
      <c r="U396" s="162" t="s">
        <v>17</v>
      </c>
      <c r="V396" s="73" t="s">
        <v>258</v>
      </c>
      <c r="W396" s="72" t="s">
        <v>1334</v>
      </c>
      <c r="X396" s="73"/>
      <c r="AB396" s="162" t="str">
        <f>UPPER(LEFT(A396,3)&amp;YEAR(H396)&amp;MONTH(H396)&amp;DAY((H396))&amp;LEFT(U396,2)&amp;LEFT(V396,2)&amp;LEFT(W396,2))</f>
        <v>CAR2017214GRCO1E</v>
      </c>
      <c r="AC396" s="162">
        <f>COUNTIF($AB$4:$AB$297,AB396)</f>
        <v>0</v>
      </c>
      <c r="AD396" s="162" t="str">
        <f>VLOOKUP(U396,NIVEAUXADMIN!A:B,2,FALSE)</f>
        <v>HT08</v>
      </c>
      <c r="AE396" s="162" t="str">
        <f>VLOOKUP(V396,NIVEAUXADMIN!E:F,2,FALSE)</f>
        <v>HT08831</v>
      </c>
      <c r="AF396" s="162" t="str">
        <f>VLOOKUP(W396,NIVEAUXADMIN!I:J,2,FALSE)</f>
        <v>HT08831-01</v>
      </c>
      <c r="AG396" s="162">
        <f>IF(SUMPRODUCT(($A$4:$A396=A396)*($V$4:$V396=V396))&gt;1,0,1)</f>
        <v>0</v>
      </c>
    </row>
    <row r="397" spans="1:33" s="162" customFormat="1" ht="15" customHeight="1">
      <c r="A397" s="162" t="s">
        <v>2905</v>
      </c>
      <c r="B397" s="162" t="s">
        <v>49</v>
      </c>
      <c r="C397" s="162" t="s">
        <v>26</v>
      </c>
      <c r="F397" s="162" t="s">
        <v>16</v>
      </c>
      <c r="G397" s="162" t="str">
        <f>CHOOSE(MONTH(H397), "Janvier", "Fevrier", "Mars", "Avril", "Mai", "Juin", "Juillet", "Aout", "Septembre", "Octobre", "Novembre", "Decembre")</f>
        <v>Fevrier</v>
      </c>
      <c r="H397" s="153">
        <v>42780</v>
      </c>
      <c r="I397" s="155" t="s">
        <v>1051</v>
      </c>
      <c r="J397" s="73" t="s">
        <v>1052</v>
      </c>
      <c r="K397" s="73" t="s">
        <v>1062</v>
      </c>
      <c r="L397" s="72" t="s">
        <v>1205</v>
      </c>
      <c r="M397" s="80" t="str">
        <f>IFERROR(VLOOKUP(K397,REFERENCES!R:S,2,FALSE),"")</f>
        <v>Nombre</v>
      </c>
      <c r="N397" s="75">
        <v>1056</v>
      </c>
      <c r="O397" s="75"/>
      <c r="P397" s="75"/>
      <c r="Q397" s="75"/>
      <c r="R397" s="79"/>
      <c r="S397" s="75">
        <v>1056</v>
      </c>
      <c r="U397" s="162" t="s">
        <v>17</v>
      </c>
      <c r="V397" s="73" t="s">
        <v>258</v>
      </c>
      <c r="W397" s="72" t="s">
        <v>1334</v>
      </c>
      <c r="X397" s="162" t="s">
        <v>1138</v>
      </c>
      <c r="AB397" s="162" t="str">
        <f>UPPER(LEFT(A397,3)&amp;YEAR(H397)&amp;MONTH(H397)&amp;DAY((H397))&amp;LEFT(U397,2)&amp;LEFT(V397,2)&amp;LEFT(W397,2))</f>
        <v>CAR2017214GRCO1E</v>
      </c>
      <c r="AC397" s="162">
        <f>COUNTIF($AB$4:$AB$297,AB397)</f>
        <v>0</v>
      </c>
      <c r="AD397" s="162" t="str">
        <f>VLOOKUP(U397,NIVEAUXADMIN!A:B,2,FALSE)</f>
        <v>HT08</v>
      </c>
      <c r="AE397" s="162" t="str">
        <f>VLOOKUP(V397,NIVEAUXADMIN!E:F,2,FALSE)</f>
        <v>HT08831</v>
      </c>
      <c r="AF397" s="162" t="str">
        <f>VLOOKUP(W397,NIVEAUXADMIN!I:J,2,FALSE)</f>
        <v>HT08831-01</v>
      </c>
      <c r="AG397" s="162">
        <f>IF(SUMPRODUCT(($A$4:$A397=A397)*($V$4:$V397=V397))&gt;1,0,1)</f>
        <v>0</v>
      </c>
    </row>
    <row r="398" spans="1:33" s="162" customFormat="1" ht="15" customHeight="1">
      <c r="A398" s="162" t="s">
        <v>2905</v>
      </c>
      <c r="B398" s="162" t="s">
        <v>49</v>
      </c>
      <c r="C398" s="162" t="s">
        <v>26</v>
      </c>
      <c r="F398" s="162" t="s">
        <v>16</v>
      </c>
      <c r="G398" s="162" t="str">
        <f>CHOOSE(MONTH(H398), "Janvier", "Fevrier", "Mars", "Avril", "Mai", "Juin", "Juillet", "Aout", "Septembre", "Octobre", "Novembre", "Decembre")</f>
        <v>Fevrier</v>
      </c>
      <c r="H398" s="153">
        <v>42787</v>
      </c>
      <c r="I398" s="73" t="s">
        <v>1051</v>
      </c>
      <c r="J398" s="162" t="s">
        <v>1052</v>
      </c>
      <c r="K398" s="162" t="s">
        <v>1062</v>
      </c>
      <c r="M398" s="80" t="str">
        <f>IFERROR(VLOOKUP(K398,REFERENCES!R:S,2,FALSE),"")</f>
        <v>Nombre</v>
      </c>
      <c r="N398" s="75">
        <v>1449</v>
      </c>
      <c r="O398" s="75"/>
      <c r="P398" s="75"/>
      <c r="Q398" s="75"/>
      <c r="R398" s="79"/>
      <c r="S398" s="75">
        <v>1449</v>
      </c>
      <c r="U398" s="162" t="s">
        <v>17</v>
      </c>
      <c r="V398" s="162" t="s">
        <v>248</v>
      </c>
      <c r="W398" s="73"/>
      <c r="X398" s="73"/>
      <c r="AB398" s="162" t="str">
        <f>UPPER(LEFT(A398,3)&amp;YEAR(H398)&amp;MONTH(H398)&amp;DAY((H398))&amp;LEFT(U398,2)&amp;LEFT(V398,2)&amp;LEFT(W398,2))</f>
        <v>CAR2017221GRBE</v>
      </c>
      <c r="AC398" s="162">
        <f>COUNTIF($AB$4:$AB$297,AB398)</f>
        <v>0</v>
      </c>
      <c r="AD398" s="162" t="str">
        <f>VLOOKUP(U398,NIVEAUXADMIN!A:B,2,FALSE)</f>
        <v>HT08</v>
      </c>
      <c r="AE398" s="162" t="str">
        <f>VLOOKUP(V398,NIVEAUXADMIN!E:F,2,FALSE)</f>
        <v>HT08833</v>
      </c>
      <c r="AF398" s="162" t="e">
        <f>VLOOKUP(W398,NIVEAUXADMIN!I:J,2,FALSE)</f>
        <v>#N/A</v>
      </c>
      <c r="AG398" s="162">
        <f>IF(SUMPRODUCT(($A$4:$A398=A398)*($V$4:$V398=V398))&gt;1,0,1)</f>
        <v>0</v>
      </c>
    </row>
    <row r="399" spans="1:33" s="162" customFormat="1" ht="15" customHeight="1">
      <c r="A399" s="162" t="s">
        <v>2905</v>
      </c>
      <c r="B399" s="162" t="s">
        <v>49</v>
      </c>
      <c r="C399" s="162" t="s">
        <v>26</v>
      </c>
      <c r="F399" s="162" t="s">
        <v>16</v>
      </c>
      <c r="G399" s="162" t="str">
        <f>CHOOSE(MONTH(H399), "Janvier", "Fevrier", "Mars", "Avril", "Mai", "Juin", "Juillet", "Aout", "Septembre", "Octobre", "Novembre", "Decembre")</f>
        <v>Fevrier</v>
      </c>
      <c r="H399" s="153">
        <v>42788</v>
      </c>
      <c r="I399" s="155" t="s">
        <v>1051</v>
      </c>
      <c r="J399" s="73" t="s">
        <v>1052</v>
      </c>
      <c r="K399" s="73" t="s">
        <v>1062</v>
      </c>
      <c r="L399" s="72"/>
      <c r="M399" s="80" t="str">
        <f>IFERROR(VLOOKUP(K399,REFERENCES!R:S,2,FALSE),"")</f>
        <v>Nombre</v>
      </c>
      <c r="N399" s="75">
        <v>757</v>
      </c>
      <c r="O399" s="75"/>
      <c r="P399" s="75"/>
      <c r="Q399" s="75"/>
      <c r="R399" s="79"/>
      <c r="S399" s="75">
        <v>757</v>
      </c>
      <c r="U399" s="162" t="s">
        <v>17</v>
      </c>
      <c r="V399" s="73" t="s">
        <v>275</v>
      </c>
      <c r="W399" s="72" t="s">
        <v>1522</v>
      </c>
      <c r="X399" s="73"/>
      <c r="AB399" s="162" t="str">
        <f>UPPER(LEFT(A399,3)&amp;YEAR(H399)&amp;MONTH(H399)&amp;DAY((H399))&amp;LEFT(U399,2)&amp;LEFT(V399,2)&amp;LEFT(W399,2))</f>
        <v>CAR2017222GRRO3E</v>
      </c>
      <c r="AC399" s="162">
        <f>COUNTIF($AB$4:$AB$297,AB399)</f>
        <v>0</v>
      </c>
      <c r="AD399" s="162" t="str">
        <f>VLOOKUP(U399,NIVEAUXADMIN!A:B,2,FALSE)</f>
        <v>HT08</v>
      </c>
      <c r="AE399" s="162" t="str">
        <f>VLOOKUP(V399,NIVEAUXADMIN!E:F,2,FALSE)</f>
        <v>HT08832</v>
      </c>
      <c r="AF399" s="162" t="str">
        <f>VLOOKUP(W399,NIVEAUXADMIN!I:J,2,FALSE)</f>
        <v>HT08832-03</v>
      </c>
      <c r="AG399" s="162">
        <f>IF(SUMPRODUCT(($A$4:$A399=A399)*($V$4:$V399=V399))&gt;1,0,1)</f>
        <v>0</v>
      </c>
    </row>
    <row r="400" spans="1:33" s="162" customFormat="1" ht="15" customHeight="1">
      <c r="A400" s="162" t="s">
        <v>2905</v>
      </c>
      <c r="B400" s="162" t="s">
        <v>49</v>
      </c>
      <c r="C400" s="162" t="s">
        <v>26</v>
      </c>
      <c r="F400" s="162" t="s">
        <v>16</v>
      </c>
      <c r="G400" s="162" t="str">
        <f>CHOOSE(MONTH(H400), "Janvier", "Fevrier", "Mars", "Avril", "Mai", "Juin", "Juillet", "Aout", "Septembre", "Octobre", "Novembre", "Decembre")</f>
        <v>Fevrier</v>
      </c>
      <c r="H400" s="153">
        <v>42789</v>
      </c>
      <c r="I400" s="155" t="s">
        <v>1051</v>
      </c>
      <c r="J400" s="73" t="s">
        <v>1052</v>
      </c>
      <c r="K400" s="73" t="s">
        <v>1062</v>
      </c>
      <c r="L400" s="72"/>
      <c r="M400" s="80" t="str">
        <f>IFERROR(VLOOKUP(K400,REFERENCES!R:S,2,FALSE),"")</f>
        <v>Nombre</v>
      </c>
      <c r="N400" s="75">
        <v>918</v>
      </c>
      <c r="O400" s="75"/>
      <c r="P400" s="75"/>
      <c r="Q400" s="75"/>
      <c r="R400" s="79"/>
      <c r="S400" s="75">
        <v>918</v>
      </c>
      <c r="U400" s="162" t="s">
        <v>17</v>
      </c>
      <c r="V400" s="73" t="s">
        <v>275</v>
      </c>
      <c r="W400" s="72" t="s">
        <v>1615</v>
      </c>
      <c r="X400" s="73"/>
      <c r="AB400" s="162" t="str">
        <f>UPPER(LEFT(A400,3)&amp;YEAR(H400)&amp;MONTH(H400)&amp;DAY((H400))&amp;LEFT(U400,2)&amp;LEFT(V400,2)&amp;LEFT(W400,2))</f>
        <v>CAR2017223GRRO4E</v>
      </c>
      <c r="AC400" s="162">
        <f>COUNTIF($AB$4:$AB$297,AB400)</f>
        <v>0</v>
      </c>
      <c r="AD400" s="162" t="str">
        <f>VLOOKUP(U400,NIVEAUXADMIN!A:B,2,FALSE)</f>
        <v>HT08</v>
      </c>
      <c r="AE400" s="162" t="str">
        <f>VLOOKUP(V400,NIVEAUXADMIN!E:F,2,FALSE)</f>
        <v>HT08832</v>
      </c>
      <c r="AF400" s="162" t="str">
        <f>VLOOKUP(W400,NIVEAUXADMIN!I:J,2,FALSE)</f>
        <v>HT08832-04</v>
      </c>
      <c r="AG400" s="162">
        <f>IF(SUMPRODUCT(($A$4:$A400=A400)*($V$4:$V400=V400))&gt;1,0,1)</f>
        <v>0</v>
      </c>
    </row>
    <row r="401" spans="1:33" s="162" customFormat="1" ht="15" customHeight="1">
      <c r="A401" s="162" t="s">
        <v>2905</v>
      </c>
      <c r="B401" s="162" t="s">
        <v>49</v>
      </c>
      <c r="C401" s="162" t="s">
        <v>26</v>
      </c>
      <c r="F401" s="162" t="s">
        <v>16</v>
      </c>
      <c r="G401" s="162" t="str">
        <f>CHOOSE(MONTH(H401), "Janvier", "Fevrier", "Mars", "Avril", "Mai", "Juin", "Juillet", "Aout", "Septembre", "Octobre", "Novembre", "Decembre")</f>
        <v>Mars</v>
      </c>
      <c r="H401" s="153">
        <v>42801</v>
      </c>
      <c r="I401" s="73" t="s">
        <v>1051</v>
      </c>
      <c r="J401" s="162" t="s">
        <v>1052</v>
      </c>
      <c r="K401" s="162" t="s">
        <v>1059</v>
      </c>
      <c r="M401" s="80" t="str">
        <f>IFERROR(VLOOKUP(K401,REFERENCES!R:S,2,FALSE),"")</f>
        <v>Nombre</v>
      </c>
      <c r="N401" s="75">
        <v>6930</v>
      </c>
      <c r="O401" s="75"/>
      <c r="P401" s="75"/>
      <c r="Q401" s="75"/>
      <c r="R401" s="79"/>
      <c r="S401" s="75">
        <v>99</v>
      </c>
      <c r="U401" s="162" t="s">
        <v>17</v>
      </c>
      <c r="V401" s="162" t="s">
        <v>255</v>
      </c>
      <c r="W401" s="73" t="s">
        <v>1281</v>
      </c>
      <c r="X401" s="73"/>
      <c r="AB401" s="162" t="str">
        <f>UPPER(LEFT(A401,3)&amp;YEAR(H401)&amp;MONTH(H401)&amp;DAY((H401))&amp;LEFT(U401,2)&amp;LEFT(V401,2)&amp;LEFT(W401,2))</f>
        <v>CAR201737GRCH1E</v>
      </c>
      <c r="AC401" s="162">
        <f>COUNTIF($AB$4:$AB$297,AB401)</f>
        <v>0</v>
      </c>
      <c r="AD401" s="162" t="str">
        <f>VLOOKUP(U401,NIVEAUXADMIN!A:B,2,FALSE)</f>
        <v>HT08</v>
      </c>
      <c r="AE401" s="162" t="str">
        <f>VLOOKUP(V401,NIVEAUXADMIN!E:F,2,FALSE)</f>
        <v>HT08815</v>
      </c>
      <c r="AF401" s="162" t="str">
        <f>VLOOKUP(W401,NIVEAUXADMIN!I:J,2,FALSE)</f>
        <v>HT08815-01</v>
      </c>
      <c r="AG401" s="162">
        <f>IF(SUMPRODUCT(($A$4:$A401=A401)*($V$4:$V401=V401))&gt;1,0,1)</f>
        <v>0</v>
      </c>
    </row>
    <row r="402" spans="1:33" s="162" customFormat="1" ht="15" customHeight="1">
      <c r="A402" s="162" t="s">
        <v>2905</v>
      </c>
      <c r="B402" s="162" t="s">
        <v>49</v>
      </c>
      <c r="C402" s="162" t="s">
        <v>26</v>
      </c>
      <c r="F402" s="162" t="s">
        <v>16</v>
      </c>
      <c r="G402" s="162" t="str">
        <f>CHOOSE(MONTH(H402), "Janvier", "Fevrier", "Mars", "Avril", "Mai", "Juin", "Juillet", "Aout", "Septembre", "Octobre", "Novembre", "Decembre")</f>
        <v>Mars</v>
      </c>
      <c r="H402" s="153">
        <v>42802</v>
      </c>
      <c r="I402" s="73" t="s">
        <v>1051</v>
      </c>
      <c r="J402" s="162" t="s">
        <v>1052</v>
      </c>
      <c r="K402" s="162" t="s">
        <v>1062</v>
      </c>
      <c r="L402" s="72"/>
      <c r="M402" s="80" t="str">
        <f>IFERROR(VLOOKUP(K402,REFERENCES!R:S,2,FALSE),"")</f>
        <v>Nombre</v>
      </c>
      <c r="N402" s="75">
        <v>253</v>
      </c>
      <c r="O402" s="75"/>
      <c r="P402" s="75"/>
      <c r="Q402" s="75"/>
      <c r="R402" s="79"/>
      <c r="S402" s="75">
        <v>253</v>
      </c>
      <c r="U402" s="162" t="s">
        <v>17</v>
      </c>
      <c r="V402" s="162" t="s">
        <v>275</v>
      </c>
      <c r="W402" s="73" t="s">
        <v>1615</v>
      </c>
      <c r="X402" s="73"/>
      <c r="AB402" s="162" t="str">
        <f>UPPER(LEFT(A402,3)&amp;YEAR(H402)&amp;MONTH(H402)&amp;DAY((H402))&amp;LEFT(U402,2)&amp;LEFT(V402,2)&amp;LEFT(W402,2))</f>
        <v>CAR201738GRRO4E</v>
      </c>
      <c r="AC402" s="162">
        <f>COUNTIF($AB$4:$AB$297,AB402)</f>
        <v>0</v>
      </c>
      <c r="AD402" s="162" t="str">
        <f>VLOOKUP(U402,NIVEAUXADMIN!A:B,2,FALSE)</f>
        <v>HT08</v>
      </c>
      <c r="AE402" s="162" t="str">
        <f>VLOOKUP(V402,NIVEAUXADMIN!E:F,2,FALSE)</f>
        <v>HT08832</v>
      </c>
      <c r="AF402" s="162" t="str">
        <f>VLOOKUP(W402,NIVEAUXADMIN!I:J,2,FALSE)</f>
        <v>HT08832-04</v>
      </c>
      <c r="AG402" s="162">
        <f>IF(SUMPRODUCT(($A$4:$A402=A402)*($V$4:$V402=V402))&gt;1,0,1)</f>
        <v>0</v>
      </c>
    </row>
    <row r="403" spans="1:33" s="162" customFormat="1" ht="15" customHeight="1">
      <c r="A403" s="162" t="s">
        <v>2905</v>
      </c>
      <c r="B403" s="162" t="s">
        <v>49</v>
      </c>
      <c r="C403" s="162" t="s">
        <v>26</v>
      </c>
      <c r="F403" s="162" t="s">
        <v>16</v>
      </c>
      <c r="G403" s="162" t="str">
        <f>CHOOSE(MONTH(H403), "Janvier", "Fevrier", "Mars", "Avril", "Mai", "Juin", "Juillet", "Aout", "Septembre", "Octobre", "Novembre", "Decembre")</f>
        <v>Mars</v>
      </c>
      <c r="H403" s="153">
        <v>42803</v>
      </c>
      <c r="I403" s="155" t="s">
        <v>1051</v>
      </c>
      <c r="J403" s="73" t="s">
        <v>1052</v>
      </c>
      <c r="K403" s="73" t="s">
        <v>1062</v>
      </c>
      <c r="L403" s="72"/>
      <c r="M403" s="80" t="str">
        <f>IFERROR(VLOOKUP(K403,REFERENCES!R:S,2,FALSE),"")</f>
        <v>Nombre</v>
      </c>
      <c r="N403" s="75">
        <v>104</v>
      </c>
      <c r="O403" s="75"/>
      <c r="P403" s="75"/>
      <c r="Q403" s="75"/>
      <c r="R403" s="79"/>
      <c r="S403" s="75">
        <v>104</v>
      </c>
      <c r="U403" s="162" t="s">
        <v>17</v>
      </c>
      <c r="V403" s="73" t="s">
        <v>275</v>
      </c>
      <c r="W403" s="72" t="s">
        <v>1615</v>
      </c>
      <c r="X403" s="73"/>
      <c r="AB403" s="162" t="str">
        <f>UPPER(LEFT(A403,3)&amp;YEAR(H403)&amp;MONTH(H403)&amp;DAY((H403))&amp;LEFT(U403,2)&amp;LEFT(V403,2)&amp;LEFT(W403,2))</f>
        <v>CAR201739GRRO4E</v>
      </c>
      <c r="AC403" s="162">
        <f>COUNTIF($AB$4:$AB$297,AB403)</f>
        <v>0</v>
      </c>
      <c r="AD403" s="162" t="str">
        <f>VLOOKUP(U403,NIVEAUXADMIN!A:B,2,FALSE)</f>
        <v>HT08</v>
      </c>
      <c r="AE403" s="162" t="str">
        <f>VLOOKUP(V403,NIVEAUXADMIN!E:F,2,FALSE)</f>
        <v>HT08832</v>
      </c>
      <c r="AF403" s="162" t="str">
        <f>VLOOKUP(W403,NIVEAUXADMIN!I:J,2,FALSE)</f>
        <v>HT08832-04</v>
      </c>
      <c r="AG403" s="162">
        <f>IF(SUMPRODUCT(($A$4:$A403=A403)*($V$4:$V403=V403))&gt;1,0,1)</f>
        <v>0</v>
      </c>
    </row>
    <row r="404" spans="1:33" s="162" customFormat="1" ht="15" customHeight="1">
      <c r="A404" s="162" t="s">
        <v>2905</v>
      </c>
      <c r="B404" s="162" t="s">
        <v>49</v>
      </c>
      <c r="C404" s="162" t="s">
        <v>26</v>
      </c>
      <c r="F404" s="162" t="s">
        <v>16</v>
      </c>
      <c r="G404" s="162" t="str">
        <f>CHOOSE(MONTH(H404), "Janvier", "Fevrier", "Mars", "Avril", "Mai", "Juin", "Juillet", "Aout", "Septembre", "Octobre", "Novembre", "Decembre")</f>
        <v>Fevrier</v>
      </c>
      <c r="H404" s="153">
        <v>42780</v>
      </c>
      <c r="I404" s="73" t="s">
        <v>1049</v>
      </c>
      <c r="J404" s="162" t="s">
        <v>1053</v>
      </c>
      <c r="K404" s="162" t="s">
        <v>1185</v>
      </c>
      <c r="L404" s="72"/>
      <c r="M404" s="80" t="str">
        <f>IFERROR(VLOOKUP(K404,REFERENCES!R:S,2,FALSE),"")</f>
        <v>Nombre</v>
      </c>
      <c r="N404" s="75">
        <v>62</v>
      </c>
      <c r="O404" s="75"/>
      <c r="P404" s="75"/>
      <c r="Q404" s="75"/>
      <c r="R404" s="79"/>
      <c r="S404" s="75">
        <v>124</v>
      </c>
      <c r="U404" s="162" t="s">
        <v>17</v>
      </c>
      <c r="V404" s="73" t="s">
        <v>261</v>
      </c>
      <c r="W404" s="72" t="s">
        <v>1292</v>
      </c>
      <c r="X404" s="82"/>
      <c r="Y404" s="81"/>
      <c r="Z404" s="81"/>
      <c r="AA404" s="81"/>
      <c r="AB404" s="162" t="str">
        <f>UPPER(LEFT(A404,3)&amp;YEAR(H404)&amp;MONTH(H404)&amp;DAY((H404))&amp;LEFT(U404,2)&amp;LEFT(V404,2)&amp;LEFT(W404,2))</f>
        <v>CAR2017214GRDA1E</v>
      </c>
      <c r="AC404" s="162">
        <f>COUNTIF($AB$4:$AB$297,AB404)</f>
        <v>0</v>
      </c>
      <c r="AD404" s="162" t="str">
        <f>VLOOKUP(U404,NIVEAUXADMIN!A:B,2,FALSE)</f>
        <v>HT08</v>
      </c>
      <c r="AE404" s="162" t="str">
        <f>VLOOKUP(V404,NIVEAUXADMIN!E:F,2,FALSE)</f>
        <v>HT08822</v>
      </c>
      <c r="AF404" s="162" t="str">
        <f>VLOOKUP(W404,NIVEAUXADMIN!I:J,2,FALSE)</f>
        <v>HT08822-01</v>
      </c>
      <c r="AG404" s="162">
        <f>IF(SUMPRODUCT(($A$4:$A404=A404)*($V$4:$V404=V404))&gt;1,0,1)</f>
        <v>0</v>
      </c>
    </row>
    <row r="405" spans="1:33" s="162" customFormat="1" ht="15" customHeight="1">
      <c r="A405" s="162" t="s">
        <v>2905</v>
      </c>
      <c r="B405" s="162" t="s">
        <v>49</v>
      </c>
      <c r="C405" s="162" t="s">
        <v>26</v>
      </c>
      <c r="F405" s="162" t="s">
        <v>16</v>
      </c>
      <c r="G405" s="162" t="str">
        <f>CHOOSE(MONTH(H405), "Janvier", "Fevrier", "Mars", "Avril", "Mai", "Juin", "Juillet", "Aout", "Septembre", "Octobre", "Novembre", "Decembre")</f>
        <v>Fevrier</v>
      </c>
      <c r="H405" s="153">
        <v>42414</v>
      </c>
      <c r="I405" s="155" t="s">
        <v>1049</v>
      </c>
      <c r="J405" s="73" t="s">
        <v>1053</v>
      </c>
      <c r="K405" s="73" t="s">
        <v>1175</v>
      </c>
      <c r="L405" s="72"/>
      <c r="M405" s="80" t="str">
        <f>IFERROR(VLOOKUP(K405,REFERENCES!R:S,2,FALSE),"")</f>
        <v>Nombre</v>
      </c>
      <c r="N405" s="75">
        <v>124</v>
      </c>
      <c r="O405" s="75"/>
      <c r="P405" s="75"/>
      <c r="Q405" s="75"/>
      <c r="R405" s="79"/>
      <c r="S405" s="75">
        <v>124</v>
      </c>
      <c r="U405" s="162" t="s">
        <v>17</v>
      </c>
      <c r="V405" s="73" t="s">
        <v>261</v>
      </c>
      <c r="W405" s="72" t="s">
        <v>1292</v>
      </c>
      <c r="X405" s="82"/>
      <c r="Y405" s="81"/>
      <c r="Z405" s="81"/>
      <c r="AA405" s="81"/>
      <c r="AB405" s="162" t="str">
        <f>UPPER(LEFT(A405,3)&amp;YEAR(H405)&amp;MONTH(H405)&amp;DAY((H405))&amp;LEFT(U405,2)&amp;LEFT(V405,2)&amp;LEFT(W405,2))</f>
        <v>CAR2016214GRDA1E</v>
      </c>
      <c r="AC405" s="162">
        <f>COUNTIF($AB$4:$AB$297,AB405)</f>
        <v>0</v>
      </c>
      <c r="AD405" s="162" t="str">
        <f>VLOOKUP(U405,NIVEAUXADMIN!A:B,2,FALSE)</f>
        <v>HT08</v>
      </c>
      <c r="AE405" s="162" t="str">
        <f>VLOOKUP(V405,NIVEAUXADMIN!E:F,2,FALSE)</f>
        <v>HT08822</v>
      </c>
      <c r="AF405" s="162" t="str">
        <f>VLOOKUP(W405,NIVEAUXADMIN!I:J,2,FALSE)</f>
        <v>HT08822-01</v>
      </c>
      <c r="AG405" s="162">
        <f>IF(SUMPRODUCT(($A$4:$A405=A405)*($V$4:$V405=V405))&gt;1,0,1)</f>
        <v>0</v>
      </c>
    </row>
    <row r="406" spans="1:33" s="162" customFormat="1" ht="15" customHeight="1">
      <c r="A406" s="162" t="s">
        <v>2905</v>
      </c>
      <c r="B406" s="162" t="s">
        <v>49</v>
      </c>
      <c r="C406" s="162" t="s">
        <v>26</v>
      </c>
      <c r="F406" s="162" t="s">
        <v>16</v>
      </c>
      <c r="G406" s="162" t="str">
        <f>CHOOSE(MONTH(H406), "Janvier", "Fevrier", "Mars", "Avril", "Mai", "Juin", "Juillet", "Aout", "Septembre", "Octobre", "Novembre", "Decembre")</f>
        <v>Janvier</v>
      </c>
      <c r="H406" s="153">
        <v>42760</v>
      </c>
      <c r="I406" s="155" t="s">
        <v>1049</v>
      </c>
      <c r="J406" s="73" t="s">
        <v>1053</v>
      </c>
      <c r="K406" s="73" t="s">
        <v>1175</v>
      </c>
      <c r="L406" s="72"/>
      <c r="M406" s="80" t="str">
        <f>IFERROR(VLOOKUP(K406,REFERENCES!R:S,2,FALSE),"")</f>
        <v>Nombre</v>
      </c>
      <c r="N406" s="75">
        <v>287</v>
      </c>
      <c r="O406" s="75"/>
      <c r="P406" s="75"/>
      <c r="Q406" s="75"/>
      <c r="R406" s="79"/>
      <c r="S406" s="75">
        <v>287</v>
      </c>
      <c r="U406" s="162" t="s">
        <v>17</v>
      </c>
      <c r="V406" s="73" t="s">
        <v>269</v>
      </c>
      <c r="W406" s="72" t="s">
        <v>1526</v>
      </c>
      <c r="X406" s="82"/>
      <c r="Y406" s="81"/>
      <c r="Z406" s="81"/>
      <c r="AA406" s="81"/>
      <c r="AB406" s="162" t="str">
        <f>UPPER(LEFT(A406,3)&amp;YEAR(H406)&amp;MONTH(H406)&amp;DAY((H406))&amp;LEFT(U406,2)&amp;LEFT(V406,2)&amp;LEFT(W406,2))</f>
        <v>CAR2017125GRMO3E</v>
      </c>
      <c r="AC406" s="162">
        <f>COUNTIF($AB$4:$AB$297,AB406)</f>
        <v>0</v>
      </c>
      <c r="AD406" s="162" t="str">
        <f>VLOOKUP(U406,NIVEAUXADMIN!A:B,2,FALSE)</f>
        <v>HT08</v>
      </c>
      <c r="AE406" s="162" t="str">
        <f>VLOOKUP(V406,NIVEAUXADMIN!E:F,2,FALSE)</f>
        <v>HT08814</v>
      </c>
      <c r="AF406" s="162" t="str">
        <f>VLOOKUP(W406,NIVEAUXADMIN!I:J,2,FALSE)</f>
        <v>HT08814-03</v>
      </c>
      <c r="AG406" s="162">
        <f>IF(SUMPRODUCT(($A$4:$A406=A406)*($V$4:$V406=V406))&gt;1,0,1)</f>
        <v>0</v>
      </c>
    </row>
    <row r="407" spans="1:33" s="162" customFormat="1" ht="15" customHeight="1">
      <c r="A407" s="162" t="s">
        <v>2905</v>
      </c>
      <c r="B407" s="162" t="s">
        <v>49</v>
      </c>
      <c r="C407" s="162" t="s">
        <v>26</v>
      </c>
      <c r="F407" s="162" t="s">
        <v>16</v>
      </c>
      <c r="G407" s="162" t="str">
        <f>CHOOSE(MONTH(H407), "Janvier", "Fevrier", "Mars", "Avril", "Mai", "Juin", "Juillet", "Aout", "Septembre", "Octobre", "Novembre", "Decembre")</f>
        <v>Janvier</v>
      </c>
      <c r="H407" s="153">
        <v>42760</v>
      </c>
      <c r="I407" s="155" t="s">
        <v>1049</v>
      </c>
      <c r="J407" s="73" t="s">
        <v>1053</v>
      </c>
      <c r="K407" s="73" t="s">
        <v>1175</v>
      </c>
      <c r="L407" s="72"/>
      <c r="M407" s="80" t="str">
        <f>IFERROR(VLOOKUP(K407,REFERENCES!R:S,2,FALSE),"")</f>
        <v>Nombre</v>
      </c>
      <c r="N407" s="75">
        <v>5</v>
      </c>
      <c r="O407" s="75"/>
      <c r="P407" s="75"/>
      <c r="Q407" s="75"/>
      <c r="R407" s="79"/>
      <c r="S407" s="75">
        <v>5</v>
      </c>
      <c r="U407" s="162" t="s">
        <v>17</v>
      </c>
      <c r="V407" s="73" t="s">
        <v>269</v>
      </c>
      <c r="W407" s="72" t="s">
        <v>1411</v>
      </c>
      <c r="X407" s="82"/>
      <c r="Y407" s="81"/>
      <c r="Z407" s="81"/>
      <c r="AA407" s="81"/>
      <c r="AB407" s="162" t="str">
        <f>UPPER(LEFT(A407,3)&amp;YEAR(H407)&amp;MONTH(H407)&amp;DAY((H407))&amp;LEFT(U407,2)&amp;LEFT(V407,2)&amp;LEFT(W407,2))</f>
        <v>CAR2017125GRMO2E</v>
      </c>
      <c r="AC407" s="162">
        <f>COUNTIF($AB$4:$AB$297,AB407)</f>
        <v>0</v>
      </c>
      <c r="AD407" s="162" t="str">
        <f>VLOOKUP(U407,NIVEAUXADMIN!A:B,2,FALSE)</f>
        <v>HT08</v>
      </c>
      <c r="AE407" s="162" t="str">
        <f>VLOOKUP(V407,NIVEAUXADMIN!E:F,2,FALSE)</f>
        <v>HT08814</v>
      </c>
      <c r="AF407" s="162" t="str">
        <f>VLOOKUP(W407,NIVEAUXADMIN!I:J,2,FALSE)</f>
        <v>HT08814-02</v>
      </c>
      <c r="AG407" s="162">
        <f>IF(SUMPRODUCT(($A$4:$A407=A407)*($V$4:$V407=V407))&gt;1,0,1)</f>
        <v>0</v>
      </c>
    </row>
    <row r="408" spans="1:33" s="162" customFormat="1" ht="15" customHeight="1">
      <c r="A408" s="162" t="s">
        <v>2905</v>
      </c>
      <c r="B408" s="162" t="s">
        <v>49</v>
      </c>
      <c r="C408" s="162" t="s">
        <v>26</v>
      </c>
      <c r="F408" s="162" t="s">
        <v>16</v>
      </c>
      <c r="G408" s="162" t="str">
        <f>CHOOSE(MONTH(H408), "Janvier", "Fevrier", "Mars", "Avril", "Mai", "Juin", "Juillet", "Aout", "Septembre", "Octobre", "Novembre", "Decembre")</f>
        <v>Janvier</v>
      </c>
      <c r="H408" s="153">
        <v>42760</v>
      </c>
      <c r="I408" s="73" t="s">
        <v>1049</v>
      </c>
      <c r="J408" s="162" t="s">
        <v>1053</v>
      </c>
      <c r="K408" s="162" t="s">
        <v>1185</v>
      </c>
      <c r="L408" s="72"/>
      <c r="M408" s="80" t="str">
        <f>IFERROR(VLOOKUP(K408,REFERENCES!R:S,2,FALSE),"")</f>
        <v>Nombre</v>
      </c>
      <c r="N408" s="75">
        <v>143</v>
      </c>
      <c r="O408" s="75"/>
      <c r="P408" s="75"/>
      <c r="Q408" s="75"/>
      <c r="R408" s="79"/>
      <c r="S408" s="75">
        <v>287</v>
      </c>
      <c r="U408" s="162" t="s">
        <v>17</v>
      </c>
      <c r="V408" s="73" t="s">
        <v>269</v>
      </c>
      <c r="W408" s="72" t="s">
        <v>1526</v>
      </c>
      <c r="X408" s="73"/>
      <c r="AB408" s="162" t="str">
        <f>UPPER(LEFT(A408,3)&amp;YEAR(H408)&amp;MONTH(H408)&amp;DAY((H408))&amp;LEFT(U408,2)&amp;LEFT(V408,2)&amp;LEFT(W408,2))</f>
        <v>CAR2017125GRMO3E</v>
      </c>
      <c r="AC408" s="162">
        <f>COUNTIF($AB$4:$AB$297,AB408)</f>
        <v>0</v>
      </c>
      <c r="AD408" s="162" t="str">
        <f>VLOOKUP(U408,NIVEAUXADMIN!A:B,2,FALSE)</f>
        <v>HT08</v>
      </c>
      <c r="AE408" s="162" t="str">
        <f>VLOOKUP(V408,NIVEAUXADMIN!E:F,2,FALSE)</f>
        <v>HT08814</v>
      </c>
      <c r="AF408" s="162" t="str">
        <f>VLOOKUP(W408,NIVEAUXADMIN!I:J,2,FALSE)</f>
        <v>HT08814-03</v>
      </c>
      <c r="AG408" s="162">
        <f>IF(SUMPRODUCT(($A$4:$A408=A408)*($V$4:$V408=V408))&gt;1,0,1)</f>
        <v>0</v>
      </c>
    </row>
    <row r="409" spans="1:33" s="162" customFormat="1" ht="15" customHeight="1">
      <c r="A409" s="162" t="s">
        <v>2905</v>
      </c>
      <c r="B409" s="162" t="s">
        <v>49</v>
      </c>
      <c r="C409" s="162" t="s">
        <v>26</v>
      </c>
      <c r="F409" s="162" t="s">
        <v>16</v>
      </c>
      <c r="G409" s="162" t="str">
        <f>CHOOSE(MONTH(H409), "Janvier", "Fevrier", "Mars", "Avril", "Mai", "Juin", "Juillet", "Aout", "Septembre", "Octobre", "Novembre", "Decembre")</f>
        <v>Janvier</v>
      </c>
      <c r="H409" s="153">
        <v>42760</v>
      </c>
      <c r="I409" s="73" t="s">
        <v>1049</v>
      </c>
      <c r="J409" s="162" t="s">
        <v>1053</v>
      </c>
      <c r="K409" s="162" t="s">
        <v>1185</v>
      </c>
      <c r="L409" s="72"/>
      <c r="M409" s="80" t="str">
        <f>IFERROR(VLOOKUP(K409,REFERENCES!R:S,2,FALSE),"")</f>
        <v>Nombre</v>
      </c>
      <c r="N409" s="75">
        <v>3</v>
      </c>
      <c r="O409" s="75"/>
      <c r="P409" s="75"/>
      <c r="Q409" s="75"/>
      <c r="R409" s="79"/>
      <c r="S409" s="75">
        <v>5</v>
      </c>
      <c r="U409" s="162" t="s">
        <v>17</v>
      </c>
      <c r="V409" s="73" t="s">
        <v>269</v>
      </c>
      <c r="W409" s="72" t="s">
        <v>1411</v>
      </c>
      <c r="X409" s="73"/>
      <c r="AB409" s="162" t="str">
        <f>UPPER(LEFT(A409,3)&amp;YEAR(H409)&amp;MONTH(H409)&amp;DAY((H409))&amp;LEFT(U409,2)&amp;LEFT(V409,2)&amp;LEFT(W409,2))</f>
        <v>CAR2017125GRMO2E</v>
      </c>
      <c r="AC409" s="162">
        <f>COUNTIF($AB$4:$AB$297,AB409)</f>
        <v>0</v>
      </c>
      <c r="AD409" s="162" t="str">
        <f>VLOOKUP(U409,NIVEAUXADMIN!A:B,2,FALSE)</f>
        <v>HT08</v>
      </c>
      <c r="AE409" s="162" t="str">
        <f>VLOOKUP(V409,NIVEAUXADMIN!E:F,2,FALSE)</f>
        <v>HT08814</v>
      </c>
      <c r="AF409" s="162" t="str">
        <f>VLOOKUP(W409,NIVEAUXADMIN!I:J,2,FALSE)</f>
        <v>HT08814-02</v>
      </c>
      <c r="AG409" s="162">
        <f>IF(SUMPRODUCT(($A$4:$A409=A409)*($V$4:$V409=V409))&gt;1,0,1)</f>
        <v>0</v>
      </c>
    </row>
    <row r="410" spans="1:33" s="162" customFormat="1" ht="15" customHeight="1">
      <c r="A410" s="162" t="s">
        <v>2905</v>
      </c>
      <c r="B410" s="162" t="s">
        <v>49</v>
      </c>
      <c r="C410" s="162" t="s">
        <v>26</v>
      </c>
      <c r="F410" s="162" t="s">
        <v>16</v>
      </c>
      <c r="G410" s="162" t="str">
        <f>CHOOSE(MONTH(H410), "Janvier", "Fevrier", "Mars", "Avril", "Mai", "Juin", "Juillet", "Aout", "Septembre", "Octobre", "Novembre", "Decembre")</f>
        <v>Fevrier</v>
      </c>
      <c r="H410" s="153">
        <v>42774</v>
      </c>
      <c r="I410" s="73" t="s">
        <v>1049</v>
      </c>
      <c r="J410" s="162" t="s">
        <v>1053</v>
      </c>
      <c r="K410" s="162" t="s">
        <v>1185</v>
      </c>
      <c r="L410" s="72"/>
      <c r="M410" s="80" t="str">
        <f>IFERROR(VLOOKUP(K410,REFERENCES!R:S,2,FALSE),"")</f>
        <v>Nombre</v>
      </c>
      <c r="N410" s="75">
        <v>55</v>
      </c>
      <c r="O410" s="75"/>
      <c r="P410" s="75"/>
      <c r="Q410" s="75"/>
      <c r="R410" s="79"/>
      <c r="S410" s="75">
        <v>111</v>
      </c>
      <c r="U410" s="162" t="s">
        <v>17</v>
      </c>
      <c r="V410" s="73" t="s">
        <v>269</v>
      </c>
      <c r="W410" s="72" t="s">
        <v>1411</v>
      </c>
      <c r="X410" s="73"/>
      <c r="AB410" s="162" t="str">
        <f>UPPER(LEFT(A410,3)&amp;YEAR(H410)&amp;MONTH(H410)&amp;DAY((H410))&amp;LEFT(U410,2)&amp;LEFT(V410,2)&amp;LEFT(W410,2))</f>
        <v>CAR201728GRMO2E</v>
      </c>
      <c r="AC410" s="162">
        <f>COUNTIF($AB$4:$AB$297,AB410)</f>
        <v>0</v>
      </c>
      <c r="AD410" s="162" t="str">
        <f>VLOOKUP(U410,NIVEAUXADMIN!A:B,2,FALSE)</f>
        <v>HT08</v>
      </c>
      <c r="AE410" s="162" t="str">
        <f>VLOOKUP(V410,NIVEAUXADMIN!E:F,2,FALSE)</f>
        <v>HT08814</v>
      </c>
      <c r="AF410" s="162" t="str">
        <f>VLOOKUP(W410,NIVEAUXADMIN!I:J,2,FALSE)</f>
        <v>HT08814-02</v>
      </c>
      <c r="AG410" s="162">
        <f>IF(SUMPRODUCT(($A$4:$A410=A410)*($V$4:$V410=V410))&gt;1,0,1)</f>
        <v>0</v>
      </c>
    </row>
    <row r="411" spans="1:33" s="162" customFormat="1" ht="15" customHeight="1">
      <c r="A411" s="162" t="s">
        <v>2905</v>
      </c>
      <c r="B411" s="162" t="s">
        <v>49</v>
      </c>
      <c r="C411" s="162" t="s">
        <v>26</v>
      </c>
      <c r="F411" s="162" t="s">
        <v>16</v>
      </c>
      <c r="G411" s="162" t="str">
        <f>CHOOSE(MONTH(H411), "Janvier", "Fevrier", "Mars", "Avril", "Mai", "Juin", "Juillet", "Aout", "Septembre", "Octobre", "Novembre", "Decembre")</f>
        <v>Fevrier</v>
      </c>
      <c r="H411" s="153">
        <v>42774</v>
      </c>
      <c r="I411" s="155" t="s">
        <v>1049</v>
      </c>
      <c r="J411" s="73" t="s">
        <v>1053</v>
      </c>
      <c r="K411" s="73" t="s">
        <v>1175</v>
      </c>
      <c r="L411" s="72"/>
      <c r="M411" s="80" t="str">
        <f>IFERROR(VLOOKUP(K411,REFERENCES!R:S,2,FALSE),"")</f>
        <v>Nombre</v>
      </c>
      <c r="N411" s="75">
        <v>111</v>
      </c>
      <c r="O411" s="75"/>
      <c r="P411" s="75"/>
      <c r="Q411" s="75"/>
      <c r="R411" s="79"/>
      <c r="S411" s="75">
        <v>111</v>
      </c>
      <c r="U411" s="162" t="s">
        <v>17</v>
      </c>
      <c r="V411" s="73" t="s">
        <v>269</v>
      </c>
      <c r="W411" s="72" t="s">
        <v>1411</v>
      </c>
      <c r="X411" s="73"/>
      <c r="AB411" s="162" t="str">
        <f>UPPER(LEFT(A411,3)&amp;YEAR(H411)&amp;MONTH(H411)&amp;DAY((H411))&amp;LEFT(U411,2)&amp;LEFT(V411,2)&amp;LEFT(W411,2))</f>
        <v>CAR201728GRMO2E</v>
      </c>
      <c r="AC411" s="162">
        <f>COUNTIF($AB$4:$AB$297,AB411)</f>
        <v>0</v>
      </c>
      <c r="AD411" s="162" t="str">
        <f>VLOOKUP(U411,NIVEAUXADMIN!A:B,2,FALSE)</f>
        <v>HT08</v>
      </c>
      <c r="AE411" s="162" t="str">
        <f>VLOOKUP(V411,NIVEAUXADMIN!E:F,2,FALSE)</f>
        <v>HT08814</v>
      </c>
      <c r="AF411" s="162" t="str">
        <f>VLOOKUP(W411,NIVEAUXADMIN!I:J,2,FALSE)</f>
        <v>HT08814-02</v>
      </c>
      <c r="AG411" s="162">
        <f>IF(SUMPRODUCT(($A$4:$A411=A411)*($V$4:$V411=V411))&gt;1,0,1)</f>
        <v>0</v>
      </c>
    </row>
    <row r="412" spans="1:33" s="162" customFormat="1" ht="15" customHeight="1">
      <c r="A412" s="162" t="s">
        <v>2905</v>
      </c>
      <c r="B412" s="162" t="s">
        <v>49</v>
      </c>
      <c r="C412" s="162" t="s">
        <v>26</v>
      </c>
      <c r="F412" s="162" t="s">
        <v>16</v>
      </c>
      <c r="G412" s="162" t="str">
        <f>CHOOSE(MONTH(H412), "Janvier", "Fevrier", "Mars", "Avril", "Mai", "Juin", "Juillet", "Aout", "Septembre", "Octobre", "Novembre", "Decembre")</f>
        <v>Fevrier</v>
      </c>
      <c r="H412" s="153">
        <v>42774</v>
      </c>
      <c r="I412" s="155" t="s">
        <v>1049</v>
      </c>
      <c r="J412" s="73" t="s">
        <v>1053</v>
      </c>
      <c r="K412" s="73" t="s">
        <v>1185</v>
      </c>
      <c r="L412" s="72"/>
      <c r="M412" s="80" t="str">
        <f>IFERROR(VLOOKUP(K412,REFERENCES!R:S,2,FALSE),"")</f>
        <v>Nombre</v>
      </c>
      <c r="N412" s="75">
        <v>39</v>
      </c>
      <c r="O412" s="75"/>
      <c r="P412" s="75"/>
      <c r="Q412" s="75"/>
      <c r="R412" s="79"/>
      <c r="S412" s="75">
        <v>76</v>
      </c>
      <c r="U412" s="162" t="s">
        <v>17</v>
      </c>
      <c r="V412" s="73" t="s">
        <v>269</v>
      </c>
      <c r="W412" s="72" t="s">
        <v>1526</v>
      </c>
      <c r="X412" s="73"/>
      <c r="AB412" s="162" t="str">
        <f>UPPER(LEFT(A412,3)&amp;YEAR(H412)&amp;MONTH(H412)&amp;DAY((H412))&amp;LEFT(U412,2)&amp;LEFT(V412,2)&amp;LEFT(W412,2))</f>
        <v>CAR201728GRMO3E</v>
      </c>
      <c r="AC412" s="162">
        <f>COUNTIF($AB$4:$AB$297,AB412)</f>
        <v>0</v>
      </c>
      <c r="AD412" s="162" t="str">
        <f>VLOOKUP(U412,NIVEAUXADMIN!A:B,2,FALSE)</f>
        <v>HT08</v>
      </c>
      <c r="AE412" s="162" t="str">
        <f>VLOOKUP(V412,NIVEAUXADMIN!E:F,2,FALSE)</f>
        <v>HT08814</v>
      </c>
      <c r="AF412" s="162" t="str">
        <f>VLOOKUP(W412,NIVEAUXADMIN!I:J,2,FALSE)</f>
        <v>HT08814-03</v>
      </c>
      <c r="AG412" s="162">
        <f>IF(SUMPRODUCT(($A$4:$A412=A412)*($V$4:$V412=V412))&gt;1,0,1)</f>
        <v>0</v>
      </c>
    </row>
    <row r="413" spans="1:33" s="162" customFormat="1" ht="15" customHeight="1">
      <c r="A413" s="162" t="s">
        <v>2905</v>
      </c>
      <c r="B413" s="162" t="s">
        <v>49</v>
      </c>
      <c r="C413" s="162" t="s">
        <v>26</v>
      </c>
      <c r="F413" s="162" t="s">
        <v>16</v>
      </c>
      <c r="G413" s="162" t="str">
        <f>CHOOSE(MONTH(H413), "Janvier", "Fevrier", "Mars", "Avril", "Mai", "Juin", "Juillet", "Aout", "Septembre", "Octobre", "Novembre", "Decembre")</f>
        <v>Fevrier</v>
      </c>
      <c r="H413" s="153">
        <v>42774</v>
      </c>
      <c r="I413" s="155" t="s">
        <v>1049</v>
      </c>
      <c r="J413" s="73" t="s">
        <v>1053</v>
      </c>
      <c r="K413" s="73" t="s">
        <v>1175</v>
      </c>
      <c r="L413" s="72"/>
      <c r="M413" s="80" t="str">
        <f>IFERROR(VLOOKUP(K413,REFERENCES!R:S,2,FALSE),"")</f>
        <v>Nombre</v>
      </c>
      <c r="N413" s="75">
        <v>76</v>
      </c>
      <c r="O413" s="75"/>
      <c r="P413" s="75"/>
      <c r="Q413" s="75"/>
      <c r="R413" s="79"/>
      <c r="S413" s="75">
        <v>76</v>
      </c>
      <c r="U413" s="162" t="s">
        <v>17</v>
      </c>
      <c r="V413" s="73" t="s">
        <v>269</v>
      </c>
      <c r="W413" s="72" t="s">
        <v>1526</v>
      </c>
      <c r="X413" s="73"/>
      <c r="AB413" s="162" t="str">
        <f>UPPER(LEFT(A413,3)&amp;YEAR(H413)&amp;MONTH(H413)&amp;DAY((H413))&amp;LEFT(U413,2)&amp;LEFT(V413,2)&amp;LEFT(W413,2))</f>
        <v>CAR201728GRMO3E</v>
      </c>
      <c r="AC413" s="162">
        <f>COUNTIF($AB$4:$AB$297,AB413)</f>
        <v>0</v>
      </c>
      <c r="AD413" s="162" t="str">
        <f>VLOOKUP(U413,NIVEAUXADMIN!A:B,2,FALSE)</f>
        <v>HT08</v>
      </c>
      <c r="AE413" s="162" t="str">
        <f>VLOOKUP(V413,NIVEAUXADMIN!E:F,2,FALSE)</f>
        <v>HT08814</v>
      </c>
      <c r="AF413" s="162" t="str">
        <f>VLOOKUP(W413,NIVEAUXADMIN!I:J,2,FALSE)</f>
        <v>HT08814-03</v>
      </c>
      <c r="AG413" s="162">
        <f>IF(SUMPRODUCT(($A$4:$A413=A413)*($V$4:$V413=V413))&gt;1,0,1)</f>
        <v>0</v>
      </c>
    </row>
    <row r="414" spans="1:33" s="162" customFormat="1" ht="15" customHeight="1">
      <c r="A414" s="162" t="s">
        <v>2905</v>
      </c>
      <c r="B414" s="162" t="s">
        <v>49</v>
      </c>
      <c r="C414" s="162" t="s">
        <v>26</v>
      </c>
      <c r="F414" s="162" t="s">
        <v>16</v>
      </c>
      <c r="G414" s="162" t="str">
        <f>CHOOSE(MONTH(H414), "Janvier", "Fevrier", "Mars", "Avril", "Mai", "Juin", "Juillet", "Aout", "Septembre", "Octobre", "Novembre", "Decembre")</f>
        <v>Fevrier</v>
      </c>
      <c r="H414" s="153">
        <v>42782</v>
      </c>
      <c r="I414" s="155" t="s">
        <v>1049</v>
      </c>
      <c r="J414" s="73" t="s">
        <v>1053</v>
      </c>
      <c r="K414" s="73" t="s">
        <v>1175</v>
      </c>
      <c r="L414" s="72"/>
      <c r="M414" s="80" t="str">
        <f>IFERROR(VLOOKUP(K414,REFERENCES!R:S,2,FALSE),"")</f>
        <v>Nombre</v>
      </c>
      <c r="N414" s="75">
        <v>108</v>
      </c>
      <c r="O414" s="75"/>
      <c r="P414" s="75"/>
      <c r="Q414" s="75"/>
      <c r="R414" s="79"/>
      <c r="S414" s="75">
        <v>108</v>
      </c>
      <c r="U414" s="162" t="s">
        <v>17</v>
      </c>
      <c r="V414" s="162" t="s">
        <v>255</v>
      </c>
      <c r="W414" s="73" t="s">
        <v>1281</v>
      </c>
      <c r="X414" s="82"/>
      <c r="Y414" s="81"/>
      <c r="Z414" s="81"/>
      <c r="AA414" s="81"/>
      <c r="AB414" s="162" t="str">
        <f>UPPER(LEFT(A414,3)&amp;YEAR(H414)&amp;MONTH(H414)&amp;DAY((H414))&amp;LEFT(U414,2)&amp;LEFT(V414,2)&amp;LEFT(W414,2))</f>
        <v>CAR2017216GRCH1E</v>
      </c>
      <c r="AC414" s="162">
        <f>COUNTIF($AB$4:$AB$297,AB414)</f>
        <v>0</v>
      </c>
      <c r="AD414" s="162" t="str">
        <f>VLOOKUP(U414,NIVEAUXADMIN!A:B,2,FALSE)</f>
        <v>HT08</v>
      </c>
      <c r="AE414" s="162" t="str">
        <f>VLOOKUP(V414,NIVEAUXADMIN!E:F,2,FALSE)</f>
        <v>HT08815</v>
      </c>
      <c r="AF414" s="162" t="str">
        <f>VLOOKUP(W414,NIVEAUXADMIN!I:J,2,FALSE)</f>
        <v>HT08815-01</v>
      </c>
      <c r="AG414" s="162">
        <f>IF(SUMPRODUCT(($A$4:$A414=A414)*($V$4:$V414=V414))&gt;1,0,1)</f>
        <v>0</v>
      </c>
    </row>
    <row r="415" spans="1:33" s="162" customFormat="1" ht="15" customHeight="1">
      <c r="A415" s="162" t="s">
        <v>2905</v>
      </c>
      <c r="B415" s="162" t="s">
        <v>49</v>
      </c>
      <c r="C415" s="162" t="s">
        <v>26</v>
      </c>
      <c r="F415" s="162" t="s">
        <v>16</v>
      </c>
      <c r="G415" s="162" t="str">
        <f>CHOOSE(MONTH(H415), "Janvier", "Fevrier", "Mars", "Avril", "Mai", "Juin", "Juillet", "Aout", "Septembre", "Octobre", "Novembre", "Decembre")</f>
        <v>Fevrier</v>
      </c>
      <c r="H415" s="153">
        <v>42782</v>
      </c>
      <c r="I415" s="73" t="s">
        <v>1049</v>
      </c>
      <c r="J415" s="162" t="s">
        <v>1053</v>
      </c>
      <c r="K415" s="162" t="s">
        <v>1185</v>
      </c>
      <c r="L415" s="72"/>
      <c r="M415" s="80" t="str">
        <f>IFERROR(VLOOKUP(K415,REFERENCES!R:S,2,FALSE),"")</f>
        <v>Nombre</v>
      </c>
      <c r="N415" s="75">
        <v>54</v>
      </c>
      <c r="O415" s="75"/>
      <c r="P415" s="75"/>
      <c r="Q415" s="75"/>
      <c r="R415" s="79"/>
      <c r="S415" s="75">
        <v>54</v>
      </c>
      <c r="U415" s="162" t="s">
        <v>17</v>
      </c>
      <c r="V415" s="162" t="s">
        <v>255</v>
      </c>
      <c r="W415" s="73" t="s">
        <v>1281</v>
      </c>
      <c r="X415" s="82"/>
      <c r="Y415" s="81"/>
      <c r="Z415" s="81"/>
      <c r="AA415" s="81"/>
      <c r="AB415" s="162" t="str">
        <f>UPPER(LEFT(A415,3)&amp;YEAR(H415)&amp;MONTH(H415)&amp;DAY((H415))&amp;LEFT(U415,2)&amp;LEFT(V415,2)&amp;LEFT(W415,2))</f>
        <v>CAR2017216GRCH1E</v>
      </c>
      <c r="AC415" s="162">
        <f>COUNTIF($AB$4:$AB$297,AB415)</f>
        <v>0</v>
      </c>
      <c r="AD415" s="162" t="str">
        <f>VLOOKUP(U415,NIVEAUXADMIN!A:B,2,FALSE)</f>
        <v>HT08</v>
      </c>
      <c r="AE415" s="162" t="str">
        <f>VLOOKUP(V415,NIVEAUXADMIN!E:F,2,FALSE)</f>
        <v>HT08815</v>
      </c>
      <c r="AF415" s="162" t="str">
        <f>VLOOKUP(W415,NIVEAUXADMIN!I:J,2,FALSE)</f>
        <v>HT08815-01</v>
      </c>
      <c r="AG415" s="162">
        <f>IF(SUMPRODUCT(($A$4:$A415=A415)*($V$4:$V415=V415))&gt;1,0,1)</f>
        <v>0</v>
      </c>
    </row>
    <row r="416" spans="1:33" s="162" customFormat="1" ht="15" customHeight="1">
      <c r="A416" s="162" t="s">
        <v>2905</v>
      </c>
      <c r="B416" s="162" t="s">
        <v>49</v>
      </c>
      <c r="C416" s="162" t="s">
        <v>26</v>
      </c>
      <c r="F416" s="162" t="s">
        <v>16</v>
      </c>
      <c r="G416" s="162" t="str">
        <f>CHOOSE(MONTH(H416), "Janvier", "Fevrier", "Mars", "Avril", "Mai", "Juin", "Juillet", "Aout", "Septembre", "Octobre", "Novembre", "Decembre")</f>
        <v>Fevrier</v>
      </c>
      <c r="H416" s="153">
        <v>42782</v>
      </c>
      <c r="I416" s="155" t="s">
        <v>1049</v>
      </c>
      <c r="J416" s="73" t="s">
        <v>1053</v>
      </c>
      <c r="K416" s="73" t="s">
        <v>1175</v>
      </c>
      <c r="L416" s="72"/>
      <c r="M416" s="80" t="str">
        <f>IFERROR(VLOOKUP(K416,REFERENCES!R:S,2,FALSE),"")</f>
        <v>Nombre</v>
      </c>
      <c r="N416" s="75">
        <v>132</v>
      </c>
      <c r="O416" s="75"/>
      <c r="P416" s="75"/>
      <c r="Q416" s="75"/>
      <c r="R416" s="79"/>
      <c r="S416" s="75">
        <v>132</v>
      </c>
      <c r="U416" s="162" t="s">
        <v>17</v>
      </c>
      <c r="V416" s="162" t="s">
        <v>255</v>
      </c>
      <c r="W416" s="72" t="s">
        <v>1407</v>
      </c>
      <c r="X416" s="82"/>
      <c r="Y416" s="81"/>
      <c r="Z416" s="81"/>
      <c r="AA416" s="81"/>
      <c r="AB416" s="162" t="str">
        <f>UPPER(LEFT(A416,3)&amp;YEAR(H416)&amp;MONTH(H416)&amp;DAY((H416))&amp;LEFT(U416,2)&amp;LEFT(V416,2)&amp;LEFT(W416,2))</f>
        <v>CAR2017216GRCH2E</v>
      </c>
      <c r="AC416" s="162">
        <f>COUNTIF($AB$4:$AB$297,AB416)</f>
        <v>0</v>
      </c>
      <c r="AD416" s="162" t="str">
        <f>VLOOKUP(U416,NIVEAUXADMIN!A:B,2,FALSE)</f>
        <v>HT08</v>
      </c>
      <c r="AE416" s="162" t="str">
        <f>VLOOKUP(V416,NIVEAUXADMIN!E:F,2,FALSE)</f>
        <v>HT08815</v>
      </c>
      <c r="AF416" s="162" t="str">
        <f>VLOOKUP(W416,NIVEAUXADMIN!I:J,2,FALSE)</f>
        <v>HT08815-02</v>
      </c>
      <c r="AG416" s="162">
        <f>IF(SUMPRODUCT(($A$4:$A416=A416)*($V$4:$V416=V416))&gt;1,0,1)</f>
        <v>0</v>
      </c>
    </row>
    <row r="417" spans="1:33" s="162" customFormat="1" ht="15" customHeight="1">
      <c r="A417" s="162" t="s">
        <v>2905</v>
      </c>
      <c r="B417" s="162" t="s">
        <v>49</v>
      </c>
      <c r="C417" s="162" t="s">
        <v>26</v>
      </c>
      <c r="F417" s="162" t="s">
        <v>16</v>
      </c>
      <c r="G417" s="162" t="str">
        <f>CHOOSE(MONTH(H417), "Janvier", "Fevrier", "Mars", "Avril", "Mai", "Juin", "Juillet", "Aout", "Septembre", "Octobre", "Novembre", "Decembre")</f>
        <v>Fevrier</v>
      </c>
      <c r="H417" s="153">
        <v>42782</v>
      </c>
      <c r="I417" s="73" t="s">
        <v>1049</v>
      </c>
      <c r="J417" s="162" t="s">
        <v>1053</v>
      </c>
      <c r="K417" s="162" t="s">
        <v>1185</v>
      </c>
      <c r="L417" s="72"/>
      <c r="M417" s="80" t="str">
        <f>IFERROR(VLOOKUP(K417,REFERENCES!R:S,2,FALSE),"")</f>
        <v>Nombre</v>
      </c>
      <c r="N417" s="75">
        <v>66</v>
      </c>
      <c r="O417" s="75"/>
      <c r="P417" s="75"/>
      <c r="Q417" s="75"/>
      <c r="R417" s="79"/>
      <c r="S417" s="75">
        <v>132</v>
      </c>
      <c r="U417" s="162" t="s">
        <v>17</v>
      </c>
      <c r="V417" s="162" t="s">
        <v>255</v>
      </c>
      <c r="W417" s="72" t="s">
        <v>1407</v>
      </c>
      <c r="X417" s="82"/>
      <c r="Y417" s="81"/>
      <c r="Z417" s="81"/>
      <c r="AA417" s="81"/>
      <c r="AB417" s="162" t="str">
        <f>UPPER(LEFT(A417,3)&amp;YEAR(H417)&amp;MONTH(H417)&amp;DAY((H417))&amp;LEFT(U417,2)&amp;LEFT(V417,2)&amp;LEFT(W417,2))</f>
        <v>CAR2017216GRCH2E</v>
      </c>
      <c r="AC417" s="162">
        <f>COUNTIF($AB$4:$AB$297,AB417)</f>
        <v>0</v>
      </c>
      <c r="AD417" s="162" t="str">
        <f>VLOOKUP(U417,NIVEAUXADMIN!A:B,2,FALSE)</f>
        <v>HT08</v>
      </c>
      <c r="AE417" s="162" t="str">
        <f>VLOOKUP(V417,NIVEAUXADMIN!E:F,2,FALSE)</f>
        <v>HT08815</v>
      </c>
      <c r="AF417" s="162" t="str">
        <f>VLOOKUP(W417,NIVEAUXADMIN!I:J,2,FALSE)</f>
        <v>HT08815-02</v>
      </c>
      <c r="AG417" s="162">
        <f>IF(SUMPRODUCT(($A$4:$A417=A417)*($V$4:$V417=V417))&gt;1,0,1)</f>
        <v>0</v>
      </c>
    </row>
    <row r="418" spans="1:33" s="162" customFormat="1" ht="15" customHeight="1">
      <c r="A418" s="162" t="s">
        <v>2905</v>
      </c>
      <c r="B418" s="162" t="s">
        <v>49</v>
      </c>
      <c r="C418" s="162" t="s">
        <v>26</v>
      </c>
      <c r="F418" s="162" t="s">
        <v>16</v>
      </c>
      <c r="G418" s="162" t="str">
        <f>CHOOSE(MONTH(H418), "Janvier", "Fevrier", "Mars", "Avril", "Mai", "Juin", "Juillet", "Aout", "Septembre", "Octobre", "Novembre", "Decembre")</f>
        <v>Fevrier</v>
      </c>
      <c r="H418" s="153">
        <v>42787</v>
      </c>
      <c r="I418" s="155" t="s">
        <v>1049</v>
      </c>
      <c r="J418" s="73" t="s">
        <v>1053</v>
      </c>
      <c r="K418" s="73" t="s">
        <v>1175</v>
      </c>
      <c r="L418" s="72"/>
      <c r="M418" s="80" t="str">
        <f>IFERROR(VLOOKUP(K418,REFERENCES!R:S,2,FALSE),"")</f>
        <v>Nombre</v>
      </c>
      <c r="N418" s="75">
        <v>104</v>
      </c>
      <c r="O418" s="75"/>
      <c r="P418" s="75"/>
      <c r="Q418" s="75"/>
      <c r="R418" s="79"/>
      <c r="S418" s="75">
        <v>104</v>
      </c>
      <c r="U418" s="162" t="s">
        <v>17</v>
      </c>
      <c r="V418" s="162" t="s">
        <v>255</v>
      </c>
      <c r="W418" s="73" t="s">
        <v>1281</v>
      </c>
      <c r="X418" s="82"/>
      <c r="Y418" s="81"/>
      <c r="Z418" s="81"/>
      <c r="AA418" s="81"/>
      <c r="AB418" s="162" t="str">
        <f>UPPER(LEFT(A418,3)&amp;YEAR(H418)&amp;MONTH(H418)&amp;DAY((H418))&amp;LEFT(U418,2)&amp;LEFT(V418,2)&amp;LEFT(W418,2))</f>
        <v>CAR2017221GRCH1E</v>
      </c>
      <c r="AC418" s="162">
        <f>COUNTIF($AB$4:$AB$297,AB418)</f>
        <v>0</v>
      </c>
      <c r="AD418" s="162" t="str">
        <f>VLOOKUP(U418,NIVEAUXADMIN!A:B,2,FALSE)</f>
        <v>HT08</v>
      </c>
      <c r="AE418" s="162" t="str">
        <f>VLOOKUP(V418,NIVEAUXADMIN!E:F,2,FALSE)</f>
        <v>HT08815</v>
      </c>
      <c r="AF418" s="162" t="str">
        <f>VLOOKUP(W418,NIVEAUXADMIN!I:J,2,FALSE)</f>
        <v>HT08815-01</v>
      </c>
      <c r="AG418" s="162">
        <f>IF(SUMPRODUCT(($A$4:$A418=A418)*($V$4:$V418=V418))&gt;1,0,1)</f>
        <v>0</v>
      </c>
    </row>
    <row r="419" spans="1:33" s="162" customFormat="1" ht="15" customHeight="1">
      <c r="A419" s="162" t="s">
        <v>2905</v>
      </c>
      <c r="B419" s="162" t="s">
        <v>49</v>
      </c>
      <c r="C419" s="162" t="s">
        <v>26</v>
      </c>
      <c r="F419" s="162" t="s">
        <v>16</v>
      </c>
      <c r="G419" s="162" t="str">
        <f>CHOOSE(MONTH(H419), "Janvier", "Fevrier", "Mars", "Avril", "Mai", "Juin", "Juillet", "Aout", "Septembre", "Octobre", "Novembre", "Decembre")</f>
        <v>Fevrier</v>
      </c>
      <c r="H419" s="153">
        <v>42787</v>
      </c>
      <c r="I419" s="73" t="s">
        <v>1049</v>
      </c>
      <c r="J419" s="162" t="s">
        <v>1053</v>
      </c>
      <c r="K419" s="162" t="s">
        <v>1185</v>
      </c>
      <c r="L419" s="72"/>
      <c r="M419" s="80" t="str">
        <f>IFERROR(VLOOKUP(K419,REFERENCES!R:S,2,FALSE),"")</f>
        <v>Nombre</v>
      </c>
      <c r="N419" s="75">
        <v>52</v>
      </c>
      <c r="O419" s="75"/>
      <c r="P419" s="75"/>
      <c r="Q419" s="75"/>
      <c r="R419" s="79"/>
      <c r="S419" s="75">
        <v>104</v>
      </c>
      <c r="U419" s="162" t="s">
        <v>17</v>
      </c>
      <c r="V419" s="162" t="s">
        <v>255</v>
      </c>
      <c r="W419" s="73" t="s">
        <v>1281</v>
      </c>
      <c r="X419" s="82"/>
      <c r="Y419" s="81"/>
      <c r="Z419" s="81"/>
      <c r="AA419" s="81"/>
      <c r="AB419" s="162" t="str">
        <f>UPPER(LEFT(A419,3)&amp;YEAR(H419)&amp;MONTH(H419)&amp;DAY((H419))&amp;LEFT(U419,2)&amp;LEFT(V419,2)&amp;LEFT(W419,2))</f>
        <v>CAR2017221GRCH1E</v>
      </c>
      <c r="AC419" s="162">
        <f>COUNTIF($AB$4:$AB$297,AB419)</f>
        <v>0</v>
      </c>
      <c r="AD419" s="162" t="str">
        <f>VLOOKUP(U419,NIVEAUXADMIN!A:B,2,FALSE)</f>
        <v>HT08</v>
      </c>
      <c r="AE419" s="162" t="str">
        <f>VLOOKUP(V419,NIVEAUXADMIN!E:F,2,FALSE)</f>
        <v>HT08815</v>
      </c>
      <c r="AF419" s="162" t="str">
        <f>VLOOKUP(W419,NIVEAUXADMIN!I:J,2,FALSE)</f>
        <v>HT08815-01</v>
      </c>
      <c r="AG419" s="162">
        <f>IF(SUMPRODUCT(($A$4:$A419=A419)*($V$4:$V419=V419))&gt;1,0,1)</f>
        <v>0</v>
      </c>
    </row>
    <row r="420" spans="1:33" s="162" customFormat="1" ht="15" customHeight="1">
      <c r="A420" s="162" t="s">
        <v>2905</v>
      </c>
      <c r="B420" s="162" t="s">
        <v>49</v>
      </c>
      <c r="C420" s="162" t="s">
        <v>26</v>
      </c>
      <c r="F420" s="162" t="s">
        <v>16</v>
      </c>
      <c r="G420" s="162" t="str">
        <f>CHOOSE(MONTH(H420), "Janvier", "Fevrier", "Mars", "Avril", "Mai", "Juin", "Juillet", "Aout", "Septembre", "Octobre", "Novembre", "Decembre")</f>
        <v>Fevrier</v>
      </c>
      <c r="H420" s="153">
        <v>42787</v>
      </c>
      <c r="I420" s="155" t="s">
        <v>1049</v>
      </c>
      <c r="J420" s="73" t="s">
        <v>1053</v>
      </c>
      <c r="K420" s="73" t="s">
        <v>1175</v>
      </c>
      <c r="L420" s="72"/>
      <c r="M420" s="80" t="str">
        <f>IFERROR(VLOOKUP(K420,REFERENCES!R:S,2,FALSE),"")</f>
        <v>Nombre</v>
      </c>
      <c r="N420" s="75">
        <v>43</v>
      </c>
      <c r="O420" s="75"/>
      <c r="P420" s="75"/>
      <c r="Q420" s="75"/>
      <c r="R420" s="79"/>
      <c r="S420" s="75">
        <v>43</v>
      </c>
      <c r="U420" s="162" t="s">
        <v>17</v>
      </c>
      <c r="V420" s="162" t="s">
        <v>255</v>
      </c>
      <c r="W420" s="72" t="s">
        <v>1407</v>
      </c>
      <c r="X420" s="82"/>
      <c r="Y420" s="81"/>
      <c r="Z420" s="81"/>
      <c r="AA420" s="81"/>
      <c r="AB420" s="162" t="str">
        <f>UPPER(LEFT(A420,3)&amp;YEAR(H420)&amp;MONTH(H420)&amp;DAY((H420))&amp;LEFT(U420,2)&amp;LEFT(V420,2)&amp;LEFT(W420,2))</f>
        <v>CAR2017221GRCH2E</v>
      </c>
      <c r="AC420" s="162">
        <f>COUNTIF($AB$4:$AB$297,AB420)</f>
        <v>0</v>
      </c>
      <c r="AD420" s="162" t="str">
        <f>VLOOKUP(U420,NIVEAUXADMIN!A:B,2,FALSE)</f>
        <v>HT08</v>
      </c>
      <c r="AE420" s="162" t="str">
        <f>VLOOKUP(V420,NIVEAUXADMIN!E:F,2,FALSE)</f>
        <v>HT08815</v>
      </c>
      <c r="AF420" s="162" t="str">
        <f>VLOOKUP(W420,NIVEAUXADMIN!I:J,2,FALSE)</f>
        <v>HT08815-02</v>
      </c>
      <c r="AG420" s="162">
        <f>IF(SUMPRODUCT(($A$4:$A420=A420)*($V$4:$V420=V420))&gt;1,0,1)</f>
        <v>0</v>
      </c>
    </row>
    <row r="421" spans="1:33" s="162" customFormat="1" ht="15" customHeight="1">
      <c r="A421" s="162" t="s">
        <v>2905</v>
      </c>
      <c r="B421" s="162" t="s">
        <v>49</v>
      </c>
      <c r="C421" s="162" t="s">
        <v>26</v>
      </c>
      <c r="F421" s="162" t="s">
        <v>16</v>
      </c>
      <c r="G421" s="162" t="str">
        <f>CHOOSE(MONTH(H421), "Janvier", "Fevrier", "Mars", "Avril", "Mai", "Juin", "Juillet", "Aout", "Septembre", "Octobre", "Novembre", "Decembre")</f>
        <v>Fevrier</v>
      </c>
      <c r="H421" s="153">
        <v>42787</v>
      </c>
      <c r="I421" s="73" t="s">
        <v>1049</v>
      </c>
      <c r="J421" s="162" t="s">
        <v>1053</v>
      </c>
      <c r="K421" s="162" t="s">
        <v>1185</v>
      </c>
      <c r="L421" s="72"/>
      <c r="M421" s="80" t="str">
        <f>IFERROR(VLOOKUP(K421,REFERENCES!R:S,2,FALSE),"")</f>
        <v>Nombre</v>
      </c>
      <c r="N421" s="75">
        <v>22</v>
      </c>
      <c r="O421" s="75"/>
      <c r="P421" s="75"/>
      <c r="Q421" s="75"/>
      <c r="R421" s="79"/>
      <c r="S421" s="75">
        <v>43</v>
      </c>
      <c r="U421" s="162" t="s">
        <v>17</v>
      </c>
      <c r="V421" s="162" t="s">
        <v>255</v>
      </c>
      <c r="W421" s="72" t="s">
        <v>1407</v>
      </c>
      <c r="X421" s="82"/>
      <c r="Y421" s="81"/>
      <c r="Z421" s="81"/>
      <c r="AA421" s="81"/>
      <c r="AB421" s="162" t="str">
        <f>UPPER(LEFT(A421,3)&amp;YEAR(H421)&amp;MONTH(H421)&amp;DAY((H421))&amp;LEFT(U421,2)&amp;LEFT(V421,2)&amp;LEFT(W421,2))</f>
        <v>CAR2017221GRCH2E</v>
      </c>
      <c r="AC421" s="162">
        <f>COUNTIF($AB$4:$AB$297,AB421)</f>
        <v>0</v>
      </c>
      <c r="AD421" s="162" t="str">
        <f>VLOOKUP(U421,NIVEAUXADMIN!A:B,2,FALSE)</f>
        <v>HT08</v>
      </c>
      <c r="AE421" s="162" t="str">
        <f>VLOOKUP(V421,NIVEAUXADMIN!E:F,2,FALSE)</f>
        <v>HT08815</v>
      </c>
      <c r="AF421" s="162" t="str">
        <f>VLOOKUP(W421,NIVEAUXADMIN!I:J,2,FALSE)</f>
        <v>HT08815-02</v>
      </c>
      <c r="AG421" s="162">
        <f>IF(SUMPRODUCT(($A$4:$A421=A421)*($V$4:$V421=V421))&gt;1,0,1)</f>
        <v>0</v>
      </c>
    </row>
    <row r="422" spans="1:33" s="162" customFormat="1" ht="15" customHeight="1">
      <c r="A422" s="162" t="s">
        <v>2905</v>
      </c>
      <c r="B422" s="162" t="s">
        <v>49</v>
      </c>
      <c r="C422" s="162" t="s">
        <v>26</v>
      </c>
      <c r="F422" s="162" t="s">
        <v>16</v>
      </c>
      <c r="G422" s="162" t="str">
        <f>CHOOSE(MONTH(H422), "Janvier", "Fevrier", "Mars", "Avril", "Mai", "Juin", "Juillet", "Aout", "Septembre", "Octobre", "Novembre", "Decembre")</f>
        <v>Mars</v>
      </c>
      <c r="H422" s="153">
        <v>42801</v>
      </c>
      <c r="I422" s="155" t="s">
        <v>1049</v>
      </c>
      <c r="J422" s="73" t="s">
        <v>1053</v>
      </c>
      <c r="K422" s="73" t="s">
        <v>1175</v>
      </c>
      <c r="L422" s="72"/>
      <c r="M422" s="80" t="str">
        <f>IFERROR(VLOOKUP(K422,REFERENCES!R:S,2,FALSE),"")</f>
        <v>Nombre</v>
      </c>
      <c r="N422" s="75">
        <v>71</v>
      </c>
      <c r="O422" s="75"/>
      <c r="P422" s="75"/>
      <c r="Q422" s="75"/>
      <c r="R422" s="79"/>
      <c r="S422" s="75">
        <v>71</v>
      </c>
      <c r="U422" s="162" t="s">
        <v>17</v>
      </c>
      <c r="V422" s="162" t="s">
        <v>255</v>
      </c>
      <c r="W422" s="73" t="s">
        <v>1281</v>
      </c>
      <c r="X422" s="82"/>
      <c r="Y422" s="81"/>
      <c r="Z422" s="81"/>
      <c r="AA422" s="81"/>
      <c r="AB422" s="162" t="str">
        <f>UPPER(LEFT(A422,3)&amp;YEAR(H422)&amp;MONTH(H422)&amp;DAY((H422))&amp;LEFT(U422,2)&amp;LEFT(V422,2)&amp;LEFT(W422,2))</f>
        <v>CAR201737GRCH1E</v>
      </c>
      <c r="AC422" s="162">
        <f>COUNTIF($AB$4:$AB$297,AB422)</f>
        <v>0</v>
      </c>
      <c r="AD422" s="162" t="str">
        <f>VLOOKUP(U422,NIVEAUXADMIN!A:B,2,FALSE)</f>
        <v>HT08</v>
      </c>
      <c r="AE422" s="162" t="str">
        <f>VLOOKUP(V422,NIVEAUXADMIN!E:F,2,FALSE)</f>
        <v>HT08815</v>
      </c>
      <c r="AF422" s="162" t="str">
        <f>VLOOKUP(W422,NIVEAUXADMIN!I:J,2,FALSE)</f>
        <v>HT08815-01</v>
      </c>
      <c r="AG422" s="162">
        <f>IF(SUMPRODUCT(($A$4:$A422=A422)*($V$4:$V422=V422))&gt;1,0,1)</f>
        <v>0</v>
      </c>
    </row>
    <row r="423" spans="1:33" s="162" customFormat="1" ht="15" customHeight="1">
      <c r="A423" s="162" t="s">
        <v>2905</v>
      </c>
      <c r="B423" s="162" t="s">
        <v>49</v>
      </c>
      <c r="C423" s="162" t="s">
        <v>26</v>
      </c>
      <c r="F423" s="162" t="s">
        <v>16</v>
      </c>
      <c r="G423" s="162" t="str">
        <f>CHOOSE(MONTH(H423), "Janvier", "Fevrier", "Mars", "Avril", "Mai", "Juin", "Juillet", "Aout", "Septembre", "Octobre", "Novembre", "Decembre")</f>
        <v>Mars</v>
      </c>
      <c r="H423" s="153">
        <v>42801</v>
      </c>
      <c r="I423" s="73" t="s">
        <v>1049</v>
      </c>
      <c r="J423" s="162" t="s">
        <v>1053</v>
      </c>
      <c r="K423" s="162" t="s">
        <v>1185</v>
      </c>
      <c r="L423" s="72"/>
      <c r="M423" s="80" t="str">
        <f>IFERROR(VLOOKUP(K423,REFERENCES!R:S,2,FALSE),"")</f>
        <v>Nombre</v>
      </c>
      <c r="N423" s="75">
        <v>36</v>
      </c>
      <c r="O423" s="75"/>
      <c r="P423" s="75"/>
      <c r="Q423" s="75"/>
      <c r="R423" s="79"/>
      <c r="S423" s="75">
        <v>71</v>
      </c>
      <c r="U423" s="162" t="s">
        <v>17</v>
      </c>
      <c r="V423" s="162" t="s">
        <v>255</v>
      </c>
      <c r="W423" s="73" t="s">
        <v>1281</v>
      </c>
      <c r="X423" s="82"/>
      <c r="Y423" s="81"/>
      <c r="Z423" s="81"/>
      <c r="AA423" s="81"/>
      <c r="AB423" s="162" t="str">
        <f>UPPER(LEFT(A423,3)&amp;YEAR(H423)&amp;MONTH(H423)&amp;DAY((H423))&amp;LEFT(U423,2)&amp;LEFT(V423,2)&amp;LEFT(W423,2))</f>
        <v>CAR201737GRCH1E</v>
      </c>
      <c r="AC423" s="162">
        <f>COUNTIF($AB$4:$AB$297,AB423)</f>
        <v>0</v>
      </c>
      <c r="AD423" s="162" t="str">
        <f>VLOOKUP(U423,NIVEAUXADMIN!A:B,2,FALSE)</f>
        <v>HT08</v>
      </c>
      <c r="AE423" s="162" t="str">
        <f>VLOOKUP(V423,NIVEAUXADMIN!E:F,2,FALSE)</f>
        <v>HT08815</v>
      </c>
      <c r="AF423" s="162" t="str">
        <f>VLOOKUP(W423,NIVEAUXADMIN!I:J,2,FALSE)</f>
        <v>HT08815-01</v>
      </c>
      <c r="AG423" s="162">
        <f>IF(SUMPRODUCT(($A$4:$A423=A423)*($V$4:$V423=V423))&gt;1,0,1)</f>
        <v>0</v>
      </c>
    </row>
    <row r="424" spans="1:33" s="162" customFormat="1" ht="15" customHeight="1">
      <c r="A424" s="162" t="s">
        <v>2905</v>
      </c>
      <c r="B424" s="162" t="s">
        <v>49</v>
      </c>
      <c r="C424" s="162" t="s">
        <v>26</v>
      </c>
      <c r="F424" s="162" t="s">
        <v>16</v>
      </c>
      <c r="G424" s="162" t="str">
        <f>CHOOSE(MONTH(H424), "Janvier", "Fevrier", "Mars", "Avril", "Mai", "Juin", "Juillet", "Aout", "Septembre", "Octobre", "Novembre", "Decembre")</f>
        <v>Mars</v>
      </c>
      <c r="H424" s="153">
        <v>42801</v>
      </c>
      <c r="I424" s="155" t="s">
        <v>1049</v>
      </c>
      <c r="J424" s="73" t="s">
        <v>1053</v>
      </c>
      <c r="K424" s="73" t="s">
        <v>1175</v>
      </c>
      <c r="L424" s="72"/>
      <c r="M424" s="80" t="str">
        <f>IFERROR(VLOOKUP(K424,REFERENCES!R:S,2,FALSE),"")</f>
        <v>Nombre</v>
      </c>
      <c r="N424" s="75">
        <v>60</v>
      </c>
      <c r="O424" s="75"/>
      <c r="P424" s="75"/>
      <c r="Q424" s="75"/>
      <c r="R424" s="79"/>
      <c r="S424" s="75">
        <v>60</v>
      </c>
      <c r="U424" s="162" t="s">
        <v>17</v>
      </c>
      <c r="V424" s="162" t="s">
        <v>255</v>
      </c>
      <c r="W424" s="72" t="s">
        <v>1407</v>
      </c>
      <c r="X424" s="82"/>
      <c r="Y424" s="81"/>
      <c r="Z424" s="81"/>
      <c r="AA424" s="81"/>
      <c r="AB424" s="162" t="str">
        <f>UPPER(LEFT(A424,3)&amp;YEAR(H424)&amp;MONTH(H424)&amp;DAY((H424))&amp;LEFT(U424,2)&amp;LEFT(V424,2)&amp;LEFT(W424,2))</f>
        <v>CAR201737GRCH2E</v>
      </c>
      <c r="AC424" s="162">
        <f>COUNTIF($AB$4:$AB$297,AB424)</f>
        <v>0</v>
      </c>
      <c r="AD424" s="162" t="str">
        <f>VLOOKUP(U424,NIVEAUXADMIN!A:B,2,FALSE)</f>
        <v>HT08</v>
      </c>
      <c r="AE424" s="162" t="str">
        <f>VLOOKUP(V424,NIVEAUXADMIN!E:F,2,FALSE)</f>
        <v>HT08815</v>
      </c>
      <c r="AF424" s="162" t="str">
        <f>VLOOKUP(W424,NIVEAUXADMIN!I:J,2,FALSE)</f>
        <v>HT08815-02</v>
      </c>
      <c r="AG424" s="162">
        <f>IF(SUMPRODUCT(($A$4:$A424=A424)*($V$4:$V424=V424))&gt;1,0,1)</f>
        <v>0</v>
      </c>
    </row>
    <row r="425" spans="1:33" s="162" customFormat="1" ht="15" customHeight="1">
      <c r="A425" s="162" t="s">
        <v>2905</v>
      </c>
      <c r="B425" s="162" t="s">
        <v>49</v>
      </c>
      <c r="C425" s="162" t="s">
        <v>26</v>
      </c>
      <c r="F425" s="162" t="s">
        <v>16</v>
      </c>
      <c r="G425" s="162" t="str">
        <f>CHOOSE(MONTH(H425), "Janvier", "Fevrier", "Mars", "Avril", "Mai", "Juin", "Juillet", "Aout", "Septembre", "Octobre", "Novembre", "Decembre")</f>
        <v>Mars</v>
      </c>
      <c r="H425" s="153">
        <v>42801</v>
      </c>
      <c r="I425" s="73" t="s">
        <v>1049</v>
      </c>
      <c r="J425" s="162" t="s">
        <v>1053</v>
      </c>
      <c r="K425" s="162" t="s">
        <v>1185</v>
      </c>
      <c r="L425" s="72"/>
      <c r="M425" s="80" t="str">
        <f>IFERROR(VLOOKUP(K425,REFERENCES!R:S,2,FALSE),"")</f>
        <v>Nombre</v>
      </c>
      <c r="N425" s="75">
        <v>30</v>
      </c>
      <c r="O425" s="75"/>
      <c r="P425" s="75"/>
      <c r="Q425" s="75"/>
      <c r="R425" s="79"/>
      <c r="S425" s="75">
        <v>60</v>
      </c>
      <c r="U425" s="162" t="s">
        <v>17</v>
      </c>
      <c r="V425" s="162" t="s">
        <v>255</v>
      </c>
      <c r="W425" s="72" t="s">
        <v>1407</v>
      </c>
      <c r="X425" s="82"/>
      <c r="Y425" s="81"/>
      <c r="Z425" s="81"/>
      <c r="AA425" s="81"/>
      <c r="AB425" s="162" t="str">
        <f>UPPER(LEFT(A425,3)&amp;YEAR(H425)&amp;MONTH(H425)&amp;DAY((H425))&amp;LEFT(U425,2)&amp;LEFT(V425,2)&amp;LEFT(W425,2))</f>
        <v>CAR201737GRCH2E</v>
      </c>
      <c r="AC425" s="162">
        <f>COUNTIF($AB$4:$AB$297,AB425)</f>
        <v>0</v>
      </c>
      <c r="AD425" s="162" t="str">
        <f>VLOOKUP(U425,NIVEAUXADMIN!A:B,2,FALSE)</f>
        <v>HT08</v>
      </c>
      <c r="AE425" s="162" t="str">
        <f>VLOOKUP(V425,NIVEAUXADMIN!E:F,2,FALSE)</f>
        <v>HT08815</v>
      </c>
      <c r="AF425" s="162" t="str">
        <f>VLOOKUP(W425,NIVEAUXADMIN!I:J,2,FALSE)</f>
        <v>HT08815-02</v>
      </c>
      <c r="AG425" s="162">
        <f>IF(SUMPRODUCT(($A$4:$A425=A425)*($V$4:$V425=V425))&gt;1,0,1)</f>
        <v>0</v>
      </c>
    </row>
    <row r="426" spans="1:33" s="162" customFormat="1" ht="15" customHeight="1">
      <c r="A426" s="162" t="s">
        <v>2905</v>
      </c>
      <c r="B426" s="162" t="s">
        <v>49</v>
      </c>
      <c r="C426" s="162" t="s">
        <v>26</v>
      </c>
      <c r="F426" s="162" t="s">
        <v>16</v>
      </c>
      <c r="G426" s="162" t="str">
        <f>CHOOSE(MONTH(H426), "Janvier", "Fevrier", "Mars", "Avril", "Mai", "Juin", "Juillet", "Aout", "Septembre", "Octobre", "Novembre", "Decembre")</f>
        <v>Mars</v>
      </c>
      <c r="H426" s="153">
        <v>42807</v>
      </c>
      <c r="I426" s="155" t="s">
        <v>1049</v>
      </c>
      <c r="J426" s="73" t="s">
        <v>1053</v>
      </c>
      <c r="K426" s="73" t="s">
        <v>1175</v>
      </c>
      <c r="L426" s="72"/>
      <c r="M426" s="80" t="str">
        <f>IFERROR(VLOOKUP(K426,REFERENCES!R:S,2,FALSE),"")</f>
        <v>Nombre</v>
      </c>
      <c r="N426" s="75">
        <v>120</v>
      </c>
      <c r="O426" s="75"/>
      <c r="P426" s="75"/>
      <c r="Q426" s="75"/>
      <c r="R426" s="79"/>
      <c r="S426" s="75">
        <v>120</v>
      </c>
      <c r="T426" s="81"/>
      <c r="U426" s="162" t="s">
        <v>17</v>
      </c>
      <c r="V426" s="73" t="s">
        <v>18</v>
      </c>
      <c r="W426" s="72" t="s">
        <v>1297</v>
      </c>
      <c r="X426" s="82"/>
      <c r="Y426" s="81"/>
      <c r="Z426" s="81"/>
      <c r="AA426" s="81"/>
      <c r="AB426" s="162" t="str">
        <f>UPPER(LEFT(A426,3)&amp;YEAR(H426)&amp;MONTH(H426)&amp;DAY((H426))&amp;LEFT(U426,2)&amp;LEFT(V426,2)&amp;LEFT(W426,2))</f>
        <v>CAR2017313GRJE1È</v>
      </c>
      <c r="AC426" s="162">
        <f>COUNTIF($AB$4:$AB$297,AB426)</f>
        <v>0</v>
      </c>
      <c r="AD426" s="162" t="str">
        <f>VLOOKUP(U426,NIVEAUXADMIN!A:B,2,FALSE)</f>
        <v>HT08</v>
      </c>
      <c r="AE426" s="162" t="str">
        <f>VLOOKUP(V426,NIVEAUXADMIN!E:F,2,FALSE)</f>
        <v>HT08811</v>
      </c>
      <c r="AF426" s="162" t="str">
        <f>VLOOKUP(W426,NIVEAUXADMIN!I:J,2,FALSE)</f>
        <v>HT08811-01</v>
      </c>
      <c r="AG426" s="162">
        <f>IF(SUMPRODUCT(($A$4:$A426=A426)*($V$4:$V426=V426))&gt;1,0,1)</f>
        <v>0</v>
      </c>
    </row>
    <row r="427" spans="1:33" s="162" customFormat="1" ht="15" customHeight="1">
      <c r="A427" s="162" t="s">
        <v>2905</v>
      </c>
      <c r="B427" s="162" t="s">
        <v>49</v>
      </c>
      <c r="C427" s="162" t="s">
        <v>26</v>
      </c>
      <c r="F427" s="162" t="s">
        <v>16</v>
      </c>
      <c r="G427" s="162" t="str">
        <f>CHOOSE(MONTH(H427), "Janvier", "Fevrier", "Mars", "Avril", "Mai", "Juin", "Juillet", "Aout", "Septembre", "Octobre", "Novembre", "Decembre")</f>
        <v>Mars</v>
      </c>
      <c r="H427" s="153">
        <v>42807</v>
      </c>
      <c r="I427" s="73" t="s">
        <v>1049</v>
      </c>
      <c r="J427" s="162" t="s">
        <v>1053</v>
      </c>
      <c r="K427" s="162" t="s">
        <v>1185</v>
      </c>
      <c r="L427" s="72"/>
      <c r="M427" s="80" t="str">
        <f>IFERROR(VLOOKUP(K427,REFERENCES!R:S,2,FALSE),"")</f>
        <v>Nombre</v>
      </c>
      <c r="N427" s="75">
        <v>60</v>
      </c>
      <c r="O427" s="75"/>
      <c r="P427" s="75"/>
      <c r="Q427" s="75"/>
      <c r="R427" s="79"/>
      <c r="S427" s="75">
        <v>120</v>
      </c>
      <c r="T427" s="81"/>
      <c r="U427" s="162" t="s">
        <v>17</v>
      </c>
      <c r="V427" s="73" t="s">
        <v>18</v>
      </c>
      <c r="W427" s="72" t="s">
        <v>1297</v>
      </c>
      <c r="X427" s="82"/>
      <c r="Y427" s="81"/>
      <c r="Z427" s="81"/>
      <c r="AA427" s="81"/>
      <c r="AB427" s="162" t="str">
        <f>UPPER(LEFT(A427,3)&amp;YEAR(H427)&amp;MONTH(H427)&amp;DAY((H427))&amp;LEFT(U427,2)&amp;LEFT(V427,2)&amp;LEFT(W427,2))</f>
        <v>CAR2017313GRJE1È</v>
      </c>
      <c r="AC427" s="162">
        <f>COUNTIF($AB$4:$AB$297,AB427)</f>
        <v>0</v>
      </c>
      <c r="AD427" s="162" t="str">
        <f>VLOOKUP(U427,NIVEAUXADMIN!A:B,2,FALSE)</f>
        <v>HT08</v>
      </c>
      <c r="AE427" s="162" t="str">
        <f>VLOOKUP(V427,NIVEAUXADMIN!E:F,2,FALSE)</f>
        <v>HT08811</v>
      </c>
      <c r="AF427" s="162" t="str">
        <f>VLOOKUP(W427,NIVEAUXADMIN!I:J,2,FALSE)</f>
        <v>HT08811-01</v>
      </c>
      <c r="AG427" s="162">
        <f>IF(SUMPRODUCT(($A$4:$A427=A427)*($V$4:$V427=V427))&gt;1,0,1)</f>
        <v>0</v>
      </c>
    </row>
    <row r="428" spans="1:33" s="162" customFormat="1" ht="15" customHeight="1">
      <c r="A428" s="162" t="s">
        <v>2905</v>
      </c>
      <c r="B428" s="162" t="s">
        <v>49</v>
      </c>
      <c r="C428" s="162" t="s">
        <v>26</v>
      </c>
      <c r="F428" s="162" t="s">
        <v>16</v>
      </c>
      <c r="G428" s="162" t="str">
        <f>CHOOSE(MONTH(H428), "Janvier", "Fevrier", "Mars", "Avril", "Mai", "Juin", "Juillet", "Aout", "Septembre", "Octobre", "Novembre", "Decembre")</f>
        <v>Mars</v>
      </c>
      <c r="H428" s="153">
        <v>42809</v>
      </c>
      <c r="I428" s="155" t="s">
        <v>1049</v>
      </c>
      <c r="J428" s="73" t="s">
        <v>1053</v>
      </c>
      <c r="K428" s="73" t="s">
        <v>1175</v>
      </c>
      <c r="L428" s="72"/>
      <c r="M428" s="80" t="str">
        <f>IFERROR(VLOOKUP(K428,REFERENCES!R:S,2,FALSE),"")</f>
        <v>Nombre</v>
      </c>
      <c r="N428" s="75">
        <v>125</v>
      </c>
      <c r="O428" s="75"/>
      <c r="P428" s="75"/>
      <c r="Q428" s="75"/>
      <c r="R428" s="79"/>
      <c r="S428" s="75">
        <v>125</v>
      </c>
      <c r="T428" s="81"/>
      <c r="U428" s="162" t="s">
        <v>17</v>
      </c>
      <c r="V428" s="73" t="s">
        <v>18</v>
      </c>
      <c r="W428" s="72" t="s">
        <v>1297</v>
      </c>
      <c r="X428" s="82"/>
      <c r="Y428" s="81"/>
      <c r="Z428" s="81"/>
      <c r="AA428" s="81"/>
      <c r="AB428" s="162" t="str">
        <f>UPPER(LEFT(A428,3)&amp;YEAR(H428)&amp;MONTH(H428)&amp;DAY((H428))&amp;LEFT(U428,2)&amp;LEFT(V428,2)&amp;LEFT(W428,2))</f>
        <v>CAR2017315GRJE1È</v>
      </c>
      <c r="AC428" s="162">
        <f>COUNTIF($AB$4:$AB$297,AB428)</f>
        <v>0</v>
      </c>
      <c r="AD428" s="162" t="str">
        <f>VLOOKUP(U428,NIVEAUXADMIN!A:B,2,FALSE)</f>
        <v>HT08</v>
      </c>
      <c r="AE428" s="162" t="str">
        <f>VLOOKUP(V428,NIVEAUXADMIN!E:F,2,FALSE)</f>
        <v>HT08811</v>
      </c>
      <c r="AF428" s="162" t="str">
        <f>VLOOKUP(W428,NIVEAUXADMIN!I:J,2,FALSE)</f>
        <v>HT08811-01</v>
      </c>
      <c r="AG428" s="162">
        <f>IF(SUMPRODUCT(($A$4:$A428=A428)*($V$4:$V428=V428))&gt;1,0,1)</f>
        <v>0</v>
      </c>
    </row>
    <row r="429" spans="1:33" s="162" customFormat="1" ht="15" customHeight="1">
      <c r="A429" s="162" t="s">
        <v>2905</v>
      </c>
      <c r="B429" s="162" t="s">
        <v>49</v>
      </c>
      <c r="C429" s="162" t="s">
        <v>26</v>
      </c>
      <c r="F429" s="162" t="s">
        <v>16</v>
      </c>
      <c r="G429" s="162" t="str">
        <f>CHOOSE(MONTH(H429), "Janvier", "Fevrier", "Mars", "Avril", "Mai", "Juin", "Juillet", "Aout", "Septembre", "Octobre", "Novembre", "Decembre")</f>
        <v>Mars</v>
      </c>
      <c r="H429" s="153">
        <v>42809</v>
      </c>
      <c r="I429" s="73" t="s">
        <v>1049</v>
      </c>
      <c r="J429" s="162" t="s">
        <v>1053</v>
      </c>
      <c r="K429" s="162" t="s">
        <v>1185</v>
      </c>
      <c r="L429" s="72"/>
      <c r="M429" s="80" t="str">
        <f>IFERROR(VLOOKUP(K429,REFERENCES!R:S,2,FALSE),"")</f>
        <v>Nombre</v>
      </c>
      <c r="N429" s="75">
        <v>63</v>
      </c>
      <c r="O429" s="75"/>
      <c r="P429" s="75"/>
      <c r="Q429" s="75"/>
      <c r="R429" s="79"/>
      <c r="S429" s="75">
        <v>125</v>
      </c>
      <c r="T429" s="81"/>
      <c r="U429" s="162" t="s">
        <v>17</v>
      </c>
      <c r="V429" s="73" t="s">
        <v>18</v>
      </c>
      <c r="W429" s="72" t="s">
        <v>1297</v>
      </c>
      <c r="X429" s="82"/>
      <c r="Y429" s="81"/>
      <c r="Z429" s="81"/>
      <c r="AA429" s="81"/>
      <c r="AB429" s="162" t="str">
        <f>UPPER(LEFT(A429,3)&amp;YEAR(H429)&amp;MONTH(H429)&amp;DAY((H429))&amp;LEFT(U429,2)&amp;LEFT(V429,2)&amp;LEFT(W429,2))</f>
        <v>CAR2017315GRJE1È</v>
      </c>
      <c r="AC429" s="162">
        <f>COUNTIF($AB$4:$AB$297,AB429)</f>
        <v>0</v>
      </c>
      <c r="AD429" s="162" t="str">
        <f>VLOOKUP(U429,NIVEAUXADMIN!A:B,2,FALSE)</f>
        <v>HT08</v>
      </c>
      <c r="AE429" s="162" t="str">
        <f>VLOOKUP(V429,NIVEAUXADMIN!E:F,2,FALSE)</f>
        <v>HT08811</v>
      </c>
      <c r="AF429" s="162" t="str">
        <f>VLOOKUP(W429,NIVEAUXADMIN!I:J,2,FALSE)</f>
        <v>HT08811-01</v>
      </c>
      <c r="AG429" s="162">
        <f>IF(SUMPRODUCT(($A$4:$A429=A429)*($V$4:$V429=V429))&gt;1,0,1)</f>
        <v>0</v>
      </c>
    </row>
    <row r="430" spans="1:33" s="162" customFormat="1" ht="15" customHeight="1">
      <c r="A430" s="162" t="s">
        <v>2905</v>
      </c>
      <c r="B430" s="162" t="s">
        <v>49</v>
      </c>
      <c r="C430" s="162" t="s">
        <v>26</v>
      </c>
      <c r="F430" s="162" t="s">
        <v>16</v>
      </c>
      <c r="G430" s="162" t="str">
        <f>CHOOSE(MONTH(H430), "Janvier", "Fevrier", "Mars", "Avril", "Mai", "Juin", "Juillet", "Aout", "Septembre", "Octobre", "Novembre", "Decembre")</f>
        <v>Mars</v>
      </c>
      <c r="H430" s="153">
        <v>42811</v>
      </c>
      <c r="I430" s="155" t="s">
        <v>1049</v>
      </c>
      <c r="J430" s="73" t="s">
        <v>1053</v>
      </c>
      <c r="K430" s="73" t="s">
        <v>1175</v>
      </c>
      <c r="L430" s="72"/>
      <c r="M430" s="80" t="str">
        <f>IFERROR(VLOOKUP(K430,REFERENCES!R:S,2,FALSE),"")</f>
        <v>Nombre</v>
      </c>
      <c r="N430" s="75">
        <v>160</v>
      </c>
      <c r="O430" s="75"/>
      <c r="P430" s="75"/>
      <c r="Q430" s="75"/>
      <c r="R430" s="79"/>
      <c r="S430" s="75">
        <v>160</v>
      </c>
      <c r="T430" s="81"/>
      <c r="U430" s="162" t="s">
        <v>17</v>
      </c>
      <c r="V430" s="73" t="s">
        <v>18</v>
      </c>
      <c r="W430" s="72" t="s">
        <v>1297</v>
      </c>
      <c r="X430" s="82"/>
      <c r="Y430" s="81"/>
      <c r="Z430" s="81"/>
      <c r="AA430" s="81"/>
      <c r="AB430" s="162" t="str">
        <f>UPPER(LEFT(A430,3)&amp;YEAR(H430)&amp;MONTH(H430)&amp;DAY((H430))&amp;LEFT(U430,2)&amp;LEFT(V430,2)&amp;LEFT(W430,2))</f>
        <v>CAR2017317GRJE1È</v>
      </c>
      <c r="AC430" s="162">
        <f>COUNTIF($AB$4:$AB$297,AB430)</f>
        <v>0</v>
      </c>
      <c r="AD430" s="162" t="str">
        <f>VLOOKUP(U430,NIVEAUXADMIN!A:B,2,FALSE)</f>
        <v>HT08</v>
      </c>
      <c r="AE430" s="162" t="str">
        <f>VLOOKUP(V430,NIVEAUXADMIN!E:F,2,FALSE)</f>
        <v>HT08811</v>
      </c>
      <c r="AF430" s="162" t="str">
        <f>VLOOKUP(W430,NIVEAUXADMIN!I:J,2,FALSE)</f>
        <v>HT08811-01</v>
      </c>
      <c r="AG430" s="162">
        <f>IF(SUMPRODUCT(($A$4:$A430=A430)*($V$4:$V430=V430))&gt;1,0,1)</f>
        <v>0</v>
      </c>
    </row>
    <row r="431" spans="1:33" s="162" customFormat="1" ht="15" customHeight="1">
      <c r="A431" s="162" t="s">
        <v>2905</v>
      </c>
      <c r="B431" s="162" t="s">
        <v>49</v>
      </c>
      <c r="C431" s="162" t="s">
        <v>26</v>
      </c>
      <c r="F431" s="162" t="s">
        <v>16</v>
      </c>
      <c r="G431" s="162" t="str">
        <f>CHOOSE(MONTH(H431), "Janvier", "Fevrier", "Mars", "Avril", "Mai", "Juin", "Juillet", "Aout", "Septembre", "Octobre", "Novembre", "Decembre")</f>
        <v>Mars</v>
      </c>
      <c r="H431" s="153">
        <v>42811</v>
      </c>
      <c r="I431" s="73" t="s">
        <v>1049</v>
      </c>
      <c r="J431" s="162" t="s">
        <v>1053</v>
      </c>
      <c r="K431" s="162" t="s">
        <v>1185</v>
      </c>
      <c r="L431" s="72"/>
      <c r="M431" s="80" t="str">
        <f>IFERROR(VLOOKUP(K431,REFERENCES!R:S,2,FALSE),"")</f>
        <v>Nombre</v>
      </c>
      <c r="N431" s="75">
        <v>80</v>
      </c>
      <c r="O431" s="75"/>
      <c r="P431" s="75"/>
      <c r="Q431" s="75"/>
      <c r="R431" s="79"/>
      <c r="S431" s="75">
        <v>160</v>
      </c>
      <c r="T431" s="81"/>
      <c r="U431" s="162" t="s">
        <v>17</v>
      </c>
      <c r="V431" s="73" t="s">
        <v>18</v>
      </c>
      <c r="W431" s="72" t="s">
        <v>1297</v>
      </c>
      <c r="X431" s="82"/>
      <c r="Y431" s="81"/>
      <c r="Z431" s="81"/>
      <c r="AA431" s="81"/>
      <c r="AB431" s="162" t="str">
        <f>UPPER(LEFT(A431,3)&amp;YEAR(H431)&amp;MONTH(H431)&amp;DAY((H431))&amp;LEFT(U431,2)&amp;LEFT(V431,2)&amp;LEFT(W431,2))</f>
        <v>CAR2017317GRJE1È</v>
      </c>
      <c r="AC431" s="162">
        <f>COUNTIF($AB$4:$AB$297,AB431)</f>
        <v>0</v>
      </c>
      <c r="AD431" s="162" t="str">
        <f>VLOOKUP(U431,NIVEAUXADMIN!A:B,2,FALSE)</f>
        <v>HT08</v>
      </c>
      <c r="AE431" s="162" t="str">
        <f>VLOOKUP(V431,NIVEAUXADMIN!E:F,2,FALSE)</f>
        <v>HT08811</v>
      </c>
      <c r="AF431" s="162" t="str">
        <f>VLOOKUP(W431,NIVEAUXADMIN!I:J,2,FALSE)</f>
        <v>HT08811-01</v>
      </c>
      <c r="AG431" s="162">
        <f>IF(SUMPRODUCT(($A$4:$A431=A431)*($V$4:$V431=V431))&gt;1,0,1)</f>
        <v>0</v>
      </c>
    </row>
    <row r="432" spans="1:33" s="162" customFormat="1" ht="15" customHeight="1">
      <c r="A432" s="162" t="s">
        <v>2905</v>
      </c>
      <c r="B432" s="162" t="s">
        <v>49</v>
      </c>
      <c r="C432" s="162" t="s">
        <v>26</v>
      </c>
      <c r="F432" s="162" t="s">
        <v>16</v>
      </c>
      <c r="G432" s="162" t="str">
        <f>CHOOSE(MONTH(H432), "Janvier", "Fevrier", "Mars", "Avril", "Mai", "Juin", "Juillet", "Aout", "Septembre", "Octobre", "Novembre", "Decembre")</f>
        <v>Mars</v>
      </c>
      <c r="H432" s="153">
        <v>42814</v>
      </c>
      <c r="I432" s="155" t="s">
        <v>1049</v>
      </c>
      <c r="J432" s="73" t="s">
        <v>1053</v>
      </c>
      <c r="K432" s="73" t="s">
        <v>1175</v>
      </c>
      <c r="L432" s="72"/>
      <c r="M432" s="80" t="str">
        <f>IFERROR(VLOOKUP(K432,REFERENCES!R:S,2,FALSE),"")</f>
        <v>Nombre</v>
      </c>
      <c r="N432" s="75">
        <v>125</v>
      </c>
      <c r="O432" s="75"/>
      <c r="P432" s="75"/>
      <c r="Q432" s="75"/>
      <c r="R432" s="79"/>
      <c r="S432" s="75">
        <v>125</v>
      </c>
      <c r="T432" s="81"/>
      <c r="U432" s="162" t="s">
        <v>17</v>
      </c>
      <c r="V432" s="73" t="s">
        <v>18</v>
      </c>
      <c r="W432" s="72" t="s">
        <v>1523</v>
      </c>
      <c r="X432" s="82"/>
      <c r="Y432" s="81"/>
      <c r="Z432" s="81"/>
      <c r="AA432" s="81"/>
      <c r="AB432" s="162" t="str">
        <f>UPPER(LEFT(A432,3)&amp;YEAR(H432)&amp;MONTH(H432)&amp;DAY((H432))&amp;LEFT(U432,2)&amp;LEFT(V432,2)&amp;LEFT(W432,2))</f>
        <v>CAR2017320GRJE3E</v>
      </c>
      <c r="AC432" s="162">
        <f>COUNTIF($AB$4:$AB$297,AB432)</f>
        <v>0</v>
      </c>
      <c r="AD432" s="162" t="str">
        <f>VLOOKUP(U432,NIVEAUXADMIN!A:B,2,FALSE)</f>
        <v>HT08</v>
      </c>
      <c r="AE432" s="162" t="str">
        <f>VLOOKUP(V432,NIVEAUXADMIN!E:F,2,FALSE)</f>
        <v>HT08811</v>
      </c>
      <c r="AF432" s="162" t="str">
        <f>VLOOKUP(W432,NIVEAUXADMIN!I:J,2,FALSE)</f>
        <v>HT08811-03</v>
      </c>
      <c r="AG432" s="162">
        <f>IF(SUMPRODUCT(($A$4:$A432=A432)*($V$4:$V432=V432))&gt;1,0,1)</f>
        <v>0</v>
      </c>
    </row>
    <row r="433" spans="1:33" s="162" customFormat="1" ht="15" customHeight="1">
      <c r="A433" s="162" t="s">
        <v>2905</v>
      </c>
      <c r="B433" s="162" t="s">
        <v>49</v>
      </c>
      <c r="C433" s="162" t="s">
        <v>26</v>
      </c>
      <c r="F433" s="162" t="s">
        <v>16</v>
      </c>
      <c r="G433" s="162" t="str">
        <f>CHOOSE(MONTH(H433), "Janvier", "Fevrier", "Mars", "Avril", "Mai", "Juin", "Juillet", "Aout", "Septembre", "Octobre", "Novembre", "Decembre")</f>
        <v>Mars</v>
      </c>
      <c r="H433" s="153">
        <v>42814</v>
      </c>
      <c r="I433" s="73" t="s">
        <v>1049</v>
      </c>
      <c r="J433" s="162" t="s">
        <v>1053</v>
      </c>
      <c r="K433" s="162" t="s">
        <v>1185</v>
      </c>
      <c r="L433" s="72"/>
      <c r="M433" s="80" t="str">
        <f>IFERROR(VLOOKUP(K433,REFERENCES!R:S,2,FALSE),"")</f>
        <v>Nombre</v>
      </c>
      <c r="N433" s="75">
        <v>63</v>
      </c>
      <c r="O433" s="75"/>
      <c r="P433" s="75"/>
      <c r="Q433" s="75"/>
      <c r="R433" s="79"/>
      <c r="S433" s="75">
        <v>125</v>
      </c>
      <c r="T433" s="81"/>
      <c r="U433" s="162" t="s">
        <v>17</v>
      </c>
      <c r="V433" s="73" t="s">
        <v>18</v>
      </c>
      <c r="W433" s="72" t="s">
        <v>1523</v>
      </c>
      <c r="X433" s="82"/>
      <c r="Y433" s="81"/>
      <c r="Z433" s="81"/>
      <c r="AA433" s="81"/>
      <c r="AB433" s="162" t="str">
        <f>UPPER(LEFT(A433,3)&amp;YEAR(H433)&amp;MONTH(H433)&amp;DAY((H433))&amp;LEFT(U433,2)&amp;LEFT(V433,2)&amp;LEFT(W433,2))</f>
        <v>CAR2017320GRJE3E</v>
      </c>
      <c r="AC433" s="162">
        <f>COUNTIF($AB$4:$AB$297,AB433)</f>
        <v>0</v>
      </c>
      <c r="AD433" s="162" t="str">
        <f>VLOOKUP(U433,NIVEAUXADMIN!A:B,2,FALSE)</f>
        <v>HT08</v>
      </c>
      <c r="AE433" s="162" t="str">
        <f>VLOOKUP(V433,NIVEAUXADMIN!E:F,2,FALSE)</f>
        <v>HT08811</v>
      </c>
      <c r="AF433" s="162" t="str">
        <f>VLOOKUP(W433,NIVEAUXADMIN!I:J,2,FALSE)</f>
        <v>HT08811-03</v>
      </c>
      <c r="AG433" s="162">
        <f>IF(SUMPRODUCT(($A$4:$A433=A433)*($V$4:$V433=V433))&gt;1,0,1)</f>
        <v>0</v>
      </c>
    </row>
    <row r="434" spans="1:33" s="162" customFormat="1" ht="15" customHeight="1">
      <c r="A434" s="162" t="s">
        <v>1172</v>
      </c>
      <c r="B434" s="162" t="s">
        <v>1172</v>
      </c>
      <c r="C434" s="162" t="s">
        <v>26</v>
      </c>
      <c r="F434" s="162" t="s">
        <v>19</v>
      </c>
      <c r="G434" s="162" t="s">
        <v>2921</v>
      </c>
      <c r="H434" s="153" t="s">
        <v>1950</v>
      </c>
      <c r="I434" s="84" t="s">
        <v>1049</v>
      </c>
      <c r="J434" s="162" t="s">
        <v>1083</v>
      </c>
      <c r="K434" s="162" t="s">
        <v>1025</v>
      </c>
      <c r="L434" s="72"/>
      <c r="M434" s="80" t="str">
        <f>IFERROR(VLOOKUP(K434,REFERENCES!R:S,2,FALSE),"")</f>
        <v>Valeur en HTG</v>
      </c>
      <c r="N434" s="154"/>
      <c r="O434" s="75"/>
      <c r="P434" s="75"/>
      <c r="Q434" s="75"/>
      <c r="R434" s="79" t="s">
        <v>1875</v>
      </c>
      <c r="S434" s="75">
        <v>1500</v>
      </c>
      <c r="U434" s="162" t="s">
        <v>20</v>
      </c>
      <c r="V434" s="162" t="s">
        <v>310</v>
      </c>
      <c r="W434" s="86"/>
      <c r="AA434" s="162" t="s">
        <v>1173</v>
      </c>
      <c r="AB434" s="162" t="e">
        <f>UPPER(LEFT(A434,3)&amp;YEAR(H434)&amp;MONTH(H434)&amp;DAY((H434))&amp;LEFT(U434,2)&amp;LEFT(V434,2)&amp;LEFT(W434,2))</f>
        <v>#VALUE!</v>
      </c>
      <c r="AC434" s="162">
        <f>COUNTIF($AB$4:$AB$297,AB434)</f>
        <v>72</v>
      </c>
      <c r="AD434" s="162" t="str">
        <f>VLOOKUP(U434,NIVEAUXADMIN!A:B,2,FALSE)</f>
        <v>HT07</v>
      </c>
      <c r="AE434" s="162" t="str">
        <f>VLOOKUP(V434,NIVEAUXADMIN!E:F,2,FALSE)</f>
        <v>HT07723</v>
      </c>
      <c r="AF434" s="162" t="e">
        <f>VLOOKUP(W434,NIVEAUXADMIN!I:J,2,FALSE)</f>
        <v>#N/A</v>
      </c>
      <c r="AG434" s="162">
        <f>IF(SUMPRODUCT(($A$4:$A434=A434)*($V$4:$V434=V434))&gt;1,0,1)</f>
        <v>1</v>
      </c>
    </row>
    <row r="435" spans="1:33" s="162" customFormat="1" ht="15" customHeight="1">
      <c r="A435" s="162" t="s">
        <v>1172</v>
      </c>
      <c r="B435" s="162" t="s">
        <v>1172</v>
      </c>
      <c r="C435" s="162" t="s">
        <v>26</v>
      </c>
      <c r="F435" s="162" t="s">
        <v>19</v>
      </c>
      <c r="G435" s="162" t="s">
        <v>2921</v>
      </c>
      <c r="H435" s="153" t="s">
        <v>1950</v>
      </c>
      <c r="I435" s="84" t="s">
        <v>1049</v>
      </c>
      <c r="J435" s="162" t="s">
        <v>1083</v>
      </c>
      <c r="K435" s="162" t="s">
        <v>1025</v>
      </c>
      <c r="L435" s="72"/>
      <c r="M435" s="80" t="str">
        <f>IFERROR(VLOOKUP(K435,REFERENCES!R:S,2,FALSE),"")</f>
        <v>Valeur en HTG</v>
      </c>
      <c r="N435" s="154"/>
      <c r="O435" s="75"/>
      <c r="P435" s="75"/>
      <c r="Q435" s="75"/>
      <c r="R435" s="79" t="s">
        <v>1875</v>
      </c>
      <c r="S435" s="75">
        <v>1500</v>
      </c>
      <c r="U435" s="162" t="s">
        <v>20</v>
      </c>
      <c r="V435" s="162" t="s">
        <v>310</v>
      </c>
      <c r="W435" s="86"/>
      <c r="AA435" s="162" t="s">
        <v>1173</v>
      </c>
      <c r="AB435" s="162" t="e">
        <f>UPPER(LEFT(A435,3)&amp;YEAR(H435)&amp;MONTH(H435)&amp;DAY((H435))&amp;LEFT(U435,2)&amp;LEFT(V435,2)&amp;LEFT(W435,2))</f>
        <v>#VALUE!</v>
      </c>
      <c r="AC435" s="162">
        <f>COUNTIF($AB$4:$AB$297,AB435)</f>
        <v>72</v>
      </c>
      <c r="AD435" s="162" t="str">
        <f>VLOOKUP(U435,NIVEAUXADMIN!A:B,2,FALSE)</f>
        <v>HT07</v>
      </c>
      <c r="AE435" s="162" t="str">
        <f>VLOOKUP(V435,NIVEAUXADMIN!E:F,2,FALSE)</f>
        <v>HT07723</v>
      </c>
      <c r="AF435" s="162" t="e">
        <f>VLOOKUP(W435,NIVEAUXADMIN!I:J,2,FALSE)</f>
        <v>#N/A</v>
      </c>
      <c r="AG435" s="162">
        <f>IF(SUMPRODUCT(($A$4:$A435=A435)*($V$4:$V435=V435))&gt;1,0,1)</f>
        <v>0</v>
      </c>
    </row>
    <row r="436" spans="1:33" s="162" customFormat="1" ht="15" customHeight="1">
      <c r="A436" s="162" t="s">
        <v>53</v>
      </c>
      <c r="B436" s="162" t="s">
        <v>53</v>
      </c>
      <c r="C436" s="162" t="s">
        <v>26</v>
      </c>
      <c r="E436" s="162" t="s">
        <v>48</v>
      </c>
      <c r="F436" s="162" t="s">
        <v>16</v>
      </c>
      <c r="G436" s="162" t="s">
        <v>2922</v>
      </c>
      <c r="H436" s="153" t="s">
        <v>1951</v>
      </c>
      <c r="I436" s="84" t="s">
        <v>1049</v>
      </c>
      <c r="J436" s="162" t="s">
        <v>1053</v>
      </c>
      <c r="K436" s="162" t="s">
        <v>1048</v>
      </c>
      <c r="L436" s="72"/>
      <c r="M436" s="80" t="str">
        <f>IFERROR(VLOOKUP(K436,REFERENCES!R:S,2,FALSE),"")</f>
        <v>Nombre</v>
      </c>
      <c r="N436" s="154">
        <v>1000</v>
      </c>
      <c r="O436" s="75"/>
      <c r="P436" s="75"/>
      <c r="Q436" s="75"/>
      <c r="R436" s="79" t="s">
        <v>1875</v>
      </c>
      <c r="S436" s="75">
        <v>1200</v>
      </c>
      <c r="U436" s="162" t="s">
        <v>20</v>
      </c>
      <c r="V436" s="162" t="s">
        <v>310</v>
      </c>
      <c r="W436" s="86" t="s">
        <v>1529</v>
      </c>
      <c r="AB436" s="162" t="e">
        <f>UPPER(LEFT(A436,3)&amp;YEAR(H436)&amp;MONTH(H436)&amp;DAY((H436))&amp;LEFT(U436,2)&amp;LEFT(V436,2)&amp;LEFT(W436,2))</f>
        <v>#VALUE!</v>
      </c>
      <c r="AC436" s="162">
        <f>COUNTIF($AB$4:$AB$297,AB436)</f>
        <v>72</v>
      </c>
      <c r="AD436" s="162" t="str">
        <f>VLOOKUP(U436,NIVEAUXADMIN!A:B,2,FALSE)</f>
        <v>HT07</v>
      </c>
      <c r="AE436" s="162" t="str">
        <f>VLOOKUP(V436,NIVEAUXADMIN!E:F,2,FALSE)</f>
        <v>HT07723</v>
      </c>
      <c r="AF436" s="162" t="str">
        <f>VLOOKUP(W436,NIVEAUXADMIN!I:J,2,FALSE)</f>
        <v>HT07723-03</v>
      </c>
      <c r="AG436" s="162">
        <f>IF(SUMPRODUCT(($A$4:$A436=A436)*($V$4:$V436=V436))&gt;1,0,1)</f>
        <v>1</v>
      </c>
    </row>
    <row r="437" spans="1:33" s="162" customFormat="1" ht="15" customHeight="1">
      <c r="A437" s="162" t="s">
        <v>53</v>
      </c>
      <c r="B437" s="162" t="s">
        <v>53</v>
      </c>
      <c r="C437" s="162" t="s">
        <v>26</v>
      </c>
      <c r="E437" s="162" t="s">
        <v>48</v>
      </c>
      <c r="F437" s="162" t="s">
        <v>16</v>
      </c>
      <c r="G437" s="162" t="s">
        <v>2922</v>
      </c>
      <c r="H437" s="153" t="s">
        <v>1951</v>
      </c>
      <c r="I437" s="84" t="s">
        <v>1051</v>
      </c>
      <c r="J437" s="162" t="s">
        <v>1052</v>
      </c>
      <c r="K437" s="162" t="s">
        <v>1056</v>
      </c>
      <c r="L437" s="72"/>
      <c r="M437" s="80" t="str">
        <f>IFERROR(VLOOKUP(K437,REFERENCES!R:S,2,FALSE),"")</f>
        <v>Nombre</v>
      </c>
      <c r="N437" s="154">
        <v>1000</v>
      </c>
      <c r="O437" s="75"/>
      <c r="P437" s="75"/>
      <c r="Q437" s="75"/>
      <c r="R437" s="79" t="s">
        <v>1875</v>
      </c>
      <c r="S437" s="75">
        <v>1200</v>
      </c>
      <c r="T437" s="162" t="s">
        <v>1040</v>
      </c>
      <c r="U437" s="162" t="s">
        <v>20</v>
      </c>
      <c r="V437" s="162" t="s">
        <v>310</v>
      </c>
      <c r="W437" s="86" t="s">
        <v>1529</v>
      </c>
      <c r="AB437" s="162" t="e">
        <f>UPPER(LEFT(A437,3)&amp;YEAR(H437)&amp;MONTH(H437)&amp;DAY((H437))&amp;LEFT(U437,2)&amp;LEFT(V437,2)&amp;LEFT(W437,2))</f>
        <v>#VALUE!</v>
      </c>
      <c r="AC437" s="162">
        <f>COUNTIF($AB$4:$AB$297,AB437)</f>
        <v>72</v>
      </c>
      <c r="AD437" s="162" t="str">
        <f>VLOOKUP(U437,NIVEAUXADMIN!A:B,2,FALSE)</f>
        <v>HT07</v>
      </c>
      <c r="AE437" s="162" t="str">
        <f>VLOOKUP(V437,NIVEAUXADMIN!E:F,2,FALSE)</f>
        <v>HT07723</v>
      </c>
      <c r="AF437" s="162" t="str">
        <f>VLOOKUP(W437,NIVEAUXADMIN!I:J,2,FALSE)</f>
        <v>HT07723-03</v>
      </c>
      <c r="AG437" s="162">
        <f>IF(SUMPRODUCT(($A$4:$A437=A437)*($V$4:$V437=V437))&gt;1,0,1)</f>
        <v>0</v>
      </c>
    </row>
    <row r="438" spans="1:33" s="162" customFormat="1" ht="15" customHeight="1">
      <c r="A438" s="162" t="s">
        <v>53</v>
      </c>
      <c r="B438" s="162" t="s">
        <v>53</v>
      </c>
      <c r="C438" s="162" t="s">
        <v>26</v>
      </c>
      <c r="E438" s="162" t="s">
        <v>48</v>
      </c>
      <c r="F438" s="162" t="s">
        <v>16</v>
      </c>
      <c r="G438" s="162" t="s">
        <v>2922</v>
      </c>
      <c r="H438" s="153" t="s">
        <v>1951</v>
      </c>
      <c r="I438" s="84" t="s">
        <v>1051</v>
      </c>
      <c r="J438" s="162" t="s">
        <v>1052</v>
      </c>
      <c r="K438" s="162" t="s">
        <v>1054</v>
      </c>
      <c r="L438" s="72"/>
      <c r="M438" s="80" t="str">
        <f>IFERROR(VLOOKUP(K438,REFERENCES!R:S,2,FALSE),"")</f>
        <v>Nombre</v>
      </c>
      <c r="N438" s="154">
        <v>1200</v>
      </c>
      <c r="O438" s="75"/>
      <c r="P438" s="75"/>
      <c r="Q438" s="75"/>
      <c r="R438" s="79" t="s">
        <v>1875</v>
      </c>
      <c r="S438" s="75">
        <v>1200</v>
      </c>
      <c r="T438" s="162" t="s">
        <v>1040</v>
      </c>
      <c r="U438" s="162" t="s">
        <v>20</v>
      </c>
      <c r="V438" s="162" t="s">
        <v>310</v>
      </c>
      <c r="W438" s="86" t="s">
        <v>1529</v>
      </c>
      <c r="AB438" s="162" t="e">
        <f>UPPER(LEFT(A438,3)&amp;YEAR(H438)&amp;MONTH(H438)&amp;DAY((H438))&amp;LEFT(U438,2)&amp;LEFT(V438,2)&amp;LEFT(W438,2))</f>
        <v>#VALUE!</v>
      </c>
      <c r="AC438" s="162">
        <f>COUNTIF($AB$4:$AB$297,AB438)</f>
        <v>72</v>
      </c>
      <c r="AD438" s="162" t="str">
        <f>VLOOKUP(U438,NIVEAUXADMIN!A:B,2,FALSE)</f>
        <v>HT07</v>
      </c>
      <c r="AE438" s="162" t="str">
        <f>VLOOKUP(V438,NIVEAUXADMIN!E:F,2,FALSE)</f>
        <v>HT07723</v>
      </c>
      <c r="AF438" s="162" t="str">
        <f>VLOOKUP(W438,NIVEAUXADMIN!I:J,2,FALSE)</f>
        <v>HT07723-03</v>
      </c>
      <c r="AG438" s="162">
        <f>IF(SUMPRODUCT(($A$4:$A438=A438)*($V$4:$V438=V438))&gt;1,0,1)</f>
        <v>0</v>
      </c>
    </row>
    <row r="439" spans="1:33" s="162" customFormat="1" ht="15" customHeight="1">
      <c r="A439" s="162" t="s">
        <v>53</v>
      </c>
      <c r="B439" s="162" t="s">
        <v>53</v>
      </c>
      <c r="C439" s="162" t="s">
        <v>26</v>
      </c>
      <c r="E439" s="162" t="s">
        <v>48</v>
      </c>
      <c r="F439" s="162" t="s">
        <v>16</v>
      </c>
      <c r="G439" s="162" t="s">
        <v>2922</v>
      </c>
      <c r="H439" s="153" t="s">
        <v>1951</v>
      </c>
      <c r="I439" s="84" t="s">
        <v>1051</v>
      </c>
      <c r="J439" s="162" t="s">
        <v>1052</v>
      </c>
      <c r="K439" s="162" t="s">
        <v>1062</v>
      </c>
      <c r="L439" s="72"/>
      <c r="M439" s="80" t="str">
        <f>IFERROR(VLOOKUP(K439,REFERENCES!R:S,2,FALSE),"")</f>
        <v>Nombre</v>
      </c>
      <c r="N439" s="154">
        <v>1200</v>
      </c>
      <c r="O439" s="75"/>
      <c r="P439" s="75"/>
      <c r="Q439" s="75"/>
      <c r="R439" s="79" t="s">
        <v>1875</v>
      </c>
      <c r="S439" s="75">
        <v>1200</v>
      </c>
      <c r="T439" s="162" t="s">
        <v>1040</v>
      </c>
      <c r="U439" s="162" t="s">
        <v>20</v>
      </c>
      <c r="V439" s="162" t="s">
        <v>310</v>
      </c>
      <c r="W439" s="86" t="s">
        <v>1529</v>
      </c>
      <c r="AB439" s="162" t="e">
        <f>UPPER(LEFT(A439,3)&amp;YEAR(H439)&amp;MONTH(H439)&amp;DAY((H439))&amp;LEFT(U439,2)&amp;LEFT(V439,2)&amp;LEFT(W439,2))</f>
        <v>#VALUE!</v>
      </c>
      <c r="AC439" s="162">
        <f>COUNTIF($AB$4:$AB$297,AB439)</f>
        <v>72</v>
      </c>
      <c r="AD439" s="162" t="str">
        <f>VLOOKUP(U439,NIVEAUXADMIN!A:B,2,FALSE)</f>
        <v>HT07</v>
      </c>
      <c r="AE439" s="162" t="str">
        <f>VLOOKUP(V439,NIVEAUXADMIN!E:F,2,FALSE)</f>
        <v>HT07723</v>
      </c>
      <c r="AF439" s="162" t="str">
        <f>VLOOKUP(W439,NIVEAUXADMIN!I:J,2,FALSE)</f>
        <v>HT07723-03</v>
      </c>
      <c r="AG439" s="162">
        <f>IF(SUMPRODUCT(($A$4:$A439=A439)*($V$4:$V439=V439))&gt;1,0,1)</f>
        <v>0</v>
      </c>
    </row>
    <row r="440" spans="1:33" s="162" customFormat="1" ht="15" customHeight="1">
      <c r="A440" s="162" t="s">
        <v>53</v>
      </c>
      <c r="B440" s="162" t="s">
        <v>53</v>
      </c>
      <c r="C440" s="162" t="s">
        <v>26</v>
      </c>
      <c r="E440" s="162" t="s">
        <v>48</v>
      </c>
      <c r="F440" s="162" t="s">
        <v>16</v>
      </c>
      <c r="G440" s="162" t="s">
        <v>2922</v>
      </c>
      <c r="H440" s="153" t="s">
        <v>1951</v>
      </c>
      <c r="I440" s="84" t="s">
        <v>1051</v>
      </c>
      <c r="J440" s="162" t="s">
        <v>1052</v>
      </c>
      <c r="K440" s="162" t="s">
        <v>1054</v>
      </c>
      <c r="L440" s="72"/>
      <c r="M440" s="80" t="str">
        <f>IFERROR(VLOOKUP(K440,REFERENCES!R:S,2,FALSE),"")</f>
        <v>Nombre</v>
      </c>
      <c r="N440" s="154">
        <v>1000</v>
      </c>
      <c r="O440" s="75"/>
      <c r="P440" s="75"/>
      <c r="Q440" s="75"/>
      <c r="R440" s="79" t="s">
        <v>1875</v>
      </c>
      <c r="S440" s="75">
        <v>1000</v>
      </c>
      <c r="U440" s="162" t="s">
        <v>20</v>
      </c>
      <c r="V440" s="162" t="s">
        <v>310</v>
      </c>
      <c r="W440" s="86"/>
      <c r="AA440" s="162" t="s">
        <v>2652</v>
      </c>
      <c r="AB440" s="162" t="e">
        <f>UPPER(LEFT(A440,3)&amp;YEAR(H440)&amp;MONTH(H440)&amp;DAY((H440))&amp;LEFT(U440,2)&amp;LEFT(V440,2)&amp;LEFT(W440,2))</f>
        <v>#VALUE!</v>
      </c>
      <c r="AC440" s="162">
        <f>COUNTIF($AB$4:$AB$297,AB440)</f>
        <v>72</v>
      </c>
      <c r="AD440" s="162" t="str">
        <f>VLOOKUP(U440,NIVEAUXADMIN!A:B,2,FALSE)</f>
        <v>HT07</v>
      </c>
      <c r="AE440" s="162" t="str">
        <f>VLOOKUP(V440,NIVEAUXADMIN!E:F,2,FALSE)</f>
        <v>HT07723</v>
      </c>
      <c r="AF440" s="162" t="e">
        <f>VLOOKUP(W440,NIVEAUXADMIN!I:J,2,FALSE)</f>
        <v>#N/A</v>
      </c>
      <c r="AG440" s="162">
        <f>IF(SUMPRODUCT(($A$4:$A440=A440)*($V$4:$V440=V440))&gt;1,0,1)</f>
        <v>0</v>
      </c>
    </row>
    <row r="441" spans="1:33" s="162" customFormat="1" ht="15" customHeight="1">
      <c r="A441" s="162" t="s">
        <v>53</v>
      </c>
      <c r="B441" s="162" t="s">
        <v>53</v>
      </c>
      <c r="C441" s="162" t="s">
        <v>26</v>
      </c>
      <c r="E441" s="162" t="s">
        <v>48</v>
      </c>
      <c r="F441" s="162" t="s">
        <v>16</v>
      </c>
      <c r="G441" s="162" t="s">
        <v>2922</v>
      </c>
      <c r="H441" s="153" t="s">
        <v>1951</v>
      </c>
      <c r="I441" s="84" t="s">
        <v>1051</v>
      </c>
      <c r="J441" s="162" t="s">
        <v>1052</v>
      </c>
      <c r="K441" s="162" t="s">
        <v>1063</v>
      </c>
      <c r="L441" s="72"/>
      <c r="M441" s="80" t="str">
        <f>IFERROR(VLOOKUP(K441,REFERENCES!R:S,2,FALSE),"")</f>
        <v>Nombre</v>
      </c>
      <c r="N441" s="154">
        <v>1000</v>
      </c>
      <c r="O441" s="75"/>
      <c r="P441" s="75"/>
      <c r="Q441" s="75"/>
      <c r="R441" s="79" t="s">
        <v>1875</v>
      </c>
      <c r="S441" s="75">
        <v>1000</v>
      </c>
      <c r="U441" s="162" t="s">
        <v>20</v>
      </c>
      <c r="V441" s="162" t="s">
        <v>310</v>
      </c>
      <c r="W441" s="86"/>
      <c r="AA441" s="162" t="s">
        <v>2652</v>
      </c>
      <c r="AB441" s="162" t="e">
        <f>UPPER(LEFT(A441,3)&amp;YEAR(H441)&amp;MONTH(H441)&amp;DAY((H441))&amp;LEFT(U441,2)&amp;LEFT(V441,2)&amp;LEFT(W441,2))</f>
        <v>#VALUE!</v>
      </c>
      <c r="AC441" s="162">
        <f>COUNTIF($AB$4:$AB$297,AB441)</f>
        <v>72</v>
      </c>
      <c r="AD441" s="162" t="str">
        <f>VLOOKUP(U441,NIVEAUXADMIN!A:B,2,FALSE)</f>
        <v>HT07</v>
      </c>
      <c r="AE441" s="162" t="str">
        <f>VLOOKUP(V441,NIVEAUXADMIN!E:F,2,FALSE)</f>
        <v>HT07723</v>
      </c>
      <c r="AF441" s="162" t="e">
        <f>VLOOKUP(W441,NIVEAUXADMIN!I:J,2,FALSE)</f>
        <v>#N/A</v>
      </c>
      <c r="AG441" s="162">
        <f>IF(SUMPRODUCT(($A$4:$A441=A441)*($V$4:$V441=V441))&gt;1,0,1)</f>
        <v>0</v>
      </c>
    </row>
    <row r="442" spans="1:33" s="162" customFormat="1" ht="15" customHeight="1">
      <c r="A442" s="162" t="s">
        <v>53</v>
      </c>
      <c r="B442" s="162" t="s">
        <v>53</v>
      </c>
      <c r="C442" s="162" t="s">
        <v>26</v>
      </c>
      <c r="E442" s="162" t="s">
        <v>48</v>
      </c>
      <c r="F442" s="162" t="s">
        <v>16</v>
      </c>
      <c r="G442" s="162" t="s">
        <v>2922</v>
      </c>
      <c r="H442" s="153" t="s">
        <v>1951</v>
      </c>
      <c r="I442" s="84" t="s">
        <v>1051</v>
      </c>
      <c r="J442" s="162" t="s">
        <v>1052</v>
      </c>
      <c r="K442" s="162" t="s">
        <v>1062</v>
      </c>
      <c r="L442" s="72"/>
      <c r="M442" s="80" t="str">
        <f>IFERROR(VLOOKUP(K442,REFERENCES!R:S,2,FALSE),"")</f>
        <v>Nombre</v>
      </c>
      <c r="N442" s="154">
        <v>1000</v>
      </c>
      <c r="O442" s="75"/>
      <c r="P442" s="75"/>
      <c r="Q442" s="75"/>
      <c r="R442" s="79" t="s">
        <v>1875</v>
      </c>
      <c r="S442" s="75">
        <v>1000</v>
      </c>
      <c r="U442" s="162" t="s">
        <v>20</v>
      </c>
      <c r="V442" s="162" t="s">
        <v>310</v>
      </c>
      <c r="W442" s="86"/>
      <c r="AA442" s="162" t="s">
        <v>2652</v>
      </c>
      <c r="AB442" s="162" t="e">
        <f>UPPER(LEFT(A442,3)&amp;YEAR(H442)&amp;MONTH(H442)&amp;DAY((H442))&amp;LEFT(U442,2)&amp;LEFT(V442,2)&amp;LEFT(W442,2))</f>
        <v>#VALUE!</v>
      </c>
      <c r="AC442" s="162">
        <f>COUNTIF($AB$4:$AB$297,AB442)</f>
        <v>72</v>
      </c>
      <c r="AD442" s="162" t="str">
        <f>VLOOKUP(U442,NIVEAUXADMIN!A:B,2,FALSE)</f>
        <v>HT07</v>
      </c>
      <c r="AE442" s="162" t="str">
        <f>VLOOKUP(V442,NIVEAUXADMIN!E:F,2,FALSE)</f>
        <v>HT07723</v>
      </c>
      <c r="AF442" s="162" t="e">
        <f>VLOOKUP(W442,NIVEAUXADMIN!I:J,2,FALSE)</f>
        <v>#N/A</v>
      </c>
      <c r="AG442" s="162">
        <f>IF(SUMPRODUCT(($A$4:$A442=A442)*($V$4:$V442=V442))&gt;1,0,1)</f>
        <v>0</v>
      </c>
    </row>
    <row r="443" spans="1:33" s="162" customFormat="1" ht="15" customHeight="1">
      <c r="A443" s="162" t="s">
        <v>53</v>
      </c>
      <c r="B443" s="162" t="s">
        <v>53</v>
      </c>
      <c r="C443" s="162" t="s">
        <v>26</v>
      </c>
      <c r="E443" s="162" t="s">
        <v>48</v>
      </c>
      <c r="F443" s="162" t="s">
        <v>16</v>
      </c>
      <c r="G443" s="162" t="s">
        <v>2922</v>
      </c>
      <c r="H443" s="153" t="s">
        <v>1951</v>
      </c>
      <c r="I443" s="84" t="s">
        <v>1049</v>
      </c>
      <c r="J443" s="162" t="s">
        <v>1053</v>
      </c>
      <c r="K443" s="162" t="s">
        <v>1048</v>
      </c>
      <c r="L443" s="72"/>
      <c r="M443" s="80" t="str">
        <f>IFERROR(VLOOKUP(K443,REFERENCES!R:S,2,FALSE),"")</f>
        <v>Nombre</v>
      </c>
      <c r="N443" s="154">
        <v>200</v>
      </c>
      <c r="O443" s="75"/>
      <c r="P443" s="75"/>
      <c r="Q443" s="75"/>
      <c r="R443" s="79" t="s">
        <v>1875</v>
      </c>
      <c r="S443" s="75">
        <v>200</v>
      </c>
      <c r="U443" s="162" t="s">
        <v>20</v>
      </c>
      <c r="V443" s="162" t="s">
        <v>499</v>
      </c>
      <c r="W443" s="86" t="s">
        <v>1451</v>
      </c>
      <c r="AB443" s="162" t="e">
        <f>UPPER(LEFT(A443,3)&amp;YEAR(H443)&amp;MONTH(H443)&amp;DAY((H443))&amp;LEFT(U443,2)&amp;LEFT(V443,2)&amp;LEFT(W443,2))</f>
        <v>#VALUE!</v>
      </c>
      <c r="AC443" s="162">
        <f>COUNTIF($AB$4:$AB$297,AB443)</f>
        <v>72</v>
      </c>
      <c r="AD443" s="162" t="str">
        <f>VLOOKUP(U443,NIVEAUXADMIN!A:B,2,FALSE)</f>
        <v>HT07</v>
      </c>
      <c r="AE443" s="162" t="str">
        <f>VLOOKUP(V443,NIVEAUXADMIN!E:F,2,FALSE)</f>
        <v>HT07714</v>
      </c>
      <c r="AF443" s="162" t="str">
        <f>VLOOKUP(W443,NIVEAUXADMIN!I:J,2,FALSE)</f>
        <v>HT07714-02</v>
      </c>
      <c r="AG443" s="162">
        <f>IF(SUMPRODUCT(($A$4:$A443=A443)*($V$4:$V443=V443))&gt;1,0,1)</f>
        <v>1</v>
      </c>
    </row>
    <row r="444" spans="1:33" s="162" customFormat="1" ht="15" customHeight="1">
      <c r="A444" s="162" t="s">
        <v>53</v>
      </c>
      <c r="B444" s="162" t="s">
        <v>53</v>
      </c>
      <c r="C444" s="162" t="s">
        <v>26</v>
      </c>
      <c r="E444" s="162" t="s">
        <v>48</v>
      </c>
      <c r="F444" s="162" t="s">
        <v>16</v>
      </c>
      <c r="G444" s="162" t="s">
        <v>2922</v>
      </c>
      <c r="H444" s="153" t="s">
        <v>1951</v>
      </c>
      <c r="I444" s="84" t="s">
        <v>1051</v>
      </c>
      <c r="J444" s="162" t="s">
        <v>1052</v>
      </c>
      <c r="K444" s="162" t="s">
        <v>1054</v>
      </c>
      <c r="L444" s="72"/>
      <c r="M444" s="80" t="str">
        <f>IFERROR(VLOOKUP(K444,REFERENCES!R:S,2,FALSE),"")</f>
        <v>Nombre</v>
      </c>
      <c r="N444" s="154">
        <v>200</v>
      </c>
      <c r="O444" s="75"/>
      <c r="P444" s="75"/>
      <c r="Q444" s="75"/>
      <c r="R444" s="79" t="s">
        <v>1875</v>
      </c>
      <c r="S444" s="75">
        <v>200</v>
      </c>
      <c r="T444" s="162" t="s">
        <v>1040</v>
      </c>
      <c r="U444" s="162" t="s">
        <v>20</v>
      </c>
      <c r="V444" s="162" t="s">
        <v>499</v>
      </c>
      <c r="W444" s="86" t="s">
        <v>1451</v>
      </c>
      <c r="AB444" s="162" t="e">
        <f>UPPER(LEFT(A444,3)&amp;YEAR(H444)&amp;MONTH(H444)&amp;DAY((H444))&amp;LEFT(U444,2)&amp;LEFT(V444,2)&amp;LEFT(W444,2))</f>
        <v>#VALUE!</v>
      </c>
      <c r="AC444" s="162">
        <f>COUNTIF($AB$4:$AB$297,AB444)</f>
        <v>72</v>
      </c>
      <c r="AD444" s="162" t="str">
        <f>VLOOKUP(U444,NIVEAUXADMIN!A:B,2,FALSE)</f>
        <v>HT07</v>
      </c>
      <c r="AE444" s="162" t="str">
        <f>VLOOKUP(V444,NIVEAUXADMIN!E:F,2,FALSE)</f>
        <v>HT07714</v>
      </c>
      <c r="AF444" s="162" t="str">
        <f>VLOOKUP(W444,NIVEAUXADMIN!I:J,2,FALSE)</f>
        <v>HT07714-02</v>
      </c>
      <c r="AG444" s="162">
        <f>IF(SUMPRODUCT(($A$4:$A444=A444)*($V$4:$V444=V444))&gt;1,0,1)</f>
        <v>0</v>
      </c>
    </row>
    <row r="445" spans="1:33" s="162" customFormat="1" ht="15" customHeight="1">
      <c r="A445" s="162" t="s">
        <v>53</v>
      </c>
      <c r="B445" s="162" t="s">
        <v>53</v>
      </c>
      <c r="C445" s="162" t="s">
        <v>26</v>
      </c>
      <c r="E445" s="162" t="s">
        <v>48</v>
      </c>
      <c r="F445" s="162" t="s">
        <v>16</v>
      </c>
      <c r="G445" s="162" t="s">
        <v>2922</v>
      </c>
      <c r="H445" s="153" t="s">
        <v>1951</v>
      </c>
      <c r="I445" s="84" t="s">
        <v>1051</v>
      </c>
      <c r="J445" s="162" t="s">
        <v>1052</v>
      </c>
      <c r="K445" s="162" t="s">
        <v>1062</v>
      </c>
      <c r="L445" s="72"/>
      <c r="M445" s="80" t="str">
        <f>IFERROR(VLOOKUP(K445,REFERENCES!R:S,2,FALSE),"")</f>
        <v>Nombre</v>
      </c>
      <c r="N445" s="154">
        <v>200</v>
      </c>
      <c r="O445" s="75"/>
      <c r="P445" s="75"/>
      <c r="Q445" s="75"/>
      <c r="R445" s="79" t="s">
        <v>1875</v>
      </c>
      <c r="S445" s="75">
        <v>200</v>
      </c>
      <c r="T445" s="162" t="s">
        <v>1040</v>
      </c>
      <c r="U445" s="162" t="s">
        <v>20</v>
      </c>
      <c r="V445" s="162" t="s">
        <v>499</v>
      </c>
      <c r="W445" s="86" t="s">
        <v>1451</v>
      </c>
      <c r="AB445" s="162" t="e">
        <f>UPPER(LEFT(A445,3)&amp;YEAR(H445)&amp;MONTH(H445)&amp;DAY((H445))&amp;LEFT(U445,2)&amp;LEFT(V445,2)&amp;LEFT(W445,2))</f>
        <v>#VALUE!</v>
      </c>
      <c r="AC445" s="162">
        <f>COUNTIF($AB$4:$AB$297,AB445)</f>
        <v>72</v>
      </c>
      <c r="AD445" s="162" t="str">
        <f>VLOOKUP(U445,NIVEAUXADMIN!A:B,2,FALSE)</f>
        <v>HT07</v>
      </c>
      <c r="AE445" s="162" t="str">
        <f>VLOOKUP(V445,NIVEAUXADMIN!E:F,2,FALSE)</f>
        <v>HT07714</v>
      </c>
      <c r="AF445" s="162" t="str">
        <f>VLOOKUP(W445,NIVEAUXADMIN!I:J,2,FALSE)</f>
        <v>HT07714-02</v>
      </c>
      <c r="AG445" s="162">
        <f>IF(SUMPRODUCT(($A$4:$A445=A445)*($V$4:$V445=V445))&gt;1,0,1)</f>
        <v>0</v>
      </c>
    </row>
    <row r="446" spans="1:33" s="162" customFormat="1" ht="15" customHeight="1">
      <c r="A446" s="162" t="s">
        <v>53</v>
      </c>
      <c r="B446" s="162" t="s">
        <v>53</v>
      </c>
      <c r="C446" s="162" t="s">
        <v>26</v>
      </c>
      <c r="E446" s="162" t="s">
        <v>48</v>
      </c>
      <c r="F446" s="162" t="s">
        <v>19</v>
      </c>
      <c r="G446" s="162" t="s">
        <v>2921</v>
      </c>
      <c r="H446" s="153" t="s">
        <v>1950</v>
      </c>
      <c r="I446" s="84" t="s">
        <v>1051</v>
      </c>
      <c r="J446" s="162" t="s">
        <v>1052</v>
      </c>
      <c r="K446" s="162" t="s">
        <v>1054</v>
      </c>
      <c r="L446" s="72"/>
      <c r="M446" s="80" t="str">
        <f>IFERROR(VLOOKUP(K446,REFERENCES!R:S,2,FALSE),"")</f>
        <v>Nombre</v>
      </c>
      <c r="N446" s="154">
        <v>1000</v>
      </c>
      <c r="O446" s="75"/>
      <c r="P446" s="75"/>
      <c r="Q446" s="75"/>
      <c r="R446" s="79" t="s">
        <v>1875</v>
      </c>
      <c r="S446" s="75">
        <v>1000</v>
      </c>
      <c r="U446" s="162" t="s">
        <v>20</v>
      </c>
      <c r="V446" s="162" t="s">
        <v>499</v>
      </c>
      <c r="W446" s="86"/>
      <c r="AA446" s="162" t="s">
        <v>2652</v>
      </c>
      <c r="AB446" s="162" t="e">
        <f>UPPER(LEFT(A446,3)&amp;YEAR(H446)&amp;MONTH(H446)&amp;DAY((H446))&amp;LEFT(U446,2)&amp;LEFT(V446,2)&amp;LEFT(W446,2))</f>
        <v>#VALUE!</v>
      </c>
      <c r="AC446" s="162">
        <f>COUNTIF($AB$4:$AB$297,AB446)</f>
        <v>72</v>
      </c>
      <c r="AD446" s="162" t="str">
        <f>VLOOKUP(U446,NIVEAUXADMIN!A:B,2,FALSE)</f>
        <v>HT07</v>
      </c>
      <c r="AE446" s="162" t="str">
        <f>VLOOKUP(V446,NIVEAUXADMIN!E:F,2,FALSE)</f>
        <v>HT07714</v>
      </c>
      <c r="AF446" s="162" t="e">
        <f>VLOOKUP(W446,NIVEAUXADMIN!I:J,2,FALSE)</f>
        <v>#N/A</v>
      </c>
      <c r="AG446" s="162">
        <f>IF(SUMPRODUCT(($A$4:$A446=A446)*($V$4:$V446=V446))&gt;1,0,1)</f>
        <v>0</v>
      </c>
    </row>
    <row r="447" spans="1:33" s="162" customFormat="1" ht="15" customHeight="1">
      <c r="A447" s="162" t="s">
        <v>53</v>
      </c>
      <c r="B447" s="162" t="s">
        <v>53</v>
      </c>
      <c r="C447" s="162" t="s">
        <v>26</v>
      </c>
      <c r="E447" s="162" t="s">
        <v>48</v>
      </c>
      <c r="F447" s="162" t="s">
        <v>19</v>
      </c>
      <c r="G447" s="162" t="s">
        <v>2921</v>
      </c>
      <c r="H447" s="153" t="s">
        <v>1950</v>
      </c>
      <c r="I447" s="84" t="s">
        <v>1051</v>
      </c>
      <c r="J447" s="162" t="s">
        <v>1052</v>
      </c>
      <c r="K447" s="162" t="s">
        <v>1063</v>
      </c>
      <c r="L447" s="72"/>
      <c r="M447" s="80" t="str">
        <f>IFERROR(VLOOKUP(K447,REFERENCES!R:S,2,FALSE),"")</f>
        <v>Nombre</v>
      </c>
      <c r="N447" s="154">
        <v>1000</v>
      </c>
      <c r="O447" s="75"/>
      <c r="P447" s="75"/>
      <c r="Q447" s="75"/>
      <c r="R447" s="79" t="s">
        <v>1875</v>
      </c>
      <c r="S447" s="75">
        <v>1000</v>
      </c>
      <c r="U447" s="162" t="s">
        <v>20</v>
      </c>
      <c r="V447" s="162" t="s">
        <v>499</v>
      </c>
      <c r="W447" s="86"/>
      <c r="AA447" s="162" t="s">
        <v>2652</v>
      </c>
      <c r="AB447" s="162" t="e">
        <f>UPPER(LEFT(A447,3)&amp;YEAR(H447)&amp;MONTH(H447)&amp;DAY((H447))&amp;LEFT(U447,2)&amp;LEFT(V447,2)&amp;LEFT(W447,2))</f>
        <v>#VALUE!</v>
      </c>
      <c r="AC447" s="162">
        <f>COUNTIF($AB$4:$AB$297,AB447)</f>
        <v>72</v>
      </c>
      <c r="AD447" s="162" t="str">
        <f>VLOOKUP(U447,NIVEAUXADMIN!A:B,2,FALSE)</f>
        <v>HT07</v>
      </c>
      <c r="AE447" s="162" t="str">
        <f>VLOOKUP(V447,NIVEAUXADMIN!E:F,2,FALSE)</f>
        <v>HT07714</v>
      </c>
      <c r="AF447" s="162" t="e">
        <f>VLOOKUP(W447,NIVEAUXADMIN!I:J,2,FALSE)</f>
        <v>#N/A</v>
      </c>
      <c r="AG447" s="162">
        <f>IF(SUMPRODUCT(($A$4:$A447=A447)*($V$4:$V447=V447))&gt;1,0,1)</f>
        <v>0</v>
      </c>
    </row>
    <row r="448" spans="1:33" s="162" customFormat="1" ht="15" customHeight="1">
      <c r="A448" s="162" t="s">
        <v>53</v>
      </c>
      <c r="B448" s="162" t="s">
        <v>53</v>
      </c>
      <c r="C448" s="162" t="s">
        <v>26</v>
      </c>
      <c r="E448" s="162" t="s">
        <v>48</v>
      </c>
      <c r="F448" s="162" t="s">
        <v>19</v>
      </c>
      <c r="G448" s="162" t="s">
        <v>2921</v>
      </c>
      <c r="H448" s="153" t="s">
        <v>1950</v>
      </c>
      <c r="I448" s="84" t="s">
        <v>1051</v>
      </c>
      <c r="J448" s="162" t="s">
        <v>1052</v>
      </c>
      <c r="K448" s="162" t="s">
        <v>1062</v>
      </c>
      <c r="L448" s="72"/>
      <c r="M448" s="80" t="str">
        <f>IFERROR(VLOOKUP(K448,REFERENCES!R:S,2,FALSE),"")</f>
        <v>Nombre</v>
      </c>
      <c r="N448" s="154">
        <v>1000</v>
      </c>
      <c r="O448" s="75"/>
      <c r="P448" s="75"/>
      <c r="Q448" s="75"/>
      <c r="R448" s="79" t="s">
        <v>1875</v>
      </c>
      <c r="S448" s="75">
        <v>1000</v>
      </c>
      <c r="U448" s="162" t="s">
        <v>20</v>
      </c>
      <c r="V448" s="162" t="s">
        <v>499</v>
      </c>
      <c r="W448" s="86"/>
      <c r="AA448" s="162" t="s">
        <v>2652</v>
      </c>
      <c r="AB448" s="162" t="e">
        <f>UPPER(LEFT(A448,3)&amp;YEAR(H448)&amp;MONTH(H448)&amp;DAY((H448))&amp;LEFT(U448,2)&amp;LEFT(V448,2)&amp;LEFT(W448,2))</f>
        <v>#VALUE!</v>
      </c>
      <c r="AC448" s="162">
        <f>COUNTIF($AB$4:$AB$297,AB448)</f>
        <v>72</v>
      </c>
      <c r="AD448" s="162" t="str">
        <f>VLOOKUP(U448,NIVEAUXADMIN!A:B,2,FALSE)</f>
        <v>HT07</v>
      </c>
      <c r="AE448" s="162" t="str">
        <f>VLOOKUP(V448,NIVEAUXADMIN!E:F,2,FALSE)</f>
        <v>HT07714</v>
      </c>
      <c r="AF448" s="162" t="e">
        <f>VLOOKUP(W448,NIVEAUXADMIN!I:J,2,FALSE)</f>
        <v>#N/A</v>
      </c>
      <c r="AG448" s="162">
        <f>IF(SUMPRODUCT(($A$4:$A448=A448)*($V$4:$V448=V448))&gt;1,0,1)</f>
        <v>0</v>
      </c>
    </row>
    <row r="449" spans="1:33" s="162" customFormat="1" ht="15" customHeight="1">
      <c r="A449" s="162" t="s">
        <v>53</v>
      </c>
      <c r="B449" s="162" t="s">
        <v>53</v>
      </c>
      <c r="C449" s="162" t="s">
        <v>26</v>
      </c>
      <c r="E449" s="162" t="s">
        <v>48</v>
      </c>
      <c r="F449" s="162" t="s">
        <v>16</v>
      </c>
      <c r="G449" s="162" t="s">
        <v>1947</v>
      </c>
      <c r="H449" s="153" t="s">
        <v>1956</v>
      </c>
      <c r="I449" s="84" t="s">
        <v>1049</v>
      </c>
      <c r="J449" s="162" t="s">
        <v>1053</v>
      </c>
      <c r="K449" s="162" t="s">
        <v>1048</v>
      </c>
      <c r="L449" s="72" t="s">
        <v>1225</v>
      </c>
      <c r="M449" s="80" t="str">
        <f>IFERROR(VLOOKUP(K449,REFERENCES!R:S,2,FALSE),"")</f>
        <v>Nombre</v>
      </c>
      <c r="N449" s="154">
        <v>4224</v>
      </c>
      <c r="O449" s="75"/>
      <c r="P449" s="75"/>
      <c r="Q449" s="75"/>
      <c r="R449" s="79" t="s">
        <v>1875</v>
      </c>
      <c r="S449" s="75">
        <v>4224</v>
      </c>
      <c r="U449" s="162" t="s">
        <v>17</v>
      </c>
      <c r="V449" s="162" t="s">
        <v>255</v>
      </c>
      <c r="W449" s="86" t="s">
        <v>1281</v>
      </c>
      <c r="X449" s="162" t="s">
        <v>1833</v>
      </c>
      <c r="AB449" s="162" t="e">
        <f>UPPER(LEFT(A449,3)&amp;YEAR(H449)&amp;MONTH(H449)&amp;DAY((H449))&amp;LEFT(U449,2)&amp;LEFT(V449,2)&amp;LEFT(W449,2))</f>
        <v>#VALUE!</v>
      </c>
      <c r="AC449" s="162">
        <f>COUNTIF($AB$4:$AB$297,AB449)</f>
        <v>72</v>
      </c>
      <c r="AD449" s="162" t="str">
        <f>VLOOKUP(U449,NIVEAUXADMIN!A:B,2,FALSE)</f>
        <v>HT08</v>
      </c>
      <c r="AE449" s="162" t="str">
        <f>VLOOKUP(V449,NIVEAUXADMIN!E:F,2,FALSE)</f>
        <v>HT08815</v>
      </c>
      <c r="AF449" s="162" t="str">
        <f>VLOOKUP(W449,NIVEAUXADMIN!I:J,2,FALSE)</f>
        <v>HT08815-01</v>
      </c>
      <c r="AG449" s="162">
        <f>IF(SUMPRODUCT(($A$4:$A449=A449)*($V$4:$V449=V449))&gt;1,0,1)</f>
        <v>1</v>
      </c>
    </row>
    <row r="450" spans="1:33" s="162" customFormat="1" ht="15" customHeight="1">
      <c r="A450" s="162" t="s">
        <v>53</v>
      </c>
      <c r="B450" s="162" t="s">
        <v>53</v>
      </c>
      <c r="C450" s="162" t="s">
        <v>26</v>
      </c>
      <c r="E450" s="162" t="s">
        <v>48</v>
      </c>
      <c r="F450" s="162" t="s">
        <v>16</v>
      </c>
      <c r="G450" s="162" t="s">
        <v>1947</v>
      </c>
      <c r="H450" s="153" t="s">
        <v>1957</v>
      </c>
      <c r="I450" s="84" t="s">
        <v>1049</v>
      </c>
      <c r="J450" s="162" t="s">
        <v>1053</v>
      </c>
      <c r="K450" s="162" t="s">
        <v>1048</v>
      </c>
      <c r="L450" s="72" t="s">
        <v>1226</v>
      </c>
      <c r="M450" s="80" t="str">
        <f>IFERROR(VLOOKUP(K450,REFERENCES!R:S,2,FALSE),"")</f>
        <v>Nombre</v>
      </c>
      <c r="N450" s="154">
        <v>1795</v>
      </c>
      <c r="O450" s="75"/>
      <c r="P450" s="75"/>
      <c r="Q450" s="75"/>
      <c r="R450" s="79" t="s">
        <v>1875</v>
      </c>
      <c r="S450" s="75">
        <v>1795</v>
      </c>
      <c r="U450" s="162" t="s">
        <v>17</v>
      </c>
      <c r="V450" s="162" t="s">
        <v>255</v>
      </c>
      <c r="W450" s="86"/>
      <c r="AB450" s="162" t="e">
        <f>UPPER(LEFT(A450,3)&amp;YEAR(H450)&amp;MONTH(H450)&amp;DAY((H450))&amp;LEFT(U450,2)&amp;LEFT(V450,2)&amp;LEFT(W450,2))</f>
        <v>#VALUE!</v>
      </c>
      <c r="AC450" s="162">
        <f>COUNTIF($AB$4:$AB$297,AB450)</f>
        <v>72</v>
      </c>
      <c r="AD450" s="162" t="str">
        <f>VLOOKUP(U450,NIVEAUXADMIN!A:B,2,FALSE)</f>
        <v>HT08</v>
      </c>
      <c r="AE450" s="162" t="str">
        <f>VLOOKUP(V450,NIVEAUXADMIN!E:F,2,FALSE)</f>
        <v>HT08815</v>
      </c>
      <c r="AF450" s="162" t="e">
        <f>VLOOKUP(W450,NIVEAUXADMIN!I:J,2,FALSE)</f>
        <v>#N/A</v>
      </c>
      <c r="AG450" s="162">
        <f>IF(SUMPRODUCT(($A$4:$A450=A450)*($V$4:$V450=V450))&gt;1,0,1)</f>
        <v>0</v>
      </c>
    </row>
    <row r="451" spans="1:33" s="162" customFormat="1" ht="15" customHeight="1">
      <c r="A451" s="162" t="s">
        <v>53</v>
      </c>
      <c r="B451" s="162" t="s">
        <v>53</v>
      </c>
      <c r="C451" s="162" t="s">
        <v>26</v>
      </c>
      <c r="E451" s="162" t="s">
        <v>48</v>
      </c>
      <c r="F451" s="162" t="s">
        <v>19</v>
      </c>
      <c r="G451" s="162" t="s">
        <v>2921</v>
      </c>
      <c r="H451" s="153" t="s">
        <v>1950</v>
      </c>
      <c r="I451" s="84" t="s">
        <v>1051</v>
      </c>
      <c r="J451" s="162" t="s">
        <v>1052</v>
      </c>
      <c r="K451" s="162" t="s">
        <v>1054</v>
      </c>
      <c r="L451" s="72"/>
      <c r="M451" s="80" t="str">
        <f>IFERROR(VLOOKUP(K451,REFERENCES!R:S,2,FALSE),"")</f>
        <v>Nombre</v>
      </c>
      <c r="N451" s="154">
        <v>1000</v>
      </c>
      <c r="O451" s="75"/>
      <c r="P451" s="75"/>
      <c r="Q451" s="75"/>
      <c r="R451" s="79" t="s">
        <v>1875</v>
      </c>
      <c r="S451" s="75">
        <v>1000</v>
      </c>
      <c r="U451" s="162" t="s">
        <v>20</v>
      </c>
      <c r="V451" s="162" t="s">
        <v>517</v>
      </c>
      <c r="W451" s="86"/>
      <c r="AA451" s="162" t="s">
        <v>2652</v>
      </c>
      <c r="AB451" s="162" t="e">
        <f>UPPER(LEFT(A451,3)&amp;YEAR(H451)&amp;MONTH(H451)&amp;DAY((H451))&amp;LEFT(U451,2)&amp;LEFT(V451,2)&amp;LEFT(W451,2))</f>
        <v>#VALUE!</v>
      </c>
      <c r="AC451" s="162">
        <f>COUNTIF($AB$4:$AB$297,AB451)</f>
        <v>72</v>
      </c>
      <c r="AD451" s="162" t="str">
        <f>VLOOKUP(U451,NIVEAUXADMIN!A:B,2,FALSE)</f>
        <v>HT07</v>
      </c>
      <c r="AE451" s="162" t="str">
        <f>VLOOKUP(V451,NIVEAUXADMIN!E:F,2,FALSE)</f>
        <v>HT07713</v>
      </c>
      <c r="AF451" s="162" t="e">
        <f>VLOOKUP(W451,NIVEAUXADMIN!I:J,2,FALSE)</f>
        <v>#N/A</v>
      </c>
      <c r="AG451" s="162">
        <f>IF(SUMPRODUCT(($A$4:$A451=A451)*($V$4:$V451=V451))&gt;1,0,1)</f>
        <v>1</v>
      </c>
    </row>
    <row r="452" spans="1:33" s="162" customFormat="1" ht="15" customHeight="1">
      <c r="A452" s="162" t="s">
        <v>53</v>
      </c>
      <c r="B452" s="162" t="s">
        <v>53</v>
      </c>
      <c r="C452" s="162" t="s">
        <v>26</v>
      </c>
      <c r="E452" s="162" t="s">
        <v>48</v>
      </c>
      <c r="F452" s="162" t="s">
        <v>19</v>
      </c>
      <c r="G452" s="162" t="s">
        <v>2921</v>
      </c>
      <c r="H452" s="153" t="s">
        <v>1950</v>
      </c>
      <c r="I452" s="84" t="s">
        <v>1051</v>
      </c>
      <c r="J452" s="162" t="s">
        <v>1052</v>
      </c>
      <c r="K452" s="162" t="s">
        <v>1063</v>
      </c>
      <c r="L452" s="72"/>
      <c r="M452" s="80" t="str">
        <f>IFERROR(VLOOKUP(K452,REFERENCES!R:S,2,FALSE),"")</f>
        <v>Nombre</v>
      </c>
      <c r="N452" s="154">
        <v>1000</v>
      </c>
      <c r="O452" s="75"/>
      <c r="P452" s="75"/>
      <c r="Q452" s="75"/>
      <c r="R452" s="79" t="s">
        <v>1875</v>
      </c>
      <c r="S452" s="75">
        <v>1000</v>
      </c>
      <c r="U452" s="162" t="s">
        <v>20</v>
      </c>
      <c r="V452" s="162" t="s">
        <v>517</v>
      </c>
      <c r="W452" s="86"/>
      <c r="AA452" s="162" t="s">
        <v>2652</v>
      </c>
      <c r="AB452" s="162" t="e">
        <f>UPPER(LEFT(A452,3)&amp;YEAR(H452)&amp;MONTH(H452)&amp;DAY((H452))&amp;LEFT(U452,2)&amp;LEFT(V452,2)&amp;LEFT(W452,2))</f>
        <v>#VALUE!</v>
      </c>
      <c r="AC452" s="162">
        <f>COUNTIF($AB$4:$AB$297,AB452)</f>
        <v>72</v>
      </c>
      <c r="AD452" s="162" t="str">
        <f>VLOOKUP(U452,NIVEAUXADMIN!A:B,2,FALSE)</f>
        <v>HT07</v>
      </c>
      <c r="AE452" s="162" t="str">
        <f>VLOOKUP(V452,NIVEAUXADMIN!E:F,2,FALSE)</f>
        <v>HT07713</v>
      </c>
      <c r="AF452" s="162" t="e">
        <f>VLOOKUP(W452,NIVEAUXADMIN!I:J,2,FALSE)</f>
        <v>#N/A</v>
      </c>
      <c r="AG452" s="162">
        <f>IF(SUMPRODUCT(($A$4:$A452=A452)*($V$4:$V452=V452))&gt;1,0,1)</f>
        <v>0</v>
      </c>
    </row>
    <row r="453" spans="1:33" s="162" customFormat="1" ht="15" customHeight="1">
      <c r="A453" s="162" t="s">
        <v>53</v>
      </c>
      <c r="B453" s="162" t="s">
        <v>53</v>
      </c>
      <c r="C453" s="162" t="s">
        <v>26</v>
      </c>
      <c r="E453" s="162" t="s">
        <v>48</v>
      </c>
      <c r="F453" s="162" t="s">
        <v>19</v>
      </c>
      <c r="G453" s="162" t="s">
        <v>2921</v>
      </c>
      <c r="H453" s="153" t="s">
        <v>1950</v>
      </c>
      <c r="I453" s="84" t="s">
        <v>1051</v>
      </c>
      <c r="J453" s="162" t="s">
        <v>1052</v>
      </c>
      <c r="K453" s="162" t="s">
        <v>1062</v>
      </c>
      <c r="L453" s="72"/>
      <c r="M453" s="80" t="str">
        <f>IFERROR(VLOOKUP(K453,REFERENCES!R:S,2,FALSE),"")</f>
        <v>Nombre</v>
      </c>
      <c r="N453" s="154">
        <v>1000</v>
      </c>
      <c r="O453" s="75"/>
      <c r="P453" s="75"/>
      <c r="Q453" s="75"/>
      <c r="R453" s="79" t="s">
        <v>1875</v>
      </c>
      <c r="S453" s="75">
        <v>1000</v>
      </c>
      <c r="U453" s="162" t="s">
        <v>20</v>
      </c>
      <c r="V453" s="162" t="s">
        <v>517</v>
      </c>
      <c r="W453" s="86"/>
      <c r="AA453" s="162" t="s">
        <v>2652</v>
      </c>
      <c r="AB453" s="162" t="e">
        <f>UPPER(LEFT(A453,3)&amp;YEAR(H453)&amp;MONTH(H453)&amp;DAY((H453))&amp;LEFT(U453,2)&amp;LEFT(V453,2)&amp;LEFT(W453,2))</f>
        <v>#VALUE!</v>
      </c>
      <c r="AC453" s="162">
        <f>COUNTIF($AB$4:$AB$297,AB453)</f>
        <v>72</v>
      </c>
      <c r="AD453" s="162" t="str">
        <f>VLOOKUP(U453,NIVEAUXADMIN!A:B,2,FALSE)</f>
        <v>HT07</v>
      </c>
      <c r="AE453" s="162" t="str">
        <f>VLOOKUP(V453,NIVEAUXADMIN!E:F,2,FALSE)</f>
        <v>HT07713</v>
      </c>
      <c r="AF453" s="162" t="e">
        <f>VLOOKUP(W453,NIVEAUXADMIN!I:J,2,FALSE)</f>
        <v>#N/A</v>
      </c>
      <c r="AG453" s="162">
        <f>IF(SUMPRODUCT(($A$4:$A453=A453)*($V$4:$V453=V453))&gt;1,0,1)</f>
        <v>0</v>
      </c>
    </row>
    <row r="454" spans="1:33" s="162" customFormat="1" ht="15" customHeight="1">
      <c r="A454" s="162" t="s">
        <v>53</v>
      </c>
      <c r="B454" s="162" t="s">
        <v>53</v>
      </c>
      <c r="C454" s="162" t="s">
        <v>26</v>
      </c>
      <c r="E454" s="162" t="s">
        <v>48</v>
      </c>
      <c r="F454" s="162" t="s">
        <v>19</v>
      </c>
      <c r="G454" s="162" t="s">
        <v>2921</v>
      </c>
      <c r="H454" s="153" t="s">
        <v>1950</v>
      </c>
      <c r="I454" s="84" t="s">
        <v>1051</v>
      </c>
      <c r="J454" s="162" t="s">
        <v>1052</v>
      </c>
      <c r="K454" s="162" t="s">
        <v>1054</v>
      </c>
      <c r="L454" s="72"/>
      <c r="M454" s="80" t="str">
        <f>IFERROR(VLOOKUP(K454,REFERENCES!R:S,2,FALSE),"")</f>
        <v>Nombre</v>
      </c>
      <c r="N454" s="154">
        <v>1000</v>
      </c>
      <c r="O454" s="75"/>
      <c r="P454" s="75"/>
      <c r="Q454" s="75"/>
      <c r="R454" s="79" t="s">
        <v>1875</v>
      </c>
      <c r="S454" s="75">
        <v>1000</v>
      </c>
      <c r="U454" s="162" t="s">
        <v>20</v>
      </c>
      <c r="V454" s="162" t="s">
        <v>523</v>
      </c>
      <c r="W454" s="86"/>
      <c r="AA454" s="162" t="s">
        <v>2652</v>
      </c>
      <c r="AB454" s="162" t="e">
        <f>UPPER(LEFT(A454,3)&amp;YEAR(H454)&amp;MONTH(H454)&amp;DAY((H454))&amp;LEFT(U454,2)&amp;LEFT(V454,2)&amp;LEFT(W454,2))</f>
        <v>#VALUE!</v>
      </c>
      <c r="AC454" s="162">
        <f>COUNTIF($AB$4:$AB$297,AB454)</f>
        <v>72</v>
      </c>
      <c r="AD454" s="162" t="str">
        <f>VLOOKUP(U454,NIVEAUXADMIN!A:B,2,FALSE)</f>
        <v>HT07</v>
      </c>
      <c r="AE454" s="162" t="str">
        <f>VLOOKUP(V454,NIVEAUXADMIN!E:F,2,FALSE)</f>
        <v>HT07741</v>
      </c>
      <c r="AF454" s="162" t="e">
        <f>VLOOKUP(W454,NIVEAUXADMIN!I:J,2,FALSE)</f>
        <v>#N/A</v>
      </c>
      <c r="AG454" s="162">
        <f>IF(SUMPRODUCT(($A$4:$A454=A454)*($V$4:$V454=V454))&gt;1,0,1)</f>
        <v>1</v>
      </c>
    </row>
    <row r="455" spans="1:33" s="162" customFormat="1" ht="15" customHeight="1">
      <c r="A455" s="162" t="s">
        <v>53</v>
      </c>
      <c r="B455" s="162" t="s">
        <v>53</v>
      </c>
      <c r="C455" s="162" t="s">
        <v>26</v>
      </c>
      <c r="E455" s="162" t="s">
        <v>48</v>
      </c>
      <c r="F455" s="162" t="s">
        <v>19</v>
      </c>
      <c r="G455" s="162" t="s">
        <v>2921</v>
      </c>
      <c r="H455" s="153" t="s">
        <v>1950</v>
      </c>
      <c r="I455" s="84" t="s">
        <v>1051</v>
      </c>
      <c r="J455" s="162" t="s">
        <v>1052</v>
      </c>
      <c r="K455" s="162" t="s">
        <v>1063</v>
      </c>
      <c r="L455" s="72"/>
      <c r="M455" s="80" t="str">
        <f>IFERROR(VLOOKUP(K455,REFERENCES!R:S,2,FALSE),"")</f>
        <v>Nombre</v>
      </c>
      <c r="N455" s="154">
        <v>1000</v>
      </c>
      <c r="O455" s="75"/>
      <c r="P455" s="75"/>
      <c r="Q455" s="75"/>
      <c r="R455" s="79" t="s">
        <v>1875</v>
      </c>
      <c r="S455" s="75">
        <v>1000</v>
      </c>
      <c r="U455" s="162" t="s">
        <v>20</v>
      </c>
      <c r="V455" s="162" t="s">
        <v>523</v>
      </c>
      <c r="W455" s="86"/>
      <c r="AA455" s="162" t="s">
        <v>2652</v>
      </c>
      <c r="AB455" s="162" t="e">
        <f>UPPER(LEFT(A455,3)&amp;YEAR(H455)&amp;MONTH(H455)&amp;DAY((H455))&amp;LEFT(U455,2)&amp;LEFT(V455,2)&amp;LEFT(W455,2))</f>
        <v>#VALUE!</v>
      </c>
      <c r="AC455" s="162">
        <f>COUNTIF($AB$4:$AB$297,AB455)</f>
        <v>72</v>
      </c>
      <c r="AD455" s="162" t="str">
        <f>VLOOKUP(U455,NIVEAUXADMIN!A:B,2,FALSE)</f>
        <v>HT07</v>
      </c>
      <c r="AE455" s="162" t="str">
        <f>VLOOKUP(V455,NIVEAUXADMIN!E:F,2,FALSE)</f>
        <v>HT07741</v>
      </c>
      <c r="AF455" s="162" t="e">
        <f>VLOOKUP(W455,NIVEAUXADMIN!I:J,2,FALSE)</f>
        <v>#N/A</v>
      </c>
      <c r="AG455" s="162">
        <f>IF(SUMPRODUCT(($A$4:$A455=A455)*($V$4:$V455=V455))&gt;1,0,1)</f>
        <v>0</v>
      </c>
    </row>
    <row r="456" spans="1:33" s="162" customFormat="1" ht="15" customHeight="1">
      <c r="A456" s="162" t="s">
        <v>53</v>
      </c>
      <c r="B456" s="162" t="s">
        <v>53</v>
      </c>
      <c r="C456" s="162" t="s">
        <v>26</v>
      </c>
      <c r="E456" s="162" t="s">
        <v>48</v>
      </c>
      <c r="F456" s="162" t="s">
        <v>19</v>
      </c>
      <c r="G456" s="162" t="s">
        <v>2921</v>
      </c>
      <c r="H456" s="153" t="s">
        <v>1950</v>
      </c>
      <c r="I456" s="84" t="s">
        <v>1051</v>
      </c>
      <c r="J456" s="162" t="s">
        <v>1052</v>
      </c>
      <c r="K456" s="162" t="s">
        <v>1062</v>
      </c>
      <c r="L456" s="72"/>
      <c r="M456" s="80" t="str">
        <f>IFERROR(VLOOKUP(K456,REFERENCES!R:S,2,FALSE),"")</f>
        <v>Nombre</v>
      </c>
      <c r="N456" s="154">
        <v>1000</v>
      </c>
      <c r="O456" s="75"/>
      <c r="P456" s="75"/>
      <c r="Q456" s="75"/>
      <c r="R456" s="79" t="s">
        <v>1875</v>
      </c>
      <c r="S456" s="75">
        <v>1000</v>
      </c>
      <c r="U456" s="162" t="s">
        <v>20</v>
      </c>
      <c r="V456" s="162" t="s">
        <v>523</v>
      </c>
      <c r="W456" s="86"/>
      <c r="AA456" s="162" t="s">
        <v>2652</v>
      </c>
      <c r="AB456" s="162" t="e">
        <f>UPPER(LEFT(A456,3)&amp;YEAR(H456)&amp;MONTH(H456)&amp;DAY((H456))&amp;LEFT(U456,2)&amp;LEFT(V456,2)&amp;LEFT(W456,2))</f>
        <v>#VALUE!</v>
      </c>
      <c r="AC456" s="162">
        <f>COUNTIF($AB$4:$AB$297,AB456)</f>
        <v>72</v>
      </c>
      <c r="AD456" s="162" t="str">
        <f>VLOOKUP(U456,NIVEAUXADMIN!A:B,2,FALSE)</f>
        <v>HT07</v>
      </c>
      <c r="AE456" s="162" t="str">
        <f>VLOOKUP(V456,NIVEAUXADMIN!E:F,2,FALSE)</f>
        <v>HT07741</v>
      </c>
      <c r="AF456" s="162" t="e">
        <f>VLOOKUP(W456,NIVEAUXADMIN!I:J,2,FALSE)</f>
        <v>#N/A</v>
      </c>
      <c r="AG456" s="162">
        <f>IF(SUMPRODUCT(($A$4:$A456=A456)*($V$4:$V456=V456))&gt;1,0,1)</f>
        <v>0</v>
      </c>
    </row>
    <row r="457" spans="1:33" s="162" customFormat="1" ht="15" customHeight="1">
      <c r="A457" s="162" t="s">
        <v>53</v>
      </c>
      <c r="B457" s="162" t="s">
        <v>53</v>
      </c>
      <c r="C457" s="162" t="s">
        <v>26</v>
      </c>
      <c r="E457" s="162" t="s">
        <v>48</v>
      </c>
      <c r="F457" s="162" t="s">
        <v>16</v>
      </c>
      <c r="G457" s="162" t="str">
        <f>CHOOSE(MONTH(H457), "Janvier", "Fevrier", "Mars", "Avril", "Mai", "Juin", "Juillet", "Aout", "Septembre", "Octobre", "Novembre", "Decembre")</f>
        <v>Octobre</v>
      </c>
      <c r="H457" s="153">
        <v>42660</v>
      </c>
      <c r="I457" s="84" t="s">
        <v>1049</v>
      </c>
      <c r="J457" s="162" t="s">
        <v>1053</v>
      </c>
      <c r="K457" s="162" t="s">
        <v>1048</v>
      </c>
      <c r="L457" s="72"/>
      <c r="M457" s="80" t="str">
        <f>IFERROR(VLOOKUP(K457,REFERENCES!R:S,2,FALSE),"")</f>
        <v>Nombre</v>
      </c>
      <c r="N457" s="154">
        <v>50</v>
      </c>
      <c r="O457" s="75"/>
      <c r="P457" s="75"/>
      <c r="Q457" s="75"/>
      <c r="R457" s="79" t="s">
        <v>1875</v>
      </c>
      <c r="S457" s="75">
        <v>50</v>
      </c>
      <c r="U457" s="162" t="s">
        <v>17</v>
      </c>
      <c r="V457" s="162" t="s">
        <v>261</v>
      </c>
      <c r="W457" s="86" t="s">
        <v>1292</v>
      </c>
      <c r="AB457" s="162" t="str">
        <f>UPPER(LEFT(A457,3)&amp;YEAR(H457)&amp;MONTH(H457)&amp;DAY((H457))&amp;LEFT(U457,2)&amp;LEFT(V457,2)&amp;LEFT(W457,2))</f>
        <v>CAT20161017GRDA1E</v>
      </c>
      <c r="AC457" s="162">
        <f>COUNTIF($AB$4:$AB$297,AB457)</f>
        <v>0</v>
      </c>
      <c r="AD457" s="162" t="str">
        <f>VLOOKUP(U457,NIVEAUXADMIN!A:B,2,FALSE)</f>
        <v>HT08</v>
      </c>
      <c r="AE457" s="162" t="str">
        <f>VLOOKUP(V457,NIVEAUXADMIN!E:F,2,FALSE)</f>
        <v>HT08822</v>
      </c>
      <c r="AF457" s="162" t="str">
        <f>VLOOKUP(W457,NIVEAUXADMIN!I:J,2,FALSE)</f>
        <v>HT08822-01</v>
      </c>
      <c r="AG457" s="162">
        <f>IF(SUMPRODUCT(($A$4:$A457=A457)*($V$4:$V457=V457))&gt;1,0,1)</f>
        <v>1</v>
      </c>
    </row>
    <row r="458" spans="1:33" s="162" customFormat="1" ht="15" customHeight="1">
      <c r="A458" s="162" t="s">
        <v>53</v>
      </c>
      <c r="B458" s="162" t="s">
        <v>53</v>
      </c>
      <c r="C458" s="162" t="s">
        <v>26</v>
      </c>
      <c r="E458" s="162" t="s">
        <v>48</v>
      </c>
      <c r="F458" s="162" t="s">
        <v>16</v>
      </c>
      <c r="G458" s="162" t="str">
        <f>CHOOSE(MONTH(H458), "Janvier", "Fevrier", "Mars", "Avril", "Mai", "Juin", "Juillet", "Aout", "Septembre", "Octobre", "Novembre", "Decembre")</f>
        <v>Octobre</v>
      </c>
      <c r="H458" s="153">
        <v>42661</v>
      </c>
      <c r="I458" s="84" t="s">
        <v>1049</v>
      </c>
      <c r="J458" s="162" t="s">
        <v>1053</v>
      </c>
      <c r="K458" s="162" t="s">
        <v>1048</v>
      </c>
      <c r="L458" s="72"/>
      <c r="M458" s="80" t="str">
        <f>IFERROR(VLOOKUP(K458,REFERENCES!R:S,2,FALSE),"")</f>
        <v>Nombre</v>
      </c>
      <c r="N458" s="154">
        <v>50</v>
      </c>
      <c r="O458" s="75"/>
      <c r="P458" s="75"/>
      <c r="Q458" s="75"/>
      <c r="R458" s="79" t="s">
        <v>1875</v>
      </c>
      <c r="S458" s="75">
        <v>50</v>
      </c>
      <c r="U458" s="162" t="s">
        <v>17</v>
      </c>
      <c r="V458" s="162" t="s">
        <v>261</v>
      </c>
      <c r="W458" s="86" t="s">
        <v>1412</v>
      </c>
      <c r="AB458" s="162" t="str">
        <f>UPPER(LEFT(A458,3)&amp;YEAR(H458)&amp;MONTH(H458)&amp;DAY((H458))&amp;LEFT(U458,2)&amp;LEFT(V458,2)&amp;LEFT(W458,2))</f>
        <v>CAT20161018GRDA2E</v>
      </c>
      <c r="AC458" s="162">
        <f>COUNTIF($AB$4:$AB$297,AB458)</f>
        <v>0</v>
      </c>
      <c r="AD458" s="162" t="str">
        <f>VLOOKUP(U458,NIVEAUXADMIN!A:B,2,FALSE)</f>
        <v>HT08</v>
      </c>
      <c r="AE458" s="162" t="str">
        <f>VLOOKUP(V458,NIVEAUXADMIN!E:F,2,FALSE)</f>
        <v>HT08822</v>
      </c>
      <c r="AF458" s="162" t="str">
        <f>VLOOKUP(W458,NIVEAUXADMIN!I:J,2,FALSE)</f>
        <v>HT08822-02</v>
      </c>
      <c r="AG458" s="162">
        <f>IF(SUMPRODUCT(($A$4:$A458=A458)*($V$4:$V458=V458))&gt;1,0,1)</f>
        <v>0</v>
      </c>
    </row>
    <row r="459" spans="1:33" s="162" customFormat="1" ht="15" customHeight="1">
      <c r="A459" s="162" t="s">
        <v>53</v>
      </c>
      <c r="B459" s="162" t="s">
        <v>53</v>
      </c>
      <c r="C459" s="162" t="s">
        <v>26</v>
      </c>
      <c r="E459" s="162" t="s">
        <v>48</v>
      </c>
      <c r="F459" s="162" t="s">
        <v>16</v>
      </c>
      <c r="G459" s="162" t="s">
        <v>2922</v>
      </c>
      <c r="H459" s="153" t="s">
        <v>1951</v>
      </c>
      <c r="I459" s="84" t="s">
        <v>1049</v>
      </c>
      <c r="J459" s="162" t="s">
        <v>1053</v>
      </c>
      <c r="K459" s="162" t="s">
        <v>1048</v>
      </c>
      <c r="L459" s="72"/>
      <c r="M459" s="80" t="str">
        <f>IFERROR(VLOOKUP(K459,REFERENCES!R:S,2,FALSE),"")</f>
        <v>Nombre</v>
      </c>
      <c r="N459" s="154">
        <v>50</v>
      </c>
      <c r="O459" s="75"/>
      <c r="P459" s="75"/>
      <c r="Q459" s="75"/>
      <c r="R459" s="79" t="s">
        <v>1875</v>
      </c>
      <c r="S459" s="75">
        <v>50</v>
      </c>
      <c r="U459" s="162" t="s">
        <v>17</v>
      </c>
      <c r="V459" s="162" t="s">
        <v>261</v>
      </c>
      <c r="W459" s="86" t="s">
        <v>1412</v>
      </c>
      <c r="AB459" s="162" t="e">
        <f>UPPER(LEFT(A459,3)&amp;YEAR(H459)&amp;MONTH(H459)&amp;DAY((H459))&amp;LEFT(U459,2)&amp;LEFT(V459,2)&amp;LEFT(W459,2))</f>
        <v>#VALUE!</v>
      </c>
      <c r="AC459" s="162">
        <f>COUNTIF($AB$4:$AB$297,AB459)</f>
        <v>72</v>
      </c>
      <c r="AD459" s="162" t="str">
        <f>VLOOKUP(U459,NIVEAUXADMIN!A:B,2,FALSE)</f>
        <v>HT08</v>
      </c>
      <c r="AE459" s="162" t="str">
        <f>VLOOKUP(V459,NIVEAUXADMIN!E:F,2,FALSE)</f>
        <v>HT08822</v>
      </c>
      <c r="AF459" s="162" t="str">
        <f>VLOOKUP(W459,NIVEAUXADMIN!I:J,2,FALSE)</f>
        <v>HT08822-02</v>
      </c>
      <c r="AG459" s="162">
        <f>IF(SUMPRODUCT(($A$4:$A459=A459)*($V$4:$V459=V459))&gt;1,0,1)</f>
        <v>0</v>
      </c>
    </row>
    <row r="460" spans="1:33" s="162" customFormat="1" ht="15" customHeight="1">
      <c r="A460" s="162" t="s">
        <v>53</v>
      </c>
      <c r="B460" s="162" t="s">
        <v>53</v>
      </c>
      <c r="C460" s="162" t="s">
        <v>26</v>
      </c>
      <c r="E460" s="162" t="s">
        <v>48</v>
      </c>
      <c r="F460" s="162" t="s">
        <v>16</v>
      </c>
      <c r="G460" s="162" t="str">
        <f>CHOOSE(MONTH(H460), "Janvier", "Fevrier", "Mars", "Avril", "Mai", "Juin", "Juillet", "Aout", "Septembre", "Octobre", "Novembre", "Decembre")</f>
        <v>Octobre</v>
      </c>
      <c r="H460" s="153">
        <v>42657</v>
      </c>
      <c r="I460" s="84" t="s">
        <v>1049</v>
      </c>
      <c r="J460" s="162" t="s">
        <v>1053</v>
      </c>
      <c r="K460" s="162" t="s">
        <v>1048</v>
      </c>
      <c r="L460" s="72"/>
      <c r="M460" s="80" t="str">
        <f>IFERROR(VLOOKUP(K460,REFERENCES!R:S,2,FALSE),"")</f>
        <v>Nombre</v>
      </c>
      <c r="N460" s="154">
        <v>670</v>
      </c>
      <c r="O460" s="75"/>
      <c r="P460" s="75"/>
      <c r="Q460" s="75"/>
      <c r="R460" s="79" t="s">
        <v>1875</v>
      </c>
      <c r="S460" s="75">
        <v>670</v>
      </c>
      <c r="U460" s="162" t="s">
        <v>17</v>
      </c>
      <c r="V460" s="162" t="s">
        <v>261</v>
      </c>
      <c r="W460" s="86" t="s">
        <v>1521</v>
      </c>
      <c r="AA460" s="162" t="s">
        <v>1125</v>
      </c>
      <c r="AB460" s="162" t="str">
        <f>UPPER(LEFT(A460,3)&amp;YEAR(H460)&amp;MONTH(H460)&amp;DAY((H460))&amp;LEFT(U460,2)&amp;LEFT(V460,2)&amp;LEFT(W460,2))</f>
        <v>CAT20161014GRDA3E</v>
      </c>
      <c r="AC460" s="162">
        <f>COUNTIF($AB$4:$AB$297,AB460)</f>
        <v>0</v>
      </c>
      <c r="AD460" s="162" t="str">
        <f>VLOOKUP(U460,NIVEAUXADMIN!A:B,2,FALSE)</f>
        <v>HT08</v>
      </c>
      <c r="AE460" s="162" t="str">
        <f>VLOOKUP(V460,NIVEAUXADMIN!E:F,2,FALSE)</f>
        <v>HT08822</v>
      </c>
      <c r="AF460" s="162" t="str">
        <f>VLOOKUP(W460,NIVEAUXADMIN!I:J,2,FALSE)</f>
        <v>HT08822-03</v>
      </c>
      <c r="AG460" s="162">
        <f>IF(SUMPRODUCT(($A$4:$A460=A460)*($V$4:$V460=V460))&gt;1,0,1)</f>
        <v>0</v>
      </c>
    </row>
    <row r="461" spans="1:33" s="162" customFormat="1" ht="15" customHeight="1">
      <c r="A461" s="162" t="s">
        <v>53</v>
      </c>
      <c r="B461" s="162" t="s">
        <v>53</v>
      </c>
      <c r="C461" s="162" t="s">
        <v>26</v>
      </c>
      <c r="E461" s="162" t="s">
        <v>48</v>
      </c>
      <c r="F461" s="162" t="s">
        <v>16</v>
      </c>
      <c r="G461" s="162" t="s">
        <v>2922</v>
      </c>
      <c r="H461" s="153" t="s">
        <v>1951</v>
      </c>
      <c r="I461" s="84" t="s">
        <v>1049</v>
      </c>
      <c r="J461" s="162" t="s">
        <v>1053</v>
      </c>
      <c r="K461" s="162" t="s">
        <v>1048</v>
      </c>
      <c r="L461" s="72"/>
      <c r="M461" s="80" t="str">
        <f>IFERROR(VLOOKUP(K461,REFERENCES!R:S,2,FALSE),"")</f>
        <v>Nombre</v>
      </c>
      <c r="N461" s="154">
        <v>50</v>
      </c>
      <c r="O461" s="75"/>
      <c r="P461" s="75"/>
      <c r="Q461" s="75"/>
      <c r="R461" s="79" t="s">
        <v>1875</v>
      </c>
      <c r="S461" s="75">
        <v>50</v>
      </c>
      <c r="U461" s="162" t="s">
        <v>17</v>
      </c>
      <c r="V461" s="162" t="s">
        <v>261</v>
      </c>
      <c r="W461" s="86" t="s">
        <v>1671</v>
      </c>
      <c r="AB461" s="162" t="e">
        <f>UPPER(LEFT(A461,3)&amp;YEAR(H461)&amp;MONTH(H461)&amp;DAY((H461))&amp;LEFT(U461,2)&amp;LEFT(V461,2)&amp;LEFT(W461,2))</f>
        <v>#VALUE!</v>
      </c>
      <c r="AC461" s="162">
        <f>COUNTIF($AB$4:$AB$297,AB461)</f>
        <v>72</v>
      </c>
      <c r="AD461" s="162" t="str">
        <f>VLOOKUP(U461,NIVEAUXADMIN!A:B,2,FALSE)</f>
        <v>HT08</v>
      </c>
      <c r="AE461" s="162" t="str">
        <f>VLOOKUP(V461,NIVEAUXADMIN!E:F,2,FALSE)</f>
        <v>HT08822</v>
      </c>
      <c r="AF461" s="162" t="str">
        <f>VLOOKUP(W461,NIVEAUXADMIN!I:J,2,FALSE)</f>
        <v>HT08822-05</v>
      </c>
      <c r="AG461" s="162">
        <f>IF(SUMPRODUCT(($A$4:$A461=A461)*($V$4:$V461=V461))&gt;1,0,1)</f>
        <v>0</v>
      </c>
    </row>
    <row r="462" spans="1:33" s="162" customFormat="1" ht="15" customHeight="1">
      <c r="A462" s="162" t="s">
        <v>53</v>
      </c>
      <c r="B462" s="162" t="s">
        <v>53</v>
      </c>
      <c r="C462" s="162" t="s">
        <v>26</v>
      </c>
      <c r="E462" s="162" t="s">
        <v>48</v>
      </c>
      <c r="F462" s="162" t="s">
        <v>16</v>
      </c>
      <c r="G462" s="162" t="str">
        <f>CHOOSE(MONTH(H462), "Janvier", "Fevrier", "Mars", "Avril", "Mai", "Juin", "Juillet", "Aout", "Septembre", "Octobre", "Novembre", "Decembre")</f>
        <v>Octobre</v>
      </c>
      <c r="H462" s="153">
        <v>42658</v>
      </c>
      <c r="I462" s="84" t="s">
        <v>1049</v>
      </c>
      <c r="J462" s="162" t="s">
        <v>1053</v>
      </c>
      <c r="K462" s="162" t="s">
        <v>1048</v>
      </c>
      <c r="L462" s="72"/>
      <c r="M462" s="80" t="str">
        <f>IFERROR(VLOOKUP(K462,REFERENCES!R:S,2,FALSE),"")</f>
        <v>Nombre</v>
      </c>
      <c r="N462" s="154">
        <v>50</v>
      </c>
      <c r="O462" s="75"/>
      <c r="P462" s="75"/>
      <c r="Q462" s="75"/>
      <c r="R462" s="79" t="s">
        <v>1875</v>
      </c>
      <c r="S462" s="75">
        <v>50</v>
      </c>
      <c r="U462" s="162" t="s">
        <v>17</v>
      </c>
      <c r="V462" s="162" t="s">
        <v>261</v>
      </c>
      <c r="W462" s="86" t="s">
        <v>1714</v>
      </c>
      <c r="AB462" s="162" t="str">
        <f>UPPER(LEFT(A462,3)&amp;YEAR(H462)&amp;MONTH(H462)&amp;DAY((H462))&amp;LEFT(U462,2)&amp;LEFT(V462,2)&amp;LEFT(W462,2))</f>
        <v>CAT20161015GRDA6E</v>
      </c>
      <c r="AC462" s="162">
        <f>COUNTIF($AB$4:$AB$297,AB462)</f>
        <v>0</v>
      </c>
      <c r="AD462" s="162" t="str">
        <f>VLOOKUP(U462,NIVEAUXADMIN!A:B,2,FALSE)</f>
        <v>HT08</v>
      </c>
      <c r="AE462" s="162" t="str">
        <f>VLOOKUP(V462,NIVEAUXADMIN!E:F,2,FALSE)</f>
        <v>HT08822</v>
      </c>
      <c r="AF462" s="162" t="str">
        <f>VLOOKUP(W462,NIVEAUXADMIN!I:J,2,FALSE)</f>
        <v>HT08822-04</v>
      </c>
      <c r="AG462" s="162">
        <f>IF(SUMPRODUCT(($A$4:$A462=A462)*($V$4:$V462=V462))&gt;1,0,1)</f>
        <v>0</v>
      </c>
    </row>
    <row r="463" spans="1:33" s="162" customFormat="1" ht="15" customHeight="1">
      <c r="A463" s="162" t="s">
        <v>53</v>
      </c>
      <c r="B463" s="162" t="s">
        <v>53</v>
      </c>
      <c r="C463" s="162" t="s">
        <v>26</v>
      </c>
      <c r="E463" s="162" t="s">
        <v>48</v>
      </c>
      <c r="F463" s="162" t="s">
        <v>16</v>
      </c>
      <c r="G463" s="162" t="s">
        <v>1946</v>
      </c>
      <c r="H463" s="153" t="s">
        <v>1955</v>
      </c>
      <c r="I463" s="84" t="s">
        <v>1049</v>
      </c>
      <c r="J463" s="162" t="s">
        <v>1053</v>
      </c>
      <c r="K463" s="162" t="s">
        <v>1048</v>
      </c>
      <c r="L463" s="72" t="s">
        <v>1224</v>
      </c>
      <c r="M463" s="80" t="str">
        <f>IFERROR(VLOOKUP(K463,REFERENCES!R:S,2,FALSE),"")</f>
        <v>Nombre</v>
      </c>
      <c r="N463" s="154">
        <v>1067</v>
      </c>
      <c r="O463" s="75"/>
      <c r="P463" s="75"/>
      <c r="Q463" s="75"/>
      <c r="R463" s="79" t="s">
        <v>1875</v>
      </c>
      <c r="S463" s="75">
        <v>1067</v>
      </c>
      <c r="U463" s="162" t="s">
        <v>17</v>
      </c>
      <c r="V463" s="162" t="s">
        <v>18</v>
      </c>
      <c r="W463" s="86" t="s">
        <v>1754</v>
      </c>
      <c r="AB463" s="162" t="e">
        <f>UPPER(LEFT(A463,3)&amp;YEAR(H463)&amp;MONTH(H463)&amp;DAY((H463))&amp;LEFT(U463,2)&amp;LEFT(V463,2)&amp;LEFT(W463,2))</f>
        <v>#VALUE!</v>
      </c>
      <c r="AC463" s="162">
        <f>COUNTIF($AB$4:$AB$297,AB463)</f>
        <v>72</v>
      </c>
      <c r="AD463" s="162" t="str">
        <f>VLOOKUP(U463,NIVEAUXADMIN!A:B,2,FALSE)</f>
        <v>HT08</v>
      </c>
      <c r="AE463" s="162" t="str">
        <f>VLOOKUP(V463,NIVEAUXADMIN!E:F,2,FALSE)</f>
        <v>HT08811</v>
      </c>
      <c r="AF463" s="162" t="str">
        <f>VLOOKUP(W463,NIVEAUXADMIN!I:J,2,FALSE)</f>
        <v>HT08811-07</v>
      </c>
      <c r="AG463" s="162">
        <f>IF(SUMPRODUCT(($A$4:$A463=A463)*($V$4:$V463=V463))&gt;1,0,1)</f>
        <v>1</v>
      </c>
    </row>
    <row r="464" spans="1:33" s="162" customFormat="1" ht="15" customHeight="1">
      <c r="A464" s="162" t="s">
        <v>53</v>
      </c>
      <c r="B464" s="162" t="s">
        <v>53</v>
      </c>
      <c r="C464" s="162" t="s">
        <v>26</v>
      </c>
      <c r="E464" s="162" t="s">
        <v>48</v>
      </c>
      <c r="F464" s="162" t="s">
        <v>16</v>
      </c>
      <c r="G464" s="162" t="str">
        <f>CHOOSE(MONTH(H464), "Janvier", "Fevrier", "Mars", "Avril", "Mai", "Juin", "Juillet", "Aout", "Septembre", "Octobre", "Novembre", "Decembre")</f>
        <v>Octobre</v>
      </c>
      <c r="H464" s="153">
        <v>42656</v>
      </c>
      <c r="I464" s="84" t="s">
        <v>1049</v>
      </c>
      <c r="J464" s="162" t="s">
        <v>1053</v>
      </c>
      <c r="K464" s="162" t="s">
        <v>1048</v>
      </c>
      <c r="L464" s="72" t="s">
        <v>1223</v>
      </c>
      <c r="M464" s="80" t="str">
        <f>IFERROR(VLOOKUP(K464,REFERENCES!R:S,2,FALSE),"")</f>
        <v>Nombre</v>
      </c>
      <c r="N464" s="154">
        <v>600</v>
      </c>
      <c r="O464" s="75"/>
      <c r="P464" s="75"/>
      <c r="Q464" s="75"/>
      <c r="R464" s="79" t="s">
        <v>1875</v>
      </c>
      <c r="S464" s="75">
        <v>800</v>
      </c>
      <c r="U464" s="162" t="s">
        <v>17</v>
      </c>
      <c r="V464" s="162" t="s">
        <v>18</v>
      </c>
      <c r="W464" s="86" t="s">
        <v>1795</v>
      </c>
      <c r="X464" s="162" t="s">
        <v>1138</v>
      </c>
      <c r="AB464" s="162" t="str">
        <f>UPPER(LEFT(A464,3)&amp;YEAR(H464)&amp;MONTH(H464)&amp;DAY((H464))&amp;LEFT(U464,2)&amp;LEFT(V464,2)&amp;LEFT(W464,2))</f>
        <v>CAT20161013GRJE9E</v>
      </c>
      <c r="AC464" s="162">
        <f>COUNTIF($AB$4:$AB$297,AB464)</f>
        <v>0</v>
      </c>
      <c r="AD464" s="162" t="str">
        <f>VLOOKUP(U464,NIVEAUXADMIN!A:B,2,FALSE)</f>
        <v>HT08</v>
      </c>
      <c r="AE464" s="162" t="str">
        <f>VLOOKUP(V464,NIVEAUXADMIN!E:F,2,FALSE)</f>
        <v>HT08811</v>
      </c>
      <c r="AF464" s="162" t="str">
        <f>VLOOKUP(W464,NIVEAUXADMIN!I:J,2,FALSE)</f>
        <v>HT08811-09</v>
      </c>
      <c r="AG464" s="162">
        <f>IF(SUMPRODUCT(($A$4:$A464=A464)*($V$4:$V464=V464))&gt;1,0,1)</f>
        <v>0</v>
      </c>
    </row>
    <row r="465" spans="1:33" s="162" customFormat="1" ht="15" customHeight="1">
      <c r="A465" s="162" t="s">
        <v>53</v>
      </c>
      <c r="B465" s="162" t="s">
        <v>53</v>
      </c>
      <c r="C465" s="162" t="s">
        <v>26</v>
      </c>
      <c r="E465" s="162" t="s">
        <v>48</v>
      </c>
      <c r="F465" s="162" t="s">
        <v>16</v>
      </c>
      <c r="G465" s="162" t="s">
        <v>2922</v>
      </c>
      <c r="H465" s="153" t="s">
        <v>1951</v>
      </c>
      <c r="I465" s="84" t="s">
        <v>1051</v>
      </c>
      <c r="J465" s="162" t="s">
        <v>1052</v>
      </c>
      <c r="K465" s="162" t="s">
        <v>1059</v>
      </c>
      <c r="L465" s="72"/>
      <c r="M465" s="80" t="str">
        <f>IFERROR(VLOOKUP(K465,REFERENCES!R:S,2,FALSE),"")</f>
        <v>Nombre</v>
      </c>
      <c r="N465" s="154">
        <v>8000</v>
      </c>
      <c r="O465" s="75"/>
      <c r="P465" s="75"/>
      <c r="Q465" s="75"/>
      <c r="R465" s="79" t="s">
        <v>1875</v>
      </c>
      <c r="S465" s="75">
        <v>1921</v>
      </c>
      <c r="U465" s="162" t="s">
        <v>20</v>
      </c>
      <c r="V465" s="162" t="s">
        <v>21</v>
      </c>
      <c r="W465" s="86"/>
      <c r="AB465" s="162" t="e">
        <f>UPPER(LEFT(A465,3)&amp;YEAR(H465)&amp;MONTH(H465)&amp;DAY((H465))&amp;LEFT(U465,2)&amp;LEFT(V465,2)&amp;LEFT(W465,2))</f>
        <v>#VALUE!</v>
      </c>
      <c r="AC465" s="162">
        <f>COUNTIF($AB$4:$AB$297,AB465)</f>
        <v>72</v>
      </c>
      <c r="AD465" s="162" t="str">
        <f>VLOOKUP(U465,NIVEAUXADMIN!A:B,2,FALSE)</f>
        <v>HT07</v>
      </c>
      <c r="AE465" s="162" t="str">
        <f>VLOOKUP(V465,NIVEAUXADMIN!E:F,2,FALSE)</f>
        <v>HT07711</v>
      </c>
      <c r="AF465" s="162" t="e">
        <f>VLOOKUP(W465,NIVEAUXADMIN!I:J,2,FALSE)</f>
        <v>#N/A</v>
      </c>
      <c r="AG465" s="162">
        <f>IF(SUMPRODUCT(($A$4:$A465=A465)*($V$4:$V465=V465))&gt;1,0,1)</f>
        <v>1</v>
      </c>
    </row>
    <row r="466" spans="1:33" s="162" customFormat="1" ht="15" customHeight="1">
      <c r="A466" s="162" t="s">
        <v>53</v>
      </c>
      <c r="B466" s="162" t="s">
        <v>53</v>
      </c>
      <c r="C466" s="162" t="s">
        <v>26</v>
      </c>
      <c r="E466" s="162" t="s">
        <v>48</v>
      </c>
      <c r="F466" s="162" t="s">
        <v>16</v>
      </c>
      <c r="G466" s="162" t="s">
        <v>2922</v>
      </c>
      <c r="H466" s="153" t="s">
        <v>1951</v>
      </c>
      <c r="I466" s="84" t="s">
        <v>1049</v>
      </c>
      <c r="J466" s="162" t="s">
        <v>1053</v>
      </c>
      <c r="K466" s="162" t="s">
        <v>1048</v>
      </c>
      <c r="L466" s="72"/>
      <c r="M466" s="80" t="str">
        <f>IFERROR(VLOOKUP(K466,REFERENCES!R:S,2,FALSE),"")</f>
        <v>Nombre</v>
      </c>
      <c r="N466" s="154">
        <v>2200</v>
      </c>
      <c r="O466" s="75"/>
      <c r="P466" s="75"/>
      <c r="Q466" s="75"/>
      <c r="R466" s="79" t="s">
        <v>1875</v>
      </c>
      <c r="S466" s="75">
        <v>4370</v>
      </c>
      <c r="U466" s="162" t="s">
        <v>20</v>
      </c>
      <c r="V466" s="162" t="s">
        <v>21</v>
      </c>
      <c r="W466" s="86"/>
      <c r="AA466" s="162" t="s">
        <v>1126</v>
      </c>
      <c r="AB466" s="162" t="e">
        <f>UPPER(LEFT(A466,3)&amp;YEAR(H466)&amp;MONTH(H466)&amp;DAY((H466))&amp;LEFT(U466,2)&amp;LEFT(V466,2)&amp;LEFT(W466,2))</f>
        <v>#VALUE!</v>
      </c>
      <c r="AC466" s="162">
        <f>COUNTIF($AB$4:$AB$297,AB466)</f>
        <v>72</v>
      </c>
      <c r="AD466" s="162" t="str">
        <f>VLOOKUP(U466,NIVEAUXADMIN!A:B,2,FALSE)</f>
        <v>HT07</v>
      </c>
      <c r="AE466" s="162" t="str">
        <f>VLOOKUP(V466,NIVEAUXADMIN!E:F,2,FALSE)</f>
        <v>HT07711</v>
      </c>
      <c r="AF466" s="162" t="e">
        <f>VLOOKUP(W466,NIVEAUXADMIN!I:J,2,FALSE)</f>
        <v>#N/A</v>
      </c>
      <c r="AG466" s="162">
        <f>IF(SUMPRODUCT(($A$4:$A466=A466)*($V$4:$V466=V466))&gt;1,0,1)</f>
        <v>0</v>
      </c>
    </row>
    <row r="467" spans="1:33" s="162" customFormat="1" ht="15" customHeight="1">
      <c r="A467" s="162" t="s">
        <v>53</v>
      </c>
      <c r="B467" s="162" t="s">
        <v>53</v>
      </c>
      <c r="C467" s="162" t="s">
        <v>26</v>
      </c>
      <c r="E467" s="162" t="s">
        <v>48</v>
      </c>
      <c r="F467" s="162" t="s">
        <v>16</v>
      </c>
      <c r="G467" s="162" t="s">
        <v>2922</v>
      </c>
      <c r="H467" s="153" t="s">
        <v>1951</v>
      </c>
      <c r="I467" s="84" t="s">
        <v>1051</v>
      </c>
      <c r="J467" s="162" t="s">
        <v>1052</v>
      </c>
      <c r="K467" s="162" t="s">
        <v>1056</v>
      </c>
      <c r="L467" s="72"/>
      <c r="M467" s="80" t="str">
        <f>IFERROR(VLOOKUP(K467,REFERENCES!R:S,2,FALSE),"")</f>
        <v>Nombre</v>
      </c>
      <c r="N467" s="154">
        <v>800</v>
      </c>
      <c r="O467" s="75"/>
      <c r="P467" s="75"/>
      <c r="Q467" s="75"/>
      <c r="R467" s="79" t="s">
        <v>1875</v>
      </c>
      <c r="S467" s="75">
        <v>1921</v>
      </c>
      <c r="U467" s="162" t="s">
        <v>20</v>
      </c>
      <c r="V467" s="162" t="s">
        <v>21</v>
      </c>
      <c r="W467" s="86"/>
      <c r="AB467" s="162" t="e">
        <f>UPPER(LEFT(A467,3)&amp;YEAR(H467)&amp;MONTH(H467)&amp;DAY((H467))&amp;LEFT(U467,2)&amp;LEFT(V467,2)&amp;LEFT(W467,2))</f>
        <v>#VALUE!</v>
      </c>
      <c r="AC467" s="162">
        <f>COUNTIF($AB$4:$AB$297,AB467)</f>
        <v>72</v>
      </c>
      <c r="AD467" s="162" t="str">
        <f>VLOOKUP(U467,NIVEAUXADMIN!A:B,2,FALSE)</f>
        <v>HT07</v>
      </c>
      <c r="AE467" s="162" t="str">
        <f>VLOOKUP(V467,NIVEAUXADMIN!E:F,2,FALSE)</f>
        <v>HT07711</v>
      </c>
      <c r="AF467" s="162" t="e">
        <f>VLOOKUP(W467,NIVEAUXADMIN!I:J,2,FALSE)</f>
        <v>#N/A</v>
      </c>
      <c r="AG467" s="162">
        <f>IF(SUMPRODUCT(($A$4:$A467=A467)*($V$4:$V467=V467))&gt;1,0,1)</f>
        <v>0</v>
      </c>
    </row>
    <row r="468" spans="1:33" s="162" customFormat="1" ht="15" customHeight="1">
      <c r="A468" s="162" t="s">
        <v>53</v>
      </c>
      <c r="B468" s="162" t="s">
        <v>53</v>
      </c>
      <c r="C468" s="162" t="s">
        <v>26</v>
      </c>
      <c r="E468" s="162" t="s">
        <v>48</v>
      </c>
      <c r="F468" s="162" t="s">
        <v>16</v>
      </c>
      <c r="G468" s="162" t="s">
        <v>2922</v>
      </c>
      <c r="H468" s="153" t="s">
        <v>1951</v>
      </c>
      <c r="I468" s="84" t="s">
        <v>1051</v>
      </c>
      <c r="J468" s="162" t="s">
        <v>1052</v>
      </c>
      <c r="K468" s="162" t="s">
        <v>1056</v>
      </c>
      <c r="L468" s="72"/>
      <c r="M468" s="80" t="str">
        <f>IFERROR(VLOOKUP(K468,REFERENCES!R:S,2,FALSE),"")</f>
        <v>Nombre</v>
      </c>
      <c r="N468" s="154">
        <v>1000</v>
      </c>
      <c r="O468" s="75"/>
      <c r="P468" s="75"/>
      <c r="Q468" s="75"/>
      <c r="R468" s="79" t="s">
        <v>1875</v>
      </c>
      <c r="S468" s="75">
        <v>4370</v>
      </c>
      <c r="U468" s="162" t="s">
        <v>20</v>
      </c>
      <c r="V468" s="162" t="s">
        <v>21</v>
      </c>
      <c r="W468" s="86"/>
      <c r="AA468" s="162" t="s">
        <v>1126</v>
      </c>
      <c r="AB468" s="162" t="e">
        <f>UPPER(LEFT(A468,3)&amp;YEAR(H468)&amp;MONTH(H468)&amp;DAY((H468))&amp;LEFT(U468,2)&amp;LEFT(V468,2)&amp;LEFT(W468,2))</f>
        <v>#VALUE!</v>
      </c>
      <c r="AC468" s="162">
        <f>COUNTIF($AB$4:$AB$297,AB468)</f>
        <v>72</v>
      </c>
      <c r="AD468" s="162" t="str">
        <f>VLOOKUP(U468,NIVEAUXADMIN!A:B,2,FALSE)</f>
        <v>HT07</v>
      </c>
      <c r="AE468" s="162" t="str">
        <f>VLOOKUP(V468,NIVEAUXADMIN!E:F,2,FALSE)</f>
        <v>HT07711</v>
      </c>
      <c r="AF468" s="162" t="e">
        <f>VLOOKUP(W468,NIVEAUXADMIN!I:J,2,FALSE)</f>
        <v>#N/A</v>
      </c>
      <c r="AG468" s="162">
        <f>IF(SUMPRODUCT(($A$4:$A468=A468)*($V$4:$V468=V468))&gt;1,0,1)</f>
        <v>0</v>
      </c>
    </row>
    <row r="469" spans="1:33" s="162" customFormat="1" ht="15" customHeight="1">
      <c r="A469" s="162" t="s">
        <v>53</v>
      </c>
      <c r="B469" s="162" t="s">
        <v>53</v>
      </c>
      <c r="C469" s="162" t="s">
        <v>26</v>
      </c>
      <c r="E469" s="162" t="s">
        <v>48</v>
      </c>
      <c r="F469" s="162" t="s">
        <v>16</v>
      </c>
      <c r="G469" s="162" t="s">
        <v>2922</v>
      </c>
      <c r="H469" s="153" t="s">
        <v>1951</v>
      </c>
      <c r="I469" s="84" t="s">
        <v>1051</v>
      </c>
      <c r="J469" s="162" t="s">
        <v>1052</v>
      </c>
      <c r="K469" s="162" t="s">
        <v>1054</v>
      </c>
      <c r="L469" s="72"/>
      <c r="M469" s="80" t="str">
        <f>IFERROR(VLOOKUP(K469,REFERENCES!R:S,2,FALSE),"")</f>
        <v>Nombre</v>
      </c>
      <c r="N469" s="154">
        <v>450</v>
      </c>
      <c r="O469" s="75"/>
      <c r="P469" s="75"/>
      <c r="Q469" s="75"/>
      <c r="R469" s="79" t="s">
        <v>1875</v>
      </c>
      <c r="S469" s="75">
        <v>1921</v>
      </c>
      <c r="U469" s="162" t="s">
        <v>20</v>
      </c>
      <c r="V469" s="162" t="s">
        <v>21</v>
      </c>
      <c r="W469" s="86"/>
      <c r="AB469" s="162" t="e">
        <f>UPPER(LEFT(A469,3)&amp;YEAR(H469)&amp;MONTH(H469)&amp;DAY((H469))&amp;LEFT(U469,2)&amp;LEFT(V469,2)&amp;LEFT(W469,2))</f>
        <v>#VALUE!</v>
      </c>
      <c r="AC469" s="162">
        <f>COUNTIF($AB$4:$AB$297,AB469)</f>
        <v>72</v>
      </c>
      <c r="AD469" s="162" t="str">
        <f>VLOOKUP(U469,NIVEAUXADMIN!A:B,2,FALSE)</f>
        <v>HT07</v>
      </c>
      <c r="AE469" s="162" t="str">
        <f>VLOOKUP(V469,NIVEAUXADMIN!E:F,2,FALSE)</f>
        <v>HT07711</v>
      </c>
      <c r="AF469" s="162" t="e">
        <f>VLOOKUP(W469,NIVEAUXADMIN!I:J,2,FALSE)</f>
        <v>#N/A</v>
      </c>
      <c r="AG469" s="162">
        <f>IF(SUMPRODUCT(($A$4:$A469=A469)*($V$4:$V469=V469))&gt;1,0,1)</f>
        <v>0</v>
      </c>
    </row>
    <row r="470" spans="1:33" s="162" customFormat="1" ht="15" customHeight="1">
      <c r="A470" s="162" t="s">
        <v>53</v>
      </c>
      <c r="B470" s="162" t="s">
        <v>53</v>
      </c>
      <c r="C470" s="162" t="s">
        <v>26</v>
      </c>
      <c r="E470" s="162" t="s">
        <v>48</v>
      </c>
      <c r="F470" s="162" t="s">
        <v>16</v>
      </c>
      <c r="G470" s="162" t="s">
        <v>2922</v>
      </c>
      <c r="H470" s="153" t="s">
        <v>1951</v>
      </c>
      <c r="I470" s="84" t="s">
        <v>1051</v>
      </c>
      <c r="J470" s="162" t="s">
        <v>1052</v>
      </c>
      <c r="K470" s="162" t="s">
        <v>1054</v>
      </c>
      <c r="L470" s="72"/>
      <c r="M470" s="80" t="str">
        <f>IFERROR(VLOOKUP(K470,REFERENCES!R:S,2,FALSE),"")</f>
        <v>Nombre</v>
      </c>
      <c r="N470" s="154">
        <v>2875</v>
      </c>
      <c r="O470" s="75"/>
      <c r="P470" s="75"/>
      <c r="Q470" s="75"/>
      <c r="R470" s="79" t="s">
        <v>1875</v>
      </c>
      <c r="S470" s="75">
        <v>4370</v>
      </c>
      <c r="U470" s="162" t="s">
        <v>20</v>
      </c>
      <c r="V470" s="162" t="s">
        <v>21</v>
      </c>
      <c r="W470" s="86"/>
      <c r="AA470" s="162" t="s">
        <v>1126</v>
      </c>
      <c r="AB470" s="162" t="e">
        <f>UPPER(LEFT(A470,3)&amp;YEAR(H470)&amp;MONTH(H470)&amp;DAY((H470))&amp;LEFT(U470,2)&amp;LEFT(V470,2)&amp;LEFT(W470,2))</f>
        <v>#VALUE!</v>
      </c>
      <c r="AC470" s="162">
        <f>COUNTIF($AB$4:$AB$297,AB470)</f>
        <v>72</v>
      </c>
      <c r="AD470" s="162" t="str">
        <f>VLOOKUP(U470,NIVEAUXADMIN!A:B,2,FALSE)</f>
        <v>HT07</v>
      </c>
      <c r="AE470" s="162" t="str">
        <f>VLOOKUP(V470,NIVEAUXADMIN!E:F,2,FALSE)</f>
        <v>HT07711</v>
      </c>
      <c r="AF470" s="162" t="e">
        <f>VLOOKUP(W470,NIVEAUXADMIN!I:J,2,FALSE)</f>
        <v>#N/A</v>
      </c>
      <c r="AG470" s="162">
        <f>IF(SUMPRODUCT(($A$4:$A470=A470)*($V$4:$V470=V470))&gt;1,0,1)</f>
        <v>0</v>
      </c>
    </row>
    <row r="471" spans="1:33" s="162" customFormat="1" ht="15" customHeight="1">
      <c r="A471" s="162" t="s">
        <v>53</v>
      </c>
      <c r="B471" s="162" t="s">
        <v>53</v>
      </c>
      <c r="C471" s="162" t="s">
        <v>26</v>
      </c>
      <c r="E471" s="162" t="s">
        <v>48</v>
      </c>
      <c r="F471" s="162" t="s">
        <v>16</v>
      </c>
      <c r="G471" s="162" t="s">
        <v>2922</v>
      </c>
      <c r="H471" s="153" t="s">
        <v>1951</v>
      </c>
      <c r="I471" s="84" t="s">
        <v>1051</v>
      </c>
      <c r="J471" s="162" t="s">
        <v>1052</v>
      </c>
      <c r="K471" s="162" t="s">
        <v>1054</v>
      </c>
      <c r="L471" s="72"/>
      <c r="M471" s="80" t="str">
        <f>IFERROR(VLOOKUP(K471,REFERENCES!R:S,2,FALSE),"")</f>
        <v>Nombre</v>
      </c>
      <c r="N471" s="154">
        <v>450</v>
      </c>
      <c r="O471" s="75"/>
      <c r="P471" s="75"/>
      <c r="Q471" s="75"/>
      <c r="R471" s="79" t="s">
        <v>1875</v>
      </c>
      <c r="S471" s="75">
        <v>1921</v>
      </c>
      <c r="T471" s="162" t="s">
        <v>1040</v>
      </c>
      <c r="U471" s="162" t="s">
        <v>20</v>
      </c>
      <c r="V471" s="162" t="s">
        <v>21</v>
      </c>
      <c r="W471" s="86"/>
      <c r="AB471" s="162" t="e">
        <f>UPPER(LEFT(A471,3)&amp;YEAR(H471)&amp;MONTH(H471)&amp;DAY((H471))&amp;LEFT(U471,2)&amp;LEFT(V471,2)&amp;LEFT(W471,2))</f>
        <v>#VALUE!</v>
      </c>
      <c r="AC471" s="162">
        <f>COUNTIF($AB$4:$AB$297,AB471)</f>
        <v>72</v>
      </c>
      <c r="AD471" s="162" t="str">
        <f>VLOOKUP(U471,NIVEAUXADMIN!A:B,2,FALSE)</f>
        <v>HT07</v>
      </c>
      <c r="AE471" s="162" t="str">
        <f>VLOOKUP(V471,NIVEAUXADMIN!E:F,2,FALSE)</f>
        <v>HT07711</v>
      </c>
      <c r="AF471" s="162" t="e">
        <f>VLOOKUP(W471,NIVEAUXADMIN!I:J,2,FALSE)</f>
        <v>#N/A</v>
      </c>
      <c r="AG471" s="162">
        <f>IF(SUMPRODUCT(($A$4:$A471=A471)*($V$4:$V471=V471))&gt;1,0,1)</f>
        <v>0</v>
      </c>
    </row>
    <row r="472" spans="1:33" s="162" customFormat="1" ht="15" customHeight="1">
      <c r="A472" s="162" t="s">
        <v>53</v>
      </c>
      <c r="B472" s="162" t="s">
        <v>53</v>
      </c>
      <c r="C472" s="162" t="s">
        <v>26</v>
      </c>
      <c r="E472" s="162" t="s">
        <v>48</v>
      </c>
      <c r="F472" s="162" t="s">
        <v>16</v>
      </c>
      <c r="G472" s="162" t="s">
        <v>2922</v>
      </c>
      <c r="H472" s="153" t="s">
        <v>1951</v>
      </c>
      <c r="I472" s="84" t="s">
        <v>1049</v>
      </c>
      <c r="J472" s="162" t="s">
        <v>1053</v>
      </c>
      <c r="K472" s="162" t="s">
        <v>1064</v>
      </c>
      <c r="L472" s="72"/>
      <c r="M472" s="80" t="str">
        <f>IFERROR(VLOOKUP(K472,REFERENCES!R:S,2,FALSE),"")</f>
        <v>Nombre</v>
      </c>
      <c r="N472" s="154">
        <v>4370</v>
      </c>
      <c r="O472" s="75"/>
      <c r="P472" s="75"/>
      <c r="Q472" s="75"/>
      <c r="R472" s="79" t="s">
        <v>1875</v>
      </c>
      <c r="S472" s="75">
        <v>4370</v>
      </c>
      <c r="U472" s="162" t="s">
        <v>20</v>
      </c>
      <c r="V472" s="162" t="s">
        <v>21</v>
      </c>
      <c r="W472" s="86"/>
      <c r="AA472" s="162" t="s">
        <v>1126</v>
      </c>
      <c r="AB472" s="162" t="e">
        <f>UPPER(LEFT(A472,3)&amp;YEAR(H472)&amp;MONTH(H472)&amp;DAY((H472))&amp;LEFT(U472,2)&amp;LEFT(V472,2)&amp;LEFT(W472,2))</f>
        <v>#VALUE!</v>
      </c>
      <c r="AC472" s="162">
        <f>COUNTIF($AB$4:$AB$297,AB472)</f>
        <v>72</v>
      </c>
      <c r="AD472" s="162" t="str">
        <f>VLOOKUP(U472,NIVEAUXADMIN!A:B,2,FALSE)</f>
        <v>HT07</v>
      </c>
      <c r="AE472" s="162" t="str">
        <f>VLOOKUP(V472,NIVEAUXADMIN!E:F,2,FALSE)</f>
        <v>HT07711</v>
      </c>
      <c r="AF472" s="162" t="e">
        <f>VLOOKUP(W472,NIVEAUXADMIN!I:J,2,FALSE)</f>
        <v>#N/A</v>
      </c>
      <c r="AG472" s="162">
        <f>IF(SUMPRODUCT(($A$4:$A472=A472)*($V$4:$V472=V472))&gt;1,0,1)</f>
        <v>0</v>
      </c>
    </row>
    <row r="473" spans="1:33" s="162" customFormat="1" ht="15" customHeight="1">
      <c r="A473" s="162" t="s">
        <v>53</v>
      </c>
      <c r="B473" s="162" t="s">
        <v>53</v>
      </c>
      <c r="C473" s="162" t="s">
        <v>26</v>
      </c>
      <c r="E473" s="162" t="s">
        <v>48</v>
      </c>
      <c r="F473" s="162" t="s">
        <v>16</v>
      </c>
      <c r="G473" s="162" t="s">
        <v>2922</v>
      </c>
      <c r="H473" s="153" t="s">
        <v>1951</v>
      </c>
      <c r="I473" s="84" t="s">
        <v>1051</v>
      </c>
      <c r="J473" s="162" t="s">
        <v>1052</v>
      </c>
      <c r="K473" s="162" t="s">
        <v>1063</v>
      </c>
      <c r="L473" s="72"/>
      <c r="M473" s="80" t="str">
        <f>IFERROR(VLOOKUP(K473,REFERENCES!R:S,2,FALSE),"")</f>
        <v>Nombre</v>
      </c>
      <c r="N473" s="154">
        <v>1000</v>
      </c>
      <c r="O473" s="75"/>
      <c r="P473" s="75"/>
      <c r="Q473" s="75"/>
      <c r="R473" s="79" t="s">
        <v>1875</v>
      </c>
      <c r="S473" s="75">
        <v>4370</v>
      </c>
      <c r="U473" s="162" t="s">
        <v>20</v>
      </c>
      <c r="V473" s="162" t="s">
        <v>21</v>
      </c>
      <c r="W473" s="86"/>
      <c r="AA473" s="162" t="s">
        <v>1126</v>
      </c>
      <c r="AB473" s="162" t="e">
        <f>UPPER(LEFT(A473,3)&amp;YEAR(H473)&amp;MONTH(H473)&amp;DAY((H473))&amp;LEFT(U473,2)&amp;LEFT(V473,2)&amp;LEFT(W473,2))</f>
        <v>#VALUE!</v>
      </c>
      <c r="AC473" s="162">
        <f>COUNTIF($AB$4:$AB$297,AB473)</f>
        <v>72</v>
      </c>
      <c r="AD473" s="162" t="str">
        <f>VLOOKUP(U473,NIVEAUXADMIN!A:B,2,FALSE)</f>
        <v>HT07</v>
      </c>
      <c r="AE473" s="162" t="str">
        <f>VLOOKUP(V473,NIVEAUXADMIN!E:F,2,FALSE)</f>
        <v>HT07711</v>
      </c>
      <c r="AF473" s="162" t="e">
        <f>VLOOKUP(W473,NIVEAUXADMIN!I:J,2,FALSE)</f>
        <v>#N/A</v>
      </c>
      <c r="AG473" s="162">
        <f>IF(SUMPRODUCT(($A$4:$A473=A473)*($V$4:$V473=V473))&gt;1,0,1)</f>
        <v>0</v>
      </c>
    </row>
    <row r="474" spans="1:33" s="162" customFormat="1" ht="15" customHeight="1">
      <c r="A474" s="162" t="s">
        <v>53</v>
      </c>
      <c r="B474" s="162" t="s">
        <v>53</v>
      </c>
      <c r="C474" s="162" t="s">
        <v>26</v>
      </c>
      <c r="E474" s="162" t="s">
        <v>48</v>
      </c>
      <c r="F474" s="162" t="s">
        <v>16</v>
      </c>
      <c r="G474" s="162" t="s">
        <v>2922</v>
      </c>
      <c r="H474" s="153" t="s">
        <v>1951</v>
      </c>
      <c r="I474" s="84" t="s">
        <v>1051</v>
      </c>
      <c r="J474" s="162" t="s">
        <v>1052</v>
      </c>
      <c r="K474" s="162" t="s">
        <v>1062</v>
      </c>
      <c r="L474" s="72"/>
      <c r="M474" s="80" t="str">
        <f>IFERROR(VLOOKUP(K474,REFERENCES!R:S,2,FALSE),"")</f>
        <v>Nombre</v>
      </c>
      <c r="N474" s="154">
        <v>500</v>
      </c>
      <c r="O474" s="75"/>
      <c r="P474" s="75"/>
      <c r="Q474" s="75"/>
      <c r="R474" s="79" t="s">
        <v>1875</v>
      </c>
      <c r="S474" s="75">
        <v>1921</v>
      </c>
      <c r="U474" s="162" t="s">
        <v>20</v>
      </c>
      <c r="V474" s="162" t="s">
        <v>21</v>
      </c>
      <c r="W474" s="86"/>
      <c r="AB474" s="162" t="e">
        <f>UPPER(LEFT(A474,3)&amp;YEAR(H474)&amp;MONTH(H474)&amp;DAY((H474))&amp;LEFT(U474,2)&amp;LEFT(V474,2)&amp;LEFT(W474,2))</f>
        <v>#VALUE!</v>
      </c>
      <c r="AC474" s="162">
        <f>COUNTIF($AB$4:$AB$297,AB474)</f>
        <v>72</v>
      </c>
      <c r="AD474" s="162" t="str">
        <f>VLOOKUP(U474,NIVEAUXADMIN!A:B,2,FALSE)</f>
        <v>HT07</v>
      </c>
      <c r="AE474" s="162" t="str">
        <f>VLOOKUP(V474,NIVEAUXADMIN!E:F,2,FALSE)</f>
        <v>HT07711</v>
      </c>
      <c r="AF474" s="162" t="e">
        <f>VLOOKUP(W474,NIVEAUXADMIN!I:J,2,FALSE)</f>
        <v>#N/A</v>
      </c>
      <c r="AG474" s="162">
        <f>IF(SUMPRODUCT(($A$4:$A474=A474)*($V$4:$V474=V474))&gt;1,0,1)</f>
        <v>0</v>
      </c>
    </row>
    <row r="475" spans="1:33" s="162" customFormat="1" ht="15" customHeight="1">
      <c r="A475" s="162" t="s">
        <v>53</v>
      </c>
      <c r="B475" s="162" t="s">
        <v>53</v>
      </c>
      <c r="C475" s="162" t="s">
        <v>26</v>
      </c>
      <c r="E475" s="162" t="s">
        <v>48</v>
      </c>
      <c r="F475" s="162" t="s">
        <v>16</v>
      </c>
      <c r="G475" s="162" t="s">
        <v>2922</v>
      </c>
      <c r="H475" s="153" t="s">
        <v>1951</v>
      </c>
      <c r="I475" s="84" t="s">
        <v>1051</v>
      </c>
      <c r="J475" s="162" t="s">
        <v>1052</v>
      </c>
      <c r="K475" s="162" t="s">
        <v>1062</v>
      </c>
      <c r="L475" s="72"/>
      <c r="M475" s="80" t="str">
        <f>IFERROR(VLOOKUP(K475,REFERENCES!R:S,2,FALSE),"")</f>
        <v>Nombre</v>
      </c>
      <c r="N475" s="154">
        <v>3000</v>
      </c>
      <c r="O475" s="75"/>
      <c r="P475" s="75"/>
      <c r="Q475" s="75"/>
      <c r="R475" s="79" t="s">
        <v>1875</v>
      </c>
      <c r="S475" s="75">
        <v>4370</v>
      </c>
      <c r="U475" s="162" t="s">
        <v>20</v>
      </c>
      <c r="V475" s="162" t="s">
        <v>21</v>
      </c>
      <c r="W475" s="86"/>
      <c r="AA475" s="162" t="s">
        <v>1126</v>
      </c>
      <c r="AB475" s="162" t="e">
        <f>UPPER(LEFT(A475,3)&amp;YEAR(H475)&amp;MONTH(H475)&amp;DAY((H475))&amp;LEFT(U475,2)&amp;LEFT(V475,2)&amp;LEFT(W475,2))</f>
        <v>#VALUE!</v>
      </c>
      <c r="AC475" s="162">
        <f>COUNTIF($AB$4:$AB$297,AB475)</f>
        <v>72</v>
      </c>
      <c r="AD475" s="162" t="str">
        <f>VLOOKUP(U475,NIVEAUXADMIN!A:B,2,FALSE)</f>
        <v>HT07</v>
      </c>
      <c r="AE475" s="162" t="str">
        <f>VLOOKUP(V475,NIVEAUXADMIN!E:F,2,FALSE)</f>
        <v>HT07711</v>
      </c>
      <c r="AF475" s="162" t="e">
        <f>VLOOKUP(W475,NIVEAUXADMIN!I:J,2,FALSE)</f>
        <v>#N/A</v>
      </c>
      <c r="AG475" s="162">
        <f>IF(SUMPRODUCT(($A$4:$A475=A475)*($V$4:$V475=V475))&gt;1,0,1)</f>
        <v>0</v>
      </c>
    </row>
    <row r="476" spans="1:33" s="162" customFormat="1" ht="15" customHeight="1">
      <c r="A476" s="162" t="s">
        <v>53</v>
      </c>
      <c r="B476" s="162" t="s">
        <v>53</v>
      </c>
      <c r="C476" s="162" t="s">
        <v>26</v>
      </c>
      <c r="E476" s="162" t="s">
        <v>48</v>
      </c>
      <c r="F476" s="162" t="s">
        <v>16</v>
      </c>
      <c r="G476" s="162" t="s">
        <v>2922</v>
      </c>
      <c r="H476" s="153" t="s">
        <v>1951</v>
      </c>
      <c r="I476" s="84" t="s">
        <v>1051</v>
      </c>
      <c r="J476" s="162" t="s">
        <v>1052</v>
      </c>
      <c r="K476" s="162" t="s">
        <v>1061</v>
      </c>
      <c r="L476" s="72"/>
      <c r="M476" s="80" t="str">
        <f>IFERROR(VLOOKUP(K476,REFERENCES!R:S,2,FALSE),"")</f>
        <v>Nombre</v>
      </c>
      <c r="N476" s="154">
        <v>150</v>
      </c>
      <c r="O476" s="75"/>
      <c r="P476" s="75"/>
      <c r="Q476" s="75"/>
      <c r="R476" s="79" t="s">
        <v>1875</v>
      </c>
      <c r="S476" s="75">
        <v>1921</v>
      </c>
      <c r="U476" s="162" t="s">
        <v>20</v>
      </c>
      <c r="V476" s="162" t="s">
        <v>21</v>
      </c>
      <c r="W476" s="86"/>
      <c r="AB476" s="162" t="e">
        <f>UPPER(LEFT(A476,3)&amp;YEAR(H476)&amp;MONTH(H476)&amp;DAY((H476))&amp;LEFT(U476,2)&amp;LEFT(V476,2)&amp;LEFT(W476,2))</f>
        <v>#VALUE!</v>
      </c>
      <c r="AC476" s="162">
        <f>COUNTIF($AB$4:$AB$297,AB476)</f>
        <v>72</v>
      </c>
      <c r="AD476" s="162" t="str">
        <f>VLOOKUP(U476,NIVEAUXADMIN!A:B,2,FALSE)</f>
        <v>HT07</v>
      </c>
      <c r="AE476" s="162" t="str">
        <f>VLOOKUP(V476,NIVEAUXADMIN!E:F,2,FALSE)</f>
        <v>HT07711</v>
      </c>
      <c r="AF476" s="162" t="e">
        <f>VLOOKUP(W476,NIVEAUXADMIN!I:J,2,FALSE)</f>
        <v>#N/A</v>
      </c>
      <c r="AG476" s="162">
        <f>IF(SUMPRODUCT(($A$4:$A476=A476)*($V$4:$V476=V476))&gt;1,0,1)</f>
        <v>0</v>
      </c>
    </row>
    <row r="477" spans="1:33" s="162" customFormat="1" ht="15" customHeight="1">
      <c r="A477" s="162" t="s">
        <v>53</v>
      </c>
      <c r="B477" s="162" t="s">
        <v>53</v>
      </c>
      <c r="C477" s="162" t="s">
        <v>26</v>
      </c>
      <c r="E477" s="162" t="s">
        <v>48</v>
      </c>
      <c r="F477" s="162" t="s">
        <v>16</v>
      </c>
      <c r="G477" s="162" t="s">
        <v>2922</v>
      </c>
      <c r="H477" s="153" t="s">
        <v>1951</v>
      </c>
      <c r="I477" s="84" t="s">
        <v>1049</v>
      </c>
      <c r="J477" s="162" t="s">
        <v>1083</v>
      </c>
      <c r="K477" s="162" t="s">
        <v>1025</v>
      </c>
      <c r="L477" s="72"/>
      <c r="M477" s="80" t="str">
        <f>IFERROR(VLOOKUP(K477,REFERENCES!R:S,2,FALSE),"")</f>
        <v>Valeur en HTG</v>
      </c>
      <c r="N477" s="154">
        <v>160</v>
      </c>
      <c r="O477" s="75"/>
      <c r="P477" s="75"/>
      <c r="Q477" s="75"/>
      <c r="R477" s="79" t="s">
        <v>1875</v>
      </c>
      <c r="S477" s="75">
        <v>621</v>
      </c>
      <c r="T477" s="162" t="s">
        <v>1040</v>
      </c>
      <c r="U477" s="162" t="s">
        <v>20</v>
      </c>
      <c r="V477" s="162" t="s">
        <v>21</v>
      </c>
      <c r="W477" s="86"/>
      <c r="AB477" s="162" t="e">
        <f>UPPER(LEFT(A477,3)&amp;YEAR(H477)&amp;MONTH(H477)&amp;DAY((H477))&amp;LEFT(U477,2)&amp;LEFT(V477,2)&amp;LEFT(W477,2))</f>
        <v>#VALUE!</v>
      </c>
      <c r="AC477" s="162">
        <f>COUNTIF($AB$4:$AB$297,AB477)</f>
        <v>72</v>
      </c>
      <c r="AD477" s="162" t="str">
        <f>VLOOKUP(U477,NIVEAUXADMIN!A:B,2,FALSE)</f>
        <v>HT07</v>
      </c>
      <c r="AE477" s="162" t="str">
        <f>VLOOKUP(V477,NIVEAUXADMIN!E:F,2,FALSE)</f>
        <v>HT07711</v>
      </c>
      <c r="AF477" s="162" t="e">
        <f>VLOOKUP(W477,NIVEAUXADMIN!I:J,2,FALSE)</f>
        <v>#N/A</v>
      </c>
      <c r="AG477" s="162">
        <f>IF(SUMPRODUCT(($A$4:$A477=A477)*($V$4:$V477=V477))&gt;1,0,1)</f>
        <v>0</v>
      </c>
    </row>
    <row r="478" spans="1:33" s="162" customFormat="1" ht="15" customHeight="1">
      <c r="A478" s="162" t="s">
        <v>53</v>
      </c>
      <c r="B478" s="162" t="s">
        <v>53</v>
      </c>
      <c r="C478" s="162" t="s">
        <v>26</v>
      </c>
      <c r="E478" s="162" t="s">
        <v>48</v>
      </c>
      <c r="F478" s="162" t="s">
        <v>16</v>
      </c>
      <c r="G478" s="162" t="s">
        <v>2922</v>
      </c>
      <c r="H478" s="153" t="s">
        <v>1951</v>
      </c>
      <c r="I478" s="84" t="s">
        <v>1049</v>
      </c>
      <c r="J478" s="162" t="s">
        <v>1083</v>
      </c>
      <c r="K478" s="162" t="s">
        <v>1025</v>
      </c>
      <c r="L478" s="72"/>
      <c r="M478" s="80" t="str">
        <f>IFERROR(VLOOKUP(K478,REFERENCES!R:S,2,FALSE),"")</f>
        <v>Valeur en HTG</v>
      </c>
      <c r="N478" s="154"/>
      <c r="O478" s="75"/>
      <c r="P478" s="75"/>
      <c r="Q478" s="75"/>
      <c r="R478" s="79" t="s">
        <v>1875</v>
      </c>
      <c r="S478" s="75">
        <v>3000</v>
      </c>
      <c r="U478" s="162" t="s">
        <v>20</v>
      </c>
      <c r="V478" s="162" t="s">
        <v>21</v>
      </c>
      <c r="W478" s="86"/>
      <c r="AA478" s="162" t="s">
        <v>1126</v>
      </c>
      <c r="AB478" s="162" t="e">
        <f>UPPER(LEFT(A478,3)&amp;YEAR(H478)&amp;MONTH(H478)&amp;DAY((H478))&amp;LEFT(U478,2)&amp;LEFT(V478,2)&amp;LEFT(W478,2))</f>
        <v>#VALUE!</v>
      </c>
      <c r="AC478" s="162">
        <f>COUNTIF($AB$4:$AB$297,AB478)</f>
        <v>72</v>
      </c>
      <c r="AD478" s="162" t="str">
        <f>VLOOKUP(U478,NIVEAUXADMIN!A:B,2,FALSE)</f>
        <v>HT07</v>
      </c>
      <c r="AE478" s="162" t="str">
        <f>VLOOKUP(V478,NIVEAUXADMIN!E:F,2,FALSE)</f>
        <v>HT07711</v>
      </c>
      <c r="AF478" s="162" t="e">
        <f>VLOOKUP(W478,NIVEAUXADMIN!I:J,2,FALSE)</f>
        <v>#N/A</v>
      </c>
      <c r="AG478" s="162">
        <f>IF(SUMPRODUCT(($A$4:$A478=A478)*($V$4:$V478=V478))&gt;1,0,1)</f>
        <v>0</v>
      </c>
    </row>
    <row r="479" spans="1:33" s="162" customFormat="1" ht="15" customHeight="1">
      <c r="A479" s="162" t="s">
        <v>53</v>
      </c>
      <c r="B479" s="162" t="s">
        <v>53</v>
      </c>
      <c r="C479" s="162" t="s">
        <v>26</v>
      </c>
      <c r="E479" s="162" t="s">
        <v>48</v>
      </c>
      <c r="F479" s="162" t="s">
        <v>32</v>
      </c>
      <c r="G479" s="162" t="s">
        <v>2922</v>
      </c>
      <c r="H479" s="153" t="s">
        <v>1951</v>
      </c>
      <c r="I479" s="84" t="s">
        <v>1049</v>
      </c>
      <c r="J479" s="162" t="s">
        <v>1083</v>
      </c>
      <c r="K479" s="162" t="s">
        <v>1025</v>
      </c>
      <c r="L479" s="72"/>
      <c r="M479" s="80" t="str">
        <f>IFERROR(VLOOKUP(K479,REFERENCES!R:S,2,FALSE),"")</f>
        <v>Valeur en HTG</v>
      </c>
      <c r="N479" s="154"/>
      <c r="O479" s="75"/>
      <c r="P479" s="75"/>
      <c r="Q479" s="75"/>
      <c r="R479" s="79" t="s">
        <v>1875</v>
      </c>
      <c r="S479" s="75">
        <v>400</v>
      </c>
      <c r="U479" s="162" t="s">
        <v>20</v>
      </c>
      <c r="V479" s="162" t="s">
        <v>21</v>
      </c>
      <c r="W479" s="86"/>
      <c r="AA479" s="162" t="s">
        <v>1174</v>
      </c>
      <c r="AB479" s="162" t="e">
        <f>UPPER(LEFT(A479,3)&amp;YEAR(H479)&amp;MONTH(H479)&amp;DAY((H479))&amp;LEFT(U479,2)&amp;LEFT(V479,2)&amp;LEFT(W479,2))</f>
        <v>#VALUE!</v>
      </c>
      <c r="AC479" s="162">
        <f>COUNTIF($AB$4:$AB$297,AB479)</f>
        <v>72</v>
      </c>
      <c r="AD479" s="162" t="str">
        <f>VLOOKUP(U479,NIVEAUXADMIN!A:B,2,FALSE)</f>
        <v>HT07</v>
      </c>
      <c r="AE479" s="162" t="str">
        <f>VLOOKUP(V479,NIVEAUXADMIN!E:F,2,FALSE)</f>
        <v>HT07711</v>
      </c>
      <c r="AF479" s="162" t="e">
        <f>VLOOKUP(W479,NIVEAUXADMIN!I:J,2,FALSE)</f>
        <v>#N/A</v>
      </c>
      <c r="AG479" s="162">
        <f>IF(SUMPRODUCT(($A$4:$A479=A479)*($V$4:$V479=V479))&gt;1,0,1)</f>
        <v>0</v>
      </c>
    </row>
    <row r="480" spans="1:33" s="162" customFormat="1" ht="15" customHeight="1">
      <c r="A480" s="162" t="s">
        <v>53</v>
      </c>
      <c r="B480" s="162" t="s">
        <v>53</v>
      </c>
      <c r="C480" s="162" t="s">
        <v>26</v>
      </c>
      <c r="E480" s="162" t="s">
        <v>48</v>
      </c>
      <c r="F480" s="162" t="s">
        <v>19</v>
      </c>
      <c r="G480" s="162" t="s">
        <v>2921</v>
      </c>
      <c r="H480" s="153" t="s">
        <v>1950</v>
      </c>
      <c r="I480" s="84" t="s">
        <v>1049</v>
      </c>
      <c r="J480" s="162" t="s">
        <v>1083</v>
      </c>
      <c r="K480" s="162" t="s">
        <v>1025</v>
      </c>
      <c r="L480" s="72"/>
      <c r="M480" s="80" t="str">
        <f>IFERROR(VLOOKUP(K480,REFERENCES!R:S,2,FALSE),"")</f>
        <v>Valeur en HTG</v>
      </c>
      <c r="N480" s="154"/>
      <c r="O480" s="75"/>
      <c r="P480" s="75"/>
      <c r="Q480" s="75"/>
      <c r="R480" s="79" t="s">
        <v>1875</v>
      </c>
      <c r="S480" s="75">
        <v>350</v>
      </c>
      <c r="U480" s="162" t="s">
        <v>20</v>
      </c>
      <c r="V480" s="162" t="s">
        <v>21</v>
      </c>
      <c r="W480" s="86"/>
      <c r="AA480" s="162" t="s">
        <v>1174</v>
      </c>
      <c r="AB480" s="162" t="e">
        <f>UPPER(LEFT(A480,3)&amp;YEAR(H480)&amp;MONTH(H480)&amp;DAY((H480))&amp;LEFT(U480,2)&amp;LEFT(V480,2)&amp;LEFT(W480,2))</f>
        <v>#VALUE!</v>
      </c>
      <c r="AC480" s="162">
        <f>COUNTIF($AB$4:$AB$297,AB480)</f>
        <v>72</v>
      </c>
      <c r="AD480" s="162" t="str">
        <f>VLOOKUP(U480,NIVEAUXADMIN!A:B,2,FALSE)</f>
        <v>HT07</v>
      </c>
      <c r="AE480" s="162" t="str">
        <f>VLOOKUP(V480,NIVEAUXADMIN!E:F,2,FALSE)</f>
        <v>HT07711</v>
      </c>
      <c r="AF480" s="162" t="e">
        <f>VLOOKUP(W480,NIVEAUXADMIN!I:J,2,FALSE)</f>
        <v>#N/A</v>
      </c>
      <c r="AG480" s="162">
        <f>IF(SUMPRODUCT(($A$4:$A480=A480)*($V$4:$V480=V480))&gt;1,0,1)</f>
        <v>0</v>
      </c>
    </row>
    <row r="481" spans="1:33" s="162" customFormat="1" ht="15" customHeight="1">
      <c r="A481" s="162" t="s">
        <v>53</v>
      </c>
      <c r="B481" s="162" t="s">
        <v>53</v>
      </c>
      <c r="C481" s="162" t="s">
        <v>26</v>
      </c>
      <c r="E481" s="162" t="s">
        <v>48</v>
      </c>
      <c r="F481" s="162" t="s">
        <v>16</v>
      </c>
      <c r="G481" s="162" t="s">
        <v>2922</v>
      </c>
      <c r="H481" s="153" t="s">
        <v>1951</v>
      </c>
      <c r="I481" s="84" t="s">
        <v>1051</v>
      </c>
      <c r="J481" s="162" t="s">
        <v>1052</v>
      </c>
      <c r="K481" s="162" t="s">
        <v>1054</v>
      </c>
      <c r="L481" s="72"/>
      <c r="M481" s="80" t="str">
        <f>IFERROR(VLOOKUP(K481,REFERENCES!R:S,2,FALSE),"")</f>
        <v>Nombre</v>
      </c>
      <c r="N481" s="154">
        <v>1000</v>
      </c>
      <c r="O481" s="75"/>
      <c r="P481" s="75"/>
      <c r="Q481" s="75"/>
      <c r="R481" s="79" t="s">
        <v>1875</v>
      </c>
      <c r="S481" s="75">
        <v>1000</v>
      </c>
      <c r="T481" s="162" t="s">
        <v>1040</v>
      </c>
      <c r="U481" s="162" t="s">
        <v>20</v>
      </c>
      <c r="V481" s="162" t="s">
        <v>22</v>
      </c>
      <c r="W481" s="86" t="s">
        <v>1363</v>
      </c>
      <c r="X481" s="162" t="s">
        <v>22</v>
      </c>
      <c r="AB481" s="162" t="e">
        <f>UPPER(LEFT(A481,3)&amp;YEAR(H481)&amp;MONTH(H481)&amp;DAY((H481))&amp;LEFT(U481,2)&amp;LEFT(V481,2)&amp;LEFT(W481,2))</f>
        <v>#VALUE!</v>
      </c>
      <c r="AC481" s="162">
        <f>COUNTIF($AB$4:$AB$297,AB481)</f>
        <v>72</v>
      </c>
      <c r="AD481" s="162" t="str">
        <f>VLOOKUP(U481,NIVEAUXADMIN!A:B,2,FALSE)</f>
        <v>HT07</v>
      </c>
      <c r="AE481" s="162" t="str">
        <f>VLOOKUP(V481,NIVEAUXADMIN!E:F,2,FALSE)</f>
        <v>HT07715</v>
      </c>
      <c r="AF481" s="162" t="str">
        <f>VLOOKUP(W481,NIVEAUXADMIN!I:J,2,FALSE)</f>
        <v>HT07715-01</v>
      </c>
      <c r="AG481" s="162">
        <f>IF(SUMPRODUCT(($A$4:$A481=A481)*($V$4:$V481=V481))&gt;1,0,1)</f>
        <v>1</v>
      </c>
    </row>
    <row r="482" spans="1:33" s="162" customFormat="1" ht="15" customHeight="1">
      <c r="A482" s="162" t="s">
        <v>53</v>
      </c>
      <c r="B482" s="162" t="s">
        <v>53</v>
      </c>
      <c r="C482" s="162" t="s">
        <v>26</v>
      </c>
      <c r="E482" s="162" t="s">
        <v>48</v>
      </c>
      <c r="F482" s="162" t="s">
        <v>16</v>
      </c>
      <c r="G482" s="162" t="s">
        <v>2922</v>
      </c>
      <c r="H482" s="153" t="s">
        <v>1951</v>
      </c>
      <c r="I482" s="84" t="s">
        <v>1051</v>
      </c>
      <c r="J482" s="162" t="s">
        <v>1052</v>
      </c>
      <c r="K482" s="162" t="s">
        <v>1063</v>
      </c>
      <c r="L482" s="72"/>
      <c r="M482" s="80" t="str">
        <f>IFERROR(VLOOKUP(K482,REFERENCES!R:S,2,FALSE),"")</f>
        <v>Nombre</v>
      </c>
      <c r="N482" s="154">
        <v>1000</v>
      </c>
      <c r="O482" s="75"/>
      <c r="P482" s="75"/>
      <c r="Q482" s="75"/>
      <c r="R482" s="79" t="s">
        <v>1875</v>
      </c>
      <c r="S482" s="75">
        <v>1000</v>
      </c>
      <c r="T482" s="162" t="s">
        <v>1040</v>
      </c>
      <c r="U482" s="162" t="s">
        <v>20</v>
      </c>
      <c r="V482" s="162" t="s">
        <v>22</v>
      </c>
      <c r="W482" s="86" t="s">
        <v>1363</v>
      </c>
      <c r="X482" s="162" t="s">
        <v>22</v>
      </c>
      <c r="AB482" s="162" t="e">
        <f>UPPER(LEFT(A482,3)&amp;YEAR(H482)&amp;MONTH(H482)&amp;DAY((H482))&amp;LEFT(U482,2)&amp;LEFT(V482,2)&amp;LEFT(W482,2))</f>
        <v>#VALUE!</v>
      </c>
      <c r="AC482" s="162">
        <f>COUNTIF($AB$4:$AB$297,AB482)</f>
        <v>72</v>
      </c>
      <c r="AD482" s="162" t="str">
        <f>VLOOKUP(U482,NIVEAUXADMIN!A:B,2,FALSE)</f>
        <v>HT07</v>
      </c>
      <c r="AE482" s="162" t="str">
        <f>VLOOKUP(V482,NIVEAUXADMIN!E:F,2,FALSE)</f>
        <v>HT07715</v>
      </c>
      <c r="AF482" s="162" t="str">
        <f>VLOOKUP(W482,NIVEAUXADMIN!I:J,2,FALSE)</f>
        <v>HT07715-01</v>
      </c>
      <c r="AG482" s="162">
        <f>IF(SUMPRODUCT(($A$4:$A482=A482)*($V$4:$V482=V482))&gt;1,0,1)</f>
        <v>0</v>
      </c>
    </row>
    <row r="483" spans="1:33" s="162" customFormat="1" ht="15" customHeight="1">
      <c r="A483" s="162" t="s">
        <v>53</v>
      </c>
      <c r="B483" s="162" t="s">
        <v>53</v>
      </c>
      <c r="C483" s="162" t="s">
        <v>26</v>
      </c>
      <c r="E483" s="162" t="s">
        <v>48</v>
      </c>
      <c r="F483" s="162" t="s">
        <v>16</v>
      </c>
      <c r="G483" s="162" t="s">
        <v>2922</v>
      </c>
      <c r="H483" s="153" t="s">
        <v>1951</v>
      </c>
      <c r="I483" s="84" t="s">
        <v>1051</v>
      </c>
      <c r="J483" s="162" t="s">
        <v>1052</v>
      </c>
      <c r="K483" s="162" t="s">
        <v>1062</v>
      </c>
      <c r="L483" s="72"/>
      <c r="M483" s="80" t="str">
        <f>IFERROR(VLOOKUP(K483,REFERENCES!R:S,2,FALSE),"")</f>
        <v>Nombre</v>
      </c>
      <c r="N483" s="154">
        <v>1000</v>
      </c>
      <c r="O483" s="75"/>
      <c r="P483" s="75"/>
      <c r="Q483" s="75"/>
      <c r="R483" s="79" t="s">
        <v>1875</v>
      </c>
      <c r="S483" s="75">
        <v>1000</v>
      </c>
      <c r="T483" s="162" t="s">
        <v>1040</v>
      </c>
      <c r="U483" s="162" t="s">
        <v>20</v>
      </c>
      <c r="V483" s="162" t="s">
        <v>22</v>
      </c>
      <c r="W483" s="86" t="s">
        <v>1363</v>
      </c>
      <c r="X483" s="162" t="s">
        <v>22</v>
      </c>
      <c r="AB483" s="162" t="e">
        <f>UPPER(LEFT(A483,3)&amp;YEAR(H483)&amp;MONTH(H483)&amp;DAY((H483))&amp;LEFT(U483,2)&amp;LEFT(V483,2)&amp;LEFT(W483,2))</f>
        <v>#VALUE!</v>
      </c>
      <c r="AC483" s="162">
        <f>COUNTIF($AB$4:$AB$297,AB483)</f>
        <v>72</v>
      </c>
      <c r="AD483" s="162" t="str">
        <f>VLOOKUP(U483,NIVEAUXADMIN!A:B,2,FALSE)</f>
        <v>HT07</v>
      </c>
      <c r="AE483" s="162" t="str">
        <f>VLOOKUP(V483,NIVEAUXADMIN!E:F,2,FALSE)</f>
        <v>HT07715</v>
      </c>
      <c r="AF483" s="162" t="str">
        <f>VLOOKUP(W483,NIVEAUXADMIN!I:J,2,FALSE)</f>
        <v>HT07715-01</v>
      </c>
      <c r="AG483" s="162">
        <f>IF(SUMPRODUCT(($A$4:$A483=A483)*($V$4:$V483=V483))&gt;1,0,1)</f>
        <v>0</v>
      </c>
    </row>
    <row r="484" spans="1:33" s="162" customFormat="1" ht="15" customHeight="1">
      <c r="A484" s="162" t="s">
        <v>53</v>
      </c>
      <c r="B484" s="162" t="s">
        <v>53</v>
      </c>
      <c r="C484" s="162" t="s">
        <v>26</v>
      </c>
      <c r="E484" s="162" t="s">
        <v>48</v>
      </c>
      <c r="F484" s="162" t="s">
        <v>19</v>
      </c>
      <c r="G484" s="162" t="s">
        <v>2921</v>
      </c>
      <c r="H484" s="153" t="s">
        <v>1950</v>
      </c>
      <c r="I484" s="84" t="s">
        <v>1051</v>
      </c>
      <c r="J484" s="162" t="s">
        <v>1052</v>
      </c>
      <c r="K484" s="162" t="s">
        <v>1054</v>
      </c>
      <c r="L484" s="72"/>
      <c r="M484" s="80" t="str">
        <f>IFERROR(VLOOKUP(K484,REFERENCES!R:S,2,FALSE),"")</f>
        <v>Nombre</v>
      </c>
      <c r="N484" s="154">
        <v>1000</v>
      </c>
      <c r="O484" s="75"/>
      <c r="P484" s="75"/>
      <c r="Q484" s="75"/>
      <c r="R484" s="79" t="s">
        <v>1875</v>
      </c>
      <c r="S484" s="75">
        <v>1000</v>
      </c>
      <c r="U484" s="162" t="s">
        <v>20</v>
      </c>
      <c r="V484" s="162" t="s">
        <v>22</v>
      </c>
      <c r="W484" s="86"/>
      <c r="AA484" s="162" t="s">
        <v>2652</v>
      </c>
      <c r="AB484" s="162" t="e">
        <f>UPPER(LEFT(A484,3)&amp;YEAR(H484)&amp;MONTH(H484)&amp;DAY((H484))&amp;LEFT(U484,2)&amp;LEFT(V484,2)&amp;LEFT(W484,2))</f>
        <v>#VALUE!</v>
      </c>
      <c r="AC484" s="162">
        <f>COUNTIF($AB$4:$AB$297,AB484)</f>
        <v>72</v>
      </c>
      <c r="AD484" s="162" t="str">
        <f>VLOOKUP(U484,NIVEAUXADMIN!A:B,2,FALSE)</f>
        <v>HT07</v>
      </c>
      <c r="AE484" s="162" t="str">
        <f>VLOOKUP(V484,NIVEAUXADMIN!E:F,2,FALSE)</f>
        <v>HT07715</v>
      </c>
      <c r="AF484" s="162" t="e">
        <f>VLOOKUP(W484,NIVEAUXADMIN!I:J,2,FALSE)</f>
        <v>#N/A</v>
      </c>
      <c r="AG484" s="162">
        <f>IF(SUMPRODUCT(($A$4:$A484=A484)*($V$4:$V484=V484))&gt;1,0,1)</f>
        <v>0</v>
      </c>
    </row>
    <row r="485" spans="1:33" s="162" customFormat="1" ht="15" customHeight="1">
      <c r="A485" s="162" t="s">
        <v>53</v>
      </c>
      <c r="B485" s="162" t="s">
        <v>53</v>
      </c>
      <c r="C485" s="162" t="s">
        <v>26</v>
      </c>
      <c r="E485" s="162" t="s">
        <v>48</v>
      </c>
      <c r="F485" s="162" t="s">
        <v>19</v>
      </c>
      <c r="G485" s="162" t="s">
        <v>2921</v>
      </c>
      <c r="H485" s="153" t="s">
        <v>1950</v>
      </c>
      <c r="I485" s="84" t="s">
        <v>1051</v>
      </c>
      <c r="J485" s="162" t="s">
        <v>1052</v>
      </c>
      <c r="K485" s="162" t="s">
        <v>1063</v>
      </c>
      <c r="L485" s="72"/>
      <c r="M485" s="80" t="str">
        <f>IFERROR(VLOOKUP(K485,REFERENCES!R:S,2,FALSE),"")</f>
        <v>Nombre</v>
      </c>
      <c r="N485" s="154">
        <v>1000</v>
      </c>
      <c r="O485" s="75"/>
      <c r="P485" s="75"/>
      <c r="Q485" s="75"/>
      <c r="R485" s="79" t="s">
        <v>1875</v>
      </c>
      <c r="S485" s="75">
        <v>1000</v>
      </c>
      <c r="U485" s="162" t="s">
        <v>20</v>
      </c>
      <c r="V485" s="162" t="s">
        <v>22</v>
      </c>
      <c r="W485" s="86"/>
      <c r="AA485" s="162" t="s">
        <v>2652</v>
      </c>
      <c r="AB485" s="162" t="e">
        <f>UPPER(LEFT(A485,3)&amp;YEAR(H485)&amp;MONTH(H485)&amp;DAY((H485))&amp;LEFT(U485,2)&amp;LEFT(V485,2)&amp;LEFT(W485,2))</f>
        <v>#VALUE!</v>
      </c>
      <c r="AC485" s="162">
        <f>COUNTIF($AB$4:$AB$297,AB485)</f>
        <v>72</v>
      </c>
      <c r="AD485" s="162" t="str">
        <f>VLOOKUP(U485,NIVEAUXADMIN!A:B,2,FALSE)</f>
        <v>HT07</v>
      </c>
      <c r="AE485" s="162" t="str">
        <f>VLOOKUP(V485,NIVEAUXADMIN!E:F,2,FALSE)</f>
        <v>HT07715</v>
      </c>
      <c r="AF485" s="162" t="e">
        <f>VLOOKUP(W485,NIVEAUXADMIN!I:J,2,FALSE)</f>
        <v>#N/A</v>
      </c>
      <c r="AG485" s="162">
        <f>IF(SUMPRODUCT(($A$4:$A485=A485)*($V$4:$V485=V485))&gt;1,0,1)</f>
        <v>0</v>
      </c>
    </row>
    <row r="486" spans="1:33" s="162" customFormat="1" ht="15" customHeight="1">
      <c r="A486" s="162" t="s">
        <v>53</v>
      </c>
      <c r="B486" s="162" t="s">
        <v>53</v>
      </c>
      <c r="C486" s="162" t="s">
        <v>26</v>
      </c>
      <c r="E486" s="162" t="s">
        <v>48</v>
      </c>
      <c r="F486" s="162" t="s">
        <v>19</v>
      </c>
      <c r="G486" s="162" t="s">
        <v>2921</v>
      </c>
      <c r="H486" s="153" t="s">
        <v>1950</v>
      </c>
      <c r="I486" s="84" t="s">
        <v>1051</v>
      </c>
      <c r="J486" s="162" t="s">
        <v>1052</v>
      </c>
      <c r="K486" s="162" t="s">
        <v>1062</v>
      </c>
      <c r="L486" s="72"/>
      <c r="M486" s="80" t="str">
        <f>IFERROR(VLOOKUP(K486,REFERENCES!R:S,2,FALSE),"")</f>
        <v>Nombre</v>
      </c>
      <c r="N486" s="154">
        <v>1000</v>
      </c>
      <c r="O486" s="75"/>
      <c r="P486" s="75"/>
      <c r="Q486" s="75"/>
      <c r="R486" s="79" t="s">
        <v>1875</v>
      </c>
      <c r="S486" s="75">
        <v>1000</v>
      </c>
      <c r="U486" s="162" t="s">
        <v>20</v>
      </c>
      <c r="V486" s="162" t="s">
        <v>22</v>
      </c>
      <c r="W486" s="86"/>
      <c r="AA486" s="162" t="s">
        <v>2652</v>
      </c>
      <c r="AB486" s="162" t="e">
        <f>UPPER(LEFT(A486,3)&amp;YEAR(H486)&amp;MONTH(H486)&amp;DAY((H486))&amp;LEFT(U486,2)&amp;LEFT(V486,2)&amp;LEFT(W486,2))</f>
        <v>#VALUE!</v>
      </c>
      <c r="AC486" s="162">
        <f>COUNTIF($AB$4:$AB$297,AB486)</f>
        <v>72</v>
      </c>
      <c r="AD486" s="162" t="str">
        <f>VLOOKUP(U486,NIVEAUXADMIN!A:B,2,FALSE)</f>
        <v>HT07</v>
      </c>
      <c r="AE486" s="162" t="str">
        <f>VLOOKUP(V486,NIVEAUXADMIN!E:F,2,FALSE)</f>
        <v>HT07715</v>
      </c>
      <c r="AF486" s="162" t="e">
        <f>VLOOKUP(W486,NIVEAUXADMIN!I:J,2,FALSE)</f>
        <v>#N/A</v>
      </c>
      <c r="AG486" s="162">
        <f>IF(SUMPRODUCT(($A$4:$A486=A486)*($V$4:$V486=V486))&gt;1,0,1)</f>
        <v>0</v>
      </c>
    </row>
    <row r="487" spans="1:33" s="162" customFormat="1" ht="15" customHeight="1">
      <c r="A487" s="162" t="s">
        <v>53</v>
      </c>
      <c r="B487" s="162" t="s">
        <v>53</v>
      </c>
      <c r="C487" s="162" t="s">
        <v>26</v>
      </c>
      <c r="E487" s="162" t="s">
        <v>48</v>
      </c>
      <c r="F487" s="162" t="s">
        <v>16</v>
      </c>
      <c r="G487" s="162" t="str">
        <f>CHOOSE(MONTH(H487), "Janvier", "Fevrier", "Mars", "Avril", "Mai", "Juin", "Juillet", "Aout", "Septembre", "Octobre", "Novembre", "Decembre")</f>
        <v>Novembre</v>
      </c>
      <c r="H487" s="153">
        <v>42690</v>
      </c>
      <c r="I487" s="84" t="s">
        <v>1049</v>
      </c>
      <c r="J487" s="162" t="s">
        <v>1053</v>
      </c>
      <c r="K487" s="162" t="s">
        <v>1048</v>
      </c>
      <c r="L487" s="72" t="s">
        <v>1226</v>
      </c>
      <c r="M487" s="80" t="str">
        <f>IFERROR(VLOOKUP(K487,REFERENCES!R:S,2,FALSE),"")</f>
        <v>Nombre</v>
      </c>
      <c r="N487" s="154">
        <v>980</v>
      </c>
      <c r="O487" s="75"/>
      <c r="P487" s="75"/>
      <c r="Q487" s="75"/>
      <c r="R487" s="79" t="s">
        <v>1875</v>
      </c>
      <c r="S487" s="75">
        <v>980</v>
      </c>
      <c r="U487" s="162" t="s">
        <v>17</v>
      </c>
      <c r="V487" s="162" t="s">
        <v>255</v>
      </c>
      <c r="W487" s="86" t="s">
        <v>1407</v>
      </c>
      <c r="AB487" s="162" t="str">
        <f>UPPER(LEFT(A487,3)&amp;YEAR(H487)&amp;MONTH(H487)&amp;DAY((H487))&amp;LEFT(U487,2)&amp;LEFT(V487,2)&amp;LEFT(W487,2))</f>
        <v>CAT20161116GRCH2E</v>
      </c>
      <c r="AC487" s="162">
        <f>COUNTIF($AB$4:$AB$297,AB487)</f>
        <v>0</v>
      </c>
      <c r="AD487" s="162" t="str">
        <f>VLOOKUP(U487,NIVEAUXADMIN!A:B,2,FALSE)</f>
        <v>HT08</v>
      </c>
      <c r="AE487" s="162" t="str">
        <f>VLOOKUP(V487,NIVEAUXADMIN!E:F,2,FALSE)</f>
        <v>HT08815</v>
      </c>
      <c r="AF487" s="162" t="str">
        <f>VLOOKUP(W487,NIVEAUXADMIN!I:J,2,FALSE)</f>
        <v>HT08815-02</v>
      </c>
      <c r="AG487" s="162">
        <f>IF(SUMPRODUCT(($A$4:$A487=A487)*($V$4:$V487=V487))&gt;1,0,1)</f>
        <v>0</v>
      </c>
    </row>
    <row r="488" spans="1:33" s="162" customFormat="1" ht="15" customHeight="1">
      <c r="A488" s="162" t="s">
        <v>53</v>
      </c>
      <c r="B488" s="162" t="s">
        <v>53</v>
      </c>
      <c r="C488" s="162" t="s">
        <v>26</v>
      </c>
      <c r="E488" s="162" t="s">
        <v>48</v>
      </c>
      <c r="F488" s="162" t="s">
        <v>16</v>
      </c>
      <c r="G488" s="162" t="str">
        <f>CHOOSE(MONTH(H488), "Janvier", "Fevrier", "Mars", "Avril", "Mai", "Juin", "Juillet", "Aout", "Septembre", "Octobre", "Novembre", "Decembre")</f>
        <v>Novembre</v>
      </c>
      <c r="H488" s="153">
        <v>42702</v>
      </c>
      <c r="I488" s="84" t="s">
        <v>1049</v>
      </c>
      <c r="J488" s="162" t="s">
        <v>1053</v>
      </c>
      <c r="K488" s="162" t="s">
        <v>1048</v>
      </c>
      <c r="L488" s="72" t="s">
        <v>1226</v>
      </c>
      <c r="M488" s="80" t="str">
        <f>IFERROR(VLOOKUP(K488,REFERENCES!R:S,2,FALSE),"")</f>
        <v>Nombre</v>
      </c>
      <c r="N488" s="154">
        <v>845</v>
      </c>
      <c r="O488" s="75"/>
      <c r="P488" s="75"/>
      <c r="Q488" s="75"/>
      <c r="R488" s="79" t="s">
        <v>1875</v>
      </c>
      <c r="S488" s="75">
        <v>845</v>
      </c>
      <c r="U488" s="162" t="s">
        <v>17</v>
      </c>
      <c r="V488" s="162" t="s">
        <v>269</v>
      </c>
      <c r="W488" s="86" t="s">
        <v>1282</v>
      </c>
      <c r="X488" s="162" t="s">
        <v>1138</v>
      </c>
      <c r="AB488" s="162" t="str">
        <f>UPPER(LEFT(A488,3)&amp;YEAR(H488)&amp;MONTH(H488)&amp;DAY((H488))&amp;LEFT(U488,2)&amp;LEFT(V488,2)&amp;LEFT(W488,2))</f>
        <v>CAT20161128GRMO1E</v>
      </c>
      <c r="AC488" s="162">
        <f>COUNTIF($AB$4:$AB$297,AB488)</f>
        <v>0</v>
      </c>
      <c r="AD488" s="162" t="str">
        <f>VLOOKUP(U488,NIVEAUXADMIN!A:B,2,FALSE)</f>
        <v>HT08</v>
      </c>
      <c r="AE488" s="162" t="str">
        <f>VLOOKUP(V488,NIVEAUXADMIN!E:F,2,FALSE)</f>
        <v>HT08814</v>
      </c>
      <c r="AF488" s="162" t="str">
        <f>VLOOKUP(W488,NIVEAUXADMIN!I:J,2,FALSE)</f>
        <v>HT08814-01</v>
      </c>
      <c r="AG488" s="162">
        <f>IF(SUMPRODUCT(($A$4:$A488=A488)*($V$4:$V488=V488))&gt;1,0,1)</f>
        <v>1</v>
      </c>
    </row>
    <row r="489" spans="1:33" s="162" customFormat="1" ht="15" customHeight="1">
      <c r="A489" s="162" t="s">
        <v>53</v>
      </c>
      <c r="B489" s="162" t="s">
        <v>53</v>
      </c>
      <c r="C489" s="162" t="s">
        <v>26</v>
      </c>
      <c r="E489" s="162" t="s">
        <v>48</v>
      </c>
      <c r="F489" s="162" t="s">
        <v>16</v>
      </c>
      <c r="G489" s="162" t="s">
        <v>2922</v>
      </c>
      <c r="H489" s="153" t="s">
        <v>1951</v>
      </c>
      <c r="I489" s="84" t="s">
        <v>1051</v>
      </c>
      <c r="J489" s="162" t="s">
        <v>1052</v>
      </c>
      <c r="K489" s="162" t="s">
        <v>1054</v>
      </c>
      <c r="L489" s="72"/>
      <c r="M489" s="80" t="str">
        <f>IFERROR(VLOOKUP(K489,REFERENCES!R:S,2,FALSE),"")</f>
        <v>Nombre</v>
      </c>
      <c r="N489" s="154">
        <v>1000</v>
      </c>
      <c r="O489" s="75"/>
      <c r="P489" s="75"/>
      <c r="Q489" s="75"/>
      <c r="R489" s="79" t="s">
        <v>1875</v>
      </c>
      <c r="S489" s="75">
        <v>1000</v>
      </c>
      <c r="U489" s="162" t="s">
        <v>20</v>
      </c>
      <c r="V489" s="162" t="s">
        <v>539</v>
      </c>
      <c r="W489" s="86"/>
      <c r="AA489" s="162" t="s">
        <v>2652</v>
      </c>
      <c r="AB489" s="162" t="e">
        <f>UPPER(LEFT(A489,3)&amp;YEAR(H489)&amp;MONTH(H489)&amp;DAY((H489))&amp;LEFT(U489,2)&amp;LEFT(V489,2)&amp;LEFT(W489,2))</f>
        <v>#VALUE!</v>
      </c>
      <c r="AC489" s="162">
        <f>COUNTIF($AB$4:$AB$297,AB489)</f>
        <v>72</v>
      </c>
      <c r="AD489" s="162" t="str">
        <f>VLOOKUP(U489,NIVEAUXADMIN!A:B,2,FALSE)</f>
        <v>HT07</v>
      </c>
      <c r="AE489" s="162" t="str">
        <f>VLOOKUP(V489,NIVEAUXADMIN!E:F,2,FALSE)</f>
        <v>HT07721</v>
      </c>
      <c r="AF489" s="162" t="e">
        <f>VLOOKUP(W489,NIVEAUXADMIN!I:J,2,FALSE)</f>
        <v>#N/A</v>
      </c>
      <c r="AG489" s="162">
        <f>IF(SUMPRODUCT(($A$4:$A489=A489)*($V$4:$V489=V489))&gt;1,0,1)</f>
        <v>1</v>
      </c>
    </row>
    <row r="490" spans="1:33" s="162" customFormat="1" ht="15" customHeight="1">
      <c r="A490" s="162" t="s">
        <v>53</v>
      </c>
      <c r="B490" s="162" t="s">
        <v>53</v>
      </c>
      <c r="C490" s="162" t="s">
        <v>26</v>
      </c>
      <c r="E490" s="162" t="s">
        <v>48</v>
      </c>
      <c r="F490" s="162" t="s">
        <v>16</v>
      </c>
      <c r="G490" s="162" t="s">
        <v>2922</v>
      </c>
      <c r="H490" s="153" t="s">
        <v>1951</v>
      </c>
      <c r="I490" s="84" t="s">
        <v>1051</v>
      </c>
      <c r="J490" s="162" t="s">
        <v>1052</v>
      </c>
      <c r="K490" s="162" t="s">
        <v>1063</v>
      </c>
      <c r="L490" s="72"/>
      <c r="M490" s="80" t="str">
        <f>IFERROR(VLOOKUP(K490,REFERENCES!R:S,2,FALSE),"")</f>
        <v>Nombre</v>
      </c>
      <c r="N490" s="154">
        <v>1000</v>
      </c>
      <c r="O490" s="75"/>
      <c r="P490" s="75"/>
      <c r="Q490" s="75"/>
      <c r="R490" s="79" t="s">
        <v>1875</v>
      </c>
      <c r="S490" s="75">
        <v>1000</v>
      </c>
      <c r="U490" s="162" t="s">
        <v>20</v>
      </c>
      <c r="V490" s="162" t="s">
        <v>539</v>
      </c>
      <c r="W490" s="86"/>
      <c r="AA490" s="162" t="s">
        <v>2652</v>
      </c>
      <c r="AB490" s="162" t="e">
        <f>UPPER(LEFT(A490,3)&amp;YEAR(H490)&amp;MONTH(H490)&amp;DAY((H490))&amp;LEFT(U490,2)&amp;LEFT(V490,2)&amp;LEFT(W490,2))</f>
        <v>#VALUE!</v>
      </c>
      <c r="AC490" s="162">
        <f>COUNTIF($AB$4:$AB$297,AB490)</f>
        <v>72</v>
      </c>
      <c r="AD490" s="162" t="str">
        <f>VLOOKUP(U490,NIVEAUXADMIN!A:B,2,FALSE)</f>
        <v>HT07</v>
      </c>
      <c r="AE490" s="162" t="str">
        <f>VLOOKUP(V490,NIVEAUXADMIN!E:F,2,FALSE)</f>
        <v>HT07721</v>
      </c>
      <c r="AF490" s="162" t="e">
        <f>VLOOKUP(W490,NIVEAUXADMIN!I:J,2,FALSE)</f>
        <v>#N/A</v>
      </c>
      <c r="AG490" s="162">
        <f>IF(SUMPRODUCT(($A$4:$A490=A490)*($V$4:$V490=V490))&gt;1,0,1)</f>
        <v>0</v>
      </c>
    </row>
    <row r="491" spans="1:33" s="162" customFormat="1" ht="15" customHeight="1">
      <c r="A491" s="162" t="s">
        <v>53</v>
      </c>
      <c r="B491" s="162" t="s">
        <v>53</v>
      </c>
      <c r="C491" s="162" t="s">
        <v>26</v>
      </c>
      <c r="E491" s="162" t="s">
        <v>48</v>
      </c>
      <c r="F491" s="162" t="s">
        <v>16</v>
      </c>
      <c r="G491" s="162" t="s">
        <v>2922</v>
      </c>
      <c r="H491" s="153" t="s">
        <v>1951</v>
      </c>
      <c r="I491" s="84" t="s">
        <v>1051</v>
      </c>
      <c r="J491" s="162" t="s">
        <v>1052</v>
      </c>
      <c r="K491" s="162" t="s">
        <v>1062</v>
      </c>
      <c r="L491" s="72"/>
      <c r="M491" s="80" t="str">
        <f>IFERROR(VLOOKUP(K491,REFERENCES!R:S,2,FALSE),"")</f>
        <v>Nombre</v>
      </c>
      <c r="N491" s="154">
        <v>1000</v>
      </c>
      <c r="O491" s="75"/>
      <c r="P491" s="75"/>
      <c r="Q491" s="75"/>
      <c r="R491" s="79" t="s">
        <v>1875</v>
      </c>
      <c r="S491" s="75">
        <v>1000</v>
      </c>
      <c r="U491" s="162" t="s">
        <v>20</v>
      </c>
      <c r="V491" s="162" t="s">
        <v>539</v>
      </c>
      <c r="W491" s="86"/>
      <c r="AA491" s="162" t="s">
        <v>2652</v>
      </c>
      <c r="AB491" s="162" t="e">
        <f>UPPER(LEFT(A491,3)&amp;YEAR(H491)&amp;MONTH(H491)&amp;DAY((H491))&amp;LEFT(U491,2)&amp;LEFT(V491,2)&amp;LEFT(W491,2))</f>
        <v>#VALUE!</v>
      </c>
      <c r="AC491" s="162">
        <f>COUNTIF($AB$4:$AB$297,AB491)</f>
        <v>72</v>
      </c>
      <c r="AD491" s="162" t="str">
        <f>VLOOKUP(U491,NIVEAUXADMIN!A:B,2,FALSE)</f>
        <v>HT07</v>
      </c>
      <c r="AE491" s="162" t="str">
        <f>VLOOKUP(V491,NIVEAUXADMIN!E:F,2,FALSE)</f>
        <v>HT07721</v>
      </c>
      <c r="AF491" s="162" t="e">
        <f>VLOOKUP(W491,NIVEAUXADMIN!I:J,2,FALSE)</f>
        <v>#N/A</v>
      </c>
      <c r="AG491" s="162">
        <f>IF(SUMPRODUCT(($A$4:$A491=A491)*($V$4:$V491=V491))&gt;1,0,1)</f>
        <v>0</v>
      </c>
    </row>
    <row r="492" spans="1:33" s="162" customFormat="1" ht="15" customHeight="1">
      <c r="A492" s="162" t="s">
        <v>53</v>
      </c>
      <c r="B492" s="162" t="s">
        <v>53</v>
      </c>
      <c r="C492" s="162" t="s">
        <v>26</v>
      </c>
      <c r="E492" s="162" t="s">
        <v>48</v>
      </c>
      <c r="F492" s="162" t="s">
        <v>16</v>
      </c>
      <c r="G492" s="162" t="s">
        <v>2922</v>
      </c>
      <c r="H492" s="153" t="s">
        <v>1951</v>
      </c>
      <c r="I492" s="84" t="s">
        <v>1049</v>
      </c>
      <c r="J492" s="162" t="s">
        <v>1053</v>
      </c>
      <c r="K492" s="162" t="s">
        <v>1048</v>
      </c>
      <c r="L492" s="72"/>
      <c r="M492" s="80" t="str">
        <f>IFERROR(VLOOKUP(K492,REFERENCES!R:S,2,FALSE),"")</f>
        <v>Nombre</v>
      </c>
      <c r="N492" s="154">
        <v>50</v>
      </c>
      <c r="O492" s="75"/>
      <c r="P492" s="75"/>
      <c r="Q492" s="75"/>
      <c r="R492" s="79" t="s">
        <v>1875</v>
      </c>
      <c r="S492" s="75">
        <v>50</v>
      </c>
      <c r="U492" s="162" t="s">
        <v>20</v>
      </c>
      <c r="V492" s="162" t="s">
        <v>542</v>
      </c>
      <c r="W492" s="86" t="s">
        <v>1505</v>
      </c>
      <c r="AB492" s="162" t="e">
        <f>UPPER(LEFT(A492,3)&amp;YEAR(H492)&amp;MONTH(H492)&amp;DAY((H492))&amp;LEFT(U492,2)&amp;LEFT(V492,2)&amp;LEFT(W492,2))</f>
        <v>#VALUE!</v>
      </c>
      <c r="AC492" s="162">
        <f>COUNTIF($AB$4:$AB$297,AB492)</f>
        <v>72</v>
      </c>
      <c r="AD492" s="162" t="str">
        <f>VLOOKUP(U492,NIVEAUXADMIN!A:B,2,FALSE)</f>
        <v>HT07</v>
      </c>
      <c r="AE492" s="162" t="str">
        <f>VLOOKUP(V492,NIVEAUXADMIN!E:F,2,FALSE)</f>
        <v>HT07743</v>
      </c>
      <c r="AF492" s="162" t="str">
        <f>VLOOKUP(W492,NIVEAUXADMIN!I:J,2,FALSE)</f>
        <v>HT07743-02</v>
      </c>
      <c r="AG492" s="162">
        <f>IF(SUMPRODUCT(($A$4:$A492=A492)*($V$4:$V492=V492))&gt;1,0,1)</f>
        <v>1</v>
      </c>
    </row>
    <row r="493" spans="1:33" s="162" customFormat="1" ht="15" customHeight="1">
      <c r="A493" s="162" t="s">
        <v>53</v>
      </c>
      <c r="B493" s="162" t="s">
        <v>53</v>
      </c>
      <c r="C493" s="162" t="s">
        <v>26</v>
      </c>
      <c r="E493" s="162" t="s">
        <v>48</v>
      </c>
      <c r="F493" s="162" t="s">
        <v>16</v>
      </c>
      <c r="G493" s="162" t="s">
        <v>2922</v>
      </c>
      <c r="H493" s="153" t="s">
        <v>1951</v>
      </c>
      <c r="I493" s="84" t="s">
        <v>1051</v>
      </c>
      <c r="J493" s="162" t="s">
        <v>1052</v>
      </c>
      <c r="K493" s="162" t="s">
        <v>1062</v>
      </c>
      <c r="L493" s="72"/>
      <c r="M493" s="80" t="str">
        <f>IFERROR(VLOOKUP(K493,REFERENCES!R:S,2,FALSE),"")</f>
        <v>Nombre</v>
      </c>
      <c r="N493" s="154">
        <v>200</v>
      </c>
      <c r="O493" s="75"/>
      <c r="P493" s="75"/>
      <c r="Q493" s="75"/>
      <c r="R493" s="79" t="s">
        <v>1875</v>
      </c>
      <c r="S493" s="75">
        <v>50</v>
      </c>
      <c r="T493" s="162" t="s">
        <v>1040</v>
      </c>
      <c r="U493" s="162" t="s">
        <v>20</v>
      </c>
      <c r="V493" s="162" t="s">
        <v>542</v>
      </c>
      <c r="W493" s="86" t="s">
        <v>1505</v>
      </c>
      <c r="AB493" s="162" t="e">
        <f>UPPER(LEFT(A493,3)&amp;YEAR(H493)&amp;MONTH(H493)&amp;DAY((H493))&amp;LEFT(U493,2)&amp;LEFT(V493,2)&amp;LEFT(W493,2))</f>
        <v>#VALUE!</v>
      </c>
      <c r="AC493" s="162">
        <f>COUNTIF($AB$4:$AB$297,AB493)</f>
        <v>72</v>
      </c>
      <c r="AD493" s="162" t="str">
        <f>VLOOKUP(U493,NIVEAUXADMIN!A:B,2,FALSE)</f>
        <v>HT07</v>
      </c>
      <c r="AE493" s="162" t="str">
        <f>VLOOKUP(V493,NIVEAUXADMIN!E:F,2,FALSE)</f>
        <v>HT07743</v>
      </c>
      <c r="AF493" s="162" t="str">
        <f>VLOOKUP(W493,NIVEAUXADMIN!I:J,2,FALSE)</f>
        <v>HT07743-02</v>
      </c>
      <c r="AG493" s="162">
        <f>IF(SUMPRODUCT(($A$4:$A493=A493)*($V$4:$V493=V493))&gt;1,0,1)</f>
        <v>0</v>
      </c>
    </row>
    <row r="494" spans="1:33" s="162" customFormat="1" ht="15" customHeight="1">
      <c r="A494" s="162" t="s">
        <v>53</v>
      </c>
      <c r="B494" s="162" t="s">
        <v>53</v>
      </c>
      <c r="C494" s="162" t="s">
        <v>26</v>
      </c>
      <c r="E494" s="162" t="s">
        <v>48</v>
      </c>
      <c r="F494" s="162" t="s">
        <v>16</v>
      </c>
      <c r="G494" s="162" t="s">
        <v>2922</v>
      </c>
      <c r="H494" s="153" t="s">
        <v>1951</v>
      </c>
      <c r="I494" s="84" t="s">
        <v>1051</v>
      </c>
      <c r="J494" s="162" t="s">
        <v>1052</v>
      </c>
      <c r="K494" s="162" t="s">
        <v>1054</v>
      </c>
      <c r="L494" s="72"/>
      <c r="M494" s="80" t="str">
        <f>IFERROR(VLOOKUP(K494,REFERENCES!R:S,2,FALSE),"")</f>
        <v>Nombre</v>
      </c>
      <c r="N494" s="154">
        <v>1000</v>
      </c>
      <c r="O494" s="75"/>
      <c r="P494" s="75"/>
      <c r="Q494" s="75"/>
      <c r="R494" s="79" t="s">
        <v>1875</v>
      </c>
      <c r="S494" s="75">
        <v>1000</v>
      </c>
      <c r="U494" s="162" t="s">
        <v>20</v>
      </c>
      <c r="V494" s="162" t="s">
        <v>542</v>
      </c>
      <c r="W494" s="86"/>
      <c r="AA494" s="162" t="s">
        <v>2652</v>
      </c>
      <c r="AB494" s="162" t="e">
        <f>UPPER(LEFT(A494,3)&amp;YEAR(H494)&amp;MONTH(H494)&amp;DAY((H494))&amp;LEFT(U494,2)&amp;LEFT(V494,2)&amp;LEFT(W494,2))</f>
        <v>#VALUE!</v>
      </c>
      <c r="AC494" s="162">
        <f>COUNTIF($AB$4:$AB$297,AB494)</f>
        <v>72</v>
      </c>
      <c r="AD494" s="162" t="str">
        <f>VLOOKUP(U494,NIVEAUXADMIN!A:B,2,FALSE)</f>
        <v>HT07</v>
      </c>
      <c r="AE494" s="162" t="str">
        <f>VLOOKUP(V494,NIVEAUXADMIN!E:F,2,FALSE)</f>
        <v>HT07743</v>
      </c>
      <c r="AF494" s="162" t="e">
        <f>VLOOKUP(W494,NIVEAUXADMIN!I:J,2,FALSE)</f>
        <v>#N/A</v>
      </c>
      <c r="AG494" s="162">
        <f>IF(SUMPRODUCT(($A$4:$A494=A494)*($V$4:$V494=V494))&gt;1,0,1)</f>
        <v>0</v>
      </c>
    </row>
    <row r="495" spans="1:33" s="162" customFormat="1" ht="15" customHeight="1">
      <c r="A495" s="162" t="s">
        <v>53</v>
      </c>
      <c r="B495" s="162" t="s">
        <v>53</v>
      </c>
      <c r="C495" s="162" t="s">
        <v>26</v>
      </c>
      <c r="E495" s="162" t="s">
        <v>48</v>
      </c>
      <c r="F495" s="162" t="s">
        <v>16</v>
      </c>
      <c r="G495" s="162" t="s">
        <v>2922</v>
      </c>
      <c r="H495" s="153" t="s">
        <v>1951</v>
      </c>
      <c r="I495" s="84" t="s">
        <v>1051</v>
      </c>
      <c r="J495" s="162" t="s">
        <v>1052</v>
      </c>
      <c r="K495" s="162" t="s">
        <v>1063</v>
      </c>
      <c r="L495" s="72"/>
      <c r="M495" s="80" t="str">
        <f>IFERROR(VLOOKUP(K495,REFERENCES!R:S,2,FALSE),"")</f>
        <v>Nombre</v>
      </c>
      <c r="N495" s="154">
        <v>1000</v>
      </c>
      <c r="O495" s="75"/>
      <c r="P495" s="75"/>
      <c r="Q495" s="75"/>
      <c r="R495" s="79" t="s">
        <v>1875</v>
      </c>
      <c r="S495" s="75">
        <v>1000</v>
      </c>
      <c r="U495" s="162" t="s">
        <v>20</v>
      </c>
      <c r="V495" s="162" t="s">
        <v>542</v>
      </c>
      <c r="W495" s="86"/>
      <c r="AA495" s="162" t="s">
        <v>2652</v>
      </c>
      <c r="AB495" s="162" t="e">
        <f>UPPER(LEFT(A495,3)&amp;YEAR(H495)&amp;MONTH(H495)&amp;DAY((H495))&amp;LEFT(U495,2)&amp;LEFT(V495,2)&amp;LEFT(W495,2))</f>
        <v>#VALUE!</v>
      </c>
      <c r="AC495" s="162">
        <f>COUNTIF($AB$4:$AB$297,AB495)</f>
        <v>72</v>
      </c>
      <c r="AD495" s="162" t="str">
        <f>VLOOKUP(U495,NIVEAUXADMIN!A:B,2,FALSE)</f>
        <v>HT07</v>
      </c>
      <c r="AE495" s="162" t="str">
        <f>VLOOKUP(V495,NIVEAUXADMIN!E:F,2,FALSE)</f>
        <v>HT07743</v>
      </c>
      <c r="AF495" s="162" t="e">
        <f>VLOOKUP(W495,NIVEAUXADMIN!I:J,2,FALSE)</f>
        <v>#N/A</v>
      </c>
      <c r="AG495" s="162">
        <f>IF(SUMPRODUCT(($A$4:$A495=A495)*($V$4:$V495=V495))&gt;1,0,1)</f>
        <v>0</v>
      </c>
    </row>
    <row r="496" spans="1:33" s="162" customFormat="1" ht="15" customHeight="1">
      <c r="A496" s="162" t="s">
        <v>53</v>
      </c>
      <c r="B496" s="162" t="s">
        <v>53</v>
      </c>
      <c r="C496" s="162" t="s">
        <v>26</v>
      </c>
      <c r="E496" s="162" t="s">
        <v>48</v>
      </c>
      <c r="F496" s="162" t="s">
        <v>16</v>
      </c>
      <c r="G496" s="162" t="s">
        <v>2922</v>
      </c>
      <c r="H496" s="153" t="s">
        <v>1951</v>
      </c>
      <c r="I496" s="84" t="s">
        <v>1051</v>
      </c>
      <c r="J496" s="162" t="s">
        <v>1052</v>
      </c>
      <c r="K496" s="162" t="s">
        <v>1062</v>
      </c>
      <c r="L496" s="72"/>
      <c r="M496" s="80" t="str">
        <f>IFERROR(VLOOKUP(K496,REFERENCES!R:S,2,FALSE),"")</f>
        <v>Nombre</v>
      </c>
      <c r="N496" s="154">
        <v>1000</v>
      </c>
      <c r="O496" s="75"/>
      <c r="P496" s="75"/>
      <c r="Q496" s="75"/>
      <c r="R496" s="79" t="s">
        <v>1875</v>
      </c>
      <c r="S496" s="75">
        <v>1000</v>
      </c>
      <c r="U496" s="162" t="s">
        <v>20</v>
      </c>
      <c r="V496" s="162" t="s">
        <v>542</v>
      </c>
      <c r="W496" s="86"/>
      <c r="AA496" s="162" t="s">
        <v>2652</v>
      </c>
      <c r="AB496" s="162" t="e">
        <f>UPPER(LEFT(A496,3)&amp;YEAR(H496)&amp;MONTH(H496)&amp;DAY((H496))&amp;LEFT(U496,2)&amp;LEFT(V496,2)&amp;LEFT(W496,2))</f>
        <v>#VALUE!</v>
      </c>
      <c r="AC496" s="162">
        <f>COUNTIF($AB$4:$AB$297,AB496)</f>
        <v>72</v>
      </c>
      <c r="AD496" s="162" t="str">
        <f>VLOOKUP(U496,NIVEAUXADMIN!A:B,2,FALSE)</f>
        <v>HT07</v>
      </c>
      <c r="AE496" s="162" t="str">
        <f>VLOOKUP(V496,NIVEAUXADMIN!E:F,2,FALSE)</f>
        <v>HT07743</v>
      </c>
      <c r="AF496" s="162" t="e">
        <f>VLOOKUP(W496,NIVEAUXADMIN!I:J,2,FALSE)</f>
        <v>#N/A</v>
      </c>
      <c r="AG496" s="162">
        <f>IF(SUMPRODUCT(($A$4:$A496=A496)*($V$4:$V496=V496))&gt;1,0,1)</f>
        <v>0</v>
      </c>
    </row>
    <row r="497" spans="1:33" s="162" customFormat="1" ht="15" customHeight="1">
      <c r="A497" s="162" t="s">
        <v>53</v>
      </c>
      <c r="B497" s="162" t="s">
        <v>53</v>
      </c>
      <c r="C497" s="162" t="s">
        <v>26</v>
      </c>
      <c r="E497" s="162" t="s">
        <v>48</v>
      </c>
      <c r="F497" s="162" t="s">
        <v>16</v>
      </c>
      <c r="G497" s="162" t="s">
        <v>2922</v>
      </c>
      <c r="H497" s="153" t="s">
        <v>1951</v>
      </c>
      <c r="I497" s="84" t="s">
        <v>1051</v>
      </c>
      <c r="J497" s="162" t="s">
        <v>1052</v>
      </c>
      <c r="K497" s="162" t="s">
        <v>1056</v>
      </c>
      <c r="L497" s="72"/>
      <c r="M497" s="80" t="str">
        <f>IFERROR(VLOOKUP(K497,REFERENCES!R:S,2,FALSE),"")</f>
        <v>Nombre</v>
      </c>
      <c r="N497" s="154">
        <v>1000</v>
      </c>
      <c r="O497" s="75"/>
      <c r="P497" s="75"/>
      <c r="Q497" s="75"/>
      <c r="R497" s="79" t="s">
        <v>1875</v>
      </c>
      <c r="S497" s="75">
        <v>1000</v>
      </c>
      <c r="T497" s="162" t="s">
        <v>1040</v>
      </c>
      <c r="U497" s="162" t="s">
        <v>20</v>
      </c>
      <c r="V497" s="162" t="s">
        <v>545</v>
      </c>
      <c r="W497" s="86"/>
      <c r="AB497" s="162" t="e">
        <f>UPPER(LEFT(A497,3)&amp;YEAR(H497)&amp;MONTH(H497)&amp;DAY((H497))&amp;LEFT(U497,2)&amp;LEFT(V497,2)&amp;LEFT(W497,2))</f>
        <v>#VALUE!</v>
      </c>
      <c r="AC497" s="162">
        <f>COUNTIF($AB$4:$AB$297,AB497)</f>
        <v>72</v>
      </c>
      <c r="AD497" s="162" t="str">
        <f>VLOOKUP(U497,NIVEAUXADMIN!A:B,2,FALSE)</f>
        <v>HT07</v>
      </c>
      <c r="AE497" s="162" t="str">
        <f>VLOOKUP(V497,NIVEAUXADMIN!E:F,2,FALSE)</f>
        <v>HT07722</v>
      </c>
      <c r="AF497" s="162" t="e">
        <f>VLOOKUP(W497,NIVEAUXADMIN!I:J,2,FALSE)</f>
        <v>#N/A</v>
      </c>
      <c r="AG497" s="162">
        <f>IF(SUMPRODUCT(($A$4:$A497=A497)*($V$4:$V497=V497))&gt;1,0,1)</f>
        <v>1</v>
      </c>
    </row>
    <row r="498" spans="1:33" s="162" customFormat="1" ht="15" customHeight="1">
      <c r="A498" s="162" t="s">
        <v>53</v>
      </c>
      <c r="B498" s="162" t="s">
        <v>53</v>
      </c>
      <c r="C498" s="162" t="s">
        <v>26</v>
      </c>
      <c r="E498" s="162" t="s">
        <v>48</v>
      </c>
      <c r="F498" s="162" t="s">
        <v>16</v>
      </c>
      <c r="G498" s="162" t="s">
        <v>2922</v>
      </c>
      <c r="H498" s="153" t="s">
        <v>1951</v>
      </c>
      <c r="I498" s="84" t="s">
        <v>1051</v>
      </c>
      <c r="J498" s="162" t="s">
        <v>1052</v>
      </c>
      <c r="K498" s="162" t="s">
        <v>1054</v>
      </c>
      <c r="L498" s="72"/>
      <c r="M498" s="80" t="str">
        <f>IFERROR(VLOOKUP(K498,REFERENCES!R:S,2,FALSE),"")</f>
        <v>Nombre</v>
      </c>
      <c r="N498" s="154">
        <v>1000</v>
      </c>
      <c r="O498" s="75"/>
      <c r="P498" s="75"/>
      <c r="Q498" s="75"/>
      <c r="R498" s="79" t="s">
        <v>1875</v>
      </c>
      <c r="S498" s="75">
        <v>1000</v>
      </c>
      <c r="U498" s="162" t="s">
        <v>20</v>
      </c>
      <c r="V498" s="162" t="s">
        <v>545</v>
      </c>
      <c r="W498" s="86"/>
      <c r="AA498" s="162" t="s">
        <v>2652</v>
      </c>
      <c r="AB498" s="162" t="e">
        <f>UPPER(LEFT(A498,3)&amp;YEAR(H498)&amp;MONTH(H498)&amp;DAY((H498))&amp;LEFT(U498,2)&amp;LEFT(V498,2)&amp;LEFT(W498,2))</f>
        <v>#VALUE!</v>
      </c>
      <c r="AC498" s="162">
        <f>COUNTIF($AB$4:$AB$297,AB498)</f>
        <v>72</v>
      </c>
      <c r="AD498" s="162" t="str">
        <f>VLOOKUP(U498,NIVEAUXADMIN!A:B,2,FALSE)</f>
        <v>HT07</v>
      </c>
      <c r="AE498" s="162" t="str">
        <f>VLOOKUP(V498,NIVEAUXADMIN!E:F,2,FALSE)</f>
        <v>HT07722</v>
      </c>
      <c r="AF498" s="162" t="e">
        <f>VLOOKUP(W498,NIVEAUXADMIN!I:J,2,FALSE)</f>
        <v>#N/A</v>
      </c>
      <c r="AG498" s="162">
        <f>IF(SUMPRODUCT(($A$4:$A498=A498)*($V$4:$V498=V498))&gt;1,0,1)</f>
        <v>0</v>
      </c>
    </row>
    <row r="499" spans="1:33" s="162" customFormat="1" ht="15" customHeight="1">
      <c r="A499" s="162" t="s">
        <v>53</v>
      </c>
      <c r="B499" s="162" t="s">
        <v>53</v>
      </c>
      <c r="C499" s="162" t="s">
        <v>26</v>
      </c>
      <c r="E499" s="162" t="s">
        <v>48</v>
      </c>
      <c r="F499" s="162" t="s">
        <v>16</v>
      </c>
      <c r="G499" s="162" t="s">
        <v>2922</v>
      </c>
      <c r="H499" s="153" t="s">
        <v>1951</v>
      </c>
      <c r="I499" s="84" t="s">
        <v>1051</v>
      </c>
      <c r="J499" s="162" t="s">
        <v>1052</v>
      </c>
      <c r="K499" s="162" t="s">
        <v>1054</v>
      </c>
      <c r="L499" s="72"/>
      <c r="M499" s="80" t="str">
        <f>IFERROR(VLOOKUP(K499,REFERENCES!R:S,2,FALSE),"")</f>
        <v>Nombre</v>
      </c>
      <c r="N499" s="154">
        <v>1000</v>
      </c>
      <c r="O499" s="75"/>
      <c r="P499" s="75"/>
      <c r="Q499" s="75"/>
      <c r="R499" s="79" t="s">
        <v>1875</v>
      </c>
      <c r="S499" s="75">
        <v>1000</v>
      </c>
      <c r="T499" s="162" t="s">
        <v>1040</v>
      </c>
      <c r="U499" s="162" t="s">
        <v>20</v>
      </c>
      <c r="V499" s="162" t="s">
        <v>545</v>
      </c>
      <c r="W499" s="86"/>
      <c r="AB499" s="162" t="e">
        <f>UPPER(LEFT(A499,3)&amp;YEAR(H499)&amp;MONTH(H499)&amp;DAY((H499))&amp;LEFT(U499,2)&amp;LEFT(V499,2)&amp;LEFT(W499,2))</f>
        <v>#VALUE!</v>
      </c>
      <c r="AC499" s="162">
        <f>COUNTIF($AB$4:$AB$297,AB499)</f>
        <v>72</v>
      </c>
      <c r="AD499" s="162" t="str">
        <f>VLOOKUP(U499,NIVEAUXADMIN!A:B,2,FALSE)</f>
        <v>HT07</v>
      </c>
      <c r="AE499" s="162" t="str">
        <f>VLOOKUP(V499,NIVEAUXADMIN!E:F,2,FALSE)</f>
        <v>HT07722</v>
      </c>
      <c r="AF499" s="162" t="e">
        <f>VLOOKUP(W499,NIVEAUXADMIN!I:J,2,FALSE)</f>
        <v>#N/A</v>
      </c>
      <c r="AG499" s="162">
        <f>IF(SUMPRODUCT(($A$4:$A499=A499)*($V$4:$V499=V499))&gt;1,0,1)</f>
        <v>0</v>
      </c>
    </row>
    <row r="500" spans="1:33" s="162" customFormat="1" ht="15" customHeight="1">
      <c r="A500" s="162" t="s">
        <v>53</v>
      </c>
      <c r="B500" s="162" t="s">
        <v>53</v>
      </c>
      <c r="C500" s="162" t="s">
        <v>26</v>
      </c>
      <c r="E500" s="162" t="s">
        <v>48</v>
      </c>
      <c r="F500" s="162" t="s">
        <v>16</v>
      </c>
      <c r="G500" s="162" t="s">
        <v>2922</v>
      </c>
      <c r="H500" s="153" t="s">
        <v>1951</v>
      </c>
      <c r="I500" s="84" t="s">
        <v>1051</v>
      </c>
      <c r="J500" s="162" t="s">
        <v>1052</v>
      </c>
      <c r="K500" s="162" t="s">
        <v>1063</v>
      </c>
      <c r="L500" s="72"/>
      <c r="M500" s="80" t="str">
        <f>IFERROR(VLOOKUP(K500,REFERENCES!R:S,2,FALSE),"")</f>
        <v>Nombre</v>
      </c>
      <c r="N500" s="154">
        <v>1000</v>
      </c>
      <c r="O500" s="75"/>
      <c r="P500" s="75"/>
      <c r="Q500" s="75"/>
      <c r="R500" s="79" t="s">
        <v>1875</v>
      </c>
      <c r="S500" s="75">
        <v>1000</v>
      </c>
      <c r="U500" s="162" t="s">
        <v>20</v>
      </c>
      <c r="V500" s="162" t="s">
        <v>545</v>
      </c>
      <c r="W500" s="86"/>
      <c r="AA500" s="162" t="s">
        <v>2652</v>
      </c>
      <c r="AB500" s="162" t="e">
        <f>UPPER(LEFT(A500,3)&amp;YEAR(H500)&amp;MONTH(H500)&amp;DAY((H500))&amp;LEFT(U500,2)&amp;LEFT(V500,2)&amp;LEFT(W500,2))</f>
        <v>#VALUE!</v>
      </c>
      <c r="AC500" s="162">
        <f>COUNTIF($AB$4:$AB$297,AB500)</f>
        <v>72</v>
      </c>
      <c r="AD500" s="162" t="str">
        <f>VLOOKUP(U500,NIVEAUXADMIN!A:B,2,FALSE)</f>
        <v>HT07</v>
      </c>
      <c r="AE500" s="162" t="str">
        <f>VLOOKUP(V500,NIVEAUXADMIN!E:F,2,FALSE)</f>
        <v>HT07722</v>
      </c>
      <c r="AF500" s="162" t="e">
        <f>VLOOKUP(W500,NIVEAUXADMIN!I:J,2,FALSE)</f>
        <v>#N/A</v>
      </c>
      <c r="AG500" s="162">
        <f>IF(SUMPRODUCT(($A$4:$A500=A500)*($V$4:$V500=V500))&gt;1,0,1)</f>
        <v>0</v>
      </c>
    </row>
    <row r="501" spans="1:33" s="162" customFormat="1" ht="15" customHeight="1">
      <c r="A501" s="162" t="s">
        <v>53</v>
      </c>
      <c r="B501" s="162" t="s">
        <v>53</v>
      </c>
      <c r="C501" s="162" t="s">
        <v>26</v>
      </c>
      <c r="E501" s="162" t="s">
        <v>48</v>
      </c>
      <c r="F501" s="162" t="s">
        <v>16</v>
      </c>
      <c r="G501" s="162" t="s">
        <v>2922</v>
      </c>
      <c r="H501" s="153" t="s">
        <v>1951</v>
      </c>
      <c r="I501" s="84" t="s">
        <v>1051</v>
      </c>
      <c r="J501" s="162" t="s">
        <v>1052</v>
      </c>
      <c r="K501" s="162" t="s">
        <v>1063</v>
      </c>
      <c r="L501" s="72"/>
      <c r="M501" s="80" t="str">
        <f>IFERROR(VLOOKUP(K501,REFERENCES!R:S,2,FALSE),"")</f>
        <v>Nombre</v>
      </c>
      <c r="N501" s="154">
        <v>1000</v>
      </c>
      <c r="O501" s="75"/>
      <c r="P501" s="75"/>
      <c r="Q501" s="75"/>
      <c r="R501" s="79" t="s">
        <v>1875</v>
      </c>
      <c r="S501" s="75">
        <v>1000</v>
      </c>
      <c r="T501" s="162" t="s">
        <v>1040</v>
      </c>
      <c r="U501" s="162" t="s">
        <v>20</v>
      </c>
      <c r="V501" s="162" t="s">
        <v>545</v>
      </c>
      <c r="W501" s="86"/>
      <c r="AB501" s="162" t="e">
        <f>UPPER(LEFT(A501,3)&amp;YEAR(H501)&amp;MONTH(H501)&amp;DAY((H501))&amp;LEFT(U501,2)&amp;LEFT(V501,2)&amp;LEFT(W501,2))</f>
        <v>#VALUE!</v>
      </c>
      <c r="AC501" s="162">
        <f>COUNTIF($AB$4:$AB$297,AB501)</f>
        <v>72</v>
      </c>
      <c r="AD501" s="162" t="str">
        <f>VLOOKUP(U501,NIVEAUXADMIN!A:B,2,FALSE)</f>
        <v>HT07</v>
      </c>
      <c r="AE501" s="162" t="str">
        <f>VLOOKUP(V501,NIVEAUXADMIN!E:F,2,FALSE)</f>
        <v>HT07722</v>
      </c>
      <c r="AF501" s="162" t="e">
        <f>VLOOKUP(W501,NIVEAUXADMIN!I:J,2,FALSE)</f>
        <v>#N/A</v>
      </c>
      <c r="AG501" s="162">
        <f>IF(SUMPRODUCT(($A$4:$A501=A501)*($V$4:$V501=V501))&gt;1,0,1)</f>
        <v>0</v>
      </c>
    </row>
    <row r="502" spans="1:33" s="162" customFormat="1" ht="15" customHeight="1">
      <c r="A502" s="162" t="s">
        <v>53</v>
      </c>
      <c r="B502" s="162" t="s">
        <v>53</v>
      </c>
      <c r="C502" s="162" t="s">
        <v>26</v>
      </c>
      <c r="E502" s="162" t="s">
        <v>48</v>
      </c>
      <c r="F502" s="162" t="s">
        <v>16</v>
      </c>
      <c r="G502" s="162" t="s">
        <v>2922</v>
      </c>
      <c r="H502" s="153" t="s">
        <v>1951</v>
      </c>
      <c r="I502" s="84" t="s">
        <v>1051</v>
      </c>
      <c r="J502" s="162" t="s">
        <v>1052</v>
      </c>
      <c r="K502" s="162" t="s">
        <v>1062</v>
      </c>
      <c r="L502" s="72"/>
      <c r="M502" s="80" t="str">
        <f>IFERROR(VLOOKUP(K502,REFERENCES!R:S,2,FALSE),"")</f>
        <v>Nombre</v>
      </c>
      <c r="N502" s="154">
        <v>1000</v>
      </c>
      <c r="O502" s="75"/>
      <c r="P502" s="75"/>
      <c r="Q502" s="75"/>
      <c r="R502" s="79" t="s">
        <v>1875</v>
      </c>
      <c r="S502" s="75">
        <v>1000</v>
      </c>
      <c r="U502" s="162" t="s">
        <v>20</v>
      </c>
      <c r="V502" s="162" t="s">
        <v>545</v>
      </c>
      <c r="W502" s="86"/>
      <c r="AA502" s="162" t="s">
        <v>2652</v>
      </c>
      <c r="AB502" s="162" t="e">
        <f>UPPER(LEFT(A502,3)&amp;YEAR(H502)&amp;MONTH(H502)&amp;DAY((H502))&amp;LEFT(U502,2)&amp;LEFT(V502,2)&amp;LEFT(W502,2))</f>
        <v>#VALUE!</v>
      </c>
      <c r="AC502" s="162">
        <f>COUNTIF($AB$4:$AB$297,AB502)</f>
        <v>72</v>
      </c>
      <c r="AD502" s="162" t="str">
        <f>VLOOKUP(U502,NIVEAUXADMIN!A:B,2,FALSE)</f>
        <v>HT07</v>
      </c>
      <c r="AE502" s="162" t="str">
        <f>VLOOKUP(V502,NIVEAUXADMIN!E:F,2,FALSE)</f>
        <v>HT07722</v>
      </c>
      <c r="AF502" s="162" t="e">
        <f>VLOOKUP(W502,NIVEAUXADMIN!I:J,2,FALSE)</f>
        <v>#N/A</v>
      </c>
      <c r="AG502" s="162">
        <f>IF(SUMPRODUCT(($A$4:$A502=A502)*($V$4:$V502=V502))&gt;1,0,1)</f>
        <v>0</v>
      </c>
    </row>
    <row r="503" spans="1:33" s="162" customFormat="1" ht="15" customHeight="1">
      <c r="A503" s="162" t="s">
        <v>53</v>
      </c>
      <c r="B503" s="162" t="s">
        <v>53</v>
      </c>
      <c r="C503" s="162" t="s">
        <v>26</v>
      </c>
      <c r="E503" s="162" t="s">
        <v>48</v>
      </c>
      <c r="F503" s="162" t="s">
        <v>16</v>
      </c>
      <c r="G503" s="162" t="s">
        <v>2922</v>
      </c>
      <c r="H503" s="153" t="s">
        <v>1951</v>
      </c>
      <c r="I503" s="84" t="s">
        <v>1051</v>
      </c>
      <c r="J503" s="162" t="s">
        <v>1052</v>
      </c>
      <c r="K503" s="162" t="s">
        <v>1062</v>
      </c>
      <c r="L503" s="72"/>
      <c r="M503" s="80" t="str">
        <f>IFERROR(VLOOKUP(K503,REFERENCES!R:S,2,FALSE),"")</f>
        <v>Nombre</v>
      </c>
      <c r="N503" s="154">
        <v>1000</v>
      </c>
      <c r="O503" s="75"/>
      <c r="P503" s="75"/>
      <c r="Q503" s="75"/>
      <c r="R503" s="79" t="s">
        <v>1875</v>
      </c>
      <c r="S503" s="75">
        <v>1000</v>
      </c>
      <c r="T503" s="162" t="s">
        <v>1040</v>
      </c>
      <c r="U503" s="162" t="s">
        <v>20</v>
      </c>
      <c r="V503" s="162" t="s">
        <v>545</v>
      </c>
      <c r="W503" s="86"/>
      <c r="AB503" s="162" t="e">
        <f>UPPER(LEFT(A503,3)&amp;YEAR(H503)&amp;MONTH(H503)&amp;DAY((H503))&amp;LEFT(U503,2)&amp;LEFT(V503,2)&amp;LEFT(W503,2))</f>
        <v>#VALUE!</v>
      </c>
      <c r="AC503" s="162">
        <f>COUNTIF($AB$4:$AB$297,AB503)</f>
        <v>72</v>
      </c>
      <c r="AD503" s="162" t="str">
        <f>VLOOKUP(U503,NIVEAUXADMIN!A:B,2,FALSE)</f>
        <v>HT07</v>
      </c>
      <c r="AE503" s="162" t="str">
        <f>VLOOKUP(V503,NIVEAUXADMIN!E:F,2,FALSE)</f>
        <v>HT07722</v>
      </c>
      <c r="AF503" s="162" t="e">
        <f>VLOOKUP(W503,NIVEAUXADMIN!I:J,2,FALSE)</f>
        <v>#N/A</v>
      </c>
      <c r="AG503" s="162">
        <f>IF(SUMPRODUCT(($A$4:$A503=A503)*($V$4:$V503=V503))&gt;1,0,1)</f>
        <v>0</v>
      </c>
    </row>
    <row r="504" spans="1:33" s="162" customFormat="1" ht="15" customHeight="1">
      <c r="A504" s="162" t="s">
        <v>53</v>
      </c>
      <c r="B504" s="162" t="s">
        <v>53</v>
      </c>
      <c r="C504" s="162" t="s">
        <v>26</v>
      </c>
      <c r="E504" s="162" t="s">
        <v>48</v>
      </c>
      <c r="F504" s="162" t="s">
        <v>16</v>
      </c>
      <c r="G504" s="162" t="s">
        <v>2922</v>
      </c>
      <c r="H504" s="153" t="s">
        <v>1951</v>
      </c>
      <c r="I504" s="84" t="s">
        <v>1051</v>
      </c>
      <c r="J504" s="162" t="s">
        <v>1052</v>
      </c>
      <c r="K504" s="162" t="s">
        <v>1054</v>
      </c>
      <c r="L504" s="72"/>
      <c r="M504" s="80" t="str">
        <f>IFERROR(VLOOKUP(K504,REFERENCES!R:S,2,FALSE),"")</f>
        <v>Nombre</v>
      </c>
      <c r="N504" s="154">
        <v>1000</v>
      </c>
      <c r="O504" s="75"/>
      <c r="P504" s="75"/>
      <c r="Q504" s="75"/>
      <c r="R504" s="79" t="s">
        <v>1875</v>
      </c>
      <c r="S504" s="75">
        <v>1000</v>
      </c>
      <c r="U504" s="162" t="s">
        <v>20</v>
      </c>
      <c r="V504" s="162" t="s">
        <v>554</v>
      </c>
      <c r="W504" s="86"/>
      <c r="AA504" s="162" t="s">
        <v>2652</v>
      </c>
      <c r="AB504" s="162" t="e">
        <f>UPPER(LEFT(A504,3)&amp;YEAR(H504)&amp;MONTH(H504)&amp;DAY((H504))&amp;LEFT(U504,2)&amp;LEFT(V504,2)&amp;LEFT(W504,2))</f>
        <v>#VALUE!</v>
      </c>
      <c r="AC504" s="162">
        <f>COUNTIF($AB$4:$AB$297,AB504)</f>
        <v>72</v>
      </c>
      <c r="AD504" s="162" t="str">
        <f>VLOOKUP(U504,NIVEAUXADMIN!A:B,2,FALSE)</f>
        <v>HT07</v>
      </c>
      <c r="AE504" s="162" t="str">
        <f>VLOOKUP(V504,NIVEAUXADMIN!E:F,2,FALSE)</f>
        <v>HT07712</v>
      </c>
      <c r="AF504" s="162" t="e">
        <f>VLOOKUP(W504,NIVEAUXADMIN!I:J,2,FALSE)</f>
        <v>#N/A</v>
      </c>
      <c r="AG504" s="162">
        <f>IF(SUMPRODUCT(($A$4:$A504=A504)*($V$4:$V504=V504))&gt;1,0,1)</f>
        <v>1</v>
      </c>
    </row>
    <row r="505" spans="1:33" s="162" customFormat="1" ht="15" customHeight="1">
      <c r="A505" s="162" t="s">
        <v>53</v>
      </c>
      <c r="B505" s="162" t="s">
        <v>53</v>
      </c>
      <c r="C505" s="162" t="s">
        <v>26</v>
      </c>
      <c r="E505" s="162" t="s">
        <v>48</v>
      </c>
      <c r="F505" s="162" t="s">
        <v>16</v>
      </c>
      <c r="G505" s="162" t="s">
        <v>2922</v>
      </c>
      <c r="H505" s="153" t="s">
        <v>1951</v>
      </c>
      <c r="I505" s="84" t="s">
        <v>1051</v>
      </c>
      <c r="J505" s="162" t="s">
        <v>1052</v>
      </c>
      <c r="K505" s="162" t="s">
        <v>1063</v>
      </c>
      <c r="L505" s="72"/>
      <c r="M505" s="80" t="str">
        <f>IFERROR(VLOOKUP(K505,REFERENCES!R:S,2,FALSE),"")</f>
        <v>Nombre</v>
      </c>
      <c r="N505" s="154">
        <v>1000</v>
      </c>
      <c r="O505" s="75"/>
      <c r="P505" s="75"/>
      <c r="Q505" s="75"/>
      <c r="R505" s="79" t="s">
        <v>1875</v>
      </c>
      <c r="S505" s="75">
        <v>1000</v>
      </c>
      <c r="U505" s="162" t="s">
        <v>20</v>
      </c>
      <c r="V505" s="162" t="s">
        <v>554</v>
      </c>
      <c r="W505" s="86"/>
      <c r="AA505" s="162" t="s">
        <v>2652</v>
      </c>
      <c r="AB505" s="162" t="e">
        <f>UPPER(LEFT(A505,3)&amp;YEAR(H505)&amp;MONTH(H505)&amp;DAY((H505))&amp;LEFT(U505,2)&amp;LEFT(V505,2)&amp;LEFT(W505,2))</f>
        <v>#VALUE!</v>
      </c>
      <c r="AC505" s="162">
        <f>COUNTIF($AB$4:$AB$297,AB505)</f>
        <v>72</v>
      </c>
      <c r="AD505" s="162" t="str">
        <f>VLOOKUP(U505,NIVEAUXADMIN!A:B,2,FALSE)</f>
        <v>HT07</v>
      </c>
      <c r="AE505" s="162" t="str">
        <f>VLOOKUP(V505,NIVEAUXADMIN!E:F,2,FALSE)</f>
        <v>HT07712</v>
      </c>
      <c r="AF505" s="162" t="e">
        <f>VLOOKUP(W505,NIVEAUXADMIN!I:J,2,FALSE)</f>
        <v>#N/A</v>
      </c>
      <c r="AG505" s="162">
        <f>IF(SUMPRODUCT(($A$4:$A505=A505)*($V$4:$V505=V505))&gt;1,0,1)</f>
        <v>0</v>
      </c>
    </row>
    <row r="506" spans="1:33" s="162" customFormat="1" ht="15" customHeight="1">
      <c r="A506" s="162" t="s">
        <v>53</v>
      </c>
      <c r="B506" s="162" t="s">
        <v>53</v>
      </c>
      <c r="C506" s="162" t="s">
        <v>26</v>
      </c>
      <c r="E506" s="162" t="s">
        <v>48</v>
      </c>
      <c r="F506" s="162" t="s">
        <v>16</v>
      </c>
      <c r="G506" s="162" t="s">
        <v>2922</v>
      </c>
      <c r="H506" s="153" t="s">
        <v>1951</v>
      </c>
      <c r="I506" s="84" t="s">
        <v>1051</v>
      </c>
      <c r="J506" s="162" t="s">
        <v>1052</v>
      </c>
      <c r="K506" s="162" t="s">
        <v>1062</v>
      </c>
      <c r="L506" s="72"/>
      <c r="M506" s="80" t="str">
        <f>IFERROR(VLOOKUP(K506,REFERENCES!R:S,2,FALSE),"")</f>
        <v>Nombre</v>
      </c>
      <c r="N506" s="154">
        <v>1000</v>
      </c>
      <c r="O506" s="75"/>
      <c r="P506" s="75"/>
      <c r="Q506" s="75"/>
      <c r="R506" s="79" t="s">
        <v>1875</v>
      </c>
      <c r="S506" s="75">
        <v>1000</v>
      </c>
      <c r="U506" s="162" t="s">
        <v>20</v>
      </c>
      <c r="V506" s="162" t="s">
        <v>554</v>
      </c>
      <c r="W506" s="86"/>
      <c r="AA506" s="162" t="s">
        <v>2652</v>
      </c>
      <c r="AB506" s="162" t="e">
        <f>UPPER(LEFT(A506,3)&amp;YEAR(H506)&amp;MONTH(H506)&amp;DAY((H506))&amp;LEFT(U506,2)&amp;LEFT(V506,2)&amp;LEFT(W506,2))</f>
        <v>#VALUE!</v>
      </c>
      <c r="AC506" s="162">
        <f>COUNTIF($AB$4:$AB$297,AB506)</f>
        <v>72</v>
      </c>
      <c r="AD506" s="162" t="str">
        <f>VLOOKUP(U506,NIVEAUXADMIN!A:B,2,FALSE)</f>
        <v>HT07</v>
      </c>
      <c r="AE506" s="162" t="str">
        <f>VLOOKUP(V506,NIVEAUXADMIN!E:F,2,FALSE)</f>
        <v>HT07712</v>
      </c>
      <c r="AF506" s="162" t="e">
        <f>VLOOKUP(W506,NIVEAUXADMIN!I:J,2,FALSE)</f>
        <v>#N/A</v>
      </c>
      <c r="AG506" s="162">
        <f>IF(SUMPRODUCT(($A$4:$A506=A506)*($V$4:$V506=V506))&gt;1,0,1)</f>
        <v>0</v>
      </c>
    </row>
    <row r="507" spans="1:33" s="162" customFormat="1" ht="15" customHeight="1">
      <c r="A507" s="162" t="s">
        <v>53</v>
      </c>
      <c r="B507" s="162" t="s">
        <v>53</v>
      </c>
      <c r="C507" s="162" t="s">
        <v>26</v>
      </c>
      <c r="E507" s="162" t="s">
        <v>48</v>
      </c>
      <c r="F507" s="162" t="s">
        <v>16</v>
      </c>
      <c r="G507" s="162" t="s">
        <v>2922</v>
      </c>
      <c r="H507" s="153" t="s">
        <v>1951</v>
      </c>
      <c r="I507" s="84" t="s">
        <v>1049</v>
      </c>
      <c r="J507" s="162" t="s">
        <v>1053</v>
      </c>
      <c r="K507" s="162" t="s">
        <v>1048</v>
      </c>
      <c r="L507" s="72"/>
      <c r="M507" s="80" t="str">
        <f>IFERROR(VLOOKUP(K507,REFERENCES!R:S,2,FALSE),"")</f>
        <v>Nombre</v>
      </c>
      <c r="N507" s="154">
        <v>50</v>
      </c>
      <c r="O507" s="75"/>
      <c r="P507" s="75"/>
      <c r="Q507" s="75"/>
      <c r="R507" s="79" t="s">
        <v>1875</v>
      </c>
      <c r="S507" s="75">
        <v>50</v>
      </c>
      <c r="U507" s="162" t="s">
        <v>20</v>
      </c>
      <c r="V507" s="162" t="s">
        <v>539</v>
      </c>
      <c r="W507" s="86"/>
      <c r="X507" s="162" t="s">
        <v>1103</v>
      </c>
      <c r="AB507" s="162" t="e">
        <f>UPPER(LEFT(A507,3)&amp;YEAR(H507)&amp;MONTH(H507)&amp;DAY((H507))&amp;LEFT(U507,2)&amp;LEFT(V507,2)&amp;LEFT(W507,2))</f>
        <v>#VALUE!</v>
      </c>
      <c r="AC507" s="162">
        <f>COUNTIF($AB$4:$AB$297,AB507)</f>
        <v>72</v>
      </c>
      <c r="AD507" s="162" t="str">
        <f>VLOOKUP(U507,NIVEAUXADMIN!A:B,2,FALSE)</f>
        <v>HT07</v>
      </c>
      <c r="AE507" s="162" t="str">
        <f>VLOOKUP(V507,NIVEAUXADMIN!E:F,2,FALSE)</f>
        <v>HT07721</v>
      </c>
      <c r="AF507" s="162" t="e">
        <f>VLOOKUP(W507,NIVEAUXADMIN!I:J,2,FALSE)</f>
        <v>#N/A</v>
      </c>
      <c r="AG507" s="162">
        <f>IF(SUMPRODUCT(($A$4:$A507=A507)*($V$4:$V507=V507))&gt;1,0,1)</f>
        <v>0</v>
      </c>
    </row>
    <row r="508" spans="1:33" s="162" customFormat="1" ht="15" customHeight="1">
      <c r="A508" s="162" t="s">
        <v>53</v>
      </c>
      <c r="B508" s="162" t="s">
        <v>53</v>
      </c>
      <c r="C508" s="162" t="s">
        <v>26</v>
      </c>
      <c r="E508" s="162" t="s">
        <v>48</v>
      </c>
      <c r="F508" s="162" t="s">
        <v>16</v>
      </c>
      <c r="G508" s="162" t="s">
        <v>2922</v>
      </c>
      <c r="H508" s="153" t="s">
        <v>1951</v>
      </c>
      <c r="I508" s="84" t="s">
        <v>1051</v>
      </c>
      <c r="J508" s="162" t="s">
        <v>1052</v>
      </c>
      <c r="K508" s="162" t="s">
        <v>1062</v>
      </c>
      <c r="L508" s="72"/>
      <c r="M508" s="80" t="str">
        <f>IFERROR(VLOOKUP(K508,REFERENCES!R:S,2,FALSE),"")</f>
        <v>Nombre</v>
      </c>
      <c r="N508" s="154">
        <v>200</v>
      </c>
      <c r="O508" s="75"/>
      <c r="P508" s="75"/>
      <c r="Q508" s="75"/>
      <c r="R508" s="79" t="s">
        <v>1875</v>
      </c>
      <c r="S508" s="75">
        <v>50</v>
      </c>
      <c r="T508" s="162" t="s">
        <v>1040</v>
      </c>
      <c r="U508" s="162" t="s">
        <v>20</v>
      </c>
      <c r="V508" s="162" t="s">
        <v>539</v>
      </c>
      <c r="W508" s="86"/>
      <c r="X508" s="162" t="s">
        <v>1103</v>
      </c>
      <c r="AB508" s="162" t="e">
        <f>UPPER(LEFT(A508,3)&amp;YEAR(H508)&amp;MONTH(H508)&amp;DAY((H508))&amp;LEFT(U508,2)&amp;LEFT(V508,2)&amp;LEFT(W508,2))</f>
        <v>#VALUE!</v>
      </c>
      <c r="AC508" s="162">
        <f>COUNTIF($AB$4:$AB$297,AB508)</f>
        <v>72</v>
      </c>
      <c r="AD508" s="162" t="str">
        <f>VLOOKUP(U508,NIVEAUXADMIN!A:B,2,FALSE)</f>
        <v>HT07</v>
      </c>
      <c r="AE508" s="162" t="str">
        <f>VLOOKUP(V508,NIVEAUXADMIN!E:F,2,FALSE)</f>
        <v>HT07721</v>
      </c>
      <c r="AF508" s="162" t="e">
        <f>VLOOKUP(W508,NIVEAUXADMIN!I:J,2,FALSE)</f>
        <v>#N/A</v>
      </c>
      <c r="AG508" s="162">
        <f>IF(SUMPRODUCT(($A$4:$A508=A508)*($V$4:$V508=V508))&gt;1,0,1)</f>
        <v>0</v>
      </c>
    </row>
    <row r="509" spans="1:33" s="162" customFormat="1" ht="15" customHeight="1">
      <c r="A509" s="162" t="s">
        <v>2906</v>
      </c>
      <c r="B509" s="162" t="s">
        <v>55</v>
      </c>
      <c r="C509" s="162" t="s">
        <v>26</v>
      </c>
      <c r="F509" s="162" t="s">
        <v>16</v>
      </c>
      <c r="G509" s="162" t="s">
        <v>2922</v>
      </c>
      <c r="H509" s="153" t="s">
        <v>1951</v>
      </c>
      <c r="I509" s="84" t="s">
        <v>1051</v>
      </c>
      <c r="J509" s="162" t="s">
        <v>1052</v>
      </c>
      <c r="K509" s="162" t="s">
        <v>1063</v>
      </c>
      <c r="L509" s="72"/>
      <c r="M509" s="80" t="str">
        <f>IFERROR(VLOOKUP(K509,REFERENCES!R:S,2,FALSE),"")</f>
        <v>Nombre</v>
      </c>
      <c r="N509" s="154">
        <v>200</v>
      </c>
      <c r="O509" s="75"/>
      <c r="P509" s="75"/>
      <c r="Q509" s="75"/>
      <c r="R509" s="79" t="s">
        <v>1875</v>
      </c>
      <c r="S509" s="75">
        <v>325</v>
      </c>
      <c r="U509" s="162" t="s">
        <v>20</v>
      </c>
      <c r="V509" s="162" t="s">
        <v>499</v>
      </c>
      <c r="W509" s="86" t="s">
        <v>1451</v>
      </c>
      <c r="AA509" s="162" t="s">
        <v>1163</v>
      </c>
      <c r="AB509" s="162" t="e">
        <f>UPPER(LEFT(A509,3)&amp;YEAR(H509)&amp;MONTH(H509)&amp;DAY((H509))&amp;LEFT(U509,2)&amp;LEFT(V509,2)&amp;LEFT(W509,2))</f>
        <v>#VALUE!</v>
      </c>
      <c r="AC509" s="162">
        <f>COUNTIF($AB$4:$AB$297,AB509)</f>
        <v>72</v>
      </c>
      <c r="AD509" s="162" t="str">
        <f>VLOOKUP(U509,NIVEAUXADMIN!A:B,2,FALSE)</f>
        <v>HT07</v>
      </c>
      <c r="AE509" s="162" t="str">
        <f>VLOOKUP(V509,NIVEAUXADMIN!E:F,2,FALSE)</f>
        <v>HT07714</v>
      </c>
      <c r="AF509" s="162" t="str">
        <f>VLOOKUP(W509,NIVEAUXADMIN!I:J,2,FALSE)</f>
        <v>HT07714-02</v>
      </c>
      <c r="AG509" s="162">
        <f>IF(SUMPRODUCT(($A$4:$A509=A509)*($V$4:$V509=V509))&gt;1,0,1)</f>
        <v>1</v>
      </c>
    </row>
    <row r="510" spans="1:33" s="162" customFormat="1" ht="15" customHeight="1">
      <c r="A510" s="162" t="s">
        <v>2906</v>
      </c>
      <c r="B510" s="162" t="s">
        <v>55</v>
      </c>
      <c r="C510" s="162" t="s">
        <v>26</v>
      </c>
      <c r="F510" s="162" t="s">
        <v>19</v>
      </c>
      <c r="G510" s="162" t="s">
        <v>2921</v>
      </c>
      <c r="H510" s="153" t="s">
        <v>1950</v>
      </c>
      <c r="I510" s="84" t="s">
        <v>1051</v>
      </c>
      <c r="J510" s="162" t="s">
        <v>1052</v>
      </c>
      <c r="K510" s="162" t="s">
        <v>1063</v>
      </c>
      <c r="L510" s="72"/>
      <c r="M510" s="80" t="str">
        <f>IFERROR(VLOOKUP(K510,REFERENCES!R:S,2,FALSE),"")</f>
        <v>Nombre</v>
      </c>
      <c r="N510" s="154">
        <v>185</v>
      </c>
      <c r="O510" s="75"/>
      <c r="P510" s="75"/>
      <c r="Q510" s="75"/>
      <c r="R510" s="79" t="s">
        <v>1875</v>
      </c>
      <c r="S510" s="75">
        <v>245</v>
      </c>
      <c r="U510" s="162" t="s">
        <v>20</v>
      </c>
      <c r="V510" s="162" t="s">
        <v>499</v>
      </c>
      <c r="W510" s="86" t="s">
        <v>1451</v>
      </c>
      <c r="AA510" s="162" t="s">
        <v>1164</v>
      </c>
      <c r="AB510" s="162" t="e">
        <f>UPPER(LEFT(A510,3)&amp;YEAR(H510)&amp;MONTH(H510)&amp;DAY((H510))&amp;LEFT(U510,2)&amp;LEFT(V510,2)&amp;LEFT(W510,2))</f>
        <v>#VALUE!</v>
      </c>
      <c r="AC510" s="162">
        <f>COUNTIF($AB$4:$AB$297,AB510)</f>
        <v>72</v>
      </c>
      <c r="AD510" s="162" t="str">
        <f>VLOOKUP(U510,NIVEAUXADMIN!A:B,2,FALSE)</f>
        <v>HT07</v>
      </c>
      <c r="AE510" s="162" t="str">
        <f>VLOOKUP(V510,NIVEAUXADMIN!E:F,2,FALSE)</f>
        <v>HT07714</v>
      </c>
      <c r="AF510" s="162" t="str">
        <f>VLOOKUP(W510,NIVEAUXADMIN!I:J,2,FALSE)</f>
        <v>HT07714-02</v>
      </c>
      <c r="AG510" s="162">
        <f>IF(SUMPRODUCT(($A$4:$A510=A510)*($V$4:$V510=V510))&gt;1,0,1)</f>
        <v>0</v>
      </c>
    </row>
    <row r="511" spans="1:33" s="162" customFormat="1" ht="15" customHeight="1">
      <c r="A511" s="162" t="s">
        <v>2906</v>
      </c>
      <c r="B511" s="162" t="s">
        <v>55</v>
      </c>
      <c r="C511" s="162" t="s">
        <v>26</v>
      </c>
      <c r="F511" s="162" t="s">
        <v>16</v>
      </c>
      <c r="G511" s="162" t="s">
        <v>2922</v>
      </c>
      <c r="H511" s="153" t="s">
        <v>1951</v>
      </c>
      <c r="I511" s="84" t="s">
        <v>1051</v>
      </c>
      <c r="J511" s="162" t="s">
        <v>1052</v>
      </c>
      <c r="K511" s="162" t="s">
        <v>1062</v>
      </c>
      <c r="L511" s="72"/>
      <c r="M511" s="80" t="str">
        <f>IFERROR(VLOOKUP(K511,REFERENCES!R:S,2,FALSE),"")</f>
        <v>Nombre</v>
      </c>
      <c r="N511" s="154">
        <v>200</v>
      </c>
      <c r="O511" s="75"/>
      <c r="P511" s="75"/>
      <c r="Q511" s="75"/>
      <c r="R511" s="79" t="s">
        <v>1875</v>
      </c>
      <c r="S511" s="75">
        <v>325</v>
      </c>
      <c r="U511" s="162" t="s">
        <v>20</v>
      </c>
      <c r="V511" s="162" t="s">
        <v>499</v>
      </c>
      <c r="W511" s="86" t="s">
        <v>1451</v>
      </c>
      <c r="AA511" s="162" t="s">
        <v>1163</v>
      </c>
      <c r="AB511" s="162" t="e">
        <f>UPPER(LEFT(A511,3)&amp;YEAR(H511)&amp;MONTH(H511)&amp;DAY((H511))&amp;LEFT(U511,2)&amp;LEFT(V511,2)&amp;LEFT(W511,2))</f>
        <v>#VALUE!</v>
      </c>
      <c r="AC511" s="162">
        <f>COUNTIF($AB$4:$AB$297,AB511)</f>
        <v>72</v>
      </c>
      <c r="AD511" s="162" t="str">
        <f>VLOOKUP(U511,NIVEAUXADMIN!A:B,2,FALSE)</f>
        <v>HT07</v>
      </c>
      <c r="AE511" s="162" t="str">
        <f>VLOOKUP(V511,NIVEAUXADMIN!E:F,2,FALSE)</f>
        <v>HT07714</v>
      </c>
      <c r="AF511" s="162" t="str">
        <f>VLOOKUP(W511,NIVEAUXADMIN!I:J,2,FALSE)</f>
        <v>HT07714-02</v>
      </c>
      <c r="AG511" s="162">
        <f>IF(SUMPRODUCT(($A$4:$A511=A511)*($V$4:$V511=V511))&gt;1,0,1)</f>
        <v>0</v>
      </c>
    </row>
    <row r="512" spans="1:33" s="162" customFormat="1" ht="15" customHeight="1">
      <c r="A512" s="162" t="s">
        <v>2906</v>
      </c>
      <c r="B512" s="162" t="s">
        <v>55</v>
      </c>
      <c r="C512" s="162" t="s">
        <v>26</v>
      </c>
      <c r="F512" s="162" t="s">
        <v>19</v>
      </c>
      <c r="G512" s="162" t="s">
        <v>2921</v>
      </c>
      <c r="H512" s="153" t="s">
        <v>1950</v>
      </c>
      <c r="I512" s="84" t="s">
        <v>1051</v>
      </c>
      <c r="J512" s="162" t="s">
        <v>1052</v>
      </c>
      <c r="K512" s="162" t="s">
        <v>1062</v>
      </c>
      <c r="L512" s="72"/>
      <c r="M512" s="80" t="str">
        <f>IFERROR(VLOOKUP(K512,REFERENCES!R:S,2,FALSE),"")</f>
        <v>Nombre</v>
      </c>
      <c r="N512" s="154">
        <v>185</v>
      </c>
      <c r="O512" s="75"/>
      <c r="P512" s="75"/>
      <c r="Q512" s="75"/>
      <c r="R512" s="79" t="s">
        <v>1875</v>
      </c>
      <c r="S512" s="75">
        <v>245</v>
      </c>
      <c r="U512" s="162" t="s">
        <v>20</v>
      </c>
      <c r="V512" s="162" t="s">
        <v>499</v>
      </c>
      <c r="W512" s="86" t="s">
        <v>1451</v>
      </c>
      <c r="AA512" s="162" t="s">
        <v>1164</v>
      </c>
      <c r="AB512" s="162" t="e">
        <f>UPPER(LEFT(A512,3)&amp;YEAR(H512)&amp;MONTH(H512)&amp;DAY((H512))&amp;LEFT(U512,2)&amp;LEFT(V512,2)&amp;LEFT(W512,2))</f>
        <v>#VALUE!</v>
      </c>
      <c r="AC512" s="162">
        <f>COUNTIF($AB$4:$AB$297,AB512)</f>
        <v>72</v>
      </c>
      <c r="AD512" s="162" t="str">
        <f>VLOOKUP(U512,NIVEAUXADMIN!A:B,2,FALSE)</f>
        <v>HT07</v>
      </c>
      <c r="AE512" s="162" t="str">
        <f>VLOOKUP(V512,NIVEAUXADMIN!E:F,2,FALSE)</f>
        <v>HT07714</v>
      </c>
      <c r="AF512" s="162" t="str">
        <f>VLOOKUP(W512,NIVEAUXADMIN!I:J,2,FALSE)</f>
        <v>HT07714-02</v>
      </c>
      <c r="AG512" s="162">
        <f>IF(SUMPRODUCT(($A$4:$A512=A512)*($V$4:$V512=V512))&gt;1,0,1)</f>
        <v>0</v>
      </c>
    </row>
    <row r="513" spans="1:33" s="162" customFormat="1" ht="15" customHeight="1">
      <c r="A513" s="162" t="s">
        <v>2906</v>
      </c>
      <c r="B513" s="162" t="s">
        <v>55</v>
      </c>
      <c r="C513" s="162" t="s">
        <v>26</v>
      </c>
      <c r="F513" s="162" t="s">
        <v>16</v>
      </c>
      <c r="G513" s="162" t="s">
        <v>2922</v>
      </c>
      <c r="H513" s="153" t="s">
        <v>1951</v>
      </c>
      <c r="I513" s="84" t="s">
        <v>1051</v>
      </c>
      <c r="J513" s="162" t="s">
        <v>1052</v>
      </c>
      <c r="K513" s="162" t="s">
        <v>1063</v>
      </c>
      <c r="L513" s="72"/>
      <c r="M513" s="80" t="str">
        <f>IFERROR(VLOOKUP(K513,REFERENCES!R:S,2,FALSE),"")</f>
        <v>Nombre</v>
      </c>
      <c r="N513" s="154">
        <v>315</v>
      </c>
      <c r="O513" s="75"/>
      <c r="P513" s="75"/>
      <c r="Q513" s="75"/>
      <c r="R513" s="79" t="s">
        <v>1875</v>
      </c>
      <c r="S513" s="75">
        <v>328</v>
      </c>
      <c r="U513" s="162" t="s">
        <v>20</v>
      </c>
      <c r="V513" s="162" t="s">
        <v>21</v>
      </c>
      <c r="W513" s="86" t="s">
        <v>1311</v>
      </c>
      <c r="AA513" s="162" t="s">
        <v>1163</v>
      </c>
      <c r="AB513" s="162" t="e">
        <f>UPPER(LEFT(A513,3)&amp;YEAR(H513)&amp;MONTH(H513)&amp;DAY((H513))&amp;LEFT(U513,2)&amp;LEFT(V513,2)&amp;LEFT(W513,2))</f>
        <v>#VALUE!</v>
      </c>
      <c r="AC513" s="162">
        <f>COUNTIF($AB$4:$AB$297,AB513)</f>
        <v>72</v>
      </c>
      <c r="AD513" s="162" t="str">
        <f>VLOOKUP(U513,NIVEAUXADMIN!A:B,2,FALSE)</f>
        <v>HT07</v>
      </c>
      <c r="AE513" s="162" t="str">
        <f>VLOOKUP(V513,NIVEAUXADMIN!E:F,2,FALSE)</f>
        <v>HT07711</v>
      </c>
      <c r="AF513" s="162" t="str">
        <f>VLOOKUP(W513,NIVEAUXADMIN!I:J,2,FALSE)</f>
        <v>HT07711-01</v>
      </c>
      <c r="AG513" s="162">
        <f>IF(SUMPRODUCT(($A$4:$A513=A513)*($V$4:$V513=V513))&gt;1,0,1)</f>
        <v>1</v>
      </c>
    </row>
    <row r="514" spans="1:33" s="162" customFormat="1" ht="15" customHeight="1">
      <c r="A514" s="162" t="s">
        <v>2906</v>
      </c>
      <c r="B514" s="162" t="s">
        <v>55</v>
      </c>
      <c r="C514" s="162" t="s">
        <v>26</v>
      </c>
      <c r="F514" s="162" t="s">
        <v>16</v>
      </c>
      <c r="G514" s="162" t="s">
        <v>2922</v>
      </c>
      <c r="H514" s="153" t="s">
        <v>1951</v>
      </c>
      <c r="I514" s="84" t="s">
        <v>1051</v>
      </c>
      <c r="J514" s="162" t="s">
        <v>1052</v>
      </c>
      <c r="K514" s="162" t="s">
        <v>1062</v>
      </c>
      <c r="L514" s="72"/>
      <c r="M514" s="80" t="str">
        <f>IFERROR(VLOOKUP(K514,REFERENCES!R:S,2,FALSE),"")</f>
        <v>Nombre</v>
      </c>
      <c r="N514" s="154">
        <v>315</v>
      </c>
      <c r="O514" s="75"/>
      <c r="P514" s="75"/>
      <c r="Q514" s="75"/>
      <c r="R514" s="79" t="s">
        <v>1875</v>
      </c>
      <c r="S514" s="75">
        <v>328</v>
      </c>
      <c r="U514" s="162" t="s">
        <v>20</v>
      </c>
      <c r="V514" s="162" t="s">
        <v>21</v>
      </c>
      <c r="W514" s="86" t="s">
        <v>1311</v>
      </c>
      <c r="AA514" s="162" t="s">
        <v>1163</v>
      </c>
      <c r="AB514" s="162" t="e">
        <f>UPPER(LEFT(A514,3)&amp;YEAR(H514)&amp;MONTH(H514)&amp;DAY((H514))&amp;LEFT(U514,2)&amp;LEFT(V514,2)&amp;LEFT(W514,2))</f>
        <v>#VALUE!</v>
      </c>
      <c r="AC514" s="162">
        <f>COUNTIF($AB$4:$AB$297,AB514)</f>
        <v>72</v>
      </c>
      <c r="AD514" s="162" t="str">
        <f>VLOOKUP(U514,NIVEAUXADMIN!A:B,2,FALSE)</f>
        <v>HT07</v>
      </c>
      <c r="AE514" s="162" t="str">
        <f>VLOOKUP(V514,NIVEAUXADMIN!E:F,2,FALSE)</f>
        <v>HT07711</v>
      </c>
      <c r="AF514" s="162" t="str">
        <f>VLOOKUP(W514,NIVEAUXADMIN!I:J,2,FALSE)</f>
        <v>HT07711-01</v>
      </c>
      <c r="AG514" s="162">
        <f>IF(SUMPRODUCT(($A$4:$A514=A514)*($V$4:$V514=V514))&gt;1,0,1)</f>
        <v>0</v>
      </c>
    </row>
    <row r="515" spans="1:33" s="162" customFormat="1" ht="15" customHeight="1">
      <c r="A515" s="162" t="s">
        <v>2906</v>
      </c>
      <c r="B515" s="162" t="s">
        <v>55</v>
      </c>
      <c r="C515" s="162" t="s">
        <v>26</v>
      </c>
      <c r="F515" s="162" t="s">
        <v>16</v>
      </c>
      <c r="G515" s="162" t="s">
        <v>2922</v>
      </c>
      <c r="H515" s="153" t="s">
        <v>1951</v>
      </c>
      <c r="I515" s="84" t="s">
        <v>1051</v>
      </c>
      <c r="J515" s="162" t="s">
        <v>1052</v>
      </c>
      <c r="K515" s="162" t="s">
        <v>1063</v>
      </c>
      <c r="L515" s="72"/>
      <c r="M515" s="80" t="str">
        <f>IFERROR(VLOOKUP(K515,REFERENCES!R:S,2,FALSE),"")</f>
        <v>Nombre</v>
      </c>
      <c r="N515" s="154">
        <v>200</v>
      </c>
      <c r="O515" s="75"/>
      <c r="P515" s="75"/>
      <c r="Q515" s="75"/>
      <c r="R515" s="79" t="s">
        <v>1875</v>
      </c>
      <c r="S515" s="75">
        <v>250</v>
      </c>
      <c r="U515" s="162" t="s">
        <v>20</v>
      </c>
      <c r="V515" s="162" t="s">
        <v>22</v>
      </c>
      <c r="W515" s="86" t="s">
        <v>1252</v>
      </c>
      <c r="AB515" s="162" t="e">
        <f>UPPER(LEFT(A515,3)&amp;YEAR(H515)&amp;MONTH(H515)&amp;DAY((H515))&amp;LEFT(U515,2)&amp;LEFT(V515,2)&amp;LEFT(W515,2))</f>
        <v>#VALUE!</v>
      </c>
      <c r="AC515" s="162">
        <f>COUNTIF($AB$4:$AB$297,AB515)</f>
        <v>72</v>
      </c>
      <c r="AD515" s="162" t="str">
        <f>VLOOKUP(U515,NIVEAUXADMIN!A:B,2,FALSE)</f>
        <v>HT07</v>
      </c>
      <c r="AE515" s="162" t="str">
        <f>VLOOKUP(V515,NIVEAUXADMIN!E:F,2,FALSE)</f>
        <v>HT07715</v>
      </c>
      <c r="AF515" s="162" t="str">
        <f>VLOOKUP(W515,NIVEAUXADMIN!I:J,2,FALSE)</f>
        <v>HT07715-02</v>
      </c>
      <c r="AG515" s="162">
        <f>IF(SUMPRODUCT(($A$4:$A515=A515)*($V$4:$V515=V515))&gt;1,0,1)</f>
        <v>1</v>
      </c>
    </row>
    <row r="516" spans="1:33" s="162" customFormat="1" ht="15" customHeight="1">
      <c r="A516" s="162" t="s">
        <v>2906</v>
      </c>
      <c r="B516" s="162" t="s">
        <v>55</v>
      </c>
      <c r="C516" s="162" t="s">
        <v>26</v>
      </c>
      <c r="F516" s="162" t="s">
        <v>16</v>
      </c>
      <c r="G516" s="162" t="s">
        <v>2922</v>
      </c>
      <c r="H516" s="153" t="s">
        <v>1951</v>
      </c>
      <c r="I516" s="84" t="s">
        <v>1051</v>
      </c>
      <c r="J516" s="162" t="s">
        <v>1052</v>
      </c>
      <c r="K516" s="162" t="s">
        <v>1062</v>
      </c>
      <c r="L516" s="72"/>
      <c r="M516" s="80" t="str">
        <f>IFERROR(VLOOKUP(K516,REFERENCES!R:S,2,FALSE),"")</f>
        <v>Nombre</v>
      </c>
      <c r="N516" s="154">
        <v>200</v>
      </c>
      <c r="O516" s="75"/>
      <c r="P516" s="75"/>
      <c r="Q516" s="75"/>
      <c r="R516" s="79" t="s">
        <v>1875</v>
      </c>
      <c r="S516" s="75">
        <v>250</v>
      </c>
      <c r="U516" s="162" t="s">
        <v>20</v>
      </c>
      <c r="V516" s="162" t="s">
        <v>22</v>
      </c>
      <c r="W516" s="86" t="s">
        <v>1252</v>
      </c>
      <c r="AB516" s="162" t="e">
        <f>UPPER(LEFT(A516,3)&amp;YEAR(H516)&amp;MONTH(H516)&amp;DAY((H516))&amp;LEFT(U516,2)&amp;LEFT(V516,2)&amp;LEFT(W516,2))</f>
        <v>#VALUE!</v>
      </c>
      <c r="AC516" s="162">
        <f>COUNTIF($AB$4:$AB$297,AB516)</f>
        <v>72</v>
      </c>
      <c r="AD516" s="162" t="str">
        <f>VLOOKUP(U516,NIVEAUXADMIN!A:B,2,FALSE)</f>
        <v>HT07</v>
      </c>
      <c r="AE516" s="162" t="str">
        <f>VLOOKUP(V516,NIVEAUXADMIN!E:F,2,FALSE)</f>
        <v>HT07715</v>
      </c>
      <c r="AF516" s="162" t="str">
        <f>VLOOKUP(W516,NIVEAUXADMIN!I:J,2,FALSE)</f>
        <v>HT07715-02</v>
      </c>
      <c r="AG516" s="162">
        <f>IF(SUMPRODUCT(($A$4:$A516=A516)*($V$4:$V516=V516))&gt;1,0,1)</f>
        <v>0</v>
      </c>
    </row>
    <row r="517" spans="1:33" s="162" customFormat="1" ht="15" customHeight="1">
      <c r="A517" s="162" t="s">
        <v>2906</v>
      </c>
      <c r="B517" s="162" t="s">
        <v>55</v>
      </c>
      <c r="C517" s="162" t="s">
        <v>26</v>
      </c>
      <c r="F517" s="162" t="s">
        <v>16</v>
      </c>
      <c r="G517" s="162" t="s">
        <v>2922</v>
      </c>
      <c r="H517" s="153" t="s">
        <v>1951</v>
      </c>
      <c r="I517" s="84" t="s">
        <v>1051</v>
      </c>
      <c r="J517" s="162" t="s">
        <v>1052</v>
      </c>
      <c r="K517" s="162" t="s">
        <v>1063</v>
      </c>
      <c r="L517" s="72"/>
      <c r="M517" s="80" t="str">
        <f>IFERROR(VLOOKUP(K517,REFERENCES!R:S,2,FALSE),"")</f>
        <v>Nombre</v>
      </c>
      <c r="N517" s="154">
        <v>200</v>
      </c>
      <c r="O517" s="75"/>
      <c r="P517" s="75"/>
      <c r="Q517" s="75"/>
      <c r="R517" s="79" t="s">
        <v>1875</v>
      </c>
      <c r="S517" s="75">
        <v>270</v>
      </c>
      <c r="U517" s="162" t="s">
        <v>20</v>
      </c>
      <c r="V517" s="162" t="s">
        <v>22</v>
      </c>
      <c r="W517" s="86" t="s">
        <v>1261</v>
      </c>
      <c r="AB517" s="162" t="e">
        <f>UPPER(LEFT(A517,3)&amp;YEAR(H517)&amp;MONTH(H517)&amp;DAY((H517))&amp;LEFT(U517,2)&amp;LEFT(V517,2)&amp;LEFT(W517,2))</f>
        <v>#VALUE!</v>
      </c>
      <c r="AC517" s="162">
        <f>COUNTIF($AB$4:$AB$297,AB517)</f>
        <v>72</v>
      </c>
      <c r="AD517" s="162" t="str">
        <f>VLOOKUP(U517,NIVEAUXADMIN!A:B,2,FALSE)</f>
        <v>HT07</v>
      </c>
      <c r="AE517" s="162" t="str">
        <f>VLOOKUP(V517,NIVEAUXADMIN!E:F,2,FALSE)</f>
        <v>HT07715</v>
      </c>
      <c r="AF517" s="162" t="str">
        <f>VLOOKUP(W517,NIVEAUXADMIN!I:J,2,FALSE)</f>
        <v>HT07715-03</v>
      </c>
      <c r="AG517" s="162">
        <f>IF(SUMPRODUCT(($A$4:$A517=A517)*($V$4:$V517=V517))&gt;1,0,1)</f>
        <v>0</v>
      </c>
    </row>
    <row r="518" spans="1:33" s="162" customFormat="1" ht="15" customHeight="1">
      <c r="A518" s="162" t="s">
        <v>2906</v>
      </c>
      <c r="B518" s="162" t="s">
        <v>55</v>
      </c>
      <c r="C518" s="162" t="s">
        <v>26</v>
      </c>
      <c r="F518" s="162" t="s">
        <v>16</v>
      </c>
      <c r="G518" s="162" t="s">
        <v>2922</v>
      </c>
      <c r="H518" s="153" t="s">
        <v>1951</v>
      </c>
      <c r="I518" s="84" t="s">
        <v>1051</v>
      </c>
      <c r="J518" s="162" t="s">
        <v>1052</v>
      </c>
      <c r="K518" s="162" t="s">
        <v>1062</v>
      </c>
      <c r="L518" s="72"/>
      <c r="M518" s="80" t="str">
        <f>IFERROR(VLOOKUP(K518,REFERENCES!R:S,2,FALSE),"")</f>
        <v>Nombre</v>
      </c>
      <c r="N518" s="154">
        <v>200</v>
      </c>
      <c r="O518" s="75"/>
      <c r="P518" s="75"/>
      <c r="Q518" s="75"/>
      <c r="R518" s="79" t="s">
        <v>1875</v>
      </c>
      <c r="S518" s="75">
        <v>270</v>
      </c>
      <c r="U518" s="162" t="s">
        <v>20</v>
      </c>
      <c r="V518" s="162" t="s">
        <v>22</v>
      </c>
      <c r="W518" s="86" t="s">
        <v>1261</v>
      </c>
      <c r="AB518" s="162" t="e">
        <f>UPPER(LEFT(A518,3)&amp;YEAR(H518)&amp;MONTH(H518)&amp;DAY((H518))&amp;LEFT(U518,2)&amp;LEFT(V518,2)&amp;LEFT(W518,2))</f>
        <v>#VALUE!</v>
      </c>
      <c r="AC518" s="162">
        <f>COUNTIF($AB$4:$AB$297,AB518)</f>
        <v>72</v>
      </c>
      <c r="AD518" s="162" t="str">
        <f>VLOOKUP(U518,NIVEAUXADMIN!A:B,2,FALSE)</f>
        <v>HT07</v>
      </c>
      <c r="AE518" s="162" t="str">
        <f>VLOOKUP(V518,NIVEAUXADMIN!E:F,2,FALSE)</f>
        <v>HT07715</v>
      </c>
      <c r="AF518" s="162" t="str">
        <f>VLOOKUP(W518,NIVEAUXADMIN!I:J,2,FALSE)</f>
        <v>HT07715-03</v>
      </c>
      <c r="AG518" s="162">
        <f>IF(SUMPRODUCT(($A$4:$A518=A518)*($V$4:$V518=V518))&gt;1,0,1)</f>
        <v>0</v>
      </c>
    </row>
    <row r="519" spans="1:33" s="162" customFormat="1" ht="15" customHeight="1">
      <c r="A519" s="162" t="s">
        <v>2854</v>
      </c>
      <c r="B519" s="162" t="s">
        <v>2854</v>
      </c>
      <c r="C519" s="162" t="s">
        <v>34</v>
      </c>
      <c r="F519" s="162" t="s">
        <v>16</v>
      </c>
      <c r="G519" s="162" t="str">
        <f>CHOOSE(MONTH(H519), "Janvier", "Fevrier", "Mars", "Avril", "Mai", "Juin", "Juillet", "Aout", "Septembre", "Octobre", "Novembre", "Decembre")</f>
        <v>Fevrier</v>
      </c>
      <c r="H519" s="153">
        <v>42781</v>
      </c>
      <c r="I519" s="84" t="s">
        <v>1051</v>
      </c>
      <c r="J519" s="162" t="s">
        <v>1052</v>
      </c>
      <c r="K519" s="162" t="s">
        <v>1061</v>
      </c>
      <c r="L519" s="72"/>
      <c r="M519" s="80" t="str">
        <f>IFERROR(VLOOKUP(K519,REFERENCES!R:S,2,FALSE),"")</f>
        <v>Nombre</v>
      </c>
      <c r="N519" s="154">
        <v>100</v>
      </c>
      <c r="O519" s="75"/>
      <c r="P519" s="75"/>
      <c r="Q519" s="75"/>
      <c r="R519" s="79" t="s">
        <v>1875</v>
      </c>
      <c r="S519" s="75">
        <v>100</v>
      </c>
      <c r="U519" s="162" t="s">
        <v>17</v>
      </c>
      <c r="V519" s="162" t="s">
        <v>18</v>
      </c>
      <c r="W519" s="86" t="s">
        <v>1778</v>
      </c>
      <c r="X519" s="162" t="s">
        <v>2855</v>
      </c>
      <c r="AB519" s="162" t="str">
        <f>UPPER(LEFT(A519,3)&amp;YEAR(H519)&amp;MONTH(H519)&amp;DAY((H519))&amp;LEFT(U519,2)&amp;LEFT(V519,2)&amp;LEFT(W519,2))</f>
        <v>CHR2017215GRJE8E</v>
      </c>
      <c r="AC519" s="162">
        <f>COUNTIF($AB$4:$AB$297,AB519)</f>
        <v>0</v>
      </c>
      <c r="AD519" s="162" t="str">
        <f>VLOOKUP(U519,NIVEAUXADMIN!A:B,2,FALSE)</f>
        <v>HT08</v>
      </c>
      <c r="AE519" s="162" t="str">
        <f>VLOOKUP(V519,NIVEAUXADMIN!E:F,2,FALSE)</f>
        <v>HT08811</v>
      </c>
      <c r="AF519" s="162" t="str">
        <f>VLOOKUP(W519,NIVEAUXADMIN!I:J,2,FALSE)</f>
        <v>HT08811-08</v>
      </c>
      <c r="AG519" s="162">
        <f>IF(SUMPRODUCT(($A$4:$A519=A519)*($V$4:$V519=V519))&gt;1,0,1)</f>
        <v>1</v>
      </c>
    </row>
    <row r="520" spans="1:33" s="162" customFormat="1" ht="15" customHeight="1">
      <c r="A520" s="162" t="s">
        <v>2854</v>
      </c>
      <c r="B520" s="162" t="s">
        <v>2854</v>
      </c>
      <c r="C520" s="162" t="s">
        <v>34</v>
      </c>
      <c r="F520" s="162" t="s">
        <v>16</v>
      </c>
      <c r="G520" s="162" t="str">
        <f>CHOOSE(MONTH(H520), "Janvier", "Fevrier", "Mars", "Avril", "Mai", "Juin", "Juillet", "Aout", "Septembre", "Octobre", "Novembre", "Decembre")</f>
        <v>Fevrier</v>
      </c>
      <c r="H520" s="153">
        <v>42781</v>
      </c>
      <c r="I520" s="84" t="s">
        <v>1051</v>
      </c>
      <c r="J520" s="162" t="s">
        <v>1052</v>
      </c>
      <c r="K520" s="162" t="s">
        <v>1061</v>
      </c>
      <c r="L520" s="72"/>
      <c r="M520" s="80" t="str">
        <f>IFERROR(VLOOKUP(K520,REFERENCES!R:S,2,FALSE),"")</f>
        <v>Nombre</v>
      </c>
      <c r="N520" s="154">
        <v>100</v>
      </c>
      <c r="O520" s="75"/>
      <c r="P520" s="75"/>
      <c r="Q520" s="75"/>
      <c r="R520" s="79" t="s">
        <v>1875</v>
      </c>
      <c r="S520" s="75">
        <v>100</v>
      </c>
      <c r="U520" s="162" t="s">
        <v>17</v>
      </c>
      <c r="V520" s="162" t="s">
        <v>18</v>
      </c>
      <c r="W520" s="86" t="s">
        <v>1778</v>
      </c>
      <c r="X520" s="162" t="s">
        <v>2856</v>
      </c>
      <c r="AB520" s="162" t="str">
        <f>UPPER(LEFT(A520,3)&amp;YEAR(H520)&amp;MONTH(H520)&amp;DAY((H520))&amp;LEFT(U520,2)&amp;LEFT(V520,2)&amp;LEFT(W520,2))</f>
        <v>CHR2017215GRJE8E</v>
      </c>
      <c r="AC520" s="162">
        <f>COUNTIF($AB$4:$AB$297,AB520)</f>
        <v>0</v>
      </c>
      <c r="AD520" s="162" t="str">
        <f>VLOOKUP(U520,NIVEAUXADMIN!A:B,2,FALSE)</f>
        <v>HT08</v>
      </c>
      <c r="AE520" s="162" t="str">
        <f>VLOOKUP(V520,NIVEAUXADMIN!E:F,2,FALSE)</f>
        <v>HT08811</v>
      </c>
      <c r="AF520" s="162" t="str">
        <f>VLOOKUP(W520,NIVEAUXADMIN!I:J,2,FALSE)</f>
        <v>HT08811-08</v>
      </c>
      <c r="AG520" s="162">
        <f>IF(SUMPRODUCT(($A$4:$A520=A520)*($V$4:$V520=V520))&gt;1,0,1)</f>
        <v>0</v>
      </c>
    </row>
    <row r="521" spans="1:33" s="162" customFormat="1" ht="15" customHeight="1">
      <c r="A521" s="162" t="s">
        <v>59</v>
      </c>
      <c r="B521" s="162" t="s">
        <v>2901</v>
      </c>
      <c r="C521" s="162" t="s">
        <v>26</v>
      </c>
      <c r="F521" s="162" t="s">
        <v>16</v>
      </c>
      <c r="G521" s="162" t="s">
        <v>2922</v>
      </c>
      <c r="H521" s="153" t="s">
        <v>2916</v>
      </c>
      <c r="I521" s="84" t="s">
        <v>1050</v>
      </c>
      <c r="J521" s="162" t="s">
        <v>1030</v>
      </c>
      <c r="K521" s="162" t="s">
        <v>56</v>
      </c>
      <c r="L521" s="72"/>
      <c r="M521" s="80" t="str">
        <f>IFERROR(VLOOKUP(K521,REFERENCES!R:S,2,FALSE),"")</f>
        <v>N/A</v>
      </c>
      <c r="N521" s="175"/>
      <c r="O521" s="175"/>
      <c r="P521" s="175"/>
      <c r="Q521" s="175"/>
      <c r="R521" s="79">
        <v>620</v>
      </c>
      <c r="S521" s="75">
        <v>124</v>
      </c>
      <c r="U521" s="162" t="s">
        <v>17</v>
      </c>
      <c r="V521" s="162" t="s">
        <v>266</v>
      </c>
      <c r="W521" s="164" t="s">
        <v>1672</v>
      </c>
      <c r="X521" s="73"/>
      <c r="AA521" s="139"/>
      <c r="AB521" s="162" t="e">
        <f>UPPER(LEFT(A521,3)&amp;YEAR(H521)&amp;MONTH(H521)&amp;DAY((H521))&amp;LEFT(U521,2)&amp;LEFT(V521,2)&amp;LEFT(W521,2))</f>
        <v>#VALUE!</v>
      </c>
      <c r="AC521" s="162">
        <f>COUNTIF($AB$4:$AB$297,AB521)</f>
        <v>72</v>
      </c>
      <c r="AD521" s="162" t="str">
        <f>VLOOKUP(U521,NIVEAUXADMIN!A:B,2,FALSE)</f>
        <v>HT08</v>
      </c>
      <c r="AE521" s="162" t="str">
        <f>VLOOKUP(V521,NIVEAUXADMIN!E:F,2,FALSE)</f>
        <v>HT08823</v>
      </c>
      <c r="AF521" s="162" t="str">
        <f>VLOOKUP(W521,NIVEAUXADMIN!I:J,2,FALSE)</f>
        <v>HT08823-01</v>
      </c>
      <c r="AG521" s="162">
        <f>IF(SUMPRODUCT(($A$4:$A521=A521)*($V$4:$V521=V521))&gt;1,0,1)</f>
        <v>1</v>
      </c>
    </row>
    <row r="522" spans="1:33" s="162" customFormat="1" ht="15" customHeight="1">
      <c r="A522" s="162" t="s">
        <v>59</v>
      </c>
      <c r="B522" s="162" t="s">
        <v>2901</v>
      </c>
      <c r="C522" s="162" t="s">
        <v>26</v>
      </c>
      <c r="F522" s="162" t="s">
        <v>16</v>
      </c>
      <c r="G522" s="162" t="s">
        <v>2922</v>
      </c>
      <c r="H522" s="153" t="s">
        <v>2916</v>
      </c>
      <c r="I522" s="84" t="s">
        <v>1050</v>
      </c>
      <c r="J522" s="162" t="s">
        <v>1030</v>
      </c>
      <c r="K522" s="162" t="s">
        <v>56</v>
      </c>
      <c r="L522" s="72"/>
      <c r="M522" s="80" t="str">
        <f>IFERROR(VLOOKUP(K522,REFERENCES!R:S,2,FALSE),"")</f>
        <v>N/A</v>
      </c>
      <c r="N522" s="175"/>
      <c r="O522" s="175"/>
      <c r="P522" s="175"/>
      <c r="Q522" s="175"/>
      <c r="R522" s="79">
        <v>350</v>
      </c>
      <c r="S522" s="75">
        <v>70</v>
      </c>
      <c r="U522" s="162" t="s">
        <v>20</v>
      </c>
      <c r="W522" s="164"/>
      <c r="X522" s="73"/>
      <c r="AA522" s="139"/>
      <c r="AB522" s="162" t="e">
        <f>UPPER(LEFT(A522,3)&amp;YEAR(H522)&amp;MONTH(H522)&amp;DAY((H522))&amp;LEFT(U522,2)&amp;LEFT(V522,2)&amp;LEFT(W522,2))</f>
        <v>#VALUE!</v>
      </c>
      <c r="AC522" s="162">
        <f>COUNTIF($AB$4:$AB$297,AB522)</f>
        <v>72</v>
      </c>
      <c r="AD522" s="162" t="str">
        <f>VLOOKUP(U522,NIVEAUXADMIN!A:B,2,FALSE)</f>
        <v>HT07</v>
      </c>
      <c r="AE522" s="162" t="e">
        <f>VLOOKUP(V522,NIVEAUXADMIN!E:F,2,FALSE)</f>
        <v>#N/A</v>
      </c>
      <c r="AF522" s="162" t="e">
        <f>VLOOKUP(W522,NIVEAUXADMIN!I:J,2,FALSE)</f>
        <v>#N/A</v>
      </c>
      <c r="AG522" s="162">
        <f>IF(SUMPRODUCT(($A$4:$A522=A522)*($V$4:$V522=V522))&gt;1,0,1)</f>
        <v>1</v>
      </c>
    </row>
    <row r="523" spans="1:33" s="162" customFormat="1" ht="15" customHeight="1">
      <c r="A523" s="162" t="s">
        <v>2694</v>
      </c>
      <c r="B523" s="162" t="s">
        <v>1093</v>
      </c>
      <c r="C523" s="162" t="s">
        <v>26</v>
      </c>
      <c r="D523" s="162" t="s">
        <v>68</v>
      </c>
      <c r="E523" s="162" t="s">
        <v>48</v>
      </c>
      <c r="F523" s="162" t="s">
        <v>16</v>
      </c>
      <c r="G523" s="162" t="str">
        <f>CHOOSE(MONTH(H523), "Janvier", "Fevrier", "Mars", "Avril", "Mai", "Juin", "Juillet", "Aout", "Septembre", "Octobre", "Novembre", "Decembre")</f>
        <v>Octobre</v>
      </c>
      <c r="H523" s="153">
        <v>42663</v>
      </c>
      <c r="I523" s="84" t="s">
        <v>1049</v>
      </c>
      <c r="J523" s="162" t="s">
        <v>1053</v>
      </c>
      <c r="K523" s="162" t="s">
        <v>1048</v>
      </c>
      <c r="L523" s="72"/>
      <c r="M523" s="80" t="str">
        <f>IFERROR(VLOOKUP(K523,REFERENCES!R:S,2,FALSE),"")</f>
        <v>Nombre</v>
      </c>
      <c r="N523" s="75">
        <v>625</v>
      </c>
      <c r="O523" s="75"/>
      <c r="P523" s="75"/>
      <c r="Q523" s="75"/>
      <c r="R523" s="79"/>
      <c r="S523" s="75">
        <v>625</v>
      </c>
      <c r="U523" s="162" t="s">
        <v>20</v>
      </c>
      <c r="V523" s="162" t="s">
        <v>529</v>
      </c>
      <c r="W523" s="86" t="s">
        <v>1399</v>
      </c>
      <c r="X523" s="162" t="s">
        <v>2506</v>
      </c>
      <c r="AB523" s="162" t="str">
        <f>UPPER(LEFT(A523,3)&amp;YEAR(H523)&amp;MONTH(H523)&amp;DAY((H523))&amp;LEFT(U523,2)&amp;LEFT(V523,2)&amp;LEFT(W523,2))</f>
        <v>CHR20161020SULE1È</v>
      </c>
      <c r="AC523" s="162">
        <f>COUNTIF($AB$4:$AB$297,AB523)</f>
        <v>0</v>
      </c>
      <c r="AD523" s="162" t="str">
        <f>VLOOKUP(U523,NIVEAUXADMIN!A:B,2,FALSE)</f>
        <v>HT07</v>
      </c>
      <c r="AE523" s="162" t="str">
        <f>VLOOKUP(V523,NIVEAUXADMIN!E:F,2,FALSE)</f>
        <v>HT07752</v>
      </c>
      <c r="AF523" s="162" t="str">
        <f>VLOOKUP(W523,NIVEAUXADMIN!I:J,2,FALSE)</f>
        <v>HT07752-01</v>
      </c>
      <c r="AG523" s="162">
        <f>IF(SUMPRODUCT(($A$4:$A523=A523)*($V$4:$V523=V523))&gt;1,0,1)</f>
        <v>1</v>
      </c>
    </row>
    <row r="524" spans="1:33" s="162" customFormat="1" ht="15" customHeight="1">
      <c r="A524" s="162" t="s">
        <v>2694</v>
      </c>
      <c r="B524" s="162" t="s">
        <v>1093</v>
      </c>
      <c r="C524" s="162" t="s">
        <v>26</v>
      </c>
      <c r="D524" s="162" t="s">
        <v>68</v>
      </c>
      <c r="E524" s="162" t="s">
        <v>48</v>
      </c>
      <c r="F524" s="162" t="s">
        <v>16</v>
      </c>
      <c r="G524" s="162" t="str">
        <f>CHOOSE(MONTH(H524), "Janvier", "Fevrier", "Mars", "Avril", "Mai", "Juin", "Juillet", "Aout", "Septembre", "Octobre", "Novembre", "Decembre")</f>
        <v>Octobre</v>
      </c>
      <c r="H524" s="153">
        <v>42663</v>
      </c>
      <c r="I524" s="84" t="s">
        <v>1049</v>
      </c>
      <c r="J524" s="162" t="s">
        <v>1053</v>
      </c>
      <c r="K524" s="162" t="s">
        <v>1048</v>
      </c>
      <c r="L524" s="72"/>
      <c r="M524" s="80" t="str">
        <f>IFERROR(VLOOKUP(K524,REFERENCES!R:S,2,FALSE),"")</f>
        <v>Nombre</v>
      </c>
      <c r="N524" s="75">
        <v>25</v>
      </c>
      <c r="O524" s="75"/>
      <c r="P524" s="75"/>
      <c r="Q524" s="75"/>
      <c r="R524" s="79"/>
      <c r="S524" s="75">
        <v>25</v>
      </c>
      <c r="U524" s="162" t="s">
        <v>20</v>
      </c>
      <c r="V524" s="162" t="s">
        <v>21</v>
      </c>
      <c r="W524" s="86" t="s">
        <v>1311</v>
      </c>
      <c r="X524" s="162" t="s">
        <v>2593</v>
      </c>
      <c r="AB524" s="162" t="str">
        <f>UPPER(LEFT(A524,3)&amp;YEAR(H524)&amp;MONTH(H524)&amp;DAY((H524))&amp;LEFT(U524,2)&amp;LEFT(V524,2)&amp;LEFT(W524,2))</f>
        <v>CHR20161020SULE1È</v>
      </c>
      <c r="AC524" s="162">
        <f>COUNTIF($AB$4:$AB$297,AB524)</f>
        <v>0</v>
      </c>
      <c r="AD524" s="162" t="str">
        <f>VLOOKUP(U524,NIVEAUXADMIN!A:B,2,FALSE)</f>
        <v>HT07</v>
      </c>
      <c r="AE524" s="162" t="str">
        <f>VLOOKUP(V524,NIVEAUXADMIN!E:F,2,FALSE)</f>
        <v>HT07711</v>
      </c>
      <c r="AF524" s="162" t="str">
        <f>VLOOKUP(W524,NIVEAUXADMIN!I:J,2,FALSE)</f>
        <v>HT07711-01</v>
      </c>
      <c r="AG524" s="162">
        <f>IF(SUMPRODUCT(($A$4:$A524=A524)*($V$4:$V524=V524))&gt;1,0,1)</f>
        <v>1</v>
      </c>
    </row>
    <row r="525" spans="1:33" s="162" customFormat="1" ht="15" customHeight="1">
      <c r="A525" s="162" t="s">
        <v>2694</v>
      </c>
      <c r="B525" s="162" t="s">
        <v>1093</v>
      </c>
      <c r="C525" s="162" t="s">
        <v>26</v>
      </c>
      <c r="D525" s="162" t="s">
        <v>68</v>
      </c>
      <c r="E525" s="162" t="s">
        <v>48</v>
      </c>
      <c r="F525" s="162" t="s">
        <v>16</v>
      </c>
      <c r="G525" s="162" t="str">
        <f>CHOOSE(MONTH(H525), "Janvier", "Fevrier", "Mars", "Avril", "Mai", "Juin", "Juillet", "Aout", "Septembre", "Octobre", "Novembre", "Decembre")</f>
        <v>Octobre</v>
      </c>
      <c r="H525" s="153">
        <v>42663</v>
      </c>
      <c r="I525" s="84" t="s">
        <v>1049</v>
      </c>
      <c r="J525" s="162" t="s">
        <v>1053</v>
      </c>
      <c r="K525" s="162" t="s">
        <v>1048</v>
      </c>
      <c r="L525" s="72"/>
      <c r="M525" s="80" t="str">
        <f>IFERROR(VLOOKUP(K525,REFERENCES!R:S,2,FALSE),"")</f>
        <v>Nombre</v>
      </c>
      <c r="N525" s="75">
        <v>250</v>
      </c>
      <c r="O525" s="75"/>
      <c r="P525" s="75"/>
      <c r="Q525" s="75"/>
      <c r="R525" s="79"/>
      <c r="S525" s="75">
        <v>250</v>
      </c>
      <c r="U525" s="162" t="s">
        <v>20</v>
      </c>
      <c r="V525" s="162" t="s">
        <v>539</v>
      </c>
      <c r="W525" s="86" t="s">
        <v>1620</v>
      </c>
      <c r="X525" s="162" t="s">
        <v>2592</v>
      </c>
      <c r="AB525" s="162" t="str">
        <f>UPPER(LEFT(A525,3)&amp;YEAR(H525)&amp;MONTH(H525)&amp;DAY((H525))&amp;LEFT(U525,2)&amp;LEFT(V525,2)&amp;LEFT(W525,2))</f>
        <v>CHR20161020SUPO4È</v>
      </c>
      <c r="AC525" s="162">
        <f>COUNTIF($AB$4:$AB$297,AB525)</f>
        <v>0</v>
      </c>
      <c r="AD525" s="162" t="str">
        <f>VLOOKUP(U525,NIVEAUXADMIN!A:B,2,FALSE)</f>
        <v>HT07</v>
      </c>
      <c r="AE525" s="162" t="str">
        <f>VLOOKUP(V525,NIVEAUXADMIN!E:F,2,FALSE)</f>
        <v>HT07721</v>
      </c>
      <c r="AF525" s="162" t="str">
        <f>VLOOKUP(W525,NIVEAUXADMIN!I:J,2,FALSE)</f>
        <v>HT07721-01</v>
      </c>
      <c r="AG525" s="162">
        <f>IF(SUMPRODUCT(($A$4:$A525=A525)*($V$4:$V525=V525))&gt;1,0,1)</f>
        <v>1</v>
      </c>
    </row>
    <row r="526" spans="1:33" s="162" customFormat="1" ht="15" customHeight="1">
      <c r="A526" s="162" t="s">
        <v>2929</v>
      </c>
      <c r="B526" s="162" t="s">
        <v>2554</v>
      </c>
      <c r="C526" s="162" t="s">
        <v>34</v>
      </c>
      <c r="F526" s="162" t="s">
        <v>16</v>
      </c>
      <c r="G526" s="162" t="str">
        <f>CHOOSE(MONTH(H526), "Janvier", "Fevrier", "Mars", "Avril", "Mai", "Juin", "Juillet", "Aout", "Septembre", "Octobre", "Novembre", "Decembre")</f>
        <v>Janvier</v>
      </c>
      <c r="H526" s="153">
        <v>42740</v>
      </c>
      <c r="I526" s="84" t="s">
        <v>1049</v>
      </c>
      <c r="J526" s="162" t="s">
        <v>1053</v>
      </c>
      <c r="K526" s="162" t="s">
        <v>1048</v>
      </c>
      <c r="L526" s="72"/>
      <c r="M526" s="80" t="str">
        <f>IFERROR(VLOOKUP(K526,REFERENCES!R:S,2,FALSE),"")</f>
        <v>Nombre</v>
      </c>
      <c r="N526" s="75">
        <v>88</v>
      </c>
      <c r="O526" s="75"/>
      <c r="P526" s="75"/>
      <c r="Q526" s="75"/>
      <c r="R526" s="79"/>
      <c r="S526" s="75">
        <v>88</v>
      </c>
      <c r="U526" s="162" t="s">
        <v>17</v>
      </c>
      <c r="V526" s="162" t="s">
        <v>18</v>
      </c>
      <c r="W526" s="86" t="s">
        <v>1523</v>
      </c>
      <c r="AB526" s="162" t="str">
        <f>UPPER(LEFT(A526,3)&amp;YEAR(H526)&amp;MONTH(H526)&amp;DAY((H526))&amp;LEFT(U526,2)&amp;LEFT(V526,2)&amp;LEFT(W526,2))</f>
        <v>COL201715GRJE3E</v>
      </c>
      <c r="AC526" s="162">
        <f>COUNTIF($AB$4:$AB$297,AB526)</f>
        <v>0</v>
      </c>
      <c r="AD526" s="162" t="str">
        <f>VLOOKUP(U526,NIVEAUXADMIN!A:B,2,FALSE)</f>
        <v>HT08</v>
      </c>
      <c r="AE526" s="162" t="str">
        <f>VLOOKUP(V526,NIVEAUXADMIN!E:F,2,FALSE)</f>
        <v>HT08811</v>
      </c>
      <c r="AF526" s="162" t="str">
        <f>VLOOKUP(W526,NIVEAUXADMIN!I:J,2,FALSE)</f>
        <v>HT08811-03</v>
      </c>
      <c r="AG526" s="162">
        <f>IF(SUMPRODUCT(($A$4:$A526=A526)*($V$4:$V526=V526))&gt;1,0,1)</f>
        <v>1</v>
      </c>
    </row>
    <row r="527" spans="1:33" s="162" customFormat="1" ht="15" customHeight="1">
      <c r="A527" s="162" t="s">
        <v>2929</v>
      </c>
      <c r="B527" s="162" t="s">
        <v>2554</v>
      </c>
      <c r="C527" s="162" t="s">
        <v>34</v>
      </c>
      <c r="F527" s="162" t="s">
        <v>16</v>
      </c>
      <c r="G527" s="162" t="str">
        <f>CHOOSE(MONTH(H527), "Janvier", "Fevrier", "Mars", "Avril", "Mai", "Juin", "Juillet", "Aout", "Septembre", "Octobre", "Novembre", "Decembre")</f>
        <v>Janvier</v>
      </c>
      <c r="H527" s="153">
        <v>42740</v>
      </c>
      <c r="I527" s="84" t="s">
        <v>1051</v>
      </c>
      <c r="J527" s="162" t="s">
        <v>1052</v>
      </c>
      <c r="K527" s="162" t="s">
        <v>1054</v>
      </c>
      <c r="L527" s="72"/>
      <c r="M527" s="80" t="str">
        <f>IFERROR(VLOOKUP(K527,REFERENCES!R:S,2,FALSE),"")</f>
        <v>Nombre</v>
      </c>
      <c r="N527" s="75">
        <v>88</v>
      </c>
      <c r="O527" s="75"/>
      <c r="P527" s="75"/>
      <c r="Q527" s="75"/>
      <c r="R527" s="79"/>
      <c r="S527" s="75">
        <v>88</v>
      </c>
      <c r="U527" s="162" t="s">
        <v>17</v>
      </c>
      <c r="V527" s="162" t="s">
        <v>18</v>
      </c>
      <c r="W527" s="86" t="s">
        <v>1523</v>
      </c>
      <c r="AB527" s="162" t="str">
        <f>UPPER(LEFT(A527,3)&amp;YEAR(H527)&amp;MONTH(H527)&amp;DAY((H527))&amp;LEFT(U527,2)&amp;LEFT(V527,2)&amp;LEFT(W527,2))</f>
        <v>COL201715GRJE3E</v>
      </c>
      <c r="AC527" s="162">
        <f>COUNTIF($AB$4:$AB$297,AB527)</f>
        <v>0</v>
      </c>
      <c r="AD527" s="162" t="str">
        <f>VLOOKUP(U527,NIVEAUXADMIN!A:B,2,FALSE)</f>
        <v>HT08</v>
      </c>
      <c r="AE527" s="162" t="str">
        <f>VLOOKUP(V527,NIVEAUXADMIN!E:F,2,FALSE)</f>
        <v>HT08811</v>
      </c>
      <c r="AF527" s="162" t="str">
        <f>VLOOKUP(W527,NIVEAUXADMIN!I:J,2,FALSE)</f>
        <v>HT08811-03</v>
      </c>
      <c r="AG527" s="162">
        <f>IF(SUMPRODUCT(($A$4:$A527=A527)*($V$4:$V527=V527))&gt;1,0,1)</f>
        <v>0</v>
      </c>
    </row>
    <row r="528" spans="1:33" s="162" customFormat="1" ht="15" customHeight="1">
      <c r="A528" s="162" t="s">
        <v>2929</v>
      </c>
      <c r="B528" s="162" t="s">
        <v>2554</v>
      </c>
      <c r="C528" s="162" t="s">
        <v>34</v>
      </c>
      <c r="F528" s="162" t="s">
        <v>16</v>
      </c>
      <c r="G528" s="162" t="str">
        <f>CHOOSE(MONTH(H528), "Janvier", "Fevrier", "Mars", "Avril", "Mai", "Juin", "Juillet", "Aout", "Septembre", "Octobre", "Novembre", "Decembre")</f>
        <v>Janvier</v>
      </c>
      <c r="H528" s="153">
        <v>42740</v>
      </c>
      <c r="I528" s="84" t="s">
        <v>1049</v>
      </c>
      <c r="J528" s="162" t="s">
        <v>1053</v>
      </c>
      <c r="K528" s="162" t="s">
        <v>1048</v>
      </c>
      <c r="L528" s="72"/>
      <c r="M528" s="80" t="str">
        <f>IFERROR(VLOOKUP(K528,REFERENCES!R:S,2,FALSE),"")</f>
        <v>Nombre</v>
      </c>
      <c r="N528" s="75">
        <v>67</v>
      </c>
      <c r="O528" s="75"/>
      <c r="P528" s="75"/>
      <c r="Q528" s="75"/>
      <c r="R528" s="79"/>
      <c r="S528" s="75">
        <v>67</v>
      </c>
      <c r="U528" s="162" t="s">
        <v>17</v>
      </c>
      <c r="V528" s="162" t="s">
        <v>18</v>
      </c>
      <c r="W528" s="86" t="s">
        <v>1612</v>
      </c>
      <c r="AB528" s="162" t="str">
        <f>UPPER(LEFT(A528,3)&amp;YEAR(H528)&amp;MONTH(H528)&amp;DAY((H528))&amp;LEFT(U528,2)&amp;LEFT(V528,2)&amp;LEFT(W528,2))</f>
        <v>COL201715GRJE4E</v>
      </c>
      <c r="AC528" s="162">
        <f>COUNTIF($AB$4:$AB$297,AB528)</f>
        <v>0</v>
      </c>
      <c r="AD528" s="162" t="str">
        <f>VLOOKUP(U528,NIVEAUXADMIN!A:B,2,FALSE)</f>
        <v>HT08</v>
      </c>
      <c r="AE528" s="162" t="str">
        <f>VLOOKUP(V528,NIVEAUXADMIN!E:F,2,FALSE)</f>
        <v>HT08811</v>
      </c>
      <c r="AF528" s="162" t="str">
        <f>VLOOKUP(W528,NIVEAUXADMIN!I:J,2,FALSE)</f>
        <v>HT08811-04</v>
      </c>
      <c r="AG528" s="162">
        <f>IF(SUMPRODUCT(($A$4:$A528=A528)*($V$4:$V528=V528))&gt;1,0,1)</f>
        <v>0</v>
      </c>
    </row>
    <row r="529" spans="1:33" s="162" customFormat="1" ht="15" customHeight="1">
      <c r="A529" s="162" t="s">
        <v>2929</v>
      </c>
      <c r="B529" s="162" t="s">
        <v>2554</v>
      </c>
      <c r="C529" s="162" t="s">
        <v>34</v>
      </c>
      <c r="F529" s="162" t="s">
        <v>16</v>
      </c>
      <c r="G529" s="162" t="str">
        <f>CHOOSE(MONTH(H529), "Janvier", "Fevrier", "Mars", "Avril", "Mai", "Juin", "Juillet", "Aout", "Septembre", "Octobre", "Novembre", "Decembre")</f>
        <v>Janvier</v>
      </c>
      <c r="H529" s="153">
        <v>42740</v>
      </c>
      <c r="I529" s="84" t="s">
        <v>1051</v>
      </c>
      <c r="J529" s="162" t="s">
        <v>1052</v>
      </c>
      <c r="K529" s="162" t="s">
        <v>1054</v>
      </c>
      <c r="L529" s="72"/>
      <c r="M529" s="80" t="str">
        <f>IFERROR(VLOOKUP(K529,REFERENCES!R:S,2,FALSE),"")</f>
        <v>Nombre</v>
      </c>
      <c r="N529" s="75">
        <v>67</v>
      </c>
      <c r="O529" s="75"/>
      <c r="P529" s="75"/>
      <c r="Q529" s="75"/>
      <c r="R529" s="79"/>
      <c r="S529" s="75">
        <v>67</v>
      </c>
      <c r="U529" s="162" t="s">
        <v>17</v>
      </c>
      <c r="V529" s="162" t="s">
        <v>18</v>
      </c>
      <c r="W529" s="86" t="s">
        <v>1612</v>
      </c>
      <c r="AB529" s="162" t="str">
        <f>UPPER(LEFT(A529,3)&amp;YEAR(H529)&amp;MONTH(H529)&amp;DAY((H529))&amp;LEFT(U529,2)&amp;LEFT(V529,2)&amp;LEFT(W529,2))</f>
        <v>COL201715GRJE4E</v>
      </c>
      <c r="AC529" s="162">
        <f>COUNTIF($AB$4:$AB$297,AB529)</f>
        <v>0</v>
      </c>
      <c r="AD529" s="162" t="str">
        <f>VLOOKUP(U529,NIVEAUXADMIN!A:B,2,FALSE)</f>
        <v>HT08</v>
      </c>
      <c r="AE529" s="162" t="str">
        <f>VLOOKUP(V529,NIVEAUXADMIN!E:F,2,FALSE)</f>
        <v>HT08811</v>
      </c>
      <c r="AF529" s="162" t="str">
        <f>VLOOKUP(W529,NIVEAUXADMIN!I:J,2,FALSE)</f>
        <v>HT08811-04</v>
      </c>
      <c r="AG529" s="162">
        <f>IF(SUMPRODUCT(($A$4:$A529=A529)*($V$4:$V529=V529))&gt;1,0,1)</f>
        <v>0</v>
      </c>
    </row>
    <row r="530" spans="1:33" s="162" customFormat="1" ht="15" customHeight="1">
      <c r="A530" s="162" t="s">
        <v>2929</v>
      </c>
      <c r="B530" s="162" t="s">
        <v>2554</v>
      </c>
      <c r="C530" s="162" t="s">
        <v>34</v>
      </c>
      <c r="F530" s="162" t="s">
        <v>16</v>
      </c>
      <c r="G530" s="162" t="str">
        <f>CHOOSE(MONTH(H530), "Janvier", "Fevrier", "Mars", "Avril", "Mai", "Juin", "Juillet", "Aout", "Septembre", "Octobre", "Novembre", "Decembre")</f>
        <v>Janvier</v>
      </c>
      <c r="H530" s="153">
        <v>42740</v>
      </c>
      <c r="I530" s="84" t="s">
        <v>1049</v>
      </c>
      <c r="J530" s="162" t="s">
        <v>1053</v>
      </c>
      <c r="K530" s="162" t="s">
        <v>1048</v>
      </c>
      <c r="L530" s="72"/>
      <c r="M530" s="80" t="str">
        <f>IFERROR(VLOOKUP(K530,REFERENCES!R:S,2,FALSE),"")</f>
        <v>Nombre</v>
      </c>
      <c r="N530" s="75">
        <v>605</v>
      </c>
      <c r="O530" s="75"/>
      <c r="P530" s="75"/>
      <c r="Q530" s="75"/>
      <c r="R530" s="79"/>
      <c r="S530" s="75">
        <v>605</v>
      </c>
      <c r="U530" s="162" t="s">
        <v>17</v>
      </c>
      <c r="V530" s="162" t="s">
        <v>18</v>
      </c>
      <c r="W530" s="86" t="s">
        <v>1673</v>
      </c>
      <c r="X530" s="162" t="s">
        <v>2758</v>
      </c>
      <c r="AB530" s="162" t="str">
        <f>UPPER(LEFT(A530,3)&amp;YEAR(H530)&amp;MONTH(H530)&amp;DAY((H530))&amp;LEFT(U530,2)&amp;LEFT(V530,2)&amp;LEFT(W530,2))</f>
        <v>COL201715GRJE5E</v>
      </c>
      <c r="AC530" s="162">
        <f>COUNTIF($AB$4:$AB$297,AB530)</f>
        <v>0</v>
      </c>
      <c r="AD530" s="162" t="str">
        <f>VLOOKUP(U530,NIVEAUXADMIN!A:B,2,FALSE)</f>
        <v>HT08</v>
      </c>
      <c r="AE530" s="162" t="str">
        <f>VLOOKUP(V530,NIVEAUXADMIN!E:F,2,FALSE)</f>
        <v>HT08811</v>
      </c>
      <c r="AF530" s="162" t="str">
        <f>VLOOKUP(W530,NIVEAUXADMIN!I:J,2,FALSE)</f>
        <v>HT08811-05</v>
      </c>
      <c r="AG530" s="162">
        <f>IF(SUMPRODUCT(($A$4:$A530=A530)*($V$4:$V530=V530))&gt;1,0,1)</f>
        <v>0</v>
      </c>
    </row>
    <row r="531" spans="1:33" s="162" customFormat="1" ht="15" customHeight="1">
      <c r="A531" s="162" t="s">
        <v>2929</v>
      </c>
      <c r="B531" s="162" t="s">
        <v>2554</v>
      </c>
      <c r="C531" s="162" t="s">
        <v>34</v>
      </c>
      <c r="F531" s="162" t="s">
        <v>16</v>
      </c>
      <c r="G531" s="162" t="str">
        <f>CHOOSE(MONTH(H531), "Janvier", "Fevrier", "Mars", "Avril", "Mai", "Juin", "Juillet", "Aout", "Septembre", "Octobre", "Novembre", "Decembre")</f>
        <v>Janvier</v>
      </c>
      <c r="H531" s="153">
        <v>42740</v>
      </c>
      <c r="I531" s="84" t="s">
        <v>1051</v>
      </c>
      <c r="J531" s="162" t="s">
        <v>1052</v>
      </c>
      <c r="K531" s="162" t="s">
        <v>1054</v>
      </c>
      <c r="L531" s="72"/>
      <c r="M531" s="80" t="str">
        <f>IFERROR(VLOOKUP(K531,REFERENCES!R:S,2,FALSE),"")</f>
        <v>Nombre</v>
      </c>
      <c r="N531" s="75">
        <v>605</v>
      </c>
      <c r="O531" s="75"/>
      <c r="P531" s="75"/>
      <c r="Q531" s="75"/>
      <c r="R531" s="79"/>
      <c r="S531" s="75">
        <v>605</v>
      </c>
      <c r="U531" s="162" t="s">
        <v>17</v>
      </c>
      <c r="V531" s="162" t="s">
        <v>18</v>
      </c>
      <c r="W531" s="86" t="s">
        <v>1673</v>
      </c>
      <c r="X531" s="162" t="s">
        <v>2758</v>
      </c>
      <c r="AB531" s="162" t="str">
        <f>UPPER(LEFT(A531,3)&amp;YEAR(H531)&amp;MONTH(H531)&amp;DAY((H531))&amp;LEFT(U531,2)&amp;LEFT(V531,2)&amp;LEFT(W531,2))</f>
        <v>COL201715GRJE5E</v>
      </c>
      <c r="AC531" s="162">
        <f>COUNTIF($AB$4:$AB$297,AB531)</f>
        <v>0</v>
      </c>
      <c r="AD531" s="162" t="str">
        <f>VLOOKUP(U531,NIVEAUXADMIN!A:B,2,FALSE)</f>
        <v>HT08</v>
      </c>
      <c r="AE531" s="162" t="str">
        <f>VLOOKUP(V531,NIVEAUXADMIN!E:F,2,FALSE)</f>
        <v>HT08811</v>
      </c>
      <c r="AF531" s="162" t="str">
        <f>VLOOKUP(W531,NIVEAUXADMIN!I:J,2,FALSE)</f>
        <v>HT08811-05</v>
      </c>
      <c r="AG531" s="162">
        <f>IF(SUMPRODUCT(($A$4:$A531=A531)*($V$4:$V531=V531))&gt;1,0,1)</f>
        <v>0</v>
      </c>
    </row>
    <row r="532" spans="1:33" s="162" customFormat="1" ht="15" customHeight="1">
      <c r="A532" s="162" t="s">
        <v>2929</v>
      </c>
      <c r="B532" s="162" t="s">
        <v>2554</v>
      </c>
      <c r="C532" s="162" t="s">
        <v>34</v>
      </c>
      <c r="F532" s="162" t="s">
        <v>16</v>
      </c>
      <c r="G532" s="162" t="str">
        <f>CHOOSE(MONTH(H532), "Janvier", "Fevrier", "Mars", "Avril", "Mai", "Juin", "Juillet", "Aout", "Septembre", "Octobre", "Novembre", "Decembre")</f>
        <v>Janvier</v>
      </c>
      <c r="H532" s="153">
        <v>42759</v>
      </c>
      <c r="I532" s="84" t="s">
        <v>1049</v>
      </c>
      <c r="J532" s="162" t="s">
        <v>1053</v>
      </c>
      <c r="K532" s="162" t="s">
        <v>1048</v>
      </c>
      <c r="L532" s="72"/>
      <c r="M532" s="80" t="str">
        <f>IFERROR(VLOOKUP(K532,REFERENCES!R:S,2,FALSE),"")</f>
        <v>Nombre</v>
      </c>
      <c r="N532" s="75">
        <v>122</v>
      </c>
      <c r="O532" s="75"/>
      <c r="P532" s="75">
        <v>99</v>
      </c>
      <c r="Q532" s="75">
        <v>23</v>
      </c>
      <c r="R532" s="79"/>
      <c r="S532" s="75">
        <v>122</v>
      </c>
      <c r="U532" s="162" t="s">
        <v>17</v>
      </c>
      <c r="V532" s="162" t="s">
        <v>275</v>
      </c>
      <c r="W532" s="86" t="s">
        <v>1318</v>
      </c>
      <c r="X532" s="162" t="s">
        <v>2757</v>
      </c>
      <c r="AB532" s="162" t="str">
        <f>UPPER(LEFT(A532,3)&amp;YEAR(H532)&amp;MONTH(H532)&amp;DAY((H532))&amp;LEFT(U532,2)&amp;LEFT(V532,2)&amp;LEFT(W532,2))</f>
        <v>COL2017124GRRO1E</v>
      </c>
      <c r="AC532" s="162">
        <f>COUNTIF($AB$4:$AB$297,AB532)</f>
        <v>0</v>
      </c>
      <c r="AD532" s="162" t="str">
        <f>VLOOKUP(U532,NIVEAUXADMIN!A:B,2,FALSE)</f>
        <v>HT08</v>
      </c>
      <c r="AE532" s="162" t="str">
        <f>VLOOKUP(V532,NIVEAUXADMIN!E:F,2,FALSE)</f>
        <v>HT08832</v>
      </c>
      <c r="AF532" s="162" t="str">
        <f>VLOOKUP(W532,NIVEAUXADMIN!I:J,2,FALSE)</f>
        <v>HT08832-01</v>
      </c>
      <c r="AG532" s="162">
        <f>IF(SUMPRODUCT(($A$4:$A532=A532)*($V$4:$V532=V532))&gt;1,0,1)</f>
        <v>1</v>
      </c>
    </row>
    <row r="533" spans="1:33" s="162" customFormat="1" ht="15" customHeight="1">
      <c r="A533" s="162" t="s">
        <v>2929</v>
      </c>
      <c r="B533" s="162" t="s">
        <v>2554</v>
      </c>
      <c r="C533" s="162" t="s">
        <v>34</v>
      </c>
      <c r="F533" s="162" t="s">
        <v>16</v>
      </c>
      <c r="G533" s="162" t="str">
        <f>CHOOSE(MONTH(H533), "Janvier", "Fevrier", "Mars", "Avril", "Mai", "Juin", "Juillet", "Aout", "Septembre", "Octobre", "Novembre", "Decembre")</f>
        <v>Janvier</v>
      </c>
      <c r="H533" s="153">
        <v>42759</v>
      </c>
      <c r="I533" s="84" t="s">
        <v>1051</v>
      </c>
      <c r="J533" s="162" t="s">
        <v>1052</v>
      </c>
      <c r="K533" s="162" t="s">
        <v>1054</v>
      </c>
      <c r="L533" s="72"/>
      <c r="M533" s="80" t="str">
        <f>IFERROR(VLOOKUP(K533,REFERENCES!R:S,2,FALSE),"")</f>
        <v>Nombre</v>
      </c>
      <c r="N533" s="75">
        <v>122</v>
      </c>
      <c r="O533" s="75"/>
      <c r="P533" s="75">
        <v>99</v>
      </c>
      <c r="Q533" s="75">
        <v>23</v>
      </c>
      <c r="R533" s="79"/>
      <c r="S533" s="75">
        <v>122</v>
      </c>
      <c r="U533" s="162" t="s">
        <v>17</v>
      </c>
      <c r="V533" s="162" t="s">
        <v>275</v>
      </c>
      <c r="W533" s="86" t="s">
        <v>1318</v>
      </c>
      <c r="X533" s="162" t="s">
        <v>2757</v>
      </c>
      <c r="AB533" s="162" t="str">
        <f>UPPER(LEFT(A533,3)&amp;YEAR(H533)&amp;MONTH(H533)&amp;DAY((H533))&amp;LEFT(U533,2)&amp;LEFT(V533,2)&amp;LEFT(W533,2))</f>
        <v>COL2017124GRRO1E</v>
      </c>
      <c r="AC533" s="162">
        <f>COUNTIF($AB$4:$AB$297,AB533)</f>
        <v>0</v>
      </c>
      <c r="AD533" s="162" t="str">
        <f>VLOOKUP(U533,NIVEAUXADMIN!A:B,2,FALSE)</f>
        <v>HT08</v>
      </c>
      <c r="AE533" s="162" t="str">
        <f>VLOOKUP(V533,NIVEAUXADMIN!E:F,2,FALSE)</f>
        <v>HT08832</v>
      </c>
      <c r="AF533" s="162" t="str">
        <f>VLOOKUP(W533,NIVEAUXADMIN!I:J,2,FALSE)</f>
        <v>HT08832-01</v>
      </c>
      <c r="AG533" s="162">
        <f>IF(SUMPRODUCT(($A$4:$A533=A533)*($V$4:$V533=V533))&gt;1,0,1)</f>
        <v>0</v>
      </c>
    </row>
    <row r="534" spans="1:33" s="162" customFormat="1" ht="15" customHeight="1">
      <c r="A534" s="162" t="s">
        <v>2929</v>
      </c>
      <c r="B534" s="162" t="s">
        <v>2554</v>
      </c>
      <c r="C534" s="162" t="s">
        <v>34</v>
      </c>
      <c r="F534" s="162" t="s">
        <v>16</v>
      </c>
      <c r="G534" s="162" t="str">
        <f>CHOOSE(MONTH(H534), "Janvier", "Fevrier", "Mars", "Avril", "Mai", "Juin", "Juillet", "Aout", "Septembre", "Octobre", "Novembre", "Decembre")</f>
        <v>Janvier</v>
      </c>
      <c r="H534" s="153">
        <v>42759</v>
      </c>
      <c r="I534" s="84" t="s">
        <v>1049</v>
      </c>
      <c r="J534" s="162" t="s">
        <v>1053</v>
      </c>
      <c r="K534" s="162" t="s">
        <v>1048</v>
      </c>
      <c r="L534" s="72"/>
      <c r="M534" s="80" t="str">
        <f>IFERROR(VLOOKUP(K534,REFERENCES!R:S,2,FALSE),"")</f>
        <v>Nombre</v>
      </c>
      <c r="N534" s="75">
        <v>118</v>
      </c>
      <c r="O534" s="75"/>
      <c r="P534" s="75">
        <v>79</v>
      </c>
      <c r="Q534" s="75">
        <v>39</v>
      </c>
      <c r="R534" s="79"/>
      <c r="S534" s="75">
        <v>118</v>
      </c>
      <c r="U534" s="162" t="s">
        <v>17</v>
      </c>
      <c r="V534" s="162" t="s">
        <v>275</v>
      </c>
      <c r="W534" s="86" t="s">
        <v>1615</v>
      </c>
      <c r="X534" s="162" t="s">
        <v>2756</v>
      </c>
      <c r="AB534" s="162" t="str">
        <f>UPPER(LEFT(A534,3)&amp;YEAR(H534)&amp;MONTH(H534)&amp;DAY((H534))&amp;LEFT(U534,2)&amp;LEFT(V534,2)&amp;LEFT(W534,2))</f>
        <v>COL2017124GRRO4E</v>
      </c>
      <c r="AC534" s="162">
        <f>COUNTIF($AB$4:$AB$297,AB534)</f>
        <v>0</v>
      </c>
      <c r="AD534" s="162" t="str">
        <f>VLOOKUP(U534,NIVEAUXADMIN!A:B,2,FALSE)</f>
        <v>HT08</v>
      </c>
      <c r="AE534" s="162" t="str">
        <f>VLOOKUP(V534,NIVEAUXADMIN!E:F,2,FALSE)</f>
        <v>HT08832</v>
      </c>
      <c r="AF534" s="162" t="str">
        <f>VLOOKUP(W534,NIVEAUXADMIN!I:J,2,FALSE)</f>
        <v>HT08832-04</v>
      </c>
      <c r="AG534" s="162">
        <f>IF(SUMPRODUCT(($A$4:$A534=A534)*($V$4:$V534=V534))&gt;1,0,1)</f>
        <v>0</v>
      </c>
    </row>
    <row r="535" spans="1:33" s="162" customFormat="1" ht="15" customHeight="1">
      <c r="A535" s="162" t="s">
        <v>2929</v>
      </c>
      <c r="B535" s="162" t="s">
        <v>2554</v>
      </c>
      <c r="C535" s="162" t="s">
        <v>34</v>
      </c>
      <c r="F535" s="162" t="s">
        <v>16</v>
      </c>
      <c r="G535" s="162" t="str">
        <f>CHOOSE(MONTH(H535), "Janvier", "Fevrier", "Mars", "Avril", "Mai", "Juin", "Juillet", "Aout", "Septembre", "Octobre", "Novembre", "Decembre")</f>
        <v>Janvier</v>
      </c>
      <c r="H535" s="153">
        <v>42759</v>
      </c>
      <c r="I535" s="84" t="s">
        <v>1051</v>
      </c>
      <c r="J535" s="162" t="s">
        <v>1052</v>
      </c>
      <c r="K535" s="162" t="s">
        <v>1054</v>
      </c>
      <c r="L535" s="72"/>
      <c r="M535" s="80" t="str">
        <f>IFERROR(VLOOKUP(K535,REFERENCES!R:S,2,FALSE),"")</f>
        <v>Nombre</v>
      </c>
      <c r="N535" s="75">
        <v>118</v>
      </c>
      <c r="O535" s="75"/>
      <c r="P535" s="75">
        <v>79</v>
      </c>
      <c r="Q535" s="75">
        <v>39</v>
      </c>
      <c r="R535" s="79"/>
      <c r="S535" s="75">
        <v>118</v>
      </c>
      <c r="U535" s="162" t="s">
        <v>17</v>
      </c>
      <c r="V535" s="162" t="s">
        <v>275</v>
      </c>
      <c r="W535" s="86" t="s">
        <v>1615</v>
      </c>
      <c r="X535" s="162" t="s">
        <v>2756</v>
      </c>
      <c r="AB535" s="162" t="str">
        <f>UPPER(LEFT(A535,3)&amp;YEAR(H535)&amp;MONTH(H535)&amp;DAY((H535))&amp;LEFT(U535,2)&amp;LEFT(V535,2)&amp;LEFT(W535,2))</f>
        <v>COL2017124GRRO4E</v>
      </c>
      <c r="AC535" s="162">
        <f>COUNTIF($AB$4:$AB$297,AB535)</f>
        <v>0</v>
      </c>
      <c r="AD535" s="162" t="str">
        <f>VLOOKUP(U535,NIVEAUXADMIN!A:B,2,FALSE)</f>
        <v>HT08</v>
      </c>
      <c r="AE535" s="162" t="str">
        <f>VLOOKUP(V535,NIVEAUXADMIN!E:F,2,FALSE)</f>
        <v>HT08832</v>
      </c>
      <c r="AF535" s="162" t="str">
        <f>VLOOKUP(W535,NIVEAUXADMIN!I:J,2,FALSE)</f>
        <v>HT08832-04</v>
      </c>
      <c r="AG535" s="162">
        <f>IF(SUMPRODUCT(($A$4:$A535=A535)*($V$4:$V535=V535))&gt;1,0,1)</f>
        <v>0</v>
      </c>
    </row>
    <row r="536" spans="1:33" s="162" customFormat="1" ht="15" customHeight="1">
      <c r="A536" s="162" t="s">
        <v>2929</v>
      </c>
      <c r="B536" s="162" t="s">
        <v>2554</v>
      </c>
      <c r="C536" s="162" t="s">
        <v>34</v>
      </c>
      <c r="F536" s="162" t="s">
        <v>16</v>
      </c>
      <c r="G536" s="162" t="str">
        <f>CHOOSE(MONTH(H536), "Janvier", "Fevrier", "Mars", "Avril", "Mai", "Juin", "Juillet", "Aout", "Septembre", "Octobre", "Novembre", "Decembre")</f>
        <v>Fevrier</v>
      </c>
      <c r="H536" s="153">
        <v>42785</v>
      </c>
      <c r="I536" s="84" t="s">
        <v>1051</v>
      </c>
      <c r="J536" s="162" t="s">
        <v>1052</v>
      </c>
      <c r="K536" s="162" t="s">
        <v>1061</v>
      </c>
      <c r="L536" s="72"/>
      <c r="M536" s="80" t="str">
        <f>IFERROR(VLOOKUP(K536,REFERENCES!R:S,2,FALSE),"")</f>
        <v>Nombre</v>
      </c>
      <c r="N536" s="75">
        <v>46</v>
      </c>
      <c r="O536" s="75"/>
      <c r="P536" s="75"/>
      <c r="Q536" s="75"/>
      <c r="R536" s="79"/>
      <c r="S536" s="75">
        <v>46</v>
      </c>
      <c r="U536" s="162" t="s">
        <v>17</v>
      </c>
      <c r="V536" s="162" t="s">
        <v>261</v>
      </c>
      <c r="W536" s="86" t="s">
        <v>1292</v>
      </c>
      <c r="AB536" s="162" t="str">
        <f>UPPER(LEFT(A536,3)&amp;YEAR(H536)&amp;MONTH(H536)&amp;DAY((H536))&amp;LEFT(U536,2)&amp;LEFT(V536,2)&amp;LEFT(W536,2))</f>
        <v>COL2017219GRDA1E</v>
      </c>
      <c r="AC536" s="162">
        <f>COUNTIF($AB$4:$AB$297,AB536)</f>
        <v>0</v>
      </c>
      <c r="AD536" s="162" t="str">
        <f>VLOOKUP(U536,NIVEAUXADMIN!A:B,2,FALSE)</f>
        <v>HT08</v>
      </c>
      <c r="AE536" s="162" t="str">
        <f>VLOOKUP(V536,NIVEAUXADMIN!E:F,2,FALSE)</f>
        <v>HT08822</v>
      </c>
      <c r="AF536" s="162" t="str">
        <f>VLOOKUP(W536,NIVEAUXADMIN!I:J,2,FALSE)</f>
        <v>HT08822-01</v>
      </c>
      <c r="AG536" s="162">
        <f>IF(SUMPRODUCT(($A$4:$A536=A536)*($V$4:$V536=V536))&gt;1,0,1)</f>
        <v>1</v>
      </c>
    </row>
    <row r="537" spans="1:33" s="162" customFormat="1" ht="15" customHeight="1">
      <c r="A537" s="162" t="s">
        <v>2929</v>
      </c>
      <c r="B537" s="162" t="s">
        <v>2554</v>
      </c>
      <c r="C537" s="162" t="s">
        <v>34</v>
      </c>
      <c r="F537" s="162" t="s">
        <v>16</v>
      </c>
      <c r="G537" s="162" t="str">
        <f>CHOOSE(MONTH(H537), "Janvier", "Fevrier", "Mars", "Avril", "Mai", "Juin", "Juillet", "Aout", "Septembre", "Octobre", "Novembre", "Decembre")</f>
        <v>Fevrier</v>
      </c>
      <c r="H537" s="153">
        <v>42785</v>
      </c>
      <c r="I537" s="84" t="s">
        <v>1051</v>
      </c>
      <c r="J537" s="162" t="s">
        <v>1052</v>
      </c>
      <c r="K537" s="162" t="s">
        <v>1061</v>
      </c>
      <c r="L537" s="72"/>
      <c r="M537" s="80" t="str">
        <f>IFERROR(VLOOKUP(K537,REFERENCES!R:S,2,FALSE),"")</f>
        <v>Nombre</v>
      </c>
      <c r="N537" s="75">
        <v>84</v>
      </c>
      <c r="O537" s="75"/>
      <c r="P537" s="75"/>
      <c r="Q537" s="75"/>
      <c r="R537" s="79"/>
      <c r="S537" s="75">
        <v>84</v>
      </c>
      <c r="U537" s="162" t="s">
        <v>17</v>
      </c>
      <c r="V537" s="162" t="s">
        <v>261</v>
      </c>
      <c r="W537" s="86" t="s">
        <v>1521</v>
      </c>
      <c r="AB537" s="162" t="str">
        <f>UPPER(LEFT(A537,3)&amp;YEAR(H537)&amp;MONTH(H537)&amp;DAY((H537))&amp;LEFT(U537,2)&amp;LEFT(V537,2)&amp;LEFT(W537,2))</f>
        <v>COL2017219GRDA3E</v>
      </c>
      <c r="AC537" s="162">
        <f>COUNTIF($AB$4:$AB$297,AB537)</f>
        <v>0</v>
      </c>
      <c r="AD537" s="162" t="str">
        <f>VLOOKUP(U537,NIVEAUXADMIN!A:B,2,FALSE)</f>
        <v>HT08</v>
      </c>
      <c r="AE537" s="162" t="str">
        <f>VLOOKUP(V537,NIVEAUXADMIN!E:F,2,FALSE)</f>
        <v>HT08822</v>
      </c>
      <c r="AF537" s="162" t="str">
        <f>VLOOKUP(W537,NIVEAUXADMIN!I:J,2,FALSE)</f>
        <v>HT08822-03</v>
      </c>
      <c r="AG537" s="162">
        <f>IF(SUMPRODUCT(($A$4:$A537=A537)*($V$4:$V537=V537))&gt;1,0,1)</f>
        <v>0</v>
      </c>
    </row>
    <row r="538" spans="1:33" s="162" customFormat="1" ht="15" customHeight="1">
      <c r="A538" s="162" t="s">
        <v>2929</v>
      </c>
      <c r="B538" s="162" t="s">
        <v>2554</v>
      </c>
      <c r="C538" s="162" t="s">
        <v>34</v>
      </c>
      <c r="F538" s="162" t="s">
        <v>16</v>
      </c>
      <c r="G538" s="162" t="str">
        <f>CHOOSE(MONTH(H538), "Janvier", "Fevrier", "Mars", "Avril", "Mai", "Juin", "Juillet", "Aout", "Septembre", "Octobre", "Novembre", "Decembre")</f>
        <v>Fevrier</v>
      </c>
      <c r="H538" s="153">
        <v>42785</v>
      </c>
      <c r="I538" s="84" t="s">
        <v>1051</v>
      </c>
      <c r="J538" s="162" t="s">
        <v>1052</v>
      </c>
      <c r="K538" s="162" t="s">
        <v>1061</v>
      </c>
      <c r="L538" s="72"/>
      <c r="M538" s="80" t="str">
        <f>IFERROR(VLOOKUP(K538,REFERENCES!R:S,2,FALSE),"")</f>
        <v>Nombre</v>
      </c>
      <c r="N538" s="75">
        <v>95</v>
      </c>
      <c r="O538" s="75"/>
      <c r="P538" s="75"/>
      <c r="Q538" s="75"/>
      <c r="R538" s="79"/>
      <c r="S538" s="75">
        <v>95</v>
      </c>
      <c r="U538" s="162" t="s">
        <v>17</v>
      </c>
      <c r="V538" s="162" t="s">
        <v>261</v>
      </c>
      <c r="W538" s="86" t="s">
        <v>1671</v>
      </c>
      <c r="AB538" s="162" t="str">
        <f>UPPER(LEFT(A538,3)&amp;YEAR(H538)&amp;MONTH(H538)&amp;DAY((H538))&amp;LEFT(U538,2)&amp;LEFT(V538,2)&amp;LEFT(W538,2))</f>
        <v>COL2017219GRDA5E</v>
      </c>
      <c r="AC538" s="162">
        <f>COUNTIF($AB$4:$AB$297,AB538)</f>
        <v>0</v>
      </c>
      <c r="AD538" s="162" t="str">
        <f>VLOOKUP(U538,NIVEAUXADMIN!A:B,2,FALSE)</f>
        <v>HT08</v>
      </c>
      <c r="AE538" s="162" t="str">
        <f>VLOOKUP(V538,NIVEAUXADMIN!E:F,2,FALSE)</f>
        <v>HT08822</v>
      </c>
      <c r="AF538" s="162" t="str">
        <f>VLOOKUP(W538,NIVEAUXADMIN!I:J,2,FALSE)</f>
        <v>HT08822-05</v>
      </c>
      <c r="AG538" s="162">
        <f>IF(SUMPRODUCT(($A$4:$A538=A538)*($V$4:$V538=V538))&gt;1,0,1)</f>
        <v>0</v>
      </c>
    </row>
    <row r="539" spans="1:33" s="162" customFormat="1" ht="15" customHeight="1">
      <c r="A539" s="162" t="s">
        <v>2929</v>
      </c>
      <c r="B539" s="162" t="s">
        <v>2554</v>
      </c>
      <c r="C539" s="162" t="s">
        <v>34</v>
      </c>
      <c r="F539" s="162" t="s">
        <v>16</v>
      </c>
      <c r="G539" s="162" t="str">
        <f>CHOOSE(MONTH(H539), "Janvier", "Fevrier", "Mars", "Avril", "Mai", "Juin", "Juillet", "Aout", "Septembre", "Octobre", "Novembre", "Decembre")</f>
        <v>Fevrier</v>
      </c>
      <c r="H539" s="153">
        <v>42785</v>
      </c>
      <c r="I539" s="84" t="s">
        <v>1051</v>
      </c>
      <c r="J539" s="162" t="s">
        <v>1052</v>
      </c>
      <c r="K539" s="162" t="s">
        <v>1061</v>
      </c>
      <c r="L539" s="72"/>
      <c r="M539" s="80" t="str">
        <f>IFERROR(VLOOKUP(K539,REFERENCES!R:S,2,FALSE),"")</f>
        <v>Nombre</v>
      </c>
      <c r="N539" s="75">
        <v>57</v>
      </c>
      <c r="O539" s="75"/>
      <c r="P539" s="75"/>
      <c r="Q539" s="75"/>
      <c r="R539" s="79"/>
      <c r="S539" s="75">
        <v>57</v>
      </c>
      <c r="U539" s="162" t="s">
        <v>17</v>
      </c>
      <c r="V539" s="162" t="s">
        <v>261</v>
      </c>
      <c r="W539" s="86" t="s">
        <v>1714</v>
      </c>
      <c r="AB539" s="162" t="str">
        <f>UPPER(LEFT(A539,3)&amp;YEAR(H539)&amp;MONTH(H539)&amp;DAY((H539))&amp;LEFT(U539,2)&amp;LEFT(V539,2)&amp;LEFT(W539,2))</f>
        <v>COL2017219GRDA6E</v>
      </c>
      <c r="AC539" s="162">
        <f>COUNTIF($AB$4:$AB$297,AB539)</f>
        <v>0</v>
      </c>
      <c r="AD539" s="162" t="str">
        <f>VLOOKUP(U539,NIVEAUXADMIN!A:B,2,FALSE)</f>
        <v>HT08</v>
      </c>
      <c r="AE539" s="162" t="str">
        <f>VLOOKUP(V539,NIVEAUXADMIN!E:F,2,FALSE)</f>
        <v>HT08822</v>
      </c>
      <c r="AF539" s="162" t="str">
        <f>VLOOKUP(W539,NIVEAUXADMIN!I:J,2,FALSE)</f>
        <v>HT08822-04</v>
      </c>
      <c r="AG539" s="162">
        <f>IF(SUMPRODUCT(($A$4:$A539=A539)*($V$4:$V539=V539))&gt;1,0,1)</f>
        <v>0</v>
      </c>
    </row>
    <row r="540" spans="1:33" s="162" customFormat="1" ht="15" customHeight="1">
      <c r="A540" s="162" t="s">
        <v>2929</v>
      </c>
      <c r="B540" s="162" t="s">
        <v>2554</v>
      </c>
      <c r="C540" s="162" t="s">
        <v>34</v>
      </c>
      <c r="F540" s="162" t="s">
        <v>16</v>
      </c>
      <c r="G540" s="162" t="str">
        <f>CHOOSE(MONTH(H540), "Janvier", "Fevrier", "Mars", "Avril", "Mai", "Juin", "Juillet", "Aout", "Septembre", "Octobre", "Novembre", "Decembre")</f>
        <v>Fevrier</v>
      </c>
      <c r="H540" s="153">
        <v>42785</v>
      </c>
      <c r="I540" s="84" t="s">
        <v>1051</v>
      </c>
      <c r="J540" s="162" t="s">
        <v>1052</v>
      </c>
      <c r="K540" s="162" t="s">
        <v>1061</v>
      </c>
      <c r="L540" s="72"/>
      <c r="M540" s="80" t="str">
        <f>IFERROR(VLOOKUP(K540,REFERENCES!R:S,2,FALSE),"")</f>
        <v>Nombre</v>
      </c>
      <c r="N540" s="75">
        <v>118</v>
      </c>
      <c r="O540" s="75"/>
      <c r="P540" s="75"/>
      <c r="Q540" s="75"/>
      <c r="R540" s="79"/>
      <c r="S540" s="75">
        <v>118</v>
      </c>
      <c r="U540" s="162" t="s">
        <v>17</v>
      </c>
      <c r="V540" s="162" t="s">
        <v>261</v>
      </c>
      <c r="W540" s="86"/>
      <c r="X540" s="162" t="s">
        <v>2777</v>
      </c>
      <c r="AB540" s="162" t="str">
        <f>UPPER(LEFT(A540,3)&amp;YEAR(H540)&amp;MONTH(H540)&amp;DAY((H540))&amp;LEFT(U540,2)&amp;LEFT(V540,2)&amp;LEFT(W540,2))</f>
        <v>COL2017219GRDA</v>
      </c>
      <c r="AC540" s="162">
        <f>COUNTIF($AB$4:$AB$297,AB540)</f>
        <v>0</v>
      </c>
      <c r="AD540" s="162" t="str">
        <f>VLOOKUP(U540,NIVEAUXADMIN!A:B,2,FALSE)</f>
        <v>HT08</v>
      </c>
      <c r="AE540" s="162" t="str">
        <f>VLOOKUP(V540,NIVEAUXADMIN!E:F,2,FALSE)</f>
        <v>HT08822</v>
      </c>
      <c r="AF540" s="162" t="e">
        <f>VLOOKUP(W540,NIVEAUXADMIN!I:J,2,FALSE)</f>
        <v>#N/A</v>
      </c>
      <c r="AG540" s="162">
        <f>IF(SUMPRODUCT(($A$4:$A540=A540)*($V$4:$V540=V540))&gt;1,0,1)</f>
        <v>0</v>
      </c>
    </row>
    <row r="541" spans="1:33" s="162" customFormat="1" ht="15" customHeight="1">
      <c r="A541" s="162" t="s">
        <v>2590</v>
      </c>
      <c r="B541" s="162" t="s">
        <v>2590</v>
      </c>
      <c r="C541" s="162" t="s">
        <v>2692</v>
      </c>
      <c r="F541" s="162" t="s">
        <v>16</v>
      </c>
      <c r="G541" s="162" t="str">
        <f>CHOOSE(MONTH(H541), "Janvier", "Fevrier", "Mars", "Avril", "Mai", "Juin", "Juillet", "Aout", "Septembre", "Octobre", "Novembre", "Decembre")</f>
        <v>Octobre</v>
      </c>
      <c r="H541" s="153">
        <v>42667</v>
      </c>
      <c r="I541" s="84" t="s">
        <v>1049</v>
      </c>
      <c r="J541" s="162" t="s">
        <v>1053</v>
      </c>
      <c r="K541" s="162" t="s">
        <v>1048</v>
      </c>
      <c r="L541" s="72"/>
      <c r="M541" s="80" t="str">
        <f>IFERROR(VLOOKUP(K541,REFERENCES!R:S,2,FALSE),"")</f>
        <v>Nombre</v>
      </c>
      <c r="N541" s="75">
        <v>40</v>
      </c>
      <c r="O541" s="75"/>
      <c r="P541" s="75"/>
      <c r="Q541" s="75"/>
      <c r="R541" s="79"/>
      <c r="S541" s="75">
        <v>40</v>
      </c>
      <c r="U541" s="162" t="s">
        <v>17</v>
      </c>
      <c r="V541" s="162" t="s">
        <v>18</v>
      </c>
      <c r="W541" s="86" t="s">
        <v>1713</v>
      </c>
      <c r="X541" s="162" t="s">
        <v>2686</v>
      </c>
      <c r="AB541" s="162" t="str">
        <f>UPPER(LEFT(A541,3)&amp;YEAR(H541)&amp;MONTH(H541)&amp;DAY((H541))&amp;LEFT(U541,2)&amp;LEFT(V541,2)&amp;LEFT(W541,2))</f>
        <v>COL20161024GRJE6E</v>
      </c>
      <c r="AC541" s="162">
        <f>COUNTIF($AB$4:$AB$297,AB541)</f>
        <v>0</v>
      </c>
      <c r="AD541" s="162" t="str">
        <f>VLOOKUP(U541,NIVEAUXADMIN!A:B,2,FALSE)</f>
        <v>HT08</v>
      </c>
      <c r="AE541" s="162" t="str">
        <f>VLOOKUP(V541,NIVEAUXADMIN!E:F,2,FALSE)</f>
        <v>HT08811</v>
      </c>
      <c r="AF541" s="162" t="str">
        <f>VLOOKUP(W541,NIVEAUXADMIN!I:J,2,FALSE)</f>
        <v>HT08811-06</v>
      </c>
      <c r="AG541" s="162">
        <f>IF(SUMPRODUCT(($A$4:$A541=A541)*($V$4:$V541=V541))&gt;1,0,1)</f>
        <v>1</v>
      </c>
    </row>
    <row r="542" spans="1:33" s="162" customFormat="1" ht="15" customHeight="1">
      <c r="A542" s="162" t="s">
        <v>2908</v>
      </c>
      <c r="B542" s="162" t="s">
        <v>2703</v>
      </c>
      <c r="C542" s="162" t="s">
        <v>38</v>
      </c>
      <c r="D542" s="162" t="s">
        <v>2702</v>
      </c>
      <c r="F542" s="162" t="s">
        <v>16</v>
      </c>
      <c r="G542" s="162" t="str">
        <f>CHOOSE(MONTH(H542), "Janvier", "Fevrier", "Mars", "Avril", "Mai", "Juin", "Juillet", "Aout", "Septembre", "Octobre", "Novembre", "Decembre")</f>
        <v>Decembre</v>
      </c>
      <c r="H542" s="153">
        <v>42717</v>
      </c>
      <c r="I542" s="84" t="s">
        <v>1051</v>
      </c>
      <c r="J542" s="162" t="s">
        <v>1052</v>
      </c>
      <c r="K542" s="162" t="s">
        <v>1062</v>
      </c>
      <c r="L542" s="72"/>
      <c r="M542" s="80" t="str">
        <f>IFERROR(VLOOKUP(K542,REFERENCES!R:S,2,FALSE),"")</f>
        <v>Nombre</v>
      </c>
      <c r="N542" s="75">
        <v>375</v>
      </c>
      <c r="O542" s="75"/>
      <c r="P542" s="75"/>
      <c r="Q542" s="75"/>
      <c r="R542" s="79">
        <v>1875</v>
      </c>
      <c r="S542" s="75">
        <v>375</v>
      </c>
      <c r="U542" s="162" t="s">
        <v>17</v>
      </c>
      <c r="V542" s="162" t="s">
        <v>18</v>
      </c>
      <c r="W542" s="86"/>
      <c r="X542" s="166"/>
      <c r="AB542" s="162" t="str">
        <f>UPPER(LEFT(A542,3)&amp;YEAR(H542)&amp;MONTH(H542)&amp;DAY((H542))&amp;LEFT(U542,2)&amp;LEFT(V542,2)&amp;LEFT(W542,2))</f>
        <v>COM20161213GRJE</v>
      </c>
      <c r="AC542" s="162">
        <f>COUNTIF($AB$4:$AB$297,AB542)</f>
        <v>0</v>
      </c>
      <c r="AD542" s="162" t="str">
        <f>VLOOKUP(U542,NIVEAUXADMIN!A:B,2,FALSE)</f>
        <v>HT08</v>
      </c>
      <c r="AE542" s="162" t="str">
        <f>VLOOKUP(V542,NIVEAUXADMIN!E:F,2,FALSE)</f>
        <v>HT08811</v>
      </c>
      <c r="AF542" s="162" t="e">
        <f>VLOOKUP(W542,NIVEAUXADMIN!I:J,2,FALSE)</f>
        <v>#N/A</v>
      </c>
      <c r="AG542" s="162">
        <f>IF(SUMPRODUCT(($A$4:$A542=A542)*($V$4:$V542=V542))&gt;1,0,1)</f>
        <v>1</v>
      </c>
    </row>
    <row r="543" spans="1:33" s="162" customFormat="1" ht="15" customHeight="1">
      <c r="A543" s="162" t="s">
        <v>2908</v>
      </c>
      <c r="B543" s="162" t="s">
        <v>2703</v>
      </c>
      <c r="C543" s="162" t="s">
        <v>38</v>
      </c>
      <c r="D543" s="162" t="s">
        <v>2702</v>
      </c>
      <c r="F543" s="162" t="s">
        <v>16</v>
      </c>
      <c r="G543" s="162" t="str">
        <f>CHOOSE(MONTH(H543), "Janvier", "Fevrier", "Mars", "Avril", "Mai", "Juin", "Juillet", "Aout", "Septembre", "Octobre", "Novembre", "Decembre")</f>
        <v>Decembre</v>
      </c>
      <c r="H543" s="153">
        <v>42717</v>
      </c>
      <c r="I543" s="84" t="s">
        <v>1049</v>
      </c>
      <c r="J543" s="162" t="s">
        <v>1053</v>
      </c>
      <c r="K543" s="162" t="s">
        <v>1048</v>
      </c>
      <c r="L543" s="72"/>
      <c r="M543" s="80" t="str">
        <f>IFERROR(VLOOKUP(K543,REFERENCES!R:S,2,FALSE),"")</f>
        <v>Nombre</v>
      </c>
      <c r="N543" s="75">
        <v>375</v>
      </c>
      <c r="O543" s="75"/>
      <c r="P543" s="75"/>
      <c r="Q543" s="75"/>
      <c r="R543" s="79">
        <v>1875</v>
      </c>
      <c r="S543" s="75">
        <v>375</v>
      </c>
      <c r="U543" s="162" t="s">
        <v>17</v>
      </c>
      <c r="V543" s="162" t="s">
        <v>18</v>
      </c>
      <c r="W543" s="86"/>
      <c r="X543" s="166"/>
      <c r="AB543" s="162" t="str">
        <f>UPPER(LEFT(A543,3)&amp;YEAR(H543)&amp;MONTH(H543)&amp;DAY((H543))&amp;LEFT(U543,2)&amp;LEFT(V543,2)&amp;LEFT(W543,2))</f>
        <v>COM20161213GRJE</v>
      </c>
      <c r="AC543" s="162">
        <f>COUNTIF($AB$4:$AB$297,AB543)</f>
        <v>0</v>
      </c>
      <c r="AD543" s="162" t="str">
        <f>VLOOKUP(U543,NIVEAUXADMIN!A:B,2,FALSE)</f>
        <v>HT08</v>
      </c>
      <c r="AE543" s="162" t="str">
        <f>VLOOKUP(V543,NIVEAUXADMIN!E:F,2,FALSE)</f>
        <v>HT08811</v>
      </c>
      <c r="AF543" s="162" t="e">
        <f>VLOOKUP(W543,NIVEAUXADMIN!I:J,2,FALSE)</f>
        <v>#N/A</v>
      </c>
      <c r="AG543" s="162">
        <f>IF(SUMPRODUCT(($A$4:$A543=A543)*($V$4:$V543=V543))&gt;1,0,1)</f>
        <v>0</v>
      </c>
    </row>
    <row r="544" spans="1:33" s="162" customFormat="1" ht="15" customHeight="1">
      <c r="A544" s="162" t="s">
        <v>2591</v>
      </c>
      <c r="B544" s="162" t="s">
        <v>2723</v>
      </c>
      <c r="C544" s="162" t="s">
        <v>2692</v>
      </c>
      <c r="F544" s="162" t="s">
        <v>16</v>
      </c>
      <c r="G544" s="162" t="str">
        <f>CHOOSE(MONTH(H544), "Janvier", "Fevrier", "Mars", "Avril", "Mai", "Juin", "Juillet", "Aout", "Septembre", "Octobre", "Novembre", "Decembre")</f>
        <v>Octobre</v>
      </c>
      <c r="H544" s="153">
        <v>42667</v>
      </c>
      <c r="I544" s="84" t="s">
        <v>1049</v>
      </c>
      <c r="J544" s="162" t="s">
        <v>1053</v>
      </c>
      <c r="K544" s="162" t="s">
        <v>1048</v>
      </c>
      <c r="L544" s="72"/>
      <c r="M544" s="80" t="str">
        <f>IFERROR(VLOOKUP(K544,REFERENCES!R:S,2,FALSE),"")</f>
        <v>Nombre</v>
      </c>
      <c r="N544" s="75">
        <v>1500</v>
      </c>
      <c r="O544" s="75"/>
      <c r="P544" s="75"/>
      <c r="Q544" s="75"/>
      <c r="R544" s="79"/>
      <c r="S544" s="75">
        <v>1500</v>
      </c>
      <c r="U544" s="162" t="s">
        <v>17</v>
      </c>
      <c r="V544" s="162" t="s">
        <v>275</v>
      </c>
      <c r="W544" s="86"/>
      <c r="AB544" s="162" t="str">
        <f>UPPER(LEFT(A544,3)&amp;YEAR(H544)&amp;MONTH(H544)&amp;DAY((H544))&amp;LEFT(U544,2)&amp;LEFT(V544,2)&amp;LEFT(W544,2))</f>
        <v>COM20161024GRRO</v>
      </c>
      <c r="AC544" s="162">
        <f>COUNTIF($AB$4:$AB$297,AB544)</f>
        <v>0</v>
      </c>
      <c r="AD544" s="162" t="str">
        <f>VLOOKUP(U544,NIVEAUXADMIN!A:B,2,FALSE)</f>
        <v>HT08</v>
      </c>
      <c r="AE544" s="162" t="str">
        <f>VLOOKUP(V544,NIVEAUXADMIN!E:F,2,FALSE)</f>
        <v>HT08832</v>
      </c>
      <c r="AF544" s="162" t="e">
        <f>VLOOKUP(W544,NIVEAUXADMIN!I:J,2,FALSE)</f>
        <v>#N/A</v>
      </c>
      <c r="AG544" s="162">
        <f>IF(SUMPRODUCT(($A$4:$A544=A544)*($V$4:$V544=V544))&gt;1,0,1)</f>
        <v>1</v>
      </c>
    </row>
    <row r="545" spans="1:33" s="162" customFormat="1" ht="15" customHeight="1">
      <c r="A545" s="162" t="s">
        <v>2591</v>
      </c>
      <c r="B545" s="162" t="s">
        <v>2723</v>
      </c>
      <c r="C545" s="162" t="s">
        <v>2692</v>
      </c>
      <c r="F545" s="162" t="s">
        <v>16</v>
      </c>
      <c r="G545" s="162" t="str">
        <f>CHOOSE(MONTH(H545), "Janvier", "Fevrier", "Mars", "Avril", "Mai", "Juin", "Juillet", "Aout", "Septembre", "Octobre", "Novembre", "Decembre")</f>
        <v>Octobre</v>
      </c>
      <c r="H545" s="153">
        <v>42667</v>
      </c>
      <c r="I545" s="84" t="s">
        <v>1051</v>
      </c>
      <c r="J545" s="162" t="s">
        <v>1052</v>
      </c>
      <c r="K545" s="162" t="s">
        <v>1054</v>
      </c>
      <c r="L545" s="72"/>
      <c r="M545" s="80" t="str">
        <f>IFERROR(VLOOKUP(K545,REFERENCES!R:S,2,FALSE),"")</f>
        <v>Nombre</v>
      </c>
      <c r="N545" s="75">
        <v>1600</v>
      </c>
      <c r="O545" s="75"/>
      <c r="P545" s="75"/>
      <c r="Q545" s="75"/>
      <c r="R545" s="79"/>
      <c r="S545" s="75">
        <v>1500</v>
      </c>
      <c r="U545" s="162" t="s">
        <v>17</v>
      </c>
      <c r="V545" s="162" t="s">
        <v>275</v>
      </c>
      <c r="W545" s="86"/>
      <c r="AB545" s="162" t="str">
        <f>UPPER(LEFT(A545,3)&amp;YEAR(H545)&amp;MONTH(H545)&amp;DAY((H545))&amp;LEFT(U545,2)&amp;LEFT(V545,2)&amp;LEFT(W545,2))</f>
        <v>COM20161024GRRO</v>
      </c>
      <c r="AC545" s="162">
        <f>COUNTIF($AB$4:$AB$297,AB545)</f>
        <v>0</v>
      </c>
      <c r="AD545" s="162" t="str">
        <f>VLOOKUP(U545,NIVEAUXADMIN!A:B,2,FALSE)</f>
        <v>HT08</v>
      </c>
      <c r="AE545" s="162" t="str">
        <f>VLOOKUP(V545,NIVEAUXADMIN!E:F,2,FALSE)</f>
        <v>HT08832</v>
      </c>
      <c r="AF545" s="162" t="e">
        <f>VLOOKUP(W545,NIVEAUXADMIN!I:J,2,FALSE)</f>
        <v>#N/A</v>
      </c>
      <c r="AG545" s="162">
        <f>IF(SUMPRODUCT(($A$4:$A545=A545)*($V$4:$V545=V545))&gt;1,0,1)</f>
        <v>0</v>
      </c>
    </row>
    <row r="546" spans="1:33" s="162" customFormat="1" ht="15" customHeight="1">
      <c r="A546" s="162" t="s">
        <v>2591</v>
      </c>
      <c r="B546" s="162" t="s">
        <v>2723</v>
      </c>
      <c r="C546" s="162" t="s">
        <v>2692</v>
      </c>
      <c r="F546" s="162" t="s">
        <v>16</v>
      </c>
      <c r="G546" s="162" t="str">
        <f>CHOOSE(MONTH(H546), "Janvier", "Fevrier", "Mars", "Avril", "Mai", "Juin", "Juillet", "Aout", "Septembre", "Octobre", "Novembre", "Decembre")</f>
        <v>Octobre</v>
      </c>
      <c r="H546" s="153">
        <v>42667</v>
      </c>
      <c r="I546" s="84" t="s">
        <v>1051</v>
      </c>
      <c r="J546" s="162" t="s">
        <v>1052</v>
      </c>
      <c r="K546" s="162" t="s">
        <v>1056</v>
      </c>
      <c r="L546" s="72"/>
      <c r="M546" s="80" t="str">
        <f>IFERROR(VLOOKUP(K546,REFERENCES!R:S,2,FALSE),"")</f>
        <v>Nombre</v>
      </c>
      <c r="N546" s="75">
        <v>1400</v>
      </c>
      <c r="O546" s="75"/>
      <c r="P546" s="75"/>
      <c r="Q546" s="75"/>
      <c r="R546" s="79"/>
      <c r="S546" s="75">
        <v>1500</v>
      </c>
      <c r="U546" s="162" t="s">
        <v>17</v>
      </c>
      <c r="V546" s="162" t="s">
        <v>275</v>
      </c>
      <c r="W546" s="86"/>
      <c r="AB546" s="162" t="str">
        <f>UPPER(LEFT(A546,3)&amp;YEAR(H546)&amp;MONTH(H546)&amp;DAY((H546))&amp;LEFT(U546,2)&amp;LEFT(V546,2)&amp;LEFT(W546,2))</f>
        <v>COM20161024GRRO</v>
      </c>
      <c r="AC546" s="162">
        <f>COUNTIF($AB$4:$AB$297,AB546)</f>
        <v>0</v>
      </c>
      <c r="AD546" s="162" t="str">
        <f>VLOOKUP(U546,NIVEAUXADMIN!A:B,2,FALSE)</f>
        <v>HT08</v>
      </c>
      <c r="AE546" s="162" t="str">
        <f>VLOOKUP(V546,NIVEAUXADMIN!E:F,2,FALSE)</f>
        <v>HT08832</v>
      </c>
      <c r="AF546" s="162" t="e">
        <f>VLOOKUP(W546,NIVEAUXADMIN!I:J,2,FALSE)</f>
        <v>#N/A</v>
      </c>
      <c r="AG546" s="162">
        <f>IF(SUMPRODUCT(($A$4:$A546=A546)*($V$4:$V546=V546))&gt;1,0,1)</f>
        <v>0</v>
      </c>
    </row>
    <row r="547" spans="1:33" s="162" customFormat="1" ht="15" customHeight="1">
      <c r="A547" s="162" t="s">
        <v>62</v>
      </c>
      <c r="B547" s="162" t="s">
        <v>62</v>
      </c>
      <c r="C547" s="162" t="s">
        <v>26</v>
      </c>
      <c r="D547" s="162" t="s">
        <v>1096</v>
      </c>
      <c r="F547" s="162" t="s">
        <v>16</v>
      </c>
      <c r="G547" s="162" t="str">
        <f>CHOOSE(MONTH(H547), "Janvier", "Fevrier", "Mars", "Avril", "Mai", "Juin", "Juillet", "Aout", "Septembre", "Octobre", "Novembre", "Decembre")</f>
        <v>Octobre</v>
      </c>
      <c r="H547" s="153">
        <v>42657</v>
      </c>
      <c r="I547" s="84" t="s">
        <v>1051</v>
      </c>
      <c r="J547" s="162" t="s">
        <v>1052</v>
      </c>
      <c r="K547" s="162" t="s">
        <v>1059</v>
      </c>
      <c r="L547" s="72"/>
      <c r="M547" s="80" t="str">
        <f>IFERROR(VLOOKUP(K547,REFERENCES!R:S,2,FALSE),"")</f>
        <v>Nombre</v>
      </c>
      <c r="N547" s="154">
        <v>1500</v>
      </c>
      <c r="O547" s="75"/>
      <c r="P547" s="75"/>
      <c r="Q547" s="75"/>
      <c r="R547" s="79" t="s">
        <v>1875</v>
      </c>
      <c r="S547" s="75">
        <v>150</v>
      </c>
      <c r="T547" s="162" t="s">
        <v>1040</v>
      </c>
      <c r="U547" s="162" t="s">
        <v>174</v>
      </c>
      <c r="V547" s="162" t="s">
        <v>200</v>
      </c>
      <c r="W547" s="86" t="s">
        <v>1370</v>
      </c>
      <c r="AB547" s="162" t="str">
        <f>UPPER(LEFT(A547,3)&amp;YEAR(H547)&amp;MONTH(H547)&amp;DAY((H547))&amp;LEFT(U547,2)&amp;LEFT(V547,2)&amp;LEFT(W547,2))</f>
        <v>CON20161014OUAN1È</v>
      </c>
      <c r="AC547" s="162">
        <f>COUNTIF($AB$4:$AB$297,AB547)</f>
        <v>0</v>
      </c>
      <c r="AD547" s="162" t="str">
        <f>VLOOKUP(U547,NIVEAUXADMIN!A:B,2,FALSE)</f>
        <v>HT01</v>
      </c>
      <c r="AE547" s="162" t="str">
        <f>VLOOKUP(V547,NIVEAUXADMIN!E:F,2,FALSE)</f>
        <v>HT01151</v>
      </c>
      <c r="AF547" s="162" t="str">
        <f>VLOOKUP(W547,NIVEAUXADMIN!I:J,2,FALSE)</f>
        <v>HT01151-01</v>
      </c>
      <c r="AG547" s="162">
        <f>IF(SUMPRODUCT(($A$4:$A547=A547)*($V$4:$V547=V547))&gt;1,0,1)</f>
        <v>1</v>
      </c>
    </row>
    <row r="548" spans="1:33" s="162" customFormat="1" ht="15" customHeight="1">
      <c r="A548" s="162" t="s">
        <v>62</v>
      </c>
      <c r="B548" s="162" t="s">
        <v>62</v>
      </c>
      <c r="C548" s="162" t="s">
        <v>26</v>
      </c>
      <c r="D548" s="162" t="s">
        <v>1096</v>
      </c>
      <c r="F548" s="162" t="s">
        <v>16</v>
      </c>
      <c r="G548" s="162" t="str">
        <f>CHOOSE(MONTH(H548), "Janvier", "Fevrier", "Mars", "Avril", "Mai", "Juin", "Juillet", "Aout", "Septembre", "Octobre", "Novembre", "Decembre")</f>
        <v>Octobre</v>
      </c>
      <c r="H548" s="153">
        <v>42657</v>
      </c>
      <c r="I548" s="84" t="s">
        <v>1051</v>
      </c>
      <c r="J548" s="162" t="s">
        <v>1052</v>
      </c>
      <c r="K548" s="162" t="s">
        <v>1062</v>
      </c>
      <c r="L548" s="72"/>
      <c r="M548" s="80" t="str">
        <f>IFERROR(VLOOKUP(K548,REFERENCES!R:S,2,FALSE),"")</f>
        <v>Nombre</v>
      </c>
      <c r="N548" s="154">
        <v>150</v>
      </c>
      <c r="O548" s="75"/>
      <c r="P548" s="75"/>
      <c r="Q548" s="75"/>
      <c r="R548" s="79" t="s">
        <v>1875</v>
      </c>
      <c r="S548" s="75">
        <v>150</v>
      </c>
      <c r="T548" s="162" t="s">
        <v>1040</v>
      </c>
      <c r="U548" s="162" t="s">
        <v>174</v>
      </c>
      <c r="V548" s="162" t="s">
        <v>200</v>
      </c>
      <c r="W548" s="86" t="s">
        <v>1370</v>
      </c>
      <c r="AB548" s="162" t="str">
        <f>UPPER(LEFT(A548,3)&amp;YEAR(H548)&amp;MONTH(H548)&amp;DAY((H548))&amp;LEFT(U548,2)&amp;LEFT(V548,2)&amp;LEFT(W548,2))</f>
        <v>CON20161014OUAN1È</v>
      </c>
      <c r="AC548" s="162">
        <f>COUNTIF($AB$4:$AB$297,AB548)</f>
        <v>0</v>
      </c>
      <c r="AD548" s="162" t="str">
        <f>VLOOKUP(U548,NIVEAUXADMIN!A:B,2,FALSE)</f>
        <v>HT01</v>
      </c>
      <c r="AE548" s="162" t="str">
        <f>VLOOKUP(V548,NIVEAUXADMIN!E:F,2,FALSE)</f>
        <v>HT01151</v>
      </c>
      <c r="AF548" s="162" t="str">
        <f>VLOOKUP(W548,NIVEAUXADMIN!I:J,2,FALSE)</f>
        <v>HT01151-01</v>
      </c>
      <c r="AG548" s="162">
        <f>IF(SUMPRODUCT(($A$4:$A548=A548)*($V$4:$V548=V548))&gt;1,0,1)</f>
        <v>0</v>
      </c>
    </row>
    <row r="549" spans="1:33" s="162" customFormat="1" ht="15" customHeight="1">
      <c r="A549" s="162" t="s">
        <v>62</v>
      </c>
      <c r="B549" s="162" t="s">
        <v>62</v>
      </c>
      <c r="C549" s="162" t="s">
        <v>26</v>
      </c>
      <c r="F549" s="162" t="s">
        <v>16</v>
      </c>
      <c r="G549" s="162" t="str">
        <f>CHOOSE(MONTH(H549), "Janvier", "Fevrier", "Mars", "Avril", "Mai", "Juin", "Juillet", "Aout", "Septembre", "Octobre", "Novembre", "Decembre")</f>
        <v>Novembre</v>
      </c>
      <c r="H549" s="153">
        <v>42689</v>
      </c>
      <c r="I549" s="84" t="s">
        <v>1049</v>
      </c>
      <c r="J549" s="162" t="s">
        <v>1083</v>
      </c>
      <c r="K549" s="162" t="s">
        <v>1025</v>
      </c>
      <c r="L549" s="72"/>
      <c r="M549" s="80" t="str">
        <f>IFERROR(VLOOKUP(K549,REFERENCES!R:S,2,FALSE),"")</f>
        <v>Valeur en HTG</v>
      </c>
      <c r="N549" s="154">
        <v>350</v>
      </c>
      <c r="O549" s="75"/>
      <c r="P549" s="75"/>
      <c r="Q549" s="75"/>
      <c r="R549" s="79" t="s">
        <v>1875</v>
      </c>
      <c r="S549" s="75">
        <v>120</v>
      </c>
      <c r="U549" s="162" t="s">
        <v>174</v>
      </c>
      <c r="V549" s="162" t="s">
        <v>200</v>
      </c>
      <c r="W549" s="86" t="s">
        <v>1370</v>
      </c>
      <c r="AB549" s="162" t="str">
        <f>UPPER(LEFT(A549,3)&amp;YEAR(H549)&amp;MONTH(H549)&amp;DAY((H549))&amp;LEFT(U549,2)&amp;LEFT(V549,2)&amp;LEFT(W549,2))</f>
        <v>CON20161115OUAN1È</v>
      </c>
      <c r="AC549" s="162">
        <f>COUNTIF($AB$4:$AB$297,AB549)</f>
        <v>0</v>
      </c>
      <c r="AD549" s="162" t="str">
        <f>VLOOKUP(U549,NIVEAUXADMIN!A:B,2,FALSE)</f>
        <v>HT01</v>
      </c>
      <c r="AE549" s="162" t="str">
        <f>VLOOKUP(V549,NIVEAUXADMIN!E:F,2,FALSE)</f>
        <v>HT01151</v>
      </c>
      <c r="AF549" s="162" t="str">
        <f>VLOOKUP(W549,NIVEAUXADMIN!I:J,2,FALSE)</f>
        <v>HT01151-01</v>
      </c>
      <c r="AG549" s="162">
        <f>IF(SUMPRODUCT(($A$4:$A549=A549)*($V$4:$V549=V549))&gt;1,0,1)</f>
        <v>0</v>
      </c>
    </row>
    <row r="550" spans="1:33" s="162" customFormat="1" ht="15" customHeight="1">
      <c r="A550" s="162" t="s">
        <v>62</v>
      </c>
      <c r="B550" s="162" t="s">
        <v>62</v>
      </c>
      <c r="C550" s="162" t="s">
        <v>26</v>
      </c>
      <c r="F550" s="162" t="s">
        <v>16</v>
      </c>
      <c r="G550" s="162" t="str">
        <f>CHOOSE(MONTH(H550), "Janvier", "Fevrier", "Mars", "Avril", "Mai", "Juin", "Juillet", "Aout", "Septembre", "Octobre", "Novembre", "Decembre")</f>
        <v>Octobre</v>
      </c>
      <c r="H550" s="153">
        <v>42669</v>
      </c>
      <c r="I550" s="84" t="s">
        <v>1051</v>
      </c>
      <c r="J550" s="162" t="s">
        <v>1052</v>
      </c>
      <c r="K550" s="162" t="s">
        <v>1059</v>
      </c>
      <c r="L550" s="72"/>
      <c r="M550" s="80" t="str">
        <f>IFERROR(VLOOKUP(K550,REFERENCES!R:S,2,FALSE),"")</f>
        <v>Nombre</v>
      </c>
      <c r="N550" s="154">
        <v>1610</v>
      </c>
      <c r="O550" s="75"/>
      <c r="P550" s="75"/>
      <c r="Q550" s="75"/>
      <c r="R550" s="79" t="s">
        <v>1875</v>
      </c>
      <c r="S550" s="75">
        <v>161</v>
      </c>
      <c r="T550" s="162" t="s">
        <v>1040</v>
      </c>
      <c r="U550" s="162" t="s">
        <v>174</v>
      </c>
      <c r="V550" s="162" t="s">
        <v>200</v>
      </c>
      <c r="W550" s="86" t="s">
        <v>1501</v>
      </c>
      <c r="AB550" s="162" t="str">
        <f>UPPER(LEFT(A550,3)&amp;YEAR(H550)&amp;MONTH(H550)&amp;DAY((H550))&amp;LEFT(U550,2)&amp;LEFT(V550,2)&amp;LEFT(W550,2))</f>
        <v>CON20161026OUAN2È</v>
      </c>
      <c r="AC550" s="162">
        <f>COUNTIF($AB$4:$AB$297,AB550)</f>
        <v>0</v>
      </c>
      <c r="AD550" s="162" t="str">
        <f>VLOOKUP(U550,NIVEAUXADMIN!A:B,2,FALSE)</f>
        <v>HT01</v>
      </c>
      <c r="AE550" s="162" t="str">
        <f>VLOOKUP(V550,NIVEAUXADMIN!E:F,2,FALSE)</f>
        <v>HT01151</v>
      </c>
      <c r="AF550" s="162" t="str">
        <f>VLOOKUP(W550,NIVEAUXADMIN!I:J,2,FALSE)</f>
        <v>HT01151-02</v>
      </c>
      <c r="AG550" s="162">
        <f>IF(SUMPRODUCT(($A$4:$A550=A550)*($V$4:$V550=V550))&gt;1,0,1)</f>
        <v>0</v>
      </c>
    </row>
    <row r="551" spans="1:33" s="162" customFormat="1" ht="15" customHeight="1">
      <c r="A551" s="162" t="s">
        <v>62</v>
      </c>
      <c r="B551" s="162" t="s">
        <v>62</v>
      </c>
      <c r="C551" s="162" t="s">
        <v>26</v>
      </c>
      <c r="F551" s="162" t="s">
        <v>16</v>
      </c>
      <c r="G551" s="162" t="str">
        <f>CHOOSE(MONTH(H551), "Janvier", "Fevrier", "Mars", "Avril", "Mai", "Juin", "Juillet", "Aout", "Septembre", "Octobre", "Novembre", "Decembre")</f>
        <v>Octobre</v>
      </c>
      <c r="H551" s="153">
        <v>42669</v>
      </c>
      <c r="I551" s="84" t="s">
        <v>1049</v>
      </c>
      <c r="J551" s="162" t="s">
        <v>1053</v>
      </c>
      <c r="K551" s="162" t="s">
        <v>1048</v>
      </c>
      <c r="L551" s="72"/>
      <c r="M551" s="80" t="str">
        <f>IFERROR(VLOOKUP(K551,REFERENCES!R:S,2,FALSE),"")</f>
        <v>Nombre</v>
      </c>
      <c r="N551" s="154">
        <v>161</v>
      </c>
      <c r="O551" s="75"/>
      <c r="P551" s="75"/>
      <c r="Q551" s="75"/>
      <c r="R551" s="79" t="s">
        <v>1875</v>
      </c>
      <c r="S551" s="75">
        <v>161</v>
      </c>
      <c r="U551" s="162" t="s">
        <v>174</v>
      </c>
      <c r="V551" s="162" t="s">
        <v>200</v>
      </c>
      <c r="W551" s="86" t="s">
        <v>1501</v>
      </c>
      <c r="AB551" s="162" t="str">
        <f>UPPER(LEFT(A551,3)&amp;YEAR(H551)&amp;MONTH(H551)&amp;DAY((H551))&amp;LEFT(U551,2)&amp;LEFT(V551,2)&amp;LEFT(W551,2))</f>
        <v>CON20161026OUAN2È</v>
      </c>
      <c r="AC551" s="162">
        <f>COUNTIF($AB$4:$AB$297,AB551)</f>
        <v>0</v>
      </c>
      <c r="AD551" s="162" t="str">
        <f>VLOOKUP(U551,NIVEAUXADMIN!A:B,2,FALSE)</f>
        <v>HT01</v>
      </c>
      <c r="AE551" s="162" t="str">
        <f>VLOOKUP(V551,NIVEAUXADMIN!E:F,2,FALSE)</f>
        <v>HT01151</v>
      </c>
      <c r="AF551" s="162" t="str">
        <f>VLOOKUP(W551,NIVEAUXADMIN!I:J,2,FALSE)</f>
        <v>HT01151-02</v>
      </c>
      <c r="AG551" s="162">
        <f>IF(SUMPRODUCT(($A$4:$A551=A551)*($V$4:$V551=V551))&gt;1,0,1)</f>
        <v>0</v>
      </c>
    </row>
    <row r="552" spans="1:33" s="162" customFormat="1" ht="15" customHeight="1">
      <c r="A552" s="162" t="s">
        <v>62</v>
      </c>
      <c r="B552" s="162" t="s">
        <v>62</v>
      </c>
      <c r="C552" s="162" t="s">
        <v>26</v>
      </c>
      <c r="F552" s="162" t="s">
        <v>16</v>
      </c>
      <c r="G552" s="162" t="str">
        <f>CHOOSE(MONTH(H552), "Janvier", "Fevrier", "Mars", "Avril", "Mai", "Juin", "Juillet", "Aout", "Septembre", "Octobre", "Novembre", "Decembre")</f>
        <v>Octobre</v>
      </c>
      <c r="H552" s="153">
        <v>42669</v>
      </c>
      <c r="I552" s="84" t="s">
        <v>1051</v>
      </c>
      <c r="J552" s="162" t="s">
        <v>1052</v>
      </c>
      <c r="K552" s="162" t="s">
        <v>1054</v>
      </c>
      <c r="L552" s="72"/>
      <c r="M552" s="80" t="str">
        <f>IFERROR(VLOOKUP(K552,REFERENCES!R:S,2,FALSE),"")</f>
        <v>Nombre</v>
      </c>
      <c r="N552" s="154">
        <v>161</v>
      </c>
      <c r="O552" s="75"/>
      <c r="P552" s="75"/>
      <c r="Q552" s="75"/>
      <c r="R552" s="79" t="s">
        <v>1875</v>
      </c>
      <c r="S552" s="75">
        <v>161</v>
      </c>
      <c r="T552" s="162" t="s">
        <v>1040</v>
      </c>
      <c r="U552" s="162" t="s">
        <v>174</v>
      </c>
      <c r="V552" s="162" t="s">
        <v>200</v>
      </c>
      <c r="W552" s="86" t="s">
        <v>1501</v>
      </c>
      <c r="AB552" s="162" t="str">
        <f>UPPER(LEFT(A552,3)&amp;YEAR(H552)&amp;MONTH(H552)&amp;DAY((H552))&amp;LEFT(U552,2)&amp;LEFT(V552,2)&amp;LEFT(W552,2))</f>
        <v>CON20161026OUAN2È</v>
      </c>
      <c r="AC552" s="162">
        <f>COUNTIF($AB$4:$AB$297,AB552)</f>
        <v>0</v>
      </c>
      <c r="AD552" s="162" t="str">
        <f>VLOOKUP(U552,NIVEAUXADMIN!A:B,2,FALSE)</f>
        <v>HT01</v>
      </c>
      <c r="AE552" s="162" t="str">
        <f>VLOOKUP(V552,NIVEAUXADMIN!E:F,2,FALSE)</f>
        <v>HT01151</v>
      </c>
      <c r="AF552" s="162" t="str">
        <f>VLOOKUP(W552,NIVEAUXADMIN!I:J,2,FALSE)</f>
        <v>HT01151-02</v>
      </c>
      <c r="AG552" s="162">
        <f>IF(SUMPRODUCT(($A$4:$A552=A552)*($V$4:$V552=V552))&gt;1,0,1)</f>
        <v>0</v>
      </c>
    </row>
    <row r="553" spans="1:33" s="162" customFormat="1" ht="15" customHeight="1">
      <c r="A553" s="162" t="s">
        <v>62</v>
      </c>
      <c r="B553" s="162" t="s">
        <v>62</v>
      </c>
      <c r="C553" s="162" t="s">
        <v>26</v>
      </c>
      <c r="F553" s="162" t="s">
        <v>16</v>
      </c>
      <c r="G553" s="162" t="str">
        <f>CHOOSE(MONTH(H553), "Janvier", "Fevrier", "Mars", "Avril", "Mai", "Juin", "Juillet", "Aout", "Septembre", "Octobre", "Novembre", "Decembre")</f>
        <v>Octobre</v>
      </c>
      <c r="H553" s="153">
        <v>42669</v>
      </c>
      <c r="I553" s="84" t="s">
        <v>1051</v>
      </c>
      <c r="J553" s="162" t="s">
        <v>1052</v>
      </c>
      <c r="K553" s="162" t="s">
        <v>1062</v>
      </c>
      <c r="L553" s="72"/>
      <c r="M553" s="80" t="str">
        <f>IFERROR(VLOOKUP(K553,REFERENCES!R:S,2,FALSE),"")</f>
        <v>Nombre</v>
      </c>
      <c r="N553" s="154">
        <v>161</v>
      </c>
      <c r="O553" s="75"/>
      <c r="P553" s="75"/>
      <c r="Q553" s="75"/>
      <c r="R553" s="79" t="s">
        <v>1875</v>
      </c>
      <c r="S553" s="75">
        <v>161</v>
      </c>
      <c r="T553" s="162" t="s">
        <v>1040</v>
      </c>
      <c r="U553" s="162" t="s">
        <v>174</v>
      </c>
      <c r="V553" s="162" t="s">
        <v>200</v>
      </c>
      <c r="W553" s="86" t="s">
        <v>1501</v>
      </c>
      <c r="AB553" s="162" t="str">
        <f>UPPER(LEFT(A553,3)&amp;YEAR(H553)&amp;MONTH(H553)&amp;DAY((H553))&amp;LEFT(U553,2)&amp;LEFT(V553,2)&amp;LEFT(W553,2))</f>
        <v>CON20161026OUAN2È</v>
      </c>
      <c r="AC553" s="162">
        <f>COUNTIF($AB$4:$AB$297,AB553)</f>
        <v>0</v>
      </c>
      <c r="AD553" s="162" t="str">
        <f>VLOOKUP(U553,NIVEAUXADMIN!A:B,2,FALSE)</f>
        <v>HT01</v>
      </c>
      <c r="AE553" s="162" t="str">
        <f>VLOOKUP(V553,NIVEAUXADMIN!E:F,2,FALSE)</f>
        <v>HT01151</v>
      </c>
      <c r="AF553" s="162" t="str">
        <f>VLOOKUP(W553,NIVEAUXADMIN!I:J,2,FALSE)</f>
        <v>HT01151-02</v>
      </c>
      <c r="AG553" s="162">
        <f>IF(SUMPRODUCT(($A$4:$A553=A553)*($V$4:$V553=V553))&gt;1,0,1)</f>
        <v>0</v>
      </c>
    </row>
    <row r="554" spans="1:33" s="162" customFormat="1" ht="15" customHeight="1">
      <c r="A554" s="162" t="s">
        <v>62</v>
      </c>
      <c r="B554" s="162" t="s">
        <v>62</v>
      </c>
      <c r="C554" s="162" t="s">
        <v>26</v>
      </c>
      <c r="F554" s="162" t="s">
        <v>16</v>
      </c>
      <c r="G554" s="162" t="str">
        <f>CHOOSE(MONTH(H554), "Janvier", "Fevrier", "Mars", "Avril", "Mai", "Juin", "Juillet", "Aout", "Septembre", "Octobre", "Novembre", "Decembre")</f>
        <v>Octobre</v>
      </c>
      <c r="H554" s="153">
        <v>42668</v>
      </c>
      <c r="I554" s="84" t="s">
        <v>1051</v>
      </c>
      <c r="J554" s="162" t="s">
        <v>1052</v>
      </c>
      <c r="K554" s="162" t="s">
        <v>1059</v>
      </c>
      <c r="L554" s="72"/>
      <c r="M554" s="80" t="str">
        <f>IFERROR(VLOOKUP(K554,REFERENCES!R:S,2,FALSE),"")</f>
        <v>Nombre</v>
      </c>
      <c r="N554" s="154">
        <v>800</v>
      </c>
      <c r="O554" s="75"/>
      <c r="P554" s="75"/>
      <c r="Q554" s="75"/>
      <c r="R554" s="79" t="s">
        <v>1875</v>
      </c>
      <c r="S554" s="75">
        <v>80</v>
      </c>
      <c r="T554" s="162" t="s">
        <v>1040</v>
      </c>
      <c r="U554" s="162" t="s">
        <v>174</v>
      </c>
      <c r="V554" s="162" t="s">
        <v>200</v>
      </c>
      <c r="W554" s="86" t="s">
        <v>1566</v>
      </c>
      <c r="AB554" s="162" t="str">
        <f>UPPER(LEFT(A554,3)&amp;YEAR(H554)&amp;MONTH(H554)&amp;DAY((H554))&amp;LEFT(U554,2)&amp;LEFT(V554,2)&amp;LEFT(W554,2))</f>
        <v>CON20161025OUAN3È</v>
      </c>
      <c r="AC554" s="162">
        <f>COUNTIF($AB$4:$AB$297,AB554)</f>
        <v>0</v>
      </c>
      <c r="AD554" s="162" t="str">
        <f>VLOOKUP(U554,NIVEAUXADMIN!A:B,2,FALSE)</f>
        <v>HT01</v>
      </c>
      <c r="AE554" s="162" t="str">
        <f>VLOOKUP(V554,NIVEAUXADMIN!E:F,2,FALSE)</f>
        <v>HT01151</v>
      </c>
      <c r="AF554" s="162" t="str">
        <f>VLOOKUP(W554,NIVEAUXADMIN!I:J,2,FALSE)</f>
        <v>HT01151-03</v>
      </c>
      <c r="AG554" s="162">
        <f>IF(SUMPRODUCT(($A$4:$A554=A554)*($V$4:$V554=V554))&gt;1,0,1)</f>
        <v>0</v>
      </c>
    </row>
    <row r="555" spans="1:33" s="162" customFormat="1" ht="15" customHeight="1">
      <c r="A555" s="162" t="s">
        <v>62</v>
      </c>
      <c r="B555" s="162" t="s">
        <v>62</v>
      </c>
      <c r="C555" s="162" t="s">
        <v>26</v>
      </c>
      <c r="F555" s="162" t="s">
        <v>16</v>
      </c>
      <c r="G555" s="162" t="str">
        <f>CHOOSE(MONTH(H555), "Janvier", "Fevrier", "Mars", "Avril", "Mai", "Juin", "Juillet", "Aout", "Septembre", "Octobre", "Novembre", "Decembre")</f>
        <v>Octobre</v>
      </c>
      <c r="H555" s="153">
        <v>42668</v>
      </c>
      <c r="I555" s="84" t="s">
        <v>1049</v>
      </c>
      <c r="J555" s="162" t="s">
        <v>1053</v>
      </c>
      <c r="K555" s="162" t="s">
        <v>1048</v>
      </c>
      <c r="L555" s="72"/>
      <c r="M555" s="80" t="str">
        <f>IFERROR(VLOOKUP(K555,REFERENCES!R:S,2,FALSE),"")</f>
        <v>Nombre</v>
      </c>
      <c r="N555" s="154">
        <v>80</v>
      </c>
      <c r="O555" s="75"/>
      <c r="P555" s="75"/>
      <c r="Q555" s="75"/>
      <c r="R555" s="79" t="s">
        <v>1875</v>
      </c>
      <c r="S555" s="75">
        <v>80</v>
      </c>
      <c r="U555" s="162" t="s">
        <v>174</v>
      </c>
      <c r="V555" s="162" t="s">
        <v>200</v>
      </c>
      <c r="W555" s="86" t="s">
        <v>1566</v>
      </c>
      <c r="AB555" s="162" t="str">
        <f>UPPER(LEFT(A555,3)&amp;YEAR(H555)&amp;MONTH(H555)&amp;DAY((H555))&amp;LEFT(U555,2)&amp;LEFT(V555,2)&amp;LEFT(W555,2))</f>
        <v>CON20161025OUAN3È</v>
      </c>
      <c r="AC555" s="162">
        <f>COUNTIF($AB$4:$AB$297,AB555)</f>
        <v>0</v>
      </c>
      <c r="AD555" s="162" t="str">
        <f>VLOOKUP(U555,NIVEAUXADMIN!A:B,2,FALSE)</f>
        <v>HT01</v>
      </c>
      <c r="AE555" s="162" t="str">
        <f>VLOOKUP(V555,NIVEAUXADMIN!E:F,2,FALSE)</f>
        <v>HT01151</v>
      </c>
      <c r="AF555" s="162" t="str">
        <f>VLOOKUP(W555,NIVEAUXADMIN!I:J,2,FALSE)</f>
        <v>HT01151-03</v>
      </c>
      <c r="AG555" s="162">
        <f>IF(SUMPRODUCT(($A$4:$A555=A555)*($V$4:$V555=V555))&gt;1,0,1)</f>
        <v>0</v>
      </c>
    </row>
    <row r="556" spans="1:33" s="162" customFormat="1" ht="15" customHeight="1">
      <c r="A556" s="162" t="s">
        <v>62</v>
      </c>
      <c r="B556" s="162" t="s">
        <v>62</v>
      </c>
      <c r="C556" s="162" t="s">
        <v>26</v>
      </c>
      <c r="F556" s="162" t="s">
        <v>16</v>
      </c>
      <c r="G556" s="162" t="str">
        <f>CHOOSE(MONTH(H556), "Janvier", "Fevrier", "Mars", "Avril", "Mai", "Juin", "Juillet", "Aout", "Septembre", "Octobre", "Novembre", "Decembre")</f>
        <v>Octobre</v>
      </c>
      <c r="H556" s="153">
        <v>42668</v>
      </c>
      <c r="I556" s="84" t="s">
        <v>1051</v>
      </c>
      <c r="J556" s="162" t="s">
        <v>1052</v>
      </c>
      <c r="K556" s="162" t="s">
        <v>1054</v>
      </c>
      <c r="L556" s="72"/>
      <c r="M556" s="80" t="str">
        <f>IFERROR(VLOOKUP(K556,REFERENCES!R:S,2,FALSE),"")</f>
        <v>Nombre</v>
      </c>
      <c r="N556" s="154">
        <v>80</v>
      </c>
      <c r="O556" s="75"/>
      <c r="P556" s="75"/>
      <c r="Q556" s="75"/>
      <c r="R556" s="79" t="s">
        <v>1875</v>
      </c>
      <c r="S556" s="75">
        <v>80</v>
      </c>
      <c r="T556" s="162" t="s">
        <v>1040</v>
      </c>
      <c r="U556" s="162" t="s">
        <v>174</v>
      </c>
      <c r="V556" s="162" t="s">
        <v>200</v>
      </c>
      <c r="W556" s="86" t="s">
        <v>1566</v>
      </c>
      <c r="AB556" s="162" t="str">
        <f>UPPER(LEFT(A556,3)&amp;YEAR(H556)&amp;MONTH(H556)&amp;DAY((H556))&amp;LEFT(U556,2)&amp;LEFT(V556,2)&amp;LEFT(W556,2))</f>
        <v>CON20161025OUAN3È</v>
      </c>
      <c r="AC556" s="162">
        <f>COUNTIF($AB$4:$AB$297,AB556)</f>
        <v>0</v>
      </c>
      <c r="AD556" s="162" t="str">
        <f>VLOOKUP(U556,NIVEAUXADMIN!A:B,2,FALSE)</f>
        <v>HT01</v>
      </c>
      <c r="AE556" s="162" t="str">
        <f>VLOOKUP(V556,NIVEAUXADMIN!E:F,2,FALSE)</f>
        <v>HT01151</v>
      </c>
      <c r="AF556" s="162" t="str">
        <f>VLOOKUP(W556,NIVEAUXADMIN!I:J,2,FALSE)</f>
        <v>HT01151-03</v>
      </c>
      <c r="AG556" s="162">
        <f>IF(SUMPRODUCT(($A$4:$A556=A556)*($V$4:$V556=V556))&gt;1,0,1)</f>
        <v>0</v>
      </c>
    </row>
    <row r="557" spans="1:33" s="162" customFormat="1" ht="15" customHeight="1">
      <c r="A557" s="162" t="s">
        <v>62</v>
      </c>
      <c r="B557" s="162" t="s">
        <v>62</v>
      </c>
      <c r="C557" s="162" t="s">
        <v>26</v>
      </c>
      <c r="F557" s="162" t="s">
        <v>16</v>
      </c>
      <c r="G557" s="162" t="str">
        <f>CHOOSE(MONTH(H557), "Janvier", "Fevrier", "Mars", "Avril", "Mai", "Juin", "Juillet", "Aout", "Septembre", "Octobre", "Novembre", "Decembre")</f>
        <v>Octobre</v>
      </c>
      <c r="H557" s="153">
        <v>42668</v>
      </c>
      <c r="I557" s="84" t="s">
        <v>1051</v>
      </c>
      <c r="J557" s="162" t="s">
        <v>1052</v>
      </c>
      <c r="K557" s="162" t="s">
        <v>1062</v>
      </c>
      <c r="L557" s="72"/>
      <c r="M557" s="80" t="str">
        <f>IFERROR(VLOOKUP(K557,REFERENCES!R:S,2,FALSE),"")</f>
        <v>Nombre</v>
      </c>
      <c r="N557" s="154">
        <v>80</v>
      </c>
      <c r="O557" s="75"/>
      <c r="P557" s="75"/>
      <c r="Q557" s="75"/>
      <c r="R557" s="79" t="s">
        <v>1875</v>
      </c>
      <c r="S557" s="75">
        <v>80</v>
      </c>
      <c r="T557" s="162" t="s">
        <v>1040</v>
      </c>
      <c r="U557" s="162" t="s">
        <v>174</v>
      </c>
      <c r="V557" s="162" t="s">
        <v>200</v>
      </c>
      <c r="W557" s="86" t="s">
        <v>1566</v>
      </c>
      <c r="AB557" s="162" t="str">
        <f>UPPER(LEFT(A557,3)&amp;YEAR(H557)&amp;MONTH(H557)&amp;DAY((H557))&amp;LEFT(U557,2)&amp;LEFT(V557,2)&amp;LEFT(W557,2))</f>
        <v>CON20161025OUAN3È</v>
      </c>
      <c r="AC557" s="162">
        <f>COUNTIF($AB$4:$AB$297,AB557)</f>
        <v>0</v>
      </c>
      <c r="AD557" s="162" t="str">
        <f>VLOOKUP(U557,NIVEAUXADMIN!A:B,2,FALSE)</f>
        <v>HT01</v>
      </c>
      <c r="AE557" s="162" t="str">
        <f>VLOOKUP(V557,NIVEAUXADMIN!E:F,2,FALSE)</f>
        <v>HT01151</v>
      </c>
      <c r="AF557" s="162" t="str">
        <f>VLOOKUP(W557,NIVEAUXADMIN!I:J,2,FALSE)</f>
        <v>HT01151-03</v>
      </c>
      <c r="AG557" s="162">
        <f>IF(SUMPRODUCT(($A$4:$A557=A557)*($V$4:$V557=V557))&gt;1,0,1)</f>
        <v>0</v>
      </c>
    </row>
    <row r="558" spans="1:33" s="162" customFormat="1" ht="15" customHeight="1">
      <c r="A558" s="162" t="s">
        <v>62</v>
      </c>
      <c r="B558" s="162" t="s">
        <v>62</v>
      </c>
      <c r="C558" s="162" t="s">
        <v>26</v>
      </c>
      <c r="D558" s="162" t="s">
        <v>1096</v>
      </c>
      <c r="F558" s="162" t="s">
        <v>16</v>
      </c>
      <c r="G558" s="162" t="str">
        <f>CHOOSE(MONTH(H558), "Janvier", "Fevrier", "Mars", "Avril", "Mai", "Juin", "Juillet", "Aout", "Septembre", "Octobre", "Novembre", "Decembre")</f>
        <v>Octobre</v>
      </c>
      <c r="H558" s="153">
        <v>42659</v>
      </c>
      <c r="I558" s="84" t="s">
        <v>1051</v>
      </c>
      <c r="J558" s="162" t="s">
        <v>1052</v>
      </c>
      <c r="K558" s="162" t="s">
        <v>1059</v>
      </c>
      <c r="L558" s="72"/>
      <c r="M558" s="80" t="str">
        <f>IFERROR(VLOOKUP(K558,REFERENCES!R:S,2,FALSE),"")</f>
        <v>Nombre</v>
      </c>
      <c r="N558" s="154">
        <v>2500</v>
      </c>
      <c r="O558" s="75"/>
      <c r="P558" s="75"/>
      <c r="Q558" s="75"/>
      <c r="R558" s="79" t="s">
        <v>1875</v>
      </c>
      <c r="S558" s="75">
        <v>250</v>
      </c>
      <c r="T558" s="162" t="s">
        <v>1040</v>
      </c>
      <c r="U558" s="162" t="s">
        <v>174</v>
      </c>
      <c r="V558" s="162" t="s">
        <v>200</v>
      </c>
      <c r="W558" s="86" t="s">
        <v>1643</v>
      </c>
      <c r="AB558" s="162" t="str">
        <f>UPPER(LEFT(A558,3)&amp;YEAR(H558)&amp;MONTH(H558)&amp;DAY((H558))&amp;LEFT(U558,2)&amp;LEFT(V558,2)&amp;LEFT(W558,2))</f>
        <v>CON20161016OUAN4È</v>
      </c>
      <c r="AC558" s="162">
        <f>COUNTIF($AB$4:$AB$297,AB558)</f>
        <v>0</v>
      </c>
      <c r="AD558" s="162" t="str">
        <f>VLOOKUP(U558,NIVEAUXADMIN!A:B,2,FALSE)</f>
        <v>HT01</v>
      </c>
      <c r="AE558" s="162" t="str">
        <f>VLOOKUP(V558,NIVEAUXADMIN!E:F,2,FALSE)</f>
        <v>HT01151</v>
      </c>
      <c r="AF558" s="162" t="str">
        <f>VLOOKUP(W558,NIVEAUXADMIN!I:J,2,FALSE)</f>
        <v>HT01151-04</v>
      </c>
      <c r="AG558" s="162">
        <f>IF(SUMPRODUCT(($A$4:$A558=A558)*($V$4:$V558=V558))&gt;1,0,1)</f>
        <v>0</v>
      </c>
    </row>
    <row r="559" spans="1:33" s="162" customFormat="1" ht="15" customHeight="1">
      <c r="A559" s="162" t="s">
        <v>62</v>
      </c>
      <c r="B559" s="162" t="s">
        <v>62</v>
      </c>
      <c r="C559" s="162" t="s">
        <v>26</v>
      </c>
      <c r="D559" s="162" t="s">
        <v>1096</v>
      </c>
      <c r="F559" s="162" t="s">
        <v>16</v>
      </c>
      <c r="G559" s="162" t="str">
        <f>CHOOSE(MONTH(H559), "Janvier", "Fevrier", "Mars", "Avril", "Mai", "Juin", "Juillet", "Aout", "Septembre", "Octobre", "Novembre", "Decembre")</f>
        <v>Octobre</v>
      </c>
      <c r="H559" s="153">
        <v>42659</v>
      </c>
      <c r="I559" s="84" t="s">
        <v>1051</v>
      </c>
      <c r="J559" s="162" t="s">
        <v>1052</v>
      </c>
      <c r="K559" s="162" t="s">
        <v>1054</v>
      </c>
      <c r="L559" s="72"/>
      <c r="M559" s="80" t="str">
        <f>IFERROR(VLOOKUP(K559,REFERENCES!R:S,2,FALSE),"")</f>
        <v>Nombre</v>
      </c>
      <c r="N559" s="154">
        <v>250</v>
      </c>
      <c r="O559" s="75"/>
      <c r="P559" s="75"/>
      <c r="Q559" s="75"/>
      <c r="R559" s="79" t="s">
        <v>1875</v>
      </c>
      <c r="S559" s="75">
        <v>250</v>
      </c>
      <c r="T559" s="162" t="s">
        <v>1040</v>
      </c>
      <c r="U559" s="162" t="s">
        <v>174</v>
      </c>
      <c r="V559" s="162" t="s">
        <v>200</v>
      </c>
      <c r="W559" s="86" t="s">
        <v>1643</v>
      </c>
      <c r="AB559" s="162" t="str">
        <f>UPPER(LEFT(A559,3)&amp;YEAR(H559)&amp;MONTH(H559)&amp;DAY((H559))&amp;LEFT(U559,2)&amp;LEFT(V559,2)&amp;LEFT(W559,2))</f>
        <v>CON20161016OUAN4È</v>
      </c>
      <c r="AC559" s="162">
        <f>COUNTIF($AB$4:$AB$297,AB559)</f>
        <v>0</v>
      </c>
      <c r="AD559" s="162" t="str">
        <f>VLOOKUP(U559,NIVEAUXADMIN!A:B,2,FALSE)</f>
        <v>HT01</v>
      </c>
      <c r="AE559" s="162" t="str">
        <f>VLOOKUP(V559,NIVEAUXADMIN!E:F,2,FALSE)</f>
        <v>HT01151</v>
      </c>
      <c r="AF559" s="162" t="str">
        <f>VLOOKUP(W559,NIVEAUXADMIN!I:J,2,FALSE)</f>
        <v>HT01151-04</v>
      </c>
      <c r="AG559" s="162">
        <f>IF(SUMPRODUCT(($A$4:$A559=A559)*($V$4:$V559=V559))&gt;1,0,1)</f>
        <v>0</v>
      </c>
    </row>
    <row r="560" spans="1:33" s="162" customFormat="1" ht="15" customHeight="1">
      <c r="A560" s="162" t="s">
        <v>62</v>
      </c>
      <c r="B560" s="162" t="s">
        <v>62</v>
      </c>
      <c r="C560" s="162" t="s">
        <v>26</v>
      </c>
      <c r="D560" s="162" t="s">
        <v>1096</v>
      </c>
      <c r="F560" s="162" t="s">
        <v>16</v>
      </c>
      <c r="G560" s="162" t="str">
        <f>CHOOSE(MONTH(H560), "Janvier", "Fevrier", "Mars", "Avril", "Mai", "Juin", "Juillet", "Aout", "Septembre", "Octobre", "Novembre", "Decembre")</f>
        <v>Octobre</v>
      </c>
      <c r="H560" s="153">
        <v>42659</v>
      </c>
      <c r="I560" s="84" t="s">
        <v>1051</v>
      </c>
      <c r="J560" s="162" t="s">
        <v>1052</v>
      </c>
      <c r="K560" s="162" t="s">
        <v>1062</v>
      </c>
      <c r="L560" s="72"/>
      <c r="M560" s="80" t="str">
        <f>IFERROR(VLOOKUP(K560,REFERENCES!R:S,2,FALSE),"")</f>
        <v>Nombre</v>
      </c>
      <c r="N560" s="154">
        <v>250</v>
      </c>
      <c r="O560" s="75"/>
      <c r="P560" s="75"/>
      <c r="Q560" s="75"/>
      <c r="R560" s="79" t="s">
        <v>1875</v>
      </c>
      <c r="S560" s="75">
        <v>250</v>
      </c>
      <c r="T560" s="162" t="s">
        <v>1040</v>
      </c>
      <c r="U560" s="162" t="s">
        <v>174</v>
      </c>
      <c r="V560" s="162" t="s">
        <v>200</v>
      </c>
      <c r="W560" s="86" t="s">
        <v>1643</v>
      </c>
      <c r="AB560" s="162" t="str">
        <f>UPPER(LEFT(A560,3)&amp;YEAR(H560)&amp;MONTH(H560)&amp;DAY((H560))&amp;LEFT(U560,2)&amp;LEFT(V560,2)&amp;LEFT(W560,2))</f>
        <v>CON20161016OUAN4È</v>
      </c>
      <c r="AC560" s="162">
        <f>COUNTIF($AB$4:$AB$297,AB560)</f>
        <v>0</v>
      </c>
      <c r="AD560" s="162" t="str">
        <f>VLOOKUP(U560,NIVEAUXADMIN!A:B,2,FALSE)</f>
        <v>HT01</v>
      </c>
      <c r="AE560" s="162" t="str">
        <f>VLOOKUP(V560,NIVEAUXADMIN!E:F,2,FALSE)</f>
        <v>HT01151</v>
      </c>
      <c r="AF560" s="162" t="str">
        <f>VLOOKUP(W560,NIVEAUXADMIN!I:J,2,FALSE)</f>
        <v>HT01151-04</v>
      </c>
      <c r="AG560" s="162">
        <f>IF(SUMPRODUCT(($A$4:$A560=A560)*($V$4:$V560=V560))&gt;1,0,1)</f>
        <v>0</v>
      </c>
    </row>
    <row r="561" spans="1:33" s="162" customFormat="1" ht="15" customHeight="1">
      <c r="A561" s="162" t="s">
        <v>62</v>
      </c>
      <c r="B561" s="162" t="s">
        <v>62</v>
      </c>
      <c r="C561" s="162" t="s">
        <v>26</v>
      </c>
      <c r="F561" s="162" t="s">
        <v>16</v>
      </c>
      <c r="G561" s="162" t="str">
        <f>CHOOSE(MONTH(H561), "Janvier", "Fevrier", "Mars", "Avril", "Mai", "Juin", "Juillet", "Aout", "Septembre", "Octobre", "Novembre", "Decembre")</f>
        <v>Octobre</v>
      </c>
      <c r="H561" s="153">
        <v>42648</v>
      </c>
      <c r="I561" s="84" t="s">
        <v>1051</v>
      </c>
      <c r="J561" s="162" t="s">
        <v>1052</v>
      </c>
      <c r="K561" s="162" t="s">
        <v>1054</v>
      </c>
      <c r="L561" s="72"/>
      <c r="M561" s="80" t="str">
        <f>IFERROR(VLOOKUP(K561,REFERENCES!R:S,2,FALSE),"")</f>
        <v>Nombre</v>
      </c>
      <c r="N561" s="154">
        <v>150</v>
      </c>
      <c r="O561" s="75"/>
      <c r="P561" s="75"/>
      <c r="Q561" s="75"/>
      <c r="R561" s="79" t="s">
        <v>1875</v>
      </c>
      <c r="S561" s="75">
        <v>150</v>
      </c>
      <c r="T561" s="162" t="s">
        <v>1040</v>
      </c>
      <c r="U561" s="162" t="s">
        <v>174</v>
      </c>
      <c r="V561" s="162" t="s">
        <v>200</v>
      </c>
      <c r="W561" s="86"/>
      <c r="AB561" s="162" t="str">
        <f>UPPER(LEFT(A561,3)&amp;YEAR(H561)&amp;MONTH(H561)&amp;DAY((H561))&amp;LEFT(U561,2)&amp;LEFT(V561,2)&amp;LEFT(W561,2))</f>
        <v>CON2016105OUAN</v>
      </c>
      <c r="AC561" s="162">
        <f>COUNTIF($AB$4:$AB$297,AB561)</f>
        <v>0</v>
      </c>
      <c r="AD561" s="162" t="str">
        <f>VLOOKUP(U561,NIVEAUXADMIN!A:B,2,FALSE)</f>
        <v>HT01</v>
      </c>
      <c r="AE561" s="162" t="str">
        <f>VLOOKUP(V561,NIVEAUXADMIN!E:F,2,FALSE)</f>
        <v>HT01151</v>
      </c>
      <c r="AF561" s="162" t="e">
        <f>VLOOKUP(W561,NIVEAUXADMIN!I:J,2,FALSE)</f>
        <v>#N/A</v>
      </c>
      <c r="AG561" s="162">
        <f>IF(SUMPRODUCT(($A$4:$A561=A561)*($V$4:$V561=V561))&gt;1,0,1)</f>
        <v>0</v>
      </c>
    </row>
    <row r="562" spans="1:33" s="162" customFormat="1" ht="15" customHeight="1">
      <c r="A562" s="162" t="s">
        <v>62</v>
      </c>
      <c r="B562" s="162" t="s">
        <v>62</v>
      </c>
      <c r="C562" s="162" t="s">
        <v>26</v>
      </c>
      <c r="D562" s="162" t="s">
        <v>1097</v>
      </c>
      <c r="F562" s="162" t="s">
        <v>16</v>
      </c>
      <c r="G562" s="162" t="str">
        <f>CHOOSE(MONTH(H562), "Janvier", "Fevrier", "Mars", "Avril", "Mai", "Juin", "Juillet", "Aout", "Septembre", "Octobre", "Novembre", "Decembre")</f>
        <v>Novembre</v>
      </c>
      <c r="H562" s="153">
        <v>42675</v>
      </c>
      <c r="I562" s="84" t="s">
        <v>1051</v>
      </c>
      <c r="J562" s="162" t="s">
        <v>1052</v>
      </c>
      <c r="K562" s="162" t="s">
        <v>1059</v>
      </c>
      <c r="L562" s="72"/>
      <c r="M562" s="80" t="str">
        <f>IFERROR(VLOOKUP(K562,REFERENCES!R:S,2,FALSE),"")</f>
        <v>Nombre</v>
      </c>
      <c r="N562" s="154">
        <v>100000</v>
      </c>
      <c r="O562" s="75"/>
      <c r="P562" s="75"/>
      <c r="Q562" s="75"/>
      <c r="R562" s="79" t="s">
        <v>1875</v>
      </c>
      <c r="S562" s="75">
        <v>500</v>
      </c>
      <c r="T562" s="162" t="s">
        <v>1040</v>
      </c>
      <c r="U562" s="162" t="s">
        <v>17</v>
      </c>
      <c r="V562" s="162" t="s">
        <v>236</v>
      </c>
      <c r="W562" s="86"/>
      <c r="AB562" s="162" t="str">
        <f>UPPER(LEFT(A562,3)&amp;YEAR(H562)&amp;MONTH(H562)&amp;DAY((H562))&amp;LEFT(U562,2)&amp;LEFT(V562,2)&amp;LEFT(W562,2))</f>
        <v>CON2016111GRAN</v>
      </c>
      <c r="AC562" s="162">
        <f>COUNTIF($AB$4:$AB$297,AB562)</f>
        <v>0</v>
      </c>
      <c r="AD562" s="162" t="str">
        <f>VLOOKUP(U562,NIVEAUXADMIN!A:B,2,FALSE)</f>
        <v>HT08</v>
      </c>
      <c r="AE562" s="162" t="str">
        <f>VLOOKUP(V562,NIVEAUXADMIN!E:F,2,FALSE)</f>
        <v>HT08821</v>
      </c>
      <c r="AF562" s="162" t="e">
        <f>VLOOKUP(W562,NIVEAUXADMIN!I:J,2,FALSE)</f>
        <v>#N/A</v>
      </c>
      <c r="AG562" s="162">
        <f>IF(SUMPRODUCT(($A$4:$A562=A562)*($V$4:$V562=V562))&gt;1,0,1)</f>
        <v>1</v>
      </c>
    </row>
    <row r="563" spans="1:33" s="162" customFormat="1" ht="15" customHeight="1">
      <c r="A563" s="162" t="s">
        <v>62</v>
      </c>
      <c r="B563" s="162" t="s">
        <v>62</v>
      </c>
      <c r="C563" s="162" t="s">
        <v>26</v>
      </c>
      <c r="D563" s="162" t="s">
        <v>1097</v>
      </c>
      <c r="F563" s="162" t="s">
        <v>16</v>
      </c>
      <c r="G563" s="162" t="str">
        <f>CHOOSE(MONTH(H563), "Janvier", "Fevrier", "Mars", "Avril", "Mai", "Juin", "Juillet", "Aout", "Septembre", "Octobre", "Novembre", "Decembre")</f>
        <v>Novembre</v>
      </c>
      <c r="H563" s="153">
        <v>42675</v>
      </c>
      <c r="I563" s="84" t="s">
        <v>1049</v>
      </c>
      <c r="J563" s="162" t="s">
        <v>1053</v>
      </c>
      <c r="K563" s="162" t="s">
        <v>1048</v>
      </c>
      <c r="L563" s="72"/>
      <c r="M563" s="80" t="str">
        <f>IFERROR(VLOOKUP(K563,REFERENCES!R:S,2,FALSE),"")</f>
        <v>Nombre</v>
      </c>
      <c r="N563" s="154">
        <v>500</v>
      </c>
      <c r="O563" s="75"/>
      <c r="P563" s="75"/>
      <c r="Q563" s="75"/>
      <c r="R563" s="79" t="s">
        <v>1875</v>
      </c>
      <c r="S563" s="75">
        <v>500</v>
      </c>
      <c r="U563" s="162" t="s">
        <v>17</v>
      </c>
      <c r="V563" s="162" t="s">
        <v>236</v>
      </c>
      <c r="W563" s="86"/>
      <c r="AB563" s="162" t="str">
        <f>UPPER(LEFT(A563,3)&amp;YEAR(H563)&amp;MONTH(H563)&amp;DAY((H563))&amp;LEFT(U563,2)&amp;LEFT(V563,2)&amp;LEFT(W563,2))</f>
        <v>CON2016111GRAN</v>
      </c>
      <c r="AC563" s="162">
        <f>COUNTIF($AB$4:$AB$297,AB563)</f>
        <v>0</v>
      </c>
      <c r="AD563" s="162" t="str">
        <f>VLOOKUP(U563,NIVEAUXADMIN!A:B,2,FALSE)</f>
        <v>HT08</v>
      </c>
      <c r="AE563" s="162" t="str">
        <f>VLOOKUP(V563,NIVEAUXADMIN!E:F,2,FALSE)</f>
        <v>HT08821</v>
      </c>
      <c r="AF563" s="162" t="e">
        <f>VLOOKUP(W563,NIVEAUXADMIN!I:J,2,FALSE)</f>
        <v>#N/A</v>
      </c>
      <c r="AG563" s="162">
        <f>IF(SUMPRODUCT(($A$4:$A563=A563)*($V$4:$V563=V563))&gt;1,0,1)</f>
        <v>0</v>
      </c>
    </row>
    <row r="564" spans="1:33" s="162" customFormat="1" ht="15" customHeight="1">
      <c r="A564" s="162" t="s">
        <v>62</v>
      </c>
      <c r="B564" s="162" t="s">
        <v>62</v>
      </c>
      <c r="C564" s="162" t="s">
        <v>26</v>
      </c>
      <c r="D564" s="162" t="s">
        <v>1097</v>
      </c>
      <c r="F564" s="162" t="s">
        <v>16</v>
      </c>
      <c r="G564" s="162" t="str">
        <f>CHOOSE(MONTH(H564), "Janvier", "Fevrier", "Mars", "Avril", "Mai", "Juin", "Juillet", "Aout", "Septembre", "Octobre", "Novembre", "Decembre")</f>
        <v>Novembre</v>
      </c>
      <c r="H564" s="153">
        <v>42675</v>
      </c>
      <c r="I564" s="84" t="s">
        <v>1051</v>
      </c>
      <c r="J564" s="162" t="s">
        <v>1052</v>
      </c>
      <c r="K564" s="162" t="s">
        <v>1054</v>
      </c>
      <c r="L564" s="72"/>
      <c r="M564" s="80" t="str">
        <f>IFERROR(VLOOKUP(K564,REFERENCES!R:S,2,FALSE),"")</f>
        <v>Nombre</v>
      </c>
      <c r="N564" s="154">
        <v>1000</v>
      </c>
      <c r="O564" s="75"/>
      <c r="P564" s="75"/>
      <c r="Q564" s="75"/>
      <c r="R564" s="79" t="s">
        <v>1875</v>
      </c>
      <c r="S564" s="75">
        <v>500</v>
      </c>
      <c r="T564" s="162" t="s">
        <v>1040</v>
      </c>
      <c r="U564" s="162" t="s">
        <v>17</v>
      </c>
      <c r="V564" s="162" t="s">
        <v>236</v>
      </c>
      <c r="W564" s="86"/>
      <c r="AB564" s="162" t="str">
        <f>UPPER(LEFT(A564,3)&amp;YEAR(H564)&amp;MONTH(H564)&amp;DAY((H564))&amp;LEFT(U564,2)&amp;LEFT(V564,2)&amp;LEFT(W564,2))</f>
        <v>CON2016111GRAN</v>
      </c>
      <c r="AC564" s="162">
        <f>COUNTIF($AB$4:$AB$297,AB564)</f>
        <v>0</v>
      </c>
      <c r="AD564" s="162" t="str">
        <f>VLOOKUP(U564,NIVEAUXADMIN!A:B,2,FALSE)</f>
        <v>HT08</v>
      </c>
      <c r="AE564" s="162" t="str">
        <f>VLOOKUP(V564,NIVEAUXADMIN!E:F,2,FALSE)</f>
        <v>HT08821</v>
      </c>
      <c r="AF564" s="162" t="e">
        <f>VLOOKUP(W564,NIVEAUXADMIN!I:J,2,FALSE)</f>
        <v>#N/A</v>
      </c>
      <c r="AG564" s="162">
        <f>IF(SUMPRODUCT(($A$4:$A564=A564)*($V$4:$V564=V564))&gt;1,0,1)</f>
        <v>0</v>
      </c>
    </row>
    <row r="565" spans="1:33" s="162" customFormat="1" ht="15" customHeight="1">
      <c r="A565" s="162" t="s">
        <v>62</v>
      </c>
      <c r="B565" s="162" t="s">
        <v>62</v>
      </c>
      <c r="C565" s="162" t="s">
        <v>26</v>
      </c>
      <c r="D565" s="162" t="s">
        <v>1097</v>
      </c>
      <c r="F565" s="162" t="s">
        <v>16</v>
      </c>
      <c r="G565" s="162" t="str">
        <f>CHOOSE(MONTH(H565), "Janvier", "Fevrier", "Mars", "Avril", "Mai", "Juin", "Juillet", "Aout", "Septembre", "Octobre", "Novembre", "Decembre")</f>
        <v>Novembre</v>
      </c>
      <c r="H565" s="153">
        <v>42675</v>
      </c>
      <c r="I565" s="84" t="s">
        <v>1049</v>
      </c>
      <c r="J565" s="162" t="s">
        <v>1053</v>
      </c>
      <c r="K565" s="162" t="s">
        <v>1064</v>
      </c>
      <c r="L565" s="72" t="s">
        <v>1170</v>
      </c>
      <c r="M565" s="80" t="str">
        <f>IFERROR(VLOOKUP(K565,REFERENCES!R:S,2,FALSE),"")</f>
        <v>Nombre</v>
      </c>
      <c r="N565" s="154">
        <v>500</v>
      </c>
      <c r="O565" s="75"/>
      <c r="P565" s="75"/>
      <c r="Q565" s="75"/>
      <c r="R565" s="79" t="s">
        <v>1875</v>
      </c>
      <c r="S565" s="75">
        <v>500</v>
      </c>
      <c r="T565" s="162" t="s">
        <v>1040</v>
      </c>
      <c r="U565" s="162" t="s">
        <v>17</v>
      </c>
      <c r="V565" s="162" t="s">
        <v>236</v>
      </c>
      <c r="W565" s="86"/>
      <c r="AB565" s="162" t="str">
        <f>UPPER(LEFT(A565,3)&amp;YEAR(H565)&amp;MONTH(H565)&amp;DAY((H565))&amp;LEFT(U565,2)&amp;LEFT(V565,2)&amp;LEFT(W565,2))</f>
        <v>CON2016111GRAN</v>
      </c>
      <c r="AC565" s="162">
        <f>COUNTIF($AB$4:$AB$297,AB565)</f>
        <v>0</v>
      </c>
      <c r="AD565" s="162" t="str">
        <f>VLOOKUP(U565,NIVEAUXADMIN!A:B,2,FALSE)</f>
        <v>HT08</v>
      </c>
      <c r="AE565" s="162" t="str">
        <f>VLOOKUP(V565,NIVEAUXADMIN!E:F,2,FALSE)</f>
        <v>HT08821</v>
      </c>
      <c r="AF565" s="162" t="e">
        <f>VLOOKUP(W565,NIVEAUXADMIN!I:J,2,FALSE)</f>
        <v>#N/A</v>
      </c>
      <c r="AG565" s="162">
        <f>IF(SUMPRODUCT(($A$4:$A565=A565)*($V$4:$V565=V565))&gt;1,0,1)</f>
        <v>0</v>
      </c>
    </row>
    <row r="566" spans="1:33" s="162" customFormat="1" ht="15" customHeight="1">
      <c r="A566" s="162" t="s">
        <v>62</v>
      </c>
      <c r="B566" s="162" t="s">
        <v>62</v>
      </c>
      <c r="C566" s="162" t="s">
        <v>26</v>
      </c>
      <c r="D566" s="162" t="s">
        <v>1097</v>
      </c>
      <c r="F566" s="162" t="s">
        <v>16</v>
      </c>
      <c r="G566" s="162" t="str">
        <f>CHOOSE(MONTH(H566), "Janvier", "Fevrier", "Mars", "Avril", "Mai", "Juin", "Juillet", "Aout", "Septembre", "Octobre", "Novembre", "Decembre")</f>
        <v>Novembre</v>
      </c>
      <c r="H566" s="153">
        <v>42675</v>
      </c>
      <c r="I566" s="84" t="s">
        <v>1051</v>
      </c>
      <c r="J566" s="162" t="s">
        <v>1052</v>
      </c>
      <c r="K566" s="162" t="s">
        <v>1062</v>
      </c>
      <c r="L566" s="72"/>
      <c r="M566" s="80" t="str">
        <f>IFERROR(VLOOKUP(K566,REFERENCES!R:S,2,FALSE),"")</f>
        <v>Nombre</v>
      </c>
      <c r="N566" s="154">
        <v>500</v>
      </c>
      <c r="O566" s="75"/>
      <c r="P566" s="75"/>
      <c r="Q566" s="75"/>
      <c r="R566" s="79" t="s">
        <v>1875</v>
      </c>
      <c r="S566" s="75">
        <v>500</v>
      </c>
      <c r="T566" s="162" t="s">
        <v>1040</v>
      </c>
      <c r="U566" s="162" t="s">
        <v>17</v>
      </c>
      <c r="V566" s="162" t="s">
        <v>236</v>
      </c>
      <c r="W566" s="86"/>
      <c r="AB566" s="162" t="str">
        <f>UPPER(LEFT(A566,3)&amp;YEAR(H566)&amp;MONTH(H566)&amp;DAY((H566))&amp;LEFT(U566,2)&amp;LEFT(V566,2)&amp;LEFT(W566,2))</f>
        <v>CON2016111GRAN</v>
      </c>
      <c r="AC566" s="162">
        <f>COUNTIF($AB$4:$AB$297,AB566)</f>
        <v>0</v>
      </c>
      <c r="AD566" s="162" t="str">
        <f>VLOOKUP(U566,NIVEAUXADMIN!A:B,2,FALSE)</f>
        <v>HT08</v>
      </c>
      <c r="AE566" s="162" t="str">
        <f>VLOOKUP(V566,NIVEAUXADMIN!E:F,2,FALSE)</f>
        <v>HT08821</v>
      </c>
      <c r="AF566" s="162" t="e">
        <f>VLOOKUP(W566,NIVEAUXADMIN!I:J,2,FALSE)</f>
        <v>#N/A</v>
      </c>
      <c r="AG566" s="162">
        <f>IF(SUMPRODUCT(($A$4:$A566=A566)*($V$4:$V566=V566))&gt;1,0,1)</f>
        <v>0</v>
      </c>
    </row>
    <row r="567" spans="1:33" s="162" customFormat="1" ht="15" customHeight="1">
      <c r="A567" s="162" t="s">
        <v>62</v>
      </c>
      <c r="B567" s="162" t="s">
        <v>62</v>
      </c>
      <c r="C567" s="162" t="s">
        <v>26</v>
      </c>
      <c r="D567" s="162" t="s">
        <v>1097</v>
      </c>
      <c r="F567" s="162" t="s">
        <v>16</v>
      </c>
      <c r="G567" s="162" t="str">
        <f>CHOOSE(MONTH(H567), "Janvier", "Fevrier", "Mars", "Avril", "Mai", "Juin", "Juillet", "Aout", "Septembre", "Octobre", "Novembre", "Decembre")</f>
        <v>Novembre</v>
      </c>
      <c r="H567" s="153">
        <v>42675</v>
      </c>
      <c r="I567" s="84" t="s">
        <v>1051</v>
      </c>
      <c r="J567" s="162" t="s">
        <v>1052</v>
      </c>
      <c r="K567" s="162" t="s">
        <v>1058</v>
      </c>
      <c r="L567" s="72"/>
      <c r="M567" s="80" t="str">
        <f>IFERROR(VLOOKUP(K567,REFERENCES!R:S,2,FALSE),"")</f>
        <v>Nombre</v>
      </c>
      <c r="N567" s="154">
        <v>1000</v>
      </c>
      <c r="O567" s="75"/>
      <c r="P567" s="75"/>
      <c r="Q567" s="75"/>
      <c r="R567" s="79" t="s">
        <v>1875</v>
      </c>
      <c r="S567" s="75">
        <v>500</v>
      </c>
      <c r="T567" s="162" t="s">
        <v>1040</v>
      </c>
      <c r="U567" s="162" t="s">
        <v>17</v>
      </c>
      <c r="V567" s="162" t="s">
        <v>236</v>
      </c>
      <c r="W567" s="86"/>
      <c r="AB567" s="162" t="str">
        <f>UPPER(LEFT(A567,3)&amp;YEAR(H567)&amp;MONTH(H567)&amp;DAY((H567))&amp;LEFT(U567,2)&amp;LEFT(V567,2)&amp;LEFT(W567,2))</f>
        <v>CON2016111GRAN</v>
      </c>
      <c r="AC567" s="162">
        <f>COUNTIF($AB$4:$AB$297,AB567)</f>
        <v>0</v>
      </c>
      <c r="AD567" s="162" t="str">
        <f>VLOOKUP(U567,NIVEAUXADMIN!A:B,2,FALSE)</f>
        <v>HT08</v>
      </c>
      <c r="AE567" s="162" t="str">
        <f>VLOOKUP(V567,NIVEAUXADMIN!E:F,2,FALSE)</f>
        <v>HT08821</v>
      </c>
      <c r="AF567" s="162" t="e">
        <f>VLOOKUP(W567,NIVEAUXADMIN!I:J,2,FALSE)</f>
        <v>#N/A</v>
      </c>
      <c r="AG567" s="162">
        <f>IF(SUMPRODUCT(($A$4:$A567=A567)*($V$4:$V567=V567))&gt;1,0,1)</f>
        <v>0</v>
      </c>
    </row>
    <row r="568" spans="1:33" s="162" customFormat="1" ht="15" customHeight="1">
      <c r="A568" s="162" t="s">
        <v>62</v>
      </c>
      <c r="B568" s="162" t="s">
        <v>62</v>
      </c>
      <c r="C568" s="162" t="s">
        <v>26</v>
      </c>
      <c r="D568" s="162" t="s">
        <v>1097</v>
      </c>
      <c r="F568" s="162" t="s">
        <v>16</v>
      </c>
      <c r="G568" s="162" t="str">
        <f>CHOOSE(MONTH(H568), "Janvier", "Fevrier", "Mars", "Avril", "Mai", "Juin", "Juillet", "Aout", "Septembre", "Octobre", "Novembre", "Decembre")</f>
        <v>Novembre</v>
      </c>
      <c r="H568" s="153">
        <v>42688</v>
      </c>
      <c r="I568" s="84" t="s">
        <v>1049</v>
      </c>
      <c r="J568" s="162" t="s">
        <v>1053</v>
      </c>
      <c r="K568" s="162" t="s">
        <v>1048</v>
      </c>
      <c r="L568" s="72"/>
      <c r="M568" s="80" t="str">
        <f>IFERROR(VLOOKUP(K568,REFERENCES!R:S,2,FALSE),"")</f>
        <v>Nombre</v>
      </c>
      <c r="N568" s="154">
        <v>500</v>
      </c>
      <c r="O568" s="75"/>
      <c r="P568" s="75"/>
      <c r="Q568" s="75"/>
      <c r="R568" s="79" t="s">
        <v>1875</v>
      </c>
      <c r="S568" s="75">
        <v>500</v>
      </c>
      <c r="U568" s="162" t="s">
        <v>17</v>
      </c>
      <c r="V568" s="162" t="s">
        <v>236</v>
      </c>
      <c r="W568" s="86"/>
      <c r="AB568" s="162" t="str">
        <f>UPPER(LEFT(A568,3)&amp;YEAR(H568)&amp;MONTH(H568)&amp;DAY((H568))&amp;LEFT(U568,2)&amp;LEFT(V568,2)&amp;LEFT(W568,2))</f>
        <v>CON20161114GRAN</v>
      </c>
      <c r="AC568" s="162">
        <f>COUNTIF($AB$4:$AB$297,AB568)</f>
        <v>0</v>
      </c>
      <c r="AD568" s="162" t="str">
        <f>VLOOKUP(U568,NIVEAUXADMIN!A:B,2,FALSE)</f>
        <v>HT08</v>
      </c>
      <c r="AE568" s="162" t="str">
        <f>VLOOKUP(V568,NIVEAUXADMIN!E:F,2,FALSE)</f>
        <v>HT08821</v>
      </c>
      <c r="AF568" s="162" t="e">
        <f>VLOOKUP(W568,NIVEAUXADMIN!I:J,2,FALSE)</f>
        <v>#N/A</v>
      </c>
      <c r="AG568" s="162">
        <f>IF(SUMPRODUCT(($A$4:$A568=A568)*($V$4:$V568=V568))&gt;1,0,1)</f>
        <v>0</v>
      </c>
    </row>
    <row r="569" spans="1:33" s="162" customFormat="1" ht="15" customHeight="1">
      <c r="A569" s="162" t="s">
        <v>62</v>
      </c>
      <c r="B569" s="162" t="s">
        <v>62</v>
      </c>
      <c r="C569" s="162" t="s">
        <v>26</v>
      </c>
      <c r="D569" s="162" t="s">
        <v>1097</v>
      </c>
      <c r="F569" s="162" t="s">
        <v>16</v>
      </c>
      <c r="G569" s="162" t="str">
        <f>CHOOSE(MONTH(H569), "Janvier", "Fevrier", "Mars", "Avril", "Mai", "Juin", "Juillet", "Aout", "Septembre", "Octobre", "Novembre", "Decembre")</f>
        <v>Novembre</v>
      </c>
      <c r="H569" s="153">
        <v>42688</v>
      </c>
      <c r="I569" s="84" t="s">
        <v>1051</v>
      </c>
      <c r="J569" s="162" t="s">
        <v>1052</v>
      </c>
      <c r="K569" s="162" t="s">
        <v>1054</v>
      </c>
      <c r="L569" s="72"/>
      <c r="M569" s="80" t="str">
        <f>IFERROR(VLOOKUP(K569,REFERENCES!R:S,2,FALSE),"")</f>
        <v>Nombre</v>
      </c>
      <c r="N569" s="154">
        <v>1000</v>
      </c>
      <c r="O569" s="75"/>
      <c r="P569" s="75"/>
      <c r="Q569" s="75"/>
      <c r="R569" s="79" t="s">
        <v>1875</v>
      </c>
      <c r="S569" s="75">
        <v>500</v>
      </c>
      <c r="T569" s="162" t="s">
        <v>1040</v>
      </c>
      <c r="U569" s="162" t="s">
        <v>17</v>
      </c>
      <c r="V569" s="162" t="s">
        <v>236</v>
      </c>
      <c r="W569" s="86"/>
      <c r="AB569" s="162" t="str">
        <f>UPPER(LEFT(A569,3)&amp;YEAR(H569)&amp;MONTH(H569)&amp;DAY((H569))&amp;LEFT(U569,2)&amp;LEFT(V569,2)&amp;LEFT(W569,2))</f>
        <v>CON20161114GRAN</v>
      </c>
      <c r="AC569" s="162">
        <f>COUNTIF($AB$4:$AB$297,AB569)</f>
        <v>0</v>
      </c>
      <c r="AD569" s="162" t="str">
        <f>VLOOKUP(U569,NIVEAUXADMIN!A:B,2,FALSE)</f>
        <v>HT08</v>
      </c>
      <c r="AE569" s="162" t="str">
        <f>VLOOKUP(V569,NIVEAUXADMIN!E:F,2,FALSE)</f>
        <v>HT08821</v>
      </c>
      <c r="AF569" s="162" t="e">
        <f>VLOOKUP(W569,NIVEAUXADMIN!I:J,2,FALSE)</f>
        <v>#N/A</v>
      </c>
      <c r="AG569" s="162">
        <f>IF(SUMPRODUCT(($A$4:$A569=A569)*($V$4:$V569=V569))&gt;1,0,1)</f>
        <v>0</v>
      </c>
    </row>
    <row r="570" spans="1:33" s="162" customFormat="1" ht="15" customHeight="1">
      <c r="A570" s="162" t="s">
        <v>62</v>
      </c>
      <c r="B570" s="162" t="s">
        <v>62</v>
      </c>
      <c r="C570" s="162" t="s">
        <v>26</v>
      </c>
      <c r="D570" s="162" t="s">
        <v>1097</v>
      </c>
      <c r="F570" s="162" t="s">
        <v>16</v>
      </c>
      <c r="G570" s="162" t="str">
        <f>CHOOSE(MONTH(H570), "Janvier", "Fevrier", "Mars", "Avril", "Mai", "Juin", "Juillet", "Aout", "Septembre", "Octobre", "Novembre", "Decembre")</f>
        <v>Novembre</v>
      </c>
      <c r="H570" s="153">
        <v>42688</v>
      </c>
      <c r="I570" s="84" t="s">
        <v>1049</v>
      </c>
      <c r="J570" s="162" t="s">
        <v>1053</v>
      </c>
      <c r="K570" s="162" t="s">
        <v>1064</v>
      </c>
      <c r="L570" s="72" t="s">
        <v>1170</v>
      </c>
      <c r="M570" s="80" t="str">
        <f>IFERROR(VLOOKUP(K570,REFERENCES!R:S,2,FALSE),"")</f>
        <v>Nombre</v>
      </c>
      <c r="N570" s="154">
        <v>500</v>
      </c>
      <c r="O570" s="75"/>
      <c r="P570" s="75"/>
      <c r="Q570" s="75"/>
      <c r="R570" s="79" t="s">
        <v>1875</v>
      </c>
      <c r="S570" s="75">
        <v>500</v>
      </c>
      <c r="T570" s="162" t="s">
        <v>1040</v>
      </c>
      <c r="U570" s="162" t="s">
        <v>17</v>
      </c>
      <c r="V570" s="162" t="s">
        <v>236</v>
      </c>
      <c r="W570" s="86"/>
      <c r="AB570" s="162" t="str">
        <f>UPPER(LEFT(A570,3)&amp;YEAR(H570)&amp;MONTH(H570)&amp;DAY((H570))&amp;LEFT(U570,2)&amp;LEFT(V570,2)&amp;LEFT(W570,2))</f>
        <v>CON20161114GRAN</v>
      </c>
      <c r="AC570" s="162">
        <f>COUNTIF($AB$4:$AB$297,AB570)</f>
        <v>0</v>
      </c>
      <c r="AD570" s="162" t="str">
        <f>VLOOKUP(U570,NIVEAUXADMIN!A:B,2,FALSE)</f>
        <v>HT08</v>
      </c>
      <c r="AE570" s="162" t="str">
        <f>VLOOKUP(V570,NIVEAUXADMIN!E:F,2,FALSE)</f>
        <v>HT08821</v>
      </c>
      <c r="AF570" s="162" t="e">
        <f>VLOOKUP(W570,NIVEAUXADMIN!I:J,2,FALSE)</f>
        <v>#N/A</v>
      </c>
      <c r="AG570" s="162">
        <f>IF(SUMPRODUCT(($A$4:$A570=A570)*($V$4:$V570=V570))&gt;1,0,1)</f>
        <v>0</v>
      </c>
    </row>
    <row r="571" spans="1:33" s="162" customFormat="1" ht="15" customHeight="1">
      <c r="A571" s="162" t="s">
        <v>62</v>
      </c>
      <c r="B571" s="162" t="s">
        <v>62</v>
      </c>
      <c r="C571" s="162" t="s">
        <v>26</v>
      </c>
      <c r="D571" s="162" t="s">
        <v>1097</v>
      </c>
      <c r="F571" s="162" t="s">
        <v>16</v>
      </c>
      <c r="G571" s="162" t="str">
        <f>CHOOSE(MONTH(H571), "Janvier", "Fevrier", "Mars", "Avril", "Mai", "Juin", "Juillet", "Aout", "Septembre", "Octobre", "Novembre", "Decembre")</f>
        <v>Novembre</v>
      </c>
      <c r="H571" s="153">
        <v>42688</v>
      </c>
      <c r="I571" s="84" t="s">
        <v>1051</v>
      </c>
      <c r="J571" s="162" t="s">
        <v>1052</v>
      </c>
      <c r="K571" s="162" t="s">
        <v>1062</v>
      </c>
      <c r="L571" s="72"/>
      <c r="M571" s="80" t="str">
        <f>IFERROR(VLOOKUP(K571,REFERENCES!R:S,2,FALSE),"")</f>
        <v>Nombre</v>
      </c>
      <c r="N571" s="154">
        <v>500</v>
      </c>
      <c r="O571" s="75"/>
      <c r="P571" s="75"/>
      <c r="Q571" s="75"/>
      <c r="R571" s="79" t="s">
        <v>1875</v>
      </c>
      <c r="S571" s="75">
        <v>500</v>
      </c>
      <c r="T571" s="162" t="s">
        <v>1040</v>
      </c>
      <c r="U571" s="162" t="s">
        <v>17</v>
      </c>
      <c r="V571" s="162" t="s">
        <v>236</v>
      </c>
      <c r="W571" s="86"/>
      <c r="AB571" s="162" t="str">
        <f>UPPER(LEFT(A571,3)&amp;YEAR(H571)&amp;MONTH(H571)&amp;DAY((H571))&amp;LEFT(U571,2)&amp;LEFT(V571,2)&amp;LEFT(W571,2))</f>
        <v>CON20161114GRAN</v>
      </c>
      <c r="AC571" s="162">
        <f>COUNTIF($AB$4:$AB$297,AB571)</f>
        <v>0</v>
      </c>
      <c r="AD571" s="162" t="str">
        <f>VLOOKUP(U571,NIVEAUXADMIN!A:B,2,FALSE)</f>
        <v>HT08</v>
      </c>
      <c r="AE571" s="162" t="str">
        <f>VLOOKUP(V571,NIVEAUXADMIN!E:F,2,FALSE)</f>
        <v>HT08821</v>
      </c>
      <c r="AF571" s="162" t="e">
        <f>VLOOKUP(W571,NIVEAUXADMIN!I:J,2,FALSE)</f>
        <v>#N/A</v>
      </c>
      <c r="AG571" s="162">
        <f>IF(SUMPRODUCT(($A$4:$A571=A571)*($V$4:$V571=V571))&gt;1,0,1)</f>
        <v>0</v>
      </c>
    </row>
    <row r="572" spans="1:33" s="162" customFormat="1" ht="15" customHeight="1">
      <c r="A572" s="162" t="s">
        <v>62</v>
      </c>
      <c r="B572" s="162" t="s">
        <v>62</v>
      </c>
      <c r="C572" s="162" t="s">
        <v>26</v>
      </c>
      <c r="D572" s="162" t="s">
        <v>1097</v>
      </c>
      <c r="F572" s="162" t="s">
        <v>16</v>
      </c>
      <c r="G572" s="162" t="str">
        <f>CHOOSE(MONTH(H572), "Janvier", "Fevrier", "Mars", "Avril", "Mai", "Juin", "Juillet", "Aout", "Septembre", "Octobre", "Novembre", "Decembre")</f>
        <v>Novembre</v>
      </c>
      <c r="H572" s="153">
        <v>42688</v>
      </c>
      <c r="I572" s="84" t="s">
        <v>1051</v>
      </c>
      <c r="J572" s="162" t="s">
        <v>1052</v>
      </c>
      <c r="K572" s="162" t="s">
        <v>1058</v>
      </c>
      <c r="L572" s="72"/>
      <c r="M572" s="80" t="str">
        <f>IFERROR(VLOOKUP(K572,REFERENCES!R:S,2,FALSE),"")</f>
        <v>Nombre</v>
      </c>
      <c r="N572" s="154">
        <v>1000</v>
      </c>
      <c r="O572" s="75"/>
      <c r="P572" s="75"/>
      <c r="Q572" s="75"/>
      <c r="R572" s="79" t="s">
        <v>1875</v>
      </c>
      <c r="S572" s="75">
        <v>500</v>
      </c>
      <c r="T572" s="162" t="s">
        <v>1040</v>
      </c>
      <c r="U572" s="162" t="s">
        <v>17</v>
      </c>
      <c r="V572" s="162" t="s">
        <v>236</v>
      </c>
      <c r="W572" s="86"/>
      <c r="AB572" s="162" t="str">
        <f>UPPER(LEFT(A572,3)&amp;YEAR(H572)&amp;MONTH(H572)&amp;DAY((H572))&amp;LEFT(U572,2)&amp;LEFT(V572,2)&amp;LEFT(W572,2))</f>
        <v>CON20161114GRAN</v>
      </c>
      <c r="AC572" s="162">
        <f>COUNTIF($AB$4:$AB$297,AB572)</f>
        <v>0</v>
      </c>
      <c r="AD572" s="162" t="str">
        <f>VLOOKUP(U572,NIVEAUXADMIN!A:B,2,FALSE)</f>
        <v>HT08</v>
      </c>
      <c r="AE572" s="162" t="str">
        <f>VLOOKUP(V572,NIVEAUXADMIN!E:F,2,FALSE)</f>
        <v>HT08821</v>
      </c>
      <c r="AF572" s="162" t="e">
        <f>VLOOKUP(W572,NIVEAUXADMIN!I:J,2,FALSE)</f>
        <v>#N/A</v>
      </c>
      <c r="AG572" s="162">
        <f>IF(SUMPRODUCT(($A$4:$A572=A572)*($V$4:$V572=V572))&gt;1,0,1)</f>
        <v>0</v>
      </c>
    </row>
    <row r="573" spans="1:33" s="162" customFormat="1" ht="15" customHeight="1">
      <c r="A573" s="162" t="s">
        <v>62</v>
      </c>
      <c r="B573" s="162" t="s">
        <v>62</v>
      </c>
      <c r="C573" s="162" t="s">
        <v>26</v>
      </c>
      <c r="D573" s="162" t="s">
        <v>1097</v>
      </c>
      <c r="F573" s="162" t="s">
        <v>19</v>
      </c>
      <c r="G573" s="162" t="s">
        <v>2921</v>
      </c>
      <c r="H573" s="153" t="s">
        <v>1950</v>
      </c>
      <c r="I573" s="84" t="s">
        <v>1051</v>
      </c>
      <c r="J573" s="162" t="s">
        <v>1052</v>
      </c>
      <c r="K573" s="162" t="s">
        <v>1059</v>
      </c>
      <c r="L573" s="72"/>
      <c r="M573" s="80" t="str">
        <f>IFERROR(VLOOKUP(K573,REFERENCES!R:S,2,FALSE),"")</f>
        <v>Nombre</v>
      </c>
      <c r="N573" s="154">
        <v>200000</v>
      </c>
      <c r="O573" s="75"/>
      <c r="P573" s="75"/>
      <c r="Q573" s="75"/>
      <c r="R573" s="79" t="s">
        <v>1875</v>
      </c>
      <c r="S573" s="75">
        <v>1000</v>
      </c>
      <c r="T573" s="162" t="s">
        <v>1040</v>
      </c>
      <c r="U573" s="162" t="s">
        <v>17</v>
      </c>
      <c r="V573" s="162" t="s">
        <v>266</v>
      </c>
      <c r="W573" s="86"/>
      <c r="AB573" s="162" t="e">
        <f>UPPER(LEFT(A573,3)&amp;YEAR(H573)&amp;MONTH(H573)&amp;DAY((H573))&amp;LEFT(U573,2)&amp;LEFT(V573,2)&amp;LEFT(W573,2))</f>
        <v>#VALUE!</v>
      </c>
      <c r="AC573" s="162">
        <f>COUNTIF($AB$4:$AB$297,AB573)</f>
        <v>72</v>
      </c>
      <c r="AD573" s="162" t="str">
        <f>VLOOKUP(U573,NIVEAUXADMIN!A:B,2,FALSE)</f>
        <v>HT08</v>
      </c>
      <c r="AE573" s="162" t="str">
        <f>VLOOKUP(V573,NIVEAUXADMIN!E:F,2,FALSE)</f>
        <v>HT08823</v>
      </c>
      <c r="AF573" s="162" t="e">
        <f>VLOOKUP(W573,NIVEAUXADMIN!I:J,2,FALSE)</f>
        <v>#N/A</v>
      </c>
      <c r="AG573" s="162">
        <f>IF(SUMPRODUCT(($A$4:$A573=A573)*($V$4:$V573=V573))&gt;1,0,1)</f>
        <v>1</v>
      </c>
    </row>
    <row r="574" spans="1:33" s="162" customFormat="1" ht="15" customHeight="1">
      <c r="A574" s="162" t="s">
        <v>62</v>
      </c>
      <c r="B574" s="162" t="s">
        <v>62</v>
      </c>
      <c r="C574" s="162" t="s">
        <v>26</v>
      </c>
      <c r="D574" s="162" t="s">
        <v>1097</v>
      </c>
      <c r="F574" s="162" t="s">
        <v>19</v>
      </c>
      <c r="G574" s="162" t="s">
        <v>2921</v>
      </c>
      <c r="H574" s="153" t="s">
        <v>1950</v>
      </c>
      <c r="I574" s="84" t="s">
        <v>1049</v>
      </c>
      <c r="J574" s="162" t="s">
        <v>1053</v>
      </c>
      <c r="K574" s="162" t="s">
        <v>1048</v>
      </c>
      <c r="L574" s="72"/>
      <c r="M574" s="80" t="str">
        <f>IFERROR(VLOOKUP(K574,REFERENCES!R:S,2,FALSE),"")</f>
        <v>Nombre</v>
      </c>
      <c r="N574" s="154">
        <v>1000</v>
      </c>
      <c r="O574" s="75"/>
      <c r="P574" s="75"/>
      <c r="Q574" s="75"/>
      <c r="R574" s="79" t="s">
        <v>1875</v>
      </c>
      <c r="S574" s="75">
        <v>1000</v>
      </c>
      <c r="U574" s="162" t="s">
        <v>17</v>
      </c>
      <c r="V574" s="162" t="s">
        <v>266</v>
      </c>
      <c r="W574" s="86"/>
      <c r="AB574" s="162" t="e">
        <f>UPPER(LEFT(A574,3)&amp;YEAR(H574)&amp;MONTH(H574)&amp;DAY((H574))&amp;LEFT(U574,2)&amp;LEFT(V574,2)&amp;LEFT(W574,2))</f>
        <v>#VALUE!</v>
      </c>
      <c r="AC574" s="162">
        <f>COUNTIF($AB$4:$AB$297,AB574)</f>
        <v>72</v>
      </c>
      <c r="AD574" s="162" t="str">
        <f>VLOOKUP(U574,NIVEAUXADMIN!A:B,2,FALSE)</f>
        <v>HT08</v>
      </c>
      <c r="AE574" s="162" t="str">
        <f>VLOOKUP(V574,NIVEAUXADMIN!E:F,2,FALSE)</f>
        <v>HT08823</v>
      </c>
      <c r="AF574" s="162" t="e">
        <f>VLOOKUP(W574,NIVEAUXADMIN!I:J,2,FALSE)</f>
        <v>#N/A</v>
      </c>
      <c r="AG574" s="162">
        <f>IF(SUMPRODUCT(($A$4:$A574=A574)*($V$4:$V574=V574))&gt;1,0,1)</f>
        <v>0</v>
      </c>
    </row>
    <row r="575" spans="1:33" s="162" customFormat="1" ht="15" customHeight="1">
      <c r="A575" s="162" t="s">
        <v>62</v>
      </c>
      <c r="B575" s="162" t="s">
        <v>62</v>
      </c>
      <c r="C575" s="162" t="s">
        <v>26</v>
      </c>
      <c r="D575" s="162" t="s">
        <v>1097</v>
      </c>
      <c r="F575" s="162" t="s">
        <v>19</v>
      </c>
      <c r="G575" s="162" t="s">
        <v>2921</v>
      </c>
      <c r="H575" s="153" t="s">
        <v>1950</v>
      </c>
      <c r="I575" s="84" t="s">
        <v>1051</v>
      </c>
      <c r="J575" s="162" t="s">
        <v>1052</v>
      </c>
      <c r="K575" s="162" t="s">
        <v>1054</v>
      </c>
      <c r="L575" s="72"/>
      <c r="M575" s="80" t="str">
        <f>IFERROR(VLOOKUP(K575,REFERENCES!R:S,2,FALSE),"")</f>
        <v>Nombre</v>
      </c>
      <c r="N575" s="154">
        <v>2000</v>
      </c>
      <c r="O575" s="75"/>
      <c r="P575" s="75"/>
      <c r="Q575" s="75"/>
      <c r="R575" s="79" t="s">
        <v>1875</v>
      </c>
      <c r="S575" s="75">
        <v>1000</v>
      </c>
      <c r="T575" s="162" t="s">
        <v>1040</v>
      </c>
      <c r="U575" s="162" t="s">
        <v>17</v>
      </c>
      <c r="V575" s="162" t="s">
        <v>266</v>
      </c>
      <c r="W575" s="86"/>
      <c r="AB575" s="162" t="e">
        <f>UPPER(LEFT(A575,3)&amp;YEAR(H575)&amp;MONTH(H575)&amp;DAY((H575))&amp;LEFT(U575,2)&amp;LEFT(V575,2)&amp;LEFT(W575,2))</f>
        <v>#VALUE!</v>
      </c>
      <c r="AC575" s="162">
        <f>COUNTIF($AB$4:$AB$297,AB575)</f>
        <v>72</v>
      </c>
      <c r="AD575" s="162" t="str">
        <f>VLOOKUP(U575,NIVEAUXADMIN!A:B,2,FALSE)</f>
        <v>HT08</v>
      </c>
      <c r="AE575" s="162" t="str">
        <f>VLOOKUP(V575,NIVEAUXADMIN!E:F,2,FALSE)</f>
        <v>HT08823</v>
      </c>
      <c r="AF575" s="162" t="e">
        <f>VLOOKUP(W575,NIVEAUXADMIN!I:J,2,FALSE)</f>
        <v>#N/A</v>
      </c>
      <c r="AG575" s="162">
        <f>IF(SUMPRODUCT(($A$4:$A575=A575)*($V$4:$V575=V575))&gt;1,0,1)</f>
        <v>0</v>
      </c>
    </row>
    <row r="576" spans="1:33" s="162" customFormat="1" ht="15" customHeight="1">
      <c r="A576" s="162" t="s">
        <v>62</v>
      </c>
      <c r="B576" s="162" t="s">
        <v>62</v>
      </c>
      <c r="C576" s="162" t="s">
        <v>26</v>
      </c>
      <c r="D576" s="162" t="s">
        <v>1097</v>
      </c>
      <c r="F576" s="162" t="s">
        <v>19</v>
      </c>
      <c r="G576" s="162" t="s">
        <v>2921</v>
      </c>
      <c r="H576" s="153" t="s">
        <v>1950</v>
      </c>
      <c r="I576" s="84" t="s">
        <v>1049</v>
      </c>
      <c r="J576" s="162" t="s">
        <v>1053</v>
      </c>
      <c r="K576" s="162" t="s">
        <v>1064</v>
      </c>
      <c r="L576" s="72" t="s">
        <v>1170</v>
      </c>
      <c r="M576" s="80" t="str">
        <f>IFERROR(VLOOKUP(K576,REFERENCES!R:S,2,FALSE),"")</f>
        <v>Nombre</v>
      </c>
      <c r="N576" s="154">
        <v>1000</v>
      </c>
      <c r="O576" s="75"/>
      <c r="P576" s="75"/>
      <c r="Q576" s="75"/>
      <c r="R576" s="79" t="s">
        <v>1875</v>
      </c>
      <c r="S576" s="75">
        <v>1000</v>
      </c>
      <c r="T576" s="162" t="s">
        <v>1040</v>
      </c>
      <c r="U576" s="162" t="s">
        <v>17</v>
      </c>
      <c r="V576" s="162" t="s">
        <v>266</v>
      </c>
      <c r="W576" s="86"/>
      <c r="AB576" s="162" t="e">
        <f>UPPER(LEFT(A576,3)&amp;YEAR(H576)&amp;MONTH(H576)&amp;DAY((H576))&amp;LEFT(U576,2)&amp;LEFT(V576,2)&amp;LEFT(W576,2))</f>
        <v>#VALUE!</v>
      </c>
      <c r="AC576" s="162">
        <f>COUNTIF($AB$4:$AB$297,AB576)</f>
        <v>72</v>
      </c>
      <c r="AD576" s="162" t="str">
        <f>VLOOKUP(U576,NIVEAUXADMIN!A:B,2,FALSE)</f>
        <v>HT08</v>
      </c>
      <c r="AE576" s="162" t="str">
        <f>VLOOKUP(V576,NIVEAUXADMIN!E:F,2,FALSE)</f>
        <v>HT08823</v>
      </c>
      <c r="AF576" s="162" t="e">
        <f>VLOOKUP(W576,NIVEAUXADMIN!I:J,2,FALSE)</f>
        <v>#N/A</v>
      </c>
      <c r="AG576" s="162">
        <f>IF(SUMPRODUCT(($A$4:$A576=A576)*($V$4:$V576=V576))&gt;1,0,1)</f>
        <v>0</v>
      </c>
    </row>
    <row r="577" spans="1:33" s="162" customFormat="1" ht="15" customHeight="1">
      <c r="A577" s="162" t="s">
        <v>62</v>
      </c>
      <c r="B577" s="162" t="s">
        <v>62</v>
      </c>
      <c r="C577" s="162" t="s">
        <v>26</v>
      </c>
      <c r="D577" s="162" t="s">
        <v>1097</v>
      </c>
      <c r="F577" s="162" t="s">
        <v>19</v>
      </c>
      <c r="G577" s="162" t="s">
        <v>2921</v>
      </c>
      <c r="H577" s="153" t="s">
        <v>1950</v>
      </c>
      <c r="I577" s="84" t="s">
        <v>1051</v>
      </c>
      <c r="J577" s="162" t="s">
        <v>1052</v>
      </c>
      <c r="K577" s="162" t="s">
        <v>1062</v>
      </c>
      <c r="L577" s="72"/>
      <c r="M577" s="80" t="str">
        <f>IFERROR(VLOOKUP(K577,REFERENCES!R:S,2,FALSE),"")</f>
        <v>Nombre</v>
      </c>
      <c r="N577" s="154">
        <v>1000</v>
      </c>
      <c r="O577" s="75"/>
      <c r="P577" s="75"/>
      <c r="Q577" s="75"/>
      <c r="R577" s="79" t="s">
        <v>1875</v>
      </c>
      <c r="S577" s="75">
        <v>1000</v>
      </c>
      <c r="T577" s="162" t="s">
        <v>1040</v>
      </c>
      <c r="U577" s="162" t="s">
        <v>17</v>
      </c>
      <c r="V577" s="162" t="s">
        <v>266</v>
      </c>
      <c r="W577" s="86"/>
      <c r="AB577" s="162" t="e">
        <f>UPPER(LEFT(A577,3)&amp;YEAR(H577)&amp;MONTH(H577)&amp;DAY((H577))&amp;LEFT(U577,2)&amp;LEFT(V577,2)&amp;LEFT(W577,2))</f>
        <v>#VALUE!</v>
      </c>
      <c r="AC577" s="162">
        <f>COUNTIF($AB$4:$AB$297,AB577)</f>
        <v>72</v>
      </c>
      <c r="AD577" s="162" t="str">
        <f>VLOOKUP(U577,NIVEAUXADMIN!A:B,2,FALSE)</f>
        <v>HT08</v>
      </c>
      <c r="AE577" s="162" t="str">
        <f>VLOOKUP(V577,NIVEAUXADMIN!E:F,2,FALSE)</f>
        <v>HT08823</v>
      </c>
      <c r="AF577" s="162" t="e">
        <f>VLOOKUP(W577,NIVEAUXADMIN!I:J,2,FALSE)</f>
        <v>#N/A</v>
      </c>
      <c r="AG577" s="162">
        <f>IF(SUMPRODUCT(($A$4:$A577=A577)*($V$4:$V577=V577))&gt;1,0,1)</f>
        <v>0</v>
      </c>
    </row>
    <row r="578" spans="1:33" s="162" customFormat="1" ht="15" customHeight="1">
      <c r="A578" s="162" t="s">
        <v>62</v>
      </c>
      <c r="B578" s="162" t="s">
        <v>62</v>
      </c>
      <c r="C578" s="162" t="s">
        <v>26</v>
      </c>
      <c r="D578" s="162" t="s">
        <v>1097</v>
      </c>
      <c r="F578" s="162" t="s">
        <v>19</v>
      </c>
      <c r="G578" s="162" t="s">
        <v>2921</v>
      </c>
      <c r="H578" s="153" t="s">
        <v>1950</v>
      </c>
      <c r="I578" s="84" t="s">
        <v>1051</v>
      </c>
      <c r="J578" s="162" t="s">
        <v>1052</v>
      </c>
      <c r="K578" s="162" t="s">
        <v>1058</v>
      </c>
      <c r="L578" s="72"/>
      <c r="M578" s="80" t="str">
        <f>IFERROR(VLOOKUP(K578,REFERENCES!R:S,2,FALSE),"")</f>
        <v>Nombre</v>
      </c>
      <c r="N578" s="154">
        <v>2000</v>
      </c>
      <c r="O578" s="75"/>
      <c r="P578" s="75"/>
      <c r="Q578" s="75"/>
      <c r="R578" s="79" t="s">
        <v>1875</v>
      </c>
      <c r="S578" s="75">
        <v>1000</v>
      </c>
      <c r="T578" s="162" t="s">
        <v>1040</v>
      </c>
      <c r="U578" s="162" t="s">
        <v>17</v>
      </c>
      <c r="V578" s="162" t="s">
        <v>266</v>
      </c>
      <c r="W578" s="86"/>
      <c r="AB578" s="162" t="e">
        <f>UPPER(LEFT(A578,3)&amp;YEAR(H578)&amp;MONTH(H578)&amp;DAY((H578))&amp;LEFT(U578,2)&amp;LEFT(V578,2)&amp;LEFT(W578,2))</f>
        <v>#VALUE!</v>
      </c>
      <c r="AC578" s="162">
        <f>COUNTIF($AB$4:$AB$297,AB578)</f>
        <v>72</v>
      </c>
      <c r="AD578" s="162" t="str">
        <f>VLOOKUP(U578,NIVEAUXADMIN!A:B,2,FALSE)</f>
        <v>HT08</v>
      </c>
      <c r="AE578" s="162" t="str">
        <f>VLOOKUP(V578,NIVEAUXADMIN!E:F,2,FALSE)</f>
        <v>HT08823</v>
      </c>
      <c r="AF578" s="162" t="e">
        <f>VLOOKUP(W578,NIVEAUXADMIN!I:J,2,FALSE)</f>
        <v>#N/A</v>
      </c>
      <c r="AG578" s="162">
        <f>IF(SUMPRODUCT(($A$4:$A578=A578)*($V$4:$V578=V578))&gt;1,0,1)</f>
        <v>0</v>
      </c>
    </row>
    <row r="579" spans="1:33" s="162" customFormat="1" ht="15" customHeight="1">
      <c r="A579" s="162" t="s">
        <v>62</v>
      </c>
      <c r="B579" s="162" t="s">
        <v>62</v>
      </c>
      <c r="C579" s="162" t="s">
        <v>26</v>
      </c>
      <c r="D579" s="162" t="s">
        <v>1096</v>
      </c>
      <c r="F579" s="162" t="s">
        <v>16</v>
      </c>
      <c r="G579" s="162" t="str">
        <f>CHOOSE(MONTH(H579), "Janvier", "Fevrier", "Mars", "Avril", "Mai", "Juin", "Juillet", "Aout", "Septembre", "Octobre", "Novembre", "Decembre")</f>
        <v>Octobre</v>
      </c>
      <c r="H579" s="153">
        <v>42654</v>
      </c>
      <c r="I579" s="84" t="s">
        <v>1051</v>
      </c>
      <c r="J579" s="162" t="s">
        <v>1052</v>
      </c>
      <c r="K579" s="162" t="s">
        <v>1059</v>
      </c>
      <c r="L579" s="72"/>
      <c r="M579" s="80" t="str">
        <f>IFERROR(VLOOKUP(K579,REFERENCES!R:S,2,FALSE),"")</f>
        <v>Nombre</v>
      </c>
      <c r="N579" s="154">
        <v>3200</v>
      </c>
      <c r="O579" s="75"/>
      <c r="P579" s="75"/>
      <c r="Q579" s="75"/>
      <c r="R579" s="79" t="s">
        <v>1875</v>
      </c>
      <c r="S579" s="75">
        <v>320</v>
      </c>
      <c r="T579" s="162" t="s">
        <v>1040</v>
      </c>
      <c r="U579" s="162" t="s">
        <v>174</v>
      </c>
      <c r="V579" s="162" t="s">
        <v>494</v>
      </c>
      <c r="W579" s="86" t="s">
        <v>1765</v>
      </c>
      <c r="AB579" s="162" t="str">
        <f>UPPER(LEFT(A579,3)&amp;YEAR(H579)&amp;MONTH(H579)&amp;DAY((H579))&amp;LEFT(U579,2)&amp;LEFT(V579,2)&amp;LEFT(W579,2))</f>
        <v>CON20161011OUPO7È</v>
      </c>
      <c r="AC579" s="162">
        <f>COUNTIF($AB$4:$AB$297,AB579)</f>
        <v>0</v>
      </c>
      <c r="AD579" s="162" t="str">
        <f>VLOOKUP(U579,NIVEAUXADMIN!A:B,2,FALSE)</f>
        <v>HT01</v>
      </c>
      <c r="AE579" s="162" t="str">
        <f>VLOOKUP(V579,NIVEAUXADMIN!E:F,2,FALSE)</f>
        <v>HT01152</v>
      </c>
      <c r="AF579" s="162" t="str">
        <f>VLOOKUP(W579,NIVEAUXADMIN!I:J,2,FALSE)</f>
        <v>HT01152-02</v>
      </c>
      <c r="AG579" s="162">
        <f>IF(SUMPRODUCT(($A$4:$A579=A579)*($V$4:$V579=V579))&gt;1,0,1)</f>
        <v>1</v>
      </c>
    </row>
    <row r="580" spans="1:33" s="162" customFormat="1" ht="15" customHeight="1">
      <c r="A580" s="162" t="s">
        <v>62</v>
      </c>
      <c r="B580" s="162" t="s">
        <v>62</v>
      </c>
      <c r="C580" s="162" t="s">
        <v>26</v>
      </c>
      <c r="D580" s="162" t="s">
        <v>1096</v>
      </c>
      <c r="F580" s="162" t="s">
        <v>16</v>
      </c>
      <c r="G580" s="162" t="str">
        <f>CHOOSE(MONTH(H580), "Janvier", "Fevrier", "Mars", "Avril", "Mai", "Juin", "Juillet", "Aout", "Septembre", "Octobre", "Novembre", "Decembre")</f>
        <v>Octobre</v>
      </c>
      <c r="H580" s="153">
        <v>42654</v>
      </c>
      <c r="I580" s="84" t="s">
        <v>1051</v>
      </c>
      <c r="J580" s="162" t="s">
        <v>1052</v>
      </c>
      <c r="K580" s="162" t="s">
        <v>1062</v>
      </c>
      <c r="L580" s="72"/>
      <c r="M580" s="80" t="str">
        <f>IFERROR(VLOOKUP(K580,REFERENCES!R:S,2,FALSE),"")</f>
        <v>Nombre</v>
      </c>
      <c r="N580" s="154">
        <v>320</v>
      </c>
      <c r="O580" s="75"/>
      <c r="P580" s="75"/>
      <c r="Q580" s="75"/>
      <c r="R580" s="79" t="s">
        <v>1875</v>
      </c>
      <c r="S580" s="75">
        <v>320</v>
      </c>
      <c r="T580" s="162" t="s">
        <v>1040</v>
      </c>
      <c r="U580" s="162" t="s">
        <v>174</v>
      </c>
      <c r="V580" s="162" t="s">
        <v>494</v>
      </c>
      <c r="W580" s="86" t="s">
        <v>1765</v>
      </c>
      <c r="AB580" s="162" t="str">
        <f>UPPER(LEFT(A580,3)&amp;YEAR(H580)&amp;MONTH(H580)&amp;DAY((H580))&amp;LEFT(U580,2)&amp;LEFT(V580,2)&amp;LEFT(W580,2))</f>
        <v>CON20161011OUPO7È</v>
      </c>
      <c r="AC580" s="162">
        <f>COUNTIF($AB$4:$AB$297,AB580)</f>
        <v>0</v>
      </c>
      <c r="AD580" s="162" t="str">
        <f>VLOOKUP(U580,NIVEAUXADMIN!A:B,2,FALSE)</f>
        <v>HT01</v>
      </c>
      <c r="AE580" s="162" t="str">
        <f>VLOOKUP(V580,NIVEAUXADMIN!E:F,2,FALSE)</f>
        <v>HT01152</v>
      </c>
      <c r="AF580" s="162" t="str">
        <f>VLOOKUP(W580,NIVEAUXADMIN!I:J,2,FALSE)</f>
        <v>HT01152-02</v>
      </c>
      <c r="AG580" s="162">
        <f>IF(SUMPRODUCT(($A$4:$A580=A580)*($V$4:$V580=V580))&gt;1,0,1)</f>
        <v>0</v>
      </c>
    </row>
    <row r="581" spans="1:33" s="162" customFormat="1" ht="15" customHeight="1">
      <c r="A581" s="162" t="s">
        <v>62</v>
      </c>
      <c r="B581" s="162" t="s">
        <v>62</v>
      </c>
      <c r="C581" s="162" t="s">
        <v>26</v>
      </c>
      <c r="F581" s="162" t="s">
        <v>16</v>
      </c>
      <c r="G581" s="162" t="str">
        <f>CHOOSE(MONTH(H581), "Janvier", "Fevrier", "Mars", "Avril", "Mai", "Juin", "Juillet", "Aout", "Septembre", "Octobre", "Novembre", "Decembre")</f>
        <v>Octobre</v>
      </c>
      <c r="H581" s="153">
        <v>42671</v>
      </c>
      <c r="I581" s="84" t="s">
        <v>1051</v>
      </c>
      <c r="J581" s="162" t="s">
        <v>1052</v>
      </c>
      <c r="K581" s="162" t="s">
        <v>1059</v>
      </c>
      <c r="L581" s="72"/>
      <c r="M581" s="80" t="str">
        <f>IFERROR(VLOOKUP(K581,REFERENCES!R:S,2,FALSE),"")</f>
        <v>Nombre</v>
      </c>
      <c r="N581" s="154">
        <v>1120</v>
      </c>
      <c r="O581" s="75"/>
      <c r="P581" s="75"/>
      <c r="Q581" s="75"/>
      <c r="R581" s="79" t="s">
        <v>1875</v>
      </c>
      <c r="S581" s="75">
        <v>112</v>
      </c>
      <c r="T581" s="162" t="s">
        <v>1040</v>
      </c>
      <c r="U581" s="162" t="s">
        <v>174</v>
      </c>
      <c r="V581" s="162" t="s">
        <v>494</v>
      </c>
      <c r="W581" s="86" t="s">
        <v>1765</v>
      </c>
      <c r="AB581" s="162" t="str">
        <f>UPPER(LEFT(A581,3)&amp;YEAR(H581)&amp;MONTH(H581)&amp;DAY((H581))&amp;LEFT(U581,2)&amp;LEFT(V581,2)&amp;LEFT(W581,2))</f>
        <v>CON20161028OUPO7È</v>
      </c>
      <c r="AC581" s="162">
        <f>COUNTIF($AB$4:$AB$297,AB581)</f>
        <v>0</v>
      </c>
      <c r="AD581" s="162" t="str">
        <f>VLOOKUP(U581,NIVEAUXADMIN!A:B,2,FALSE)</f>
        <v>HT01</v>
      </c>
      <c r="AE581" s="162" t="str">
        <f>VLOOKUP(V581,NIVEAUXADMIN!E:F,2,FALSE)</f>
        <v>HT01152</v>
      </c>
      <c r="AF581" s="162" t="str">
        <f>VLOOKUP(W581,NIVEAUXADMIN!I:J,2,FALSE)</f>
        <v>HT01152-02</v>
      </c>
      <c r="AG581" s="162">
        <f>IF(SUMPRODUCT(($A$4:$A581=A581)*($V$4:$V581=V581))&gt;1,0,1)</f>
        <v>0</v>
      </c>
    </row>
    <row r="582" spans="1:33" s="162" customFormat="1" ht="15" customHeight="1">
      <c r="A582" s="162" t="s">
        <v>62</v>
      </c>
      <c r="B582" s="162" t="s">
        <v>62</v>
      </c>
      <c r="C582" s="162" t="s">
        <v>26</v>
      </c>
      <c r="F582" s="162" t="s">
        <v>16</v>
      </c>
      <c r="G582" s="162" t="str">
        <f>CHOOSE(MONTH(H582), "Janvier", "Fevrier", "Mars", "Avril", "Mai", "Juin", "Juillet", "Aout", "Septembre", "Octobre", "Novembre", "Decembre")</f>
        <v>Octobre</v>
      </c>
      <c r="H582" s="153">
        <v>42671</v>
      </c>
      <c r="I582" s="84" t="s">
        <v>1049</v>
      </c>
      <c r="J582" s="162" t="s">
        <v>1053</v>
      </c>
      <c r="K582" s="162" t="s">
        <v>1048</v>
      </c>
      <c r="L582" s="72"/>
      <c r="M582" s="80" t="str">
        <f>IFERROR(VLOOKUP(K582,REFERENCES!R:S,2,FALSE),"")</f>
        <v>Nombre</v>
      </c>
      <c r="N582" s="154">
        <v>112</v>
      </c>
      <c r="O582" s="75"/>
      <c r="P582" s="75"/>
      <c r="Q582" s="75"/>
      <c r="R582" s="79" t="s">
        <v>1875</v>
      </c>
      <c r="S582" s="75">
        <v>112</v>
      </c>
      <c r="U582" s="162" t="s">
        <v>174</v>
      </c>
      <c r="V582" s="162" t="s">
        <v>494</v>
      </c>
      <c r="W582" s="86" t="s">
        <v>1765</v>
      </c>
      <c r="AB582" s="162" t="str">
        <f>UPPER(LEFT(A582,3)&amp;YEAR(H582)&amp;MONTH(H582)&amp;DAY((H582))&amp;LEFT(U582,2)&amp;LEFT(V582,2)&amp;LEFT(W582,2))</f>
        <v>CON20161028OUPO7È</v>
      </c>
      <c r="AC582" s="162">
        <f>COUNTIF($AB$4:$AB$297,AB582)</f>
        <v>0</v>
      </c>
      <c r="AD582" s="162" t="str">
        <f>VLOOKUP(U582,NIVEAUXADMIN!A:B,2,FALSE)</f>
        <v>HT01</v>
      </c>
      <c r="AE582" s="162" t="str">
        <f>VLOOKUP(V582,NIVEAUXADMIN!E:F,2,FALSE)</f>
        <v>HT01152</v>
      </c>
      <c r="AF582" s="162" t="str">
        <f>VLOOKUP(W582,NIVEAUXADMIN!I:J,2,FALSE)</f>
        <v>HT01152-02</v>
      </c>
      <c r="AG582" s="162">
        <f>IF(SUMPRODUCT(($A$4:$A582=A582)*($V$4:$V582=V582))&gt;1,0,1)</f>
        <v>0</v>
      </c>
    </row>
    <row r="583" spans="1:33" s="162" customFormat="1" ht="15" customHeight="1">
      <c r="A583" s="162" t="s">
        <v>62</v>
      </c>
      <c r="B583" s="162" t="s">
        <v>62</v>
      </c>
      <c r="C583" s="162" t="s">
        <v>26</v>
      </c>
      <c r="F583" s="162" t="s">
        <v>16</v>
      </c>
      <c r="G583" s="162" t="str">
        <f>CHOOSE(MONTH(H583), "Janvier", "Fevrier", "Mars", "Avril", "Mai", "Juin", "Juillet", "Aout", "Septembre", "Octobre", "Novembre", "Decembre")</f>
        <v>Octobre</v>
      </c>
      <c r="H583" s="153">
        <v>42671</v>
      </c>
      <c r="I583" s="84" t="s">
        <v>1051</v>
      </c>
      <c r="J583" s="162" t="s">
        <v>1052</v>
      </c>
      <c r="K583" s="162" t="s">
        <v>1054</v>
      </c>
      <c r="L583" s="72"/>
      <c r="M583" s="80" t="str">
        <f>IFERROR(VLOOKUP(K583,REFERENCES!R:S,2,FALSE),"")</f>
        <v>Nombre</v>
      </c>
      <c r="N583" s="154">
        <v>112</v>
      </c>
      <c r="O583" s="75"/>
      <c r="P583" s="75"/>
      <c r="Q583" s="75"/>
      <c r="R583" s="79" t="s">
        <v>1875</v>
      </c>
      <c r="S583" s="75">
        <v>112</v>
      </c>
      <c r="T583" s="162" t="s">
        <v>1040</v>
      </c>
      <c r="U583" s="162" t="s">
        <v>174</v>
      </c>
      <c r="V583" s="162" t="s">
        <v>494</v>
      </c>
      <c r="W583" s="86" t="s">
        <v>1765</v>
      </c>
      <c r="AB583" s="162" t="str">
        <f>UPPER(LEFT(A583,3)&amp;YEAR(H583)&amp;MONTH(H583)&amp;DAY((H583))&amp;LEFT(U583,2)&amp;LEFT(V583,2)&amp;LEFT(W583,2))</f>
        <v>CON20161028OUPO7È</v>
      </c>
      <c r="AC583" s="162">
        <f>COUNTIF($AB$4:$AB$297,AB583)</f>
        <v>0</v>
      </c>
      <c r="AD583" s="162" t="str">
        <f>VLOOKUP(U583,NIVEAUXADMIN!A:B,2,FALSE)</f>
        <v>HT01</v>
      </c>
      <c r="AE583" s="162" t="str">
        <f>VLOOKUP(V583,NIVEAUXADMIN!E:F,2,FALSE)</f>
        <v>HT01152</v>
      </c>
      <c r="AF583" s="162" t="str">
        <f>VLOOKUP(W583,NIVEAUXADMIN!I:J,2,FALSE)</f>
        <v>HT01152-02</v>
      </c>
      <c r="AG583" s="162">
        <f>IF(SUMPRODUCT(($A$4:$A583=A583)*($V$4:$V583=V583))&gt;1,0,1)</f>
        <v>0</v>
      </c>
    </row>
    <row r="584" spans="1:33" s="162" customFormat="1" ht="15" customHeight="1">
      <c r="A584" s="162" t="s">
        <v>62</v>
      </c>
      <c r="B584" s="162" t="s">
        <v>62</v>
      </c>
      <c r="C584" s="162" t="s">
        <v>26</v>
      </c>
      <c r="F584" s="162" t="s">
        <v>16</v>
      </c>
      <c r="G584" s="162" t="str">
        <f>CHOOSE(MONTH(H584), "Janvier", "Fevrier", "Mars", "Avril", "Mai", "Juin", "Juillet", "Aout", "Septembre", "Octobre", "Novembre", "Decembre")</f>
        <v>Octobre</v>
      </c>
      <c r="H584" s="153">
        <v>42671</v>
      </c>
      <c r="I584" s="84" t="s">
        <v>1051</v>
      </c>
      <c r="J584" s="162" t="s">
        <v>1052</v>
      </c>
      <c r="K584" s="162" t="s">
        <v>1062</v>
      </c>
      <c r="L584" s="72"/>
      <c r="M584" s="80" t="str">
        <f>IFERROR(VLOOKUP(K584,REFERENCES!R:S,2,FALSE),"")</f>
        <v>Nombre</v>
      </c>
      <c r="N584" s="154">
        <v>112</v>
      </c>
      <c r="O584" s="75"/>
      <c r="P584" s="75"/>
      <c r="Q584" s="75"/>
      <c r="R584" s="79" t="s">
        <v>1875</v>
      </c>
      <c r="S584" s="75">
        <v>112</v>
      </c>
      <c r="T584" s="162" t="s">
        <v>1040</v>
      </c>
      <c r="U584" s="162" t="s">
        <v>174</v>
      </c>
      <c r="V584" s="162" t="s">
        <v>494</v>
      </c>
      <c r="W584" s="86" t="s">
        <v>1765</v>
      </c>
      <c r="AB584" s="162" t="str">
        <f>UPPER(LEFT(A584,3)&amp;YEAR(H584)&amp;MONTH(H584)&amp;DAY((H584))&amp;LEFT(U584,2)&amp;LEFT(V584,2)&amp;LEFT(W584,2))</f>
        <v>CON20161028OUPO7È</v>
      </c>
      <c r="AC584" s="162">
        <f>COUNTIF($AB$4:$AB$297,AB584)</f>
        <v>0</v>
      </c>
      <c r="AD584" s="162" t="str">
        <f>VLOOKUP(U584,NIVEAUXADMIN!A:B,2,FALSE)</f>
        <v>HT01</v>
      </c>
      <c r="AE584" s="162" t="str">
        <f>VLOOKUP(V584,NIVEAUXADMIN!E:F,2,FALSE)</f>
        <v>HT01152</v>
      </c>
      <c r="AF584" s="162" t="str">
        <f>VLOOKUP(W584,NIVEAUXADMIN!I:J,2,FALSE)</f>
        <v>HT01152-02</v>
      </c>
      <c r="AG584" s="162">
        <f>IF(SUMPRODUCT(($A$4:$A584=A584)*($V$4:$V584=V584))&gt;1,0,1)</f>
        <v>0</v>
      </c>
    </row>
    <row r="585" spans="1:33" s="162" customFormat="1" ht="15" customHeight="1">
      <c r="A585" s="162" t="s">
        <v>62</v>
      </c>
      <c r="B585" s="162" t="s">
        <v>62</v>
      </c>
      <c r="C585" s="162" t="s">
        <v>26</v>
      </c>
      <c r="F585" s="162" t="s">
        <v>16</v>
      </c>
      <c r="G585" s="162" t="str">
        <f>CHOOSE(MONTH(H585), "Janvier", "Fevrier", "Mars", "Avril", "Mai", "Juin", "Juillet", "Aout", "Septembre", "Octobre", "Novembre", "Decembre")</f>
        <v>Novembre</v>
      </c>
      <c r="H585" s="153">
        <v>42678</v>
      </c>
      <c r="I585" s="84" t="s">
        <v>1051</v>
      </c>
      <c r="J585" s="162" t="s">
        <v>1052</v>
      </c>
      <c r="K585" s="162" t="s">
        <v>1059</v>
      </c>
      <c r="L585" s="72"/>
      <c r="M585" s="80" t="str">
        <f>IFERROR(VLOOKUP(K585,REFERENCES!R:S,2,FALSE),"")</f>
        <v>Nombre</v>
      </c>
      <c r="N585" s="154">
        <v>24700</v>
      </c>
      <c r="O585" s="75"/>
      <c r="P585" s="75"/>
      <c r="Q585" s="75"/>
      <c r="R585" s="79" t="s">
        <v>1875</v>
      </c>
      <c r="S585" s="75">
        <v>494</v>
      </c>
      <c r="T585" s="162" t="s">
        <v>1040</v>
      </c>
      <c r="U585" s="162" t="s">
        <v>174</v>
      </c>
      <c r="V585" s="162" t="s">
        <v>494</v>
      </c>
      <c r="W585" s="86" t="s">
        <v>1765</v>
      </c>
      <c r="AB585" s="162" t="str">
        <f>UPPER(LEFT(A585,3)&amp;YEAR(H585)&amp;MONTH(H585)&amp;DAY((H585))&amp;LEFT(U585,2)&amp;LEFT(V585,2)&amp;LEFT(W585,2))</f>
        <v>CON2016114OUPO7È</v>
      </c>
      <c r="AC585" s="162">
        <f>COUNTIF($AB$4:$AB$297,AB585)</f>
        <v>0</v>
      </c>
      <c r="AD585" s="162" t="str">
        <f>VLOOKUP(U585,NIVEAUXADMIN!A:B,2,FALSE)</f>
        <v>HT01</v>
      </c>
      <c r="AE585" s="162" t="str">
        <f>VLOOKUP(V585,NIVEAUXADMIN!E:F,2,FALSE)</f>
        <v>HT01152</v>
      </c>
      <c r="AF585" s="162" t="str">
        <f>VLOOKUP(W585,NIVEAUXADMIN!I:J,2,FALSE)</f>
        <v>HT01152-02</v>
      </c>
      <c r="AG585" s="162">
        <f>IF(SUMPRODUCT(($A$4:$A585=A585)*($V$4:$V585=V585))&gt;1,0,1)</f>
        <v>0</v>
      </c>
    </row>
    <row r="586" spans="1:33" s="162" customFormat="1" ht="15" customHeight="1">
      <c r="A586" s="162" t="s">
        <v>62</v>
      </c>
      <c r="B586" s="162" t="s">
        <v>62</v>
      </c>
      <c r="C586" s="162" t="s">
        <v>26</v>
      </c>
      <c r="F586" s="162" t="s">
        <v>16</v>
      </c>
      <c r="G586" s="162" t="str">
        <f>CHOOSE(MONTH(H586), "Janvier", "Fevrier", "Mars", "Avril", "Mai", "Juin", "Juillet", "Aout", "Septembre", "Octobre", "Novembre", "Decembre")</f>
        <v>Novembre</v>
      </c>
      <c r="H586" s="153">
        <v>42678</v>
      </c>
      <c r="I586" s="84" t="s">
        <v>1049</v>
      </c>
      <c r="J586" s="162" t="s">
        <v>1053</v>
      </c>
      <c r="K586" s="162" t="s">
        <v>1048</v>
      </c>
      <c r="L586" s="72"/>
      <c r="M586" s="80" t="str">
        <f>IFERROR(VLOOKUP(K586,REFERENCES!R:S,2,FALSE),"")</f>
        <v>Nombre</v>
      </c>
      <c r="N586" s="154">
        <v>494</v>
      </c>
      <c r="O586" s="75"/>
      <c r="P586" s="75"/>
      <c r="Q586" s="75"/>
      <c r="R586" s="79" t="s">
        <v>1875</v>
      </c>
      <c r="S586" s="75">
        <v>494</v>
      </c>
      <c r="U586" s="162" t="s">
        <v>174</v>
      </c>
      <c r="V586" s="162" t="s">
        <v>494</v>
      </c>
      <c r="W586" s="86" t="s">
        <v>1765</v>
      </c>
      <c r="AB586" s="162" t="str">
        <f>UPPER(LEFT(A586,3)&amp;YEAR(H586)&amp;MONTH(H586)&amp;DAY((H586))&amp;LEFT(U586,2)&amp;LEFT(V586,2)&amp;LEFT(W586,2))</f>
        <v>CON2016114OUPO7È</v>
      </c>
      <c r="AC586" s="162">
        <f>COUNTIF($AB$4:$AB$297,AB586)</f>
        <v>0</v>
      </c>
      <c r="AD586" s="162" t="str">
        <f>VLOOKUP(U586,NIVEAUXADMIN!A:B,2,FALSE)</f>
        <v>HT01</v>
      </c>
      <c r="AE586" s="162" t="str">
        <f>VLOOKUP(V586,NIVEAUXADMIN!E:F,2,FALSE)</f>
        <v>HT01152</v>
      </c>
      <c r="AF586" s="162" t="str">
        <f>VLOOKUP(W586,NIVEAUXADMIN!I:J,2,FALSE)</f>
        <v>HT01152-02</v>
      </c>
      <c r="AG586" s="162">
        <f>IF(SUMPRODUCT(($A$4:$A586=A586)*($V$4:$V586=V586))&gt;1,0,1)</f>
        <v>0</v>
      </c>
    </row>
    <row r="587" spans="1:33" s="162" customFormat="1" ht="15" customHeight="1">
      <c r="A587" s="162" t="s">
        <v>62</v>
      </c>
      <c r="B587" s="162" t="s">
        <v>62</v>
      </c>
      <c r="C587" s="162" t="s">
        <v>26</v>
      </c>
      <c r="F587" s="162" t="s">
        <v>16</v>
      </c>
      <c r="G587" s="162" t="str">
        <f>CHOOSE(MONTH(H587), "Janvier", "Fevrier", "Mars", "Avril", "Mai", "Juin", "Juillet", "Aout", "Septembre", "Octobre", "Novembre", "Decembre")</f>
        <v>Novembre</v>
      </c>
      <c r="H587" s="153">
        <v>42678</v>
      </c>
      <c r="I587" s="84" t="s">
        <v>1051</v>
      </c>
      <c r="J587" s="162" t="s">
        <v>1052</v>
      </c>
      <c r="K587" s="162" t="s">
        <v>1054</v>
      </c>
      <c r="L587" s="72"/>
      <c r="M587" s="80" t="str">
        <f>IFERROR(VLOOKUP(K587,REFERENCES!R:S,2,FALSE),"")</f>
        <v>Nombre</v>
      </c>
      <c r="N587" s="154">
        <v>494</v>
      </c>
      <c r="O587" s="75"/>
      <c r="P587" s="75"/>
      <c r="Q587" s="75"/>
      <c r="R587" s="79" t="s">
        <v>1875</v>
      </c>
      <c r="S587" s="75">
        <v>494</v>
      </c>
      <c r="T587" s="162" t="s">
        <v>1040</v>
      </c>
      <c r="U587" s="162" t="s">
        <v>174</v>
      </c>
      <c r="V587" s="162" t="s">
        <v>494</v>
      </c>
      <c r="W587" s="86" t="s">
        <v>1765</v>
      </c>
      <c r="AB587" s="162" t="str">
        <f>UPPER(LEFT(A587,3)&amp;YEAR(H587)&amp;MONTH(H587)&amp;DAY((H587))&amp;LEFT(U587,2)&amp;LEFT(V587,2)&amp;LEFT(W587,2))</f>
        <v>CON2016114OUPO7È</v>
      </c>
      <c r="AC587" s="162">
        <f>COUNTIF($AB$4:$AB$297,AB587)</f>
        <v>0</v>
      </c>
      <c r="AD587" s="162" t="str">
        <f>VLOOKUP(U587,NIVEAUXADMIN!A:B,2,FALSE)</f>
        <v>HT01</v>
      </c>
      <c r="AE587" s="162" t="str">
        <f>VLOOKUP(V587,NIVEAUXADMIN!E:F,2,FALSE)</f>
        <v>HT01152</v>
      </c>
      <c r="AF587" s="162" t="str">
        <f>VLOOKUP(W587,NIVEAUXADMIN!I:J,2,FALSE)</f>
        <v>HT01152-02</v>
      </c>
      <c r="AG587" s="162">
        <f>IF(SUMPRODUCT(($A$4:$A587=A587)*($V$4:$V587=V587))&gt;1,0,1)</f>
        <v>0</v>
      </c>
    </row>
    <row r="588" spans="1:33" s="162" customFormat="1" ht="15" customHeight="1">
      <c r="A588" s="162" t="s">
        <v>62</v>
      </c>
      <c r="B588" s="162" t="s">
        <v>62</v>
      </c>
      <c r="C588" s="162" t="s">
        <v>26</v>
      </c>
      <c r="F588" s="162" t="s">
        <v>16</v>
      </c>
      <c r="G588" s="162" t="str">
        <f>CHOOSE(MONTH(H588), "Janvier", "Fevrier", "Mars", "Avril", "Mai", "Juin", "Juillet", "Aout", "Septembre", "Octobre", "Novembre", "Decembre")</f>
        <v>Novembre</v>
      </c>
      <c r="H588" s="153">
        <v>42678</v>
      </c>
      <c r="I588" s="84" t="s">
        <v>1051</v>
      </c>
      <c r="J588" s="162" t="s">
        <v>1052</v>
      </c>
      <c r="K588" s="162" t="s">
        <v>1062</v>
      </c>
      <c r="L588" s="72"/>
      <c r="M588" s="80" t="str">
        <f>IFERROR(VLOOKUP(K588,REFERENCES!R:S,2,FALSE),"")</f>
        <v>Nombre</v>
      </c>
      <c r="N588" s="154">
        <v>494</v>
      </c>
      <c r="O588" s="75"/>
      <c r="P588" s="75"/>
      <c r="Q588" s="75"/>
      <c r="R588" s="79" t="s">
        <v>1875</v>
      </c>
      <c r="S588" s="75">
        <v>494</v>
      </c>
      <c r="T588" s="162" t="s">
        <v>1040</v>
      </c>
      <c r="U588" s="162" t="s">
        <v>174</v>
      </c>
      <c r="V588" s="162" t="s">
        <v>494</v>
      </c>
      <c r="W588" s="86" t="s">
        <v>1765</v>
      </c>
      <c r="AB588" s="162" t="str">
        <f>UPPER(LEFT(A588,3)&amp;YEAR(H588)&amp;MONTH(H588)&amp;DAY((H588))&amp;LEFT(U588,2)&amp;LEFT(V588,2)&amp;LEFT(W588,2))</f>
        <v>CON2016114OUPO7È</v>
      </c>
      <c r="AC588" s="162">
        <f>COUNTIF($AB$4:$AB$297,AB588)</f>
        <v>0</v>
      </c>
      <c r="AD588" s="162" t="str">
        <f>VLOOKUP(U588,NIVEAUXADMIN!A:B,2,FALSE)</f>
        <v>HT01</v>
      </c>
      <c r="AE588" s="162" t="str">
        <f>VLOOKUP(V588,NIVEAUXADMIN!E:F,2,FALSE)</f>
        <v>HT01152</v>
      </c>
      <c r="AF588" s="162" t="str">
        <f>VLOOKUP(W588,NIVEAUXADMIN!I:J,2,FALSE)</f>
        <v>HT01152-02</v>
      </c>
      <c r="AG588" s="162">
        <f>IF(SUMPRODUCT(($A$4:$A588=A588)*($V$4:$V588=V588))&gt;1,0,1)</f>
        <v>0</v>
      </c>
    </row>
    <row r="589" spans="1:33" s="162" customFormat="1" ht="15" customHeight="1">
      <c r="A589" s="162" t="s">
        <v>62</v>
      </c>
      <c r="B589" s="162" t="s">
        <v>62</v>
      </c>
      <c r="C589" s="162" t="s">
        <v>26</v>
      </c>
      <c r="D589" s="162" t="s">
        <v>1096</v>
      </c>
      <c r="F589" s="162" t="s">
        <v>16</v>
      </c>
      <c r="G589" s="162" t="str">
        <f>CHOOSE(MONTH(H589), "Janvier", "Fevrier", "Mars", "Avril", "Mai", "Juin", "Juillet", "Aout", "Septembre", "Octobre", "Novembre", "Decembre")</f>
        <v>Octobre</v>
      </c>
      <c r="H589" s="153">
        <v>42667</v>
      </c>
      <c r="I589" s="84" t="s">
        <v>1051</v>
      </c>
      <c r="J589" s="162" t="s">
        <v>1052</v>
      </c>
      <c r="K589" s="162" t="s">
        <v>1059</v>
      </c>
      <c r="L589" s="72"/>
      <c r="M589" s="80" t="str">
        <f>IFERROR(VLOOKUP(K589,REFERENCES!R:S,2,FALSE),"")</f>
        <v>Nombre</v>
      </c>
      <c r="N589" s="154">
        <v>1000</v>
      </c>
      <c r="O589" s="75"/>
      <c r="P589" s="75"/>
      <c r="Q589" s="75"/>
      <c r="R589" s="79" t="s">
        <v>1875</v>
      </c>
      <c r="S589" s="75">
        <v>100</v>
      </c>
      <c r="T589" s="162" t="s">
        <v>1040</v>
      </c>
      <c r="U589" s="162" t="s">
        <v>174</v>
      </c>
      <c r="V589" s="162" t="s">
        <v>494</v>
      </c>
      <c r="W589" s="86" t="s">
        <v>1794</v>
      </c>
      <c r="AB589" s="162" t="str">
        <f>UPPER(LEFT(A589,3)&amp;YEAR(H589)&amp;MONTH(H589)&amp;DAY((H589))&amp;LEFT(U589,2)&amp;LEFT(V589,2)&amp;LEFT(W589,2))</f>
        <v>CON20161024OUPO8È</v>
      </c>
      <c r="AC589" s="162">
        <f>COUNTIF($AB$4:$AB$297,AB589)</f>
        <v>0</v>
      </c>
      <c r="AD589" s="162" t="str">
        <f>VLOOKUP(U589,NIVEAUXADMIN!A:B,2,FALSE)</f>
        <v>HT01</v>
      </c>
      <c r="AE589" s="162" t="str">
        <f>VLOOKUP(V589,NIVEAUXADMIN!E:F,2,FALSE)</f>
        <v>HT01152</v>
      </c>
      <c r="AF589" s="162" t="str">
        <f>VLOOKUP(W589,NIVEAUXADMIN!I:J,2,FALSE)</f>
        <v>HT01152-03</v>
      </c>
      <c r="AG589" s="162">
        <f>IF(SUMPRODUCT(($A$4:$A589=A589)*($V$4:$V589=V589))&gt;1,0,1)</f>
        <v>0</v>
      </c>
    </row>
    <row r="590" spans="1:33" s="162" customFormat="1" ht="15" customHeight="1">
      <c r="A590" s="162" t="s">
        <v>62</v>
      </c>
      <c r="B590" s="162" t="s">
        <v>62</v>
      </c>
      <c r="C590" s="162" t="s">
        <v>26</v>
      </c>
      <c r="D590" s="162" t="s">
        <v>1096</v>
      </c>
      <c r="F590" s="162" t="s">
        <v>16</v>
      </c>
      <c r="G590" s="162" t="str">
        <f>CHOOSE(MONTH(H590), "Janvier", "Fevrier", "Mars", "Avril", "Mai", "Juin", "Juillet", "Aout", "Septembre", "Octobre", "Novembre", "Decembre")</f>
        <v>Octobre</v>
      </c>
      <c r="H590" s="153">
        <v>42667</v>
      </c>
      <c r="I590" s="84" t="s">
        <v>1049</v>
      </c>
      <c r="J590" s="162" t="s">
        <v>1053</v>
      </c>
      <c r="K590" s="162" t="s">
        <v>1048</v>
      </c>
      <c r="L590" s="72"/>
      <c r="M590" s="80" t="str">
        <f>IFERROR(VLOOKUP(K590,REFERENCES!R:S,2,FALSE),"")</f>
        <v>Nombre</v>
      </c>
      <c r="N590" s="154">
        <v>100</v>
      </c>
      <c r="O590" s="75"/>
      <c r="P590" s="75"/>
      <c r="Q590" s="75"/>
      <c r="R590" s="79" t="s">
        <v>1875</v>
      </c>
      <c r="S590" s="75">
        <v>100</v>
      </c>
      <c r="U590" s="162" t="s">
        <v>174</v>
      </c>
      <c r="V590" s="162" t="s">
        <v>494</v>
      </c>
      <c r="W590" s="86" t="s">
        <v>1794</v>
      </c>
      <c r="AB590" s="162" t="str">
        <f>UPPER(LEFT(A590,3)&amp;YEAR(H590)&amp;MONTH(H590)&amp;DAY((H590))&amp;LEFT(U590,2)&amp;LEFT(V590,2)&amp;LEFT(W590,2))</f>
        <v>CON20161024OUPO8È</v>
      </c>
      <c r="AC590" s="162">
        <f>COUNTIF($AB$4:$AB$297,AB590)</f>
        <v>0</v>
      </c>
      <c r="AD590" s="162" t="str">
        <f>VLOOKUP(U590,NIVEAUXADMIN!A:B,2,FALSE)</f>
        <v>HT01</v>
      </c>
      <c r="AE590" s="162" t="str">
        <f>VLOOKUP(V590,NIVEAUXADMIN!E:F,2,FALSE)</f>
        <v>HT01152</v>
      </c>
      <c r="AF590" s="162" t="str">
        <f>VLOOKUP(W590,NIVEAUXADMIN!I:J,2,FALSE)</f>
        <v>HT01152-03</v>
      </c>
      <c r="AG590" s="162">
        <f>IF(SUMPRODUCT(($A$4:$A590=A590)*($V$4:$V590=V590))&gt;1,0,1)</f>
        <v>0</v>
      </c>
    </row>
    <row r="591" spans="1:33" s="162" customFormat="1" ht="15" customHeight="1">
      <c r="A591" s="162" t="s">
        <v>62</v>
      </c>
      <c r="B591" s="162" t="s">
        <v>62</v>
      </c>
      <c r="C591" s="162" t="s">
        <v>26</v>
      </c>
      <c r="D591" s="162" t="s">
        <v>1096</v>
      </c>
      <c r="F591" s="162" t="s">
        <v>16</v>
      </c>
      <c r="G591" s="162" t="str">
        <f>CHOOSE(MONTH(H591), "Janvier", "Fevrier", "Mars", "Avril", "Mai", "Juin", "Juillet", "Aout", "Septembre", "Octobre", "Novembre", "Decembre")</f>
        <v>Octobre</v>
      </c>
      <c r="H591" s="153">
        <v>42667</v>
      </c>
      <c r="I591" s="84" t="s">
        <v>1051</v>
      </c>
      <c r="J591" s="162" t="s">
        <v>1052</v>
      </c>
      <c r="K591" s="162" t="s">
        <v>1054</v>
      </c>
      <c r="L591" s="72"/>
      <c r="M591" s="80" t="str">
        <f>IFERROR(VLOOKUP(K591,REFERENCES!R:S,2,FALSE),"")</f>
        <v>Nombre</v>
      </c>
      <c r="N591" s="154">
        <v>100</v>
      </c>
      <c r="O591" s="75"/>
      <c r="P591" s="75"/>
      <c r="Q591" s="75"/>
      <c r="R591" s="79" t="s">
        <v>1875</v>
      </c>
      <c r="S591" s="75">
        <v>100</v>
      </c>
      <c r="T591" s="162" t="s">
        <v>1040</v>
      </c>
      <c r="U591" s="162" t="s">
        <v>174</v>
      </c>
      <c r="V591" s="162" t="s">
        <v>494</v>
      </c>
      <c r="W591" s="86" t="s">
        <v>1794</v>
      </c>
      <c r="AB591" s="162" t="str">
        <f>UPPER(LEFT(A591,3)&amp;YEAR(H591)&amp;MONTH(H591)&amp;DAY((H591))&amp;LEFT(U591,2)&amp;LEFT(V591,2)&amp;LEFT(W591,2))</f>
        <v>CON20161024OUPO8È</v>
      </c>
      <c r="AC591" s="162">
        <f>COUNTIF($AB$4:$AB$297,AB591)</f>
        <v>0</v>
      </c>
      <c r="AD591" s="162" t="str">
        <f>VLOOKUP(U591,NIVEAUXADMIN!A:B,2,FALSE)</f>
        <v>HT01</v>
      </c>
      <c r="AE591" s="162" t="str">
        <f>VLOOKUP(V591,NIVEAUXADMIN!E:F,2,FALSE)</f>
        <v>HT01152</v>
      </c>
      <c r="AF591" s="162" t="str">
        <f>VLOOKUP(W591,NIVEAUXADMIN!I:J,2,FALSE)</f>
        <v>HT01152-03</v>
      </c>
      <c r="AG591" s="162">
        <f>IF(SUMPRODUCT(($A$4:$A591=A591)*($V$4:$V591=V591))&gt;1,0,1)</f>
        <v>0</v>
      </c>
    </row>
    <row r="592" spans="1:33" s="162" customFormat="1" ht="15" customHeight="1">
      <c r="A592" s="162" t="s">
        <v>62</v>
      </c>
      <c r="B592" s="162" t="s">
        <v>62</v>
      </c>
      <c r="C592" s="162" t="s">
        <v>26</v>
      </c>
      <c r="D592" s="162" t="s">
        <v>1096</v>
      </c>
      <c r="F592" s="162" t="s">
        <v>16</v>
      </c>
      <c r="G592" s="162" t="str">
        <f>CHOOSE(MONTH(H592), "Janvier", "Fevrier", "Mars", "Avril", "Mai", "Juin", "Juillet", "Aout", "Septembre", "Octobre", "Novembre", "Decembre")</f>
        <v>Octobre</v>
      </c>
      <c r="H592" s="153">
        <v>42667</v>
      </c>
      <c r="I592" s="84" t="s">
        <v>1051</v>
      </c>
      <c r="J592" s="162" t="s">
        <v>1052</v>
      </c>
      <c r="K592" s="162" t="s">
        <v>1062</v>
      </c>
      <c r="L592" s="72"/>
      <c r="M592" s="80" t="str">
        <f>IFERROR(VLOOKUP(K592,REFERENCES!R:S,2,FALSE),"")</f>
        <v>Nombre</v>
      </c>
      <c r="N592" s="154">
        <v>100</v>
      </c>
      <c r="O592" s="75"/>
      <c r="P592" s="75"/>
      <c r="Q592" s="75"/>
      <c r="R592" s="79" t="s">
        <v>1875</v>
      </c>
      <c r="S592" s="75">
        <v>100</v>
      </c>
      <c r="T592" s="162" t="s">
        <v>1040</v>
      </c>
      <c r="U592" s="162" t="s">
        <v>174</v>
      </c>
      <c r="V592" s="162" t="s">
        <v>494</v>
      </c>
      <c r="W592" s="86" t="s">
        <v>1794</v>
      </c>
      <c r="AB592" s="162" t="str">
        <f>UPPER(LEFT(A592,3)&amp;YEAR(H592)&amp;MONTH(H592)&amp;DAY((H592))&amp;LEFT(U592,2)&amp;LEFT(V592,2)&amp;LEFT(W592,2))</f>
        <v>CON20161024OUPO8È</v>
      </c>
      <c r="AC592" s="162">
        <f>COUNTIF($AB$4:$AB$297,AB592)</f>
        <v>0</v>
      </c>
      <c r="AD592" s="162" t="str">
        <f>VLOOKUP(U592,NIVEAUXADMIN!A:B,2,FALSE)</f>
        <v>HT01</v>
      </c>
      <c r="AE592" s="162" t="str">
        <f>VLOOKUP(V592,NIVEAUXADMIN!E:F,2,FALSE)</f>
        <v>HT01152</v>
      </c>
      <c r="AF592" s="162" t="str">
        <f>VLOOKUP(W592,NIVEAUXADMIN!I:J,2,FALSE)</f>
        <v>HT01152-03</v>
      </c>
      <c r="AG592" s="162">
        <f>IF(SUMPRODUCT(($A$4:$A592=A592)*($V$4:$V592=V592))&gt;1,0,1)</f>
        <v>0</v>
      </c>
    </row>
    <row r="593" spans="1:33" s="162" customFormat="1" ht="15" customHeight="1">
      <c r="A593" s="162" t="s">
        <v>62</v>
      </c>
      <c r="B593" s="162" t="s">
        <v>62</v>
      </c>
      <c r="C593" s="162" t="s">
        <v>26</v>
      </c>
      <c r="F593" s="162" t="s">
        <v>16</v>
      </c>
      <c r="G593" s="162" t="str">
        <f>CHOOSE(MONTH(H593), "Janvier", "Fevrier", "Mars", "Avril", "Mai", "Juin", "Juillet", "Aout", "Septembre", "Octobre", "Novembre", "Decembre")</f>
        <v>Novembre</v>
      </c>
      <c r="H593" s="153">
        <v>42685</v>
      </c>
      <c r="I593" s="84" t="s">
        <v>1049</v>
      </c>
      <c r="J593" s="162" t="s">
        <v>1083</v>
      </c>
      <c r="K593" s="162" t="s">
        <v>1025</v>
      </c>
      <c r="L593" s="72"/>
      <c r="M593" s="80" t="str">
        <f>IFERROR(VLOOKUP(K593,REFERENCES!R:S,2,FALSE),"")</f>
        <v>Valeur en HTG</v>
      </c>
      <c r="N593" s="154">
        <v>350</v>
      </c>
      <c r="O593" s="75"/>
      <c r="P593" s="75"/>
      <c r="Q593" s="75"/>
      <c r="R593" s="79" t="s">
        <v>1875</v>
      </c>
      <c r="S593" s="75">
        <v>40</v>
      </c>
      <c r="U593" s="162" t="s">
        <v>174</v>
      </c>
      <c r="V593" s="162" t="s">
        <v>494</v>
      </c>
      <c r="W593" s="86"/>
      <c r="AB593" s="162" t="str">
        <f>UPPER(LEFT(A593,3)&amp;YEAR(H593)&amp;MONTH(H593)&amp;DAY((H593))&amp;LEFT(U593,2)&amp;LEFT(V593,2)&amp;LEFT(W593,2))</f>
        <v>CON20161111OUPO</v>
      </c>
      <c r="AC593" s="162">
        <f>COUNTIF($AB$4:$AB$297,AB593)</f>
        <v>0</v>
      </c>
      <c r="AD593" s="162" t="str">
        <f>VLOOKUP(U593,NIVEAUXADMIN!A:B,2,FALSE)</f>
        <v>HT01</v>
      </c>
      <c r="AE593" s="162" t="str">
        <f>VLOOKUP(V593,NIVEAUXADMIN!E:F,2,FALSE)</f>
        <v>HT01152</v>
      </c>
      <c r="AF593" s="162" t="e">
        <f>VLOOKUP(W593,NIVEAUXADMIN!I:J,2,FALSE)</f>
        <v>#N/A</v>
      </c>
      <c r="AG593" s="162">
        <f>IF(SUMPRODUCT(($A$4:$A593=A593)*($V$4:$V593=V593))&gt;1,0,1)</f>
        <v>0</v>
      </c>
    </row>
    <row r="594" spans="1:33" s="162" customFormat="1" ht="15" customHeight="1">
      <c r="A594" s="162" t="s">
        <v>62</v>
      </c>
      <c r="B594" s="162" t="s">
        <v>62</v>
      </c>
      <c r="C594" s="162" t="s">
        <v>26</v>
      </c>
      <c r="F594" s="162" t="s">
        <v>16</v>
      </c>
      <c r="G594" s="162" t="str">
        <f>CHOOSE(MONTH(H594), "Janvier", "Fevrier", "Mars", "Avril", "Mai", "Juin", "Juillet", "Aout", "Septembre", "Octobre", "Novembre", "Decembre")</f>
        <v>Novembre</v>
      </c>
      <c r="H594" s="153">
        <v>42685</v>
      </c>
      <c r="I594" s="84" t="s">
        <v>1049</v>
      </c>
      <c r="J594" s="162" t="s">
        <v>1083</v>
      </c>
      <c r="K594" s="162" t="s">
        <v>1025</v>
      </c>
      <c r="L594" s="72"/>
      <c r="M594" s="80" t="str">
        <f>IFERROR(VLOOKUP(K594,REFERENCES!R:S,2,FALSE),"")</f>
        <v>Valeur en HTG</v>
      </c>
      <c r="N594" s="154">
        <v>350</v>
      </c>
      <c r="O594" s="75"/>
      <c r="P594" s="75"/>
      <c r="Q594" s="75"/>
      <c r="R594" s="79" t="s">
        <v>1875</v>
      </c>
      <c r="S594" s="75">
        <v>80</v>
      </c>
      <c r="U594" s="162" t="s">
        <v>174</v>
      </c>
      <c r="V594" s="162" t="s">
        <v>494</v>
      </c>
      <c r="W594" s="86"/>
      <c r="AB594" s="162" t="str">
        <f>UPPER(LEFT(A594,3)&amp;YEAR(H594)&amp;MONTH(H594)&amp;DAY((H594))&amp;LEFT(U594,2)&amp;LEFT(V594,2)&amp;LEFT(W594,2))</f>
        <v>CON20161111OUPO</v>
      </c>
      <c r="AC594" s="162">
        <f>COUNTIF($AB$4:$AB$297,AB594)</f>
        <v>0</v>
      </c>
      <c r="AD594" s="162" t="str">
        <f>VLOOKUP(U594,NIVEAUXADMIN!A:B,2,FALSE)</f>
        <v>HT01</v>
      </c>
      <c r="AE594" s="162" t="str">
        <f>VLOOKUP(V594,NIVEAUXADMIN!E:F,2,FALSE)</f>
        <v>HT01152</v>
      </c>
      <c r="AF594" s="162" t="e">
        <f>VLOOKUP(W594,NIVEAUXADMIN!I:J,2,FALSE)</f>
        <v>#N/A</v>
      </c>
      <c r="AG594" s="162">
        <f>IF(SUMPRODUCT(($A$4:$A594=A594)*($V$4:$V594=V594))&gt;1,0,1)</f>
        <v>0</v>
      </c>
    </row>
    <row r="595" spans="1:33" s="162" customFormat="1" ht="15" customHeight="1">
      <c r="A595" s="162" t="s">
        <v>2907</v>
      </c>
      <c r="B595" s="162" t="s">
        <v>58</v>
      </c>
      <c r="C595" s="162" t="s">
        <v>26</v>
      </c>
      <c r="F595" s="162" t="s">
        <v>16</v>
      </c>
      <c r="G595" s="162" t="s">
        <v>2922</v>
      </c>
      <c r="H595" s="153" t="s">
        <v>1951</v>
      </c>
      <c r="I595" s="84" t="s">
        <v>1049</v>
      </c>
      <c r="J595" s="162" t="s">
        <v>1053</v>
      </c>
      <c r="K595" s="162" t="s">
        <v>1048</v>
      </c>
      <c r="L595" s="72"/>
      <c r="M595" s="80" t="str">
        <f>IFERROR(VLOOKUP(K595,REFERENCES!R:S,2,FALSE),"")</f>
        <v>Nombre</v>
      </c>
      <c r="N595" s="154">
        <v>90</v>
      </c>
      <c r="O595" s="75"/>
      <c r="P595" s="75"/>
      <c r="Q595" s="75"/>
      <c r="R595" s="79" t="s">
        <v>1875</v>
      </c>
      <c r="S595" s="75">
        <v>90</v>
      </c>
      <c r="U595" s="162" t="s">
        <v>20</v>
      </c>
      <c r="V595" s="162" t="s">
        <v>253</v>
      </c>
      <c r="W595" s="86"/>
      <c r="AB595" s="162" t="e">
        <f>UPPER(LEFT(A595,3)&amp;YEAR(H595)&amp;MONTH(H595)&amp;DAY((H595))&amp;LEFT(U595,2)&amp;LEFT(V595,2)&amp;LEFT(W595,2))</f>
        <v>#VALUE!</v>
      </c>
      <c r="AC595" s="162">
        <f>COUNTIF($AB$4:$AB$297,AB595)</f>
        <v>72</v>
      </c>
      <c r="AD595" s="162" t="str">
        <f>VLOOKUP(U595,NIVEAUXADMIN!A:B,2,FALSE)</f>
        <v>HT07</v>
      </c>
      <c r="AE595" s="162" t="str">
        <f>VLOOKUP(V595,NIVEAUXADMIN!E:F,2,FALSE)</f>
        <v>HT07731</v>
      </c>
      <c r="AF595" s="162" t="e">
        <f>VLOOKUP(W595,NIVEAUXADMIN!I:J,2,FALSE)</f>
        <v>#N/A</v>
      </c>
      <c r="AG595" s="162">
        <f>IF(SUMPRODUCT(($A$4:$A595=A595)*($V$4:$V595=V595))&gt;1,0,1)</f>
        <v>1</v>
      </c>
    </row>
    <row r="596" spans="1:33" s="162" customFormat="1" ht="15" customHeight="1">
      <c r="A596" s="162" t="s">
        <v>2693</v>
      </c>
      <c r="B596" s="162" t="s">
        <v>64</v>
      </c>
      <c r="C596" s="162" t="s">
        <v>26</v>
      </c>
      <c r="D596" s="162" t="s">
        <v>68</v>
      </c>
      <c r="E596" s="162" t="s">
        <v>48</v>
      </c>
      <c r="F596" s="162" t="s">
        <v>16</v>
      </c>
      <c r="G596" s="162" t="str">
        <f>CHOOSE(MONTH(H596), "Janvier", "Fevrier", "Mars", "Avril", "Mai", "Juin", "Juillet", "Aout", "Septembre", "Octobre", "Novembre", "Decembre")</f>
        <v>Novembre</v>
      </c>
      <c r="H596" s="153">
        <v>42685</v>
      </c>
      <c r="I596" s="84" t="s">
        <v>1051</v>
      </c>
      <c r="J596" s="162" t="s">
        <v>1052</v>
      </c>
      <c r="K596" s="162" t="s">
        <v>1063</v>
      </c>
      <c r="L596" s="72" t="s">
        <v>2498</v>
      </c>
      <c r="M596" s="80" t="str">
        <f>IFERROR(VLOOKUP(K596,REFERENCES!R:S,2,FALSE),"")</f>
        <v>Nombre</v>
      </c>
      <c r="N596" s="75">
        <v>90</v>
      </c>
      <c r="O596" s="75"/>
      <c r="P596" s="75"/>
      <c r="Q596" s="75"/>
      <c r="R596" s="79"/>
      <c r="S596" s="75"/>
      <c r="U596" s="162" t="s">
        <v>183</v>
      </c>
      <c r="V596" s="162" t="s">
        <v>219</v>
      </c>
      <c r="W596" s="86" t="s">
        <v>1308</v>
      </c>
      <c r="X596" s="162" t="s">
        <v>2499</v>
      </c>
      <c r="AB596" s="162" t="str">
        <f>UPPER(LEFT(A596,3)&amp;YEAR(H596)&amp;MONTH(H596)&amp;DAY((H596))&amp;LEFT(U596,2)&amp;LEFT(V596,2)&amp;LEFT(W596,2))</f>
        <v>COO20161111SUAN1È</v>
      </c>
      <c r="AC596" s="162">
        <f>COUNTIF($AB$4:$AB$297,AB596)</f>
        <v>0</v>
      </c>
      <c r="AD596" s="162" t="str">
        <f>VLOOKUP(U596,NIVEAUXADMIN!A:B,2,FALSE)</f>
        <v>HT02</v>
      </c>
      <c r="AE596" s="162" t="str">
        <f>VLOOKUP(V596,NIVEAUXADMIN!E:F,2,FALSE)</f>
        <v>HT02234</v>
      </c>
      <c r="AF596" s="162" t="str">
        <f>VLOOKUP(W596,NIVEAUXADMIN!I:J,2,FALSE)</f>
        <v>HT02234-01</v>
      </c>
      <c r="AG596" s="162">
        <f>IF(SUMPRODUCT(($A$4:$A596=A596)*($V$4:$V596=V596))&gt;1,0,1)</f>
        <v>1</v>
      </c>
    </row>
    <row r="597" spans="1:33" s="162" customFormat="1" ht="15" customHeight="1">
      <c r="A597" s="162" t="s">
        <v>2693</v>
      </c>
      <c r="B597" s="162" t="s">
        <v>64</v>
      </c>
      <c r="C597" s="162" t="s">
        <v>26</v>
      </c>
      <c r="D597" s="162" t="s">
        <v>68</v>
      </c>
      <c r="E597" s="162" t="s">
        <v>48</v>
      </c>
      <c r="F597" s="162" t="s">
        <v>16</v>
      </c>
      <c r="G597" s="162" t="str">
        <f>CHOOSE(MONTH(H597), "Janvier", "Fevrier", "Mars", "Avril", "Mai", "Juin", "Juillet", "Aout", "Septembre", "Octobre", "Novembre", "Decembre")</f>
        <v>Novembre</v>
      </c>
      <c r="H597" s="153">
        <v>42685</v>
      </c>
      <c r="I597" s="84" t="s">
        <v>1051</v>
      </c>
      <c r="J597" s="162" t="s">
        <v>1052</v>
      </c>
      <c r="K597" s="162" t="s">
        <v>1063</v>
      </c>
      <c r="L597" s="72" t="s">
        <v>2498</v>
      </c>
      <c r="M597" s="80" t="str">
        <f>IFERROR(VLOOKUP(K597,REFERENCES!R:S,2,FALSE),"")</f>
        <v>Nombre</v>
      </c>
      <c r="N597" s="75">
        <v>160</v>
      </c>
      <c r="O597" s="75"/>
      <c r="P597" s="75"/>
      <c r="Q597" s="75"/>
      <c r="R597" s="79"/>
      <c r="S597" s="75"/>
      <c r="U597" s="162" t="s">
        <v>183</v>
      </c>
      <c r="V597" s="162" t="s">
        <v>219</v>
      </c>
      <c r="W597" s="86" t="s">
        <v>1308</v>
      </c>
      <c r="X597" s="162" t="s">
        <v>2499</v>
      </c>
      <c r="AB597" s="162" t="str">
        <f>UPPER(LEFT(A597,3)&amp;YEAR(H597)&amp;MONTH(H597)&amp;DAY((H597))&amp;LEFT(U597,2)&amp;LEFT(V597,2)&amp;LEFT(W597,2))</f>
        <v>COO20161111SUAN1È</v>
      </c>
      <c r="AC597" s="162">
        <f>COUNTIF($AB$4:$AB$297,AB597)</f>
        <v>0</v>
      </c>
      <c r="AD597" s="162" t="str">
        <f>VLOOKUP(U597,NIVEAUXADMIN!A:B,2,FALSE)</f>
        <v>HT02</v>
      </c>
      <c r="AE597" s="162" t="str">
        <f>VLOOKUP(V597,NIVEAUXADMIN!E:F,2,FALSE)</f>
        <v>HT02234</v>
      </c>
      <c r="AF597" s="162" t="str">
        <f>VLOOKUP(W597,NIVEAUXADMIN!I:J,2,FALSE)</f>
        <v>HT02234-01</v>
      </c>
      <c r="AG597" s="162">
        <f>IF(SUMPRODUCT(($A$4:$A597=A597)*($V$4:$V597=V597))&gt;1,0,1)</f>
        <v>0</v>
      </c>
    </row>
    <row r="598" spans="1:33" s="162" customFormat="1" ht="15" customHeight="1">
      <c r="A598" s="162" t="s">
        <v>2693</v>
      </c>
      <c r="B598" s="162" t="s">
        <v>64</v>
      </c>
      <c r="C598" s="162" t="s">
        <v>26</v>
      </c>
      <c r="D598" s="162" t="s">
        <v>68</v>
      </c>
      <c r="E598" s="162" t="s">
        <v>48</v>
      </c>
      <c r="F598" s="162" t="s">
        <v>16</v>
      </c>
      <c r="G598" s="162" t="str">
        <f>CHOOSE(MONTH(H598), "Janvier", "Fevrier", "Mars", "Avril", "Mai", "Juin", "Juillet", "Aout", "Septembre", "Octobre", "Novembre", "Decembre")</f>
        <v>Novembre</v>
      </c>
      <c r="H598" s="153">
        <v>42685</v>
      </c>
      <c r="I598" s="84" t="s">
        <v>1051</v>
      </c>
      <c r="J598" s="162" t="s">
        <v>1052</v>
      </c>
      <c r="K598" s="162" t="s">
        <v>1054</v>
      </c>
      <c r="L598" s="72" t="s">
        <v>2495</v>
      </c>
      <c r="M598" s="80" t="str">
        <f>IFERROR(VLOOKUP(K598,REFERENCES!R:S,2,FALSE),"")</f>
        <v>Nombre</v>
      </c>
      <c r="N598" s="75">
        <v>90</v>
      </c>
      <c r="O598" s="75"/>
      <c r="P598" s="75"/>
      <c r="Q598" s="75"/>
      <c r="R598" s="79"/>
      <c r="S598" s="75"/>
      <c r="U598" s="162" t="s">
        <v>183</v>
      </c>
      <c r="V598" s="162" t="s">
        <v>219</v>
      </c>
      <c r="W598" s="86" t="s">
        <v>1435</v>
      </c>
      <c r="X598" s="162" t="s">
        <v>2497</v>
      </c>
      <c r="AB598" s="162" t="str">
        <f>UPPER(LEFT(A598,3)&amp;YEAR(H598)&amp;MONTH(H598)&amp;DAY((H598))&amp;LEFT(U598,2)&amp;LEFT(V598,2)&amp;LEFT(W598,2))</f>
        <v>COO20161111SUAN2È</v>
      </c>
      <c r="AC598" s="162">
        <f>COUNTIF($AB$4:$AB$297,AB598)</f>
        <v>0</v>
      </c>
      <c r="AD598" s="162" t="str">
        <f>VLOOKUP(U598,NIVEAUXADMIN!A:B,2,FALSE)</f>
        <v>HT02</v>
      </c>
      <c r="AE598" s="162" t="str">
        <f>VLOOKUP(V598,NIVEAUXADMIN!E:F,2,FALSE)</f>
        <v>HT02234</v>
      </c>
      <c r="AF598" s="162" t="str">
        <f>VLOOKUP(W598,NIVEAUXADMIN!I:J,2,FALSE)</f>
        <v>HT02234-02</v>
      </c>
      <c r="AG598" s="162">
        <f>IF(SUMPRODUCT(($A$4:$A598=A598)*($V$4:$V598=V598))&gt;1,0,1)</f>
        <v>0</v>
      </c>
    </row>
    <row r="599" spans="1:33" s="162" customFormat="1" ht="15" customHeight="1">
      <c r="A599" s="162" t="s">
        <v>2693</v>
      </c>
      <c r="B599" s="162" t="s">
        <v>64</v>
      </c>
      <c r="C599" s="162" t="s">
        <v>26</v>
      </c>
      <c r="D599" s="162" t="s">
        <v>68</v>
      </c>
      <c r="E599" s="162" t="s">
        <v>48</v>
      </c>
      <c r="F599" s="162" t="s">
        <v>16</v>
      </c>
      <c r="G599" s="162" t="str">
        <f>CHOOSE(MONTH(H599), "Janvier", "Fevrier", "Mars", "Avril", "Mai", "Juin", "Juillet", "Aout", "Septembre", "Octobre", "Novembre", "Decembre")</f>
        <v>Novembre</v>
      </c>
      <c r="H599" s="153">
        <v>42685</v>
      </c>
      <c r="I599" s="84" t="s">
        <v>1051</v>
      </c>
      <c r="J599" s="162" t="s">
        <v>1052</v>
      </c>
      <c r="K599" s="162" t="s">
        <v>1054</v>
      </c>
      <c r="L599" s="72" t="s">
        <v>2495</v>
      </c>
      <c r="M599" s="80" t="str">
        <f>IFERROR(VLOOKUP(K599,REFERENCES!R:S,2,FALSE),"")</f>
        <v>Nombre</v>
      </c>
      <c r="N599" s="75">
        <v>160</v>
      </c>
      <c r="O599" s="75"/>
      <c r="P599" s="75"/>
      <c r="Q599" s="75"/>
      <c r="R599" s="79"/>
      <c r="S599" s="75"/>
      <c r="U599" s="162" t="s">
        <v>183</v>
      </c>
      <c r="V599" s="162" t="s">
        <v>219</v>
      </c>
      <c r="W599" s="86" t="s">
        <v>1435</v>
      </c>
      <c r="X599" s="162" t="s">
        <v>2497</v>
      </c>
      <c r="AB599" s="162" t="str">
        <f>UPPER(LEFT(A599,3)&amp;YEAR(H599)&amp;MONTH(H599)&amp;DAY((H599))&amp;LEFT(U599,2)&amp;LEFT(V599,2)&amp;LEFT(W599,2))</f>
        <v>COO20161111SUAN2È</v>
      </c>
      <c r="AC599" s="162">
        <f>COUNTIF($AB$4:$AB$297,AB599)</f>
        <v>0</v>
      </c>
      <c r="AD599" s="162" t="str">
        <f>VLOOKUP(U599,NIVEAUXADMIN!A:B,2,FALSE)</f>
        <v>HT02</v>
      </c>
      <c r="AE599" s="162" t="str">
        <f>VLOOKUP(V599,NIVEAUXADMIN!E:F,2,FALSE)</f>
        <v>HT02234</v>
      </c>
      <c r="AF599" s="162" t="str">
        <f>VLOOKUP(W599,NIVEAUXADMIN!I:J,2,FALSE)</f>
        <v>HT02234-02</v>
      </c>
      <c r="AG599" s="162">
        <f>IF(SUMPRODUCT(($A$4:$A599=A599)*($V$4:$V599=V599))&gt;1,0,1)</f>
        <v>0</v>
      </c>
    </row>
    <row r="600" spans="1:33" s="162" customFormat="1" ht="15" customHeight="1">
      <c r="A600" s="162" t="s">
        <v>2698</v>
      </c>
      <c r="B600" s="162" t="s">
        <v>2698</v>
      </c>
      <c r="C600" s="162" t="s">
        <v>38</v>
      </c>
      <c r="D600" s="162" t="s">
        <v>2702</v>
      </c>
      <c r="F600" s="162" t="s">
        <v>16</v>
      </c>
      <c r="G600" s="162" t="str">
        <f>CHOOSE(MONTH(H600), "Janvier", "Fevrier", "Mars", "Avril", "Mai", "Juin", "Juillet", "Aout", "Septembre", "Octobre", "Novembre", "Decembre")</f>
        <v>Novembre</v>
      </c>
      <c r="H600" s="153">
        <v>42704</v>
      </c>
      <c r="I600" s="84" t="s">
        <v>1051</v>
      </c>
      <c r="J600" s="162" t="s">
        <v>1052</v>
      </c>
      <c r="K600" s="162" t="s">
        <v>1062</v>
      </c>
      <c r="L600" s="72"/>
      <c r="M600" s="80" t="str">
        <f>IFERROR(VLOOKUP(K600,REFERENCES!R:S,2,FALSE),"")</f>
        <v>Nombre</v>
      </c>
      <c r="N600" s="75">
        <v>109</v>
      </c>
      <c r="O600" s="75"/>
      <c r="P600" s="75"/>
      <c r="Q600" s="75"/>
      <c r="R600" s="79">
        <v>970</v>
      </c>
      <c r="S600" s="75">
        <v>194</v>
      </c>
      <c r="U600" s="162" t="s">
        <v>153</v>
      </c>
      <c r="V600" s="162" t="s">
        <v>308</v>
      </c>
      <c r="W600" s="86"/>
      <c r="X600" s="166" t="s">
        <v>2805</v>
      </c>
      <c r="AB600" s="162" t="str">
        <f>UPPER(LEFT(A600,3)&amp;YEAR(H600)&amp;MONTH(H600)&amp;DAY((H600))&amp;LEFT(U600,2)&amp;LEFT(V600,2)&amp;LEFT(W600,2))</f>
        <v>CRO20161130NIPL</v>
      </c>
      <c r="AC600" s="162">
        <f>COUNTIF($AB$4:$AB$297,AB600)</f>
        <v>0</v>
      </c>
      <c r="AD600" s="162" t="str">
        <f>VLOOKUP(U600,NIVEAUXADMIN!A:B,2,FALSE)</f>
        <v>HT10</v>
      </c>
      <c r="AE600" s="162" t="str">
        <f>VLOOKUP(V600,NIVEAUXADMIN!E:F,2,FALSE)</f>
        <v>HT101025</v>
      </c>
      <c r="AF600" s="162" t="e">
        <f>VLOOKUP(W600,NIVEAUXADMIN!I:J,2,FALSE)</f>
        <v>#N/A</v>
      </c>
      <c r="AG600" s="162">
        <f>IF(SUMPRODUCT(($A$4:$A600=A600)*($V$4:$V600=V600))&gt;1,0,1)</f>
        <v>1</v>
      </c>
    </row>
    <row r="601" spans="1:33" s="162" customFormat="1" ht="15" customHeight="1">
      <c r="A601" s="162" t="s">
        <v>2698</v>
      </c>
      <c r="B601" s="162" t="s">
        <v>2698</v>
      </c>
      <c r="C601" s="162" t="s">
        <v>38</v>
      </c>
      <c r="D601" s="162" t="s">
        <v>2702</v>
      </c>
      <c r="F601" s="162" t="s">
        <v>16</v>
      </c>
      <c r="G601" s="162" t="str">
        <f>CHOOSE(MONTH(H601), "Janvier", "Fevrier", "Mars", "Avril", "Mai", "Juin", "Juillet", "Aout", "Septembre", "Octobre", "Novembre", "Decembre")</f>
        <v>Novembre</v>
      </c>
      <c r="H601" s="153">
        <v>42696</v>
      </c>
      <c r="I601" s="84" t="s">
        <v>1051</v>
      </c>
      <c r="J601" s="162" t="s">
        <v>1052</v>
      </c>
      <c r="K601" s="162" t="s">
        <v>1062</v>
      </c>
      <c r="L601" s="72"/>
      <c r="M601" s="80" t="str">
        <f>IFERROR(VLOOKUP(K601,REFERENCES!R:S,2,FALSE),"")</f>
        <v>Nombre</v>
      </c>
      <c r="N601" s="75">
        <v>96</v>
      </c>
      <c r="O601" s="75"/>
      <c r="P601" s="75"/>
      <c r="Q601" s="75"/>
      <c r="R601" s="79">
        <v>1355</v>
      </c>
      <c r="S601" s="75">
        <v>271</v>
      </c>
      <c r="U601" s="162" t="s">
        <v>153</v>
      </c>
      <c r="V601" s="162" t="s">
        <v>302</v>
      </c>
      <c r="W601" s="86" t="s">
        <v>1384</v>
      </c>
      <c r="X601" s="166" t="s">
        <v>2800</v>
      </c>
      <c r="AB601" s="162" t="str">
        <f>UPPER(LEFT(A601,3)&amp;YEAR(H601)&amp;MONTH(H601)&amp;DAY((H601))&amp;LEFT(U601,2)&amp;LEFT(V601,2)&amp;LEFT(W601,2))</f>
        <v>CRO20161122NIPE1È</v>
      </c>
      <c r="AC601" s="162">
        <f>COUNTIF($AB$4:$AB$297,AB601)</f>
        <v>0</v>
      </c>
      <c r="AD601" s="162" t="str">
        <f>VLOOKUP(U601,NIVEAUXADMIN!A:B,2,FALSE)</f>
        <v>HT10</v>
      </c>
      <c r="AE601" s="162" t="str">
        <f>VLOOKUP(V601,NIVEAUXADMIN!E:F,2,FALSE)</f>
        <v>HT101022</v>
      </c>
      <c r="AF601" s="162" t="str">
        <f>VLOOKUP(W601,NIVEAUXADMIN!I:J,2,FALSE)</f>
        <v>HT101022-01</v>
      </c>
      <c r="AG601" s="162">
        <f>IF(SUMPRODUCT(($A$4:$A601=A601)*($V$4:$V601=V601))&gt;1,0,1)</f>
        <v>1</v>
      </c>
    </row>
    <row r="602" spans="1:33" s="162" customFormat="1" ht="15" customHeight="1">
      <c r="A602" s="162" t="s">
        <v>2698</v>
      </c>
      <c r="B602" s="162" t="s">
        <v>2698</v>
      </c>
      <c r="C602" s="162" t="s">
        <v>38</v>
      </c>
      <c r="D602" s="162" t="s">
        <v>2702</v>
      </c>
      <c r="F602" s="162" t="s">
        <v>16</v>
      </c>
      <c r="G602" s="162" t="str">
        <f>CHOOSE(MONTH(H602), "Janvier", "Fevrier", "Mars", "Avril", "Mai", "Juin", "Juillet", "Aout", "Septembre", "Octobre", "Novembre", "Decembre")</f>
        <v>Novembre</v>
      </c>
      <c r="H602" s="153">
        <v>42703</v>
      </c>
      <c r="I602" s="84" t="s">
        <v>1051</v>
      </c>
      <c r="J602" s="162" t="s">
        <v>1052</v>
      </c>
      <c r="K602" s="162" t="s">
        <v>1062</v>
      </c>
      <c r="L602" s="72"/>
      <c r="M602" s="80" t="str">
        <f>IFERROR(VLOOKUP(K602,REFERENCES!R:S,2,FALSE),"")</f>
        <v>Nombre</v>
      </c>
      <c r="N602" s="75">
        <v>112</v>
      </c>
      <c r="O602" s="75"/>
      <c r="P602" s="75"/>
      <c r="Q602" s="75"/>
      <c r="R602" s="79">
        <v>895</v>
      </c>
      <c r="S602" s="75">
        <v>179</v>
      </c>
      <c r="U602" s="162" t="s">
        <v>153</v>
      </c>
      <c r="V602" s="162" t="s">
        <v>308</v>
      </c>
      <c r="W602" s="86"/>
      <c r="X602" s="166" t="s">
        <v>2803</v>
      </c>
      <c r="AB602" s="162" t="str">
        <f>UPPER(LEFT(A602,3)&amp;YEAR(H602)&amp;MONTH(H602)&amp;DAY((H602))&amp;LEFT(U602,2)&amp;LEFT(V602,2)&amp;LEFT(W602,2))</f>
        <v>CRO20161129NIPL</v>
      </c>
      <c r="AC602" s="162">
        <f>COUNTIF($AB$4:$AB$297,AB602)</f>
        <v>0</v>
      </c>
      <c r="AD602" s="162" t="str">
        <f>VLOOKUP(U602,NIVEAUXADMIN!A:B,2,FALSE)</f>
        <v>HT10</v>
      </c>
      <c r="AE602" s="162" t="str">
        <f>VLOOKUP(V602,NIVEAUXADMIN!E:F,2,FALSE)</f>
        <v>HT101025</v>
      </c>
      <c r="AF602" s="162" t="e">
        <f>VLOOKUP(W602,NIVEAUXADMIN!I:J,2,FALSE)</f>
        <v>#N/A</v>
      </c>
      <c r="AG602" s="162">
        <f>IF(SUMPRODUCT(($A$4:$A602=A602)*($V$4:$V602=V602))&gt;1,0,1)</f>
        <v>0</v>
      </c>
    </row>
    <row r="603" spans="1:33" s="162" customFormat="1" ht="15" customHeight="1">
      <c r="A603" s="162" t="s">
        <v>2698</v>
      </c>
      <c r="B603" s="162" t="s">
        <v>2698</v>
      </c>
      <c r="C603" s="162" t="s">
        <v>38</v>
      </c>
      <c r="D603" s="162" t="s">
        <v>2702</v>
      </c>
      <c r="F603" s="162" t="s">
        <v>16</v>
      </c>
      <c r="G603" s="162" t="str">
        <f>CHOOSE(MONTH(H603), "Janvier", "Fevrier", "Mars", "Avril", "Mai", "Juin", "Juillet", "Aout", "Septembre", "Octobre", "Novembre", "Decembre")</f>
        <v>Novembre</v>
      </c>
      <c r="H603" s="153">
        <v>42697</v>
      </c>
      <c r="I603" s="84" t="s">
        <v>1051</v>
      </c>
      <c r="J603" s="162" t="s">
        <v>1052</v>
      </c>
      <c r="K603" s="162" t="s">
        <v>1062</v>
      </c>
      <c r="L603" s="72"/>
      <c r="M603" s="80" t="str">
        <f>IFERROR(VLOOKUP(K603,REFERENCES!R:S,2,FALSE),"")</f>
        <v>Nombre</v>
      </c>
      <c r="N603" s="75">
        <v>122</v>
      </c>
      <c r="O603" s="75"/>
      <c r="P603" s="75"/>
      <c r="Q603" s="75"/>
      <c r="R603" s="79">
        <v>1190</v>
      </c>
      <c r="S603" s="75">
        <v>238</v>
      </c>
      <c r="U603" s="162" t="s">
        <v>153</v>
      </c>
      <c r="V603" s="162" t="s">
        <v>302</v>
      </c>
      <c r="W603" s="86" t="s">
        <v>1515</v>
      </c>
      <c r="X603" s="166" t="s">
        <v>2801</v>
      </c>
      <c r="AB603" s="162" t="str">
        <f>UPPER(LEFT(A603,3)&amp;YEAR(H603)&amp;MONTH(H603)&amp;DAY((H603))&amp;LEFT(U603,2)&amp;LEFT(V603,2)&amp;LEFT(W603,2))</f>
        <v>CRO20161123NIPE2È</v>
      </c>
      <c r="AC603" s="162">
        <f>COUNTIF($AB$4:$AB$297,AB603)</f>
        <v>0</v>
      </c>
      <c r="AD603" s="162" t="str">
        <f>VLOOKUP(U603,NIVEAUXADMIN!A:B,2,FALSE)</f>
        <v>HT10</v>
      </c>
      <c r="AE603" s="162" t="str">
        <f>VLOOKUP(V603,NIVEAUXADMIN!E:F,2,FALSE)</f>
        <v>HT101022</v>
      </c>
      <c r="AF603" s="162" t="str">
        <f>VLOOKUP(W603,NIVEAUXADMIN!I:J,2,FALSE)</f>
        <v>HT101022-02</v>
      </c>
      <c r="AG603" s="162">
        <f>IF(SUMPRODUCT(($A$4:$A603=A603)*($V$4:$V603=V603))&gt;1,0,1)</f>
        <v>0</v>
      </c>
    </row>
    <row r="604" spans="1:33" s="162" customFormat="1" ht="15" customHeight="1">
      <c r="A604" s="162" t="s">
        <v>2698</v>
      </c>
      <c r="B604" s="162" t="s">
        <v>2698</v>
      </c>
      <c r="C604" s="162" t="s">
        <v>38</v>
      </c>
      <c r="D604" s="162" t="s">
        <v>2702</v>
      </c>
      <c r="F604" s="162" t="s">
        <v>16</v>
      </c>
      <c r="G604" s="162" t="str">
        <f>CHOOSE(MONTH(H604), "Janvier", "Fevrier", "Mars", "Avril", "Mai", "Juin", "Juillet", "Aout", "Septembre", "Octobre", "Novembre", "Decembre")</f>
        <v>Decembre</v>
      </c>
      <c r="H604" s="153">
        <v>42705</v>
      </c>
      <c r="I604" s="84" t="s">
        <v>1051</v>
      </c>
      <c r="J604" s="162" t="s">
        <v>1052</v>
      </c>
      <c r="K604" s="162" t="s">
        <v>1062</v>
      </c>
      <c r="L604" s="72"/>
      <c r="M604" s="80" t="str">
        <f>IFERROR(VLOOKUP(K604,REFERENCES!R:S,2,FALSE),"")</f>
        <v>Nombre</v>
      </c>
      <c r="N604" s="75">
        <v>99</v>
      </c>
      <c r="O604" s="75"/>
      <c r="P604" s="75"/>
      <c r="Q604" s="75"/>
      <c r="R604" s="79">
        <v>995</v>
      </c>
      <c r="S604" s="75">
        <v>199</v>
      </c>
      <c r="U604" s="162" t="s">
        <v>153</v>
      </c>
      <c r="V604" s="162" t="s">
        <v>308</v>
      </c>
      <c r="W604" s="86" t="s">
        <v>1669</v>
      </c>
      <c r="X604" s="166" t="s">
        <v>2806</v>
      </c>
      <c r="AB604" s="162" t="str">
        <f>UPPER(LEFT(A604,3)&amp;YEAR(H604)&amp;MONTH(H604)&amp;DAY((H604))&amp;LEFT(U604,2)&amp;LEFT(V604,2)&amp;LEFT(W604,2))</f>
        <v>CRO2016121NIPL4È</v>
      </c>
      <c r="AC604" s="162">
        <f>COUNTIF($AB$4:$AB$297,AB604)</f>
        <v>0</v>
      </c>
      <c r="AD604" s="162" t="str">
        <f>VLOOKUP(U604,NIVEAUXADMIN!A:B,2,FALSE)</f>
        <v>HT10</v>
      </c>
      <c r="AE604" s="162" t="str">
        <f>VLOOKUP(V604,NIVEAUXADMIN!E:F,2,FALSE)</f>
        <v>HT101025</v>
      </c>
      <c r="AF604" s="162" t="str">
        <f>VLOOKUP(W604,NIVEAUXADMIN!I:J,2,FALSE)</f>
        <v>HT101025-03</v>
      </c>
      <c r="AG604" s="162">
        <f>IF(SUMPRODUCT(($A$4:$A604=A604)*($V$4:$V604=V604))&gt;1,0,1)</f>
        <v>0</v>
      </c>
    </row>
    <row r="605" spans="1:33" s="162" customFormat="1" ht="15" customHeight="1">
      <c r="A605" s="162" t="s">
        <v>2698</v>
      </c>
      <c r="B605" s="162" t="s">
        <v>2698</v>
      </c>
      <c r="C605" s="162" t="s">
        <v>38</v>
      </c>
      <c r="D605" s="162" t="s">
        <v>2702</v>
      </c>
      <c r="F605" s="162" t="s">
        <v>16</v>
      </c>
      <c r="G605" s="162" t="str">
        <f>CHOOSE(MONTH(H605), "Janvier", "Fevrier", "Mars", "Avril", "Mai", "Juin", "Juillet", "Aout", "Septembre", "Octobre", "Novembre", "Decembre")</f>
        <v>Novembre</v>
      </c>
      <c r="H605" s="153">
        <v>42691</v>
      </c>
      <c r="I605" s="84" t="s">
        <v>1051</v>
      </c>
      <c r="J605" s="162" t="s">
        <v>1052</v>
      </c>
      <c r="K605" s="162" t="s">
        <v>1062</v>
      </c>
      <c r="L605" s="72"/>
      <c r="M605" s="80" t="str">
        <f>IFERROR(VLOOKUP(K605,REFERENCES!R:S,2,FALSE),"")</f>
        <v>Nombre</v>
      </c>
      <c r="N605" s="75">
        <v>31</v>
      </c>
      <c r="O605" s="75"/>
      <c r="P605" s="75"/>
      <c r="Q605" s="75"/>
      <c r="R605" s="79">
        <v>155</v>
      </c>
      <c r="S605" s="75">
        <v>31</v>
      </c>
      <c r="U605" s="162" t="s">
        <v>153</v>
      </c>
      <c r="V605" s="162" t="s">
        <v>302</v>
      </c>
      <c r="W605" s="86"/>
      <c r="X605" s="166" t="s">
        <v>1138</v>
      </c>
      <c r="AB605" s="162" t="str">
        <f>UPPER(LEFT(A605,3)&amp;YEAR(H605)&amp;MONTH(H605)&amp;DAY((H605))&amp;LEFT(U605,2)&amp;LEFT(V605,2)&amp;LEFT(W605,2))</f>
        <v>CRO20161117NIPE</v>
      </c>
      <c r="AC605" s="162">
        <f>COUNTIF($AB$4:$AB$297,AB605)</f>
        <v>0</v>
      </c>
      <c r="AD605" s="162" t="str">
        <f>VLOOKUP(U605,NIVEAUXADMIN!A:B,2,FALSE)</f>
        <v>HT10</v>
      </c>
      <c r="AE605" s="162" t="str">
        <f>VLOOKUP(V605,NIVEAUXADMIN!E:F,2,FALSE)</f>
        <v>HT101022</v>
      </c>
      <c r="AF605" s="162" t="e">
        <f>VLOOKUP(W605,NIVEAUXADMIN!I:J,2,FALSE)</f>
        <v>#N/A</v>
      </c>
      <c r="AG605" s="162">
        <f>IF(SUMPRODUCT(($A$4:$A605=A605)*($V$4:$V605=V605))&gt;1,0,1)</f>
        <v>0</v>
      </c>
    </row>
    <row r="606" spans="1:33" s="162" customFormat="1" ht="15" customHeight="1">
      <c r="A606" s="162" t="s">
        <v>2847</v>
      </c>
      <c r="B606" s="162" t="s">
        <v>2848</v>
      </c>
      <c r="C606" s="162" t="s">
        <v>38</v>
      </c>
      <c r="D606" s="162" t="s">
        <v>2702</v>
      </c>
      <c r="F606" s="162" t="s">
        <v>16</v>
      </c>
      <c r="G606" s="162" t="str">
        <f>CHOOSE(MONTH(H606), "Janvier", "Fevrier", "Mars", "Avril", "Mai", "Juin", "Juillet", "Aout", "Septembre", "Octobre", "Novembre", "Decembre")</f>
        <v>Octobre</v>
      </c>
      <c r="H606" s="153">
        <v>42662</v>
      </c>
      <c r="I606" s="84" t="s">
        <v>1051</v>
      </c>
      <c r="J606" s="162" t="s">
        <v>1052</v>
      </c>
      <c r="K606" s="162" t="s">
        <v>1062</v>
      </c>
      <c r="L606" s="72"/>
      <c r="M606" s="80" t="str">
        <f>IFERROR(VLOOKUP(K606,REFERENCES!R:S,2,FALSE),"")</f>
        <v>Nombre</v>
      </c>
      <c r="N606" s="75">
        <v>10</v>
      </c>
      <c r="O606" s="75"/>
      <c r="P606" s="75"/>
      <c r="Q606" s="75"/>
      <c r="R606" s="79">
        <v>50</v>
      </c>
      <c r="S606" s="75">
        <v>10</v>
      </c>
      <c r="U606" s="162" t="s">
        <v>169</v>
      </c>
      <c r="V606" s="162" t="s">
        <v>328</v>
      </c>
      <c r="W606" s="86" t="s">
        <v>1322</v>
      </c>
      <c r="X606" s="166" t="s">
        <v>2787</v>
      </c>
      <c r="AB606" s="162" t="str">
        <f>UPPER(LEFT(A606,3)&amp;YEAR(H606)&amp;MONTH(H606)&amp;DAY((H606))&amp;LEFT(U606,2)&amp;LEFT(V606,2)&amp;LEFT(W606,2))</f>
        <v>CRO20161019NOBA1È</v>
      </c>
      <c r="AC606" s="162">
        <f>COUNTIF($AB$4:$AB$297,AB606)</f>
        <v>0</v>
      </c>
      <c r="AD606" s="162" t="str">
        <f>VLOOKUP(U606,NIVEAUXADMIN!A:B,2,FALSE)</f>
        <v>HT09</v>
      </c>
      <c r="AE606" s="162" t="str">
        <f>VLOOKUP(V606,NIVEAUXADMIN!E:F,2,FALSE)</f>
        <v>HT09932</v>
      </c>
      <c r="AF606" s="162" t="str">
        <f>VLOOKUP(W606,NIVEAUXADMIN!I:J,2,FALSE)</f>
        <v>HT09932-01</v>
      </c>
      <c r="AG606" s="162">
        <f>IF(SUMPRODUCT(($A$4:$A606=A606)*($V$4:$V606=V606))&gt;1,0,1)</f>
        <v>1</v>
      </c>
    </row>
    <row r="607" spans="1:33" s="162" customFormat="1" ht="15" customHeight="1">
      <c r="A607" s="162" t="s">
        <v>2847</v>
      </c>
      <c r="B607" s="162" t="s">
        <v>2848</v>
      </c>
      <c r="C607" s="162" t="s">
        <v>38</v>
      </c>
      <c r="D607" s="162" t="s">
        <v>2702</v>
      </c>
      <c r="F607" s="162" t="s">
        <v>16</v>
      </c>
      <c r="G607" s="162" t="str">
        <f>CHOOSE(MONTH(H607), "Janvier", "Fevrier", "Mars", "Avril", "Mai", "Juin", "Juillet", "Aout", "Septembre", "Octobre", "Novembre", "Decembre")</f>
        <v>Octobre</v>
      </c>
      <c r="H607" s="153">
        <v>42662</v>
      </c>
      <c r="I607" s="84" t="s">
        <v>1051</v>
      </c>
      <c r="J607" s="162" t="s">
        <v>1052</v>
      </c>
      <c r="K607" s="162" t="s">
        <v>1063</v>
      </c>
      <c r="L607" s="72"/>
      <c r="M607" s="80" t="str">
        <f>IFERROR(VLOOKUP(K607,REFERENCES!R:S,2,FALSE),"")</f>
        <v>Nombre</v>
      </c>
      <c r="N607" s="75">
        <v>10</v>
      </c>
      <c r="O607" s="75"/>
      <c r="P607" s="75"/>
      <c r="Q607" s="75"/>
      <c r="R607" s="79">
        <v>50</v>
      </c>
      <c r="S607" s="75">
        <v>10</v>
      </c>
      <c r="U607" s="162" t="s">
        <v>169</v>
      </c>
      <c r="V607" s="162" t="s">
        <v>328</v>
      </c>
      <c r="W607" s="86" t="s">
        <v>1322</v>
      </c>
      <c r="X607" s="166" t="s">
        <v>2787</v>
      </c>
      <c r="AB607" s="162" t="str">
        <f>UPPER(LEFT(A607,3)&amp;YEAR(H607)&amp;MONTH(H607)&amp;DAY((H607))&amp;LEFT(U607,2)&amp;LEFT(V607,2)&amp;LEFT(W607,2))</f>
        <v>CRO20161019NOBA1È</v>
      </c>
      <c r="AC607" s="162">
        <f>COUNTIF($AB$4:$AB$297,AB607)</f>
        <v>0</v>
      </c>
      <c r="AD607" s="162" t="str">
        <f>VLOOKUP(U607,NIVEAUXADMIN!A:B,2,FALSE)</f>
        <v>HT09</v>
      </c>
      <c r="AE607" s="162" t="str">
        <f>VLOOKUP(V607,NIVEAUXADMIN!E:F,2,FALSE)</f>
        <v>HT09932</v>
      </c>
      <c r="AF607" s="162" t="str">
        <f>VLOOKUP(W607,NIVEAUXADMIN!I:J,2,FALSE)</f>
        <v>HT09932-01</v>
      </c>
      <c r="AG607" s="162">
        <f>IF(SUMPRODUCT(($A$4:$A607=A607)*($V$4:$V607=V607))&gt;1,0,1)</f>
        <v>0</v>
      </c>
    </row>
    <row r="608" spans="1:33" s="162" customFormat="1" ht="15" customHeight="1">
      <c r="A608" s="162" t="s">
        <v>2847</v>
      </c>
      <c r="B608" s="162" t="s">
        <v>2848</v>
      </c>
      <c r="C608" s="162" t="s">
        <v>38</v>
      </c>
      <c r="D608" s="162" t="s">
        <v>2702</v>
      </c>
      <c r="F608" s="162" t="s">
        <v>16</v>
      </c>
      <c r="G608" s="162" t="str">
        <f>CHOOSE(MONTH(H608), "Janvier", "Fevrier", "Mars", "Avril", "Mai", "Juin", "Juillet", "Aout", "Septembre", "Octobre", "Novembre", "Decembre")</f>
        <v>Octobre</v>
      </c>
      <c r="H608" s="153">
        <v>42662</v>
      </c>
      <c r="I608" s="84" t="s">
        <v>1051</v>
      </c>
      <c r="J608" s="162" t="s">
        <v>1052</v>
      </c>
      <c r="K608" s="162" t="s">
        <v>1054</v>
      </c>
      <c r="L608" s="72"/>
      <c r="M608" s="80" t="str">
        <f>IFERROR(VLOOKUP(K608,REFERENCES!R:S,2,FALSE),"")</f>
        <v>Nombre</v>
      </c>
      <c r="N608" s="75">
        <v>20</v>
      </c>
      <c r="O608" s="75"/>
      <c r="P608" s="75"/>
      <c r="Q608" s="75"/>
      <c r="R608" s="79">
        <v>50</v>
      </c>
      <c r="S608" s="75">
        <v>10</v>
      </c>
      <c r="U608" s="162" t="s">
        <v>169</v>
      </c>
      <c r="V608" s="162" t="s">
        <v>328</v>
      </c>
      <c r="W608" s="86" t="s">
        <v>1322</v>
      </c>
      <c r="X608" s="166" t="s">
        <v>2787</v>
      </c>
      <c r="AB608" s="162" t="str">
        <f>UPPER(LEFT(A608,3)&amp;YEAR(H608)&amp;MONTH(H608)&amp;DAY((H608))&amp;LEFT(U608,2)&amp;LEFT(V608,2)&amp;LEFT(W608,2))</f>
        <v>CRO20161019NOBA1È</v>
      </c>
      <c r="AC608" s="162">
        <f>COUNTIF($AB$4:$AB$297,AB608)</f>
        <v>0</v>
      </c>
      <c r="AD608" s="162" t="str">
        <f>VLOOKUP(U608,NIVEAUXADMIN!A:B,2,FALSE)</f>
        <v>HT09</v>
      </c>
      <c r="AE608" s="162" t="str">
        <f>VLOOKUP(V608,NIVEAUXADMIN!E:F,2,FALSE)</f>
        <v>HT09932</v>
      </c>
      <c r="AF608" s="162" t="str">
        <f>VLOOKUP(W608,NIVEAUXADMIN!I:J,2,FALSE)</f>
        <v>HT09932-01</v>
      </c>
      <c r="AG608" s="162">
        <f>IF(SUMPRODUCT(($A$4:$A608=A608)*($V$4:$V608=V608))&gt;1,0,1)</f>
        <v>0</v>
      </c>
    </row>
    <row r="609" spans="1:33" s="162" customFormat="1" ht="15" customHeight="1">
      <c r="A609" s="162" t="s">
        <v>2847</v>
      </c>
      <c r="B609" s="162" t="s">
        <v>2848</v>
      </c>
      <c r="C609" s="162" t="s">
        <v>38</v>
      </c>
      <c r="D609" s="162" t="s">
        <v>2702</v>
      </c>
      <c r="F609" s="162" t="s">
        <v>16</v>
      </c>
      <c r="G609" s="162" t="str">
        <f>CHOOSE(MONTH(H609), "Janvier", "Fevrier", "Mars", "Avril", "Mai", "Juin", "Juillet", "Aout", "Septembre", "Octobre", "Novembre", "Decembre")</f>
        <v>Octobre</v>
      </c>
      <c r="H609" s="153">
        <v>42662</v>
      </c>
      <c r="I609" s="84" t="s">
        <v>1051</v>
      </c>
      <c r="J609" s="162" t="s">
        <v>1052</v>
      </c>
      <c r="K609" s="162" t="s">
        <v>1062</v>
      </c>
      <c r="L609" s="72"/>
      <c r="M609" s="80" t="str">
        <f>IFERROR(VLOOKUP(K609,REFERENCES!R:S,2,FALSE),"")</f>
        <v>Nombre</v>
      </c>
      <c r="N609" s="75">
        <v>44</v>
      </c>
      <c r="O609" s="75"/>
      <c r="P609" s="75"/>
      <c r="Q609" s="75"/>
      <c r="R609" s="79">
        <v>220</v>
      </c>
      <c r="S609" s="75">
        <v>44</v>
      </c>
      <c r="U609" s="162" t="s">
        <v>169</v>
      </c>
      <c r="V609" s="162" t="s">
        <v>328</v>
      </c>
      <c r="W609" s="86" t="s">
        <v>1322</v>
      </c>
      <c r="X609" s="166" t="s">
        <v>2786</v>
      </c>
      <c r="AB609" s="162" t="str">
        <f>UPPER(LEFT(A609,3)&amp;YEAR(H609)&amp;MONTH(H609)&amp;DAY((H609))&amp;LEFT(U609,2)&amp;LEFT(V609,2)&amp;LEFT(W609,2))</f>
        <v>CRO20161019NOBA1È</v>
      </c>
      <c r="AC609" s="162">
        <f>COUNTIF($AB$4:$AB$297,AB609)</f>
        <v>0</v>
      </c>
      <c r="AD609" s="162" t="str">
        <f>VLOOKUP(U609,NIVEAUXADMIN!A:B,2,FALSE)</f>
        <v>HT09</v>
      </c>
      <c r="AE609" s="162" t="str">
        <f>VLOOKUP(V609,NIVEAUXADMIN!E:F,2,FALSE)</f>
        <v>HT09932</v>
      </c>
      <c r="AF609" s="162" t="str">
        <f>VLOOKUP(W609,NIVEAUXADMIN!I:J,2,FALSE)</f>
        <v>HT09932-01</v>
      </c>
      <c r="AG609" s="162">
        <f>IF(SUMPRODUCT(($A$4:$A609=A609)*($V$4:$V609=V609))&gt;1,0,1)</f>
        <v>0</v>
      </c>
    </row>
    <row r="610" spans="1:33" s="162" customFormat="1" ht="15" customHeight="1">
      <c r="A610" s="162" t="s">
        <v>2847</v>
      </c>
      <c r="B610" s="162" t="s">
        <v>2848</v>
      </c>
      <c r="C610" s="162" t="s">
        <v>38</v>
      </c>
      <c r="D610" s="162" t="s">
        <v>2702</v>
      </c>
      <c r="F610" s="162" t="s">
        <v>16</v>
      </c>
      <c r="G610" s="162" t="str">
        <f>CHOOSE(MONTH(H610), "Janvier", "Fevrier", "Mars", "Avril", "Mai", "Juin", "Juillet", "Aout", "Septembre", "Octobre", "Novembre", "Decembre")</f>
        <v>Octobre</v>
      </c>
      <c r="H610" s="153">
        <v>42662</v>
      </c>
      <c r="I610" s="84" t="s">
        <v>1051</v>
      </c>
      <c r="J610" s="162" t="s">
        <v>1052</v>
      </c>
      <c r="K610" s="162" t="s">
        <v>1063</v>
      </c>
      <c r="L610" s="72"/>
      <c r="M610" s="80" t="str">
        <f>IFERROR(VLOOKUP(K610,REFERENCES!R:S,2,FALSE),"")</f>
        <v>Nombre</v>
      </c>
      <c r="N610" s="75">
        <v>44</v>
      </c>
      <c r="O610" s="75"/>
      <c r="P610" s="75"/>
      <c r="Q610" s="75"/>
      <c r="R610" s="79">
        <v>220</v>
      </c>
      <c r="S610" s="75">
        <v>44</v>
      </c>
      <c r="U610" s="162" t="s">
        <v>169</v>
      </c>
      <c r="V610" s="162" t="s">
        <v>328</v>
      </c>
      <c r="W610" s="86" t="s">
        <v>1322</v>
      </c>
      <c r="X610" s="166" t="s">
        <v>2786</v>
      </c>
      <c r="AB610" s="162" t="str">
        <f>UPPER(LEFT(A610,3)&amp;YEAR(H610)&amp;MONTH(H610)&amp;DAY((H610))&amp;LEFT(U610,2)&amp;LEFT(V610,2)&amp;LEFT(W610,2))</f>
        <v>CRO20161019NOBA1È</v>
      </c>
      <c r="AC610" s="162">
        <f>COUNTIF($AB$4:$AB$297,AB610)</f>
        <v>0</v>
      </c>
      <c r="AD610" s="162" t="str">
        <f>VLOOKUP(U610,NIVEAUXADMIN!A:B,2,FALSE)</f>
        <v>HT09</v>
      </c>
      <c r="AE610" s="162" t="str">
        <f>VLOOKUP(V610,NIVEAUXADMIN!E:F,2,FALSE)</f>
        <v>HT09932</v>
      </c>
      <c r="AF610" s="162" t="str">
        <f>VLOOKUP(W610,NIVEAUXADMIN!I:J,2,FALSE)</f>
        <v>HT09932-01</v>
      </c>
      <c r="AG610" s="162">
        <f>IF(SUMPRODUCT(($A$4:$A610=A610)*($V$4:$V610=V610))&gt;1,0,1)</f>
        <v>0</v>
      </c>
    </row>
    <row r="611" spans="1:33" s="162" customFormat="1" ht="15" customHeight="1">
      <c r="A611" s="162" t="s">
        <v>2847</v>
      </c>
      <c r="B611" s="162" t="s">
        <v>2848</v>
      </c>
      <c r="C611" s="162" t="s">
        <v>38</v>
      </c>
      <c r="D611" s="162" t="s">
        <v>2702</v>
      </c>
      <c r="F611" s="162" t="s">
        <v>16</v>
      </c>
      <c r="G611" s="162" t="str">
        <f>CHOOSE(MONTH(H611), "Janvier", "Fevrier", "Mars", "Avril", "Mai", "Juin", "Juillet", "Aout", "Septembre", "Octobre", "Novembre", "Decembre")</f>
        <v>Octobre</v>
      </c>
      <c r="H611" s="153">
        <v>42662</v>
      </c>
      <c r="I611" s="84" t="s">
        <v>1051</v>
      </c>
      <c r="J611" s="162" t="s">
        <v>1052</v>
      </c>
      <c r="K611" s="162" t="s">
        <v>1054</v>
      </c>
      <c r="L611" s="72"/>
      <c r="M611" s="80" t="str">
        <f>IFERROR(VLOOKUP(K611,REFERENCES!R:S,2,FALSE),"")</f>
        <v>Nombre</v>
      </c>
      <c r="N611" s="75">
        <v>88</v>
      </c>
      <c r="O611" s="75"/>
      <c r="P611" s="75"/>
      <c r="Q611" s="75"/>
      <c r="R611" s="79">
        <v>220</v>
      </c>
      <c r="S611" s="75">
        <v>44</v>
      </c>
      <c r="U611" s="162" t="s">
        <v>169</v>
      </c>
      <c r="V611" s="162" t="s">
        <v>328</v>
      </c>
      <c r="W611" s="86" t="s">
        <v>1322</v>
      </c>
      <c r="X611" s="166" t="s">
        <v>2786</v>
      </c>
      <c r="AB611" s="162" t="str">
        <f>UPPER(LEFT(A611,3)&amp;YEAR(H611)&amp;MONTH(H611)&amp;DAY((H611))&amp;LEFT(U611,2)&amp;LEFT(V611,2)&amp;LEFT(W611,2))</f>
        <v>CRO20161019NOBA1È</v>
      </c>
      <c r="AC611" s="162">
        <f>COUNTIF($AB$4:$AB$297,AB611)</f>
        <v>0</v>
      </c>
      <c r="AD611" s="162" t="str">
        <f>VLOOKUP(U611,NIVEAUXADMIN!A:B,2,FALSE)</f>
        <v>HT09</v>
      </c>
      <c r="AE611" s="162" t="str">
        <f>VLOOKUP(V611,NIVEAUXADMIN!E:F,2,FALSE)</f>
        <v>HT09932</v>
      </c>
      <c r="AF611" s="162" t="str">
        <f>VLOOKUP(W611,NIVEAUXADMIN!I:J,2,FALSE)</f>
        <v>HT09932-01</v>
      </c>
      <c r="AG611" s="162">
        <f>IF(SUMPRODUCT(($A$4:$A611=A611)*($V$4:$V611=V611))&gt;1,0,1)</f>
        <v>0</v>
      </c>
    </row>
    <row r="612" spans="1:33" s="162" customFormat="1" ht="15" customHeight="1">
      <c r="A612" s="162" t="s">
        <v>2847</v>
      </c>
      <c r="B612" s="162" t="s">
        <v>2848</v>
      </c>
      <c r="C612" s="162" t="s">
        <v>38</v>
      </c>
      <c r="D612" s="162" t="s">
        <v>2702</v>
      </c>
      <c r="F612" s="162" t="s">
        <v>16</v>
      </c>
      <c r="G612" s="162" t="str">
        <f>CHOOSE(MONTH(H612), "Janvier", "Fevrier", "Mars", "Avril", "Mai", "Juin", "Juillet", "Aout", "Septembre", "Octobre", "Novembre", "Decembre")</f>
        <v>Octobre</v>
      </c>
      <c r="H612" s="153">
        <v>42662</v>
      </c>
      <c r="I612" s="84" t="s">
        <v>1051</v>
      </c>
      <c r="J612" s="162" t="s">
        <v>1052</v>
      </c>
      <c r="K612" s="162" t="s">
        <v>1062</v>
      </c>
      <c r="L612" s="72"/>
      <c r="M612" s="80" t="str">
        <f>IFERROR(VLOOKUP(K612,REFERENCES!R:S,2,FALSE),"")</f>
        <v>Nombre</v>
      </c>
      <c r="N612" s="75">
        <v>10</v>
      </c>
      <c r="O612" s="75"/>
      <c r="P612" s="75"/>
      <c r="Q612" s="75"/>
      <c r="R612" s="79">
        <v>50</v>
      </c>
      <c r="S612" s="75">
        <v>10</v>
      </c>
      <c r="U612" s="162" t="s">
        <v>169</v>
      </c>
      <c r="V612" s="162" t="s">
        <v>328</v>
      </c>
      <c r="W612" s="86" t="s">
        <v>1322</v>
      </c>
      <c r="X612" s="166" t="s">
        <v>2788</v>
      </c>
      <c r="AB612" s="162" t="str">
        <f>UPPER(LEFT(A612,3)&amp;YEAR(H612)&amp;MONTH(H612)&amp;DAY((H612))&amp;LEFT(U612,2)&amp;LEFT(V612,2)&amp;LEFT(W612,2))</f>
        <v>CRO20161019NOBA1È</v>
      </c>
      <c r="AC612" s="162">
        <f>COUNTIF($AB$4:$AB$297,AB612)</f>
        <v>0</v>
      </c>
      <c r="AD612" s="162" t="str">
        <f>VLOOKUP(U612,NIVEAUXADMIN!A:B,2,FALSE)</f>
        <v>HT09</v>
      </c>
      <c r="AE612" s="162" t="str">
        <f>VLOOKUP(V612,NIVEAUXADMIN!E:F,2,FALSE)</f>
        <v>HT09932</v>
      </c>
      <c r="AF612" s="162" t="str">
        <f>VLOOKUP(W612,NIVEAUXADMIN!I:J,2,FALSE)</f>
        <v>HT09932-01</v>
      </c>
      <c r="AG612" s="162">
        <f>IF(SUMPRODUCT(($A$4:$A612=A612)*($V$4:$V612=V612))&gt;1,0,1)</f>
        <v>0</v>
      </c>
    </row>
    <row r="613" spans="1:33" s="162" customFormat="1" ht="15" customHeight="1">
      <c r="A613" s="162" t="s">
        <v>2847</v>
      </c>
      <c r="B613" s="162" t="s">
        <v>2848</v>
      </c>
      <c r="C613" s="162" t="s">
        <v>38</v>
      </c>
      <c r="D613" s="162" t="s">
        <v>2702</v>
      </c>
      <c r="F613" s="162" t="s">
        <v>16</v>
      </c>
      <c r="G613" s="162" t="str">
        <f>CHOOSE(MONTH(H613), "Janvier", "Fevrier", "Mars", "Avril", "Mai", "Juin", "Juillet", "Aout", "Septembre", "Octobre", "Novembre", "Decembre")</f>
        <v>Octobre</v>
      </c>
      <c r="H613" s="153">
        <v>42662</v>
      </c>
      <c r="I613" s="84" t="s">
        <v>1051</v>
      </c>
      <c r="J613" s="162" t="s">
        <v>1052</v>
      </c>
      <c r="K613" s="162" t="s">
        <v>1063</v>
      </c>
      <c r="L613" s="72"/>
      <c r="M613" s="80" t="str">
        <f>IFERROR(VLOOKUP(K613,REFERENCES!R:S,2,FALSE),"")</f>
        <v>Nombre</v>
      </c>
      <c r="N613" s="75">
        <v>10</v>
      </c>
      <c r="O613" s="75"/>
      <c r="P613" s="75"/>
      <c r="Q613" s="75"/>
      <c r="R613" s="79">
        <v>50</v>
      </c>
      <c r="S613" s="75">
        <v>10</v>
      </c>
      <c r="U613" s="162" t="s">
        <v>169</v>
      </c>
      <c r="V613" s="162" t="s">
        <v>328</v>
      </c>
      <c r="W613" s="86" t="s">
        <v>1322</v>
      </c>
      <c r="X613" s="166" t="s">
        <v>2788</v>
      </c>
      <c r="AB613" s="162" t="str">
        <f>UPPER(LEFT(A613,3)&amp;YEAR(H613)&amp;MONTH(H613)&amp;DAY((H613))&amp;LEFT(U613,2)&amp;LEFT(V613,2)&amp;LEFT(W613,2))</f>
        <v>CRO20161019NOBA1È</v>
      </c>
      <c r="AC613" s="162">
        <f>COUNTIF($AB$4:$AB$297,AB613)</f>
        <v>0</v>
      </c>
      <c r="AD613" s="162" t="str">
        <f>VLOOKUP(U613,NIVEAUXADMIN!A:B,2,FALSE)</f>
        <v>HT09</v>
      </c>
      <c r="AE613" s="162" t="str">
        <f>VLOOKUP(V613,NIVEAUXADMIN!E:F,2,FALSE)</f>
        <v>HT09932</v>
      </c>
      <c r="AF613" s="162" t="str">
        <f>VLOOKUP(W613,NIVEAUXADMIN!I:J,2,FALSE)</f>
        <v>HT09932-01</v>
      </c>
      <c r="AG613" s="162">
        <f>IF(SUMPRODUCT(($A$4:$A613=A613)*($V$4:$V613=V613))&gt;1,0,1)</f>
        <v>0</v>
      </c>
    </row>
    <row r="614" spans="1:33" s="162" customFormat="1" ht="15" customHeight="1">
      <c r="A614" s="162" t="s">
        <v>2847</v>
      </c>
      <c r="B614" s="162" t="s">
        <v>2848</v>
      </c>
      <c r="C614" s="162" t="s">
        <v>38</v>
      </c>
      <c r="D614" s="162" t="s">
        <v>2702</v>
      </c>
      <c r="F614" s="162" t="s">
        <v>16</v>
      </c>
      <c r="G614" s="162" t="str">
        <f>CHOOSE(MONTH(H614), "Janvier", "Fevrier", "Mars", "Avril", "Mai", "Juin", "Juillet", "Aout", "Septembre", "Octobre", "Novembre", "Decembre")</f>
        <v>Octobre</v>
      </c>
      <c r="H614" s="153">
        <v>42662</v>
      </c>
      <c r="I614" s="84" t="s">
        <v>1051</v>
      </c>
      <c r="J614" s="162" t="s">
        <v>1052</v>
      </c>
      <c r="K614" s="162" t="s">
        <v>1054</v>
      </c>
      <c r="L614" s="72"/>
      <c r="M614" s="80" t="str">
        <f>IFERROR(VLOOKUP(K614,REFERENCES!R:S,2,FALSE),"")</f>
        <v>Nombre</v>
      </c>
      <c r="N614" s="75">
        <v>20</v>
      </c>
      <c r="O614" s="75"/>
      <c r="P614" s="75"/>
      <c r="Q614" s="75"/>
      <c r="R614" s="79">
        <v>50</v>
      </c>
      <c r="S614" s="75">
        <v>10</v>
      </c>
      <c r="U614" s="162" t="s">
        <v>169</v>
      </c>
      <c r="V614" s="162" t="s">
        <v>328</v>
      </c>
      <c r="W614" s="86" t="s">
        <v>1322</v>
      </c>
      <c r="X614" s="166" t="s">
        <v>2788</v>
      </c>
      <c r="AB614" s="162" t="str">
        <f>UPPER(LEFT(A614,3)&amp;YEAR(H614)&amp;MONTH(H614)&amp;DAY((H614))&amp;LEFT(U614,2)&amp;LEFT(V614,2)&amp;LEFT(W614,2))</f>
        <v>CRO20161019NOBA1È</v>
      </c>
      <c r="AC614" s="162">
        <f>COUNTIF($AB$4:$AB$297,AB614)</f>
        <v>0</v>
      </c>
      <c r="AD614" s="162" t="str">
        <f>VLOOKUP(U614,NIVEAUXADMIN!A:B,2,FALSE)</f>
        <v>HT09</v>
      </c>
      <c r="AE614" s="162" t="str">
        <f>VLOOKUP(V614,NIVEAUXADMIN!E:F,2,FALSE)</f>
        <v>HT09932</v>
      </c>
      <c r="AF614" s="162" t="str">
        <f>VLOOKUP(W614,NIVEAUXADMIN!I:J,2,FALSE)</f>
        <v>HT09932-01</v>
      </c>
      <c r="AG614" s="162">
        <f>IF(SUMPRODUCT(($A$4:$A614=A614)*($V$4:$V614=V614))&gt;1,0,1)</f>
        <v>0</v>
      </c>
    </row>
    <row r="615" spans="1:33" s="162" customFormat="1" ht="15" customHeight="1">
      <c r="A615" s="162" t="s">
        <v>2847</v>
      </c>
      <c r="B615" s="162" t="s">
        <v>2848</v>
      </c>
      <c r="C615" s="162" t="s">
        <v>38</v>
      </c>
      <c r="D615" s="162" t="s">
        <v>2702</v>
      </c>
      <c r="F615" s="162" t="s">
        <v>16</v>
      </c>
      <c r="G615" s="162" t="str">
        <f>CHOOSE(MONTH(H615), "Janvier", "Fevrier", "Mars", "Avril", "Mai", "Juin", "Juillet", "Aout", "Septembre", "Octobre", "Novembre", "Decembre")</f>
        <v>Octobre</v>
      </c>
      <c r="H615" s="153">
        <v>42672</v>
      </c>
      <c r="I615" s="84" t="s">
        <v>1051</v>
      </c>
      <c r="J615" s="162" t="s">
        <v>1052</v>
      </c>
      <c r="K615" s="162" t="s">
        <v>1062</v>
      </c>
      <c r="L615" s="72"/>
      <c r="M615" s="80" t="str">
        <f>IFERROR(VLOOKUP(K615,REFERENCES!R:S,2,FALSE),"")</f>
        <v>Nombre</v>
      </c>
      <c r="N615" s="75">
        <v>168</v>
      </c>
      <c r="O615" s="75"/>
      <c r="P615" s="75"/>
      <c r="Q615" s="75"/>
      <c r="R615" s="79">
        <v>840</v>
      </c>
      <c r="S615" s="75">
        <v>168</v>
      </c>
      <c r="U615" s="162" t="s">
        <v>169</v>
      </c>
      <c r="V615" s="162" t="s">
        <v>439</v>
      </c>
      <c r="W615" s="86" t="s">
        <v>1326</v>
      </c>
      <c r="X615" s="166" t="s">
        <v>2796</v>
      </c>
      <c r="AB615" s="162" t="str">
        <f>UPPER(LEFT(A615,3)&amp;YEAR(H615)&amp;MONTH(H615)&amp;DAY((H615))&amp;LEFT(U615,2)&amp;LEFT(V615,2)&amp;LEFT(W615,2))</f>
        <v>CRO20161029NOMO1È</v>
      </c>
      <c r="AC615" s="162">
        <f>COUNTIF($AB$4:$AB$297,AB615)</f>
        <v>0</v>
      </c>
      <c r="AD615" s="162" t="str">
        <f>VLOOKUP(U615,NIVEAUXADMIN!A:B,2,FALSE)</f>
        <v>HT09</v>
      </c>
      <c r="AE615" s="162" t="str">
        <f>VLOOKUP(V615,NIVEAUXADMIN!E:F,2,FALSE)</f>
        <v>HT09931</v>
      </c>
      <c r="AF615" s="162" t="str">
        <f>VLOOKUP(W615,NIVEAUXADMIN!I:J,2,FALSE)</f>
        <v>HT09931-01</v>
      </c>
      <c r="AG615" s="162">
        <f>IF(SUMPRODUCT(($A$4:$A615=A615)*($V$4:$V615=V615))&gt;1,0,1)</f>
        <v>1</v>
      </c>
    </row>
    <row r="616" spans="1:33" s="162" customFormat="1" ht="15" customHeight="1">
      <c r="A616" s="162" t="s">
        <v>2847</v>
      </c>
      <c r="B616" s="162" t="s">
        <v>2848</v>
      </c>
      <c r="C616" s="162" t="s">
        <v>38</v>
      </c>
      <c r="D616" s="162" t="s">
        <v>2702</v>
      </c>
      <c r="F616" s="162" t="s">
        <v>16</v>
      </c>
      <c r="G616" s="162" t="str">
        <f>CHOOSE(MONTH(H616), "Janvier", "Fevrier", "Mars", "Avril", "Mai", "Juin", "Juillet", "Aout", "Septembre", "Octobre", "Novembre", "Decembre")</f>
        <v>Octobre</v>
      </c>
      <c r="H616" s="153">
        <v>42672</v>
      </c>
      <c r="I616" s="84" t="s">
        <v>1051</v>
      </c>
      <c r="J616" s="162" t="s">
        <v>1052</v>
      </c>
      <c r="K616" s="162" t="s">
        <v>1056</v>
      </c>
      <c r="L616" s="72"/>
      <c r="M616" s="80" t="str">
        <f>IFERROR(VLOOKUP(K616,REFERENCES!R:S,2,FALSE),"")</f>
        <v>Nombre</v>
      </c>
      <c r="N616" s="75">
        <v>1</v>
      </c>
      <c r="O616" s="75"/>
      <c r="P616" s="75"/>
      <c r="Q616" s="75"/>
      <c r="R616" s="79">
        <v>840</v>
      </c>
      <c r="S616" s="75">
        <v>168</v>
      </c>
      <c r="U616" s="162" t="s">
        <v>169</v>
      </c>
      <c r="V616" s="162" t="s">
        <v>439</v>
      </c>
      <c r="W616" s="86" t="s">
        <v>1326</v>
      </c>
      <c r="X616" s="166" t="s">
        <v>2796</v>
      </c>
      <c r="AB616" s="162" t="str">
        <f>UPPER(LEFT(A616,3)&amp;YEAR(H616)&amp;MONTH(H616)&amp;DAY((H616))&amp;LEFT(U616,2)&amp;LEFT(V616,2)&amp;LEFT(W616,2))</f>
        <v>CRO20161029NOMO1È</v>
      </c>
      <c r="AC616" s="162">
        <f>COUNTIF($AB$4:$AB$297,AB616)</f>
        <v>0</v>
      </c>
      <c r="AD616" s="162" t="str">
        <f>VLOOKUP(U616,NIVEAUXADMIN!A:B,2,FALSE)</f>
        <v>HT09</v>
      </c>
      <c r="AE616" s="162" t="str">
        <f>VLOOKUP(V616,NIVEAUXADMIN!E:F,2,FALSE)</f>
        <v>HT09931</v>
      </c>
      <c r="AF616" s="162" t="str">
        <f>VLOOKUP(W616,NIVEAUXADMIN!I:J,2,FALSE)</f>
        <v>HT09931-01</v>
      </c>
      <c r="AG616" s="162">
        <f>IF(SUMPRODUCT(($A$4:$A616=A616)*($V$4:$V616=V616))&gt;1,0,1)</f>
        <v>0</v>
      </c>
    </row>
    <row r="617" spans="1:33" s="162" customFormat="1" ht="15" customHeight="1">
      <c r="A617" s="162" t="s">
        <v>2847</v>
      </c>
      <c r="B617" s="162" t="s">
        <v>2848</v>
      </c>
      <c r="C617" s="162" t="s">
        <v>38</v>
      </c>
      <c r="D617" s="162" t="s">
        <v>2702</v>
      </c>
      <c r="F617" s="162" t="s">
        <v>16</v>
      </c>
      <c r="G617" s="162" t="str">
        <f>CHOOSE(MONTH(H617), "Janvier", "Fevrier", "Mars", "Avril", "Mai", "Juin", "Juillet", "Aout", "Septembre", "Octobre", "Novembre", "Decembre")</f>
        <v>Octobre</v>
      </c>
      <c r="H617" s="153">
        <v>42672</v>
      </c>
      <c r="I617" s="84" t="s">
        <v>1051</v>
      </c>
      <c r="J617" s="162" t="s">
        <v>1052</v>
      </c>
      <c r="K617" s="162" t="s">
        <v>1063</v>
      </c>
      <c r="L617" s="72"/>
      <c r="M617" s="80" t="str">
        <f>IFERROR(VLOOKUP(K617,REFERENCES!R:S,2,FALSE),"")</f>
        <v>Nombre</v>
      </c>
      <c r="N617" s="75">
        <v>168</v>
      </c>
      <c r="O617" s="75"/>
      <c r="P617" s="75"/>
      <c r="Q617" s="75"/>
      <c r="R617" s="79">
        <v>840</v>
      </c>
      <c r="S617" s="75">
        <v>168</v>
      </c>
      <c r="U617" s="162" t="s">
        <v>169</v>
      </c>
      <c r="V617" s="162" t="s">
        <v>439</v>
      </c>
      <c r="W617" s="86" t="s">
        <v>1326</v>
      </c>
      <c r="X617" s="166" t="s">
        <v>2796</v>
      </c>
      <c r="AB617" s="162" t="str">
        <f>UPPER(LEFT(A617,3)&amp;YEAR(H617)&amp;MONTH(H617)&amp;DAY((H617))&amp;LEFT(U617,2)&amp;LEFT(V617,2)&amp;LEFT(W617,2))</f>
        <v>CRO20161029NOMO1È</v>
      </c>
      <c r="AC617" s="162">
        <f>COUNTIF($AB$4:$AB$297,AB617)</f>
        <v>0</v>
      </c>
      <c r="AD617" s="162" t="str">
        <f>VLOOKUP(U617,NIVEAUXADMIN!A:B,2,FALSE)</f>
        <v>HT09</v>
      </c>
      <c r="AE617" s="162" t="str">
        <f>VLOOKUP(V617,NIVEAUXADMIN!E:F,2,FALSE)</f>
        <v>HT09931</v>
      </c>
      <c r="AF617" s="162" t="str">
        <f>VLOOKUP(W617,NIVEAUXADMIN!I:J,2,FALSE)</f>
        <v>HT09931-01</v>
      </c>
      <c r="AG617" s="162">
        <f>IF(SUMPRODUCT(($A$4:$A617=A617)*($V$4:$V617=V617))&gt;1,0,1)</f>
        <v>0</v>
      </c>
    </row>
    <row r="618" spans="1:33" s="162" customFormat="1" ht="15" customHeight="1">
      <c r="A618" s="162" t="s">
        <v>2847</v>
      </c>
      <c r="B618" s="162" t="s">
        <v>2848</v>
      </c>
      <c r="C618" s="162" t="s">
        <v>38</v>
      </c>
      <c r="D618" s="162" t="s">
        <v>2702</v>
      </c>
      <c r="F618" s="162" t="s">
        <v>16</v>
      </c>
      <c r="G618" s="162" t="str">
        <f>CHOOSE(MONTH(H618), "Janvier", "Fevrier", "Mars", "Avril", "Mai", "Juin", "Juillet", "Aout", "Septembre", "Octobre", "Novembre", "Decembre")</f>
        <v>Octobre</v>
      </c>
      <c r="H618" s="153">
        <v>42672</v>
      </c>
      <c r="I618" s="84" t="s">
        <v>1051</v>
      </c>
      <c r="J618" s="162" t="s">
        <v>1052</v>
      </c>
      <c r="K618" s="162" t="s">
        <v>1054</v>
      </c>
      <c r="L618" s="72"/>
      <c r="M618" s="80" t="str">
        <f>IFERROR(VLOOKUP(K618,REFERENCES!R:S,2,FALSE),"")</f>
        <v>Nombre</v>
      </c>
      <c r="N618" s="75">
        <v>336</v>
      </c>
      <c r="O618" s="75"/>
      <c r="P618" s="75"/>
      <c r="Q618" s="75"/>
      <c r="R618" s="79">
        <v>840</v>
      </c>
      <c r="S618" s="75">
        <v>168</v>
      </c>
      <c r="U618" s="162" t="s">
        <v>169</v>
      </c>
      <c r="V618" s="162" t="s">
        <v>439</v>
      </c>
      <c r="W618" s="86" t="s">
        <v>1326</v>
      </c>
      <c r="X618" s="166" t="s">
        <v>2796</v>
      </c>
      <c r="AB618" s="162" t="str">
        <f>UPPER(LEFT(A618,3)&amp;YEAR(H618)&amp;MONTH(H618)&amp;DAY((H618))&amp;LEFT(U618,2)&amp;LEFT(V618,2)&amp;LEFT(W618,2))</f>
        <v>CRO20161029NOMO1È</v>
      </c>
      <c r="AC618" s="162">
        <f>COUNTIF($AB$4:$AB$297,AB618)</f>
        <v>0</v>
      </c>
      <c r="AD618" s="162" t="str">
        <f>VLOOKUP(U618,NIVEAUXADMIN!A:B,2,FALSE)</f>
        <v>HT09</v>
      </c>
      <c r="AE618" s="162" t="str">
        <f>VLOOKUP(V618,NIVEAUXADMIN!E:F,2,FALSE)</f>
        <v>HT09931</v>
      </c>
      <c r="AF618" s="162" t="str">
        <f>VLOOKUP(W618,NIVEAUXADMIN!I:J,2,FALSE)</f>
        <v>HT09931-01</v>
      </c>
      <c r="AG618" s="162">
        <f>IF(SUMPRODUCT(($A$4:$A618=A618)*($V$4:$V618=V618))&gt;1,0,1)</f>
        <v>0</v>
      </c>
    </row>
    <row r="619" spans="1:33" s="162" customFormat="1" ht="15" customHeight="1">
      <c r="A619" s="162" t="s">
        <v>2847</v>
      </c>
      <c r="B619" s="162" t="s">
        <v>2848</v>
      </c>
      <c r="C619" s="162" t="s">
        <v>38</v>
      </c>
      <c r="D619" s="162" t="s">
        <v>2702</v>
      </c>
      <c r="F619" s="162" t="s">
        <v>16</v>
      </c>
      <c r="G619" s="162" t="str">
        <f>CHOOSE(MONTH(H619), "Janvier", "Fevrier", "Mars", "Avril", "Mai", "Juin", "Juillet", "Aout", "Septembre", "Octobre", "Novembre", "Decembre")</f>
        <v>Octobre</v>
      </c>
      <c r="H619" s="153">
        <v>42662</v>
      </c>
      <c r="I619" s="84" t="s">
        <v>1051</v>
      </c>
      <c r="J619" s="162" t="s">
        <v>1052</v>
      </c>
      <c r="K619" s="162" t="s">
        <v>1062</v>
      </c>
      <c r="L619" s="72"/>
      <c r="M619" s="80" t="str">
        <f>IFERROR(VLOOKUP(K619,REFERENCES!R:S,2,FALSE),"")</f>
        <v>Nombre</v>
      </c>
      <c r="N619" s="75">
        <v>50</v>
      </c>
      <c r="O619" s="75"/>
      <c r="P619" s="75"/>
      <c r="Q619" s="75"/>
      <c r="R619" s="79">
        <v>250</v>
      </c>
      <c r="S619" s="75">
        <v>50</v>
      </c>
      <c r="U619" s="162" t="s">
        <v>169</v>
      </c>
      <c r="V619" s="162" t="s">
        <v>328</v>
      </c>
      <c r="W619" s="86" t="s">
        <v>1322</v>
      </c>
      <c r="X619" s="166" t="s">
        <v>2791</v>
      </c>
      <c r="AB619" s="162" t="str">
        <f>UPPER(LEFT(A619,3)&amp;YEAR(H619)&amp;MONTH(H619)&amp;DAY((H619))&amp;LEFT(U619,2)&amp;LEFT(V619,2)&amp;LEFT(W619,2))</f>
        <v>CRO20161019NOBA1È</v>
      </c>
      <c r="AC619" s="162">
        <f>COUNTIF($AB$4:$AB$297,AB619)</f>
        <v>0</v>
      </c>
      <c r="AD619" s="162" t="str">
        <f>VLOOKUP(U619,NIVEAUXADMIN!A:B,2,FALSE)</f>
        <v>HT09</v>
      </c>
      <c r="AE619" s="162" t="str">
        <f>VLOOKUP(V619,NIVEAUXADMIN!E:F,2,FALSE)</f>
        <v>HT09932</v>
      </c>
      <c r="AF619" s="162" t="str">
        <f>VLOOKUP(W619,NIVEAUXADMIN!I:J,2,FALSE)</f>
        <v>HT09932-01</v>
      </c>
      <c r="AG619" s="162">
        <f>IF(SUMPRODUCT(($A$4:$A619=A619)*($V$4:$V619=V619))&gt;1,0,1)</f>
        <v>0</v>
      </c>
    </row>
    <row r="620" spans="1:33" s="162" customFormat="1" ht="15" customHeight="1">
      <c r="A620" s="162" t="s">
        <v>2847</v>
      </c>
      <c r="B620" s="162" t="s">
        <v>2848</v>
      </c>
      <c r="C620" s="162" t="s">
        <v>38</v>
      </c>
      <c r="D620" s="162" t="s">
        <v>2702</v>
      </c>
      <c r="F620" s="162" t="s">
        <v>16</v>
      </c>
      <c r="G620" s="162" t="str">
        <f>CHOOSE(MONTH(H620), "Janvier", "Fevrier", "Mars", "Avril", "Mai", "Juin", "Juillet", "Aout", "Septembre", "Octobre", "Novembre", "Decembre")</f>
        <v>Octobre</v>
      </c>
      <c r="H620" s="153">
        <v>42662</v>
      </c>
      <c r="I620" s="84" t="s">
        <v>1051</v>
      </c>
      <c r="J620" s="162" t="s">
        <v>1052</v>
      </c>
      <c r="K620" s="162" t="s">
        <v>1063</v>
      </c>
      <c r="L620" s="72"/>
      <c r="M620" s="80" t="str">
        <f>IFERROR(VLOOKUP(K620,REFERENCES!R:S,2,FALSE),"")</f>
        <v>Nombre</v>
      </c>
      <c r="N620" s="75">
        <v>100</v>
      </c>
      <c r="O620" s="75"/>
      <c r="P620" s="75"/>
      <c r="Q620" s="75"/>
      <c r="R620" s="79">
        <v>250</v>
      </c>
      <c r="S620" s="75">
        <v>50</v>
      </c>
      <c r="U620" s="162" t="s">
        <v>169</v>
      </c>
      <c r="V620" s="162" t="s">
        <v>328</v>
      </c>
      <c r="W620" s="86" t="s">
        <v>1322</v>
      </c>
      <c r="X620" s="166" t="s">
        <v>2791</v>
      </c>
      <c r="AB620" s="162" t="str">
        <f>UPPER(LEFT(A620,3)&amp;YEAR(H620)&amp;MONTH(H620)&amp;DAY((H620))&amp;LEFT(U620,2)&amp;LEFT(V620,2)&amp;LEFT(W620,2))</f>
        <v>CRO20161019NOBA1È</v>
      </c>
      <c r="AC620" s="162">
        <f>COUNTIF($AB$4:$AB$297,AB620)</f>
        <v>0</v>
      </c>
      <c r="AD620" s="162" t="str">
        <f>VLOOKUP(U620,NIVEAUXADMIN!A:B,2,FALSE)</f>
        <v>HT09</v>
      </c>
      <c r="AE620" s="162" t="str">
        <f>VLOOKUP(V620,NIVEAUXADMIN!E:F,2,FALSE)</f>
        <v>HT09932</v>
      </c>
      <c r="AF620" s="162" t="str">
        <f>VLOOKUP(W620,NIVEAUXADMIN!I:J,2,FALSE)</f>
        <v>HT09932-01</v>
      </c>
      <c r="AG620" s="162">
        <f>IF(SUMPRODUCT(($A$4:$A620=A620)*($V$4:$V620=V620))&gt;1,0,1)</f>
        <v>0</v>
      </c>
    </row>
    <row r="621" spans="1:33" s="162" customFormat="1" ht="15" customHeight="1">
      <c r="A621" s="162" t="s">
        <v>2847</v>
      </c>
      <c r="B621" s="162" t="s">
        <v>2848</v>
      </c>
      <c r="C621" s="162" t="s">
        <v>38</v>
      </c>
      <c r="D621" s="162" t="s">
        <v>2702</v>
      </c>
      <c r="F621" s="162" t="s">
        <v>16</v>
      </c>
      <c r="G621" s="162" t="str">
        <f>CHOOSE(MONTH(H621), "Janvier", "Fevrier", "Mars", "Avril", "Mai", "Juin", "Juillet", "Aout", "Septembre", "Octobre", "Novembre", "Decembre")</f>
        <v>Octobre</v>
      </c>
      <c r="H621" s="153">
        <v>42662</v>
      </c>
      <c r="I621" s="84" t="s">
        <v>1051</v>
      </c>
      <c r="J621" s="162" t="s">
        <v>1052</v>
      </c>
      <c r="K621" s="162" t="s">
        <v>1054</v>
      </c>
      <c r="L621" s="72"/>
      <c r="M621" s="80" t="str">
        <f>IFERROR(VLOOKUP(K621,REFERENCES!R:S,2,FALSE),"")</f>
        <v>Nombre</v>
      </c>
      <c r="N621" s="75">
        <v>100</v>
      </c>
      <c r="O621" s="75"/>
      <c r="P621" s="75"/>
      <c r="Q621" s="75"/>
      <c r="R621" s="79">
        <v>250</v>
      </c>
      <c r="S621" s="75">
        <v>50</v>
      </c>
      <c r="U621" s="162" t="s">
        <v>169</v>
      </c>
      <c r="V621" s="162" t="s">
        <v>328</v>
      </c>
      <c r="W621" s="86" t="s">
        <v>1322</v>
      </c>
      <c r="X621" s="166" t="s">
        <v>2791</v>
      </c>
      <c r="AB621" s="162" t="str">
        <f>UPPER(LEFT(A621,3)&amp;YEAR(H621)&amp;MONTH(H621)&amp;DAY((H621))&amp;LEFT(U621,2)&amp;LEFT(V621,2)&amp;LEFT(W621,2))</f>
        <v>CRO20161019NOBA1È</v>
      </c>
      <c r="AC621" s="162">
        <f>COUNTIF($AB$4:$AB$297,AB621)</f>
        <v>0</v>
      </c>
      <c r="AD621" s="162" t="str">
        <f>VLOOKUP(U621,NIVEAUXADMIN!A:B,2,FALSE)</f>
        <v>HT09</v>
      </c>
      <c r="AE621" s="162" t="str">
        <f>VLOOKUP(V621,NIVEAUXADMIN!E:F,2,FALSE)</f>
        <v>HT09932</v>
      </c>
      <c r="AF621" s="162" t="str">
        <f>VLOOKUP(W621,NIVEAUXADMIN!I:J,2,FALSE)</f>
        <v>HT09932-01</v>
      </c>
      <c r="AG621" s="162">
        <f>IF(SUMPRODUCT(($A$4:$A621=A621)*($V$4:$V621=V621))&gt;1,0,1)</f>
        <v>0</v>
      </c>
    </row>
    <row r="622" spans="1:33" s="162" customFormat="1" ht="15" customHeight="1">
      <c r="A622" s="162" t="s">
        <v>2847</v>
      </c>
      <c r="B622" s="162" t="s">
        <v>2848</v>
      </c>
      <c r="C622" s="162" t="s">
        <v>38</v>
      </c>
      <c r="D622" s="162" t="s">
        <v>2702</v>
      </c>
      <c r="F622" s="162" t="s">
        <v>16</v>
      </c>
      <c r="G622" s="162" t="str">
        <f>CHOOSE(MONTH(H622), "Janvier", "Fevrier", "Mars", "Avril", "Mai", "Juin", "Juillet", "Aout", "Septembre", "Octobre", "Novembre", "Decembre")</f>
        <v>Octobre</v>
      </c>
      <c r="H622" s="153">
        <v>42663</v>
      </c>
      <c r="I622" s="84" t="s">
        <v>1051</v>
      </c>
      <c r="J622" s="162" t="s">
        <v>1052</v>
      </c>
      <c r="K622" s="162" t="s">
        <v>1062</v>
      </c>
      <c r="L622" s="72"/>
      <c r="M622" s="80" t="str">
        <f>IFERROR(VLOOKUP(K622,REFERENCES!R:S,2,FALSE),"")</f>
        <v>Nombre</v>
      </c>
      <c r="N622" s="75">
        <v>10</v>
      </c>
      <c r="O622" s="75"/>
      <c r="P622" s="75"/>
      <c r="Q622" s="75"/>
      <c r="R622" s="79">
        <v>50</v>
      </c>
      <c r="S622" s="75">
        <v>10</v>
      </c>
      <c r="U622" s="162" t="s">
        <v>169</v>
      </c>
      <c r="V622" s="162" t="s">
        <v>427</v>
      </c>
      <c r="W622" s="86" t="s">
        <v>1378</v>
      </c>
      <c r="X622" s="166" t="s">
        <v>2792</v>
      </c>
      <c r="AB622" s="162" t="str">
        <f>UPPER(LEFT(A622,3)&amp;YEAR(H622)&amp;MONTH(H622)&amp;DAY((H622))&amp;LEFT(U622,2)&amp;LEFT(V622,2)&amp;LEFT(W622,2))</f>
        <v>CRO20161020NOBO1È</v>
      </c>
      <c r="AC622" s="162">
        <f>COUNTIF($AB$4:$AB$297,AB622)</f>
        <v>0</v>
      </c>
      <c r="AD622" s="162" t="str">
        <f>VLOOKUP(U622,NIVEAUXADMIN!A:B,2,FALSE)</f>
        <v>HT09</v>
      </c>
      <c r="AE622" s="162" t="str">
        <f>VLOOKUP(V622,NIVEAUXADMIN!E:F,2,FALSE)</f>
        <v>HT09933</v>
      </c>
      <c r="AF622" s="162" t="str">
        <f>VLOOKUP(W622,NIVEAUXADMIN!I:J,2,FALSE)</f>
        <v>HT09933-01</v>
      </c>
      <c r="AG622" s="162">
        <f>IF(SUMPRODUCT(($A$4:$A622=A622)*($V$4:$V622=V622))&gt;1,0,1)</f>
        <v>1</v>
      </c>
    </row>
    <row r="623" spans="1:33" s="162" customFormat="1" ht="15" customHeight="1">
      <c r="A623" s="162" t="s">
        <v>2847</v>
      </c>
      <c r="B623" s="162" t="s">
        <v>2848</v>
      </c>
      <c r="C623" s="162" t="s">
        <v>38</v>
      </c>
      <c r="D623" s="162" t="s">
        <v>2702</v>
      </c>
      <c r="F623" s="162" t="s">
        <v>16</v>
      </c>
      <c r="G623" s="162" t="str">
        <f>CHOOSE(MONTH(H623), "Janvier", "Fevrier", "Mars", "Avril", "Mai", "Juin", "Juillet", "Aout", "Septembre", "Octobre", "Novembre", "Decembre")</f>
        <v>Octobre</v>
      </c>
      <c r="H623" s="153">
        <v>42663</v>
      </c>
      <c r="I623" s="84" t="s">
        <v>1051</v>
      </c>
      <c r="J623" s="162" t="s">
        <v>1052</v>
      </c>
      <c r="K623" s="162" t="s">
        <v>1063</v>
      </c>
      <c r="L623" s="72"/>
      <c r="M623" s="80" t="str">
        <f>IFERROR(VLOOKUP(K623,REFERENCES!R:S,2,FALSE),"")</f>
        <v>Nombre</v>
      </c>
      <c r="N623" s="75">
        <v>10</v>
      </c>
      <c r="O623" s="75"/>
      <c r="P623" s="75"/>
      <c r="Q623" s="75"/>
      <c r="R623" s="79">
        <v>50</v>
      </c>
      <c r="S623" s="75">
        <v>10</v>
      </c>
      <c r="U623" s="162" t="s">
        <v>169</v>
      </c>
      <c r="V623" s="162" t="s">
        <v>427</v>
      </c>
      <c r="W623" s="86" t="s">
        <v>1378</v>
      </c>
      <c r="X623" s="166" t="s">
        <v>2792</v>
      </c>
      <c r="AB623" s="162" t="str">
        <f>UPPER(LEFT(A623,3)&amp;YEAR(H623)&amp;MONTH(H623)&amp;DAY((H623))&amp;LEFT(U623,2)&amp;LEFT(V623,2)&amp;LEFT(W623,2))</f>
        <v>CRO20161020NOBO1È</v>
      </c>
      <c r="AC623" s="162">
        <f>COUNTIF($AB$4:$AB$297,AB623)</f>
        <v>0</v>
      </c>
      <c r="AD623" s="162" t="str">
        <f>VLOOKUP(U623,NIVEAUXADMIN!A:B,2,FALSE)</f>
        <v>HT09</v>
      </c>
      <c r="AE623" s="162" t="str">
        <f>VLOOKUP(V623,NIVEAUXADMIN!E:F,2,FALSE)</f>
        <v>HT09933</v>
      </c>
      <c r="AF623" s="162" t="str">
        <f>VLOOKUP(W623,NIVEAUXADMIN!I:J,2,FALSE)</f>
        <v>HT09933-01</v>
      </c>
      <c r="AG623" s="162">
        <f>IF(SUMPRODUCT(($A$4:$A623=A623)*($V$4:$V623=V623))&gt;1,0,1)</f>
        <v>0</v>
      </c>
    </row>
    <row r="624" spans="1:33" s="162" customFormat="1" ht="15" customHeight="1">
      <c r="A624" s="162" t="s">
        <v>2847</v>
      </c>
      <c r="B624" s="162" t="s">
        <v>2848</v>
      </c>
      <c r="C624" s="162" t="s">
        <v>38</v>
      </c>
      <c r="D624" s="162" t="s">
        <v>2702</v>
      </c>
      <c r="F624" s="162" t="s">
        <v>16</v>
      </c>
      <c r="G624" s="162" t="str">
        <f>CHOOSE(MONTH(H624), "Janvier", "Fevrier", "Mars", "Avril", "Mai", "Juin", "Juillet", "Aout", "Septembre", "Octobre", "Novembre", "Decembre")</f>
        <v>Octobre</v>
      </c>
      <c r="H624" s="153">
        <v>42663</v>
      </c>
      <c r="I624" s="84" t="s">
        <v>1051</v>
      </c>
      <c r="J624" s="162" t="s">
        <v>1052</v>
      </c>
      <c r="K624" s="162" t="s">
        <v>1054</v>
      </c>
      <c r="L624" s="72"/>
      <c r="M624" s="80" t="str">
        <f>IFERROR(VLOOKUP(K624,REFERENCES!R:S,2,FALSE),"")</f>
        <v>Nombre</v>
      </c>
      <c r="N624" s="75">
        <v>20</v>
      </c>
      <c r="O624" s="75"/>
      <c r="P624" s="75"/>
      <c r="Q624" s="75"/>
      <c r="R624" s="79">
        <v>50</v>
      </c>
      <c r="S624" s="75">
        <v>10</v>
      </c>
      <c r="U624" s="162" t="s">
        <v>169</v>
      </c>
      <c r="V624" s="162" t="s">
        <v>427</v>
      </c>
      <c r="W624" s="86" t="s">
        <v>1378</v>
      </c>
      <c r="X624" s="166" t="s">
        <v>2792</v>
      </c>
      <c r="AB624" s="162" t="str">
        <f>UPPER(LEFT(A624,3)&amp;YEAR(H624)&amp;MONTH(H624)&amp;DAY((H624))&amp;LEFT(U624,2)&amp;LEFT(V624,2)&amp;LEFT(W624,2))</f>
        <v>CRO20161020NOBO1È</v>
      </c>
      <c r="AC624" s="162">
        <f>COUNTIF($AB$4:$AB$297,AB624)</f>
        <v>0</v>
      </c>
      <c r="AD624" s="162" t="str">
        <f>VLOOKUP(U624,NIVEAUXADMIN!A:B,2,FALSE)</f>
        <v>HT09</v>
      </c>
      <c r="AE624" s="162" t="str">
        <f>VLOOKUP(V624,NIVEAUXADMIN!E:F,2,FALSE)</f>
        <v>HT09933</v>
      </c>
      <c r="AF624" s="162" t="str">
        <f>VLOOKUP(W624,NIVEAUXADMIN!I:J,2,FALSE)</f>
        <v>HT09933-01</v>
      </c>
      <c r="AG624" s="162">
        <f>IF(SUMPRODUCT(($A$4:$A624=A624)*($V$4:$V624=V624))&gt;1,0,1)</f>
        <v>0</v>
      </c>
    </row>
    <row r="625" spans="1:33" s="162" customFormat="1" ht="15" customHeight="1">
      <c r="A625" s="162" t="s">
        <v>2847</v>
      </c>
      <c r="B625" s="162" t="s">
        <v>2848</v>
      </c>
      <c r="C625" s="162" t="s">
        <v>38</v>
      </c>
      <c r="D625" s="162" t="s">
        <v>2702</v>
      </c>
      <c r="F625" s="162" t="s">
        <v>16</v>
      </c>
      <c r="G625" s="162" t="str">
        <f>CHOOSE(MONTH(H625), "Janvier", "Fevrier", "Mars", "Avril", "Mai", "Juin", "Juillet", "Aout", "Septembre", "Octobre", "Novembre", "Decembre")</f>
        <v>Octobre</v>
      </c>
      <c r="H625" s="153">
        <v>42662</v>
      </c>
      <c r="I625" s="84" t="s">
        <v>1051</v>
      </c>
      <c r="J625" s="162" t="s">
        <v>1052</v>
      </c>
      <c r="K625" s="162" t="s">
        <v>1062</v>
      </c>
      <c r="L625" s="72"/>
      <c r="M625" s="80" t="str">
        <f>IFERROR(VLOOKUP(K625,REFERENCES!R:S,2,FALSE),"")</f>
        <v>Nombre</v>
      </c>
      <c r="N625" s="75">
        <v>10</v>
      </c>
      <c r="O625" s="75"/>
      <c r="P625" s="75"/>
      <c r="Q625" s="75"/>
      <c r="R625" s="79">
        <v>50</v>
      </c>
      <c r="S625" s="75">
        <v>10</v>
      </c>
      <c r="U625" s="162" t="s">
        <v>169</v>
      </c>
      <c r="V625" s="162" t="s">
        <v>328</v>
      </c>
      <c r="W625" s="86" t="s">
        <v>1322</v>
      </c>
      <c r="X625" s="166" t="s">
        <v>2789</v>
      </c>
      <c r="AB625" s="162" t="str">
        <f>UPPER(LEFT(A625,3)&amp;YEAR(H625)&amp;MONTH(H625)&amp;DAY((H625))&amp;LEFT(U625,2)&amp;LEFT(V625,2)&amp;LEFT(W625,2))</f>
        <v>CRO20161019NOBA1È</v>
      </c>
      <c r="AC625" s="162">
        <f>COUNTIF($AB$4:$AB$297,AB625)</f>
        <v>0</v>
      </c>
      <c r="AD625" s="162" t="str">
        <f>VLOOKUP(U625,NIVEAUXADMIN!A:B,2,FALSE)</f>
        <v>HT09</v>
      </c>
      <c r="AE625" s="162" t="str">
        <f>VLOOKUP(V625,NIVEAUXADMIN!E:F,2,FALSE)</f>
        <v>HT09932</v>
      </c>
      <c r="AF625" s="162" t="str">
        <f>VLOOKUP(W625,NIVEAUXADMIN!I:J,2,FALSE)</f>
        <v>HT09932-01</v>
      </c>
      <c r="AG625" s="162">
        <f>IF(SUMPRODUCT(($A$4:$A625=A625)*($V$4:$V625=V625))&gt;1,0,1)</f>
        <v>0</v>
      </c>
    </row>
    <row r="626" spans="1:33" s="162" customFormat="1" ht="15" customHeight="1">
      <c r="A626" s="162" t="s">
        <v>2847</v>
      </c>
      <c r="B626" s="162" t="s">
        <v>2848</v>
      </c>
      <c r="C626" s="162" t="s">
        <v>38</v>
      </c>
      <c r="D626" s="162" t="s">
        <v>2702</v>
      </c>
      <c r="F626" s="162" t="s">
        <v>16</v>
      </c>
      <c r="G626" s="162" t="str">
        <f>CHOOSE(MONTH(H626), "Janvier", "Fevrier", "Mars", "Avril", "Mai", "Juin", "Juillet", "Aout", "Septembre", "Octobre", "Novembre", "Decembre")</f>
        <v>Octobre</v>
      </c>
      <c r="H626" s="153">
        <v>42662</v>
      </c>
      <c r="I626" s="84" t="s">
        <v>1051</v>
      </c>
      <c r="J626" s="162" t="s">
        <v>1052</v>
      </c>
      <c r="K626" s="162" t="s">
        <v>1063</v>
      </c>
      <c r="L626" s="72"/>
      <c r="M626" s="80" t="str">
        <f>IFERROR(VLOOKUP(K626,REFERENCES!R:S,2,FALSE),"")</f>
        <v>Nombre</v>
      </c>
      <c r="N626" s="75">
        <v>10</v>
      </c>
      <c r="O626" s="75"/>
      <c r="P626" s="75"/>
      <c r="Q626" s="75"/>
      <c r="R626" s="79">
        <v>50</v>
      </c>
      <c r="S626" s="75">
        <v>10</v>
      </c>
      <c r="U626" s="162" t="s">
        <v>169</v>
      </c>
      <c r="V626" s="162" t="s">
        <v>328</v>
      </c>
      <c r="W626" s="86" t="s">
        <v>1322</v>
      </c>
      <c r="X626" s="166" t="s">
        <v>2789</v>
      </c>
      <c r="AB626" s="162" t="str">
        <f>UPPER(LEFT(A626,3)&amp;YEAR(H626)&amp;MONTH(H626)&amp;DAY((H626))&amp;LEFT(U626,2)&amp;LEFT(V626,2)&amp;LEFT(W626,2))</f>
        <v>CRO20161019NOBA1È</v>
      </c>
      <c r="AC626" s="162">
        <f>COUNTIF($AB$4:$AB$297,AB626)</f>
        <v>0</v>
      </c>
      <c r="AD626" s="162" t="str">
        <f>VLOOKUP(U626,NIVEAUXADMIN!A:B,2,FALSE)</f>
        <v>HT09</v>
      </c>
      <c r="AE626" s="162" t="str">
        <f>VLOOKUP(V626,NIVEAUXADMIN!E:F,2,FALSE)</f>
        <v>HT09932</v>
      </c>
      <c r="AF626" s="162" t="str">
        <f>VLOOKUP(W626,NIVEAUXADMIN!I:J,2,FALSE)</f>
        <v>HT09932-01</v>
      </c>
      <c r="AG626" s="162">
        <f>IF(SUMPRODUCT(($A$4:$A626=A626)*($V$4:$V626=V626))&gt;1,0,1)</f>
        <v>0</v>
      </c>
    </row>
    <row r="627" spans="1:33" s="162" customFormat="1" ht="15" customHeight="1">
      <c r="A627" s="162" t="s">
        <v>2847</v>
      </c>
      <c r="B627" s="162" t="s">
        <v>2848</v>
      </c>
      <c r="C627" s="162" t="s">
        <v>38</v>
      </c>
      <c r="D627" s="162" t="s">
        <v>2702</v>
      </c>
      <c r="F627" s="162" t="s">
        <v>16</v>
      </c>
      <c r="G627" s="162" t="str">
        <f>CHOOSE(MONTH(H627), "Janvier", "Fevrier", "Mars", "Avril", "Mai", "Juin", "Juillet", "Aout", "Septembre", "Octobre", "Novembre", "Decembre")</f>
        <v>Octobre</v>
      </c>
      <c r="H627" s="153">
        <v>42662</v>
      </c>
      <c r="I627" s="84" t="s">
        <v>1051</v>
      </c>
      <c r="J627" s="162" t="s">
        <v>1052</v>
      </c>
      <c r="K627" s="162" t="s">
        <v>1054</v>
      </c>
      <c r="L627" s="72"/>
      <c r="M627" s="80" t="str">
        <f>IFERROR(VLOOKUP(K627,REFERENCES!R:S,2,FALSE),"")</f>
        <v>Nombre</v>
      </c>
      <c r="N627" s="75">
        <v>20</v>
      </c>
      <c r="O627" s="75"/>
      <c r="P627" s="75"/>
      <c r="Q627" s="75"/>
      <c r="R627" s="79">
        <v>50</v>
      </c>
      <c r="S627" s="75">
        <v>10</v>
      </c>
      <c r="U627" s="162" t="s">
        <v>169</v>
      </c>
      <c r="V627" s="162" t="s">
        <v>328</v>
      </c>
      <c r="W627" s="86" t="s">
        <v>1322</v>
      </c>
      <c r="X627" s="166" t="s">
        <v>2789</v>
      </c>
      <c r="AB627" s="162" t="str">
        <f>UPPER(LEFT(A627,3)&amp;YEAR(H627)&amp;MONTH(H627)&amp;DAY((H627))&amp;LEFT(U627,2)&amp;LEFT(V627,2)&amp;LEFT(W627,2))</f>
        <v>CRO20161019NOBA1È</v>
      </c>
      <c r="AC627" s="162">
        <f>COUNTIF($AB$4:$AB$297,AB627)</f>
        <v>0</v>
      </c>
      <c r="AD627" s="162" t="str">
        <f>VLOOKUP(U627,NIVEAUXADMIN!A:B,2,FALSE)</f>
        <v>HT09</v>
      </c>
      <c r="AE627" s="162" t="str">
        <f>VLOOKUP(V627,NIVEAUXADMIN!E:F,2,FALSE)</f>
        <v>HT09932</v>
      </c>
      <c r="AF627" s="162" t="str">
        <f>VLOOKUP(W627,NIVEAUXADMIN!I:J,2,FALSE)</f>
        <v>HT09932-01</v>
      </c>
      <c r="AG627" s="162">
        <f>IF(SUMPRODUCT(($A$4:$A627=A627)*($V$4:$V627=V627))&gt;1,0,1)</f>
        <v>0</v>
      </c>
    </row>
    <row r="628" spans="1:33" s="162" customFormat="1" ht="15" customHeight="1">
      <c r="A628" s="162" t="s">
        <v>2847</v>
      </c>
      <c r="B628" s="162" t="s">
        <v>2848</v>
      </c>
      <c r="C628" s="162" t="s">
        <v>38</v>
      </c>
      <c r="D628" s="162" t="s">
        <v>2702</v>
      </c>
      <c r="F628" s="162" t="s">
        <v>16</v>
      </c>
      <c r="G628" s="162" t="str">
        <f>CHOOSE(MONTH(H628), "Janvier", "Fevrier", "Mars", "Avril", "Mai", "Juin", "Juillet", "Aout", "Septembre", "Octobre", "Novembre", "Decembre")</f>
        <v>Octobre</v>
      </c>
      <c r="H628" s="153">
        <v>42662</v>
      </c>
      <c r="I628" s="84" t="s">
        <v>1051</v>
      </c>
      <c r="J628" s="162" t="s">
        <v>1052</v>
      </c>
      <c r="K628" s="162" t="s">
        <v>1062</v>
      </c>
      <c r="L628" s="72"/>
      <c r="M628" s="80" t="str">
        <f>IFERROR(VLOOKUP(K628,REFERENCES!R:S,2,FALSE),"")</f>
        <v>Nombre</v>
      </c>
      <c r="N628" s="75">
        <v>5</v>
      </c>
      <c r="O628" s="75"/>
      <c r="P628" s="75"/>
      <c r="Q628" s="75"/>
      <c r="R628" s="79">
        <v>25</v>
      </c>
      <c r="S628" s="75">
        <v>5</v>
      </c>
      <c r="U628" s="162" t="s">
        <v>169</v>
      </c>
      <c r="V628" s="162" t="s">
        <v>328</v>
      </c>
      <c r="W628" s="86" t="s">
        <v>1322</v>
      </c>
      <c r="X628" s="166" t="s">
        <v>2790</v>
      </c>
      <c r="AB628" s="162" t="str">
        <f>UPPER(LEFT(A628,3)&amp;YEAR(H628)&amp;MONTH(H628)&amp;DAY((H628))&amp;LEFT(U628,2)&amp;LEFT(V628,2)&amp;LEFT(W628,2))</f>
        <v>CRO20161019NOBA1È</v>
      </c>
      <c r="AC628" s="162">
        <f>COUNTIF($AB$4:$AB$297,AB628)</f>
        <v>0</v>
      </c>
      <c r="AD628" s="162" t="str">
        <f>VLOOKUP(U628,NIVEAUXADMIN!A:B,2,FALSE)</f>
        <v>HT09</v>
      </c>
      <c r="AE628" s="162" t="str">
        <f>VLOOKUP(V628,NIVEAUXADMIN!E:F,2,FALSE)</f>
        <v>HT09932</v>
      </c>
      <c r="AF628" s="162" t="str">
        <f>VLOOKUP(W628,NIVEAUXADMIN!I:J,2,FALSE)</f>
        <v>HT09932-01</v>
      </c>
      <c r="AG628" s="162">
        <f>IF(SUMPRODUCT(($A$4:$A628=A628)*($V$4:$V628=V628))&gt;1,0,1)</f>
        <v>0</v>
      </c>
    </row>
    <row r="629" spans="1:33" s="162" customFormat="1" ht="15" customHeight="1">
      <c r="A629" s="162" t="s">
        <v>2847</v>
      </c>
      <c r="B629" s="162" t="s">
        <v>2848</v>
      </c>
      <c r="C629" s="162" t="s">
        <v>38</v>
      </c>
      <c r="D629" s="162" t="s">
        <v>2702</v>
      </c>
      <c r="F629" s="162" t="s">
        <v>16</v>
      </c>
      <c r="G629" s="162" t="str">
        <f>CHOOSE(MONTH(H629), "Janvier", "Fevrier", "Mars", "Avril", "Mai", "Juin", "Juillet", "Aout", "Septembre", "Octobre", "Novembre", "Decembre")</f>
        <v>Octobre</v>
      </c>
      <c r="H629" s="153">
        <v>42662</v>
      </c>
      <c r="I629" s="84" t="s">
        <v>1051</v>
      </c>
      <c r="J629" s="162" t="s">
        <v>1052</v>
      </c>
      <c r="K629" s="162" t="s">
        <v>1063</v>
      </c>
      <c r="L629" s="72"/>
      <c r="M629" s="80" t="str">
        <f>IFERROR(VLOOKUP(K629,REFERENCES!R:S,2,FALSE),"")</f>
        <v>Nombre</v>
      </c>
      <c r="N629" s="75">
        <v>5</v>
      </c>
      <c r="O629" s="75"/>
      <c r="P629" s="75"/>
      <c r="Q629" s="75"/>
      <c r="R629" s="79">
        <v>25</v>
      </c>
      <c r="S629" s="75">
        <v>5</v>
      </c>
      <c r="U629" s="162" t="s">
        <v>169</v>
      </c>
      <c r="V629" s="162" t="s">
        <v>328</v>
      </c>
      <c r="W629" s="86" t="s">
        <v>1322</v>
      </c>
      <c r="X629" s="166" t="s">
        <v>2790</v>
      </c>
      <c r="AB629" s="162" t="str">
        <f>UPPER(LEFT(A629,3)&amp;YEAR(H629)&amp;MONTH(H629)&amp;DAY((H629))&amp;LEFT(U629,2)&amp;LEFT(V629,2)&amp;LEFT(W629,2))</f>
        <v>CRO20161019NOBA1È</v>
      </c>
      <c r="AC629" s="162">
        <f>COUNTIF($AB$4:$AB$297,AB629)</f>
        <v>0</v>
      </c>
      <c r="AD629" s="162" t="str">
        <f>VLOOKUP(U629,NIVEAUXADMIN!A:B,2,FALSE)</f>
        <v>HT09</v>
      </c>
      <c r="AE629" s="162" t="str">
        <f>VLOOKUP(V629,NIVEAUXADMIN!E:F,2,FALSE)</f>
        <v>HT09932</v>
      </c>
      <c r="AF629" s="162" t="str">
        <f>VLOOKUP(W629,NIVEAUXADMIN!I:J,2,FALSE)</f>
        <v>HT09932-01</v>
      </c>
      <c r="AG629" s="162">
        <f>IF(SUMPRODUCT(($A$4:$A629=A629)*($V$4:$V629=V629))&gt;1,0,1)</f>
        <v>0</v>
      </c>
    </row>
    <row r="630" spans="1:33" s="162" customFormat="1" ht="15" customHeight="1">
      <c r="A630" s="162" t="s">
        <v>2847</v>
      </c>
      <c r="B630" s="162" t="s">
        <v>2848</v>
      </c>
      <c r="C630" s="162" t="s">
        <v>38</v>
      </c>
      <c r="D630" s="162" t="s">
        <v>2702</v>
      </c>
      <c r="F630" s="162" t="s">
        <v>16</v>
      </c>
      <c r="G630" s="162" t="str">
        <f>CHOOSE(MONTH(H630), "Janvier", "Fevrier", "Mars", "Avril", "Mai", "Juin", "Juillet", "Aout", "Septembre", "Octobre", "Novembre", "Decembre")</f>
        <v>Octobre</v>
      </c>
      <c r="H630" s="153">
        <v>42662</v>
      </c>
      <c r="I630" s="84" t="s">
        <v>1051</v>
      </c>
      <c r="J630" s="162" t="s">
        <v>1052</v>
      </c>
      <c r="K630" s="162" t="s">
        <v>1054</v>
      </c>
      <c r="L630" s="72"/>
      <c r="M630" s="80" t="str">
        <f>IFERROR(VLOOKUP(K630,REFERENCES!R:S,2,FALSE),"")</f>
        <v>Nombre</v>
      </c>
      <c r="N630" s="75">
        <v>10</v>
      </c>
      <c r="O630" s="75"/>
      <c r="P630" s="75"/>
      <c r="Q630" s="75"/>
      <c r="R630" s="79">
        <v>25</v>
      </c>
      <c r="S630" s="75">
        <v>5</v>
      </c>
      <c r="U630" s="162" t="s">
        <v>169</v>
      </c>
      <c r="V630" s="162" t="s">
        <v>328</v>
      </c>
      <c r="W630" s="86" t="s">
        <v>1322</v>
      </c>
      <c r="X630" s="166" t="s">
        <v>2790</v>
      </c>
      <c r="AB630" s="162" t="str">
        <f>UPPER(LEFT(A630,3)&amp;YEAR(H630)&amp;MONTH(H630)&amp;DAY((H630))&amp;LEFT(U630,2)&amp;LEFT(V630,2)&amp;LEFT(W630,2))</f>
        <v>CRO20161019NOBA1È</v>
      </c>
      <c r="AC630" s="162">
        <f>COUNTIF($AB$4:$AB$297,AB630)</f>
        <v>0</v>
      </c>
      <c r="AD630" s="162" t="str">
        <f>VLOOKUP(U630,NIVEAUXADMIN!A:B,2,FALSE)</f>
        <v>HT09</v>
      </c>
      <c r="AE630" s="162" t="str">
        <f>VLOOKUP(V630,NIVEAUXADMIN!E:F,2,FALSE)</f>
        <v>HT09932</v>
      </c>
      <c r="AF630" s="162" t="str">
        <f>VLOOKUP(W630,NIVEAUXADMIN!I:J,2,FALSE)</f>
        <v>HT09932-01</v>
      </c>
      <c r="AG630" s="162">
        <f>IF(SUMPRODUCT(($A$4:$A630=A630)*($V$4:$V630=V630))&gt;1,0,1)</f>
        <v>0</v>
      </c>
    </row>
    <row r="631" spans="1:33" s="162" customFormat="1" ht="15" customHeight="1">
      <c r="A631" s="162" t="s">
        <v>2847</v>
      </c>
      <c r="B631" s="162" t="s">
        <v>2848</v>
      </c>
      <c r="C631" s="162" t="s">
        <v>38</v>
      </c>
      <c r="D631" s="162" t="s">
        <v>2702</v>
      </c>
      <c r="F631" s="162" t="s">
        <v>16</v>
      </c>
      <c r="G631" s="162" t="str">
        <f>CHOOSE(MONTH(H631), "Janvier", "Fevrier", "Mars", "Avril", "Mai", "Juin", "Juillet", "Aout", "Septembre", "Octobre", "Novembre", "Decembre")</f>
        <v>Octobre</v>
      </c>
      <c r="H631" s="153">
        <v>42663</v>
      </c>
      <c r="I631" s="84" t="s">
        <v>1051</v>
      </c>
      <c r="J631" s="162" t="s">
        <v>1052</v>
      </c>
      <c r="K631" s="162" t="s">
        <v>1062</v>
      </c>
      <c r="L631" s="72"/>
      <c r="M631" s="80" t="str">
        <f>IFERROR(VLOOKUP(K631,REFERENCES!R:S,2,FALSE),"")</f>
        <v>Nombre</v>
      </c>
      <c r="N631" s="75">
        <v>10</v>
      </c>
      <c r="O631" s="75"/>
      <c r="P631" s="75"/>
      <c r="Q631" s="75"/>
      <c r="R631" s="79">
        <v>50</v>
      </c>
      <c r="S631" s="75">
        <v>10</v>
      </c>
      <c r="U631" s="162" t="s">
        <v>169</v>
      </c>
      <c r="V631" s="162" t="s">
        <v>427</v>
      </c>
      <c r="W631" s="86" t="s">
        <v>1459</v>
      </c>
      <c r="X631" s="166" t="s">
        <v>2793</v>
      </c>
      <c r="AB631" s="162" t="str">
        <f>UPPER(LEFT(A631,3)&amp;YEAR(H631)&amp;MONTH(H631)&amp;DAY((H631))&amp;LEFT(U631,2)&amp;LEFT(V631,2)&amp;LEFT(W631,2))</f>
        <v>CRO20161020NOBO2È</v>
      </c>
      <c r="AC631" s="162">
        <f>COUNTIF($AB$4:$AB$297,AB631)</f>
        <v>0</v>
      </c>
      <c r="AD631" s="162" t="str">
        <f>VLOOKUP(U631,NIVEAUXADMIN!A:B,2,FALSE)</f>
        <v>HT09</v>
      </c>
      <c r="AE631" s="162" t="str">
        <f>VLOOKUP(V631,NIVEAUXADMIN!E:F,2,FALSE)</f>
        <v>HT09933</v>
      </c>
      <c r="AF631" s="162" t="str">
        <f>VLOOKUP(W631,NIVEAUXADMIN!I:J,2,FALSE)</f>
        <v>HT09933-02</v>
      </c>
      <c r="AG631" s="162">
        <f>IF(SUMPRODUCT(($A$4:$A631=A631)*($V$4:$V631=V631))&gt;1,0,1)</f>
        <v>0</v>
      </c>
    </row>
    <row r="632" spans="1:33" s="162" customFormat="1" ht="15" customHeight="1">
      <c r="A632" s="162" t="s">
        <v>2847</v>
      </c>
      <c r="B632" s="162" t="s">
        <v>2848</v>
      </c>
      <c r="C632" s="162" t="s">
        <v>38</v>
      </c>
      <c r="D632" s="162" t="s">
        <v>2702</v>
      </c>
      <c r="F632" s="162" t="s">
        <v>16</v>
      </c>
      <c r="G632" s="162" t="str">
        <f>CHOOSE(MONTH(H632), "Janvier", "Fevrier", "Mars", "Avril", "Mai", "Juin", "Juillet", "Aout", "Septembre", "Octobre", "Novembre", "Decembre")</f>
        <v>Octobre</v>
      </c>
      <c r="H632" s="153">
        <v>42663</v>
      </c>
      <c r="I632" s="84" t="s">
        <v>1051</v>
      </c>
      <c r="J632" s="162" t="s">
        <v>1052</v>
      </c>
      <c r="K632" s="162" t="s">
        <v>1063</v>
      </c>
      <c r="L632" s="72"/>
      <c r="M632" s="80" t="str">
        <f>IFERROR(VLOOKUP(K632,REFERENCES!R:S,2,FALSE),"")</f>
        <v>Nombre</v>
      </c>
      <c r="N632" s="75">
        <v>10</v>
      </c>
      <c r="O632" s="75"/>
      <c r="P632" s="75"/>
      <c r="Q632" s="75"/>
      <c r="R632" s="79">
        <v>50</v>
      </c>
      <c r="S632" s="75">
        <v>10</v>
      </c>
      <c r="U632" s="162" t="s">
        <v>169</v>
      </c>
      <c r="V632" s="162" t="s">
        <v>427</v>
      </c>
      <c r="W632" s="86" t="s">
        <v>1459</v>
      </c>
      <c r="X632" s="166" t="s">
        <v>2793</v>
      </c>
      <c r="AB632" s="162" t="str">
        <f>UPPER(LEFT(A632,3)&amp;YEAR(H632)&amp;MONTH(H632)&amp;DAY((H632))&amp;LEFT(U632,2)&amp;LEFT(V632,2)&amp;LEFT(W632,2))</f>
        <v>CRO20161020NOBO2È</v>
      </c>
      <c r="AC632" s="162">
        <f>COUNTIF($AB$4:$AB$297,AB632)</f>
        <v>0</v>
      </c>
      <c r="AD632" s="162" t="str">
        <f>VLOOKUP(U632,NIVEAUXADMIN!A:B,2,FALSE)</f>
        <v>HT09</v>
      </c>
      <c r="AE632" s="162" t="str">
        <f>VLOOKUP(V632,NIVEAUXADMIN!E:F,2,FALSE)</f>
        <v>HT09933</v>
      </c>
      <c r="AF632" s="162" t="str">
        <f>VLOOKUP(W632,NIVEAUXADMIN!I:J,2,FALSE)</f>
        <v>HT09933-02</v>
      </c>
      <c r="AG632" s="162">
        <f>IF(SUMPRODUCT(($A$4:$A632=A632)*($V$4:$V632=V632))&gt;1,0,1)</f>
        <v>0</v>
      </c>
    </row>
    <row r="633" spans="1:33" s="162" customFormat="1" ht="15" customHeight="1">
      <c r="A633" s="162" t="s">
        <v>2847</v>
      </c>
      <c r="B633" s="162" t="s">
        <v>2848</v>
      </c>
      <c r="C633" s="162" t="s">
        <v>38</v>
      </c>
      <c r="D633" s="162" t="s">
        <v>2702</v>
      </c>
      <c r="F633" s="162" t="s">
        <v>16</v>
      </c>
      <c r="G633" s="162" t="str">
        <f>CHOOSE(MONTH(H633), "Janvier", "Fevrier", "Mars", "Avril", "Mai", "Juin", "Juillet", "Aout", "Septembre", "Octobre", "Novembre", "Decembre")</f>
        <v>Octobre</v>
      </c>
      <c r="H633" s="153">
        <v>42663</v>
      </c>
      <c r="I633" s="84" t="s">
        <v>1051</v>
      </c>
      <c r="J633" s="162" t="s">
        <v>1052</v>
      </c>
      <c r="K633" s="162" t="s">
        <v>1054</v>
      </c>
      <c r="L633" s="72"/>
      <c r="M633" s="80" t="str">
        <f>IFERROR(VLOOKUP(K633,REFERENCES!R:S,2,FALSE),"")</f>
        <v>Nombre</v>
      </c>
      <c r="N633" s="75">
        <v>20</v>
      </c>
      <c r="O633" s="75"/>
      <c r="P633" s="75"/>
      <c r="Q633" s="75"/>
      <c r="R633" s="79">
        <v>50</v>
      </c>
      <c r="S633" s="75">
        <v>10</v>
      </c>
      <c r="U633" s="162" t="s">
        <v>169</v>
      </c>
      <c r="V633" s="162" t="s">
        <v>427</v>
      </c>
      <c r="W633" s="86" t="s">
        <v>1459</v>
      </c>
      <c r="X633" s="166" t="s">
        <v>2793</v>
      </c>
      <c r="AB633" s="162" t="str">
        <f>UPPER(LEFT(A633,3)&amp;YEAR(H633)&amp;MONTH(H633)&amp;DAY((H633))&amp;LEFT(U633,2)&amp;LEFT(V633,2)&amp;LEFT(W633,2))</f>
        <v>CRO20161020NOBO2È</v>
      </c>
      <c r="AC633" s="162">
        <f>COUNTIF($AB$4:$AB$297,AB633)</f>
        <v>0</v>
      </c>
      <c r="AD633" s="162" t="str">
        <f>VLOOKUP(U633,NIVEAUXADMIN!A:B,2,FALSE)</f>
        <v>HT09</v>
      </c>
      <c r="AE633" s="162" t="str">
        <f>VLOOKUP(V633,NIVEAUXADMIN!E:F,2,FALSE)</f>
        <v>HT09933</v>
      </c>
      <c r="AF633" s="162" t="str">
        <f>VLOOKUP(W633,NIVEAUXADMIN!I:J,2,FALSE)</f>
        <v>HT09933-02</v>
      </c>
      <c r="AG633" s="162">
        <f>IF(SUMPRODUCT(($A$4:$A633=A633)*($V$4:$V633=V633))&gt;1,0,1)</f>
        <v>0</v>
      </c>
    </row>
    <row r="634" spans="1:33" s="162" customFormat="1" ht="15" customHeight="1">
      <c r="A634" s="162" t="s">
        <v>2847</v>
      </c>
      <c r="B634" s="162" t="s">
        <v>2848</v>
      </c>
      <c r="C634" s="162" t="s">
        <v>38</v>
      </c>
      <c r="D634" s="162" t="s">
        <v>2702</v>
      </c>
      <c r="F634" s="162" t="s">
        <v>16</v>
      </c>
      <c r="G634" s="162" t="str">
        <f>CHOOSE(MONTH(H634), "Janvier", "Fevrier", "Mars", "Avril", "Mai", "Juin", "Juillet", "Aout", "Septembre", "Octobre", "Novembre", "Decembre")</f>
        <v>Octobre</v>
      </c>
      <c r="H634" s="153">
        <v>42663</v>
      </c>
      <c r="I634" s="84" t="s">
        <v>1051</v>
      </c>
      <c r="J634" s="162" t="s">
        <v>1052</v>
      </c>
      <c r="K634" s="162" t="s">
        <v>1062</v>
      </c>
      <c r="L634" s="72"/>
      <c r="M634" s="80" t="str">
        <f>IFERROR(VLOOKUP(K634,REFERENCES!R:S,2,FALSE),"")</f>
        <v>Nombre</v>
      </c>
      <c r="N634" s="75">
        <v>10</v>
      </c>
      <c r="O634" s="75"/>
      <c r="P634" s="75"/>
      <c r="Q634" s="75"/>
      <c r="R634" s="79">
        <v>50</v>
      </c>
      <c r="S634" s="75">
        <v>10</v>
      </c>
      <c r="U634" s="162" t="s">
        <v>169</v>
      </c>
      <c r="V634" s="162" t="s">
        <v>427</v>
      </c>
      <c r="W634" s="86" t="s">
        <v>1459</v>
      </c>
      <c r="X634" s="166" t="s">
        <v>2794</v>
      </c>
      <c r="AB634" s="162" t="str">
        <f>UPPER(LEFT(A634,3)&amp;YEAR(H634)&amp;MONTH(H634)&amp;DAY((H634))&amp;LEFT(U634,2)&amp;LEFT(V634,2)&amp;LEFT(W634,2))</f>
        <v>CRO20161020NOBO2È</v>
      </c>
      <c r="AC634" s="162">
        <f>COUNTIF($AB$4:$AB$297,AB634)</f>
        <v>0</v>
      </c>
      <c r="AD634" s="162" t="str">
        <f>VLOOKUP(U634,NIVEAUXADMIN!A:B,2,FALSE)</f>
        <v>HT09</v>
      </c>
      <c r="AE634" s="162" t="str">
        <f>VLOOKUP(V634,NIVEAUXADMIN!E:F,2,FALSE)</f>
        <v>HT09933</v>
      </c>
      <c r="AF634" s="162" t="str">
        <f>VLOOKUP(W634,NIVEAUXADMIN!I:J,2,FALSE)</f>
        <v>HT09933-02</v>
      </c>
      <c r="AG634" s="162">
        <f>IF(SUMPRODUCT(($A$4:$A634=A634)*($V$4:$V634=V634))&gt;1,0,1)</f>
        <v>0</v>
      </c>
    </row>
    <row r="635" spans="1:33" s="162" customFormat="1" ht="15" customHeight="1">
      <c r="A635" s="162" t="s">
        <v>2847</v>
      </c>
      <c r="B635" s="162" t="s">
        <v>2848</v>
      </c>
      <c r="C635" s="162" t="s">
        <v>38</v>
      </c>
      <c r="D635" s="162" t="s">
        <v>2702</v>
      </c>
      <c r="F635" s="162" t="s">
        <v>16</v>
      </c>
      <c r="G635" s="162" t="str">
        <f>CHOOSE(MONTH(H635), "Janvier", "Fevrier", "Mars", "Avril", "Mai", "Juin", "Juillet", "Aout", "Septembre", "Octobre", "Novembre", "Decembre")</f>
        <v>Octobre</v>
      </c>
      <c r="H635" s="153">
        <v>42663</v>
      </c>
      <c r="I635" s="84" t="s">
        <v>1051</v>
      </c>
      <c r="J635" s="162" t="s">
        <v>1052</v>
      </c>
      <c r="K635" s="162" t="s">
        <v>1063</v>
      </c>
      <c r="L635" s="72"/>
      <c r="M635" s="80" t="str">
        <f>IFERROR(VLOOKUP(K635,REFERENCES!R:S,2,FALSE),"")</f>
        <v>Nombre</v>
      </c>
      <c r="N635" s="75">
        <v>10</v>
      </c>
      <c r="O635" s="75"/>
      <c r="P635" s="75"/>
      <c r="Q635" s="75"/>
      <c r="R635" s="79">
        <v>50</v>
      </c>
      <c r="S635" s="75">
        <v>10</v>
      </c>
      <c r="U635" s="162" t="s">
        <v>169</v>
      </c>
      <c r="V635" s="162" t="s">
        <v>427</v>
      </c>
      <c r="W635" s="86" t="s">
        <v>1459</v>
      </c>
      <c r="X635" s="166" t="s">
        <v>2794</v>
      </c>
      <c r="AB635" s="162" t="str">
        <f>UPPER(LEFT(A635,3)&amp;YEAR(H635)&amp;MONTH(H635)&amp;DAY((H635))&amp;LEFT(U635,2)&amp;LEFT(V635,2)&amp;LEFT(W635,2))</f>
        <v>CRO20161020NOBO2È</v>
      </c>
      <c r="AC635" s="162">
        <f>COUNTIF($AB$4:$AB$297,AB635)</f>
        <v>0</v>
      </c>
      <c r="AD635" s="162" t="str">
        <f>VLOOKUP(U635,NIVEAUXADMIN!A:B,2,FALSE)</f>
        <v>HT09</v>
      </c>
      <c r="AE635" s="162" t="str">
        <f>VLOOKUP(V635,NIVEAUXADMIN!E:F,2,FALSE)</f>
        <v>HT09933</v>
      </c>
      <c r="AF635" s="162" t="str">
        <f>VLOOKUP(W635,NIVEAUXADMIN!I:J,2,FALSE)</f>
        <v>HT09933-02</v>
      </c>
      <c r="AG635" s="162">
        <f>IF(SUMPRODUCT(($A$4:$A635=A635)*($V$4:$V635=V635))&gt;1,0,1)</f>
        <v>0</v>
      </c>
    </row>
    <row r="636" spans="1:33" s="162" customFormat="1" ht="15" customHeight="1">
      <c r="A636" s="162" t="s">
        <v>2847</v>
      </c>
      <c r="B636" s="162" t="s">
        <v>2848</v>
      </c>
      <c r="C636" s="162" t="s">
        <v>38</v>
      </c>
      <c r="D636" s="162" t="s">
        <v>2702</v>
      </c>
      <c r="F636" s="162" t="s">
        <v>16</v>
      </c>
      <c r="G636" s="162" t="str">
        <f>CHOOSE(MONTH(H636), "Janvier", "Fevrier", "Mars", "Avril", "Mai", "Juin", "Juillet", "Aout", "Septembre", "Octobre", "Novembre", "Decembre")</f>
        <v>Octobre</v>
      </c>
      <c r="H636" s="153">
        <v>42663</v>
      </c>
      <c r="I636" s="84" t="s">
        <v>1051</v>
      </c>
      <c r="J636" s="162" t="s">
        <v>1052</v>
      </c>
      <c r="K636" s="162" t="s">
        <v>1054</v>
      </c>
      <c r="L636" s="72"/>
      <c r="M636" s="80" t="str">
        <f>IFERROR(VLOOKUP(K636,REFERENCES!R:S,2,FALSE),"")</f>
        <v>Nombre</v>
      </c>
      <c r="N636" s="75">
        <v>20</v>
      </c>
      <c r="O636" s="75"/>
      <c r="P636" s="75"/>
      <c r="Q636" s="75"/>
      <c r="R636" s="79">
        <v>50</v>
      </c>
      <c r="S636" s="75">
        <v>10</v>
      </c>
      <c r="U636" s="162" t="s">
        <v>169</v>
      </c>
      <c r="V636" s="162" t="s">
        <v>427</v>
      </c>
      <c r="W636" s="86" t="s">
        <v>1459</v>
      </c>
      <c r="X636" s="166" t="s">
        <v>2794</v>
      </c>
      <c r="AB636" s="162" t="str">
        <f>UPPER(LEFT(A636,3)&amp;YEAR(H636)&amp;MONTH(H636)&amp;DAY((H636))&amp;LEFT(U636,2)&amp;LEFT(V636,2)&amp;LEFT(W636,2))</f>
        <v>CRO20161020NOBO2È</v>
      </c>
      <c r="AC636" s="162">
        <f>COUNTIF($AB$4:$AB$297,AB636)</f>
        <v>0</v>
      </c>
      <c r="AD636" s="162" t="str">
        <f>VLOOKUP(U636,NIVEAUXADMIN!A:B,2,FALSE)</f>
        <v>HT09</v>
      </c>
      <c r="AE636" s="162" t="str">
        <f>VLOOKUP(V636,NIVEAUXADMIN!E:F,2,FALSE)</f>
        <v>HT09933</v>
      </c>
      <c r="AF636" s="162" t="str">
        <f>VLOOKUP(W636,NIVEAUXADMIN!I:J,2,FALSE)</f>
        <v>HT09933-02</v>
      </c>
      <c r="AG636" s="162">
        <f>IF(SUMPRODUCT(($A$4:$A636=A636)*($V$4:$V636=V636))&gt;1,0,1)</f>
        <v>0</v>
      </c>
    </row>
    <row r="637" spans="1:33" s="162" customFormat="1" ht="15" customHeight="1">
      <c r="A637" s="162" t="s">
        <v>2847</v>
      </c>
      <c r="B637" s="162" t="s">
        <v>2848</v>
      </c>
      <c r="C637" s="162" t="s">
        <v>38</v>
      </c>
      <c r="D637" s="162" t="s">
        <v>2702</v>
      </c>
      <c r="F637" s="162" t="s">
        <v>16</v>
      </c>
      <c r="G637" s="162" t="str">
        <f>CHOOSE(MONTH(H637), "Janvier", "Fevrier", "Mars", "Avril", "Mai", "Juin", "Juillet", "Aout", "Septembre", "Octobre", "Novembre", "Decembre")</f>
        <v>Octobre</v>
      </c>
      <c r="H637" s="153">
        <v>42662</v>
      </c>
      <c r="I637" s="84" t="s">
        <v>1051</v>
      </c>
      <c r="J637" s="162" t="s">
        <v>1052</v>
      </c>
      <c r="K637" s="162" t="s">
        <v>1062</v>
      </c>
      <c r="L637" s="72"/>
      <c r="M637" s="80" t="str">
        <f>IFERROR(VLOOKUP(K637,REFERENCES!R:S,2,FALSE),"")</f>
        <v>Nombre</v>
      </c>
      <c r="N637" s="75">
        <v>15</v>
      </c>
      <c r="O637" s="75"/>
      <c r="P637" s="75"/>
      <c r="Q637" s="75"/>
      <c r="R637" s="79">
        <v>75</v>
      </c>
      <c r="S637" s="75">
        <v>15</v>
      </c>
      <c r="U637" s="162" t="s">
        <v>169</v>
      </c>
      <c r="V637" s="162" t="s">
        <v>328</v>
      </c>
      <c r="W637" s="86" t="s">
        <v>1635</v>
      </c>
      <c r="X637" s="166" t="s">
        <v>2785</v>
      </c>
      <c r="AB637" s="162" t="str">
        <f>UPPER(LEFT(A637,3)&amp;YEAR(H637)&amp;MONTH(H637)&amp;DAY((H637))&amp;LEFT(U637,2)&amp;LEFT(V637,2)&amp;LEFT(W637,2))</f>
        <v>CRO20161019NOBA4È</v>
      </c>
      <c r="AC637" s="162">
        <f>COUNTIF($AB$4:$AB$297,AB637)</f>
        <v>0</v>
      </c>
      <c r="AD637" s="162" t="str">
        <f>VLOOKUP(U637,NIVEAUXADMIN!A:B,2,FALSE)</f>
        <v>HT09</v>
      </c>
      <c r="AE637" s="162" t="str">
        <f>VLOOKUP(V637,NIVEAUXADMIN!E:F,2,FALSE)</f>
        <v>HT09932</v>
      </c>
      <c r="AF637" s="162" t="str">
        <f>VLOOKUP(W637,NIVEAUXADMIN!I:J,2,FALSE)</f>
        <v>HT09932-04</v>
      </c>
      <c r="AG637" s="162">
        <f>IF(SUMPRODUCT(($A$4:$A637=A637)*($V$4:$V637=V637))&gt;1,0,1)</f>
        <v>0</v>
      </c>
    </row>
    <row r="638" spans="1:33" s="162" customFormat="1" ht="15" customHeight="1">
      <c r="A638" s="162" t="s">
        <v>2847</v>
      </c>
      <c r="B638" s="162" t="s">
        <v>2848</v>
      </c>
      <c r="C638" s="162" t="s">
        <v>38</v>
      </c>
      <c r="D638" s="162" t="s">
        <v>2702</v>
      </c>
      <c r="F638" s="162" t="s">
        <v>16</v>
      </c>
      <c r="G638" s="162" t="str">
        <f>CHOOSE(MONTH(H638), "Janvier", "Fevrier", "Mars", "Avril", "Mai", "Juin", "Juillet", "Aout", "Septembre", "Octobre", "Novembre", "Decembre")</f>
        <v>Octobre</v>
      </c>
      <c r="H638" s="153">
        <v>42662</v>
      </c>
      <c r="I638" s="84" t="s">
        <v>1051</v>
      </c>
      <c r="J638" s="162" t="s">
        <v>1052</v>
      </c>
      <c r="K638" s="162" t="s">
        <v>1063</v>
      </c>
      <c r="L638" s="72"/>
      <c r="M638" s="80" t="str">
        <f>IFERROR(VLOOKUP(K638,REFERENCES!R:S,2,FALSE),"")</f>
        <v>Nombre</v>
      </c>
      <c r="N638" s="75">
        <v>15</v>
      </c>
      <c r="O638" s="75"/>
      <c r="P638" s="75"/>
      <c r="Q638" s="75"/>
      <c r="R638" s="79">
        <v>75</v>
      </c>
      <c r="S638" s="75">
        <v>15</v>
      </c>
      <c r="U638" s="162" t="s">
        <v>169</v>
      </c>
      <c r="V638" s="162" t="s">
        <v>328</v>
      </c>
      <c r="W638" s="86" t="s">
        <v>1635</v>
      </c>
      <c r="X638" s="166" t="s">
        <v>2785</v>
      </c>
      <c r="AB638" s="162" t="str">
        <f>UPPER(LEFT(A638,3)&amp;YEAR(H638)&amp;MONTH(H638)&amp;DAY((H638))&amp;LEFT(U638,2)&amp;LEFT(V638,2)&amp;LEFT(W638,2))</f>
        <v>CRO20161019NOBA4È</v>
      </c>
      <c r="AC638" s="162">
        <f>COUNTIF($AB$4:$AB$297,AB638)</f>
        <v>0</v>
      </c>
      <c r="AD638" s="162" t="str">
        <f>VLOOKUP(U638,NIVEAUXADMIN!A:B,2,FALSE)</f>
        <v>HT09</v>
      </c>
      <c r="AE638" s="162" t="str">
        <f>VLOOKUP(V638,NIVEAUXADMIN!E:F,2,FALSE)</f>
        <v>HT09932</v>
      </c>
      <c r="AF638" s="162" t="str">
        <f>VLOOKUP(W638,NIVEAUXADMIN!I:J,2,FALSE)</f>
        <v>HT09932-04</v>
      </c>
      <c r="AG638" s="162">
        <f>IF(SUMPRODUCT(($A$4:$A638=A638)*($V$4:$V638=V638))&gt;1,0,1)</f>
        <v>0</v>
      </c>
    </row>
    <row r="639" spans="1:33" s="162" customFormat="1" ht="15" customHeight="1">
      <c r="A639" s="162" t="s">
        <v>2847</v>
      </c>
      <c r="B639" s="162" t="s">
        <v>2848</v>
      </c>
      <c r="C639" s="162" t="s">
        <v>38</v>
      </c>
      <c r="D639" s="162" t="s">
        <v>2702</v>
      </c>
      <c r="F639" s="162" t="s">
        <v>16</v>
      </c>
      <c r="G639" s="162" t="str">
        <f>CHOOSE(MONTH(H639), "Janvier", "Fevrier", "Mars", "Avril", "Mai", "Juin", "Juillet", "Aout", "Septembre", "Octobre", "Novembre", "Decembre")</f>
        <v>Octobre</v>
      </c>
      <c r="H639" s="153">
        <v>42662</v>
      </c>
      <c r="I639" s="84" t="s">
        <v>1051</v>
      </c>
      <c r="J639" s="162" t="s">
        <v>1052</v>
      </c>
      <c r="K639" s="162" t="s">
        <v>1054</v>
      </c>
      <c r="L639" s="72"/>
      <c r="M639" s="80" t="str">
        <f>IFERROR(VLOOKUP(K639,REFERENCES!R:S,2,FALSE),"")</f>
        <v>Nombre</v>
      </c>
      <c r="N639" s="75">
        <v>30</v>
      </c>
      <c r="O639" s="75"/>
      <c r="P639" s="75"/>
      <c r="Q639" s="75"/>
      <c r="R639" s="79">
        <v>75</v>
      </c>
      <c r="S639" s="75">
        <v>15</v>
      </c>
      <c r="U639" s="162" t="s">
        <v>169</v>
      </c>
      <c r="V639" s="162" t="s">
        <v>328</v>
      </c>
      <c r="W639" s="86" t="s">
        <v>1635</v>
      </c>
      <c r="X639" s="166" t="s">
        <v>2785</v>
      </c>
      <c r="AB639" s="162" t="str">
        <f>UPPER(LEFT(A639,3)&amp;YEAR(H639)&amp;MONTH(H639)&amp;DAY((H639))&amp;LEFT(U639,2)&amp;LEFT(V639,2)&amp;LEFT(W639,2))</f>
        <v>CRO20161019NOBA4È</v>
      </c>
      <c r="AC639" s="162">
        <f>COUNTIF($AB$4:$AB$297,AB639)</f>
        <v>0</v>
      </c>
      <c r="AD639" s="162" t="str">
        <f>VLOOKUP(U639,NIVEAUXADMIN!A:B,2,FALSE)</f>
        <v>HT09</v>
      </c>
      <c r="AE639" s="162" t="str">
        <f>VLOOKUP(V639,NIVEAUXADMIN!E:F,2,FALSE)</f>
        <v>HT09932</v>
      </c>
      <c r="AF639" s="162" t="str">
        <f>VLOOKUP(W639,NIVEAUXADMIN!I:J,2,FALSE)</f>
        <v>HT09932-04</v>
      </c>
      <c r="AG639" s="162">
        <f>IF(SUMPRODUCT(($A$4:$A639=A639)*($V$4:$V639=V639))&gt;1,0,1)</f>
        <v>0</v>
      </c>
    </row>
    <row r="640" spans="1:33" s="162" customFormat="1" ht="15" customHeight="1">
      <c r="A640" s="162" t="s">
        <v>2847</v>
      </c>
      <c r="B640" s="162" t="s">
        <v>2848</v>
      </c>
      <c r="C640" s="162" t="s">
        <v>38</v>
      </c>
      <c r="D640" s="162" t="s">
        <v>2702</v>
      </c>
      <c r="F640" s="162" t="s">
        <v>16</v>
      </c>
      <c r="G640" s="162" t="str">
        <f>CHOOSE(MONTH(H640), "Janvier", "Fevrier", "Mars", "Avril", "Mai", "Juin", "Juillet", "Aout", "Septembre", "Octobre", "Novembre", "Decembre")</f>
        <v>Decembre</v>
      </c>
      <c r="H640" s="153">
        <v>42721</v>
      </c>
      <c r="I640" s="84" t="s">
        <v>1049</v>
      </c>
      <c r="J640" s="162" t="s">
        <v>1053</v>
      </c>
      <c r="K640" s="162" t="s">
        <v>1048</v>
      </c>
      <c r="L640" s="72"/>
      <c r="M640" s="80" t="str">
        <f>IFERROR(VLOOKUP(K640,REFERENCES!R:S,2,FALSE),"")</f>
        <v>Nombre</v>
      </c>
      <c r="N640" s="75">
        <v>304</v>
      </c>
      <c r="O640" s="75"/>
      <c r="P640" s="75"/>
      <c r="Q640" s="75"/>
      <c r="R640" s="79">
        <v>1520</v>
      </c>
      <c r="S640" s="75">
        <v>304</v>
      </c>
      <c r="U640" s="162" t="s">
        <v>20</v>
      </c>
      <c r="V640" s="162" t="s">
        <v>310</v>
      </c>
      <c r="W640" s="86" t="s">
        <v>1529</v>
      </c>
      <c r="X640" s="166" t="s">
        <v>310</v>
      </c>
      <c r="AB640" s="162" t="str">
        <f>UPPER(LEFT(A640,3)&amp;YEAR(H640)&amp;MONTH(H640)&amp;DAY((H640))&amp;LEFT(U640,2)&amp;LEFT(V640,2)&amp;LEFT(W640,2))</f>
        <v>CRO20161217SUAR3È</v>
      </c>
      <c r="AC640" s="162">
        <f>COUNTIF($AB$4:$AB$297,AB640)</f>
        <v>0</v>
      </c>
      <c r="AD640" s="162" t="str">
        <f>VLOOKUP(U640,NIVEAUXADMIN!A:B,2,FALSE)</f>
        <v>HT07</v>
      </c>
      <c r="AE640" s="162" t="str">
        <f>VLOOKUP(V640,NIVEAUXADMIN!E:F,2,FALSE)</f>
        <v>HT07723</v>
      </c>
      <c r="AF640" s="162" t="str">
        <f>VLOOKUP(W640,NIVEAUXADMIN!I:J,2,FALSE)</f>
        <v>HT07723-03</v>
      </c>
      <c r="AG640" s="162">
        <f>IF(SUMPRODUCT(($A$4:$A640=A640)*($V$4:$V640=V640))&gt;1,0,1)</f>
        <v>1</v>
      </c>
    </row>
    <row r="641" spans="1:33" s="162" customFormat="1" ht="15" customHeight="1">
      <c r="A641" s="162" t="s">
        <v>2847</v>
      </c>
      <c r="B641" s="162" t="s">
        <v>2848</v>
      </c>
      <c r="C641" s="162" t="s">
        <v>38</v>
      </c>
      <c r="D641" s="162" t="s">
        <v>2702</v>
      </c>
      <c r="F641" s="162" t="s">
        <v>16</v>
      </c>
      <c r="G641" s="162" t="str">
        <f>CHOOSE(MONTH(H641), "Janvier", "Fevrier", "Mars", "Avril", "Mai", "Juin", "Juillet", "Aout", "Septembre", "Octobre", "Novembre", "Decembre")</f>
        <v>Decembre</v>
      </c>
      <c r="H641" s="153">
        <v>42713</v>
      </c>
      <c r="I641" s="84" t="s">
        <v>1051</v>
      </c>
      <c r="J641" s="162" t="s">
        <v>1052</v>
      </c>
      <c r="K641" s="162" t="s">
        <v>1062</v>
      </c>
      <c r="L641" s="72"/>
      <c r="M641" s="80" t="str">
        <f>IFERROR(VLOOKUP(K641,REFERENCES!R:S,2,FALSE),"")</f>
        <v>Nombre</v>
      </c>
      <c r="N641" s="75">
        <v>230</v>
      </c>
      <c r="O641" s="75"/>
      <c r="P641" s="75"/>
      <c r="Q641" s="75"/>
      <c r="R641" s="79">
        <v>1150</v>
      </c>
      <c r="S641" s="75">
        <v>230</v>
      </c>
      <c r="U641" s="162" t="s">
        <v>153</v>
      </c>
      <c r="V641" s="162" t="s">
        <v>226</v>
      </c>
      <c r="W641" s="86" t="s">
        <v>1288</v>
      </c>
      <c r="X641" s="166" t="s">
        <v>2815</v>
      </c>
      <c r="AB641" s="162" t="str">
        <f>UPPER(LEFT(A641,3)&amp;YEAR(H641)&amp;MONTH(H641)&amp;DAY((H641))&amp;LEFT(U641,2)&amp;LEFT(V641,2)&amp;LEFT(W641,2))</f>
        <v>CRO2016129NIAN1È</v>
      </c>
      <c r="AC641" s="162">
        <f>COUNTIF($AB$4:$AB$297,AB641)</f>
        <v>0</v>
      </c>
      <c r="AD641" s="162" t="str">
        <f>VLOOKUP(U641,NIVEAUXADMIN!A:B,2,FALSE)</f>
        <v>HT10</v>
      </c>
      <c r="AE641" s="162" t="str">
        <f>VLOOKUP(V641,NIVEAUXADMIN!E:F,2,FALSE)</f>
        <v>HT101021</v>
      </c>
      <c r="AF641" s="162" t="str">
        <f>VLOOKUP(W641,NIVEAUXADMIN!I:J,2,FALSE)</f>
        <v>HT101021-01</v>
      </c>
      <c r="AG641" s="162">
        <f>IF(SUMPRODUCT(($A$4:$A641=A641)*($V$4:$V641=V641))&gt;1,0,1)</f>
        <v>1</v>
      </c>
    </row>
    <row r="642" spans="1:33" s="162" customFormat="1" ht="15" customHeight="1">
      <c r="A642" s="162" t="s">
        <v>2847</v>
      </c>
      <c r="B642" s="162" t="s">
        <v>2848</v>
      </c>
      <c r="C642" s="162" t="s">
        <v>38</v>
      </c>
      <c r="D642" s="162" t="s">
        <v>2702</v>
      </c>
      <c r="F642" s="162" t="s">
        <v>16</v>
      </c>
      <c r="G642" s="162" t="str">
        <f>CHOOSE(MONTH(H642), "Janvier", "Fevrier", "Mars", "Avril", "Mai", "Juin", "Juillet", "Aout", "Septembre", "Octobre", "Novembre", "Decembre")</f>
        <v>Decembre</v>
      </c>
      <c r="H642" s="153">
        <v>42713</v>
      </c>
      <c r="I642" s="84" t="s">
        <v>1051</v>
      </c>
      <c r="J642" s="162" t="s">
        <v>1052</v>
      </c>
      <c r="K642" s="162" t="s">
        <v>1063</v>
      </c>
      <c r="L642" s="72"/>
      <c r="M642" s="80" t="str">
        <f>IFERROR(VLOOKUP(K642,REFERENCES!R:S,2,FALSE),"")</f>
        <v>Nombre</v>
      </c>
      <c r="N642" s="75">
        <v>230</v>
      </c>
      <c r="O642" s="75"/>
      <c r="P642" s="75"/>
      <c r="Q642" s="75"/>
      <c r="R642" s="79">
        <v>1150</v>
      </c>
      <c r="S642" s="75">
        <v>230</v>
      </c>
      <c r="U642" s="162" t="s">
        <v>153</v>
      </c>
      <c r="V642" s="162" t="s">
        <v>226</v>
      </c>
      <c r="W642" s="86" t="s">
        <v>1288</v>
      </c>
      <c r="X642" s="166" t="s">
        <v>2815</v>
      </c>
      <c r="AB642" s="162" t="str">
        <f>UPPER(LEFT(A642,3)&amp;YEAR(H642)&amp;MONTH(H642)&amp;DAY((H642))&amp;LEFT(U642,2)&amp;LEFT(V642,2)&amp;LEFT(W642,2))</f>
        <v>CRO2016129NIAN1È</v>
      </c>
      <c r="AC642" s="162">
        <f>COUNTIF($AB$4:$AB$297,AB642)</f>
        <v>0</v>
      </c>
      <c r="AD642" s="162" t="str">
        <f>VLOOKUP(U642,NIVEAUXADMIN!A:B,2,FALSE)</f>
        <v>HT10</v>
      </c>
      <c r="AE642" s="162" t="str">
        <f>VLOOKUP(V642,NIVEAUXADMIN!E:F,2,FALSE)</f>
        <v>HT101021</v>
      </c>
      <c r="AF642" s="162" t="str">
        <f>VLOOKUP(W642,NIVEAUXADMIN!I:J,2,FALSE)</f>
        <v>HT101021-01</v>
      </c>
      <c r="AG642" s="162">
        <f>IF(SUMPRODUCT(($A$4:$A642=A642)*($V$4:$V642=V642))&gt;1,0,1)</f>
        <v>0</v>
      </c>
    </row>
    <row r="643" spans="1:33" s="162" customFormat="1" ht="15" customHeight="1">
      <c r="A643" s="162" t="s">
        <v>2847</v>
      </c>
      <c r="B643" s="162" t="s">
        <v>2848</v>
      </c>
      <c r="C643" s="162" t="s">
        <v>38</v>
      </c>
      <c r="D643" s="162" t="s">
        <v>2702</v>
      </c>
      <c r="F643" s="162" t="s">
        <v>16</v>
      </c>
      <c r="G643" s="162" t="str">
        <f>CHOOSE(MONTH(H643), "Janvier", "Fevrier", "Mars", "Avril", "Mai", "Juin", "Juillet", "Aout", "Septembre", "Octobre", "Novembre", "Decembre")</f>
        <v>Decembre</v>
      </c>
      <c r="H643" s="153">
        <v>42713</v>
      </c>
      <c r="I643" s="84" t="s">
        <v>1051</v>
      </c>
      <c r="J643" s="162" t="s">
        <v>1052</v>
      </c>
      <c r="K643" s="162" t="s">
        <v>1054</v>
      </c>
      <c r="L643" s="72"/>
      <c r="M643" s="80" t="str">
        <f>IFERROR(VLOOKUP(K643,REFERENCES!R:S,2,FALSE),"")</f>
        <v>Nombre</v>
      </c>
      <c r="N643" s="75">
        <v>230</v>
      </c>
      <c r="O643" s="75"/>
      <c r="P643" s="75"/>
      <c r="Q643" s="75"/>
      <c r="R643" s="79">
        <v>1150</v>
      </c>
      <c r="S643" s="75">
        <v>230</v>
      </c>
      <c r="U643" s="162" t="s">
        <v>153</v>
      </c>
      <c r="V643" s="162" t="s">
        <v>226</v>
      </c>
      <c r="W643" s="86" t="s">
        <v>1288</v>
      </c>
      <c r="X643" s="166" t="s">
        <v>2815</v>
      </c>
      <c r="AB643" s="162" t="str">
        <f>UPPER(LEFT(A643,3)&amp;YEAR(H643)&amp;MONTH(H643)&amp;DAY((H643))&amp;LEFT(U643,2)&amp;LEFT(V643,2)&amp;LEFT(W643,2))</f>
        <v>CRO2016129NIAN1È</v>
      </c>
      <c r="AC643" s="162">
        <f>COUNTIF($AB$4:$AB$297,AB643)</f>
        <v>0</v>
      </c>
      <c r="AD643" s="162" t="str">
        <f>VLOOKUP(U643,NIVEAUXADMIN!A:B,2,FALSE)</f>
        <v>HT10</v>
      </c>
      <c r="AE643" s="162" t="str">
        <f>VLOOKUP(V643,NIVEAUXADMIN!E:F,2,FALSE)</f>
        <v>HT101021</v>
      </c>
      <c r="AF643" s="162" t="str">
        <f>VLOOKUP(W643,NIVEAUXADMIN!I:J,2,FALSE)</f>
        <v>HT101021-01</v>
      </c>
      <c r="AG643" s="162">
        <f>IF(SUMPRODUCT(($A$4:$A643=A643)*($V$4:$V643=V643))&gt;1,0,1)</f>
        <v>0</v>
      </c>
    </row>
    <row r="644" spans="1:33" s="162" customFormat="1" ht="15" customHeight="1">
      <c r="A644" s="162" t="s">
        <v>2847</v>
      </c>
      <c r="B644" s="162" t="s">
        <v>2848</v>
      </c>
      <c r="C644" s="162" t="s">
        <v>38</v>
      </c>
      <c r="D644" s="162" t="s">
        <v>2702</v>
      </c>
      <c r="F644" s="162" t="s">
        <v>16</v>
      </c>
      <c r="G644" s="162" t="str">
        <f>CHOOSE(MONTH(H644), "Janvier", "Fevrier", "Mars", "Avril", "Mai", "Juin", "Juillet", "Aout", "Septembre", "Octobre", "Novembre", "Decembre")</f>
        <v>Decembre</v>
      </c>
      <c r="H644" s="153">
        <v>42713</v>
      </c>
      <c r="I644" s="84" t="s">
        <v>1051</v>
      </c>
      <c r="J644" s="162" t="s">
        <v>1052</v>
      </c>
      <c r="K644" s="162" t="s">
        <v>1057</v>
      </c>
      <c r="L644" s="72"/>
      <c r="M644" s="80" t="str">
        <f>IFERROR(VLOOKUP(K644,REFERENCES!R:S,2,FALSE),"")</f>
        <v>Nombre</v>
      </c>
      <c r="N644" s="75">
        <v>230</v>
      </c>
      <c r="O644" s="75"/>
      <c r="P644" s="75"/>
      <c r="Q644" s="75"/>
      <c r="R644" s="79">
        <v>1150</v>
      </c>
      <c r="S644" s="75">
        <v>230</v>
      </c>
      <c r="U644" s="162" t="s">
        <v>153</v>
      </c>
      <c r="V644" s="162" t="s">
        <v>226</v>
      </c>
      <c r="W644" s="86" t="s">
        <v>1288</v>
      </c>
      <c r="X644" s="166" t="s">
        <v>2815</v>
      </c>
      <c r="AB644" s="162" t="str">
        <f>UPPER(LEFT(A644,3)&amp;YEAR(H644)&amp;MONTH(H644)&amp;DAY((H644))&amp;LEFT(U644,2)&amp;LEFT(V644,2)&amp;LEFT(W644,2))</f>
        <v>CRO2016129NIAN1È</v>
      </c>
      <c r="AC644" s="162">
        <f>COUNTIF($AB$4:$AB$297,AB644)</f>
        <v>0</v>
      </c>
      <c r="AD644" s="162" t="str">
        <f>VLOOKUP(U644,NIVEAUXADMIN!A:B,2,FALSE)</f>
        <v>HT10</v>
      </c>
      <c r="AE644" s="162" t="str">
        <f>VLOOKUP(V644,NIVEAUXADMIN!E:F,2,FALSE)</f>
        <v>HT101021</v>
      </c>
      <c r="AF644" s="162" t="str">
        <f>VLOOKUP(W644,NIVEAUXADMIN!I:J,2,FALSE)</f>
        <v>HT101021-01</v>
      </c>
      <c r="AG644" s="162">
        <f>IF(SUMPRODUCT(($A$4:$A644=A644)*($V$4:$V644=V644))&gt;1,0,1)</f>
        <v>0</v>
      </c>
    </row>
    <row r="645" spans="1:33" s="162" customFormat="1" ht="15" customHeight="1">
      <c r="A645" s="162" t="s">
        <v>2847</v>
      </c>
      <c r="B645" s="162" t="s">
        <v>2848</v>
      </c>
      <c r="C645" s="162" t="s">
        <v>38</v>
      </c>
      <c r="D645" s="162" t="s">
        <v>2702</v>
      </c>
      <c r="F645" s="162" t="s">
        <v>16</v>
      </c>
      <c r="G645" s="162" t="str">
        <f>CHOOSE(MONTH(H645), "Janvier", "Fevrier", "Mars", "Avril", "Mai", "Juin", "Juillet", "Aout", "Septembre", "Octobre", "Novembre", "Decembre")</f>
        <v>Decembre</v>
      </c>
      <c r="H645" s="153">
        <v>42713</v>
      </c>
      <c r="I645" s="84" t="s">
        <v>1051</v>
      </c>
      <c r="J645" s="162" t="s">
        <v>1052</v>
      </c>
      <c r="K645" s="162" t="s">
        <v>1058</v>
      </c>
      <c r="L645" s="72"/>
      <c r="M645" s="80" t="str">
        <f>IFERROR(VLOOKUP(K645,REFERENCES!R:S,2,FALSE),"")</f>
        <v>Nombre</v>
      </c>
      <c r="N645" s="75">
        <v>460</v>
      </c>
      <c r="O645" s="75"/>
      <c r="P645" s="75"/>
      <c r="Q645" s="75"/>
      <c r="R645" s="79">
        <v>1150</v>
      </c>
      <c r="S645" s="75">
        <v>230</v>
      </c>
      <c r="U645" s="162" t="s">
        <v>153</v>
      </c>
      <c r="V645" s="162" t="s">
        <v>226</v>
      </c>
      <c r="W645" s="86" t="s">
        <v>1288</v>
      </c>
      <c r="X645" s="166" t="s">
        <v>2815</v>
      </c>
      <c r="AB645" s="162" t="str">
        <f>UPPER(LEFT(A645,3)&amp;YEAR(H645)&amp;MONTH(H645)&amp;DAY((H645))&amp;LEFT(U645,2)&amp;LEFT(V645,2)&amp;LEFT(W645,2))</f>
        <v>CRO2016129NIAN1È</v>
      </c>
      <c r="AC645" s="162">
        <f>COUNTIF($AB$4:$AB$297,AB645)</f>
        <v>0</v>
      </c>
      <c r="AD645" s="162" t="str">
        <f>VLOOKUP(U645,NIVEAUXADMIN!A:B,2,FALSE)</f>
        <v>HT10</v>
      </c>
      <c r="AE645" s="162" t="str">
        <f>VLOOKUP(V645,NIVEAUXADMIN!E:F,2,FALSE)</f>
        <v>HT101021</v>
      </c>
      <c r="AF645" s="162" t="str">
        <f>VLOOKUP(W645,NIVEAUXADMIN!I:J,2,FALSE)</f>
        <v>HT101021-01</v>
      </c>
      <c r="AG645" s="162">
        <f>IF(SUMPRODUCT(($A$4:$A645=A645)*($V$4:$V645=V645))&gt;1,0,1)</f>
        <v>0</v>
      </c>
    </row>
    <row r="646" spans="1:33" s="162" customFormat="1" ht="15" customHeight="1">
      <c r="A646" s="162" t="s">
        <v>2847</v>
      </c>
      <c r="B646" s="162" t="s">
        <v>2848</v>
      </c>
      <c r="C646" s="162" t="s">
        <v>38</v>
      </c>
      <c r="D646" s="162" t="s">
        <v>2702</v>
      </c>
      <c r="F646" s="162" t="s">
        <v>16</v>
      </c>
      <c r="G646" s="162" t="str">
        <f>CHOOSE(MONTH(H646), "Janvier", "Fevrier", "Mars", "Avril", "Mai", "Juin", "Juillet", "Aout", "Septembre", "Octobre", "Novembre", "Decembre")</f>
        <v>Octobre</v>
      </c>
      <c r="H646" s="153">
        <v>42656</v>
      </c>
      <c r="I646" s="84" t="s">
        <v>1051</v>
      </c>
      <c r="J646" s="162" t="s">
        <v>1052</v>
      </c>
      <c r="K646" s="162" t="s">
        <v>1062</v>
      </c>
      <c r="L646" s="72"/>
      <c r="M646" s="80" t="str">
        <f>IFERROR(VLOOKUP(K646,REFERENCES!R:S,2,FALSE),"")</f>
        <v>Nombre</v>
      </c>
      <c r="N646" s="75">
        <v>305</v>
      </c>
      <c r="O646" s="75"/>
      <c r="P646" s="75"/>
      <c r="Q646" s="75"/>
      <c r="R646" s="79">
        <v>1525</v>
      </c>
      <c r="S646" s="75">
        <v>305</v>
      </c>
      <c r="U646" s="162" t="s">
        <v>169</v>
      </c>
      <c r="V646" s="162" t="s">
        <v>328</v>
      </c>
      <c r="W646" s="86" t="s">
        <v>1462</v>
      </c>
      <c r="X646" s="166" t="s">
        <v>328</v>
      </c>
      <c r="AB646" s="162" t="str">
        <f>UPPER(LEFT(A646,3)&amp;YEAR(H646)&amp;MONTH(H646)&amp;DAY((H646))&amp;LEFT(U646,2)&amp;LEFT(V646,2)&amp;LEFT(W646,2))</f>
        <v>CRO20161013NOBA2È</v>
      </c>
      <c r="AC646" s="162">
        <f>COUNTIF($AB$4:$AB$297,AB646)</f>
        <v>0</v>
      </c>
      <c r="AD646" s="162" t="str">
        <f>VLOOKUP(U646,NIVEAUXADMIN!A:B,2,FALSE)</f>
        <v>HT09</v>
      </c>
      <c r="AE646" s="162" t="str">
        <f>VLOOKUP(V646,NIVEAUXADMIN!E:F,2,FALSE)</f>
        <v>HT09932</v>
      </c>
      <c r="AF646" s="162" t="str">
        <f>VLOOKUP(W646,NIVEAUXADMIN!I:J,2,FALSE)</f>
        <v>HT09932-02</v>
      </c>
      <c r="AG646" s="162">
        <f>IF(SUMPRODUCT(($A$4:$A646=A646)*($V$4:$V646=V646))&gt;1,0,1)</f>
        <v>0</v>
      </c>
    </row>
    <row r="647" spans="1:33" s="162" customFormat="1" ht="15" customHeight="1">
      <c r="A647" s="162" t="s">
        <v>2847</v>
      </c>
      <c r="B647" s="162" t="s">
        <v>2848</v>
      </c>
      <c r="C647" s="162" t="s">
        <v>38</v>
      </c>
      <c r="D647" s="162" t="s">
        <v>2702</v>
      </c>
      <c r="F647" s="162" t="s">
        <v>16</v>
      </c>
      <c r="G647" s="162" t="str">
        <f>CHOOSE(MONTH(H647), "Janvier", "Fevrier", "Mars", "Avril", "Mai", "Juin", "Juillet", "Aout", "Septembre", "Octobre", "Novembre", "Decembre")</f>
        <v>Octobre</v>
      </c>
      <c r="H647" s="153">
        <v>42656</v>
      </c>
      <c r="I647" s="84" t="s">
        <v>1051</v>
      </c>
      <c r="J647" s="162" t="s">
        <v>1052</v>
      </c>
      <c r="K647" s="162" t="s">
        <v>1063</v>
      </c>
      <c r="L647" s="72"/>
      <c r="M647" s="80" t="str">
        <f>IFERROR(VLOOKUP(K647,REFERENCES!R:S,2,FALSE),"")</f>
        <v>Nombre</v>
      </c>
      <c r="N647" s="75">
        <v>305</v>
      </c>
      <c r="O647" s="75"/>
      <c r="P647" s="75"/>
      <c r="Q647" s="75"/>
      <c r="R647" s="79">
        <v>1525</v>
      </c>
      <c r="S647" s="75">
        <v>305</v>
      </c>
      <c r="U647" s="162" t="s">
        <v>169</v>
      </c>
      <c r="V647" s="162" t="s">
        <v>328</v>
      </c>
      <c r="W647" s="86" t="s">
        <v>1462</v>
      </c>
      <c r="X647" s="166" t="s">
        <v>328</v>
      </c>
      <c r="AB647" s="162" t="str">
        <f>UPPER(LEFT(A647,3)&amp;YEAR(H647)&amp;MONTH(H647)&amp;DAY((H647))&amp;LEFT(U647,2)&amp;LEFT(V647,2)&amp;LEFT(W647,2))</f>
        <v>CRO20161013NOBA2È</v>
      </c>
      <c r="AC647" s="162">
        <f>COUNTIF($AB$4:$AB$297,AB647)</f>
        <v>0</v>
      </c>
      <c r="AD647" s="162" t="str">
        <f>VLOOKUP(U647,NIVEAUXADMIN!A:B,2,FALSE)</f>
        <v>HT09</v>
      </c>
      <c r="AE647" s="162" t="str">
        <f>VLOOKUP(V647,NIVEAUXADMIN!E:F,2,FALSE)</f>
        <v>HT09932</v>
      </c>
      <c r="AF647" s="162" t="str">
        <f>VLOOKUP(W647,NIVEAUXADMIN!I:J,2,FALSE)</f>
        <v>HT09932-02</v>
      </c>
      <c r="AG647" s="162">
        <f>IF(SUMPRODUCT(($A$4:$A647=A647)*($V$4:$V647=V647))&gt;1,0,1)</f>
        <v>0</v>
      </c>
    </row>
    <row r="648" spans="1:33" s="162" customFormat="1" ht="15" customHeight="1">
      <c r="A648" s="162" t="s">
        <v>2847</v>
      </c>
      <c r="B648" s="162" t="s">
        <v>2848</v>
      </c>
      <c r="C648" s="162" t="s">
        <v>38</v>
      </c>
      <c r="D648" s="162" t="s">
        <v>2702</v>
      </c>
      <c r="F648" s="162" t="s">
        <v>16</v>
      </c>
      <c r="G648" s="162" t="str">
        <f>CHOOSE(MONTH(H648), "Janvier", "Fevrier", "Mars", "Avril", "Mai", "Juin", "Juillet", "Aout", "Septembre", "Octobre", "Novembre", "Decembre")</f>
        <v>Octobre</v>
      </c>
      <c r="H648" s="153">
        <v>42656</v>
      </c>
      <c r="I648" s="84" t="s">
        <v>1051</v>
      </c>
      <c r="J648" s="162" t="s">
        <v>1052</v>
      </c>
      <c r="K648" s="162" t="s">
        <v>1054</v>
      </c>
      <c r="L648" s="72"/>
      <c r="M648" s="80" t="str">
        <f>IFERROR(VLOOKUP(K648,REFERENCES!R:S,2,FALSE),"")</f>
        <v>Nombre</v>
      </c>
      <c r="N648" s="75">
        <v>610</v>
      </c>
      <c r="O648" s="75"/>
      <c r="P648" s="75"/>
      <c r="Q648" s="75"/>
      <c r="R648" s="79">
        <v>1525</v>
      </c>
      <c r="S648" s="75">
        <v>305</v>
      </c>
      <c r="U648" s="162" t="s">
        <v>169</v>
      </c>
      <c r="V648" s="162" t="s">
        <v>328</v>
      </c>
      <c r="W648" s="86" t="s">
        <v>1462</v>
      </c>
      <c r="X648" s="166" t="s">
        <v>328</v>
      </c>
      <c r="AB648" s="162" t="str">
        <f>UPPER(LEFT(A648,3)&amp;YEAR(H648)&amp;MONTH(H648)&amp;DAY((H648))&amp;LEFT(U648,2)&amp;LEFT(V648,2)&amp;LEFT(W648,2))</f>
        <v>CRO20161013NOBA2È</v>
      </c>
      <c r="AC648" s="162">
        <f>COUNTIF($AB$4:$AB$297,AB648)</f>
        <v>0</v>
      </c>
      <c r="AD648" s="162" t="str">
        <f>VLOOKUP(U648,NIVEAUXADMIN!A:B,2,FALSE)</f>
        <v>HT09</v>
      </c>
      <c r="AE648" s="162" t="str">
        <f>VLOOKUP(V648,NIVEAUXADMIN!E:F,2,FALSE)</f>
        <v>HT09932</v>
      </c>
      <c r="AF648" s="162" t="str">
        <f>VLOOKUP(W648,NIVEAUXADMIN!I:J,2,FALSE)</f>
        <v>HT09932-02</v>
      </c>
      <c r="AG648" s="162">
        <f>IF(SUMPRODUCT(($A$4:$A648=A648)*($V$4:$V648=V648))&gt;1,0,1)</f>
        <v>0</v>
      </c>
    </row>
    <row r="649" spans="1:33" s="162" customFormat="1" ht="15" customHeight="1">
      <c r="A649" s="162" t="s">
        <v>2847</v>
      </c>
      <c r="B649" s="162" t="s">
        <v>2848</v>
      </c>
      <c r="C649" s="162" t="s">
        <v>38</v>
      </c>
      <c r="D649" s="162" t="s">
        <v>2702</v>
      </c>
      <c r="F649" s="162" t="s">
        <v>16</v>
      </c>
      <c r="G649" s="162" t="str">
        <f>CHOOSE(MONTH(H649), "Janvier", "Fevrier", "Mars", "Avril", "Mai", "Juin", "Juillet", "Aout", "Septembre", "Octobre", "Novembre", "Decembre")</f>
        <v>Decembre</v>
      </c>
      <c r="H649" s="153">
        <v>42720</v>
      </c>
      <c r="I649" s="84" t="s">
        <v>1051</v>
      </c>
      <c r="J649" s="162" t="s">
        <v>1052</v>
      </c>
      <c r="K649" s="162" t="s">
        <v>1062</v>
      </c>
      <c r="L649" s="72"/>
      <c r="M649" s="80" t="str">
        <f>IFERROR(VLOOKUP(K649,REFERENCES!R:S,2,FALSE),"")</f>
        <v>Nombre</v>
      </c>
      <c r="N649" s="75">
        <v>110</v>
      </c>
      <c r="O649" s="75"/>
      <c r="P649" s="75"/>
      <c r="Q649" s="75"/>
      <c r="R649" s="79">
        <v>945</v>
      </c>
      <c r="S649" s="75">
        <v>189</v>
      </c>
      <c r="U649" s="162" t="s">
        <v>153</v>
      </c>
      <c r="V649" s="162" t="s">
        <v>280</v>
      </c>
      <c r="W649" s="86" t="s">
        <v>1419</v>
      </c>
      <c r="X649" s="166" t="s">
        <v>2826</v>
      </c>
      <c r="AB649" s="162" t="str">
        <f>UPPER(LEFT(A649,3)&amp;YEAR(H649)&amp;MONTH(H649)&amp;DAY((H649))&amp;LEFT(U649,2)&amp;LEFT(V649,2)&amp;LEFT(W649,2))</f>
        <v>CRO20161216NIAR2È</v>
      </c>
      <c r="AC649" s="162">
        <f>COUNTIF($AB$4:$AB$297,AB649)</f>
        <v>0</v>
      </c>
      <c r="AD649" s="162" t="str">
        <f>VLOOKUP(U649,NIVEAUXADMIN!A:B,2,FALSE)</f>
        <v>HT10</v>
      </c>
      <c r="AE649" s="162" t="str">
        <f>VLOOKUP(V649,NIVEAUXADMIN!E:F,2,FALSE)</f>
        <v>HT101024</v>
      </c>
      <c r="AF649" s="162" t="str">
        <f>VLOOKUP(W649,NIVEAUXADMIN!I:J,2,FALSE)</f>
        <v>HT101024-02</v>
      </c>
      <c r="AG649" s="162">
        <f>IF(SUMPRODUCT(($A$4:$A649=A649)*($V$4:$V649=V649))&gt;1,0,1)</f>
        <v>1</v>
      </c>
    </row>
    <row r="650" spans="1:33" s="162" customFormat="1" ht="15" customHeight="1">
      <c r="A650" s="162" t="s">
        <v>2847</v>
      </c>
      <c r="B650" s="162" t="s">
        <v>2848</v>
      </c>
      <c r="C650" s="162" t="s">
        <v>38</v>
      </c>
      <c r="D650" s="162" t="s">
        <v>2702</v>
      </c>
      <c r="F650" s="162" t="s">
        <v>16</v>
      </c>
      <c r="G650" s="162" t="str">
        <f>CHOOSE(MONTH(H650), "Janvier", "Fevrier", "Mars", "Avril", "Mai", "Juin", "Juillet", "Aout", "Septembre", "Octobre", "Novembre", "Decembre")</f>
        <v>Decembre</v>
      </c>
      <c r="H650" s="153">
        <v>42720</v>
      </c>
      <c r="I650" s="84" t="s">
        <v>1049</v>
      </c>
      <c r="J650" s="162" t="s">
        <v>1053</v>
      </c>
      <c r="K650" s="162" t="s">
        <v>1064</v>
      </c>
      <c r="L650" s="72"/>
      <c r="M650" s="80" t="str">
        <f>IFERROR(VLOOKUP(K650,REFERENCES!R:S,2,FALSE),"")</f>
        <v>Nombre</v>
      </c>
      <c r="N650" s="75">
        <v>82</v>
      </c>
      <c r="O650" s="75"/>
      <c r="P650" s="75"/>
      <c r="Q650" s="75"/>
      <c r="R650" s="79">
        <v>945</v>
      </c>
      <c r="S650" s="75">
        <v>189</v>
      </c>
      <c r="U650" s="162" t="s">
        <v>153</v>
      </c>
      <c r="V650" s="162" t="s">
        <v>280</v>
      </c>
      <c r="W650" s="86" t="s">
        <v>1419</v>
      </c>
      <c r="X650" s="166" t="s">
        <v>2826</v>
      </c>
      <c r="AB650" s="162" t="str">
        <f>UPPER(LEFT(A650,3)&amp;YEAR(H650)&amp;MONTH(H650)&amp;DAY((H650))&amp;LEFT(U650,2)&amp;LEFT(V650,2)&amp;LEFT(W650,2))</f>
        <v>CRO20161216NIAR2È</v>
      </c>
      <c r="AC650" s="162">
        <f>COUNTIF($AB$4:$AB$297,AB650)</f>
        <v>0</v>
      </c>
      <c r="AD650" s="162" t="str">
        <f>VLOOKUP(U650,NIVEAUXADMIN!A:B,2,FALSE)</f>
        <v>HT10</v>
      </c>
      <c r="AE650" s="162" t="str">
        <f>VLOOKUP(V650,NIVEAUXADMIN!E:F,2,FALSE)</f>
        <v>HT101024</v>
      </c>
      <c r="AF650" s="162" t="str">
        <f>VLOOKUP(W650,NIVEAUXADMIN!I:J,2,FALSE)</f>
        <v>HT101024-02</v>
      </c>
      <c r="AG650" s="162">
        <f>IF(SUMPRODUCT(($A$4:$A650=A650)*($V$4:$V650=V650))&gt;1,0,1)</f>
        <v>0</v>
      </c>
    </row>
    <row r="651" spans="1:33" s="162" customFormat="1" ht="15" customHeight="1">
      <c r="A651" s="162" t="s">
        <v>2847</v>
      </c>
      <c r="B651" s="162" t="s">
        <v>2848</v>
      </c>
      <c r="C651" s="162" t="s">
        <v>38</v>
      </c>
      <c r="D651" s="162" t="s">
        <v>2702</v>
      </c>
      <c r="F651" s="162" t="s">
        <v>16</v>
      </c>
      <c r="G651" s="162" t="str">
        <f>CHOOSE(MONTH(H651), "Janvier", "Fevrier", "Mars", "Avril", "Mai", "Juin", "Juillet", "Aout", "Septembre", "Octobre", "Novembre", "Decembre")</f>
        <v>Decembre</v>
      </c>
      <c r="H651" s="153">
        <v>42720</v>
      </c>
      <c r="I651" s="84" t="s">
        <v>1049</v>
      </c>
      <c r="J651" s="162" t="s">
        <v>1053</v>
      </c>
      <c r="K651" s="162" t="s">
        <v>1048</v>
      </c>
      <c r="L651" s="72"/>
      <c r="M651" s="80" t="str">
        <f>IFERROR(VLOOKUP(K651,REFERENCES!R:S,2,FALSE),"")</f>
        <v>Nombre</v>
      </c>
      <c r="N651" s="75">
        <v>82</v>
      </c>
      <c r="O651" s="75"/>
      <c r="P651" s="75"/>
      <c r="Q651" s="75"/>
      <c r="R651" s="79">
        <v>945</v>
      </c>
      <c r="S651" s="75">
        <v>189</v>
      </c>
      <c r="U651" s="162" t="s">
        <v>153</v>
      </c>
      <c r="V651" s="162" t="s">
        <v>280</v>
      </c>
      <c r="W651" s="86" t="s">
        <v>1419</v>
      </c>
      <c r="X651" s="166" t="s">
        <v>2826</v>
      </c>
      <c r="AB651" s="162" t="str">
        <f>UPPER(LEFT(A651,3)&amp;YEAR(H651)&amp;MONTH(H651)&amp;DAY((H651))&amp;LEFT(U651,2)&amp;LEFT(V651,2)&amp;LEFT(W651,2))</f>
        <v>CRO20161216NIAR2È</v>
      </c>
      <c r="AC651" s="162">
        <f>COUNTIF($AB$4:$AB$297,AB651)</f>
        <v>0</v>
      </c>
      <c r="AD651" s="162" t="str">
        <f>VLOOKUP(U651,NIVEAUXADMIN!A:B,2,FALSE)</f>
        <v>HT10</v>
      </c>
      <c r="AE651" s="162" t="str">
        <f>VLOOKUP(V651,NIVEAUXADMIN!E:F,2,FALSE)</f>
        <v>HT101024</v>
      </c>
      <c r="AF651" s="162" t="str">
        <f>VLOOKUP(W651,NIVEAUXADMIN!I:J,2,FALSE)</f>
        <v>HT101024-02</v>
      </c>
      <c r="AG651" s="162">
        <f>IF(SUMPRODUCT(($A$4:$A651=A651)*($V$4:$V651=V651))&gt;1,0,1)</f>
        <v>0</v>
      </c>
    </row>
    <row r="652" spans="1:33" s="162" customFormat="1" ht="15" customHeight="1">
      <c r="A652" s="162" t="s">
        <v>2847</v>
      </c>
      <c r="B652" s="162" t="s">
        <v>2848</v>
      </c>
      <c r="C652" s="162" t="s">
        <v>38</v>
      </c>
      <c r="D652" s="162" t="s">
        <v>2702</v>
      </c>
      <c r="F652" s="162" t="s">
        <v>16</v>
      </c>
      <c r="G652" s="162" t="str">
        <f>CHOOSE(MONTH(H652), "Janvier", "Fevrier", "Mars", "Avril", "Mai", "Juin", "Juillet", "Aout", "Septembre", "Octobre", "Novembre", "Decembre")</f>
        <v>Decembre</v>
      </c>
      <c r="H652" s="153">
        <v>42720</v>
      </c>
      <c r="I652" s="84" t="s">
        <v>1051</v>
      </c>
      <c r="J652" s="162" t="s">
        <v>1052</v>
      </c>
      <c r="K652" s="162" t="s">
        <v>1057</v>
      </c>
      <c r="L652" s="72"/>
      <c r="M652" s="80" t="str">
        <f>IFERROR(VLOOKUP(K652,REFERENCES!R:S,2,FALSE),"")</f>
        <v>Nombre</v>
      </c>
      <c r="N652" s="75">
        <v>60</v>
      </c>
      <c r="O652" s="75"/>
      <c r="P652" s="75"/>
      <c r="Q652" s="75"/>
      <c r="R652" s="79">
        <v>945</v>
      </c>
      <c r="S652" s="75">
        <v>189</v>
      </c>
      <c r="U652" s="162" t="s">
        <v>153</v>
      </c>
      <c r="V652" s="162" t="s">
        <v>280</v>
      </c>
      <c r="W652" s="86" t="s">
        <v>1419</v>
      </c>
      <c r="X652" s="166" t="s">
        <v>2826</v>
      </c>
      <c r="AB652" s="162" t="str">
        <f>UPPER(LEFT(A652,3)&amp;YEAR(H652)&amp;MONTH(H652)&amp;DAY((H652))&amp;LEFT(U652,2)&amp;LEFT(V652,2)&amp;LEFT(W652,2))</f>
        <v>CRO20161216NIAR2È</v>
      </c>
      <c r="AC652" s="162">
        <f>COUNTIF($AB$4:$AB$297,AB652)</f>
        <v>0</v>
      </c>
      <c r="AD652" s="162" t="str">
        <f>VLOOKUP(U652,NIVEAUXADMIN!A:B,2,FALSE)</f>
        <v>HT10</v>
      </c>
      <c r="AE652" s="162" t="str">
        <f>VLOOKUP(V652,NIVEAUXADMIN!E:F,2,FALSE)</f>
        <v>HT101024</v>
      </c>
      <c r="AF652" s="162" t="str">
        <f>VLOOKUP(W652,NIVEAUXADMIN!I:J,2,FALSE)</f>
        <v>HT101024-02</v>
      </c>
      <c r="AG652" s="162">
        <f>IF(SUMPRODUCT(($A$4:$A652=A652)*($V$4:$V652=V652))&gt;1,0,1)</f>
        <v>0</v>
      </c>
    </row>
    <row r="653" spans="1:33" s="162" customFormat="1" ht="15" customHeight="1">
      <c r="A653" s="162" t="s">
        <v>2847</v>
      </c>
      <c r="B653" s="162" t="s">
        <v>2848</v>
      </c>
      <c r="C653" s="162" t="s">
        <v>38</v>
      </c>
      <c r="D653" s="162" t="s">
        <v>2702</v>
      </c>
      <c r="F653" s="162" t="s">
        <v>16</v>
      </c>
      <c r="G653" s="162" t="str">
        <f>CHOOSE(MONTH(H653), "Janvier", "Fevrier", "Mars", "Avril", "Mai", "Juin", "Juillet", "Aout", "Septembre", "Octobre", "Novembre", "Decembre")</f>
        <v>Decembre</v>
      </c>
      <c r="H653" s="153">
        <v>42720</v>
      </c>
      <c r="I653" s="84" t="s">
        <v>1049</v>
      </c>
      <c r="J653" s="162" t="s">
        <v>1053</v>
      </c>
      <c r="K653" s="162" t="s">
        <v>1064</v>
      </c>
      <c r="L653" s="72"/>
      <c r="M653" s="80" t="str">
        <f>IFERROR(VLOOKUP(K653,REFERENCES!R:S,2,FALSE),"")</f>
        <v>Nombre</v>
      </c>
      <c r="N653" s="75">
        <v>82</v>
      </c>
      <c r="O653" s="75"/>
      <c r="P653" s="75"/>
      <c r="Q653" s="75"/>
      <c r="R653" s="79">
        <v>550</v>
      </c>
      <c r="S653" s="75">
        <v>110</v>
      </c>
      <c r="U653" s="162" t="s">
        <v>153</v>
      </c>
      <c r="V653" s="162" t="s">
        <v>280</v>
      </c>
      <c r="W653" s="86" t="s">
        <v>1419</v>
      </c>
      <c r="X653" s="166" t="s">
        <v>2826</v>
      </c>
      <c r="AB653" s="162" t="str">
        <f>UPPER(LEFT(A653,3)&amp;YEAR(H653)&amp;MONTH(H653)&amp;DAY((H653))&amp;LEFT(U653,2)&amp;LEFT(V653,2)&amp;LEFT(W653,2))</f>
        <v>CRO20161216NIAR2È</v>
      </c>
      <c r="AC653" s="162">
        <f>COUNTIF($AB$4:$AB$297,AB653)</f>
        <v>0</v>
      </c>
      <c r="AD653" s="162" t="str">
        <f>VLOOKUP(U653,NIVEAUXADMIN!A:B,2,FALSE)</f>
        <v>HT10</v>
      </c>
      <c r="AE653" s="162" t="str">
        <f>VLOOKUP(V653,NIVEAUXADMIN!E:F,2,FALSE)</f>
        <v>HT101024</v>
      </c>
      <c r="AF653" s="162" t="str">
        <f>VLOOKUP(W653,NIVEAUXADMIN!I:J,2,FALSE)</f>
        <v>HT101024-02</v>
      </c>
      <c r="AG653" s="162">
        <f>IF(SUMPRODUCT(($A$4:$A653=A653)*($V$4:$V653=V653))&gt;1,0,1)</f>
        <v>0</v>
      </c>
    </row>
    <row r="654" spans="1:33" s="162" customFormat="1" ht="15" customHeight="1">
      <c r="A654" s="162" t="s">
        <v>2847</v>
      </c>
      <c r="B654" s="162" t="s">
        <v>2848</v>
      </c>
      <c r="C654" s="162" t="s">
        <v>38</v>
      </c>
      <c r="D654" s="162" t="s">
        <v>2702</v>
      </c>
      <c r="F654" s="162" t="s">
        <v>16</v>
      </c>
      <c r="G654" s="162" t="str">
        <f>CHOOSE(MONTH(H654), "Janvier", "Fevrier", "Mars", "Avril", "Mai", "Juin", "Juillet", "Aout", "Septembre", "Octobre", "Novembre", "Decembre")</f>
        <v>Decembre</v>
      </c>
      <c r="H654" s="153">
        <v>42720</v>
      </c>
      <c r="I654" s="84" t="s">
        <v>1049</v>
      </c>
      <c r="J654" s="162" t="s">
        <v>1053</v>
      </c>
      <c r="K654" s="162" t="s">
        <v>1048</v>
      </c>
      <c r="L654" s="72"/>
      <c r="M654" s="80" t="str">
        <f>IFERROR(VLOOKUP(K654,REFERENCES!R:S,2,FALSE),"")</f>
        <v>Nombre</v>
      </c>
      <c r="N654" s="75">
        <v>82</v>
      </c>
      <c r="O654" s="75"/>
      <c r="P654" s="75"/>
      <c r="Q654" s="75"/>
      <c r="R654" s="79">
        <v>550</v>
      </c>
      <c r="S654" s="75">
        <v>110</v>
      </c>
      <c r="U654" s="162" t="s">
        <v>153</v>
      </c>
      <c r="V654" s="162" t="s">
        <v>280</v>
      </c>
      <c r="W654" s="86" t="s">
        <v>1419</v>
      </c>
      <c r="X654" s="166" t="s">
        <v>2826</v>
      </c>
      <c r="AB654" s="162" t="str">
        <f>UPPER(LEFT(A654,3)&amp;YEAR(H654)&amp;MONTH(H654)&amp;DAY((H654))&amp;LEFT(U654,2)&amp;LEFT(V654,2)&amp;LEFT(W654,2))</f>
        <v>CRO20161216NIAR2È</v>
      </c>
      <c r="AC654" s="162">
        <f>COUNTIF($AB$4:$AB$297,AB654)</f>
        <v>0</v>
      </c>
      <c r="AD654" s="162" t="str">
        <f>VLOOKUP(U654,NIVEAUXADMIN!A:B,2,FALSE)</f>
        <v>HT10</v>
      </c>
      <c r="AE654" s="162" t="str">
        <f>VLOOKUP(V654,NIVEAUXADMIN!E:F,2,FALSE)</f>
        <v>HT101024</v>
      </c>
      <c r="AF654" s="162" t="str">
        <f>VLOOKUP(W654,NIVEAUXADMIN!I:J,2,FALSE)</f>
        <v>HT101024-02</v>
      </c>
      <c r="AG654" s="162">
        <f>IF(SUMPRODUCT(($A$4:$A654=A654)*($V$4:$V654=V654))&gt;1,0,1)</f>
        <v>0</v>
      </c>
    </row>
    <row r="655" spans="1:33" s="162" customFormat="1" ht="15" customHeight="1">
      <c r="A655" s="162" t="s">
        <v>2847</v>
      </c>
      <c r="B655" s="162" t="s">
        <v>2848</v>
      </c>
      <c r="C655" s="162" t="s">
        <v>38</v>
      </c>
      <c r="D655" s="162" t="s">
        <v>2702</v>
      </c>
      <c r="F655" s="162" t="s">
        <v>16</v>
      </c>
      <c r="G655" s="162" t="str">
        <f>CHOOSE(MONTH(H655), "Janvier", "Fevrier", "Mars", "Avril", "Mai", "Juin", "Juillet", "Aout", "Septembre", "Octobre", "Novembre", "Decembre")</f>
        <v>Decembre</v>
      </c>
      <c r="H655" s="153">
        <v>42720</v>
      </c>
      <c r="I655" s="84" t="s">
        <v>1051</v>
      </c>
      <c r="J655" s="162" t="s">
        <v>1052</v>
      </c>
      <c r="K655" s="162" t="s">
        <v>1057</v>
      </c>
      <c r="L655" s="72"/>
      <c r="M655" s="80" t="str">
        <f>IFERROR(VLOOKUP(K655,REFERENCES!R:S,2,FALSE),"")</f>
        <v>Nombre</v>
      </c>
      <c r="N655" s="75">
        <v>110</v>
      </c>
      <c r="O655" s="75"/>
      <c r="P655" s="75"/>
      <c r="Q655" s="75"/>
      <c r="R655" s="79">
        <v>550</v>
      </c>
      <c r="S655" s="75">
        <v>110</v>
      </c>
      <c r="U655" s="162" t="s">
        <v>153</v>
      </c>
      <c r="V655" s="162" t="s">
        <v>280</v>
      </c>
      <c r="W655" s="86" t="s">
        <v>1419</v>
      </c>
      <c r="X655" s="166" t="s">
        <v>2826</v>
      </c>
      <c r="AB655" s="162" t="str">
        <f>UPPER(LEFT(A655,3)&amp;YEAR(H655)&amp;MONTH(H655)&amp;DAY((H655))&amp;LEFT(U655,2)&amp;LEFT(V655,2)&amp;LEFT(W655,2))</f>
        <v>CRO20161216NIAR2È</v>
      </c>
      <c r="AC655" s="162">
        <f>COUNTIF($AB$4:$AB$297,AB655)</f>
        <v>0</v>
      </c>
      <c r="AD655" s="162" t="str">
        <f>VLOOKUP(U655,NIVEAUXADMIN!A:B,2,FALSE)</f>
        <v>HT10</v>
      </c>
      <c r="AE655" s="162" t="str">
        <f>VLOOKUP(V655,NIVEAUXADMIN!E:F,2,FALSE)</f>
        <v>HT101024</v>
      </c>
      <c r="AF655" s="162" t="str">
        <f>VLOOKUP(W655,NIVEAUXADMIN!I:J,2,FALSE)</f>
        <v>HT101024-02</v>
      </c>
      <c r="AG655" s="162">
        <f>IF(SUMPRODUCT(($A$4:$A655=A655)*($V$4:$V655=V655))&gt;1,0,1)</f>
        <v>0</v>
      </c>
    </row>
    <row r="656" spans="1:33" s="162" customFormat="1" ht="15" customHeight="1">
      <c r="A656" s="162" t="s">
        <v>2847</v>
      </c>
      <c r="B656" s="162" t="s">
        <v>2848</v>
      </c>
      <c r="C656" s="162" t="s">
        <v>38</v>
      </c>
      <c r="D656" s="162" t="s">
        <v>2702</v>
      </c>
      <c r="F656" s="162" t="s">
        <v>16</v>
      </c>
      <c r="G656" s="162" t="str">
        <f>CHOOSE(MONTH(H656), "Janvier", "Fevrier", "Mars", "Avril", "Mai", "Juin", "Juillet", "Aout", "Septembre", "Octobre", "Novembre", "Decembre")</f>
        <v>Decembre</v>
      </c>
      <c r="H656" s="153">
        <v>42720</v>
      </c>
      <c r="I656" s="84" t="s">
        <v>1051</v>
      </c>
      <c r="J656" s="162" t="s">
        <v>1052</v>
      </c>
      <c r="K656" s="162" t="s">
        <v>1058</v>
      </c>
      <c r="L656" s="72"/>
      <c r="M656" s="80" t="str">
        <f>IFERROR(VLOOKUP(K656,REFERENCES!R:S,2,FALSE),"")</f>
        <v>Nombre</v>
      </c>
      <c r="N656" s="75">
        <v>110</v>
      </c>
      <c r="O656" s="75"/>
      <c r="P656" s="75"/>
      <c r="Q656" s="75"/>
      <c r="R656" s="79">
        <v>945</v>
      </c>
      <c r="S656" s="75">
        <v>189</v>
      </c>
      <c r="U656" s="162" t="s">
        <v>153</v>
      </c>
      <c r="V656" s="162" t="s">
        <v>280</v>
      </c>
      <c r="W656" s="86" t="s">
        <v>1419</v>
      </c>
      <c r="X656" s="166" t="s">
        <v>2826</v>
      </c>
      <c r="AB656" s="162" t="str">
        <f>UPPER(LEFT(A656,3)&amp;YEAR(H656)&amp;MONTH(H656)&amp;DAY((H656))&amp;LEFT(U656,2)&amp;LEFT(V656,2)&amp;LEFT(W656,2))</f>
        <v>CRO20161216NIAR2È</v>
      </c>
      <c r="AC656" s="162">
        <f>COUNTIF($AB$4:$AB$297,AB656)</f>
        <v>0</v>
      </c>
      <c r="AD656" s="162" t="str">
        <f>VLOOKUP(U656,NIVEAUXADMIN!A:B,2,FALSE)</f>
        <v>HT10</v>
      </c>
      <c r="AE656" s="162" t="str">
        <f>VLOOKUP(V656,NIVEAUXADMIN!E:F,2,FALSE)</f>
        <v>HT101024</v>
      </c>
      <c r="AF656" s="162" t="str">
        <f>VLOOKUP(W656,NIVEAUXADMIN!I:J,2,FALSE)</f>
        <v>HT101024-02</v>
      </c>
      <c r="AG656" s="162">
        <f>IF(SUMPRODUCT(($A$4:$A656=A656)*($V$4:$V656=V656))&gt;1,0,1)</f>
        <v>0</v>
      </c>
    </row>
    <row r="657" spans="1:33" s="162" customFormat="1" ht="15" customHeight="1">
      <c r="A657" s="162" t="s">
        <v>2847</v>
      </c>
      <c r="B657" s="162" t="s">
        <v>2848</v>
      </c>
      <c r="C657" s="162" t="s">
        <v>38</v>
      </c>
      <c r="D657" s="162" t="s">
        <v>2702</v>
      </c>
      <c r="F657" s="162" t="s">
        <v>16</v>
      </c>
      <c r="G657" s="162" t="str">
        <f>CHOOSE(MONTH(H657), "Janvier", "Fevrier", "Mars", "Avril", "Mai", "Juin", "Juillet", "Aout", "Septembre", "Octobre", "Novembre", "Decembre")</f>
        <v>Decembre</v>
      </c>
      <c r="H657" s="153">
        <v>42720</v>
      </c>
      <c r="I657" s="84" t="s">
        <v>1051</v>
      </c>
      <c r="J657" s="162" t="s">
        <v>1052</v>
      </c>
      <c r="K657" s="162" t="s">
        <v>1058</v>
      </c>
      <c r="L657" s="72"/>
      <c r="M657" s="80" t="str">
        <f>IFERROR(VLOOKUP(K657,REFERENCES!R:S,2,FALSE),"")</f>
        <v>Nombre</v>
      </c>
      <c r="N657" s="75">
        <v>110</v>
      </c>
      <c r="O657" s="75"/>
      <c r="P657" s="75"/>
      <c r="Q657" s="75"/>
      <c r="R657" s="79">
        <v>550</v>
      </c>
      <c r="S657" s="75">
        <v>110</v>
      </c>
      <c r="U657" s="162" t="s">
        <v>153</v>
      </c>
      <c r="V657" s="162" t="s">
        <v>280</v>
      </c>
      <c r="W657" s="86" t="s">
        <v>1419</v>
      </c>
      <c r="X657" s="166" t="s">
        <v>2826</v>
      </c>
      <c r="AB657" s="162" t="str">
        <f>UPPER(LEFT(A657,3)&amp;YEAR(H657)&amp;MONTH(H657)&amp;DAY((H657))&amp;LEFT(U657,2)&amp;LEFT(V657,2)&amp;LEFT(W657,2))</f>
        <v>CRO20161216NIAR2È</v>
      </c>
      <c r="AC657" s="162">
        <f>COUNTIF($AB$4:$AB$297,AB657)</f>
        <v>0</v>
      </c>
      <c r="AD657" s="162" t="str">
        <f>VLOOKUP(U657,NIVEAUXADMIN!A:B,2,FALSE)</f>
        <v>HT10</v>
      </c>
      <c r="AE657" s="162" t="str">
        <f>VLOOKUP(V657,NIVEAUXADMIN!E:F,2,FALSE)</f>
        <v>HT101024</v>
      </c>
      <c r="AF657" s="162" t="str">
        <f>VLOOKUP(W657,NIVEAUXADMIN!I:J,2,FALSE)</f>
        <v>HT101024-02</v>
      </c>
      <c r="AG657" s="162">
        <f>IF(SUMPRODUCT(($A$4:$A657=A657)*($V$4:$V657=V657))&gt;1,0,1)</f>
        <v>0</v>
      </c>
    </row>
    <row r="658" spans="1:33" s="162" customFormat="1" ht="15" customHeight="1">
      <c r="A658" s="162" t="s">
        <v>2847</v>
      </c>
      <c r="B658" s="162" t="s">
        <v>2848</v>
      </c>
      <c r="C658" s="162" t="s">
        <v>38</v>
      </c>
      <c r="D658" s="162" t="s">
        <v>2702</v>
      </c>
      <c r="F658" s="162" t="s">
        <v>16</v>
      </c>
      <c r="G658" s="162" t="str">
        <f>CHOOSE(MONTH(H658), "Janvier", "Fevrier", "Mars", "Avril", "Mai", "Juin", "Juillet", "Aout", "Septembre", "Octobre", "Novembre", "Decembre")</f>
        <v>Octobre</v>
      </c>
      <c r="H658" s="153">
        <v>42663</v>
      </c>
      <c r="I658" s="84" t="s">
        <v>1051</v>
      </c>
      <c r="J658" s="162" t="s">
        <v>1052</v>
      </c>
      <c r="K658" s="162" t="s">
        <v>1062</v>
      </c>
      <c r="L658" s="72"/>
      <c r="M658" s="80" t="str">
        <f>IFERROR(VLOOKUP(K658,REFERENCES!R:S,2,FALSE),"")</f>
        <v>Nombre</v>
      </c>
      <c r="N658" s="75">
        <v>10</v>
      </c>
      <c r="O658" s="75"/>
      <c r="P658" s="75"/>
      <c r="Q658" s="75"/>
      <c r="R658" s="79">
        <v>50</v>
      </c>
      <c r="S658" s="75">
        <v>10</v>
      </c>
      <c r="U658" s="162" t="s">
        <v>169</v>
      </c>
      <c r="V658" s="162" t="s">
        <v>427</v>
      </c>
      <c r="W658" s="86" t="s">
        <v>1378</v>
      </c>
      <c r="X658" s="166" t="s">
        <v>1141</v>
      </c>
      <c r="AB658" s="162" t="str">
        <f>UPPER(LEFT(A658,3)&amp;YEAR(H658)&amp;MONTH(H658)&amp;DAY((H658))&amp;LEFT(U658,2)&amp;LEFT(V658,2)&amp;LEFT(W658,2))</f>
        <v>CRO20161020NOBO1È</v>
      </c>
      <c r="AC658" s="162">
        <f>COUNTIF($AB$4:$AB$297,AB658)</f>
        <v>0</v>
      </c>
      <c r="AD658" s="162" t="str">
        <f>VLOOKUP(U658,NIVEAUXADMIN!A:B,2,FALSE)</f>
        <v>HT09</v>
      </c>
      <c r="AE658" s="162" t="str">
        <f>VLOOKUP(V658,NIVEAUXADMIN!E:F,2,FALSE)</f>
        <v>HT09933</v>
      </c>
      <c r="AF658" s="162" t="str">
        <f>VLOOKUP(W658,NIVEAUXADMIN!I:J,2,FALSE)</f>
        <v>HT09933-01</v>
      </c>
      <c r="AG658" s="162">
        <f>IF(SUMPRODUCT(($A$4:$A658=A658)*($V$4:$V658=V658))&gt;1,0,1)</f>
        <v>0</v>
      </c>
    </row>
    <row r="659" spans="1:33" s="162" customFormat="1" ht="15" customHeight="1">
      <c r="A659" s="162" t="s">
        <v>2847</v>
      </c>
      <c r="B659" s="162" t="s">
        <v>2848</v>
      </c>
      <c r="C659" s="162" t="s">
        <v>38</v>
      </c>
      <c r="D659" s="162" t="s">
        <v>2702</v>
      </c>
      <c r="F659" s="162" t="s">
        <v>16</v>
      </c>
      <c r="G659" s="162" t="str">
        <f>CHOOSE(MONTH(H659), "Janvier", "Fevrier", "Mars", "Avril", "Mai", "Juin", "Juillet", "Aout", "Septembre", "Octobre", "Novembre", "Decembre")</f>
        <v>Octobre</v>
      </c>
      <c r="H659" s="153">
        <v>42663</v>
      </c>
      <c r="I659" s="84" t="s">
        <v>1051</v>
      </c>
      <c r="J659" s="162" t="s">
        <v>1052</v>
      </c>
      <c r="K659" s="162" t="s">
        <v>1063</v>
      </c>
      <c r="L659" s="72"/>
      <c r="M659" s="80" t="str">
        <f>IFERROR(VLOOKUP(K659,REFERENCES!R:S,2,FALSE),"")</f>
        <v>Nombre</v>
      </c>
      <c r="N659" s="75">
        <v>11</v>
      </c>
      <c r="O659" s="75"/>
      <c r="P659" s="75"/>
      <c r="Q659" s="75"/>
      <c r="R659" s="79">
        <v>50</v>
      </c>
      <c r="S659" s="75">
        <v>10</v>
      </c>
      <c r="U659" s="162" t="s">
        <v>169</v>
      </c>
      <c r="V659" s="162" t="s">
        <v>427</v>
      </c>
      <c r="W659" s="86" t="s">
        <v>1378</v>
      </c>
      <c r="X659" s="166" t="s">
        <v>1141</v>
      </c>
      <c r="AB659" s="162" t="str">
        <f>UPPER(LEFT(A659,3)&amp;YEAR(H659)&amp;MONTH(H659)&amp;DAY((H659))&amp;LEFT(U659,2)&amp;LEFT(V659,2)&amp;LEFT(W659,2))</f>
        <v>CRO20161020NOBO1È</v>
      </c>
      <c r="AC659" s="162">
        <f>COUNTIF($AB$4:$AB$297,AB659)</f>
        <v>0</v>
      </c>
      <c r="AD659" s="162" t="str">
        <f>VLOOKUP(U659,NIVEAUXADMIN!A:B,2,FALSE)</f>
        <v>HT09</v>
      </c>
      <c r="AE659" s="162" t="str">
        <f>VLOOKUP(V659,NIVEAUXADMIN!E:F,2,FALSE)</f>
        <v>HT09933</v>
      </c>
      <c r="AF659" s="162" t="str">
        <f>VLOOKUP(W659,NIVEAUXADMIN!I:J,2,FALSE)</f>
        <v>HT09933-01</v>
      </c>
      <c r="AG659" s="162">
        <f>IF(SUMPRODUCT(($A$4:$A659=A659)*($V$4:$V659=V659))&gt;1,0,1)</f>
        <v>0</v>
      </c>
    </row>
    <row r="660" spans="1:33" s="162" customFormat="1" ht="15" customHeight="1">
      <c r="A660" s="162" t="s">
        <v>2847</v>
      </c>
      <c r="B660" s="162" t="s">
        <v>2848</v>
      </c>
      <c r="C660" s="162" t="s">
        <v>38</v>
      </c>
      <c r="D660" s="162" t="s">
        <v>2702</v>
      </c>
      <c r="F660" s="162" t="s">
        <v>16</v>
      </c>
      <c r="G660" s="162" t="str">
        <f>CHOOSE(MONTH(H660), "Janvier", "Fevrier", "Mars", "Avril", "Mai", "Juin", "Juillet", "Aout", "Septembre", "Octobre", "Novembre", "Decembre")</f>
        <v>Octobre</v>
      </c>
      <c r="H660" s="153">
        <v>42663</v>
      </c>
      <c r="I660" s="84" t="s">
        <v>1051</v>
      </c>
      <c r="J660" s="162" t="s">
        <v>1052</v>
      </c>
      <c r="K660" s="162" t="s">
        <v>1054</v>
      </c>
      <c r="L660" s="72"/>
      <c r="M660" s="80" t="str">
        <f>IFERROR(VLOOKUP(K660,REFERENCES!R:S,2,FALSE),"")</f>
        <v>Nombre</v>
      </c>
      <c r="N660" s="75">
        <v>21</v>
      </c>
      <c r="O660" s="75"/>
      <c r="P660" s="75"/>
      <c r="Q660" s="75"/>
      <c r="R660" s="79">
        <v>50</v>
      </c>
      <c r="S660" s="75">
        <v>10</v>
      </c>
      <c r="U660" s="162" t="s">
        <v>169</v>
      </c>
      <c r="V660" s="162" t="s">
        <v>427</v>
      </c>
      <c r="W660" s="86" t="s">
        <v>1378</v>
      </c>
      <c r="X660" s="166" t="s">
        <v>1141</v>
      </c>
      <c r="AB660" s="162" t="str">
        <f>UPPER(LEFT(A660,3)&amp;YEAR(H660)&amp;MONTH(H660)&amp;DAY((H660))&amp;LEFT(U660,2)&amp;LEFT(V660,2)&amp;LEFT(W660,2))</f>
        <v>CRO20161020NOBO1È</v>
      </c>
      <c r="AC660" s="162">
        <f>COUNTIF($AB$4:$AB$297,AB660)</f>
        <v>0</v>
      </c>
      <c r="AD660" s="162" t="str">
        <f>VLOOKUP(U660,NIVEAUXADMIN!A:B,2,FALSE)</f>
        <v>HT09</v>
      </c>
      <c r="AE660" s="162" t="str">
        <f>VLOOKUP(V660,NIVEAUXADMIN!E:F,2,FALSE)</f>
        <v>HT09933</v>
      </c>
      <c r="AF660" s="162" t="str">
        <f>VLOOKUP(W660,NIVEAUXADMIN!I:J,2,FALSE)</f>
        <v>HT09933-01</v>
      </c>
      <c r="AG660" s="162">
        <f>IF(SUMPRODUCT(($A$4:$A660=A660)*($V$4:$V660=V660))&gt;1,0,1)</f>
        <v>0</v>
      </c>
    </row>
    <row r="661" spans="1:33" s="162" customFormat="1" ht="15" customHeight="1">
      <c r="A661" s="162" t="s">
        <v>2847</v>
      </c>
      <c r="B661" s="162" t="s">
        <v>2848</v>
      </c>
      <c r="C661" s="162" t="s">
        <v>38</v>
      </c>
      <c r="D661" s="162" t="s">
        <v>2702</v>
      </c>
      <c r="F661" s="162" t="s">
        <v>16</v>
      </c>
      <c r="G661" s="162" t="str">
        <f>CHOOSE(MONTH(H661), "Janvier", "Fevrier", "Mars", "Avril", "Mai", "Juin", "Juillet", "Aout", "Septembre", "Octobre", "Novembre", "Decembre")</f>
        <v>Decembre</v>
      </c>
      <c r="H661" s="153">
        <v>42725</v>
      </c>
      <c r="I661" s="84" t="s">
        <v>1051</v>
      </c>
      <c r="J661" s="162" t="s">
        <v>1052</v>
      </c>
      <c r="K661" s="162" t="s">
        <v>1062</v>
      </c>
      <c r="L661" s="72"/>
      <c r="M661" s="80" t="str">
        <f>IFERROR(VLOOKUP(K661,REFERENCES!R:S,2,FALSE),"")</f>
        <v>Nombre</v>
      </c>
      <c r="N661" s="75">
        <v>200</v>
      </c>
      <c r="O661" s="75"/>
      <c r="P661" s="75"/>
      <c r="Q661" s="75"/>
      <c r="R661" s="79">
        <v>1000</v>
      </c>
      <c r="S661" s="75">
        <v>200</v>
      </c>
      <c r="U661" s="162" t="s">
        <v>153</v>
      </c>
      <c r="V661" s="162" t="s">
        <v>296</v>
      </c>
      <c r="W661" s="86" t="s">
        <v>1430</v>
      </c>
      <c r="X661" s="166" t="s">
        <v>2834</v>
      </c>
      <c r="AB661" s="162" t="str">
        <f>UPPER(LEFT(A661,3)&amp;YEAR(H661)&amp;MONTH(H661)&amp;DAY((H661))&amp;LEFT(U661,2)&amp;LEFT(V661,2)&amp;LEFT(W661,2))</f>
        <v>CRO20161221NIMI2È</v>
      </c>
      <c r="AC661" s="162">
        <f>COUNTIF($AB$4:$AB$297,AB661)</f>
        <v>0</v>
      </c>
      <c r="AD661" s="162" t="str">
        <f>VLOOKUP(U661,NIVEAUXADMIN!A:B,2,FALSE)</f>
        <v>HT10</v>
      </c>
      <c r="AE661" s="162" t="str">
        <f>VLOOKUP(V661,NIVEAUXADMIN!E:F,2,FALSE)</f>
        <v>HT101011</v>
      </c>
      <c r="AF661" s="162" t="str">
        <f>VLOOKUP(W661,NIVEAUXADMIN!I:J,2,FALSE)</f>
        <v>HT101011-02</v>
      </c>
      <c r="AG661" s="162">
        <f>IF(SUMPRODUCT(($A$4:$A661=A661)*($V$4:$V661=V661))&gt;1,0,1)</f>
        <v>1</v>
      </c>
    </row>
    <row r="662" spans="1:33" s="162" customFormat="1" ht="15" customHeight="1">
      <c r="A662" s="162" t="s">
        <v>2847</v>
      </c>
      <c r="B662" s="162" t="s">
        <v>2848</v>
      </c>
      <c r="C662" s="162" t="s">
        <v>38</v>
      </c>
      <c r="D662" s="162" t="s">
        <v>2702</v>
      </c>
      <c r="F662" s="162" t="s">
        <v>16</v>
      </c>
      <c r="G662" s="162" t="str">
        <f>CHOOSE(MONTH(H662), "Janvier", "Fevrier", "Mars", "Avril", "Mai", "Juin", "Juillet", "Aout", "Septembre", "Octobre", "Novembre", "Decembre")</f>
        <v>Decembre</v>
      </c>
      <c r="H662" s="153">
        <v>42725</v>
      </c>
      <c r="I662" s="84" t="s">
        <v>1049</v>
      </c>
      <c r="J662" s="162" t="s">
        <v>1053</v>
      </c>
      <c r="K662" s="162" t="s">
        <v>1064</v>
      </c>
      <c r="L662" s="72"/>
      <c r="M662" s="80" t="str">
        <f>IFERROR(VLOOKUP(K662,REFERENCES!R:S,2,FALSE),"")</f>
        <v>Nombre</v>
      </c>
      <c r="N662" s="75">
        <v>115</v>
      </c>
      <c r="O662" s="75"/>
      <c r="P662" s="75"/>
      <c r="Q662" s="75"/>
      <c r="R662" s="79">
        <v>1000</v>
      </c>
      <c r="S662" s="75">
        <v>200</v>
      </c>
      <c r="U662" s="162" t="s">
        <v>153</v>
      </c>
      <c r="V662" s="162" t="s">
        <v>296</v>
      </c>
      <c r="W662" s="86" t="s">
        <v>1430</v>
      </c>
      <c r="X662" s="166" t="s">
        <v>2834</v>
      </c>
      <c r="AB662" s="162" t="str">
        <f>UPPER(LEFT(A662,3)&amp;YEAR(H662)&amp;MONTH(H662)&amp;DAY((H662))&amp;LEFT(U662,2)&amp;LEFT(V662,2)&amp;LEFT(W662,2))</f>
        <v>CRO20161221NIMI2È</v>
      </c>
      <c r="AC662" s="162">
        <f>COUNTIF($AB$4:$AB$297,AB662)</f>
        <v>0</v>
      </c>
      <c r="AD662" s="162" t="str">
        <f>VLOOKUP(U662,NIVEAUXADMIN!A:B,2,FALSE)</f>
        <v>HT10</v>
      </c>
      <c r="AE662" s="162" t="str">
        <f>VLOOKUP(V662,NIVEAUXADMIN!E:F,2,FALSE)</f>
        <v>HT101011</v>
      </c>
      <c r="AF662" s="162" t="str">
        <f>VLOOKUP(W662,NIVEAUXADMIN!I:J,2,FALSE)</f>
        <v>HT101011-02</v>
      </c>
      <c r="AG662" s="162">
        <f>IF(SUMPRODUCT(($A$4:$A662=A662)*($V$4:$V662=V662))&gt;1,0,1)</f>
        <v>0</v>
      </c>
    </row>
    <row r="663" spans="1:33" s="162" customFormat="1" ht="15" customHeight="1">
      <c r="A663" s="162" t="s">
        <v>2847</v>
      </c>
      <c r="B663" s="162" t="s">
        <v>2848</v>
      </c>
      <c r="C663" s="162" t="s">
        <v>38</v>
      </c>
      <c r="D663" s="162" t="s">
        <v>2702</v>
      </c>
      <c r="F663" s="162" t="s">
        <v>16</v>
      </c>
      <c r="G663" s="162" t="str">
        <f>CHOOSE(MONTH(H663), "Janvier", "Fevrier", "Mars", "Avril", "Mai", "Juin", "Juillet", "Aout", "Septembre", "Octobre", "Novembre", "Decembre")</f>
        <v>Decembre</v>
      </c>
      <c r="H663" s="153">
        <v>42725</v>
      </c>
      <c r="I663" s="84" t="s">
        <v>1049</v>
      </c>
      <c r="J663" s="162" t="s">
        <v>1053</v>
      </c>
      <c r="K663" s="162" t="s">
        <v>1048</v>
      </c>
      <c r="L663" s="72"/>
      <c r="M663" s="80" t="str">
        <f>IFERROR(VLOOKUP(K663,REFERENCES!R:S,2,FALSE),"")</f>
        <v>Nombre</v>
      </c>
      <c r="N663" s="75">
        <v>45</v>
      </c>
      <c r="O663" s="75"/>
      <c r="P663" s="75"/>
      <c r="Q663" s="75"/>
      <c r="R663" s="79">
        <v>1000</v>
      </c>
      <c r="S663" s="75">
        <v>200</v>
      </c>
      <c r="U663" s="162" t="s">
        <v>153</v>
      </c>
      <c r="V663" s="162" t="s">
        <v>296</v>
      </c>
      <c r="W663" s="86" t="s">
        <v>1430</v>
      </c>
      <c r="X663" s="166" t="s">
        <v>2834</v>
      </c>
      <c r="AB663" s="162" t="str">
        <f>UPPER(LEFT(A663,3)&amp;YEAR(H663)&amp;MONTH(H663)&amp;DAY((H663))&amp;LEFT(U663,2)&amp;LEFT(V663,2)&amp;LEFT(W663,2))</f>
        <v>CRO20161221NIMI2È</v>
      </c>
      <c r="AC663" s="162">
        <f>COUNTIF($AB$4:$AB$297,AB663)</f>
        <v>0</v>
      </c>
      <c r="AD663" s="162" t="str">
        <f>VLOOKUP(U663,NIVEAUXADMIN!A:B,2,FALSE)</f>
        <v>HT10</v>
      </c>
      <c r="AE663" s="162" t="str">
        <f>VLOOKUP(V663,NIVEAUXADMIN!E:F,2,FALSE)</f>
        <v>HT101011</v>
      </c>
      <c r="AF663" s="162" t="str">
        <f>VLOOKUP(W663,NIVEAUXADMIN!I:J,2,FALSE)</f>
        <v>HT101011-02</v>
      </c>
      <c r="AG663" s="162">
        <f>IF(SUMPRODUCT(($A$4:$A663=A663)*($V$4:$V663=V663))&gt;1,0,1)</f>
        <v>0</v>
      </c>
    </row>
    <row r="664" spans="1:33" s="162" customFormat="1" ht="15" customHeight="1">
      <c r="A664" s="162" t="s">
        <v>2847</v>
      </c>
      <c r="B664" s="162" t="s">
        <v>2848</v>
      </c>
      <c r="C664" s="162" t="s">
        <v>38</v>
      </c>
      <c r="D664" s="162" t="s">
        <v>2702</v>
      </c>
      <c r="F664" s="162" t="s">
        <v>16</v>
      </c>
      <c r="G664" s="162" t="str">
        <f>CHOOSE(MONTH(H664), "Janvier", "Fevrier", "Mars", "Avril", "Mai", "Juin", "Juillet", "Aout", "Septembre", "Octobre", "Novembre", "Decembre")</f>
        <v>Decembre</v>
      </c>
      <c r="H664" s="153">
        <v>42725</v>
      </c>
      <c r="I664" s="84" t="s">
        <v>1051</v>
      </c>
      <c r="J664" s="162" t="s">
        <v>1052</v>
      </c>
      <c r="K664" s="162" t="s">
        <v>1057</v>
      </c>
      <c r="L664" s="72"/>
      <c r="M664" s="80" t="str">
        <f>IFERROR(VLOOKUP(K664,REFERENCES!R:S,2,FALSE),"")</f>
        <v>Nombre</v>
      </c>
      <c r="N664" s="75">
        <v>200</v>
      </c>
      <c r="O664" s="75"/>
      <c r="P664" s="75"/>
      <c r="Q664" s="75"/>
      <c r="R664" s="79">
        <v>1000</v>
      </c>
      <c r="S664" s="75">
        <v>200</v>
      </c>
      <c r="U664" s="162" t="s">
        <v>153</v>
      </c>
      <c r="V664" s="162" t="s">
        <v>296</v>
      </c>
      <c r="W664" s="86" t="s">
        <v>1430</v>
      </c>
      <c r="X664" s="166" t="s">
        <v>2834</v>
      </c>
      <c r="AB664" s="162" t="str">
        <f>UPPER(LEFT(A664,3)&amp;YEAR(H664)&amp;MONTH(H664)&amp;DAY((H664))&amp;LEFT(U664,2)&amp;LEFT(V664,2)&amp;LEFT(W664,2))</f>
        <v>CRO20161221NIMI2È</v>
      </c>
      <c r="AC664" s="162">
        <f>COUNTIF($AB$4:$AB$297,AB664)</f>
        <v>0</v>
      </c>
      <c r="AD664" s="162" t="str">
        <f>VLOOKUP(U664,NIVEAUXADMIN!A:B,2,FALSE)</f>
        <v>HT10</v>
      </c>
      <c r="AE664" s="162" t="str">
        <f>VLOOKUP(V664,NIVEAUXADMIN!E:F,2,FALSE)</f>
        <v>HT101011</v>
      </c>
      <c r="AF664" s="162" t="str">
        <f>VLOOKUP(W664,NIVEAUXADMIN!I:J,2,FALSE)</f>
        <v>HT101011-02</v>
      </c>
      <c r="AG664" s="162">
        <f>IF(SUMPRODUCT(($A$4:$A664=A664)*($V$4:$V664=V664))&gt;1,0,1)</f>
        <v>0</v>
      </c>
    </row>
    <row r="665" spans="1:33" s="162" customFormat="1" ht="15" customHeight="1">
      <c r="A665" s="162" t="s">
        <v>2847</v>
      </c>
      <c r="B665" s="162" t="s">
        <v>2848</v>
      </c>
      <c r="C665" s="162" t="s">
        <v>38</v>
      </c>
      <c r="D665" s="162" t="s">
        <v>2702</v>
      </c>
      <c r="F665" s="162" t="s">
        <v>16</v>
      </c>
      <c r="G665" s="162" t="str">
        <f>CHOOSE(MONTH(H665), "Janvier", "Fevrier", "Mars", "Avril", "Mai", "Juin", "Juillet", "Aout", "Septembre", "Octobre", "Novembre", "Decembre")</f>
        <v>Decembre</v>
      </c>
      <c r="H665" s="153">
        <v>42725</v>
      </c>
      <c r="I665" s="84" t="s">
        <v>1051</v>
      </c>
      <c r="J665" s="162" t="s">
        <v>1052</v>
      </c>
      <c r="K665" s="162" t="s">
        <v>1058</v>
      </c>
      <c r="L665" s="72"/>
      <c r="M665" s="80" t="str">
        <f>IFERROR(VLOOKUP(K665,REFERENCES!R:S,2,FALSE),"")</f>
        <v>Nombre</v>
      </c>
      <c r="N665" s="75">
        <v>400</v>
      </c>
      <c r="O665" s="75"/>
      <c r="P665" s="75"/>
      <c r="Q665" s="75"/>
      <c r="R665" s="79">
        <v>1000</v>
      </c>
      <c r="S665" s="75">
        <v>200</v>
      </c>
      <c r="U665" s="162" t="s">
        <v>153</v>
      </c>
      <c r="V665" s="162" t="s">
        <v>296</v>
      </c>
      <c r="W665" s="86" t="s">
        <v>1430</v>
      </c>
      <c r="X665" s="166" t="s">
        <v>2834</v>
      </c>
      <c r="AB665" s="162" t="str">
        <f>UPPER(LEFT(A665,3)&amp;YEAR(H665)&amp;MONTH(H665)&amp;DAY((H665))&amp;LEFT(U665,2)&amp;LEFT(V665,2)&amp;LEFT(W665,2))</f>
        <v>CRO20161221NIMI2È</v>
      </c>
      <c r="AC665" s="162">
        <f>COUNTIF($AB$4:$AB$297,AB665)</f>
        <v>0</v>
      </c>
      <c r="AD665" s="162" t="str">
        <f>VLOOKUP(U665,NIVEAUXADMIN!A:B,2,FALSE)</f>
        <v>HT10</v>
      </c>
      <c r="AE665" s="162" t="str">
        <f>VLOOKUP(V665,NIVEAUXADMIN!E:F,2,FALSE)</f>
        <v>HT101011</v>
      </c>
      <c r="AF665" s="162" t="str">
        <f>VLOOKUP(W665,NIVEAUXADMIN!I:J,2,FALSE)</f>
        <v>HT101011-02</v>
      </c>
      <c r="AG665" s="162">
        <f>IF(SUMPRODUCT(($A$4:$A665=A665)*($V$4:$V665=V665))&gt;1,0,1)</f>
        <v>0</v>
      </c>
    </row>
    <row r="666" spans="1:33" s="162" customFormat="1" ht="15" customHeight="1">
      <c r="A666" s="162" t="s">
        <v>2847</v>
      </c>
      <c r="B666" s="162" t="s">
        <v>2848</v>
      </c>
      <c r="C666" s="162" t="s">
        <v>38</v>
      </c>
      <c r="D666" s="162" t="s">
        <v>2702</v>
      </c>
      <c r="F666" s="162" t="s">
        <v>16</v>
      </c>
      <c r="G666" s="162" t="str">
        <f>CHOOSE(MONTH(H666), "Janvier", "Fevrier", "Mars", "Avril", "Mai", "Juin", "Juillet", "Aout", "Septembre", "Octobre", "Novembre", "Decembre")</f>
        <v>Decembre</v>
      </c>
      <c r="H666" s="153">
        <v>42718</v>
      </c>
      <c r="I666" s="84" t="s">
        <v>1051</v>
      </c>
      <c r="J666" s="162" t="s">
        <v>1052</v>
      </c>
      <c r="K666" s="162" t="s">
        <v>1062</v>
      </c>
      <c r="L666" s="72"/>
      <c r="M666" s="80" t="str">
        <f>IFERROR(VLOOKUP(K666,REFERENCES!R:S,2,FALSE),"")</f>
        <v>Nombre</v>
      </c>
      <c r="N666" s="75">
        <v>56</v>
      </c>
      <c r="O666" s="75"/>
      <c r="P666" s="75"/>
      <c r="Q666" s="75"/>
      <c r="R666" s="79">
        <v>280</v>
      </c>
      <c r="S666" s="75">
        <v>56</v>
      </c>
      <c r="U666" s="162" t="s">
        <v>153</v>
      </c>
      <c r="V666" s="162" t="s">
        <v>305</v>
      </c>
      <c r="W666" s="86" t="s">
        <v>1626</v>
      </c>
      <c r="X666" s="166" t="s">
        <v>2823</v>
      </c>
      <c r="AB666" s="162" t="str">
        <f>UPPER(LEFT(A666,3)&amp;YEAR(H666)&amp;MONTH(H666)&amp;DAY((H666))&amp;LEFT(U666,2)&amp;LEFT(V666,2)&amp;LEFT(W666,2))</f>
        <v>CRO20161214NIPE4È</v>
      </c>
      <c r="AC666" s="162">
        <f>COUNTIF($AB$4:$AB$297,AB666)</f>
        <v>0</v>
      </c>
      <c r="AD666" s="162" t="str">
        <f>VLOOKUP(U666,NIVEAUXADMIN!A:B,2,FALSE)</f>
        <v>HT10</v>
      </c>
      <c r="AE666" s="162" t="str">
        <f>VLOOKUP(V666,NIVEAUXADMIN!E:F,2,FALSE)</f>
        <v>HT101012</v>
      </c>
      <c r="AF666" s="162" t="str">
        <f>VLOOKUP(W666,NIVEAUXADMIN!I:J,2,FALSE)</f>
        <v>HT101012-04</v>
      </c>
      <c r="AG666" s="162">
        <f>IF(SUMPRODUCT(($A$4:$A666=A666)*($V$4:$V666=V666))&gt;1,0,1)</f>
        <v>1</v>
      </c>
    </row>
    <row r="667" spans="1:33" s="162" customFormat="1" ht="15" customHeight="1">
      <c r="A667" s="162" t="s">
        <v>2847</v>
      </c>
      <c r="B667" s="162" t="s">
        <v>2848</v>
      </c>
      <c r="C667" s="162" t="s">
        <v>38</v>
      </c>
      <c r="D667" s="162" t="s">
        <v>2702</v>
      </c>
      <c r="F667" s="162" t="s">
        <v>16</v>
      </c>
      <c r="G667" s="162" t="str">
        <f>CHOOSE(MONTH(H667), "Janvier", "Fevrier", "Mars", "Avril", "Mai", "Juin", "Juillet", "Aout", "Septembre", "Octobre", "Novembre", "Decembre")</f>
        <v>Decembre</v>
      </c>
      <c r="H667" s="153">
        <v>42718</v>
      </c>
      <c r="I667" s="84" t="s">
        <v>1049</v>
      </c>
      <c r="J667" s="162" t="s">
        <v>1053</v>
      </c>
      <c r="K667" s="162" t="s">
        <v>1064</v>
      </c>
      <c r="L667" s="72"/>
      <c r="M667" s="80" t="str">
        <f>IFERROR(VLOOKUP(K667,REFERENCES!R:S,2,FALSE),"")</f>
        <v>Nombre</v>
      </c>
      <c r="N667" s="75">
        <v>56</v>
      </c>
      <c r="O667" s="75"/>
      <c r="P667" s="75"/>
      <c r="Q667" s="75"/>
      <c r="R667" s="79">
        <v>280</v>
      </c>
      <c r="S667" s="75">
        <v>56</v>
      </c>
      <c r="U667" s="162" t="s">
        <v>153</v>
      </c>
      <c r="V667" s="162" t="s">
        <v>305</v>
      </c>
      <c r="W667" s="86" t="s">
        <v>1626</v>
      </c>
      <c r="X667" s="166" t="s">
        <v>2823</v>
      </c>
      <c r="AB667" s="162" t="str">
        <f>UPPER(LEFT(A667,3)&amp;YEAR(H667)&amp;MONTH(H667)&amp;DAY((H667))&amp;LEFT(U667,2)&amp;LEFT(V667,2)&amp;LEFT(W667,2))</f>
        <v>CRO20161214NIPE4È</v>
      </c>
      <c r="AC667" s="162">
        <f>COUNTIF($AB$4:$AB$297,AB667)</f>
        <v>0</v>
      </c>
      <c r="AD667" s="162" t="str">
        <f>VLOOKUP(U667,NIVEAUXADMIN!A:B,2,FALSE)</f>
        <v>HT10</v>
      </c>
      <c r="AE667" s="162" t="str">
        <f>VLOOKUP(V667,NIVEAUXADMIN!E:F,2,FALSE)</f>
        <v>HT101012</v>
      </c>
      <c r="AF667" s="162" t="str">
        <f>VLOOKUP(W667,NIVEAUXADMIN!I:J,2,FALSE)</f>
        <v>HT101012-04</v>
      </c>
      <c r="AG667" s="162">
        <f>IF(SUMPRODUCT(($A$4:$A667=A667)*($V$4:$V667=V667))&gt;1,0,1)</f>
        <v>0</v>
      </c>
    </row>
    <row r="668" spans="1:33" s="162" customFormat="1" ht="15" customHeight="1">
      <c r="A668" s="162" t="s">
        <v>2847</v>
      </c>
      <c r="B668" s="162" t="s">
        <v>2848</v>
      </c>
      <c r="C668" s="162" t="s">
        <v>38</v>
      </c>
      <c r="D668" s="162" t="s">
        <v>2702</v>
      </c>
      <c r="F668" s="162" t="s">
        <v>16</v>
      </c>
      <c r="G668" s="162" t="str">
        <f>CHOOSE(MONTH(H668), "Janvier", "Fevrier", "Mars", "Avril", "Mai", "Juin", "Juillet", "Aout", "Septembre", "Octobre", "Novembre", "Decembre")</f>
        <v>Decembre</v>
      </c>
      <c r="H668" s="153">
        <v>42718</v>
      </c>
      <c r="I668" s="84" t="s">
        <v>1051</v>
      </c>
      <c r="J668" s="162" t="s">
        <v>1052</v>
      </c>
      <c r="K668" s="162" t="s">
        <v>1054</v>
      </c>
      <c r="L668" s="72"/>
      <c r="M668" s="80" t="str">
        <f>IFERROR(VLOOKUP(K668,REFERENCES!R:S,2,FALSE),"")</f>
        <v>Nombre</v>
      </c>
      <c r="N668" s="75">
        <v>56</v>
      </c>
      <c r="O668" s="75"/>
      <c r="P668" s="75"/>
      <c r="Q668" s="75"/>
      <c r="R668" s="79">
        <v>280</v>
      </c>
      <c r="S668" s="75">
        <v>56</v>
      </c>
      <c r="U668" s="162" t="s">
        <v>153</v>
      </c>
      <c r="V668" s="162" t="s">
        <v>305</v>
      </c>
      <c r="W668" s="86" t="s">
        <v>1626</v>
      </c>
      <c r="X668" s="166" t="s">
        <v>2823</v>
      </c>
      <c r="AB668" s="162" t="str">
        <f>UPPER(LEFT(A668,3)&amp;YEAR(H668)&amp;MONTH(H668)&amp;DAY((H668))&amp;LEFT(U668,2)&amp;LEFT(V668,2)&amp;LEFT(W668,2))</f>
        <v>CRO20161214NIPE4È</v>
      </c>
      <c r="AC668" s="162">
        <f>COUNTIF($AB$4:$AB$297,AB668)</f>
        <v>0</v>
      </c>
      <c r="AD668" s="162" t="str">
        <f>VLOOKUP(U668,NIVEAUXADMIN!A:B,2,FALSE)</f>
        <v>HT10</v>
      </c>
      <c r="AE668" s="162" t="str">
        <f>VLOOKUP(V668,NIVEAUXADMIN!E:F,2,FALSE)</f>
        <v>HT101012</v>
      </c>
      <c r="AF668" s="162" t="str">
        <f>VLOOKUP(W668,NIVEAUXADMIN!I:J,2,FALSE)</f>
        <v>HT101012-04</v>
      </c>
      <c r="AG668" s="162">
        <f>IF(SUMPRODUCT(($A$4:$A668=A668)*($V$4:$V668=V668))&gt;1,0,1)</f>
        <v>0</v>
      </c>
    </row>
    <row r="669" spans="1:33" s="162" customFormat="1" ht="15" customHeight="1">
      <c r="A669" s="162" t="s">
        <v>2847</v>
      </c>
      <c r="B669" s="162" t="s">
        <v>2848</v>
      </c>
      <c r="C669" s="162" t="s">
        <v>38</v>
      </c>
      <c r="D669" s="162" t="s">
        <v>2702</v>
      </c>
      <c r="F669" s="162" t="s">
        <v>16</v>
      </c>
      <c r="G669" s="162" t="str">
        <f>CHOOSE(MONTH(H669), "Janvier", "Fevrier", "Mars", "Avril", "Mai", "Juin", "Juillet", "Aout", "Septembre", "Octobre", "Novembre", "Decembre")</f>
        <v>Decembre</v>
      </c>
      <c r="H669" s="153">
        <v>42718</v>
      </c>
      <c r="I669" s="84" t="s">
        <v>1051</v>
      </c>
      <c r="J669" s="162" t="s">
        <v>1052</v>
      </c>
      <c r="K669" s="162" t="s">
        <v>1057</v>
      </c>
      <c r="L669" s="72"/>
      <c r="M669" s="80" t="str">
        <f>IFERROR(VLOOKUP(K669,REFERENCES!R:S,2,FALSE),"")</f>
        <v>Nombre</v>
      </c>
      <c r="N669" s="75">
        <v>56</v>
      </c>
      <c r="O669" s="75"/>
      <c r="P669" s="75"/>
      <c r="Q669" s="75"/>
      <c r="R669" s="79">
        <v>280</v>
      </c>
      <c r="S669" s="75">
        <v>56</v>
      </c>
      <c r="U669" s="162" t="s">
        <v>153</v>
      </c>
      <c r="V669" s="162" t="s">
        <v>305</v>
      </c>
      <c r="W669" s="86" t="s">
        <v>1626</v>
      </c>
      <c r="X669" s="166" t="s">
        <v>2823</v>
      </c>
      <c r="AB669" s="162" t="str">
        <f>UPPER(LEFT(A669,3)&amp;YEAR(H669)&amp;MONTH(H669)&amp;DAY((H669))&amp;LEFT(U669,2)&amp;LEFT(V669,2)&amp;LEFT(W669,2))</f>
        <v>CRO20161214NIPE4È</v>
      </c>
      <c r="AC669" s="162">
        <f>COUNTIF($AB$4:$AB$297,AB669)</f>
        <v>0</v>
      </c>
      <c r="AD669" s="162" t="str">
        <f>VLOOKUP(U669,NIVEAUXADMIN!A:B,2,FALSE)</f>
        <v>HT10</v>
      </c>
      <c r="AE669" s="162" t="str">
        <f>VLOOKUP(V669,NIVEAUXADMIN!E:F,2,FALSE)</f>
        <v>HT101012</v>
      </c>
      <c r="AF669" s="162" t="str">
        <f>VLOOKUP(W669,NIVEAUXADMIN!I:J,2,FALSE)</f>
        <v>HT101012-04</v>
      </c>
      <c r="AG669" s="162">
        <f>IF(SUMPRODUCT(($A$4:$A669=A669)*($V$4:$V669=V669))&gt;1,0,1)</f>
        <v>0</v>
      </c>
    </row>
    <row r="670" spans="1:33" s="162" customFormat="1" ht="15" customHeight="1">
      <c r="A670" s="162" t="s">
        <v>2847</v>
      </c>
      <c r="B670" s="162" t="s">
        <v>2848</v>
      </c>
      <c r="C670" s="162" t="s">
        <v>38</v>
      </c>
      <c r="D670" s="162" t="s">
        <v>2702</v>
      </c>
      <c r="F670" s="162" t="s">
        <v>16</v>
      </c>
      <c r="G670" s="162" t="str">
        <f>CHOOSE(MONTH(H670), "Janvier", "Fevrier", "Mars", "Avril", "Mai", "Juin", "Juillet", "Aout", "Septembre", "Octobre", "Novembre", "Decembre")</f>
        <v>Decembre</v>
      </c>
      <c r="H670" s="153">
        <v>42718</v>
      </c>
      <c r="I670" s="84" t="s">
        <v>1051</v>
      </c>
      <c r="J670" s="162" t="s">
        <v>1052</v>
      </c>
      <c r="K670" s="162" t="s">
        <v>1058</v>
      </c>
      <c r="L670" s="72"/>
      <c r="M670" s="80" t="str">
        <f>IFERROR(VLOOKUP(K670,REFERENCES!R:S,2,FALSE),"")</f>
        <v>Nombre</v>
      </c>
      <c r="N670" s="75">
        <v>112</v>
      </c>
      <c r="O670" s="75"/>
      <c r="P670" s="75"/>
      <c r="Q670" s="75"/>
      <c r="R670" s="79">
        <v>280</v>
      </c>
      <c r="S670" s="75">
        <v>56</v>
      </c>
      <c r="U670" s="162" t="s">
        <v>153</v>
      </c>
      <c r="V670" s="162" t="s">
        <v>305</v>
      </c>
      <c r="W670" s="86" t="s">
        <v>1626</v>
      </c>
      <c r="X670" s="166" t="s">
        <v>2823</v>
      </c>
      <c r="AB670" s="162" t="str">
        <f>UPPER(LEFT(A670,3)&amp;YEAR(H670)&amp;MONTH(H670)&amp;DAY((H670))&amp;LEFT(U670,2)&amp;LEFT(V670,2)&amp;LEFT(W670,2))</f>
        <v>CRO20161214NIPE4È</v>
      </c>
      <c r="AC670" s="162">
        <f>COUNTIF($AB$4:$AB$297,AB670)</f>
        <v>0</v>
      </c>
      <c r="AD670" s="162" t="str">
        <f>VLOOKUP(U670,NIVEAUXADMIN!A:B,2,FALSE)</f>
        <v>HT10</v>
      </c>
      <c r="AE670" s="162" t="str">
        <f>VLOOKUP(V670,NIVEAUXADMIN!E:F,2,FALSE)</f>
        <v>HT101012</v>
      </c>
      <c r="AF670" s="162" t="str">
        <f>VLOOKUP(W670,NIVEAUXADMIN!I:J,2,FALSE)</f>
        <v>HT101012-04</v>
      </c>
      <c r="AG670" s="162">
        <f>IF(SUMPRODUCT(($A$4:$A670=A670)*($V$4:$V670=V670))&gt;1,0,1)</f>
        <v>0</v>
      </c>
    </row>
    <row r="671" spans="1:33" s="162" customFormat="1" ht="15" customHeight="1">
      <c r="A671" s="162" t="s">
        <v>2847</v>
      </c>
      <c r="B671" s="162" t="s">
        <v>2848</v>
      </c>
      <c r="C671" s="162" t="s">
        <v>38</v>
      </c>
      <c r="D671" s="162" t="s">
        <v>2702</v>
      </c>
      <c r="F671" s="162" t="s">
        <v>16</v>
      </c>
      <c r="G671" s="162" t="str">
        <f>CHOOSE(MONTH(H671), "Janvier", "Fevrier", "Mars", "Avril", "Mai", "Juin", "Juillet", "Aout", "Septembre", "Octobre", "Novembre", "Decembre")</f>
        <v>Decembre</v>
      </c>
      <c r="H671" s="153">
        <v>42721</v>
      </c>
      <c r="I671" s="84" t="s">
        <v>1051</v>
      </c>
      <c r="J671" s="162" t="s">
        <v>1052</v>
      </c>
      <c r="K671" s="162" t="s">
        <v>1062</v>
      </c>
      <c r="L671" s="72"/>
      <c r="M671" s="80" t="str">
        <f>IFERROR(VLOOKUP(K671,REFERENCES!R:S,2,FALSE),"")</f>
        <v>Nombre</v>
      </c>
      <c r="N671" s="75">
        <v>91</v>
      </c>
      <c r="O671" s="75"/>
      <c r="P671" s="75"/>
      <c r="Q671" s="75"/>
      <c r="R671" s="79">
        <v>455</v>
      </c>
      <c r="S671" s="75">
        <v>91</v>
      </c>
      <c r="U671" s="162" t="s">
        <v>20</v>
      </c>
      <c r="V671" s="162" t="s">
        <v>542</v>
      </c>
      <c r="W671" s="86" t="s">
        <v>1535</v>
      </c>
      <c r="X671" s="166" t="s">
        <v>2828</v>
      </c>
      <c r="AB671" s="162" t="str">
        <f>UPPER(LEFT(A671,3)&amp;YEAR(H671)&amp;MONTH(H671)&amp;DAY((H671))&amp;LEFT(U671,2)&amp;LEFT(V671,2)&amp;LEFT(W671,2))</f>
        <v>CRO20161217SURO3È</v>
      </c>
      <c r="AC671" s="162">
        <f>COUNTIF($AB$4:$AB$297,AB671)</f>
        <v>0</v>
      </c>
      <c r="AD671" s="162" t="str">
        <f>VLOOKUP(U671,NIVEAUXADMIN!A:B,2,FALSE)</f>
        <v>HT07</v>
      </c>
      <c r="AE671" s="162" t="str">
        <f>VLOOKUP(V671,NIVEAUXADMIN!E:F,2,FALSE)</f>
        <v>HT07743</v>
      </c>
      <c r="AF671" s="162" t="str">
        <f>VLOOKUP(W671,NIVEAUXADMIN!I:J,2,FALSE)</f>
        <v>HT07743-03</v>
      </c>
      <c r="AG671" s="162">
        <f>IF(SUMPRODUCT(($A$4:$A671=A671)*($V$4:$V671=V671))&gt;1,0,1)</f>
        <v>1</v>
      </c>
    </row>
    <row r="672" spans="1:33" s="162" customFormat="1" ht="15" customHeight="1">
      <c r="A672" s="162" t="s">
        <v>2847</v>
      </c>
      <c r="B672" s="162" t="s">
        <v>2848</v>
      </c>
      <c r="C672" s="162" t="s">
        <v>38</v>
      </c>
      <c r="D672" s="162" t="s">
        <v>2702</v>
      </c>
      <c r="F672" s="162" t="s">
        <v>16</v>
      </c>
      <c r="G672" s="162" t="str">
        <f>CHOOSE(MONTH(H672), "Janvier", "Fevrier", "Mars", "Avril", "Mai", "Juin", "Juillet", "Aout", "Septembre", "Octobre", "Novembre", "Decembre")</f>
        <v>Decembre</v>
      </c>
      <c r="H672" s="153">
        <v>42721</v>
      </c>
      <c r="I672" s="84" t="s">
        <v>1051</v>
      </c>
      <c r="J672" s="162" t="s">
        <v>1052</v>
      </c>
      <c r="K672" s="162" t="s">
        <v>1054</v>
      </c>
      <c r="L672" s="72"/>
      <c r="M672" s="80" t="str">
        <f>IFERROR(VLOOKUP(K672,REFERENCES!R:S,2,FALSE),"")</f>
        <v>Nombre</v>
      </c>
      <c r="N672" s="75">
        <v>91</v>
      </c>
      <c r="O672" s="75"/>
      <c r="P672" s="75"/>
      <c r="Q672" s="75"/>
      <c r="R672" s="79">
        <v>455</v>
      </c>
      <c r="S672" s="75">
        <v>91</v>
      </c>
      <c r="U672" s="162" t="s">
        <v>20</v>
      </c>
      <c r="V672" s="162" t="s">
        <v>542</v>
      </c>
      <c r="W672" s="86" t="s">
        <v>1535</v>
      </c>
      <c r="X672" s="166" t="s">
        <v>2828</v>
      </c>
      <c r="AB672" s="162" t="str">
        <f>UPPER(LEFT(A672,3)&amp;YEAR(H672)&amp;MONTH(H672)&amp;DAY((H672))&amp;LEFT(U672,2)&amp;LEFT(V672,2)&amp;LEFT(W672,2))</f>
        <v>CRO20161217SURO3È</v>
      </c>
      <c r="AC672" s="162">
        <f>COUNTIF($AB$4:$AB$297,AB672)</f>
        <v>0</v>
      </c>
      <c r="AD672" s="162" t="str">
        <f>VLOOKUP(U672,NIVEAUXADMIN!A:B,2,FALSE)</f>
        <v>HT07</v>
      </c>
      <c r="AE672" s="162" t="str">
        <f>VLOOKUP(V672,NIVEAUXADMIN!E:F,2,FALSE)</f>
        <v>HT07743</v>
      </c>
      <c r="AF672" s="162" t="str">
        <f>VLOOKUP(W672,NIVEAUXADMIN!I:J,2,FALSE)</f>
        <v>HT07743-03</v>
      </c>
      <c r="AG672" s="162">
        <f>IF(SUMPRODUCT(($A$4:$A672=A672)*($V$4:$V672=V672))&gt;1,0,1)</f>
        <v>0</v>
      </c>
    </row>
    <row r="673" spans="1:33" s="162" customFormat="1" ht="15" customHeight="1">
      <c r="A673" s="162" t="s">
        <v>2847</v>
      </c>
      <c r="B673" s="162" t="s">
        <v>2848</v>
      </c>
      <c r="C673" s="162" t="s">
        <v>38</v>
      </c>
      <c r="D673" s="162" t="s">
        <v>2702</v>
      </c>
      <c r="F673" s="162" t="s">
        <v>16</v>
      </c>
      <c r="G673" s="162" t="str">
        <f>CHOOSE(MONTH(H673), "Janvier", "Fevrier", "Mars", "Avril", "Mai", "Juin", "Juillet", "Aout", "Septembre", "Octobre", "Novembre", "Decembre")</f>
        <v>Decembre</v>
      </c>
      <c r="H673" s="153">
        <v>42721</v>
      </c>
      <c r="I673" s="84" t="s">
        <v>1051</v>
      </c>
      <c r="J673" s="162" t="s">
        <v>1052</v>
      </c>
      <c r="K673" s="162" t="s">
        <v>1058</v>
      </c>
      <c r="L673" s="72"/>
      <c r="M673" s="80" t="str">
        <f>IFERROR(VLOOKUP(K673,REFERENCES!R:S,2,FALSE),"")</f>
        <v>Nombre</v>
      </c>
      <c r="N673" s="75">
        <v>182</v>
      </c>
      <c r="O673" s="75"/>
      <c r="P673" s="75"/>
      <c r="Q673" s="75"/>
      <c r="R673" s="79">
        <v>455</v>
      </c>
      <c r="S673" s="75">
        <v>91</v>
      </c>
      <c r="U673" s="162" t="s">
        <v>20</v>
      </c>
      <c r="V673" s="162" t="s">
        <v>542</v>
      </c>
      <c r="W673" s="86" t="s">
        <v>1535</v>
      </c>
      <c r="X673" s="166" t="s">
        <v>2828</v>
      </c>
      <c r="AB673" s="162" t="str">
        <f>UPPER(LEFT(A673,3)&amp;YEAR(H673)&amp;MONTH(H673)&amp;DAY((H673))&amp;LEFT(U673,2)&amp;LEFT(V673,2)&amp;LEFT(W673,2))</f>
        <v>CRO20161217SURO3È</v>
      </c>
      <c r="AC673" s="162">
        <f>COUNTIF($AB$4:$AB$297,AB673)</f>
        <v>0</v>
      </c>
      <c r="AD673" s="162" t="str">
        <f>VLOOKUP(U673,NIVEAUXADMIN!A:B,2,FALSE)</f>
        <v>HT07</v>
      </c>
      <c r="AE673" s="162" t="str">
        <f>VLOOKUP(V673,NIVEAUXADMIN!E:F,2,FALSE)</f>
        <v>HT07743</v>
      </c>
      <c r="AF673" s="162" t="str">
        <f>VLOOKUP(W673,NIVEAUXADMIN!I:J,2,FALSE)</f>
        <v>HT07743-03</v>
      </c>
      <c r="AG673" s="162">
        <f>IF(SUMPRODUCT(($A$4:$A673=A673)*($V$4:$V673=V673))&gt;1,0,1)</f>
        <v>0</v>
      </c>
    </row>
    <row r="674" spans="1:33" s="162" customFormat="1" ht="15" customHeight="1">
      <c r="A674" s="162" t="s">
        <v>2847</v>
      </c>
      <c r="B674" s="162" t="s">
        <v>2848</v>
      </c>
      <c r="C674" s="162" t="s">
        <v>38</v>
      </c>
      <c r="D674" s="162" t="s">
        <v>2702</v>
      </c>
      <c r="F674" s="162" t="s">
        <v>16</v>
      </c>
      <c r="G674" s="162" t="str">
        <f>CHOOSE(MONTH(H674), "Janvier", "Fevrier", "Mars", "Avril", "Mai", "Juin", "Juillet", "Aout", "Septembre", "Octobre", "Novembre", "Decembre")</f>
        <v>Decembre</v>
      </c>
      <c r="H674" s="153">
        <v>42723</v>
      </c>
      <c r="I674" s="84" t="s">
        <v>1051</v>
      </c>
      <c r="J674" s="162" t="s">
        <v>1052</v>
      </c>
      <c r="K674" s="162" t="s">
        <v>1062</v>
      </c>
      <c r="L674" s="72"/>
      <c r="M674" s="80" t="str">
        <f>IFERROR(VLOOKUP(K674,REFERENCES!R:S,2,FALSE),"")</f>
        <v>Nombre</v>
      </c>
      <c r="N674" s="75">
        <v>68</v>
      </c>
      <c r="O674" s="75"/>
      <c r="P674" s="75"/>
      <c r="Q674" s="75"/>
      <c r="R674" s="79">
        <v>340</v>
      </c>
      <c r="S674" s="75">
        <v>68</v>
      </c>
      <c r="U674" s="162" t="s">
        <v>20</v>
      </c>
      <c r="V674" s="162" t="s">
        <v>514</v>
      </c>
      <c r="W674" s="86" t="s">
        <v>1304</v>
      </c>
      <c r="X674" s="166" t="s">
        <v>2830</v>
      </c>
      <c r="AB674" s="162" t="str">
        <f>UPPER(LEFT(A674,3)&amp;YEAR(H674)&amp;MONTH(H674)&amp;DAY((H674))&amp;LEFT(U674,2)&amp;LEFT(V674,2)&amp;LEFT(W674,2))</f>
        <v>CRO20161219SUCA1È</v>
      </c>
      <c r="AC674" s="162">
        <f>COUNTIF($AB$4:$AB$297,AB674)</f>
        <v>0</v>
      </c>
      <c r="AD674" s="162" t="str">
        <f>VLOOKUP(U674,NIVEAUXADMIN!A:B,2,FALSE)</f>
        <v>HT07</v>
      </c>
      <c r="AE674" s="162" t="str">
        <f>VLOOKUP(V674,NIVEAUXADMIN!E:F,2,FALSE)</f>
        <v>HT07733</v>
      </c>
      <c r="AF674" s="162" t="str">
        <f>VLOOKUP(W674,NIVEAUXADMIN!I:J,2,FALSE)</f>
        <v>HT07733-01</v>
      </c>
      <c r="AG674" s="162">
        <f>IF(SUMPRODUCT(($A$4:$A674=A674)*($V$4:$V674=V674))&gt;1,0,1)</f>
        <v>1</v>
      </c>
    </row>
    <row r="675" spans="1:33" s="162" customFormat="1" ht="15" customHeight="1">
      <c r="A675" s="162" t="s">
        <v>2847</v>
      </c>
      <c r="B675" s="162" t="s">
        <v>2848</v>
      </c>
      <c r="C675" s="162" t="s">
        <v>38</v>
      </c>
      <c r="D675" s="162" t="s">
        <v>2702</v>
      </c>
      <c r="F675" s="162" t="s">
        <v>16</v>
      </c>
      <c r="G675" s="162" t="str">
        <f>CHOOSE(MONTH(H675), "Janvier", "Fevrier", "Mars", "Avril", "Mai", "Juin", "Juillet", "Aout", "Septembre", "Octobre", "Novembre", "Decembre")</f>
        <v>Decembre</v>
      </c>
      <c r="H675" s="153">
        <v>42723</v>
      </c>
      <c r="I675" s="84" t="s">
        <v>1051</v>
      </c>
      <c r="J675" s="162" t="s">
        <v>1052</v>
      </c>
      <c r="K675" s="162" t="s">
        <v>1057</v>
      </c>
      <c r="L675" s="72"/>
      <c r="M675" s="80" t="str">
        <f>IFERROR(VLOOKUP(K675,REFERENCES!R:S,2,FALSE),"")</f>
        <v>Nombre</v>
      </c>
      <c r="N675" s="75">
        <v>68</v>
      </c>
      <c r="O675" s="75"/>
      <c r="P675" s="75"/>
      <c r="Q675" s="75"/>
      <c r="R675" s="79">
        <v>340</v>
      </c>
      <c r="S675" s="75">
        <v>68</v>
      </c>
      <c r="U675" s="162" t="s">
        <v>20</v>
      </c>
      <c r="V675" s="162" t="s">
        <v>514</v>
      </c>
      <c r="W675" s="86" t="s">
        <v>1304</v>
      </c>
      <c r="X675" s="166" t="s">
        <v>2830</v>
      </c>
      <c r="AB675" s="162" t="str">
        <f>UPPER(LEFT(A675,3)&amp;YEAR(H675)&amp;MONTH(H675)&amp;DAY((H675))&amp;LEFT(U675,2)&amp;LEFT(V675,2)&amp;LEFT(W675,2))</f>
        <v>CRO20161219SUCA1È</v>
      </c>
      <c r="AC675" s="162">
        <f>COUNTIF($AB$4:$AB$297,AB675)</f>
        <v>0</v>
      </c>
      <c r="AD675" s="162" t="str">
        <f>VLOOKUP(U675,NIVEAUXADMIN!A:B,2,FALSE)</f>
        <v>HT07</v>
      </c>
      <c r="AE675" s="162" t="str">
        <f>VLOOKUP(V675,NIVEAUXADMIN!E:F,2,FALSE)</f>
        <v>HT07733</v>
      </c>
      <c r="AF675" s="162" t="str">
        <f>VLOOKUP(W675,NIVEAUXADMIN!I:J,2,FALSE)</f>
        <v>HT07733-01</v>
      </c>
      <c r="AG675" s="162">
        <f>IF(SUMPRODUCT(($A$4:$A675=A675)*($V$4:$V675=V675))&gt;1,0,1)</f>
        <v>0</v>
      </c>
    </row>
    <row r="676" spans="1:33" s="162" customFormat="1" ht="15" customHeight="1">
      <c r="A676" s="162" t="s">
        <v>2847</v>
      </c>
      <c r="B676" s="162" t="s">
        <v>2848</v>
      </c>
      <c r="C676" s="162" t="s">
        <v>38</v>
      </c>
      <c r="D676" s="162" t="s">
        <v>2702</v>
      </c>
      <c r="F676" s="162" t="s">
        <v>16</v>
      </c>
      <c r="G676" s="162" t="str">
        <f>CHOOSE(MONTH(H676), "Janvier", "Fevrier", "Mars", "Avril", "Mai", "Juin", "Juillet", "Aout", "Septembre", "Octobre", "Novembre", "Decembre")</f>
        <v>Decembre</v>
      </c>
      <c r="H676" s="153">
        <v>42723</v>
      </c>
      <c r="I676" s="84" t="s">
        <v>1051</v>
      </c>
      <c r="J676" s="162" t="s">
        <v>1052</v>
      </c>
      <c r="K676" s="162" t="s">
        <v>1062</v>
      </c>
      <c r="L676" s="72"/>
      <c r="M676" s="80" t="str">
        <f>IFERROR(VLOOKUP(K676,REFERENCES!R:S,2,FALSE),"")</f>
        <v>Nombre</v>
      </c>
      <c r="N676" s="75">
        <v>95</v>
      </c>
      <c r="O676" s="75"/>
      <c r="P676" s="75"/>
      <c r="Q676" s="75"/>
      <c r="R676" s="79">
        <v>475</v>
      </c>
      <c r="S676" s="75">
        <v>95</v>
      </c>
      <c r="U676" s="162" t="s">
        <v>20</v>
      </c>
      <c r="V676" s="162" t="s">
        <v>514</v>
      </c>
      <c r="W676" s="86" t="s">
        <v>1304</v>
      </c>
      <c r="X676" s="166" t="s">
        <v>2830</v>
      </c>
      <c r="AB676" s="162" t="str">
        <f>UPPER(LEFT(A676,3)&amp;YEAR(H676)&amp;MONTH(H676)&amp;DAY((H676))&amp;LEFT(U676,2)&amp;LEFT(V676,2)&amp;LEFT(W676,2))</f>
        <v>CRO20161219SUCA1È</v>
      </c>
      <c r="AC676" s="162">
        <f>COUNTIF($AB$4:$AB$297,AB676)</f>
        <v>0</v>
      </c>
      <c r="AD676" s="162" t="str">
        <f>VLOOKUP(U676,NIVEAUXADMIN!A:B,2,FALSE)</f>
        <v>HT07</v>
      </c>
      <c r="AE676" s="162" t="str">
        <f>VLOOKUP(V676,NIVEAUXADMIN!E:F,2,FALSE)</f>
        <v>HT07733</v>
      </c>
      <c r="AF676" s="162" t="str">
        <f>VLOOKUP(W676,NIVEAUXADMIN!I:J,2,FALSE)</f>
        <v>HT07733-01</v>
      </c>
      <c r="AG676" s="162">
        <f>IF(SUMPRODUCT(($A$4:$A676=A676)*($V$4:$V676=V676))&gt;1,0,1)</f>
        <v>0</v>
      </c>
    </row>
    <row r="677" spans="1:33" s="162" customFormat="1" ht="15" customHeight="1">
      <c r="A677" s="162" t="s">
        <v>2847</v>
      </c>
      <c r="B677" s="162" t="s">
        <v>2848</v>
      </c>
      <c r="C677" s="162" t="s">
        <v>38</v>
      </c>
      <c r="D677" s="162" t="s">
        <v>2702</v>
      </c>
      <c r="F677" s="162" t="s">
        <v>16</v>
      </c>
      <c r="G677" s="162" t="str">
        <f>CHOOSE(MONTH(H677), "Janvier", "Fevrier", "Mars", "Avril", "Mai", "Juin", "Juillet", "Aout", "Septembre", "Octobre", "Novembre", "Decembre")</f>
        <v>Decembre</v>
      </c>
      <c r="H677" s="153">
        <v>42723</v>
      </c>
      <c r="I677" s="84" t="s">
        <v>1051</v>
      </c>
      <c r="J677" s="162" t="s">
        <v>1052</v>
      </c>
      <c r="K677" s="162" t="s">
        <v>1057</v>
      </c>
      <c r="L677" s="72"/>
      <c r="M677" s="80" t="str">
        <f>IFERROR(VLOOKUP(K677,REFERENCES!R:S,2,FALSE),"")</f>
        <v>Nombre</v>
      </c>
      <c r="N677" s="75">
        <v>95</v>
      </c>
      <c r="O677" s="75"/>
      <c r="P677" s="75"/>
      <c r="Q677" s="75"/>
      <c r="R677" s="79">
        <v>475</v>
      </c>
      <c r="S677" s="75">
        <v>95</v>
      </c>
      <c r="U677" s="162" t="s">
        <v>20</v>
      </c>
      <c r="V677" s="162" t="s">
        <v>514</v>
      </c>
      <c r="W677" s="86" t="s">
        <v>1304</v>
      </c>
      <c r="X677" s="166" t="s">
        <v>2830</v>
      </c>
      <c r="AB677" s="162" t="str">
        <f>UPPER(LEFT(A677,3)&amp;YEAR(H677)&amp;MONTH(H677)&amp;DAY((H677))&amp;LEFT(U677,2)&amp;LEFT(V677,2)&amp;LEFT(W677,2))</f>
        <v>CRO20161219SUCA1È</v>
      </c>
      <c r="AC677" s="162">
        <f>COUNTIF($AB$4:$AB$297,AB677)</f>
        <v>0</v>
      </c>
      <c r="AD677" s="162" t="str">
        <f>VLOOKUP(U677,NIVEAUXADMIN!A:B,2,FALSE)</f>
        <v>HT07</v>
      </c>
      <c r="AE677" s="162" t="str">
        <f>VLOOKUP(V677,NIVEAUXADMIN!E:F,2,FALSE)</f>
        <v>HT07733</v>
      </c>
      <c r="AF677" s="162" t="str">
        <f>VLOOKUP(W677,NIVEAUXADMIN!I:J,2,FALSE)</f>
        <v>HT07733-01</v>
      </c>
      <c r="AG677" s="162">
        <f>IF(SUMPRODUCT(($A$4:$A677=A677)*($V$4:$V677=V677))&gt;1,0,1)</f>
        <v>0</v>
      </c>
    </row>
    <row r="678" spans="1:33" s="162" customFormat="1" ht="15" customHeight="1">
      <c r="A678" s="162" t="s">
        <v>2847</v>
      </c>
      <c r="B678" s="162" t="s">
        <v>2848</v>
      </c>
      <c r="C678" s="162" t="s">
        <v>38</v>
      </c>
      <c r="D678" s="162" t="s">
        <v>2702</v>
      </c>
      <c r="F678" s="162" t="s">
        <v>16</v>
      </c>
      <c r="G678" s="162" t="str">
        <f>CHOOSE(MONTH(H678), "Janvier", "Fevrier", "Mars", "Avril", "Mai", "Juin", "Juillet", "Aout", "Septembre", "Octobre", "Novembre", "Decembre")</f>
        <v>Decembre</v>
      </c>
      <c r="H678" s="153">
        <v>42723</v>
      </c>
      <c r="I678" s="84" t="s">
        <v>1051</v>
      </c>
      <c r="J678" s="162" t="s">
        <v>1052</v>
      </c>
      <c r="K678" s="162" t="s">
        <v>1058</v>
      </c>
      <c r="L678" s="72"/>
      <c r="M678" s="80" t="str">
        <f>IFERROR(VLOOKUP(K678,REFERENCES!R:S,2,FALSE),"")</f>
        <v>Nombre</v>
      </c>
      <c r="N678" s="75">
        <v>190</v>
      </c>
      <c r="O678" s="75"/>
      <c r="P678" s="75"/>
      <c r="Q678" s="75"/>
      <c r="R678" s="79">
        <v>475</v>
      </c>
      <c r="S678" s="75">
        <v>95</v>
      </c>
      <c r="U678" s="162" t="s">
        <v>20</v>
      </c>
      <c r="V678" s="162" t="s">
        <v>514</v>
      </c>
      <c r="W678" s="86" t="s">
        <v>1304</v>
      </c>
      <c r="X678" s="166" t="s">
        <v>2830</v>
      </c>
      <c r="AB678" s="162" t="str">
        <f>UPPER(LEFT(A678,3)&amp;YEAR(H678)&amp;MONTH(H678)&amp;DAY((H678))&amp;LEFT(U678,2)&amp;LEFT(V678,2)&amp;LEFT(W678,2))</f>
        <v>CRO20161219SUCA1È</v>
      </c>
      <c r="AC678" s="162">
        <f>COUNTIF($AB$4:$AB$297,AB678)</f>
        <v>0</v>
      </c>
      <c r="AD678" s="162" t="str">
        <f>VLOOKUP(U678,NIVEAUXADMIN!A:B,2,FALSE)</f>
        <v>HT07</v>
      </c>
      <c r="AE678" s="162" t="str">
        <f>VLOOKUP(V678,NIVEAUXADMIN!E:F,2,FALSE)</f>
        <v>HT07733</v>
      </c>
      <c r="AF678" s="162" t="str">
        <f>VLOOKUP(W678,NIVEAUXADMIN!I:J,2,FALSE)</f>
        <v>HT07733-01</v>
      </c>
      <c r="AG678" s="162">
        <f>IF(SUMPRODUCT(($A$4:$A678=A678)*($V$4:$V678=V678))&gt;1,0,1)</f>
        <v>0</v>
      </c>
    </row>
    <row r="679" spans="1:33" s="162" customFormat="1" ht="15" customHeight="1">
      <c r="A679" s="162" t="s">
        <v>2847</v>
      </c>
      <c r="B679" s="162" t="s">
        <v>2848</v>
      </c>
      <c r="C679" s="162" t="s">
        <v>38</v>
      </c>
      <c r="D679" s="162" t="s">
        <v>2702</v>
      </c>
      <c r="F679" s="162" t="s">
        <v>16</v>
      </c>
      <c r="G679" s="162" t="str">
        <f>CHOOSE(MONTH(H679), "Janvier", "Fevrier", "Mars", "Avril", "Mai", "Juin", "Juillet", "Aout", "Septembre", "Octobre", "Novembre", "Decembre")</f>
        <v>Decembre</v>
      </c>
      <c r="H679" s="153">
        <v>42712</v>
      </c>
      <c r="I679" s="84" t="s">
        <v>1051</v>
      </c>
      <c r="J679" s="162" t="s">
        <v>1052</v>
      </c>
      <c r="K679" s="162" t="s">
        <v>1062</v>
      </c>
      <c r="L679" s="72"/>
      <c r="M679" s="80" t="str">
        <f>IFERROR(VLOOKUP(K679,REFERENCES!R:S,2,FALSE),"")</f>
        <v>Nombre</v>
      </c>
      <c r="N679" s="75">
        <v>60</v>
      </c>
      <c r="O679" s="75"/>
      <c r="P679" s="75"/>
      <c r="Q679" s="75"/>
      <c r="R679" s="79">
        <v>300</v>
      </c>
      <c r="S679" s="75">
        <v>60</v>
      </c>
      <c r="U679" s="162" t="s">
        <v>20</v>
      </c>
      <c r="V679" s="162" t="s">
        <v>554</v>
      </c>
      <c r="W679" s="86" t="s">
        <v>1312</v>
      </c>
      <c r="X679" s="166" t="s">
        <v>2814</v>
      </c>
      <c r="AB679" s="162" t="str">
        <f>UPPER(LEFT(A679,3)&amp;YEAR(H679)&amp;MONTH(H679)&amp;DAY((H679))&amp;LEFT(U679,2)&amp;LEFT(V679,2)&amp;LEFT(W679,2))</f>
        <v>CRO2016128SUTO1È</v>
      </c>
      <c r="AC679" s="162">
        <f>COUNTIF($AB$4:$AB$297,AB679)</f>
        <v>0</v>
      </c>
      <c r="AD679" s="162" t="str">
        <f>VLOOKUP(U679,NIVEAUXADMIN!A:B,2,FALSE)</f>
        <v>HT07</v>
      </c>
      <c r="AE679" s="162" t="str">
        <f>VLOOKUP(V679,NIVEAUXADMIN!E:F,2,FALSE)</f>
        <v>HT07712</v>
      </c>
      <c r="AF679" s="162" t="str">
        <f>VLOOKUP(W679,NIVEAUXADMIN!I:J,2,FALSE)</f>
        <v>HT07712-01</v>
      </c>
      <c r="AG679" s="162">
        <f>IF(SUMPRODUCT(($A$4:$A679=A679)*($V$4:$V679=V679))&gt;1,0,1)</f>
        <v>1</v>
      </c>
    </row>
    <row r="680" spans="1:33" s="162" customFormat="1" ht="15" customHeight="1">
      <c r="A680" s="162" t="s">
        <v>2847</v>
      </c>
      <c r="B680" s="162" t="s">
        <v>2848</v>
      </c>
      <c r="C680" s="162" t="s">
        <v>38</v>
      </c>
      <c r="D680" s="162" t="s">
        <v>2702</v>
      </c>
      <c r="F680" s="162" t="s">
        <v>16</v>
      </c>
      <c r="G680" s="162" t="str">
        <f>CHOOSE(MONTH(H680), "Janvier", "Fevrier", "Mars", "Avril", "Mai", "Juin", "Juillet", "Aout", "Septembre", "Octobre", "Novembre", "Decembre")</f>
        <v>Decembre</v>
      </c>
      <c r="H680" s="153">
        <v>42712</v>
      </c>
      <c r="I680" s="84" t="s">
        <v>1051</v>
      </c>
      <c r="J680" s="162" t="s">
        <v>1052</v>
      </c>
      <c r="K680" s="162" t="s">
        <v>1057</v>
      </c>
      <c r="L680" s="72"/>
      <c r="M680" s="80" t="str">
        <f>IFERROR(VLOOKUP(K680,REFERENCES!R:S,2,FALSE),"")</f>
        <v>Nombre</v>
      </c>
      <c r="N680" s="75">
        <v>60</v>
      </c>
      <c r="O680" s="75"/>
      <c r="P680" s="75"/>
      <c r="Q680" s="75"/>
      <c r="R680" s="79">
        <v>300</v>
      </c>
      <c r="S680" s="75">
        <v>60</v>
      </c>
      <c r="U680" s="162" t="s">
        <v>20</v>
      </c>
      <c r="V680" s="162" t="s">
        <v>554</v>
      </c>
      <c r="W680" s="86" t="s">
        <v>1312</v>
      </c>
      <c r="X680" s="166" t="s">
        <v>2814</v>
      </c>
      <c r="AB680" s="162" t="str">
        <f>UPPER(LEFT(A680,3)&amp;YEAR(H680)&amp;MONTH(H680)&amp;DAY((H680))&amp;LEFT(U680,2)&amp;LEFT(V680,2)&amp;LEFT(W680,2))</f>
        <v>CRO2016128SUTO1È</v>
      </c>
      <c r="AC680" s="162">
        <f>COUNTIF($AB$4:$AB$297,AB680)</f>
        <v>0</v>
      </c>
      <c r="AD680" s="162" t="str">
        <f>VLOOKUP(U680,NIVEAUXADMIN!A:B,2,FALSE)</f>
        <v>HT07</v>
      </c>
      <c r="AE680" s="162" t="str">
        <f>VLOOKUP(V680,NIVEAUXADMIN!E:F,2,FALSE)</f>
        <v>HT07712</v>
      </c>
      <c r="AF680" s="162" t="str">
        <f>VLOOKUP(W680,NIVEAUXADMIN!I:J,2,FALSE)</f>
        <v>HT07712-01</v>
      </c>
      <c r="AG680" s="162">
        <f>IF(SUMPRODUCT(($A$4:$A680=A680)*($V$4:$V680=V680))&gt;1,0,1)</f>
        <v>0</v>
      </c>
    </row>
    <row r="681" spans="1:33" s="162" customFormat="1" ht="15" customHeight="1">
      <c r="A681" s="162" t="s">
        <v>2847</v>
      </c>
      <c r="B681" s="162" t="s">
        <v>2848</v>
      </c>
      <c r="C681" s="162" t="s">
        <v>38</v>
      </c>
      <c r="D681" s="162" t="s">
        <v>2702</v>
      </c>
      <c r="F681" s="162" t="s">
        <v>16</v>
      </c>
      <c r="G681" s="162" t="str">
        <f>CHOOSE(MONTH(H681), "Janvier", "Fevrier", "Mars", "Avril", "Mai", "Juin", "Juillet", "Aout", "Septembre", "Octobre", "Novembre", "Decembre")</f>
        <v>Decembre</v>
      </c>
      <c r="H681" s="153">
        <v>42712</v>
      </c>
      <c r="I681" s="84" t="s">
        <v>1051</v>
      </c>
      <c r="J681" s="162" t="s">
        <v>1052</v>
      </c>
      <c r="K681" s="162" t="s">
        <v>1058</v>
      </c>
      <c r="L681" s="72"/>
      <c r="M681" s="80" t="str">
        <f>IFERROR(VLOOKUP(K681,REFERENCES!R:S,2,FALSE),"")</f>
        <v>Nombre</v>
      </c>
      <c r="N681" s="75">
        <v>120</v>
      </c>
      <c r="O681" s="75"/>
      <c r="P681" s="75"/>
      <c r="Q681" s="75"/>
      <c r="R681" s="79">
        <v>300</v>
      </c>
      <c r="S681" s="75">
        <v>60</v>
      </c>
      <c r="U681" s="162" t="s">
        <v>20</v>
      </c>
      <c r="V681" s="162" t="s">
        <v>554</v>
      </c>
      <c r="W681" s="86" t="s">
        <v>1312</v>
      </c>
      <c r="X681" s="166" t="s">
        <v>2814</v>
      </c>
      <c r="AB681" s="162" t="str">
        <f>UPPER(LEFT(A681,3)&amp;YEAR(H681)&amp;MONTH(H681)&amp;DAY((H681))&amp;LEFT(U681,2)&amp;LEFT(V681,2)&amp;LEFT(W681,2))</f>
        <v>CRO2016128SUTO1È</v>
      </c>
      <c r="AC681" s="162">
        <f>COUNTIF($AB$4:$AB$297,AB681)</f>
        <v>0</v>
      </c>
      <c r="AD681" s="162" t="str">
        <f>VLOOKUP(U681,NIVEAUXADMIN!A:B,2,FALSE)</f>
        <v>HT07</v>
      </c>
      <c r="AE681" s="162" t="str">
        <f>VLOOKUP(V681,NIVEAUXADMIN!E:F,2,FALSE)</f>
        <v>HT07712</v>
      </c>
      <c r="AF681" s="162" t="str">
        <f>VLOOKUP(W681,NIVEAUXADMIN!I:J,2,FALSE)</f>
        <v>HT07712-01</v>
      </c>
      <c r="AG681" s="162">
        <f>IF(SUMPRODUCT(($A$4:$A681=A681)*($V$4:$V681=V681))&gt;1,0,1)</f>
        <v>0</v>
      </c>
    </row>
    <row r="682" spans="1:33" s="162" customFormat="1" ht="15" customHeight="1">
      <c r="A682" s="162" t="s">
        <v>2847</v>
      </c>
      <c r="B682" s="162" t="s">
        <v>2848</v>
      </c>
      <c r="C682" s="162" t="s">
        <v>38</v>
      </c>
      <c r="D682" s="162" t="s">
        <v>2702</v>
      </c>
      <c r="F682" s="162" t="s">
        <v>16</v>
      </c>
      <c r="G682" s="162" t="str">
        <f>CHOOSE(MONTH(H682), "Janvier", "Fevrier", "Mars", "Avril", "Mai", "Juin", "Juillet", "Aout", "Septembre", "Octobre", "Novembre", "Decembre")</f>
        <v>Octobre</v>
      </c>
      <c r="H682" s="153">
        <v>42663</v>
      </c>
      <c r="I682" s="84" t="s">
        <v>1049</v>
      </c>
      <c r="J682" s="162" t="s">
        <v>1053</v>
      </c>
      <c r="K682" s="162" t="s">
        <v>1064</v>
      </c>
      <c r="L682" s="72"/>
      <c r="M682" s="80" t="str">
        <f>IFERROR(VLOOKUP(K682,REFERENCES!R:S,2,FALSE),"")</f>
        <v>Nombre</v>
      </c>
      <c r="N682" s="75">
        <v>237</v>
      </c>
      <c r="O682" s="75"/>
      <c r="P682" s="75"/>
      <c r="Q682" s="75"/>
      <c r="R682" s="79">
        <v>1185</v>
      </c>
      <c r="S682" s="75">
        <v>237</v>
      </c>
      <c r="U682" s="162" t="s">
        <v>20</v>
      </c>
      <c r="V682" s="162" t="s">
        <v>545</v>
      </c>
      <c r="W682" s="86"/>
      <c r="X682" s="166" t="s">
        <v>1140</v>
      </c>
      <c r="AB682" s="162" t="str">
        <f>UPPER(LEFT(A682,3)&amp;YEAR(H682)&amp;MONTH(H682)&amp;DAY((H682))&amp;LEFT(U682,2)&amp;LEFT(V682,2)&amp;LEFT(W682,2))</f>
        <v>CRO20161020SUST</v>
      </c>
      <c r="AC682" s="162">
        <f>COUNTIF($AB$4:$AB$297,AB682)</f>
        <v>0</v>
      </c>
      <c r="AD682" s="162" t="str">
        <f>VLOOKUP(U682,NIVEAUXADMIN!A:B,2,FALSE)</f>
        <v>HT07</v>
      </c>
      <c r="AE682" s="162" t="str">
        <f>VLOOKUP(V682,NIVEAUXADMIN!E:F,2,FALSE)</f>
        <v>HT07722</v>
      </c>
      <c r="AF682" s="162" t="e">
        <f>VLOOKUP(W682,NIVEAUXADMIN!I:J,2,FALSE)</f>
        <v>#N/A</v>
      </c>
      <c r="AG682" s="162">
        <f>IF(SUMPRODUCT(($A$4:$A682=A682)*($V$4:$V682=V682))&gt;1,0,1)</f>
        <v>1</v>
      </c>
    </row>
    <row r="683" spans="1:33" s="162" customFormat="1" ht="15" customHeight="1">
      <c r="A683" s="162" t="s">
        <v>2847</v>
      </c>
      <c r="B683" s="162" t="s">
        <v>2848</v>
      </c>
      <c r="C683" s="162" t="s">
        <v>38</v>
      </c>
      <c r="D683" s="162" t="s">
        <v>2702</v>
      </c>
      <c r="F683" s="162" t="s">
        <v>16</v>
      </c>
      <c r="G683" s="162" t="str">
        <f>CHOOSE(MONTH(H683), "Janvier", "Fevrier", "Mars", "Avril", "Mai", "Juin", "Juillet", "Aout", "Septembre", "Octobre", "Novembre", "Decembre")</f>
        <v>Octobre</v>
      </c>
      <c r="H683" s="153">
        <v>42663</v>
      </c>
      <c r="I683" s="84" t="s">
        <v>1051</v>
      </c>
      <c r="J683" s="162" t="s">
        <v>1052</v>
      </c>
      <c r="K683" s="162" t="s">
        <v>1054</v>
      </c>
      <c r="L683" s="72"/>
      <c r="M683" s="80" t="str">
        <f>IFERROR(VLOOKUP(K683,REFERENCES!R:S,2,FALSE),"")</f>
        <v>Nombre</v>
      </c>
      <c r="N683" s="75">
        <v>474</v>
      </c>
      <c r="O683" s="75"/>
      <c r="P683" s="75"/>
      <c r="Q683" s="75"/>
      <c r="R683" s="79">
        <v>1185</v>
      </c>
      <c r="S683" s="75">
        <v>237</v>
      </c>
      <c r="U683" s="162" t="s">
        <v>20</v>
      </c>
      <c r="V683" s="162" t="s">
        <v>545</v>
      </c>
      <c r="W683" s="86"/>
      <c r="X683" s="166" t="s">
        <v>1140</v>
      </c>
      <c r="AB683" s="162" t="str">
        <f>UPPER(LEFT(A683,3)&amp;YEAR(H683)&amp;MONTH(H683)&amp;DAY((H683))&amp;LEFT(U683,2)&amp;LEFT(V683,2)&amp;LEFT(W683,2))</f>
        <v>CRO20161020SUST</v>
      </c>
      <c r="AC683" s="162">
        <f>COUNTIF($AB$4:$AB$297,AB683)</f>
        <v>0</v>
      </c>
      <c r="AD683" s="162" t="str">
        <f>VLOOKUP(U683,NIVEAUXADMIN!A:B,2,FALSE)</f>
        <v>HT07</v>
      </c>
      <c r="AE683" s="162" t="str">
        <f>VLOOKUP(V683,NIVEAUXADMIN!E:F,2,FALSE)</f>
        <v>HT07722</v>
      </c>
      <c r="AF683" s="162" t="e">
        <f>VLOOKUP(W683,NIVEAUXADMIN!I:J,2,FALSE)</f>
        <v>#N/A</v>
      </c>
      <c r="AG683" s="162">
        <f>IF(SUMPRODUCT(($A$4:$A683=A683)*($V$4:$V683=V683))&gt;1,0,1)</f>
        <v>0</v>
      </c>
    </row>
    <row r="684" spans="1:33" s="162" customFormat="1" ht="15" customHeight="1">
      <c r="A684" s="162" t="s">
        <v>2847</v>
      </c>
      <c r="B684" s="162" t="s">
        <v>2848</v>
      </c>
      <c r="C684" s="162" t="s">
        <v>38</v>
      </c>
      <c r="D684" s="162" t="s">
        <v>2702</v>
      </c>
      <c r="F684" s="162" t="s">
        <v>16</v>
      </c>
      <c r="G684" s="162" t="str">
        <f>CHOOSE(MONTH(H684), "Janvier", "Fevrier", "Mars", "Avril", "Mai", "Juin", "Juillet", "Aout", "Septembre", "Octobre", "Novembre", "Decembre")</f>
        <v>Decembre</v>
      </c>
      <c r="H684" s="153">
        <v>42719</v>
      </c>
      <c r="I684" s="84" t="s">
        <v>1051</v>
      </c>
      <c r="J684" s="162" t="s">
        <v>1052</v>
      </c>
      <c r="K684" s="162" t="s">
        <v>1062</v>
      </c>
      <c r="L684" s="72"/>
      <c r="M684" s="80" t="str">
        <f>IFERROR(VLOOKUP(K684,REFERENCES!R:S,2,FALSE),"")</f>
        <v>Nombre</v>
      </c>
      <c r="N684" s="75">
        <v>60</v>
      </c>
      <c r="O684" s="75"/>
      <c r="P684" s="75"/>
      <c r="Q684" s="75"/>
      <c r="R684" s="79">
        <v>300</v>
      </c>
      <c r="S684" s="75">
        <v>60</v>
      </c>
      <c r="U684" s="162" t="s">
        <v>20</v>
      </c>
      <c r="V684" s="162" t="s">
        <v>517</v>
      </c>
      <c r="W684" s="86" t="s">
        <v>1544</v>
      </c>
      <c r="X684" s="166" t="s">
        <v>595</v>
      </c>
      <c r="AB684" s="162" t="str">
        <f>UPPER(LEFT(A684,3)&amp;YEAR(H684)&amp;MONTH(H684)&amp;DAY((H684))&amp;LEFT(U684,2)&amp;LEFT(V684,2)&amp;LEFT(W684,2))</f>
        <v>CRO20161215SUCH3È</v>
      </c>
      <c r="AC684" s="162">
        <f>COUNTIF($AB$4:$AB$297,AB684)</f>
        <v>0</v>
      </c>
      <c r="AD684" s="162" t="str">
        <f>VLOOKUP(U684,NIVEAUXADMIN!A:B,2,FALSE)</f>
        <v>HT07</v>
      </c>
      <c r="AE684" s="162" t="str">
        <f>VLOOKUP(V684,NIVEAUXADMIN!E:F,2,FALSE)</f>
        <v>HT07713</v>
      </c>
      <c r="AF684" s="162" t="str">
        <f>VLOOKUP(W684,NIVEAUXADMIN!I:J,2,FALSE)</f>
        <v>HT07713-03</v>
      </c>
      <c r="AG684" s="162">
        <f>IF(SUMPRODUCT(($A$4:$A684=A684)*($V$4:$V684=V684))&gt;1,0,1)</f>
        <v>1</v>
      </c>
    </row>
    <row r="685" spans="1:33" s="162" customFormat="1" ht="15" customHeight="1">
      <c r="A685" s="162" t="s">
        <v>2847</v>
      </c>
      <c r="B685" s="162" t="s">
        <v>2848</v>
      </c>
      <c r="C685" s="162" t="s">
        <v>38</v>
      </c>
      <c r="D685" s="162" t="s">
        <v>2702</v>
      </c>
      <c r="F685" s="162" t="s">
        <v>16</v>
      </c>
      <c r="G685" s="162" t="str">
        <f>CHOOSE(MONTH(H685), "Janvier", "Fevrier", "Mars", "Avril", "Mai", "Juin", "Juillet", "Aout", "Septembre", "Octobre", "Novembre", "Decembre")</f>
        <v>Decembre</v>
      </c>
      <c r="H685" s="153">
        <v>42719</v>
      </c>
      <c r="I685" s="84" t="s">
        <v>1051</v>
      </c>
      <c r="J685" s="162" t="s">
        <v>1052</v>
      </c>
      <c r="K685" s="162" t="s">
        <v>1057</v>
      </c>
      <c r="L685" s="72"/>
      <c r="M685" s="80" t="str">
        <f>IFERROR(VLOOKUP(K685,REFERENCES!R:S,2,FALSE),"")</f>
        <v>Nombre</v>
      </c>
      <c r="N685" s="75">
        <v>60</v>
      </c>
      <c r="O685" s="75"/>
      <c r="P685" s="75"/>
      <c r="Q685" s="75"/>
      <c r="R685" s="79">
        <v>300</v>
      </c>
      <c r="S685" s="75">
        <v>60</v>
      </c>
      <c r="U685" s="162" t="s">
        <v>20</v>
      </c>
      <c r="V685" s="162" t="s">
        <v>517</v>
      </c>
      <c r="W685" s="86" t="s">
        <v>1544</v>
      </c>
      <c r="X685" s="166" t="s">
        <v>595</v>
      </c>
      <c r="AB685" s="162" t="str">
        <f>UPPER(LEFT(A685,3)&amp;YEAR(H685)&amp;MONTH(H685)&amp;DAY((H685))&amp;LEFT(U685,2)&amp;LEFT(V685,2)&amp;LEFT(W685,2))</f>
        <v>CRO20161215SUCH3È</v>
      </c>
      <c r="AC685" s="162">
        <f>COUNTIF($AB$4:$AB$297,AB685)</f>
        <v>0</v>
      </c>
      <c r="AD685" s="162" t="str">
        <f>VLOOKUP(U685,NIVEAUXADMIN!A:B,2,FALSE)</f>
        <v>HT07</v>
      </c>
      <c r="AE685" s="162" t="str">
        <f>VLOOKUP(V685,NIVEAUXADMIN!E:F,2,FALSE)</f>
        <v>HT07713</v>
      </c>
      <c r="AF685" s="162" t="str">
        <f>VLOOKUP(W685,NIVEAUXADMIN!I:J,2,FALSE)</f>
        <v>HT07713-03</v>
      </c>
      <c r="AG685" s="162">
        <f>IF(SUMPRODUCT(($A$4:$A685=A685)*($V$4:$V685=V685))&gt;1,0,1)</f>
        <v>0</v>
      </c>
    </row>
    <row r="686" spans="1:33" s="162" customFormat="1" ht="15" customHeight="1">
      <c r="A686" s="162" t="s">
        <v>2847</v>
      </c>
      <c r="B686" s="162" t="s">
        <v>2848</v>
      </c>
      <c r="C686" s="162" t="s">
        <v>38</v>
      </c>
      <c r="D686" s="162" t="s">
        <v>2702</v>
      </c>
      <c r="F686" s="162" t="s">
        <v>16</v>
      </c>
      <c r="G686" s="162" t="str">
        <f>CHOOSE(MONTH(H686), "Janvier", "Fevrier", "Mars", "Avril", "Mai", "Juin", "Juillet", "Aout", "Septembre", "Octobre", "Novembre", "Decembre")</f>
        <v>Decembre</v>
      </c>
      <c r="H686" s="153">
        <v>42719</v>
      </c>
      <c r="I686" s="84" t="s">
        <v>1051</v>
      </c>
      <c r="J686" s="162" t="s">
        <v>1052</v>
      </c>
      <c r="K686" s="162" t="s">
        <v>1058</v>
      </c>
      <c r="L686" s="72"/>
      <c r="M686" s="80" t="str">
        <f>IFERROR(VLOOKUP(K686,REFERENCES!R:S,2,FALSE),"")</f>
        <v>Nombre</v>
      </c>
      <c r="N686" s="75">
        <v>120</v>
      </c>
      <c r="O686" s="75"/>
      <c r="P686" s="75"/>
      <c r="Q686" s="75"/>
      <c r="R686" s="79">
        <v>300</v>
      </c>
      <c r="S686" s="75">
        <v>60</v>
      </c>
      <c r="U686" s="162" t="s">
        <v>20</v>
      </c>
      <c r="V686" s="162" t="s">
        <v>517</v>
      </c>
      <c r="W686" s="86" t="s">
        <v>1544</v>
      </c>
      <c r="X686" s="166" t="s">
        <v>595</v>
      </c>
      <c r="AB686" s="162" t="str">
        <f>UPPER(LEFT(A686,3)&amp;YEAR(H686)&amp;MONTH(H686)&amp;DAY((H686))&amp;LEFT(U686,2)&amp;LEFT(V686,2)&amp;LEFT(W686,2))</f>
        <v>CRO20161215SUCH3È</v>
      </c>
      <c r="AC686" s="162">
        <f>COUNTIF($AB$4:$AB$297,AB686)</f>
        <v>0</v>
      </c>
      <c r="AD686" s="162" t="str">
        <f>VLOOKUP(U686,NIVEAUXADMIN!A:B,2,FALSE)</f>
        <v>HT07</v>
      </c>
      <c r="AE686" s="162" t="str">
        <f>VLOOKUP(V686,NIVEAUXADMIN!E:F,2,FALSE)</f>
        <v>HT07713</v>
      </c>
      <c r="AF686" s="162" t="str">
        <f>VLOOKUP(W686,NIVEAUXADMIN!I:J,2,FALSE)</f>
        <v>HT07713-03</v>
      </c>
      <c r="AG686" s="162">
        <f>IF(SUMPRODUCT(($A$4:$A686=A686)*($V$4:$V686=V686))&gt;1,0,1)</f>
        <v>0</v>
      </c>
    </row>
    <row r="687" spans="1:33" s="162" customFormat="1" ht="15" customHeight="1">
      <c r="A687" s="162" t="s">
        <v>2847</v>
      </c>
      <c r="B687" s="162" t="s">
        <v>2848</v>
      </c>
      <c r="C687" s="162" t="s">
        <v>38</v>
      </c>
      <c r="D687" s="162" t="s">
        <v>2702</v>
      </c>
      <c r="F687" s="162" t="s">
        <v>16</v>
      </c>
      <c r="G687" s="162" t="str">
        <f>CHOOSE(MONTH(H687), "Janvier", "Fevrier", "Mars", "Avril", "Mai", "Juin", "Juillet", "Aout", "Septembre", "Octobre", "Novembre", "Decembre")</f>
        <v>Octobre</v>
      </c>
      <c r="H687" s="153">
        <v>42662</v>
      </c>
      <c r="I687" s="84" t="s">
        <v>1051</v>
      </c>
      <c r="J687" s="162" t="s">
        <v>1052</v>
      </c>
      <c r="K687" s="162" t="s">
        <v>1062</v>
      </c>
      <c r="L687" s="72"/>
      <c r="M687" s="80" t="str">
        <f>IFERROR(VLOOKUP(K687,REFERENCES!R:S,2,FALSE),"")</f>
        <v>Nombre</v>
      </c>
      <c r="N687" s="75">
        <v>120</v>
      </c>
      <c r="O687" s="75"/>
      <c r="P687" s="75"/>
      <c r="Q687" s="75"/>
      <c r="R687" s="79">
        <v>600</v>
      </c>
      <c r="S687" s="75">
        <v>120</v>
      </c>
      <c r="U687" s="162" t="s">
        <v>169</v>
      </c>
      <c r="V687" s="162" t="s">
        <v>433</v>
      </c>
      <c r="W687" s="86" t="s">
        <v>1760</v>
      </c>
      <c r="X687" s="166" t="s">
        <v>1138</v>
      </c>
      <c r="AB687" s="162" t="str">
        <f>UPPER(LEFT(A687,3)&amp;YEAR(H687)&amp;MONTH(H687)&amp;DAY((H687))&amp;LEFT(U687,2)&amp;LEFT(V687,2)&amp;LEFT(W687,2))</f>
        <v>CRO20161019NOJE7È</v>
      </c>
      <c r="AC687" s="162">
        <f>COUNTIF($AB$4:$AB$297,AB687)</f>
        <v>0</v>
      </c>
      <c r="AD687" s="162" t="str">
        <f>VLOOKUP(U687,NIVEAUXADMIN!A:B,2,FALSE)</f>
        <v>HT09</v>
      </c>
      <c r="AE687" s="162" t="str">
        <f>VLOOKUP(V687,NIVEAUXADMIN!E:F,2,FALSE)</f>
        <v>HT09934</v>
      </c>
      <c r="AF687" s="162" t="str">
        <f>VLOOKUP(W687,NIVEAUXADMIN!I:J,2,FALSE)</f>
        <v>HT09934-07</v>
      </c>
      <c r="AG687" s="162">
        <f>IF(SUMPRODUCT(($A$4:$A687=A687)*($V$4:$V687=V687))&gt;1,0,1)</f>
        <v>1</v>
      </c>
    </row>
    <row r="688" spans="1:33" s="162" customFormat="1" ht="15" customHeight="1">
      <c r="A688" s="162" t="s">
        <v>2847</v>
      </c>
      <c r="B688" s="162" t="s">
        <v>2848</v>
      </c>
      <c r="C688" s="162" t="s">
        <v>38</v>
      </c>
      <c r="D688" s="162" t="s">
        <v>2702</v>
      </c>
      <c r="F688" s="162" t="s">
        <v>16</v>
      </c>
      <c r="G688" s="162" t="str">
        <f>CHOOSE(MONTH(H688), "Janvier", "Fevrier", "Mars", "Avril", "Mai", "Juin", "Juillet", "Aout", "Septembre", "Octobre", "Novembre", "Decembre")</f>
        <v>Octobre</v>
      </c>
      <c r="H688" s="153">
        <v>42662</v>
      </c>
      <c r="I688" s="84" t="s">
        <v>1051</v>
      </c>
      <c r="J688" s="162" t="s">
        <v>1052</v>
      </c>
      <c r="K688" s="162" t="s">
        <v>1063</v>
      </c>
      <c r="L688" s="72"/>
      <c r="M688" s="80" t="str">
        <f>IFERROR(VLOOKUP(K688,REFERENCES!R:S,2,FALSE),"")</f>
        <v>Nombre</v>
      </c>
      <c r="N688" s="75">
        <v>120</v>
      </c>
      <c r="O688" s="75"/>
      <c r="P688" s="75"/>
      <c r="Q688" s="75"/>
      <c r="R688" s="79">
        <v>600</v>
      </c>
      <c r="S688" s="75">
        <v>120</v>
      </c>
      <c r="U688" s="162" t="s">
        <v>169</v>
      </c>
      <c r="V688" s="162" t="s">
        <v>433</v>
      </c>
      <c r="W688" s="86" t="s">
        <v>1760</v>
      </c>
      <c r="X688" s="166" t="s">
        <v>1138</v>
      </c>
      <c r="AB688" s="162" t="str">
        <f>UPPER(LEFT(A688,3)&amp;YEAR(H688)&amp;MONTH(H688)&amp;DAY((H688))&amp;LEFT(U688,2)&amp;LEFT(V688,2)&amp;LEFT(W688,2))</f>
        <v>CRO20161019NOJE7È</v>
      </c>
      <c r="AC688" s="162">
        <f>COUNTIF($AB$4:$AB$297,AB688)</f>
        <v>0</v>
      </c>
      <c r="AD688" s="162" t="str">
        <f>VLOOKUP(U688,NIVEAUXADMIN!A:B,2,FALSE)</f>
        <v>HT09</v>
      </c>
      <c r="AE688" s="162" t="str">
        <f>VLOOKUP(V688,NIVEAUXADMIN!E:F,2,FALSE)</f>
        <v>HT09934</v>
      </c>
      <c r="AF688" s="162" t="str">
        <f>VLOOKUP(W688,NIVEAUXADMIN!I:J,2,FALSE)</f>
        <v>HT09934-07</v>
      </c>
      <c r="AG688" s="162">
        <f>IF(SUMPRODUCT(($A$4:$A688=A688)*($V$4:$V688=V688))&gt;1,0,1)</f>
        <v>0</v>
      </c>
    </row>
    <row r="689" spans="1:33" s="162" customFormat="1" ht="15" customHeight="1">
      <c r="A689" s="162" t="s">
        <v>2847</v>
      </c>
      <c r="B689" s="162" t="s">
        <v>2848</v>
      </c>
      <c r="C689" s="162" t="s">
        <v>38</v>
      </c>
      <c r="D689" s="162" t="s">
        <v>2702</v>
      </c>
      <c r="F689" s="162" t="s">
        <v>16</v>
      </c>
      <c r="G689" s="162" t="str">
        <f>CHOOSE(MONTH(H689), "Janvier", "Fevrier", "Mars", "Avril", "Mai", "Juin", "Juillet", "Aout", "Septembre", "Octobre", "Novembre", "Decembre")</f>
        <v>Octobre</v>
      </c>
      <c r="H689" s="153">
        <v>42662</v>
      </c>
      <c r="I689" s="84" t="s">
        <v>1051</v>
      </c>
      <c r="J689" s="162" t="s">
        <v>1052</v>
      </c>
      <c r="K689" s="162" t="s">
        <v>1054</v>
      </c>
      <c r="L689" s="72"/>
      <c r="M689" s="80" t="str">
        <f>IFERROR(VLOOKUP(K689,REFERENCES!R:S,2,FALSE),"")</f>
        <v>Nombre</v>
      </c>
      <c r="N689" s="75">
        <v>240</v>
      </c>
      <c r="O689" s="75"/>
      <c r="P689" s="75"/>
      <c r="Q689" s="75"/>
      <c r="R689" s="79">
        <v>600</v>
      </c>
      <c r="S689" s="75">
        <v>120</v>
      </c>
      <c r="U689" s="162" t="s">
        <v>169</v>
      </c>
      <c r="V689" s="162" t="s">
        <v>433</v>
      </c>
      <c r="W689" s="86" t="s">
        <v>1760</v>
      </c>
      <c r="X689" s="166" t="s">
        <v>1138</v>
      </c>
      <c r="AB689" s="162" t="str">
        <f>UPPER(LEFT(A689,3)&amp;YEAR(H689)&amp;MONTH(H689)&amp;DAY((H689))&amp;LEFT(U689,2)&amp;LEFT(V689,2)&amp;LEFT(W689,2))</f>
        <v>CRO20161019NOJE7È</v>
      </c>
      <c r="AC689" s="162">
        <f>COUNTIF($AB$4:$AB$297,AB689)</f>
        <v>0</v>
      </c>
      <c r="AD689" s="162" t="str">
        <f>VLOOKUP(U689,NIVEAUXADMIN!A:B,2,FALSE)</f>
        <v>HT09</v>
      </c>
      <c r="AE689" s="162" t="str">
        <f>VLOOKUP(V689,NIVEAUXADMIN!E:F,2,FALSE)</f>
        <v>HT09934</v>
      </c>
      <c r="AF689" s="162" t="str">
        <f>VLOOKUP(W689,NIVEAUXADMIN!I:J,2,FALSE)</f>
        <v>HT09934-07</v>
      </c>
      <c r="AG689" s="162">
        <f>IF(SUMPRODUCT(($A$4:$A689=A689)*($V$4:$V689=V689))&gt;1,0,1)</f>
        <v>0</v>
      </c>
    </row>
    <row r="690" spans="1:33" s="162" customFormat="1" ht="15" customHeight="1">
      <c r="A690" s="162" t="s">
        <v>2847</v>
      </c>
      <c r="B690" s="162" t="s">
        <v>2848</v>
      </c>
      <c r="C690" s="162" t="s">
        <v>38</v>
      </c>
      <c r="D690" s="162" t="s">
        <v>2702</v>
      </c>
      <c r="F690" s="162" t="s">
        <v>16</v>
      </c>
      <c r="G690" s="162" t="str">
        <f>CHOOSE(MONTH(H690), "Janvier", "Fevrier", "Mars", "Avril", "Mai", "Juin", "Juillet", "Aout", "Septembre", "Octobre", "Novembre", "Decembre")</f>
        <v>Octobre</v>
      </c>
      <c r="H690" s="153">
        <v>42659</v>
      </c>
      <c r="I690" s="84" t="s">
        <v>1051</v>
      </c>
      <c r="J690" s="162" t="s">
        <v>1052</v>
      </c>
      <c r="K690" s="162" t="s">
        <v>1062</v>
      </c>
      <c r="L690" s="72"/>
      <c r="M690" s="80" t="str">
        <f>IFERROR(VLOOKUP(K690,REFERENCES!R:S,2,FALSE),"")</f>
        <v>Nombre</v>
      </c>
      <c r="N690" s="75">
        <v>70</v>
      </c>
      <c r="O690" s="75"/>
      <c r="P690" s="75"/>
      <c r="Q690" s="75"/>
      <c r="R690" s="79">
        <v>350</v>
      </c>
      <c r="S690" s="75">
        <v>70</v>
      </c>
      <c r="U690" s="162" t="s">
        <v>20</v>
      </c>
      <c r="V690" s="162" t="s">
        <v>523</v>
      </c>
      <c r="W690" s="86"/>
      <c r="X690" s="166"/>
      <c r="AB690" s="162" t="str">
        <f>UPPER(LEFT(A690,3)&amp;YEAR(H690)&amp;MONTH(H690)&amp;DAY((H690))&amp;LEFT(U690,2)&amp;LEFT(V690,2)&amp;LEFT(W690,2))</f>
        <v>CRO20161016SUCO</v>
      </c>
      <c r="AC690" s="162">
        <f>COUNTIF($AB$4:$AB$297,AB690)</f>
        <v>0</v>
      </c>
      <c r="AD690" s="162" t="str">
        <f>VLOOKUP(U690,NIVEAUXADMIN!A:B,2,FALSE)</f>
        <v>HT07</v>
      </c>
      <c r="AE690" s="162" t="str">
        <f>VLOOKUP(V690,NIVEAUXADMIN!E:F,2,FALSE)</f>
        <v>HT07741</v>
      </c>
      <c r="AF690" s="162" t="e">
        <f>VLOOKUP(W690,NIVEAUXADMIN!I:J,2,FALSE)</f>
        <v>#N/A</v>
      </c>
      <c r="AG690" s="162">
        <f>IF(SUMPRODUCT(($A$4:$A690=A690)*($V$4:$V690=V690))&gt;1,0,1)</f>
        <v>1</v>
      </c>
    </row>
    <row r="691" spans="1:33" s="162" customFormat="1" ht="15" customHeight="1">
      <c r="A691" s="162" t="s">
        <v>2847</v>
      </c>
      <c r="B691" s="162" t="s">
        <v>2848</v>
      </c>
      <c r="C691" s="162" t="s">
        <v>38</v>
      </c>
      <c r="D691" s="162" t="s">
        <v>2702</v>
      </c>
      <c r="F691" s="162" t="s">
        <v>16</v>
      </c>
      <c r="G691" s="162" t="str">
        <f>CHOOSE(MONTH(H691), "Janvier", "Fevrier", "Mars", "Avril", "Mai", "Juin", "Juillet", "Aout", "Septembre", "Octobre", "Novembre", "Decembre")</f>
        <v>Decembre</v>
      </c>
      <c r="H691" s="153">
        <v>42721</v>
      </c>
      <c r="I691" s="84" t="s">
        <v>1051</v>
      </c>
      <c r="J691" s="162" t="s">
        <v>1052</v>
      </c>
      <c r="K691" s="162" t="s">
        <v>1062</v>
      </c>
      <c r="L691" s="72"/>
      <c r="M691" s="80" t="str">
        <f>IFERROR(VLOOKUP(K691,REFERENCES!R:S,2,FALSE),"")</f>
        <v>Nombre</v>
      </c>
      <c r="N691" s="75">
        <v>298</v>
      </c>
      <c r="O691" s="75"/>
      <c r="P691" s="75"/>
      <c r="Q691" s="75"/>
      <c r="R691" s="79">
        <v>1490</v>
      </c>
      <c r="S691" s="75">
        <v>298</v>
      </c>
      <c r="U691" s="162" t="s">
        <v>153</v>
      </c>
      <c r="V691" s="162" t="s">
        <v>296</v>
      </c>
      <c r="W691" s="86" t="s">
        <v>1319</v>
      </c>
      <c r="X691" s="166" t="s">
        <v>2829</v>
      </c>
      <c r="AB691" s="162" t="str">
        <f>UPPER(LEFT(A691,3)&amp;YEAR(H691)&amp;MONTH(H691)&amp;DAY((H691))&amp;LEFT(U691,2)&amp;LEFT(V691,2)&amp;LEFT(W691,2))</f>
        <v>CRO20161217NIMI1È</v>
      </c>
      <c r="AC691" s="162">
        <f>COUNTIF($AB$4:$AB$297,AB691)</f>
        <v>0</v>
      </c>
      <c r="AD691" s="162" t="str">
        <f>VLOOKUP(U691,NIVEAUXADMIN!A:B,2,FALSE)</f>
        <v>HT10</v>
      </c>
      <c r="AE691" s="162" t="str">
        <f>VLOOKUP(V691,NIVEAUXADMIN!E:F,2,FALSE)</f>
        <v>HT101011</v>
      </c>
      <c r="AF691" s="162" t="str">
        <f>VLOOKUP(W691,NIVEAUXADMIN!I:J,2,FALSE)</f>
        <v>HT101011-01</v>
      </c>
      <c r="AG691" s="162">
        <f>IF(SUMPRODUCT(($A$4:$A691=A691)*($V$4:$V691=V691))&gt;1,0,1)</f>
        <v>0</v>
      </c>
    </row>
    <row r="692" spans="1:33" s="162" customFormat="1" ht="15" customHeight="1">
      <c r="A692" s="162" t="s">
        <v>2847</v>
      </c>
      <c r="B692" s="162" t="s">
        <v>2848</v>
      </c>
      <c r="C692" s="162" t="s">
        <v>38</v>
      </c>
      <c r="D692" s="162" t="s">
        <v>2702</v>
      </c>
      <c r="F692" s="162" t="s">
        <v>16</v>
      </c>
      <c r="G692" s="162" t="str">
        <f>CHOOSE(MONTH(H692), "Janvier", "Fevrier", "Mars", "Avril", "Mai", "Juin", "Juillet", "Aout", "Septembre", "Octobre", "Novembre", "Decembre")</f>
        <v>Decembre</v>
      </c>
      <c r="H692" s="153">
        <v>42721</v>
      </c>
      <c r="I692" s="84" t="s">
        <v>1051</v>
      </c>
      <c r="J692" s="162" t="s">
        <v>1052</v>
      </c>
      <c r="K692" s="162" t="s">
        <v>1057</v>
      </c>
      <c r="L692" s="72"/>
      <c r="M692" s="80" t="str">
        <f>IFERROR(VLOOKUP(K692,REFERENCES!R:S,2,FALSE),"")</f>
        <v>Nombre</v>
      </c>
      <c r="N692" s="75">
        <v>298</v>
      </c>
      <c r="O692" s="75"/>
      <c r="P692" s="75"/>
      <c r="Q692" s="75"/>
      <c r="R692" s="79">
        <v>1490</v>
      </c>
      <c r="S692" s="75">
        <v>298</v>
      </c>
      <c r="U692" s="162" t="s">
        <v>153</v>
      </c>
      <c r="V692" s="162" t="s">
        <v>296</v>
      </c>
      <c r="W692" s="86" t="s">
        <v>1319</v>
      </c>
      <c r="X692" s="166" t="s">
        <v>2829</v>
      </c>
      <c r="AB692" s="162" t="str">
        <f>UPPER(LEFT(A692,3)&amp;YEAR(H692)&amp;MONTH(H692)&amp;DAY((H692))&amp;LEFT(U692,2)&amp;LEFT(V692,2)&amp;LEFT(W692,2))</f>
        <v>CRO20161217NIMI1È</v>
      </c>
      <c r="AC692" s="162">
        <f>COUNTIF($AB$4:$AB$297,AB692)</f>
        <v>0</v>
      </c>
      <c r="AD692" s="162" t="str">
        <f>VLOOKUP(U692,NIVEAUXADMIN!A:B,2,FALSE)</f>
        <v>HT10</v>
      </c>
      <c r="AE692" s="162" t="str">
        <f>VLOOKUP(V692,NIVEAUXADMIN!E:F,2,FALSE)</f>
        <v>HT101011</v>
      </c>
      <c r="AF692" s="162" t="str">
        <f>VLOOKUP(W692,NIVEAUXADMIN!I:J,2,FALSE)</f>
        <v>HT101011-01</v>
      </c>
      <c r="AG692" s="162">
        <f>IF(SUMPRODUCT(($A$4:$A692=A692)*($V$4:$V692=V692))&gt;1,0,1)</f>
        <v>0</v>
      </c>
    </row>
    <row r="693" spans="1:33" s="162" customFormat="1" ht="15" customHeight="1">
      <c r="A693" s="162" t="s">
        <v>2847</v>
      </c>
      <c r="B693" s="162" t="s">
        <v>2848</v>
      </c>
      <c r="C693" s="162" t="s">
        <v>38</v>
      </c>
      <c r="D693" s="162" t="s">
        <v>2702</v>
      </c>
      <c r="F693" s="162" t="s">
        <v>16</v>
      </c>
      <c r="G693" s="162" t="str">
        <f>CHOOSE(MONTH(H693), "Janvier", "Fevrier", "Mars", "Avril", "Mai", "Juin", "Juillet", "Aout", "Septembre", "Octobre", "Novembre", "Decembre")</f>
        <v>Decembre</v>
      </c>
      <c r="H693" s="153">
        <v>42721</v>
      </c>
      <c r="I693" s="84" t="s">
        <v>1051</v>
      </c>
      <c r="J693" s="162" t="s">
        <v>1052</v>
      </c>
      <c r="K693" s="162" t="s">
        <v>1058</v>
      </c>
      <c r="L693" s="72"/>
      <c r="M693" s="80" t="str">
        <f>IFERROR(VLOOKUP(K693,REFERENCES!R:S,2,FALSE),"")</f>
        <v>Nombre</v>
      </c>
      <c r="N693" s="75">
        <v>596</v>
      </c>
      <c r="O693" s="75"/>
      <c r="P693" s="75"/>
      <c r="Q693" s="75"/>
      <c r="R693" s="79">
        <v>1490</v>
      </c>
      <c r="S693" s="75">
        <v>298</v>
      </c>
      <c r="U693" s="162" t="s">
        <v>153</v>
      </c>
      <c r="V693" s="162" t="s">
        <v>296</v>
      </c>
      <c r="W693" s="86" t="s">
        <v>1319</v>
      </c>
      <c r="X693" s="166" t="s">
        <v>2829</v>
      </c>
      <c r="AB693" s="162" t="str">
        <f>UPPER(LEFT(A693,3)&amp;YEAR(H693)&amp;MONTH(H693)&amp;DAY((H693))&amp;LEFT(U693,2)&amp;LEFT(V693,2)&amp;LEFT(W693,2))</f>
        <v>CRO20161217NIMI1È</v>
      </c>
      <c r="AC693" s="162">
        <f>COUNTIF($AB$4:$AB$297,AB693)</f>
        <v>0</v>
      </c>
      <c r="AD693" s="162" t="str">
        <f>VLOOKUP(U693,NIVEAUXADMIN!A:B,2,FALSE)</f>
        <v>HT10</v>
      </c>
      <c r="AE693" s="162" t="str">
        <f>VLOOKUP(V693,NIVEAUXADMIN!E:F,2,FALSE)</f>
        <v>HT101011</v>
      </c>
      <c r="AF693" s="162" t="str">
        <f>VLOOKUP(W693,NIVEAUXADMIN!I:J,2,FALSE)</f>
        <v>HT101011-01</v>
      </c>
      <c r="AG693" s="162">
        <f>IF(SUMPRODUCT(($A$4:$A693=A693)*($V$4:$V693=V693))&gt;1,0,1)</f>
        <v>0</v>
      </c>
    </row>
    <row r="694" spans="1:33" s="162" customFormat="1" ht="15" customHeight="1">
      <c r="A694" s="162" t="s">
        <v>2847</v>
      </c>
      <c r="B694" s="162" t="s">
        <v>2848</v>
      </c>
      <c r="C694" s="162" t="s">
        <v>38</v>
      </c>
      <c r="D694" s="162" t="s">
        <v>2702</v>
      </c>
      <c r="F694" s="162" t="s">
        <v>16</v>
      </c>
      <c r="G694" s="162" t="str">
        <f>CHOOSE(MONTH(H694), "Janvier", "Fevrier", "Mars", "Avril", "Mai", "Juin", "Juillet", "Aout", "Septembre", "Octobre", "Novembre", "Decembre")</f>
        <v>Decembre</v>
      </c>
      <c r="H694" s="153">
        <v>42708</v>
      </c>
      <c r="I694" s="84" t="s">
        <v>1049</v>
      </c>
      <c r="J694" s="162" t="s">
        <v>1053</v>
      </c>
      <c r="K694" s="162" t="s">
        <v>1064</v>
      </c>
      <c r="L694" s="72"/>
      <c r="M694" s="80" t="str">
        <f>IFERROR(VLOOKUP(K694,REFERENCES!R:S,2,FALSE),"")</f>
        <v>Nombre</v>
      </c>
      <c r="N694" s="75">
        <v>154</v>
      </c>
      <c r="O694" s="75"/>
      <c r="P694" s="75"/>
      <c r="Q694" s="75"/>
      <c r="R694" s="79">
        <v>770</v>
      </c>
      <c r="S694" s="75">
        <v>154</v>
      </c>
      <c r="U694" s="162" t="s">
        <v>153</v>
      </c>
      <c r="V694" s="162" t="s">
        <v>293</v>
      </c>
      <c r="W694" s="86" t="s">
        <v>1782</v>
      </c>
      <c r="X694" s="166" t="s">
        <v>2812</v>
      </c>
      <c r="AB694" s="162" t="str">
        <f>UPPER(LEFT(A694,3)&amp;YEAR(H694)&amp;MONTH(H694)&amp;DAY((H694))&amp;LEFT(U694,2)&amp;LEFT(V694,2)&amp;LEFT(W694,2))</f>
        <v>CRO2016124NIL'8È</v>
      </c>
      <c r="AC694" s="162">
        <f>COUNTIF($AB$4:$AB$297,AB694)</f>
        <v>0</v>
      </c>
      <c r="AD694" s="162" t="str">
        <f>VLOOKUP(U694,NIVEAUXADMIN!A:B,2,FALSE)</f>
        <v>HT10</v>
      </c>
      <c r="AE694" s="162" t="str">
        <f>VLOOKUP(V694,NIVEAUXADMIN!E:F,2,FALSE)</f>
        <v>HT101023</v>
      </c>
      <c r="AF694" s="162" t="str">
        <f>VLOOKUP(W694,NIVEAUXADMIN!I:J,2,FALSE)</f>
        <v>HT101023-02</v>
      </c>
      <c r="AG694" s="162">
        <f>IF(SUMPRODUCT(($A$4:$A694=A694)*($V$4:$V694=V694))&gt;1,0,1)</f>
        <v>1</v>
      </c>
    </row>
    <row r="695" spans="1:33" s="162" customFormat="1" ht="15" customHeight="1">
      <c r="A695" s="162" t="s">
        <v>2847</v>
      </c>
      <c r="B695" s="162" t="s">
        <v>2848</v>
      </c>
      <c r="C695" s="162" t="s">
        <v>38</v>
      </c>
      <c r="D695" s="162" t="s">
        <v>2702</v>
      </c>
      <c r="F695" s="162" t="s">
        <v>16</v>
      </c>
      <c r="G695" s="162" t="str">
        <f>CHOOSE(MONTH(H695), "Janvier", "Fevrier", "Mars", "Avril", "Mai", "Juin", "Juillet", "Aout", "Septembre", "Octobre", "Novembre", "Decembre")</f>
        <v>Decembre</v>
      </c>
      <c r="H695" s="153">
        <v>42708</v>
      </c>
      <c r="I695" s="84" t="s">
        <v>1049</v>
      </c>
      <c r="J695" s="162" t="s">
        <v>1053</v>
      </c>
      <c r="K695" s="162" t="s">
        <v>1048</v>
      </c>
      <c r="L695" s="72"/>
      <c r="M695" s="80" t="str">
        <f>IFERROR(VLOOKUP(K695,REFERENCES!R:S,2,FALSE),"")</f>
        <v>Nombre</v>
      </c>
      <c r="N695" s="75">
        <v>154</v>
      </c>
      <c r="O695" s="75"/>
      <c r="P695" s="75"/>
      <c r="Q695" s="75"/>
      <c r="R695" s="79">
        <v>770</v>
      </c>
      <c r="S695" s="75">
        <v>154</v>
      </c>
      <c r="U695" s="162" t="s">
        <v>153</v>
      </c>
      <c r="V695" s="162" t="s">
        <v>293</v>
      </c>
      <c r="W695" s="86" t="s">
        <v>1782</v>
      </c>
      <c r="X695" s="166" t="s">
        <v>2812</v>
      </c>
      <c r="AB695" s="162" t="str">
        <f>UPPER(LEFT(A695,3)&amp;YEAR(H695)&amp;MONTH(H695)&amp;DAY((H695))&amp;LEFT(U695,2)&amp;LEFT(V695,2)&amp;LEFT(W695,2))</f>
        <v>CRO2016124NIL'8È</v>
      </c>
      <c r="AC695" s="162">
        <f>COUNTIF($AB$4:$AB$297,AB695)</f>
        <v>0</v>
      </c>
      <c r="AD695" s="162" t="str">
        <f>VLOOKUP(U695,NIVEAUXADMIN!A:B,2,FALSE)</f>
        <v>HT10</v>
      </c>
      <c r="AE695" s="162" t="str">
        <f>VLOOKUP(V695,NIVEAUXADMIN!E:F,2,FALSE)</f>
        <v>HT101023</v>
      </c>
      <c r="AF695" s="162" t="str">
        <f>VLOOKUP(W695,NIVEAUXADMIN!I:J,2,FALSE)</f>
        <v>HT101023-02</v>
      </c>
      <c r="AG695" s="162">
        <f>IF(SUMPRODUCT(($A$4:$A695=A695)*($V$4:$V695=V695))&gt;1,0,1)</f>
        <v>0</v>
      </c>
    </row>
    <row r="696" spans="1:33" s="162" customFormat="1" ht="15" customHeight="1">
      <c r="A696" s="162" t="s">
        <v>2847</v>
      </c>
      <c r="B696" s="162" t="s">
        <v>2848</v>
      </c>
      <c r="C696" s="162" t="s">
        <v>38</v>
      </c>
      <c r="D696" s="162" t="s">
        <v>2702</v>
      </c>
      <c r="F696" s="162" t="s">
        <v>16</v>
      </c>
      <c r="G696" s="162" t="str">
        <f>CHOOSE(MONTH(H696), "Janvier", "Fevrier", "Mars", "Avril", "Mai", "Juin", "Juillet", "Aout", "Septembre", "Octobre", "Novembre", "Decembre")</f>
        <v>Decembre</v>
      </c>
      <c r="H696" s="153">
        <v>42718</v>
      </c>
      <c r="I696" s="84" t="s">
        <v>1051</v>
      </c>
      <c r="J696" s="162" t="s">
        <v>1052</v>
      </c>
      <c r="K696" s="162" t="s">
        <v>1062</v>
      </c>
      <c r="L696" s="72"/>
      <c r="M696" s="80" t="str">
        <f>IFERROR(VLOOKUP(K696,REFERENCES!R:S,2,FALSE),"")</f>
        <v>Nombre</v>
      </c>
      <c r="N696" s="75">
        <v>129</v>
      </c>
      <c r="O696" s="75"/>
      <c r="P696" s="75"/>
      <c r="Q696" s="75"/>
      <c r="R696" s="79">
        <v>645</v>
      </c>
      <c r="S696" s="75">
        <v>129</v>
      </c>
      <c r="U696" s="162" t="s">
        <v>153</v>
      </c>
      <c r="V696" s="162" t="s">
        <v>305</v>
      </c>
      <c r="W696" s="86" t="s">
        <v>1452</v>
      </c>
      <c r="X696" s="166" t="s">
        <v>2822</v>
      </c>
      <c r="AB696" s="162" t="str">
        <f>UPPER(LEFT(A696,3)&amp;YEAR(H696)&amp;MONTH(H696)&amp;DAY((H696))&amp;LEFT(U696,2)&amp;LEFT(V696,2)&amp;LEFT(W696,2))</f>
        <v>CRO20161214NIPE2È</v>
      </c>
      <c r="AC696" s="162">
        <f>COUNTIF($AB$4:$AB$297,AB696)</f>
        <v>0</v>
      </c>
      <c r="AD696" s="162" t="str">
        <f>VLOOKUP(U696,NIVEAUXADMIN!A:B,2,FALSE)</f>
        <v>HT10</v>
      </c>
      <c r="AE696" s="162" t="str">
        <f>VLOOKUP(V696,NIVEAUXADMIN!E:F,2,FALSE)</f>
        <v>HT101012</v>
      </c>
      <c r="AF696" s="162" t="str">
        <f>VLOOKUP(W696,NIVEAUXADMIN!I:J,2,FALSE)</f>
        <v>HT101012-02</v>
      </c>
      <c r="AG696" s="162">
        <f>IF(SUMPRODUCT(($A$4:$A696=A696)*($V$4:$V696=V696))&gt;1,0,1)</f>
        <v>0</v>
      </c>
    </row>
    <row r="697" spans="1:33" s="162" customFormat="1" ht="15" customHeight="1">
      <c r="A697" s="162" t="s">
        <v>2847</v>
      </c>
      <c r="B697" s="162" t="s">
        <v>2848</v>
      </c>
      <c r="C697" s="162" t="s">
        <v>38</v>
      </c>
      <c r="D697" s="162" t="s">
        <v>2702</v>
      </c>
      <c r="F697" s="162" t="s">
        <v>16</v>
      </c>
      <c r="G697" s="162" t="str">
        <f>CHOOSE(MONTH(H697), "Janvier", "Fevrier", "Mars", "Avril", "Mai", "Juin", "Juillet", "Aout", "Septembre", "Octobre", "Novembre", "Decembre")</f>
        <v>Decembre</v>
      </c>
      <c r="H697" s="153">
        <v>42718</v>
      </c>
      <c r="I697" s="84" t="s">
        <v>1049</v>
      </c>
      <c r="J697" s="162" t="s">
        <v>1053</v>
      </c>
      <c r="K697" s="162" t="s">
        <v>1064</v>
      </c>
      <c r="L697" s="72"/>
      <c r="M697" s="80" t="str">
        <f>IFERROR(VLOOKUP(K697,REFERENCES!R:S,2,FALSE),"")</f>
        <v>Nombre</v>
      </c>
      <c r="N697" s="75">
        <v>20</v>
      </c>
      <c r="O697" s="75"/>
      <c r="P697" s="75"/>
      <c r="Q697" s="75"/>
      <c r="R697" s="79">
        <v>645</v>
      </c>
      <c r="S697" s="75">
        <v>129</v>
      </c>
      <c r="U697" s="162" t="s">
        <v>153</v>
      </c>
      <c r="V697" s="162" t="s">
        <v>305</v>
      </c>
      <c r="W697" s="86" t="s">
        <v>1452</v>
      </c>
      <c r="X697" s="166" t="s">
        <v>2822</v>
      </c>
      <c r="AB697" s="162" t="str">
        <f>UPPER(LEFT(A697,3)&amp;YEAR(H697)&amp;MONTH(H697)&amp;DAY((H697))&amp;LEFT(U697,2)&amp;LEFT(V697,2)&amp;LEFT(W697,2))</f>
        <v>CRO20161214NIPE2È</v>
      </c>
      <c r="AC697" s="162">
        <f>COUNTIF($AB$4:$AB$297,AB697)</f>
        <v>0</v>
      </c>
      <c r="AD697" s="162" t="str">
        <f>VLOOKUP(U697,NIVEAUXADMIN!A:B,2,FALSE)</f>
        <v>HT10</v>
      </c>
      <c r="AE697" s="162" t="str">
        <f>VLOOKUP(V697,NIVEAUXADMIN!E:F,2,FALSE)</f>
        <v>HT101012</v>
      </c>
      <c r="AF697" s="162" t="str">
        <f>VLOOKUP(W697,NIVEAUXADMIN!I:J,2,FALSE)</f>
        <v>HT101012-02</v>
      </c>
      <c r="AG697" s="162">
        <f>IF(SUMPRODUCT(($A$4:$A697=A697)*($V$4:$V697=V697))&gt;1,0,1)</f>
        <v>0</v>
      </c>
    </row>
    <row r="698" spans="1:33" s="162" customFormat="1" ht="15" customHeight="1">
      <c r="A698" s="162" t="s">
        <v>2847</v>
      </c>
      <c r="B698" s="162" t="s">
        <v>2848</v>
      </c>
      <c r="C698" s="162" t="s">
        <v>38</v>
      </c>
      <c r="D698" s="162" t="s">
        <v>2702</v>
      </c>
      <c r="F698" s="162" t="s">
        <v>16</v>
      </c>
      <c r="G698" s="162" t="str">
        <f>CHOOSE(MONTH(H698), "Janvier", "Fevrier", "Mars", "Avril", "Mai", "Juin", "Juillet", "Aout", "Septembre", "Octobre", "Novembre", "Decembre")</f>
        <v>Decembre</v>
      </c>
      <c r="H698" s="153">
        <v>42718</v>
      </c>
      <c r="I698" s="84" t="s">
        <v>1051</v>
      </c>
      <c r="J698" s="162" t="s">
        <v>1052</v>
      </c>
      <c r="K698" s="162" t="s">
        <v>1054</v>
      </c>
      <c r="L698" s="72"/>
      <c r="M698" s="80" t="str">
        <f>IFERROR(VLOOKUP(K698,REFERENCES!R:S,2,FALSE),"")</f>
        <v>Nombre</v>
      </c>
      <c r="N698" s="75">
        <v>129</v>
      </c>
      <c r="O698" s="75"/>
      <c r="P698" s="75"/>
      <c r="Q698" s="75"/>
      <c r="R698" s="79">
        <v>645</v>
      </c>
      <c r="S698" s="75">
        <v>129</v>
      </c>
      <c r="U698" s="162" t="s">
        <v>153</v>
      </c>
      <c r="V698" s="162" t="s">
        <v>305</v>
      </c>
      <c r="W698" s="86" t="s">
        <v>1452</v>
      </c>
      <c r="X698" s="166" t="s">
        <v>2822</v>
      </c>
      <c r="AB698" s="162" t="str">
        <f>UPPER(LEFT(A698,3)&amp;YEAR(H698)&amp;MONTH(H698)&amp;DAY((H698))&amp;LEFT(U698,2)&amp;LEFT(V698,2)&amp;LEFT(W698,2))</f>
        <v>CRO20161214NIPE2È</v>
      </c>
      <c r="AC698" s="162">
        <f>COUNTIF($AB$4:$AB$297,AB698)</f>
        <v>0</v>
      </c>
      <c r="AD698" s="162" t="str">
        <f>VLOOKUP(U698,NIVEAUXADMIN!A:B,2,FALSE)</f>
        <v>HT10</v>
      </c>
      <c r="AE698" s="162" t="str">
        <f>VLOOKUP(V698,NIVEAUXADMIN!E:F,2,FALSE)</f>
        <v>HT101012</v>
      </c>
      <c r="AF698" s="162" t="str">
        <f>VLOOKUP(W698,NIVEAUXADMIN!I:J,2,FALSE)</f>
        <v>HT101012-02</v>
      </c>
      <c r="AG698" s="162">
        <f>IF(SUMPRODUCT(($A$4:$A698=A698)*($V$4:$V698=V698))&gt;1,0,1)</f>
        <v>0</v>
      </c>
    </row>
    <row r="699" spans="1:33" s="162" customFormat="1" ht="15" customHeight="1">
      <c r="A699" s="162" t="s">
        <v>2847</v>
      </c>
      <c r="B699" s="162" t="s">
        <v>2848</v>
      </c>
      <c r="C699" s="162" t="s">
        <v>38</v>
      </c>
      <c r="D699" s="162" t="s">
        <v>2702</v>
      </c>
      <c r="F699" s="162" t="s">
        <v>16</v>
      </c>
      <c r="G699" s="162" t="str">
        <f>CHOOSE(MONTH(H699), "Janvier", "Fevrier", "Mars", "Avril", "Mai", "Juin", "Juillet", "Aout", "Septembre", "Octobre", "Novembre", "Decembre")</f>
        <v>Decembre</v>
      </c>
      <c r="H699" s="153">
        <v>42718</v>
      </c>
      <c r="I699" s="84" t="s">
        <v>1051</v>
      </c>
      <c r="J699" s="162" t="s">
        <v>1052</v>
      </c>
      <c r="K699" s="162" t="s">
        <v>1057</v>
      </c>
      <c r="L699" s="72"/>
      <c r="M699" s="80" t="str">
        <f>IFERROR(VLOOKUP(K699,REFERENCES!R:S,2,FALSE),"")</f>
        <v>Nombre</v>
      </c>
      <c r="N699" s="75">
        <v>129</v>
      </c>
      <c r="O699" s="75"/>
      <c r="P699" s="75"/>
      <c r="Q699" s="75"/>
      <c r="R699" s="79">
        <v>645</v>
      </c>
      <c r="S699" s="75">
        <v>129</v>
      </c>
      <c r="U699" s="162" t="s">
        <v>153</v>
      </c>
      <c r="V699" s="162" t="s">
        <v>305</v>
      </c>
      <c r="W699" s="86" t="s">
        <v>1452</v>
      </c>
      <c r="X699" s="166" t="s">
        <v>2822</v>
      </c>
      <c r="AB699" s="162" t="str">
        <f>UPPER(LEFT(A699,3)&amp;YEAR(H699)&amp;MONTH(H699)&amp;DAY((H699))&amp;LEFT(U699,2)&amp;LEFT(V699,2)&amp;LEFT(W699,2))</f>
        <v>CRO20161214NIPE2È</v>
      </c>
      <c r="AC699" s="162">
        <f>COUNTIF($AB$4:$AB$297,AB699)</f>
        <v>0</v>
      </c>
      <c r="AD699" s="162" t="str">
        <f>VLOOKUP(U699,NIVEAUXADMIN!A:B,2,FALSE)</f>
        <v>HT10</v>
      </c>
      <c r="AE699" s="162" t="str">
        <f>VLOOKUP(V699,NIVEAUXADMIN!E:F,2,FALSE)</f>
        <v>HT101012</v>
      </c>
      <c r="AF699" s="162" t="str">
        <f>VLOOKUP(W699,NIVEAUXADMIN!I:J,2,FALSE)</f>
        <v>HT101012-02</v>
      </c>
      <c r="AG699" s="162">
        <f>IF(SUMPRODUCT(($A$4:$A699=A699)*($V$4:$V699=V699))&gt;1,0,1)</f>
        <v>0</v>
      </c>
    </row>
    <row r="700" spans="1:33" s="162" customFormat="1" ht="15" customHeight="1">
      <c r="A700" s="162" t="s">
        <v>2847</v>
      </c>
      <c r="B700" s="162" t="s">
        <v>2848</v>
      </c>
      <c r="C700" s="162" t="s">
        <v>38</v>
      </c>
      <c r="D700" s="162" t="s">
        <v>2702</v>
      </c>
      <c r="F700" s="162" t="s">
        <v>16</v>
      </c>
      <c r="G700" s="162" t="str">
        <f>CHOOSE(MONTH(H700), "Janvier", "Fevrier", "Mars", "Avril", "Mai", "Juin", "Juillet", "Aout", "Septembre", "Octobre", "Novembre", "Decembre")</f>
        <v>Decembre</v>
      </c>
      <c r="H700" s="153">
        <v>42718</v>
      </c>
      <c r="I700" s="84" t="s">
        <v>1051</v>
      </c>
      <c r="J700" s="162" t="s">
        <v>1052</v>
      </c>
      <c r="K700" s="162" t="s">
        <v>1058</v>
      </c>
      <c r="L700" s="72"/>
      <c r="M700" s="80" t="str">
        <f>IFERROR(VLOOKUP(K700,REFERENCES!R:S,2,FALSE),"")</f>
        <v>Nombre</v>
      </c>
      <c r="N700" s="75">
        <v>258</v>
      </c>
      <c r="O700" s="75"/>
      <c r="P700" s="75"/>
      <c r="Q700" s="75"/>
      <c r="R700" s="79">
        <v>645</v>
      </c>
      <c r="S700" s="75">
        <v>129</v>
      </c>
      <c r="U700" s="162" t="s">
        <v>153</v>
      </c>
      <c r="V700" s="162" t="s">
        <v>305</v>
      </c>
      <c r="W700" s="86" t="s">
        <v>1452</v>
      </c>
      <c r="X700" s="166" t="s">
        <v>2822</v>
      </c>
      <c r="AB700" s="162" t="str">
        <f>UPPER(LEFT(A700,3)&amp;YEAR(H700)&amp;MONTH(H700)&amp;DAY((H700))&amp;LEFT(U700,2)&amp;LEFT(V700,2)&amp;LEFT(W700,2))</f>
        <v>CRO20161214NIPE2È</v>
      </c>
      <c r="AC700" s="162">
        <f>COUNTIF($AB$4:$AB$297,AB700)</f>
        <v>0</v>
      </c>
      <c r="AD700" s="162" t="str">
        <f>VLOOKUP(U700,NIVEAUXADMIN!A:B,2,FALSE)</f>
        <v>HT10</v>
      </c>
      <c r="AE700" s="162" t="str">
        <f>VLOOKUP(V700,NIVEAUXADMIN!E:F,2,FALSE)</f>
        <v>HT101012</v>
      </c>
      <c r="AF700" s="162" t="str">
        <f>VLOOKUP(W700,NIVEAUXADMIN!I:J,2,FALSE)</f>
        <v>HT101012-02</v>
      </c>
      <c r="AG700" s="162">
        <f>IF(SUMPRODUCT(($A$4:$A700=A700)*($V$4:$V700=V700))&gt;1,0,1)</f>
        <v>0</v>
      </c>
    </row>
    <row r="701" spans="1:33" s="162" customFormat="1" ht="15" customHeight="1">
      <c r="A701" s="162" t="s">
        <v>2847</v>
      </c>
      <c r="B701" s="162" t="s">
        <v>2848</v>
      </c>
      <c r="C701" s="162" t="s">
        <v>38</v>
      </c>
      <c r="D701" s="162" t="s">
        <v>2702</v>
      </c>
      <c r="F701" s="162" t="s">
        <v>16</v>
      </c>
      <c r="G701" s="162" t="str">
        <f>CHOOSE(MONTH(H701), "Janvier", "Fevrier", "Mars", "Avril", "Mai", "Juin", "Juillet", "Aout", "Septembre", "Octobre", "Novembre", "Decembre")</f>
        <v>Octobre</v>
      </c>
      <c r="H701" s="153">
        <v>42669</v>
      </c>
      <c r="I701" s="84" t="s">
        <v>1051</v>
      </c>
      <c r="J701" s="162" t="s">
        <v>1052</v>
      </c>
      <c r="K701" s="162" t="s">
        <v>1062</v>
      </c>
      <c r="L701" s="72"/>
      <c r="M701" s="80" t="str">
        <f>IFERROR(VLOOKUP(K701,REFERENCES!R:S,2,FALSE),"")</f>
        <v>Nombre</v>
      </c>
      <c r="N701" s="75">
        <v>180</v>
      </c>
      <c r="O701" s="75"/>
      <c r="P701" s="75"/>
      <c r="Q701" s="75"/>
      <c r="R701" s="79">
        <v>900</v>
      </c>
      <c r="S701" s="75">
        <v>180</v>
      </c>
      <c r="U701" s="162" t="s">
        <v>20</v>
      </c>
      <c r="V701" s="162" t="s">
        <v>310</v>
      </c>
      <c r="W701" s="86"/>
      <c r="X701" s="166" t="s">
        <v>1105</v>
      </c>
      <c r="AB701" s="162" t="str">
        <f>UPPER(LEFT(A701,3)&amp;YEAR(H701)&amp;MONTH(H701)&amp;DAY((H701))&amp;LEFT(U701,2)&amp;LEFT(V701,2)&amp;LEFT(W701,2))</f>
        <v>CRO20161026SUAR</v>
      </c>
      <c r="AC701" s="162">
        <f>COUNTIF($AB$4:$AB$297,AB701)</f>
        <v>0</v>
      </c>
      <c r="AD701" s="162" t="str">
        <f>VLOOKUP(U701,NIVEAUXADMIN!A:B,2,FALSE)</f>
        <v>HT07</v>
      </c>
      <c r="AE701" s="162" t="str">
        <f>VLOOKUP(V701,NIVEAUXADMIN!E:F,2,FALSE)</f>
        <v>HT07723</v>
      </c>
      <c r="AF701" s="162" t="e">
        <f>VLOOKUP(W701,NIVEAUXADMIN!I:J,2,FALSE)</f>
        <v>#N/A</v>
      </c>
      <c r="AG701" s="162">
        <f>IF(SUMPRODUCT(($A$4:$A701=A701)*($V$4:$V701=V701))&gt;1,0,1)</f>
        <v>0</v>
      </c>
    </row>
    <row r="702" spans="1:33" s="162" customFormat="1" ht="15" customHeight="1">
      <c r="A702" s="162" t="s">
        <v>2847</v>
      </c>
      <c r="B702" s="162" t="s">
        <v>2848</v>
      </c>
      <c r="C702" s="162" t="s">
        <v>38</v>
      </c>
      <c r="D702" s="162" t="s">
        <v>2702</v>
      </c>
      <c r="F702" s="162" t="s">
        <v>16</v>
      </c>
      <c r="G702" s="162" t="str">
        <f>CHOOSE(MONTH(H702), "Janvier", "Fevrier", "Mars", "Avril", "Mai", "Juin", "Juillet", "Aout", "Septembre", "Octobre", "Novembre", "Decembre")</f>
        <v>Octobre</v>
      </c>
      <c r="H702" s="153">
        <v>42669</v>
      </c>
      <c r="I702" s="84" t="s">
        <v>1051</v>
      </c>
      <c r="J702" s="162" t="s">
        <v>1052</v>
      </c>
      <c r="K702" s="162" t="s">
        <v>1056</v>
      </c>
      <c r="L702" s="72"/>
      <c r="M702" s="80" t="str">
        <f>IFERROR(VLOOKUP(K702,REFERENCES!R:S,2,FALSE),"")</f>
        <v>Nombre</v>
      </c>
      <c r="N702" s="75">
        <v>360</v>
      </c>
      <c r="O702" s="75"/>
      <c r="P702" s="75"/>
      <c r="Q702" s="75"/>
      <c r="R702" s="79">
        <v>900</v>
      </c>
      <c r="S702" s="75">
        <v>180</v>
      </c>
      <c r="U702" s="162" t="s">
        <v>20</v>
      </c>
      <c r="V702" s="162" t="s">
        <v>310</v>
      </c>
      <c r="W702" s="86"/>
      <c r="X702" s="166" t="s">
        <v>1105</v>
      </c>
      <c r="AB702" s="162" t="str">
        <f>UPPER(LEFT(A702,3)&amp;YEAR(H702)&amp;MONTH(H702)&amp;DAY((H702))&amp;LEFT(U702,2)&amp;LEFT(V702,2)&amp;LEFT(W702,2))</f>
        <v>CRO20161026SUAR</v>
      </c>
      <c r="AC702" s="162">
        <f>COUNTIF($AB$4:$AB$297,AB702)</f>
        <v>0</v>
      </c>
      <c r="AD702" s="162" t="str">
        <f>VLOOKUP(U702,NIVEAUXADMIN!A:B,2,FALSE)</f>
        <v>HT07</v>
      </c>
      <c r="AE702" s="162" t="str">
        <f>VLOOKUP(V702,NIVEAUXADMIN!E:F,2,FALSE)</f>
        <v>HT07723</v>
      </c>
      <c r="AF702" s="162" t="e">
        <f>VLOOKUP(W702,NIVEAUXADMIN!I:J,2,FALSE)</f>
        <v>#N/A</v>
      </c>
      <c r="AG702" s="162">
        <f>IF(SUMPRODUCT(($A$4:$A702=A702)*($V$4:$V702=V702))&gt;1,0,1)</f>
        <v>0</v>
      </c>
    </row>
    <row r="703" spans="1:33" s="162" customFormat="1" ht="15" customHeight="1">
      <c r="A703" s="162" t="s">
        <v>2847</v>
      </c>
      <c r="B703" s="162" t="s">
        <v>2848</v>
      </c>
      <c r="C703" s="162" t="s">
        <v>38</v>
      </c>
      <c r="D703" s="162" t="s">
        <v>2702</v>
      </c>
      <c r="F703" s="162" t="s">
        <v>16</v>
      </c>
      <c r="G703" s="162" t="str">
        <f>CHOOSE(MONTH(H703), "Janvier", "Fevrier", "Mars", "Avril", "Mai", "Juin", "Juillet", "Aout", "Septembre", "Octobre", "Novembre", "Decembre")</f>
        <v>Octobre</v>
      </c>
      <c r="H703" s="153">
        <v>42669</v>
      </c>
      <c r="I703" s="84" t="s">
        <v>1051</v>
      </c>
      <c r="J703" s="162" t="s">
        <v>1052</v>
      </c>
      <c r="K703" s="162" t="s">
        <v>1059</v>
      </c>
      <c r="L703" s="72"/>
      <c r="M703" s="80" t="str">
        <f>IFERROR(VLOOKUP(K703,REFERENCES!R:S,2,FALSE),"")</f>
        <v>Nombre</v>
      </c>
      <c r="N703" s="75">
        <v>3600</v>
      </c>
      <c r="O703" s="75"/>
      <c r="P703" s="75"/>
      <c r="Q703" s="75"/>
      <c r="R703" s="79">
        <v>900</v>
      </c>
      <c r="S703" s="75">
        <v>180</v>
      </c>
      <c r="U703" s="162" t="s">
        <v>20</v>
      </c>
      <c r="V703" s="162" t="s">
        <v>310</v>
      </c>
      <c r="W703" s="86"/>
      <c r="X703" s="166" t="s">
        <v>1105</v>
      </c>
      <c r="AB703" s="162" t="str">
        <f>UPPER(LEFT(A703,3)&amp;YEAR(H703)&amp;MONTH(H703)&amp;DAY((H703))&amp;LEFT(U703,2)&amp;LEFT(V703,2)&amp;LEFT(W703,2))</f>
        <v>CRO20161026SUAR</v>
      </c>
      <c r="AC703" s="162">
        <f>COUNTIF($AB$4:$AB$297,AB703)</f>
        <v>0</v>
      </c>
      <c r="AD703" s="162" t="str">
        <f>VLOOKUP(U703,NIVEAUXADMIN!A:B,2,FALSE)</f>
        <v>HT07</v>
      </c>
      <c r="AE703" s="162" t="str">
        <f>VLOOKUP(V703,NIVEAUXADMIN!E:F,2,FALSE)</f>
        <v>HT07723</v>
      </c>
      <c r="AF703" s="162" t="e">
        <f>VLOOKUP(W703,NIVEAUXADMIN!I:J,2,FALSE)</f>
        <v>#N/A</v>
      </c>
      <c r="AG703" s="162">
        <f>IF(SUMPRODUCT(($A$4:$A703=A703)*($V$4:$V703=V703))&gt;1,0,1)</f>
        <v>0</v>
      </c>
    </row>
    <row r="704" spans="1:33" s="162" customFormat="1" ht="15" customHeight="1">
      <c r="A704" s="162" t="s">
        <v>2847</v>
      </c>
      <c r="B704" s="162" t="s">
        <v>2848</v>
      </c>
      <c r="C704" s="162" t="s">
        <v>38</v>
      </c>
      <c r="D704" s="162" t="s">
        <v>2702</v>
      </c>
      <c r="F704" s="162" t="s">
        <v>16</v>
      </c>
      <c r="G704" s="162" t="str">
        <f>CHOOSE(MONTH(H704), "Janvier", "Fevrier", "Mars", "Avril", "Mai", "Juin", "Juillet", "Aout", "Septembre", "Octobre", "Novembre", "Decembre")</f>
        <v>Octobre</v>
      </c>
      <c r="H704" s="153">
        <v>42669</v>
      </c>
      <c r="I704" s="84" t="s">
        <v>1049</v>
      </c>
      <c r="J704" s="162" t="s">
        <v>1053</v>
      </c>
      <c r="K704" s="162" t="s">
        <v>1064</v>
      </c>
      <c r="L704" s="72"/>
      <c r="M704" s="80" t="str">
        <f>IFERROR(VLOOKUP(K704,REFERENCES!R:S,2,FALSE),"")</f>
        <v>Nombre</v>
      </c>
      <c r="N704" s="75">
        <v>180</v>
      </c>
      <c r="O704" s="75"/>
      <c r="P704" s="75"/>
      <c r="Q704" s="75"/>
      <c r="R704" s="79">
        <v>900</v>
      </c>
      <c r="S704" s="75">
        <v>180</v>
      </c>
      <c r="U704" s="162" t="s">
        <v>20</v>
      </c>
      <c r="V704" s="162" t="s">
        <v>310</v>
      </c>
      <c r="W704" s="86"/>
      <c r="X704" s="166" t="s">
        <v>1105</v>
      </c>
      <c r="AB704" s="162" t="str">
        <f>UPPER(LEFT(A704,3)&amp;YEAR(H704)&amp;MONTH(H704)&amp;DAY((H704))&amp;LEFT(U704,2)&amp;LEFT(V704,2)&amp;LEFT(W704,2))</f>
        <v>CRO20161026SUAR</v>
      </c>
      <c r="AC704" s="162">
        <f>COUNTIF($AB$4:$AB$297,AB704)</f>
        <v>0</v>
      </c>
      <c r="AD704" s="162" t="str">
        <f>VLOOKUP(U704,NIVEAUXADMIN!A:B,2,FALSE)</f>
        <v>HT07</v>
      </c>
      <c r="AE704" s="162" t="str">
        <f>VLOOKUP(V704,NIVEAUXADMIN!E:F,2,FALSE)</f>
        <v>HT07723</v>
      </c>
      <c r="AF704" s="162" t="e">
        <f>VLOOKUP(W704,NIVEAUXADMIN!I:J,2,FALSE)</f>
        <v>#N/A</v>
      </c>
      <c r="AG704" s="162">
        <f>IF(SUMPRODUCT(($A$4:$A704=A704)*($V$4:$V704=V704))&gt;1,0,1)</f>
        <v>0</v>
      </c>
    </row>
    <row r="705" spans="1:33" s="162" customFormat="1" ht="15" customHeight="1">
      <c r="A705" s="162" t="s">
        <v>2847</v>
      </c>
      <c r="B705" s="162" t="s">
        <v>2848</v>
      </c>
      <c r="C705" s="162" t="s">
        <v>38</v>
      </c>
      <c r="D705" s="162" t="s">
        <v>2702</v>
      </c>
      <c r="F705" s="162" t="s">
        <v>16</v>
      </c>
      <c r="G705" s="162" t="str">
        <f>CHOOSE(MONTH(H705), "Janvier", "Fevrier", "Mars", "Avril", "Mai", "Juin", "Juillet", "Aout", "Septembre", "Octobre", "Novembre", "Decembre")</f>
        <v>Octobre</v>
      </c>
      <c r="H705" s="153">
        <v>42669</v>
      </c>
      <c r="I705" s="84" t="s">
        <v>1049</v>
      </c>
      <c r="J705" s="162" t="s">
        <v>1053</v>
      </c>
      <c r="K705" s="162" t="s">
        <v>1048</v>
      </c>
      <c r="L705" s="72"/>
      <c r="M705" s="80" t="str">
        <f>IFERROR(VLOOKUP(K705,REFERENCES!R:S,2,FALSE),"")</f>
        <v>Nombre</v>
      </c>
      <c r="N705" s="75">
        <v>360</v>
      </c>
      <c r="O705" s="75"/>
      <c r="P705" s="75"/>
      <c r="Q705" s="75"/>
      <c r="R705" s="79">
        <v>900</v>
      </c>
      <c r="S705" s="75">
        <v>180</v>
      </c>
      <c r="U705" s="162" t="s">
        <v>20</v>
      </c>
      <c r="V705" s="162" t="s">
        <v>310</v>
      </c>
      <c r="W705" s="86"/>
      <c r="X705" s="166" t="s">
        <v>1105</v>
      </c>
      <c r="AB705" s="162" t="str">
        <f>UPPER(LEFT(A705,3)&amp;YEAR(H705)&amp;MONTH(H705)&amp;DAY((H705))&amp;LEFT(U705,2)&amp;LEFT(V705,2)&amp;LEFT(W705,2))</f>
        <v>CRO20161026SUAR</v>
      </c>
      <c r="AC705" s="162">
        <f>COUNTIF($AB$4:$AB$297,AB705)</f>
        <v>0</v>
      </c>
      <c r="AD705" s="162" t="str">
        <f>VLOOKUP(U705,NIVEAUXADMIN!A:B,2,FALSE)</f>
        <v>HT07</v>
      </c>
      <c r="AE705" s="162" t="str">
        <f>VLOOKUP(V705,NIVEAUXADMIN!E:F,2,FALSE)</f>
        <v>HT07723</v>
      </c>
      <c r="AF705" s="162" t="e">
        <f>VLOOKUP(W705,NIVEAUXADMIN!I:J,2,FALSE)</f>
        <v>#N/A</v>
      </c>
      <c r="AG705" s="162">
        <f>IF(SUMPRODUCT(($A$4:$A705=A705)*($V$4:$V705=V705))&gt;1,0,1)</f>
        <v>0</v>
      </c>
    </row>
    <row r="706" spans="1:33" s="162" customFormat="1" ht="15" customHeight="1">
      <c r="A706" s="162" t="s">
        <v>2847</v>
      </c>
      <c r="B706" s="162" t="s">
        <v>2848</v>
      </c>
      <c r="C706" s="162" t="s">
        <v>38</v>
      </c>
      <c r="D706" s="162" t="s">
        <v>2702</v>
      </c>
      <c r="F706" s="162" t="s">
        <v>16</v>
      </c>
      <c r="G706" s="162" t="str">
        <f>CHOOSE(MONTH(H706), "Janvier", "Fevrier", "Mars", "Avril", "Mai", "Juin", "Juillet", "Aout", "Septembre", "Octobre", "Novembre", "Decembre")</f>
        <v>Octobre</v>
      </c>
      <c r="H706" s="153">
        <v>42669</v>
      </c>
      <c r="I706" s="84" t="s">
        <v>1051</v>
      </c>
      <c r="J706" s="162" t="s">
        <v>1052</v>
      </c>
      <c r="K706" s="162" t="s">
        <v>1063</v>
      </c>
      <c r="L706" s="72"/>
      <c r="M706" s="80" t="str">
        <f>IFERROR(VLOOKUP(K706,REFERENCES!R:S,2,FALSE),"")</f>
        <v>Nombre</v>
      </c>
      <c r="N706" s="75">
        <v>180</v>
      </c>
      <c r="O706" s="75"/>
      <c r="P706" s="75"/>
      <c r="Q706" s="75"/>
      <c r="R706" s="79">
        <v>900</v>
      </c>
      <c r="S706" s="75">
        <v>180</v>
      </c>
      <c r="U706" s="162" t="s">
        <v>20</v>
      </c>
      <c r="V706" s="162" t="s">
        <v>310</v>
      </c>
      <c r="W706" s="86"/>
      <c r="X706" s="166" t="s">
        <v>1105</v>
      </c>
      <c r="AB706" s="162" t="str">
        <f>UPPER(LEFT(A706,3)&amp;YEAR(H706)&amp;MONTH(H706)&amp;DAY((H706))&amp;LEFT(U706,2)&amp;LEFT(V706,2)&amp;LEFT(W706,2))</f>
        <v>CRO20161026SUAR</v>
      </c>
      <c r="AC706" s="162">
        <f>COUNTIF($AB$4:$AB$297,AB706)</f>
        <v>0</v>
      </c>
      <c r="AD706" s="162" t="str">
        <f>VLOOKUP(U706,NIVEAUXADMIN!A:B,2,FALSE)</f>
        <v>HT07</v>
      </c>
      <c r="AE706" s="162" t="str">
        <f>VLOOKUP(V706,NIVEAUXADMIN!E:F,2,FALSE)</f>
        <v>HT07723</v>
      </c>
      <c r="AF706" s="162" t="e">
        <f>VLOOKUP(W706,NIVEAUXADMIN!I:J,2,FALSE)</f>
        <v>#N/A</v>
      </c>
      <c r="AG706" s="162">
        <f>IF(SUMPRODUCT(($A$4:$A706=A706)*($V$4:$V706=V706))&gt;1,0,1)</f>
        <v>0</v>
      </c>
    </row>
    <row r="707" spans="1:33" s="162" customFormat="1" ht="15" customHeight="1">
      <c r="A707" s="162" t="s">
        <v>2847</v>
      </c>
      <c r="B707" s="162" t="s">
        <v>2848</v>
      </c>
      <c r="C707" s="162" t="s">
        <v>38</v>
      </c>
      <c r="D707" s="162" t="s">
        <v>2702</v>
      </c>
      <c r="F707" s="162" t="s">
        <v>16</v>
      </c>
      <c r="G707" s="162" t="str">
        <f>CHOOSE(MONTH(H707), "Janvier", "Fevrier", "Mars", "Avril", "Mai", "Juin", "Juillet", "Aout", "Septembre", "Octobre", "Novembre", "Decembre")</f>
        <v>Octobre</v>
      </c>
      <c r="H707" s="153">
        <v>42669</v>
      </c>
      <c r="I707" s="84" t="s">
        <v>1051</v>
      </c>
      <c r="J707" s="162" t="s">
        <v>1052</v>
      </c>
      <c r="K707" s="162" t="s">
        <v>1057</v>
      </c>
      <c r="L707" s="72"/>
      <c r="M707" s="80" t="str">
        <f>IFERROR(VLOOKUP(K707,REFERENCES!R:S,2,FALSE),"")</f>
        <v>Nombre</v>
      </c>
      <c r="N707" s="75">
        <v>180</v>
      </c>
      <c r="O707" s="75"/>
      <c r="P707" s="75"/>
      <c r="Q707" s="75"/>
      <c r="R707" s="79">
        <v>900</v>
      </c>
      <c r="S707" s="75">
        <v>180</v>
      </c>
      <c r="U707" s="162" t="s">
        <v>20</v>
      </c>
      <c r="V707" s="162" t="s">
        <v>310</v>
      </c>
      <c r="W707" s="86"/>
      <c r="X707" s="166" t="s">
        <v>1105</v>
      </c>
      <c r="AB707" s="162" t="str">
        <f>UPPER(LEFT(A707,3)&amp;YEAR(H707)&amp;MONTH(H707)&amp;DAY((H707))&amp;LEFT(U707,2)&amp;LEFT(V707,2)&amp;LEFT(W707,2))</f>
        <v>CRO20161026SUAR</v>
      </c>
      <c r="AC707" s="162">
        <f>COUNTIF($AB$4:$AB$297,AB707)</f>
        <v>0</v>
      </c>
      <c r="AD707" s="162" t="str">
        <f>VLOOKUP(U707,NIVEAUXADMIN!A:B,2,FALSE)</f>
        <v>HT07</v>
      </c>
      <c r="AE707" s="162" t="str">
        <f>VLOOKUP(V707,NIVEAUXADMIN!E:F,2,FALSE)</f>
        <v>HT07723</v>
      </c>
      <c r="AF707" s="162" t="e">
        <f>VLOOKUP(W707,NIVEAUXADMIN!I:J,2,FALSE)</f>
        <v>#N/A</v>
      </c>
      <c r="AG707" s="162">
        <f>IF(SUMPRODUCT(($A$4:$A707=A707)*($V$4:$V707=V707))&gt;1,0,1)</f>
        <v>0</v>
      </c>
    </row>
    <row r="708" spans="1:33" s="162" customFormat="1" ht="15" customHeight="1">
      <c r="A708" s="162" t="s">
        <v>2847</v>
      </c>
      <c r="B708" s="162" t="s">
        <v>2848</v>
      </c>
      <c r="C708" s="162" t="s">
        <v>38</v>
      </c>
      <c r="D708" s="162" t="s">
        <v>2702</v>
      </c>
      <c r="F708" s="162" t="s">
        <v>16</v>
      </c>
      <c r="G708" s="162" t="str">
        <f>CHOOSE(MONTH(H708), "Janvier", "Fevrier", "Mars", "Avril", "Mai", "Juin", "Juillet", "Aout", "Septembre", "Octobre", "Novembre", "Decembre")</f>
        <v>Octobre</v>
      </c>
      <c r="H708" s="153">
        <v>42669</v>
      </c>
      <c r="I708" s="84" t="s">
        <v>1051</v>
      </c>
      <c r="J708" s="162" t="s">
        <v>1052</v>
      </c>
      <c r="K708" s="162" t="s">
        <v>1058</v>
      </c>
      <c r="L708" s="72"/>
      <c r="M708" s="80" t="str">
        <f>IFERROR(VLOOKUP(K708,REFERENCES!R:S,2,FALSE),"")</f>
        <v>Nombre</v>
      </c>
      <c r="N708" s="75">
        <v>360</v>
      </c>
      <c r="O708" s="75"/>
      <c r="P708" s="75"/>
      <c r="Q708" s="75"/>
      <c r="R708" s="79">
        <v>900</v>
      </c>
      <c r="S708" s="75">
        <v>180</v>
      </c>
      <c r="U708" s="162" t="s">
        <v>20</v>
      </c>
      <c r="V708" s="162" t="s">
        <v>310</v>
      </c>
      <c r="W708" s="86"/>
      <c r="X708" s="166" t="s">
        <v>1105</v>
      </c>
      <c r="AB708" s="162" t="str">
        <f>UPPER(LEFT(A708,3)&amp;YEAR(H708)&amp;MONTH(H708)&amp;DAY((H708))&amp;LEFT(U708,2)&amp;LEFT(V708,2)&amp;LEFT(W708,2))</f>
        <v>CRO20161026SUAR</v>
      </c>
      <c r="AC708" s="162">
        <f>COUNTIF($AB$4:$AB$297,AB708)</f>
        <v>0</v>
      </c>
      <c r="AD708" s="162" t="str">
        <f>VLOOKUP(U708,NIVEAUXADMIN!A:B,2,FALSE)</f>
        <v>HT07</v>
      </c>
      <c r="AE708" s="162" t="str">
        <f>VLOOKUP(V708,NIVEAUXADMIN!E:F,2,FALSE)</f>
        <v>HT07723</v>
      </c>
      <c r="AF708" s="162" t="e">
        <f>VLOOKUP(W708,NIVEAUXADMIN!I:J,2,FALSE)</f>
        <v>#N/A</v>
      </c>
      <c r="AG708" s="162">
        <f>IF(SUMPRODUCT(($A$4:$A708=A708)*($V$4:$V708=V708))&gt;1,0,1)</f>
        <v>0</v>
      </c>
    </row>
    <row r="709" spans="1:33" s="162" customFormat="1" ht="15" customHeight="1">
      <c r="A709" s="162" t="s">
        <v>2847</v>
      </c>
      <c r="B709" s="162" t="s">
        <v>2848</v>
      </c>
      <c r="C709" s="162" t="s">
        <v>38</v>
      </c>
      <c r="D709" s="162" t="s">
        <v>2702</v>
      </c>
      <c r="F709" s="162" t="s">
        <v>16</v>
      </c>
      <c r="G709" s="162" t="str">
        <f>CHOOSE(MONTH(H709), "Janvier", "Fevrier", "Mars", "Avril", "Mai", "Juin", "Juillet", "Aout", "Septembre", "Octobre", "Novembre", "Decembre")</f>
        <v>Octobre</v>
      </c>
      <c r="H709" s="153">
        <v>42661</v>
      </c>
      <c r="I709" s="84" t="s">
        <v>1049</v>
      </c>
      <c r="J709" s="162" t="s">
        <v>1053</v>
      </c>
      <c r="K709" s="162" t="s">
        <v>1064</v>
      </c>
      <c r="L709" s="72"/>
      <c r="M709" s="80" t="str">
        <f>IFERROR(VLOOKUP(K709,REFERENCES!R:S,2,FALSE),"")</f>
        <v>Nombre</v>
      </c>
      <c r="N709" s="75">
        <v>118</v>
      </c>
      <c r="O709" s="75"/>
      <c r="P709" s="75"/>
      <c r="Q709" s="75"/>
      <c r="R709" s="79">
        <v>590</v>
      </c>
      <c r="S709" s="75">
        <v>118</v>
      </c>
      <c r="U709" s="162" t="s">
        <v>20</v>
      </c>
      <c r="V709" s="162" t="s">
        <v>545</v>
      </c>
      <c r="W709" s="86" t="s">
        <v>1608</v>
      </c>
      <c r="X709" s="166" t="s">
        <v>2784</v>
      </c>
      <c r="AB709" s="162" t="str">
        <f>UPPER(LEFT(A709,3)&amp;YEAR(H709)&amp;MONTH(H709)&amp;DAY((H709))&amp;LEFT(U709,2)&amp;LEFT(V709,2)&amp;LEFT(W709,2))</f>
        <v>CRO20161018SUST3È</v>
      </c>
      <c r="AC709" s="162">
        <f>COUNTIF($AB$4:$AB$297,AB709)</f>
        <v>0</v>
      </c>
      <c r="AD709" s="162" t="str">
        <f>VLOOKUP(U709,NIVEAUXADMIN!A:B,2,FALSE)</f>
        <v>HT07</v>
      </c>
      <c r="AE709" s="162" t="str">
        <f>VLOOKUP(V709,NIVEAUXADMIN!E:F,2,FALSE)</f>
        <v>HT07722</v>
      </c>
      <c r="AF709" s="162" t="str">
        <f>VLOOKUP(W709,NIVEAUXADMIN!I:J,2,FALSE)</f>
        <v>HT07722-03</v>
      </c>
      <c r="AG709" s="162">
        <f>IF(SUMPRODUCT(($A$4:$A709=A709)*($V$4:$V709=V709))&gt;1,0,1)</f>
        <v>0</v>
      </c>
    </row>
    <row r="710" spans="1:33" s="162" customFormat="1" ht="15" customHeight="1">
      <c r="A710" s="162" t="s">
        <v>2847</v>
      </c>
      <c r="B710" s="162" t="s">
        <v>2848</v>
      </c>
      <c r="C710" s="162" t="s">
        <v>38</v>
      </c>
      <c r="D710" s="162" t="s">
        <v>2702</v>
      </c>
      <c r="F710" s="162" t="s">
        <v>16</v>
      </c>
      <c r="G710" s="162" t="str">
        <f>CHOOSE(MONTH(H710), "Janvier", "Fevrier", "Mars", "Avril", "Mai", "Juin", "Juillet", "Aout", "Septembre", "Octobre", "Novembre", "Decembre")</f>
        <v>Octobre</v>
      </c>
      <c r="H710" s="153">
        <v>42661</v>
      </c>
      <c r="I710" s="84" t="s">
        <v>1051</v>
      </c>
      <c r="J710" s="162" t="s">
        <v>1052</v>
      </c>
      <c r="K710" s="162" t="s">
        <v>1054</v>
      </c>
      <c r="L710" s="72"/>
      <c r="M710" s="80" t="str">
        <f>IFERROR(VLOOKUP(K710,REFERENCES!R:S,2,FALSE),"")</f>
        <v>Nombre</v>
      </c>
      <c r="N710" s="75">
        <v>236</v>
      </c>
      <c r="O710" s="75"/>
      <c r="P710" s="75"/>
      <c r="Q710" s="75"/>
      <c r="R710" s="79">
        <v>590</v>
      </c>
      <c r="S710" s="75">
        <v>118</v>
      </c>
      <c r="U710" s="162" t="s">
        <v>20</v>
      </c>
      <c r="V710" s="162" t="s">
        <v>545</v>
      </c>
      <c r="W710" s="86" t="s">
        <v>1608</v>
      </c>
      <c r="X710" s="166" t="s">
        <v>2784</v>
      </c>
      <c r="AB710" s="162" t="str">
        <f>UPPER(LEFT(A710,3)&amp;YEAR(H710)&amp;MONTH(H710)&amp;DAY((H710))&amp;LEFT(U710,2)&amp;LEFT(V710,2)&amp;LEFT(W710,2))</f>
        <v>CRO20161018SUST3È</v>
      </c>
      <c r="AC710" s="162">
        <f>COUNTIF($AB$4:$AB$297,AB710)</f>
        <v>0</v>
      </c>
      <c r="AD710" s="162" t="str">
        <f>VLOOKUP(U710,NIVEAUXADMIN!A:B,2,FALSE)</f>
        <v>HT07</v>
      </c>
      <c r="AE710" s="162" t="str">
        <f>VLOOKUP(V710,NIVEAUXADMIN!E:F,2,FALSE)</f>
        <v>HT07722</v>
      </c>
      <c r="AF710" s="162" t="str">
        <f>VLOOKUP(W710,NIVEAUXADMIN!I:J,2,FALSE)</f>
        <v>HT07722-03</v>
      </c>
      <c r="AG710" s="162">
        <f>IF(SUMPRODUCT(($A$4:$A710=A710)*($V$4:$V710=V710))&gt;1,0,1)</f>
        <v>0</v>
      </c>
    </row>
    <row r="711" spans="1:33" s="162" customFormat="1" ht="15" customHeight="1">
      <c r="A711" s="162" t="s">
        <v>2847</v>
      </c>
      <c r="B711" s="162" t="s">
        <v>2848</v>
      </c>
      <c r="C711" s="162" t="s">
        <v>38</v>
      </c>
      <c r="D711" s="162" t="s">
        <v>2702</v>
      </c>
      <c r="F711" s="162" t="s">
        <v>16</v>
      </c>
      <c r="G711" s="162" t="str">
        <f>CHOOSE(MONTH(H711), "Janvier", "Fevrier", "Mars", "Avril", "Mai", "Juin", "Juillet", "Aout", "Septembre", "Octobre", "Novembre", "Decembre")</f>
        <v>Octobre</v>
      </c>
      <c r="H711" s="153">
        <v>42668</v>
      </c>
      <c r="I711" s="84" t="s">
        <v>1051</v>
      </c>
      <c r="J711" s="162" t="s">
        <v>1052</v>
      </c>
      <c r="K711" s="162" t="s">
        <v>1062</v>
      </c>
      <c r="L711" s="72"/>
      <c r="M711" s="80" t="str">
        <f>IFERROR(VLOOKUP(K711,REFERENCES!R:S,2,FALSE),"")</f>
        <v>Nombre</v>
      </c>
      <c r="N711" s="75">
        <v>42</v>
      </c>
      <c r="O711" s="75"/>
      <c r="P711" s="75"/>
      <c r="Q711" s="75"/>
      <c r="R711" s="79">
        <v>210</v>
      </c>
      <c r="S711" s="75">
        <v>42</v>
      </c>
      <c r="U711" s="162" t="s">
        <v>20</v>
      </c>
      <c r="V711" s="162" t="s">
        <v>520</v>
      </c>
      <c r="W711" s="86" t="s">
        <v>1539</v>
      </c>
      <c r="X711" s="166" t="s">
        <v>1161</v>
      </c>
      <c r="AB711" s="162" t="str">
        <f>UPPER(LEFT(A711,3)&amp;YEAR(H711)&amp;MONTH(H711)&amp;DAY((H711))&amp;LEFT(U711,2)&amp;LEFT(V711,2)&amp;LEFT(W711,2))</f>
        <v>CRO20161025SUCH3È</v>
      </c>
      <c r="AC711" s="162">
        <f>COUNTIF($AB$4:$AB$297,AB711)</f>
        <v>0</v>
      </c>
      <c r="AD711" s="162" t="str">
        <f>VLOOKUP(U711,NIVEAUXADMIN!A:B,2,FALSE)</f>
        <v>HT07</v>
      </c>
      <c r="AE711" s="162" t="str">
        <f>VLOOKUP(V711,NIVEAUXADMIN!E:F,2,FALSE)</f>
        <v>HT07751</v>
      </c>
      <c r="AF711" s="162" t="str">
        <f>VLOOKUP(W711,NIVEAUXADMIN!I:J,2,FALSE)</f>
        <v>HT07751-03</v>
      </c>
      <c r="AG711" s="162">
        <f>IF(SUMPRODUCT(($A$4:$A711=A711)*($V$4:$V711=V711))&gt;1,0,1)</f>
        <v>1</v>
      </c>
    </row>
    <row r="712" spans="1:33" s="162" customFormat="1" ht="15" customHeight="1">
      <c r="A712" s="162" t="s">
        <v>2847</v>
      </c>
      <c r="B712" s="162" t="s">
        <v>2848</v>
      </c>
      <c r="C712" s="162" t="s">
        <v>38</v>
      </c>
      <c r="D712" s="162" t="s">
        <v>2702</v>
      </c>
      <c r="F712" s="162" t="s">
        <v>16</v>
      </c>
      <c r="G712" s="162" t="str">
        <f>CHOOSE(MONTH(H712), "Janvier", "Fevrier", "Mars", "Avril", "Mai", "Juin", "Juillet", "Aout", "Septembre", "Octobre", "Novembre", "Decembre")</f>
        <v>Decembre</v>
      </c>
      <c r="H712" s="153">
        <v>42710</v>
      </c>
      <c r="I712" s="84" t="s">
        <v>1051</v>
      </c>
      <c r="J712" s="162" t="s">
        <v>1052</v>
      </c>
      <c r="K712" s="162" t="s">
        <v>1062</v>
      </c>
      <c r="L712" s="72"/>
      <c r="M712" s="80" t="str">
        <f>IFERROR(VLOOKUP(K712,REFERENCES!R:S,2,FALSE),"")</f>
        <v>Nombre</v>
      </c>
      <c r="N712" s="75">
        <v>50</v>
      </c>
      <c r="O712" s="75"/>
      <c r="P712" s="75"/>
      <c r="Q712" s="75"/>
      <c r="R712" s="79">
        <v>250</v>
      </c>
      <c r="S712" s="75">
        <v>50</v>
      </c>
      <c r="U712" s="162" t="s">
        <v>20</v>
      </c>
      <c r="V712" s="162" t="s">
        <v>523</v>
      </c>
      <c r="W712" s="86" t="s">
        <v>1687</v>
      </c>
      <c r="X712" s="166" t="s">
        <v>2813</v>
      </c>
      <c r="AB712" s="162" t="str">
        <f>UPPER(LEFT(A712,3)&amp;YEAR(H712)&amp;MONTH(H712)&amp;DAY((H712))&amp;LEFT(U712,2)&amp;LEFT(V712,2)&amp;LEFT(W712,2))</f>
        <v>CRO2016126SUCO5È</v>
      </c>
      <c r="AC712" s="162">
        <f>COUNTIF($AB$4:$AB$297,AB712)</f>
        <v>0</v>
      </c>
      <c r="AD712" s="162" t="str">
        <f>VLOOKUP(U712,NIVEAUXADMIN!A:B,2,FALSE)</f>
        <v>HT07</v>
      </c>
      <c r="AE712" s="162" t="str">
        <f>VLOOKUP(V712,NIVEAUXADMIN!E:F,2,FALSE)</f>
        <v>HT07741</v>
      </c>
      <c r="AF712" s="162" t="str">
        <f>VLOOKUP(W712,NIVEAUXADMIN!I:J,2,FALSE)</f>
        <v>HT07741-02</v>
      </c>
      <c r="AG712" s="162">
        <f>IF(SUMPRODUCT(($A$4:$A712=A712)*($V$4:$V712=V712))&gt;1,0,1)</f>
        <v>0</v>
      </c>
    </row>
    <row r="713" spans="1:33" s="162" customFormat="1" ht="15" customHeight="1">
      <c r="A713" s="162" t="s">
        <v>2847</v>
      </c>
      <c r="B713" s="162" t="s">
        <v>2848</v>
      </c>
      <c r="C713" s="162" t="s">
        <v>38</v>
      </c>
      <c r="D713" s="162" t="s">
        <v>2702</v>
      </c>
      <c r="F713" s="162" t="s">
        <v>16</v>
      </c>
      <c r="G713" s="162" t="str">
        <f>CHOOSE(MONTH(H713), "Janvier", "Fevrier", "Mars", "Avril", "Mai", "Juin", "Juillet", "Aout", "Septembre", "Octobre", "Novembre", "Decembre")</f>
        <v>Decembre</v>
      </c>
      <c r="H713" s="153">
        <v>42710</v>
      </c>
      <c r="I713" s="84" t="s">
        <v>1051</v>
      </c>
      <c r="J713" s="162" t="s">
        <v>1052</v>
      </c>
      <c r="K713" s="162" t="s">
        <v>1057</v>
      </c>
      <c r="L713" s="72"/>
      <c r="M713" s="80" t="str">
        <f>IFERROR(VLOOKUP(K713,REFERENCES!R:S,2,FALSE),"")</f>
        <v>Nombre</v>
      </c>
      <c r="N713" s="75">
        <v>50</v>
      </c>
      <c r="O713" s="75"/>
      <c r="P713" s="75"/>
      <c r="Q713" s="75"/>
      <c r="R713" s="79">
        <v>250</v>
      </c>
      <c r="S713" s="75">
        <v>50</v>
      </c>
      <c r="U713" s="162" t="s">
        <v>20</v>
      </c>
      <c r="V713" s="162" t="s">
        <v>523</v>
      </c>
      <c r="W713" s="86" t="s">
        <v>1687</v>
      </c>
      <c r="X713" s="166" t="s">
        <v>2813</v>
      </c>
      <c r="AB713" s="162" t="str">
        <f>UPPER(LEFT(A713,3)&amp;YEAR(H713)&amp;MONTH(H713)&amp;DAY((H713))&amp;LEFT(U713,2)&amp;LEFT(V713,2)&amp;LEFT(W713,2))</f>
        <v>CRO2016126SUCO5È</v>
      </c>
      <c r="AC713" s="162">
        <f>COUNTIF($AB$4:$AB$297,AB713)</f>
        <v>0</v>
      </c>
      <c r="AD713" s="162" t="str">
        <f>VLOOKUP(U713,NIVEAUXADMIN!A:B,2,FALSE)</f>
        <v>HT07</v>
      </c>
      <c r="AE713" s="162" t="str">
        <f>VLOOKUP(V713,NIVEAUXADMIN!E:F,2,FALSE)</f>
        <v>HT07741</v>
      </c>
      <c r="AF713" s="162" t="str">
        <f>VLOOKUP(W713,NIVEAUXADMIN!I:J,2,FALSE)</f>
        <v>HT07741-02</v>
      </c>
      <c r="AG713" s="162">
        <f>IF(SUMPRODUCT(($A$4:$A713=A713)*($V$4:$V713=V713))&gt;1,0,1)</f>
        <v>0</v>
      </c>
    </row>
    <row r="714" spans="1:33" s="162" customFormat="1" ht="15" customHeight="1">
      <c r="A714" s="162" t="s">
        <v>2847</v>
      </c>
      <c r="B714" s="162" t="s">
        <v>2848</v>
      </c>
      <c r="C714" s="162" t="s">
        <v>38</v>
      </c>
      <c r="D714" s="162" t="s">
        <v>2702</v>
      </c>
      <c r="F714" s="162" t="s">
        <v>16</v>
      </c>
      <c r="G714" s="162" t="str">
        <f>CHOOSE(MONTH(H714), "Janvier", "Fevrier", "Mars", "Avril", "Mai", "Juin", "Juillet", "Aout", "Septembre", "Octobre", "Novembre", "Decembre")</f>
        <v>Decembre</v>
      </c>
      <c r="H714" s="153">
        <v>42710</v>
      </c>
      <c r="I714" s="84" t="s">
        <v>1051</v>
      </c>
      <c r="J714" s="162" t="s">
        <v>1052</v>
      </c>
      <c r="K714" s="162" t="s">
        <v>1058</v>
      </c>
      <c r="L714" s="72"/>
      <c r="M714" s="80" t="str">
        <f>IFERROR(VLOOKUP(K714,REFERENCES!R:S,2,FALSE),"")</f>
        <v>Nombre</v>
      </c>
      <c r="N714" s="75">
        <v>100</v>
      </c>
      <c r="O714" s="75"/>
      <c r="P714" s="75"/>
      <c r="Q714" s="75"/>
      <c r="R714" s="79">
        <v>250</v>
      </c>
      <c r="S714" s="75">
        <v>50</v>
      </c>
      <c r="U714" s="162" t="s">
        <v>20</v>
      </c>
      <c r="V714" s="162" t="s">
        <v>523</v>
      </c>
      <c r="W714" s="86" t="s">
        <v>1687</v>
      </c>
      <c r="X714" s="166" t="s">
        <v>2813</v>
      </c>
      <c r="AB714" s="162" t="str">
        <f>UPPER(LEFT(A714,3)&amp;YEAR(H714)&amp;MONTH(H714)&amp;DAY((H714))&amp;LEFT(U714,2)&amp;LEFT(V714,2)&amp;LEFT(W714,2))</f>
        <v>CRO2016126SUCO5È</v>
      </c>
      <c r="AC714" s="162">
        <f>COUNTIF($AB$4:$AB$297,AB714)</f>
        <v>0</v>
      </c>
      <c r="AD714" s="162" t="str">
        <f>VLOOKUP(U714,NIVEAUXADMIN!A:B,2,FALSE)</f>
        <v>HT07</v>
      </c>
      <c r="AE714" s="162" t="str">
        <f>VLOOKUP(V714,NIVEAUXADMIN!E:F,2,FALSE)</f>
        <v>HT07741</v>
      </c>
      <c r="AF714" s="162" t="str">
        <f>VLOOKUP(W714,NIVEAUXADMIN!I:J,2,FALSE)</f>
        <v>HT07741-02</v>
      </c>
      <c r="AG714" s="162">
        <f>IF(SUMPRODUCT(($A$4:$A714=A714)*($V$4:$V714=V714))&gt;1,0,1)</f>
        <v>0</v>
      </c>
    </row>
    <row r="715" spans="1:33" s="162" customFormat="1" ht="15" customHeight="1">
      <c r="A715" s="162" t="s">
        <v>2847</v>
      </c>
      <c r="B715" s="162" t="s">
        <v>2848</v>
      </c>
      <c r="C715" s="162" t="s">
        <v>38</v>
      </c>
      <c r="D715" s="162" t="s">
        <v>2702</v>
      </c>
      <c r="F715" s="162" t="s">
        <v>16</v>
      </c>
      <c r="G715" s="162" t="str">
        <f>CHOOSE(MONTH(H715), "Janvier", "Fevrier", "Mars", "Avril", "Mai", "Juin", "Juillet", "Aout", "Septembre", "Octobre", "Novembre", "Decembre")</f>
        <v>Decembre</v>
      </c>
      <c r="H715" s="153">
        <v>42706</v>
      </c>
      <c r="I715" s="84" t="s">
        <v>1049</v>
      </c>
      <c r="J715" s="162" t="s">
        <v>1053</v>
      </c>
      <c r="K715" s="162" t="s">
        <v>1064</v>
      </c>
      <c r="L715" s="72"/>
      <c r="M715" s="80" t="str">
        <f>IFERROR(VLOOKUP(K715,REFERENCES!R:S,2,FALSE),"")</f>
        <v>Nombre</v>
      </c>
      <c r="N715" s="75">
        <v>220</v>
      </c>
      <c r="O715" s="75"/>
      <c r="P715" s="75"/>
      <c r="Q715" s="75"/>
      <c r="R715" s="79">
        <v>1100</v>
      </c>
      <c r="S715" s="75">
        <v>220</v>
      </c>
      <c r="U715" s="162" t="s">
        <v>153</v>
      </c>
      <c r="V715" s="162" t="s">
        <v>296</v>
      </c>
      <c r="W715" s="86" t="s">
        <v>1558</v>
      </c>
      <c r="X715" s="166" t="s">
        <v>2808</v>
      </c>
      <c r="AB715" s="162" t="str">
        <f>UPPER(LEFT(A715,3)&amp;YEAR(H715)&amp;MONTH(H715)&amp;DAY((H715))&amp;LEFT(U715,2)&amp;LEFT(V715,2)&amp;LEFT(W715,2))</f>
        <v>CRO2016122NIMI3È</v>
      </c>
      <c r="AC715" s="162">
        <f>COUNTIF($AB$4:$AB$297,AB715)</f>
        <v>0</v>
      </c>
      <c r="AD715" s="162" t="str">
        <f>VLOOKUP(U715,NIVEAUXADMIN!A:B,2,FALSE)</f>
        <v>HT10</v>
      </c>
      <c r="AE715" s="162" t="str">
        <f>VLOOKUP(V715,NIVEAUXADMIN!E:F,2,FALSE)</f>
        <v>HT101011</v>
      </c>
      <c r="AF715" s="162" t="str">
        <f>VLOOKUP(W715,NIVEAUXADMIN!I:J,2,FALSE)</f>
        <v>HT101011-03</v>
      </c>
      <c r="AG715" s="162">
        <f>IF(SUMPRODUCT(($A$4:$A715=A715)*($V$4:$V715=V715))&gt;1,0,1)</f>
        <v>0</v>
      </c>
    </row>
    <row r="716" spans="1:33" s="162" customFormat="1" ht="15" customHeight="1">
      <c r="A716" s="162" t="s">
        <v>2847</v>
      </c>
      <c r="B716" s="162" t="s">
        <v>2848</v>
      </c>
      <c r="C716" s="162" t="s">
        <v>38</v>
      </c>
      <c r="D716" s="162" t="s">
        <v>2702</v>
      </c>
      <c r="F716" s="162" t="s">
        <v>16</v>
      </c>
      <c r="G716" s="162" t="str">
        <f>CHOOSE(MONTH(H716), "Janvier", "Fevrier", "Mars", "Avril", "Mai", "Juin", "Juillet", "Aout", "Septembre", "Octobre", "Novembre", "Decembre")</f>
        <v>Decembre</v>
      </c>
      <c r="H716" s="153">
        <v>42706</v>
      </c>
      <c r="I716" s="84" t="s">
        <v>1049</v>
      </c>
      <c r="J716" s="162" t="s">
        <v>1053</v>
      </c>
      <c r="K716" s="162" t="s">
        <v>1048</v>
      </c>
      <c r="L716" s="72"/>
      <c r="M716" s="80" t="str">
        <f>IFERROR(VLOOKUP(K716,REFERENCES!R:S,2,FALSE),"")</f>
        <v>Nombre</v>
      </c>
      <c r="N716" s="75">
        <v>220</v>
      </c>
      <c r="O716" s="75"/>
      <c r="P716" s="75"/>
      <c r="Q716" s="75"/>
      <c r="R716" s="79">
        <v>1100</v>
      </c>
      <c r="S716" s="75">
        <v>220</v>
      </c>
      <c r="U716" s="162" t="s">
        <v>153</v>
      </c>
      <c r="V716" s="162" t="s">
        <v>296</v>
      </c>
      <c r="W716" s="86" t="s">
        <v>1558</v>
      </c>
      <c r="X716" s="166" t="s">
        <v>2808</v>
      </c>
      <c r="AB716" s="162" t="str">
        <f>UPPER(LEFT(A716,3)&amp;YEAR(H716)&amp;MONTH(H716)&amp;DAY((H716))&amp;LEFT(U716,2)&amp;LEFT(V716,2)&amp;LEFT(W716,2))</f>
        <v>CRO2016122NIMI3È</v>
      </c>
      <c r="AC716" s="162">
        <f>COUNTIF($AB$4:$AB$297,AB716)</f>
        <v>0</v>
      </c>
      <c r="AD716" s="162" t="str">
        <f>VLOOKUP(U716,NIVEAUXADMIN!A:B,2,FALSE)</f>
        <v>HT10</v>
      </c>
      <c r="AE716" s="162" t="str">
        <f>VLOOKUP(V716,NIVEAUXADMIN!E:F,2,FALSE)</f>
        <v>HT101011</v>
      </c>
      <c r="AF716" s="162" t="str">
        <f>VLOOKUP(W716,NIVEAUXADMIN!I:J,2,FALSE)</f>
        <v>HT101011-03</v>
      </c>
      <c r="AG716" s="162">
        <f>IF(SUMPRODUCT(($A$4:$A716=A716)*($V$4:$V716=V716))&gt;1,0,1)</f>
        <v>0</v>
      </c>
    </row>
    <row r="717" spans="1:33" s="162" customFormat="1" ht="15" customHeight="1">
      <c r="A717" s="162" t="s">
        <v>2847</v>
      </c>
      <c r="B717" s="162" t="s">
        <v>2848</v>
      </c>
      <c r="C717" s="162" t="s">
        <v>38</v>
      </c>
      <c r="D717" s="162" t="s">
        <v>2702</v>
      </c>
      <c r="F717" s="162" t="s">
        <v>16</v>
      </c>
      <c r="G717" s="162" t="str">
        <f>CHOOSE(MONTH(H717), "Janvier", "Fevrier", "Mars", "Avril", "Mai", "Juin", "Juillet", "Aout", "Septembre", "Octobre", "Novembre", "Decembre")</f>
        <v>Octobre</v>
      </c>
      <c r="H717" s="153">
        <v>42656</v>
      </c>
      <c r="I717" s="84" t="s">
        <v>1051</v>
      </c>
      <c r="J717" s="162" t="s">
        <v>1052</v>
      </c>
      <c r="K717" s="162" t="s">
        <v>1063</v>
      </c>
      <c r="L717" s="72"/>
      <c r="M717" s="80" t="str">
        <f>IFERROR(VLOOKUP(K717,REFERENCES!R:S,2,FALSE),"")</f>
        <v>Nombre</v>
      </c>
      <c r="N717" s="75">
        <v>63</v>
      </c>
      <c r="O717" s="75"/>
      <c r="P717" s="75"/>
      <c r="Q717" s="75"/>
      <c r="R717" s="79">
        <v>315</v>
      </c>
      <c r="S717" s="75">
        <v>63</v>
      </c>
      <c r="U717" s="162" t="s">
        <v>20</v>
      </c>
      <c r="V717" s="162" t="s">
        <v>21</v>
      </c>
      <c r="W717" s="86"/>
      <c r="X717" s="166" t="s">
        <v>2783</v>
      </c>
      <c r="AB717" s="162" t="str">
        <f>UPPER(LEFT(A717,3)&amp;YEAR(H717)&amp;MONTH(H717)&amp;DAY((H717))&amp;LEFT(U717,2)&amp;LEFT(V717,2)&amp;LEFT(W717,2))</f>
        <v>CRO20161013SULE</v>
      </c>
      <c r="AC717" s="162">
        <f>COUNTIF($AB$4:$AB$297,AB717)</f>
        <v>0</v>
      </c>
      <c r="AD717" s="162" t="str">
        <f>VLOOKUP(U717,NIVEAUXADMIN!A:B,2,FALSE)</f>
        <v>HT07</v>
      </c>
      <c r="AE717" s="162" t="str">
        <f>VLOOKUP(V717,NIVEAUXADMIN!E:F,2,FALSE)</f>
        <v>HT07711</v>
      </c>
      <c r="AF717" s="162" t="e">
        <f>VLOOKUP(W717,NIVEAUXADMIN!I:J,2,FALSE)</f>
        <v>#N/A</v>
      </c>
      <c r="AG717" s="162">
        <f>IF(SUMPRODUCT(($A$4:$A717=A717)*($V$4:$V717=V717))&gt;1,0,1)</f>
        <v>1</v>
      </c>
    </row>
    <row r="718" spans="1:33" s="162" customFormat="1" ht="15" customHeight="1">
      <c r="A718" s="162" t="s">
        <v>2847</v>
      </c>
      <c r="B718" s="162" t="s">
        <v>2848</v>
      </c>
      <c r="C718" s="162" t="s">
        <v>38</v>
      </c>
      <c r="D718" s="162" t="s">
        <v>2702</v>
      </c>
      <c r="F718" s="162" t="s">
        <v>16</v>
      </c>
      <c r="G718" s="162" t="str">
        <f>CHOOSE(MONTH(H718), "Janvier", "Fevrier", "Mars", "Avril", "Mai", "Juin", "Juillet", "Aout", "Septembre", "Octobre", "Novembre", "Decembre")</f>
        <v>Octobre</v>
      </c>
      <c r="H718" s="153">
        <v>42656</v>
      </c>
      <c r="I718" s="84" t="s">
        <v>1051</v>
      </c>
      <c r="J718" s="162" t="s">
        <v>1052</v>
      </c>
      <c r="K718" s="162" t="s">
        <v>1054</v>
      </c>
      <c r="L718" s="72"/>
      <c r="M718" s="80" t="str">
        <f>IFERROR(VLOOKUP(K718,REFERENCES!R:S,2,FALSE),"")</f>
        <v>Nombre</v>
      </c>
      <c r="N718" s="75">
        <v>126</v>
      </c>
      <c r="O718" s="75"/>
      <c r="P718" s="75"/>
      <c r="Q718" s="75"/>
      <c r="R718" s="79">
        <v>315</v>
      </c>
      <c r="S718" s="75">
        <v>63</v>
      </c>
      <c r="U718" s="162" t="s">
        <v>20</v>
      </c>
      <c r="V718" s="162" t="s">
        <v>21</v>
      </c>
      <c r="W718" s="86"/>
      <c r="X718" s="166" t="s">
        <v>2783</v>
      </c>
      <c r="AB718" s="162" t="str">
        <f>UPPER(LEFT(A718,3)&amp;YEAR(H718)&amp;MONTH(H718)&amp;DAY((H718))&amp;LEFT(U718,2)&amp;LEFT(V718,2)&amp;LEFT(W718,2))</f>
        <v>CRO20161013SULE</v>
      </c>
      <c r="AC718" s="162">
        <f>COUNTIF($AB$4:$AB$297,AB718)</f>
        <v>0</v>
      </c>
      <c r="AD718" s="162" t="str">
        <f>VLOOKUP(U718,NIVEAUXADMIN!A:B,2,FALSE)</f>
        <v>HT07</v>
      </c>
      <c r="AE718" s="162" t="str">
        <f>VLOOKUP(V718,NIVEAUXADMIN!E:F,2,FALSE)</f>
        <v>HT07711</v>
      </c>
      <c r="AF718" s="162" t="e">
        <f>VLOOKUP(W718,NIVEAUXADMIN!I:J,2,FALSE)</f>
        <v>#N/A</v>
      </c>
      <c r="AG718" s="162">
        <f>IF(SUMPRODUCT(($A$4:$A718=A718)*($V$4:$V718=V718))&gt;1,0,1)</f>
        <v>0</v>
      </c>
    </row>
    <row r="719" spans="1:33" s="162" customFormat="1" ht="15" customHeight="1">
      <c r="A719" s="162" t="s">
        <v>2847</v>
      </c>
      <c r="B719" s="162" t="s">
        <v>2848</v>
      </c>
      <c r="C719" s="162" t="s">
        <v>38</v>
      </c>
      <c r="D719" s="162" t="s">
        <v>2702</v>
      </c>
      <c r="F719" s="162" t="s">
        <v>16</v>
      </c>
      <c r="G719" s="162" t="str">
        <f>CHOOSE(MONTH(H719), "Janvier", "Fevrier", "Mars", "Avril", "Mai", "Juin", "Juillet", "Aout", "Septembre", "Octobre", "Novembre", "Decembre")</f>
        <v>Octobre</v>
      </c>
      <c r="H719" s="153">
        <v>42655</v>
      </c>
      <c r="I719" s="84" t="s">
        <v>1051</v>
      </c>
      <c r="J719" s="162" t="s">
        <v>1052</v>
      </c>
      <c r="K719" s="162" t="s">
        <v>1063</v>
      </c>
      <c r="L719" s="72"/>
      <c r="M719" s="80" t="str">
        <f>IFERROR(VLOOKUP(K719,REFERENCES!R:S,2,FALSE),"")</f>
        <v>Nombre</v>
      </c>
      <c r="N719" s="75">
        <v>145</v>
      </c>
      <c r="O719" s="75"/>
      <c r="P719" s="176"/>
      <c r="Q719" s="75"/>
      <c r="R719" s="79">
        <v>725</v>
      </c>
      <c r="S719" s="75">
        <v>145</v>
      </c>
      <c r="U719" s="162" t="s">
        <v>20</v>
      </c>
      <c r="V719" s="162" t="s">
        <v>21</v>
      </c>
      <c r="W719" s="86"/>
      <c r="X719" s="166" t="s">
        <v>1137</v>
      </c>
      <c r="AB719" s="162" t="str">
        <f>UPPER(LEFT(A719,3)&amp;YEAR(H719)&amp;MONTH(H719)&amp;DAY((H719))&amp;LEFT(U719,2)&amp;LEFT(V719,2)&amp;LEFT(W719,2))</f>
        <v>CRO20161012SULE</v>
      </c>
      <c r="AC719" s="162">
        <f>COUNTIF($AB$4:$AB$297,AB719)</f>
        <v>0</v>
      </c>
      <c r="AD719" s="162" t="str">
        <f>VLOOKUP(U719,NIVEAUXADMIN!A:B,2,FALSE)</f>
        <v>HT07</v>
      </c>
      <c r="AE719" s="162" t="str">
        <f>VLOOKUP(V719,NIVEAUXADMIN!E:F,2,FALSE)</f>
        <v>HT07711</v>
      </c>
      <c r="AF719" s="162" t="e">
        <f>VLOOKUP(W719,NIVEAUXADMIN!I:J,2,FALSE)</f>
        <v>#N/A</v>
      </c>
      <c r="AG719" s="162">
        <f>IF(SUMPRODUCT(($A$4:$A719=A719)*($V$4:$V719=V719))&gt;1,0,1)</f>
        <v>0</v>
      </c>
    </row>
    <row r="720" spans="1:33" s="162" customFormat="1" ht="15" customHeight="1">
      <c r="A720" s="162" t="s">
        <v>2847</v>
      </c>
      <c r="B720" s="162" t="s">
        <v>2848</v>
      </c>
      <c r="C720" s="162" t="s">
        <v>38</v>
      </c>
      <c r="D720" s="162" t="s">
        <v>2702</v>
      </c>
      <c r="F720" s="162" t="s">
        <v>16</v>
      </c>
      <c r="G720" s="162" t="str">
        <f>CHOOSE(MONTH(H720), "Janvier", "Fevrier", "Mars", "Avril", "Mai", "Juin", "Juillet", "Aout", "Septembre", "Octobre", "Novembre", "Decembre")</f>
        <v>Octobre</v>
      </c>
      <c r="H720" s="153">
        <v>42655</v>
      </c>
      <c r="I720" s="84" t="s">
        <v>1051</v>
      </c>
      <c r="J720" s="162" t="s">
        <v>1052</v>
      </c>
      <c r="K720" s="162" t="s">
        <v>1054</v>
      </c>
      <c r="L720" s="72"/>
      <c r="M720" s="80" t="str">
        <f>IFERROR(VLOOKUP(K720,REFERENCES!R:S,2,FALSE),"")</f>
        <v>Nombre</v>
      </c>
      <c r="N720" s="75">
        <v>290</v>
      </c>
      <c r="O720" s="75"/>
      <c r="P720" s="75"/>
      <c r="Q720" s="75"/>
      <c r="R720" s="79">
        <v>725</v>
      </c>
      <c r="S720" s="75">
        <v>145</v>
      </c>
      <c r="U720" s="162" t="s">
        <v>20</v>
      </c>
      <c r="V720" s="162" t="s">
        <v>21</v>
      </c>
      <c r="W720" s="86"/>
      <c r="X720" s="166" t="s">
        <v>1137</v>
      </c>
      <c r="AB720" s="162" t="str">
        <f>UPPER(LEFT(A720,3)&amp;YEAR(H720)&amp;MONTH(H720)&amp;DAY((H720))&amp;LEFT(U720,2)&amp;LEFT(V720,2)&amp;LEFT(W720,2))</f>
        <v>CRO20161012SULE</v>
      </c>
      <c r="AC720" s="162">
        <f>COUNTIF($AB$4:$AB$297,AB720)</f>
        <v>0</v>
      </c>
      <c r="AD720" s="162" t="str">
        <f>VLOOKUP(U720,NIVEAUXADMIN!A:B,2,FALSE)</f>
        <v>HT07</v>
      </c>
      <c r="AE720" s="162" t="str">
        <f>VLOOKUP(V720,NIVEAUXADMIN!E:F,2,FALSE)</f>
        <v>HT07711</v>
      </c>
      <c r="AF720" s="162" t="e">
        <f>VLOOKUP(W720,NIVEAUXADMIN!I:J,2,FALSE)</f>
        <v>#N/A</v>
      </c>
      <c r="AG720" s="162">
        <f>IF(SUMPRODUCT(($A$4:$A720=A720)*($V$4:$V720=V720))&gt;1,0,1)</f>
        <v>0</v>
      </c>
    </row>
    <row r="721" spans="1:33" s="162" customFormat="1" ht="15" customHeight="1">
      <c r="A721" s="162" t="s">
        <v>2847</v>
      </c>
      <c r="B721" s="162" t="s">
        <v>2848</v>
      </c>
      <c r="C721" s="162" t="s">
        <v>38</v>
      </c>
      <c r="D721" s="162" t="s">
        <v>2702</v>
      </c>
      <c r="F721" s="162" t="s">
        <v>16</v>
      </c>
      <c r="G721" s="162" t="str">
        <f>CHOOSE(MONTH(H721), "Janvier", "Fevrier", "Mars", "Avril", "Mai", "Juin", "Juillet", "Aout", "Septembre", "Octobre", "Novembre", "Decembre")</f>
        <v>Octobre</v>
      </c>
      <c r="H721" s="153">
        <v>42666</v>
      </c>
      <c r="I721" s="84" t="s">
        <v>1051</v>
      </c>
      <c r="J721" s="162" t="s">
        <v>1052</v>
      </c>
      <c r="K721" s="162" t="s">
        <v>1056</v>
      </c>
      <c r="L721" s="72"/>
      <c r="M721" s="80" t="str">
        <f>IFERROR(VLOOKUP(K721,REFERENCES!R:S,2,FALSE),"")</f>
        <v>Nombre</v>
      </c>
      <c r="N721" s="75">
        <v>184</v>
      </c>
      <c r="O721" s="75"/>
      <c r="P721" s="75"/>
      <c r="Q721" s="75"/>
      <c r="R721" s="79">
        <v>1545</v>
      </c>
      <c r="S721" s="75">
        <v>309</v>
      </c>
      <c r="U721" s="162" t="s">
        <v>20</v>
      </c>
      <c r="V721" s="162" t="s">
        <v>310</v>
      </c>
      <c r="W721" s="86"/>
      <c r="X721" s="166" t="s">
        <v>2781</v>
      </c>
      <c r="AB721" s="162" t="str">
        <f>UPPER(LEFT(A721,3)&amp;YEAR(H721)&amp;MONTH(H721)&amp;DAY((H721))&amp;LEFT(U721,2)&amp;LEFT(V721,2)&amp;LEFT(W721,2))</f>
        <v>CRO20161023SUAR</v>
      </c>
      <c r="AC721" s="162">
        <f>COUNTIF($AB$4:$AB$297,AB721)</f>
        <v>0</v>
      </c>
      <c r="AD721" s="162" t="str">
        <f>VLOOKUP(U721,NIVEAUXADMIN!A:B,2,FALSE)</f>
        <v>HT07</v>
      </c>
      <c r="AE721" s="162" t="str">
        <f>VLOOKUP(V721,NIVEAUXADMIN!E:F,2,FALSE)</f>
        <v>HT07723</v>
      </c>
      <c r="AF721" s="162" t="e">
        <f>VLOOKUP(W721,NIVEAUXADMIN!I:J,2,FALSE)</f>
        <v>#N/A</v>
      </c>
      <c r="AG721" s="162">
        <f>IF(SUMPRODUCT(($A$4:$A721=A721)*($V$4:$V721=V721))&gt;1,0,1)</f>
        <v>0</v>
      </c>
    </row>
    <row r="722" spans="1:33" s="162" customFormat="1" ht="15" customHeight="1">
      <c r="A722" s="162" t="s">
        <v>2847</v>
      </c>
      <c r="B722" s="162" t="s">
        <v>2848</v>
      </c>
      <c r="C722" s="162" t="s">
        <v>38</v>
      </c>
      <c r="D722" s="162" t="s">
        <v>2702</v>
      </c>
      <c r="F722" s="162" t="s">
        <v>16</v>
      </c>
      <c r="G722" s="162" t="str">
        <f>CHOOSE(MONTH(H722), "Janvier", "Fevrier", "Mars", "Avril", "Mai", "Juin", "Juillet", "Aout", "Septembre", "Octobre", "Novembre", "Decembre")</f>
        <v>Octobre</v>
      </c>
      <c r="H722" s="153">
        <v>42666</v>
      </c>
      <c r="I722" s="84" t="s">
        <v>1049</v>
      </c>
      <c r="J722" s="162" t="s">
        <v>1053</v>
      </c>
      <c r="K722" s="162" t="s">
        <v>1064</v>
      </c>
      <c r="L722" s="72"/>
      <c r="M722" s="80" t="str">
        <f>IFERROR(VLOOKUP(K722,REFERENCES!R:S,2,FALSE),"")</f>
        <v>Nombre</v>
      </c>
      <c r="N722" s="75">
        <v>309</v>
      </c>
      <c r="O722" s="75"/>
      <c r="P722" s="75"/>
      <c r="Q722" s="75"/>
      <c r="R722" s="79">
        <v>1545</v>
      </c>
      <c r="S722" s="75">
        <v>309</v>
      </c>
      <c r="U722" s="162" t="s">
        <v>20</v>
      </c>
      <c r="V722" s="162" t="s">
        <v>310</v>
      </c>
      <c r="W722" s="86"/>
      <c r="X722" s="166" t="s">
        <v>2781</v>
      </c>
      <c r="AB722" s="162" t="str">
        <f>UPPER(LEFT(A722,3)&amp;YEAR(H722)&amp;MONTH(H722)&amp;DAY((H722))&amp;LEFT(U722,2)&amp;LEFT(V722,2)&amp;LEFT(W722,2))</f>
        <v>CRO20161023SUAR</v>
      </c>
      <c r="AC722" s="162">
        <f>COUNTIF($AB$4:$AB$297,AB722)</f>
        <v>0</v>
      </c>
      <c r="AD722" s="162" t="str">
        <f>VLOOKUP(U722,NIVEAUXADMIN!A:B,2,FALSE)</f>
        <v>HT07</v>
      </c>
      <c r="AE722" s="162" t="str">
        <f>VLOOKUP(V722,NIVEAUXADMIN!E:F,2,FALSE)</f>
        <v>HT07723</v>
      </c>
      <c r="AF722" s="162" t="e">
        <f>VLOOKUP(W722,NIVEAUXADMIN!I:J,2,FALSE)</f>
        <v>#N/A</v>
      </c>
      <c r="AG722" s="162">
        <f>IF(SUMPRODUCT(($A$4:$A722=A722)*($V$4:$V722=V722))&gt;1,0,1)</f>
        <v>0</v>
      </c>
    </row>
    <row r="723" spans="1:33" s="162" customFormat="1" ht="15" customHeight="1">
      <c r="A723" s="162" t="s">
        <v>2847</v>
      </c>
      <c r="B723" s="162" t="s">
        <v>2848</v>
      </c>
      <c r="C723" s="162" t="s">
        <v>38</v>
      </c>
      <c r="D723" s="162" t="s">
        <v>2702</v>
      </c>
      <c r="F723" s="162" t="s">
        <v>16</v>
      </c>
      <c r="G723" s="162" t="str">
        <f>CHOOSE(MONTH(H723), "Janvier", "Fevrier", "Mars", "Avril", "Mai", "Juin", "Juillet", "Aout", "Septembre", "Octobre", "Novembre", "Decembre")</f>
        <v>Decembre</v>
      </c>
      <c r="H723" s="153">
        <v>42718</v>
      </c>
      <c r="I723" s="84" t="s">
        <v>1051</v>
      </c>
      <c r="J723" s="162" t="s">
        <v>1052</v>
      </c>
      <c r="K723" s="162" t="s">
        <v>1062</v>
      </c>
      <c r="L723" s="72"/>
      <c r="M723" s="80" t="str">
        <f>IFERROR(VLOOKUP(K723,REFERENCES!R:S,2,FALSE),"")</f>
        <v>Nombre</v>
      </c>
      <c r="N723" s="75">
        <v>71</v>
      </c>
      <c r="O723" s="75"/>
      <c r="P723" s="75"/>
      <c r="Q723" s="75"/>
      <c r="R723" s="79">
        <v>355</v>
      </c>
      <c r="S723" s="75">
        <v>71</v>
      </c>
      <c r="U723" s="162" t="s">
        <v>153</v>
      </c>
      <c r="V723" s="162" t="s">
        <v>305</v>
      </c>
      <c r="W723" s="86" t="s">
        <v>1337</v>
      </c>
      <c r="X723" s="166" t="s">
        <v>2821</v>
      </c>
      <c r="AB723" s="162" t="str">
        <f>UPPER(LEFT(A723,3)&amp;YEAR(H723)&amp;MONTH(H723)&amp;DAY((H723))&amp;LEFT(U723,2)&amp;LEFT(V723,2)&amp;LEFT(W723,2))</f>
        <v>CRO20161214NIPE1È</v>
      </c>
      <c r="AC723" s="162">
        <f>COUNTIF($AB$4:$AB$297,AB723)</f>
        <v>0</v>
      </c>
      <c r="AD723" s="162" t="str">
        <f>VLOOKUP(U723,NIVEAUXADMIN!A:B,2,FALSE)</f>
        <v>HT10</v>
      </c>
      <c r="AE723" s="162" t="str">
        <f>VLOOKUP(V723,NIVEAUXADMIN!E:F,2,FALSE)</f>
        <v>HT101012</v>
      </c>
      <c r="AF723" s="162" t="str">
        <f>VLOOKUP(W723,NIVEAUXADMIN!I:J,2,FALSE)</f>
        <v>HT101012-01</v>
      </c>
      <c r="AG723" s="162">
        <f>IF(SUMPRODUCT(($A$4:$A723=A723)*($V$4:$V723=V723))&gt;1,0,1)</f>
        <v>0</v>
      </c>
    </row>
    <row r="724" spans="1:33" s="162" customFormat="1" ht="15" customHeight="1">
      <c r="A724" s="162" t="s">
        <v>2847</v>
      </c>
      <c r="B724" s="162" t="s">
        <v>2848</v>
      </c>
      <c r="C724" s="162" t="s">
        <v>38</v>
      </c>
      <c r="D724" s="162" t="s">
        <v>2702</v>
      </c>
      <c r="F724" s="162" t="s">
        <v>16</v>
      </c>
      <c r="G724" s="162" t="str">
        <f>CHOOSE(MONTH(H724), "Janvier", "Fevrier", "Mars", "Avril", "Mai", "Juin", "Juillet", "Aout", "Septembre", "Octobre", "Novembre", "Decembre")</f>
        <v>Decembre</v>
      </c>
      <c r="H724" s="153">
        <v>42718</v>
      </c>
      <c r="I724" s="84" t="s">
        <v>1049</v>
      </c>
      <c r="J724" s="162" t="s">
        <v>1053</v>
      </c>
      <c r="K724" s="162" t="s">
        <v>1064</v>
      </c>
      <c r="L724" s="72"/>
      <c r="M724" s="80" t="str">
        <f>IFERROR(VLOOKUP(K724,REFERENCES!R:S,2,FALSE),"")</f>
        <v>Nombre</v>
      </c>
      <c r="N724" s="75">
        <v>20</v>
      </c>
      <c r="O724" s="75"/>
      <c r="P724" s="75"/>
      <c r="Q724" s="75"/>
      <c r="R724" s="79">
        <v>355</v>
      </c>
      <c r="S724" s="75">
        <v>71</v>
      </c>
      <c r="U724" s="162" t="s">
        <v>153</v>
      </c>
      <c r="V724" s="162" t="s">
        <v>305</v>
      </c>
      <c r="W724" s="86" t="s">
        <v>1337</v>
      </c>
      <c r="X724" s="166" t="s">
        <v>2821</v>
      </c>
      <c r="AB724" s="162" t="str">
        <f>UPPER(LEFT(A724,3)&amp;YEAR(H724)&amp;MONTH(H724)&amp;DAY((H724))&amp;LEFT(U724,2)&amp;LEFT(V724,2)&amp;LEFT(W724,2))</f>
        <v>CRO20161214NIPE1È</v>
      </c>
      <c r="AC724" s="162">
        <f>COUNTIF($AB$4:$AB$297,AB724)</f>
        <v>0</v>
      </c>
      <c r="AD724" s="162" t="str">
        <f>VLOOKUP(U724,NIVEAUXADMIN!A:B,2,FALSE)</f>
        <v>HT10</v>
      </c>
      <c r="AE724" s="162" t="str">
        <f>VLOOKUP(V724,NIVEAUXADMIN!E:F,2,FALSE)</f>
        <v>HT101012</v>
      </c>
      <c r="AF724" s="162" t="str">
        <f>VLOOKUP(W724,NIVEAUXADMIN!I:J,2,FALSE)</f>
        <v>HT101012-01</v>
      </c>
      <c r="AG724" s="162">
        <f>IF(SUMPRODUCT(($A$4:$A724=A724)*($V$4:$V724=V724))&gt;1,0,1)</f>
        <v>0</v>
      </c>
    </row>
    <row r="725" spans="1:33" s="162" customFormat="1" ht="15" customHeight="1">
      <c r="A725" s="162" t="s">
        <v>2847</v>
      </c>
      <c r="B725" s="162" t="s">
        <v>2848</v>
      </c>
      <c r="C725" s="162" t="s">
        <v>38</v>
      </c>
      <c r="D725" s="162" t="s">
        <v>2702</v>
      </c>
      <c r="F725" s="162" t="s">
        <v>16</v>
      </c>
      <c r="G725" s="162" t="str">
        <f>CHOOSE(MONTH(H725), "Janvier", "Fevrier", "Mars", "Avril", "Mai", "Juin", "Juillet", "Aout", "Septembre", "Octobre", "Novembre", "Decembre")</f>
        <v>Decembre</v>
      </c>
      <c r="H725" s="153">
        <v>42718</v>
      </c>
      <c r="I725" s="84" t="s">
        <v>1051</v>
      </c>
      <c r="J725" s="162" t="s">
        <v>1052</v>
      </c>
      <c r="K725" s="162" t="s">
        <v>1063</v>
      </c>
      <c r="L725" s="72"/>
      <c r="M725" s="80" t="str">
        <f>IFERROR(VLOOKUP(K725,REFERENCES!R:S,2,FALSE),"")</f>
        <v>Nombre</v>
      </c>
      <c r="N725" s="75">
        <v>71</v>
      </c>
      <c r="O725" s="75"/>
      <c r="P725" s="75"/>
      <c r="Q725" s="75"/>
      <c r="R725" s="79">
        <v>355</v>
      </c>
      <c r="S725" s="75">
        <v>71</v>
      </c>
      <c r="U725" s="162" t="s">
        <v>153</v>
      </c>
      <c r="V725" s="162" t="s">
        <v>305</v>
      </c>
      <c r="W725" s="86" t="s">
        <v>1337</v>
      </c>
      <c r="X725" s="166" t="s">
        <v>2821</v>
      </c>
      <c r="AB725" s="162" t="str">
        <f>UPPER(LEFT(A725,3)&amp;YEAR(H725)&amp;MONTH(H725)&amp;DAY((H725))&amp;LEFT(U725,2)&amp;LEFT(V725,2)&amp;LEFT(W725,2))</f>
        <v>CRO20161214NIPE1È</v>
      </c>
      <c r="AC725" s="162">
        <f>COUNTIF($AB$4:$AB$297,AB725)</f>
        <v>0</v>
      </c>
      <c r="AD725" s="162" t="str">
        <f>VLOOKUP(U725,NIVEAUXADMIN!A:B,2,FALSE)</f>
        <v>HT10</v>
      </c>
      <c r="AE725" s="162" t="str">
        <f>VLOOKUP(V725,NIVEAUXADMIN!E:F,2,FALSE)</f>
        <v>HT101012</v>
      </c>
      <c r="AF725" s="162" t="str">
        <f>VLOOKUP(W725,NIVEAUXADMIN!I:J,2,FALSE)</f>
        <v>HT101012-01</v>
      </c>
      <c r="AG725" s="162">
        <f>IF(SUMPRODUCT(($A$4:$A725=A725)*($V$4:$V725=V725))&gt;1,0,1)</f>
        <v>0</v>
      </c>
    </row>
    <row r="726" spans="1:33" s="162" customFormat="1" ht="15" customHeight="1">
      <c r="A726" s="162" t="s">
        <v>2847</v>
      </c>
      <c r="B726" s="162" t="s">
        <v>2848</v>
      </c>
      <c r="C726" s="162" t="s">
        <v>38</v>
      </c>
      <c r="D726" s="162" t="s">
        <v>2702</v>
      </c>
      <c r="F726" s="162" t="s">
        <v>16</v>
      </c>
      <c r="G726" s="162" t="str">
        <f>CHOOSE(MONTH(H726), "Janvier", "Fevrier", "Mars", "Avril", "Mai", "Juin", "Juillet", "Aout", "Septembre", "Octobre", "Novembre", "Decembre")</f>
        <v>Decembre</v>
      </c>
      <c r="H726" s="153">
        <v>42718</v>
      </c>
      <c r="I726" s="84" t="s">
        <v>1051</v>
      </c>
      <c r="J726" s="162" t="s">
        <v>1052</v>
      </c>
      <c r="K726" s="162" t="s">
        <v>1054</v>
      </c>
      <c r="L726" s="72"/>
      <c r="M726" s="80" t="str">
        <f>IFERROR(VLOOKUP(K726,REFERENCES!R:S,2,FALSE),"")</f>
        <v>Nombre</v>
      </c>
      <c r="N726" s="75">
        <v>71</v>
      </c>
      <c r="O726" s="75"/>
      <c r="P726" s="75"/>
      <c r="Q726" s="75"/>
      <c r="R726" s="79">
        <v>355</v>
      </c>
      <c r="S726" s="75">
        <v>71</v>
      </c>
      <c r="U726" s="162" t="s">
        <v>153</v>
      </c>
      <c r="V726" s="162" t="s">
        <v>305</v>
      </c>
      <c r="W726" s="86" t="s">
        <v>1337</v>
      </c>
      <c r="X726" s="166" t="s">
        <v>2821</v>
      </c>
      <c r="AB726" s="162" t="str">
        <f>UPPER(LEFT(A726,3)&amp;YEAR(H726)&amp;MONTH(H726)&amp;DAY((H726))&amp;LEFT(U726,2)&amp;LEFT(V726,2)&amp;LEFT(W726,2))</f>
        <v>CRO20161214NIPE1È</v>
      </c>
      <c r="AC726" s="162">
        <f>COUNTIF($AB$4:$AB$297,AB726)</f>
        <v>0</v>
      </c>
      <c r="AD726" s="162" t="str">
        <f>VLOOKUP(U726,NIVEAUXADMIN!A:B,2,FALSE)</f>
        <v>HT10</v>
      </c>
      <c r="AE726" s="162" t="str">
        <f>VLOOKUP(V726,NIVEAUXADMIN!E:F,2,FALSE)</f>
        <v>HT101012</v>
      </c>
      <c r="AF726" s="162" t="str">
        <f>VLOOKUP(W726,NIVEAUXADMIN!I:J,2,FALSE)</f>
        <v>HT101012-01</v>
      </c>
      <c r="AG726" s="162">
        <f>IF(SUMPRODUCT(($A$4:$A726=A726)*($V$4:$V726=V726))&gt;1,0,1)</f>
        <v>0</v>
      </c>
    </row>
    <row r="727" spans="1:33" s="162" customFormat="1" ht="15" customHeight="1">
      <c r="A727" s="162" t="s">
        <v>2847</v>
      </c>
      <c r="B727" s="162" t="s">
        <v>2848</v>
      </c>
      <c r="C727" s="162" t="s">
        <v>38</v>
      </c>
      <c r="D727" s="162" t="s">
        <v>2702</v>
      </c>
      <c r="F727" s="162" t="s">
        <v>16</v>
      </c>
      <c r="G727" s="162" t="str">
        <f>CHOOSE(MONTH(H727), "Janvier", "Fevrier", "Mars", "Avril", "Mai", "Juin", "Juillet", "Aout", "Septembre", "Octobre", "Novembre", "Decembre")</f>
        <v>Decembre</v>
      </c>
      <c r="H727" s="153">
        <v>42718</v>
      </c>
      <c r="I727" s="84" t="s">
        <v>1051</v>
      </c>
      <c r="J727" s="162" t="s">
        <v>1052</v>
      </c>
      <c r="K727" s="162" t="s">
        <v>1057</v>
      </c>
      <c r="L727" s="72"/>
      <c r="M727" s="80" t="str">
        <f>IFERROR(VLOOKUP(K727,REFERENCES!R:S,2,FALSE),"")</f>
        <v>Nombre</v>
      </c>
      <c r="N727" s="75">
        <v>71</v>
      </c>
      <c r="O727" s="75"/>
      <c r="P727" s="75"/>
      <c r="Q727" s="75"/>
      <c r="R727" s="79">
        <v>355</v>
      </c>
      <c r="S727" s="75">
        <v>71</v>
      </c>
      <c r="U727" s="162" t="s">
        <v>153</v>
      </c>
      <c r="V727" s="162" t="s">
        <v>305</v>
      </c>
      <c r="W727" s="86" t="s">
        <v>1337</v>
      </c>
      <c r="X727" s="166" t="s">
        <v>2821</v>
      </c>
      <c r="AB727" s="162" t="str">
        <f>UPPER(LEFT(A727,3)&amp;YEAR(H727)&amp;MONTH(H727)&amp;DAY((H727))&amp;LEFT(U727,2)&amp;LEFT(V727,2)&amp;LEFT(W727,2))</f>
        <v>CRO20161214NIPE1È</v>
      </c>
      <c r="AC727" s="162">
        <f>COUNTIF($AB$4:$AB$297,AB727)</f>
        <v>0</v>
      </c>
      <c r="AD727" s="162" t="str">
        <f>VLOOKUP(U727,NIVEAUXADMIN!A:B,2,FALSE)</f>
        <v>HT10</v>
      </c>
      <c r="AE727" s="162" t="str">
        <f>VLOOKUP(V727,NIVEAUXADMIN!E:F,2,FALSE)</f>
        <v>HT101012</v>
      </c>
      <c r="AF727" s="162" t="str">
        <f>VLOOKUP(W727,NIVEAUXADMIN!I:J,2,FALSE)</f>
        <v>HT101012-01</v>
      </c>
      <c r="AG727" s="162">
        <f>IF(SUMPRODUCT(($A$4:$A727=A727)*($V$4:$V727=V727))&gt;1,0,1)</f>
        <v>0</v>
      </c>
    </row>
    <row r="728" spans="1:33" s="162" customFormat="1" ht="15" customHeight="1">
      <c r="A728" s="162" t="s">
        <v>2847</v>
      </c>
      <c r="B728" s="162" t="s">
        <v>2848</v>
      </c>
      <c r="C728" s="162" t="s">
        <v>38</v>
      </c>
      <c r="D728" s="162" t="s">
        <v>2702</v>
      </c>
      <c r="F728" s="162" t="s">
        <v>16</v>
      </c>
      <c r="G728" s="162" t="str">
        <f>CHOOSE(MONTH(H728), "Janvier", "Fevrier", "Mars", "Avril", "Mai", "Juin", "Juillet", "Aout", "Septembre", "Octobre", "Novembre", "Decembre")</f>
        <v>Decembre</v>
      </c>
      <c r="H728" s="153">
        <v>42718</v>
      </c>
      <c r="I728" s="84" t="s">
        <v>1051</v>
      </c>
      <c r="J728" s="162" t="s">
        <v>1052</v>
      </c>
      <c r="K728" s="162" t="s">
        <v>1058</v>
      </c>
      <c r="L728" s="72"/>
      <c r="M728" s="80" t="str">
        <f>IFERROR(VLOOKUP(K728,REFERENCES!R:S,2,FALSE),"")</f>
        <v>Nombre</v>
      </c>
      <c r="N728" s="75">
        <v>142</v>
      </c>
      <c r="O728" s="75"/>
      <c r="P728" s="75"/>
      <c r="Q728" s="75"/>
      <c r="R728" s="79">
        <v>355</v>
      </c>
      <c r="S728" s="75">
        <v>71</v>
      </c>
      <c r="U728" s="162" t="s">
        <v>153</v>
      </c>
      <c r="V728" s="162" t="s">
        <v>305</v>
      </c>
      <c r="W728" s="86" t="s">
        <v>1337</v>
      </c>
      <c r="X728" s="166" t="s">
        <v>2821</v>
      </c>
      <c r="AB728" s="162" t="str">
        <f>UPPER(LEFT(A728,3)&amp;YEAR(H728)&amp;MONTH(H728)&amp;DAY((H728))&amp;LEFT(U728,2)&amp;LEFT(V728,2)&amp;LEFT(W728,2))</f>
        <v>CRO20161214NIPE1È</v>
      </c>
      <c r="AC728" s="162">
        <f>COUNTIF($AB$4:$AB$297,AB728)</f>
        <v>0</v>
      </c>
      <c r="AD728" s="162" t="str">
        <f>VLOOKUP(U728,NIVEAUXADMIN!A:B,2,FALSE)</f>
        <v>HT10</v>
      </c>
      <c r="AE728" s="162" t="str">
        <f>VLOOKUP(V728,NIVEAUXADMIN!E:F,2,FALSE)</f>
        <v>HT101012</v>
      </c>
      <c r="AF728" s="162" t="str">
        <f>VLOOKUP(W728,NIVEAUXADMIN!I:J,2,FALSE)</f>
        <v>HT101012-01</v>
      </c>
      <c r="AG728" s="162">
        <f>IF(SUMPRODUCT(($A$4:$A728=A728)*($V$4:$V728=V728))&gt;1,0,1)</f>
        <v>0</v>
      </c>
    </row>
    <row r="729" spans="1:33" s="162" customFormat="1" ht="15" customHeight="1">
      <c r="A729" s="162" t="s">
        <v>2847</v>
      </c>
      <c r="B729" s="162" t="s">
        <v>2848</v>
      </c>
      <c r="C729" s="162" t="s">
        <v>38</v>
      </c>
      <c r="D729" s="162" t="s">
        <v>2702</v>
      </c>
      <c r="F729" s="162" t="s">
        <v>16</v>
      </c>
      <c r="G729" s="162" t="str">
        <f>CHOOSE(MONTH(H729), "Janvier", "Fevrier", "Mars", "Avril", "Mai", "Juin", "Juillet", "Aout", "Septembre", "Octobre", "Novembre", "Decembre")</f>
        <v>Decembre</v>
      </c>
      <c r="H729" s="153">
        <v>42720</v>
      </c>
      <c r="I729" s="84" t="s">
        <v>1051</v>
      </c>
      <c r="J729" s="162" t="s">
        <v>1052</v>
      </c>
      <c r="K729" s="162" t="s">
        <v>1062</v>
      </c>
      <c r="L729" s="72"/>
      <c r="M729" s="80" t="str">
        <f>IFERROR(VLOOKUP(K729,REFERENCES!R:S,2,FALSE),"")</f>
        <v>Nombre</v>
      </c>
      <c r="N729" s="75">
        <v>60</v>
      </c>
      <c r="O729" s="75"/>
      <c r="P729" s="75"/>
      <c r="Q729" s="75"/>
      <c r="R729" s="79">
        <v>300</v>
      </c>
      <c r="S729" s="75">
        <v>60</v>
      </c>
      <c r="U729" s="162" t="s">
        <v>20</v>
      </c>
      <c r="V729" s="162" t="s">
        <v>517</v>
      </c>
      <c r="W729" s="86" t="s">
        <v>1336</v>
      </c>
      <c r="X729" s="166" t="s">
        <v>597</v>
      </c>
      <c r="AB729" s="162" t="str">
        <f>UPPER(LEFT(A729,3)&amp;YEAR(H729)&amp;MONTH(H729)&amp;DAY((H729))&amp;LEFT(U729,2)&amp;LEFT(V729,2)&amp;LEFT(W729,2))</f>
        <v>CRO20161216SUCH1È</v>
      </c>
      <c r="AC729" s="162">
        <f>COUNTIF($AB$4:$AB$297,AB729)</f>
        <v>0</v>
      </c>
      <c r="AD729" s="162" t="str">
        <f>VLOOKUP(U729,NIVEAUXADMIN!A:B,2,FALSE)</f>
        <v>HT07</v>
      </c>
      <c r="AE729" s="162" t="str">
        <f>VLOOKUP(V729,NIVEAUXADMIN!E:F,2,FALSE)</f>
        <v>HT07713</v>
      </c>
      <c r="AF729" s="162" t="str">
        <f>VLOOKUP(W729,NIVEAUXADMIN!I:J,2,FALSE)</f>
        <v>HT07713-01</v>
      </c>
      <c r="AG729" s="162">
        <f>IF(SUMPRODUCT(($A$4:$A729=A729)*($V$4:$V729=V729))&gt;1,0,1)</f>
        <v>0</v>
      </c>
    </row>
    <row r="730" spans="1:33" s="162" customFormat="1" ht="15" customHeight="1">
      <c r="A730" s="162" t="s">
        <v>2847</v>
      </c>
      <c r="B730" s="162" t="s">
        <v>2848</v>
      </c>
      <c r="C730" s="162" t="s">
        <v>38</v>
      </c>
      <c r="D730" s="162" t="s">
        <v>2702</v>
      </c>
      <c r="F730" s="162" t="s">
        <v>16</v>
      </c>
      <c r="G730" s="162" t="str">
        <f>CHOOSE(MONTH(H730), "Janvier", "Fevrier", "Mars", "Avril", "Mai", "Juin", "Juillet", "Aout", "Septembre", "Octobre", "Novembre", "Decembre")</f>
        <v>Octobre</v>
      </c>
      <c r="H730" s="153">
        <v>42667</v>
      </c>
      <c r="I730" s="84" t="s">
        <v>1051</v>
      </c>
      <c r="J730" s="162" t="s">
        <v>1052</v>
      </c>
      <c r="K730" s="162" t="s">
        <v>1062</v>
      </c>
      <c r="L730" s="72"/>
      <c r="M730" s="80" t="str">
        <f>IFERROR(VLOOKUP(K730,REFERENCES!R:S,2,FALSE),"")</f>
        <v>Nombre</v>
      </c>
      <c r="N730" s="75">
        <v>80</v>
      </c>
      <c r="O730" s="75"/>
      <c r="P730" s="75"/>
      <c r="Q730" s="75"/>
      <c r="R730" s="79">
        <v>400</v>
      </c>
      <c r="S730" s="75">
        <v>80</v>
      </c>
      <c r="U730" s="162" t="s">
        <v>20</v>
      </c>
      <c r="V730" s="162" t="s">
        <v>542</v>
      </c>
      <c r="W730" s="86"/>
      <c r="X730" s="166"/>
      <c r="AB730" s="162" t="str">
        <f>UPPER(LEFT(A730,3)&amp;YEAR(H730)&amp;MONTH(H730)&amp;DAY((H730))&amp;LEFT(U730,2)&amp;LEFT(V730,2)&amp;LEFT(W730,2))</f>
        <v>CRO20161024SURO</v>
      </c>
      <c r="AC730" s="162">
        <f>COUNTIF($AB$4:$AB$297,AB730)</f>
        <v>0</v>
      </c>
      <c r="AD730" s="162" t="str">
        <f>VLOOKUP(U730,NIVEAUXADMIN!A:B,2,FALSE)</f>
        <v>HT07</v>
      </c>
      <c r="AE730" s="162" t="str">
        <f>VLOOKUP(V730,NIVEAUXADMIN!E:F,2,FALSE)</f>
        <v>HT07743</v>
      </c>
      <c r="AF730" s="162" t="e">
        <f>VLOOKUP(W730,NIVEAUXADMIN!I:J,2,FALSE)</f>
        <v>#N/A</v>
      </c>
      <c r="AG730" s="162">
        <f>IF(SUMPRODUCT(($A$4:$A730=A730)*($V$4:$V730=V730))&gt;1,0,1)</f>
        <v>0</v>
      </c>
    </row>
    <row r="731" spans="1:33" s="162" customFormat="1" ht="15" customHeight="1">
      <c r="A731" s="162" t="s">
        <v>2847</v>
      </c>
      <c r="B731" s="162" t="s">
        <v>2848</v>
      </c>
      <c r="C731" s="162" t="s">
        <v>38</v>
      </c>
      <c r="D731" s="162" t="s">
        <v>2702</v>
      </c>
      <c r="F731" s="162" t="s">
        <v>16</v>
      </c>
      <c r="G731" s="162" t="str">
        <f>CHOOSE(MONTH(H731), "Janvier", "Fevrier", "Mars", "Avril", "Mai", "Juin", "Juillet", "Aout", "Septembre", "Octobre", "Novembre", "Decembre")</f>
        <v>Decembre</v>
      </c>
      <c r="H731" s="153">
        <v>42720</v>
      </c>
      <c r="I731" s="84" t="s">
        <v>1051</v>
      </c>
      <c r="J731" s="162" t="s">
        <v>1052</v>
      </c>
      <c r="K731" s="162" t="s">
        <v>1057</v>
      </c>
      <c r="L731" s="72"/>
      <c r="M731" s="80" t="str">
        <f>IFERROR(VLOOKUP(K731,REFERENCES!R:S,2,FALSE),"")</f>
        <v>Nombre</v>
      </c>
      <c r="N731" s="75">
        <v>60</v>
      </c>
      <c r="O731" s="75"/>
      <c r="P731" s="75"/>
      <c r="Q731" s="75"/>
      <c r="R731" s="79">
        <v>300</v>
      </c>
      <c r="S731" s="75">
        <v>60</v>
      </c>
      <c r="U731" s="162" t="s">
        <v>20</v>
      </c>
      <c r="V731" s="162" t="s">
        <v>517</v>
      </c>
      <c r="W731" s="86" t="s">
        <v>1336</v>
      </c>
      <c r="X731" s="166" t="s">
        <v>597</v>
      </c>
      <c r="AB731" s="162" t="str">
        <f>UPPER(LEFT(A731,3)&amp;YEAR(H731)&amp;MONTH(H731)&amp;DAY((H731))&amp;LEFT(U731,2)&amp;LEFT(V731,2)&amp;LEFT(W731,2))</f>
        <v>CRO20161216SUCH1È</v>
      </c>
      <c r="AC731" s="162">
        <f>COUNTIF($AB$4:$AB$297,AB731)</f>
        <v>0</v>
      </c>
      <c r="AD731" s="162" t="str">
        <f>VLOOKUP(U731,NIVEAUXADMIN!A:B,2,FALSE)</f>
        <v>HT07</v>
      </c>
      <c r="AE731" s="162" t="str">
        <f>VLOOKUP(V731,NIVEAUXADMIN!E:F,2,FALSE)</f>
        <v>HT07713</v>
      </c>
      <c r="AF731" s="162" t="str">
        <f>VLOOKUP(W731,NIVEAUXADMIN!I:J,2,FALSE)</f>
        <v>HT07713-01</v>
      </c>
      <c r="AG731" s="162">
        <f>IF(SUMPRODUCT(($A$4:$A731=A731)*($V$4:$V731=V731))&gt;1,0,1)</f>
        <v>0</v>
      </c>
    </row>
    <row r="732" spans="1:33" s="162" customFormat="1" ht="15" customHeight="1">
      <c r="A732" s="162" t="s">
        <v>2847</v>
      </c>
      <c r="B732" s="162" t="s">
        <v>2848</v>
      </c>
      <c r="C732" s="162" t="s">
        <v>38</v>
      </c>
      <c r="D732" s="162" t="s">
        <v>2702</v>
      </c>
      <c r="F732" s="162" t="s">
        <v>16</v>
      </c>
      <c r="G732" s="162" t="str">
        <f>CHOOSE(MONTH(H732), "Janvier", "Fevrier", "Mars", "Avril", "Mai", "Juin", "Juillet", "Aout", "Septembre", "Octobre", "Novembre", "Decembre")</f>
        <v>Decembre</v>
      </c>
      <c r="H732" s="153">
        <v>42725</v>
      </c>
      <c r="I732" s="84" t="s">
        <v>1051</v>
      </c>
      <c r="J732" s="162" t="s">
        <v>1052</v>
      </c>
      <c r="K732" s="162" t="s">
        <v>1062</v>
      </c>
      <c r="L732" s="72"/>
      <c r="M732" s="80" t="str">
        <f>IFERROR(VLOOKUP(K732,REFERENCES!R:S,2,FALSE),"")</f>
        <v>Nombre</v>
      </c>
      <c r="N732" s="75">
        <v>67</v>
      </c>
      <c r="O732" s="75"/>
      <c r="P732" s="75"/>
      <c r="Q732" s="75"/>
      <c r="R732" s="79">
        <v>335</v>
      </c>
      <c r="S732" s="75">
        <v>67</v>
      </c>
      <c r="U732" s="162" t="s">
        <v>20</v>
      </c>
      <c r="V732" s="162" t="s">
        <v>517</v>
      </c>
      <c r="W732" s="86" t="s">
        <v>1336</v>
      </c>
      <c r="X732" s="166" t="s">
        <v>597</v>
      </c>
      <c r="AB732" s="162" t="str">
        <f>UPPER(LEFT(A732,3)&amp;YEAR(H732)&amp;MONTH(H732)&amp;DAY((H732))&amp;LEFT(U732,2)&amp;LEFT(V732,2)&amp;LEFT(W732,2))</f>
        <v>CRO20161221SUCH1È</v>
      </c>
      <c r="AC732" s="162">
        <f>COUNTIF($AB$4:$AB$297,AB732)</f>
        <v>0</v>
      </c>
      <c r="AD732" s="162" t="str">
        <f>VLOOKUP(U732,NIVEAUXADMIN!A:B,2,FALSE)</f>
        <v>HT07</v>
      </c>
      <c r="AE732" s="162" t="str">
        <f>VLOOKUP(V732,NIVEAUXADMIN!E:F,2,FALSE)</f>
        <v>HT07713</v>
      </c>
      <c r="AF732" s="162" t="str">
        <f>VLOOKUP(W732,NIVEAUXADMIN!I:J,2,FALSE)</f>
        <v>HT07713-01</v>
      </c>
      <c r="AG732" s="162">
        <f>IF(SUMPRODUCT(($A$4:$A732=A732)*($V$4:$V732=V732))&gt;1,0,1)</f>
        <v>0</v>
      </c>
    </row>
    <row r="733" spans="1:33" s="162" customFormat="1" ht="15" customHeight="1">
      <c r="A733" s="162" t="s">
        <v>2847</v>
      </c>
      <c r="B733" s="162" t="s">
        <v>2848</v>
      </c>
      <c r="C733" s="162" t="s">
        <v>38</v>
      </c>
      <c r="D733" s="162" t="s">
        <v>2702</v>
      </c>
      <c r="F733" s="162" t="s">
        <v>16</v>
      </c>
      <c r="G733" s="162" t="str">
        <f>CHOOSE(MONTH(H733), "Janvier", "Fevrier", "Mars", "Avril", "Mai", "Juin", "Juillet", "Aout", "Septembre", "Octobre", "Novembre", "Decembre")</f>
        <v>Decembre</v>
      </c>
      <c r="H733" s="153">
        <v>42725</v>
      </c>
      <c r="I733" s="84" t="s">
        <v>1051</v>
      </c>
      <c r="J733" s="162" t="s">
        <v>1052</v>
      </c>
      <c r="K733" s="162" t="s">
        <v>1057</v>
      </c>
      <c r="L733" s="72"/>
      <c r="M733" s="80" t="str">
        <f>IFERROR(VLOOKUP(K733,REFERENCES!R:S,2,FALSE),"")</f>
        <v>Nombre</v>
      </c>
      <c r="N733" s="75">
        <v>67</v>
      </c>
      <c r="O733" s="75"/>
      <c r="P733" s="75"/>
      <c r="Q733" s="75"/>
      <c r="R733" s="79">
        <v>335</v>
      </c>
      <c r="S733" s="75">
        <v>67</v>
      </c>
      <c r="U733" s="162" t="s">
        <v>20</v>
      </c>
      <c r="V733" s="162" t="s">
        <v>517</v>
      </c>
      <c r="W733" s="86" t="s">
        <v>1336</v>
      </c>
      <c r="X733" s="166" t="s">
        <v>597</v>
      </c>
      <c r="AB733" s="162" t="str">
        <f>UPPER(LEFT(A733,3)&amp;YEAR(H733)&amp;MONTH(H733)&amp;DAY((H733))&amp;LEFT(U733,2)&amp;LEFT(V733,2)&amp;LEFT(W733,2))</f>
        <v>CRO20161221SUCH1È</v>
      </c>
      <c r="AC733" s="162">
        <f>COUNTIF($AB$4:$AB$297,AB733)</f>
        <v>0</v>
      </c>
      <c r="AD733" s="162" t="str">
        <f>VLOOKUP(U733,NIVEAUXADMIN!A:B,2,FALSE)</f>
        <v>HT07</v>
      </c>
      <c r="AE733" s="162" t="str">
        <f>VLOOKUP(V733,NIVEAUXADMIN!E:F,2,FALSE)</f>
        <v>HT07713</v>
      </c>
      <c r="AF733" s="162" t="str">
        <f>VLOOKUP(W733,NIVEAUXADMIN!I:J,2,FALSE)</f>
        <v>HT07713-01</v>
      </c>
      <c r="AG733" s="162">
        <f>IF(SUMPRODUCT(($A$4:$A733=A733)*($V$4:$V733=V733))&gt;1,0,1)</f>
        <v>0</v>
      </c>
    </row>
    <row r="734" spans="1:33" s="162" customFormat="1" ht="15" customHeight="1">
      <c r="A734" s="162" t="s">
        <v>2847</v>
      </c>
      <c r="B734" s="162" t="s">
        <v>2848</v>
      </c>
      <c r="C734" s="162" t="s">
        <v>38</v>
      </c>
      <c r="D734" s="162" t="s">
        <v>2702</v>
      </c>
      <c r="F734" s="162" t="s">
        <v>16</v>
      </c>
      <c r="G734" s="162" t="str">
        <f>CHOOSE(MONTH(H734), "Janvier", "Fevrier", "Mars", "Avril", "Mai", "Juin", "Juillet", "Aout", "Septembre", "Octobre", "Novembre", "Decembre")</f>
        <v>Decembre</v>
      </c>
      <c r="H734" s="153">
        <v>42720</v>
      </c>
      <c r="I734" s="84" t="s">
        <v>1051</v>
      </c>
      <c r="J734" s="162" t="s">
        <v>1052</v>
      </c>
      <c r="K734" s="162" t="s">
        <v>1058</v>
      </c>
      <c r="L734" s="72"/>
      <c r="M734" s="80" t="str">
        <f>IFERROR(VLOOKUP(K734,REFERENCES!R:S,2,FALSE),"")</f>
        <v>Nombre</v>
      </c>
      <c r="N734" s="75">
        <v>120</v>
      </c>
      <c r="O734" s="75"/>
      <c r="P734" s="75"/>
      <c r="Q734" s="75"/>
      <c r="R734" s="79">
        <v>300</v>
      </c>
      <c r="S734" s="75">
        <v>60</v>
      </c>
      <c r="U734" s="162" t="s">
        <v>20</v>
      </c>
      <c r="V734" s="162" t="s">
        <v>517</v>
      </c>
      <c r="W734" s="86" t="s">
        <v>1336</v>
      </c>
      <c r="X734" s="166" t="s">
        <v>597</v>
      </c>
      <c r="AB734" s="162" t="str">
        <f>UPPER(LEFT(A734,3)&amp;YEAR(H734)&amp;MONTH(H734)&amp;DAY((H734))&amp;LEFT(U734,2)&amp;LEFT(V734,2)&amp;LEFT(W734,2))</f>
        <v>CRO20161216SUCH1È</v>
      </c>
      <c r="AC734" s="162">
        <f>COUNTIF($AB$4:$AB$297,AB734)</f>
        <v>0</v>
      </c>
      <c r="AD734" s="162" t="str">
        <f>VLOOKUP(U734,NIVEAUXADMIN!A:B,2,FALSE)</f>
        <v>HT07</v>
      </c>
      <c r="AE734" s="162" t="str">
        <f>VLOOKUP(V734,NIVEAUXADMIN!E:F,2,FALSE)</f>
        <v>HT07713</v>
      </c>
      <c r="AF734" s="162" t="str">
        <f>VLOOKUP(W734,NIVEAUXADMIN!I:J,2,FALSE)</f>
        <v>HT07713-01</v>
      </c>
      <c r="AG734" s="162">
        <f>IF(SUMPRODUCT(($A$4:$A734=A734)*($V$4:$V734=V734))&gt;1,0,1)</f>
        <v>0</v>
      </c>
    </row>
    <row r="735" spans="1:33" s="162" customFormat="1" ht="15" customHeight="1">
      <c r="A735" s="162" t="s">
        <v>2847</v>
      </c>
      <c r="B735" s="162" t="s">
        <v>2848</v>
      </c>
      <c r="C735" s="162" t="s">
        <v>38</v>
      </c>
      <c r="D735" s="162" t="s">
        <v>2702</v>
      </c>
      <c r="F735" s="162" t="s">
        <v>16</v>
      </c>
      <c r="G735" s="162" t="str">
        <f>CHOOSE(MONTH(H735), "Janvier", "Fevrier", "Mars", "Avril", "Mai", "Juin", "Juillet", "Aout", "Septembre", "Octobre", "Novembre", "Decembre")</f>
        <v>Decembre</v>
      </c>
      <c r="H735" s="153">
        <v>42725</v>
      </c>
      <c r="I735" s="84" t="s">
        <v>1051</v>
      </c>
      <c r="J735" s="162" t="s">
        <v>1052</v>
      </c>
      <c r="K735" s="162" t="s">
        <v>1058</v>
      </c>
      <c r="L735" s="72"/>
      <c r="M735" s="80" t="str">
        <f>IFERROR(VLOOKUP(K735,REFERENCES!R:S,2,FALSE),"")</f>
        <v>Nombre</v>
      </c>
      <c r="N735" s="75">
        <v>134</v>
      </c>
      <c r="O735" s="75"/>
      <c r="P735" s="75"/>
      <c r="Q735" s="75"/>
      <c r="R735" s="79">
        <v>335</v>
      </c>
      <c r="S735" s="75">
        <v>67</v>
      </c>
      <c r="U735" s="162" t="s">
        <v>20</v>
      </c>
      <c r="V735" s="162" t="s">
        <v>517</v>
      </c>
      <c r="W735" s="86" t="s">
        <v>1336</v>
      </c>
      <c r="X735" s="166" t="s">
        <v>597</v>
      </c>
      <c r="AB735" s="162" t="str">
        <f>UPPER(LEFT(A735,3)&amp;YEAR(H735)&amp;MONTH(H735)&amp;DAY((H735))&amp;LEFT(U735,2)&amp;LEFT(V735,2)&amp;LEFT(W735,2))</f>
        <v>CRO20161221SUCH1È</v>
      </c>
      <c r="AC735" s="162">
        <f>COUNTIF($AB$4:$AB$297,AB735)</f>
        <v>0</v>
      </c>
      <c r="AD735" s="162" t="str">
        <f>VLOOKUP(U735,NIVEAUXADMIN!A:B,2,FALSE)</f>
        <v>HT07</v>
      </c>
      <c r="AE735" s="162" t="str">
        <f>VLOOKUP(V735,NIVEAUXADMIN!E:F,2,FALSE)</f>
        <v>HT07713</v>
      </c>
      <c r="AF735" s="162" t="str">
        <f>VLOOKUP(W735,NIVEAUXADMIN!I:J,2,FALSE)</f>
        <v>HT07713-01</v>
      </c>
      <c r="AG735" s="162">
        <f>IF(SUMPRODUCT(($A$4:$A735=A735)*($V$4:$V735=V735))&gt;1,0,1)</f>
        <v>0</v>
      </c>
    </row>
    <row r="736" spans="1:33" s="162" customFormat="1" ht="15" customHeight="1">
      <c r="A736" s="162" t="s">
        <v>2847</v>
      </c>
      <c r="B736" s="162" t="s">
        <v>2848</v>
      </c>
      <c r="C736" s="162" t="s">
        <v>38</v>
      </c>
      <c r="D736" s="162" t="s">
        <v>2702</v>
      </c>
      <c r="F736" s="162" t="s">
        <v>16</v>
      </c>
      <c r="G736" s="162" t="str">
        <f>CHOOSE(MONTH(H736), "Janvier", "Fevrier", "Mars", "Avril", "Mai", "Juin", "Juillet", "Aout", "Septembre", "Octobre", "Novembre", "Decembre")</f>
        <v>Decembre</v>
      </c>
      <c r="H736" s="153">
        <v>42719</v>
      </c>
      <c r="I736" s="84" t="s">
        <v>1051</v>
      </c>
      <c r="J736" s="162" t="s">
        <v>1052</v>
      </c>
      <c r="K736" s="162" t="s">
        <v>1062</v>
      </c>
      <c r="L736" s="72"/>
      <c r="M736" s="80" t="str">
        <f>IFERROR(VLOOKUP(K736,REFERENCES!R:S,2,FALSE),"")</f>
        <v>Nombre</v>
      </c>
      <c r="N736" s="75">
        <v>192</v>
      </c>
      <c r="O736" s="75"/>
      <c r="P736" s="75"/>
      <c r="Q736" s="75"/>
      <c r="R736" s="79">
        <v>960</v>
      </c>
      <c r="S736" s="75">
        <v>192</v>
      </c>
      <c r="U736" s="162" t="s">
        <v>153</v>
      </c>
      <c r="V736" s="162" t="s">
        <v>226</v>
      </c>
      <c r="W736" s="86" t="s">
        <v>1724</v>
      </c>
      <c r="X736" s="166" t="s">
        <v>2824</v>
      </c>
      <c r="AB736" s="162" t="str">
        <f>UPPER(LEFT(A736,3)&amp;YEAR(H736)&amp;MONTH(H736)&amp;DAY((H736))&amp;LEFT(U736,2)&amp;LEFT(V736,2)&amp;LEFT(W736,2))</f>
        <v>CRO20161215NIAN6È</v>
      </c>
      <c r="AC736" s="162">
        <f>COUNTIF($AB$4:$AB$297,AB736)</f>
        <v>0</v>
      </c>
      <c r="AD736" s="162" t="str">
        <f>VLOOKUP(U736,NIVEAUXADMIN!A:B,2,FALSE)</f>
        <v>HT10</v>
      </c>
      <c r="AE736" s="162" t="str">
        <f>VLOOKUP(V736,NIVEAUXADMIN!E:F,2,FALSE)</f>
        <v>HT101021</v>
      </c>
      <c r="AF736" s="162" t="str">
        <f>VLOOKUP(W736,NIVEAUXADMIN!I:J,2,FALSE)</f>
        <v>HT101021-02</v>
      </c>
      <c r="AG736" s="162">
        <f>IF(SUMPRODUCT(($A$4:$A736=A736)*($V$4:$V736=V736))&gt;1,0,1)</f>
        <v>0</v>
      </c>
    </row>
    <row r="737" spans="1:33" s="162" customFormat="1" ht="15" customHeight="1">
      <c r="A737" s="162" t="s">
        <v>2847</v>
      </c>
      <c r="B737" s="162" t="s">
        <v>2848</v>
      </c>
      <c r="C737" s="162" t="s">
        <v>38</v>
      </c>
      <c r="D737" s="162" t="s">
        <v>2702</v>
      </c>
      <c r="F737" s="162" t="s">
        <v>16</v>
      </c>
      <c r="G737" s="162" t="str">
        <f>CHOOSE(MONTH(H737), "Janvier", "Fevrier", "Mars", "Avril", "Mai", "Juin", "Juillet", "Aout", "Septembre", "Octobre", "Novembre", "Decembre")</f>
        <v>Decembre</v>
      </c>
      <c r="H737" s="153">
        <v>42719</v>
      </c>
      <c r="I737" s="84" t="s">
        <v>1051</v>
      </c>
      <c r="J737" s="162" t="s">
        <v>1052</v>
      </c>
      <c r="K737" s="162" t="s">
        <v>1057</v>
      </c>
      <c r="L737" s="72"/>
      <c r="M737" s="80" t="str">
        <f>IFERROR(VLOOKUP(K737,REFERENCES!R:S,2,FALSE),"")</f>
        <v>Nombre</v>
      </c>
      <c r="N737" s="75">
        <v>192</v>
      </c>
      <c r="O737" s="75"/>
      <c r="P737" s="75"/>
      <c r="Q737" s="75"/>
      <c r="R737" s="79">
        <v>960</v>
      </c>
      <c r="S737" s="75">
        <v>192</v>
      </c>
      <c r="U737" s="162" t="s">
        <v>153</v>
      </c>
      <c r="V737" s="162" t="s">
        <v>226</v>
      </c>
      <c r="W737" s="86" t="s">
        <v>1724</v>
      </c>
      <c r="X737" s="166" t="s">
        <v>2824</v>
      </c>
      <c r="AB737" s="162" t="str">
        <f>UPPER(LEFT(A737,3)&amp;YEAR(H737)&amp;MONTH(H737)&amp;DAY((H737))&amp;LEFT(U737,2)&amp;LEFT(V737,2)&amp;LEFT(W737,2))</f>
        <v>CRO20161215NIAN6È</v>
      </c>
      <c r="AC737" s="162">
        <f>COUNTIF($AB$4:$AB$297,AB737)</f>
        <v>0</v>
      </c>
      <c r="AD737" s="162" t="str">
        <f>VLOOKUP(U737,NIVEAUXADMIN!A:B,2,FALSE)</f>
        <v>HT10</v>
      </c>
      <c r="AE737" s="162" t="str">
        <f>VLOOKUP(V737,NIVEAUXADMIN!E:F,2,FALSE)</f>
        <v>HT101021</v>
      </c>
      <c r="AF737" s="162" t="str">
        <f>VLOOKUP(W737,NIVEAUXADMIN!I:J,2,FALSE)</f>
        <v>HT101021-02</v>
      </c>
      <c r="AG737" s="162">
        <f>IF(SUMPRODUCT(($A$4:$A737=A737)*($V$4:$V737=V737))&gt;1,0,1)</f>
        <v>0</v>
      </c>
    </row>
    <row r="738" spans="1:33" s="162" customFormat="1" ht="15" customHeight="1">
      <c r="A738" s="162" t="s">
        <v>2847</v>
      </c>
      <c r="B738" s="162" t="s">
        <v>2848</v>
      </c>
      <c r="C738" s="162" t="s">
        <v>38</v>
      </c>
      <c r="D738" s="162" t="s">
        <v>2702</v>
      </c>
      <c r="F738" s="162" t="s">
        <v>16</v>
      </c>
      <c r="G738" s="162" t="str">
        <f>CHOOSE(MONTH(H738), "Janvier", "Fevrier", "Mars", "Avril", "Mai", "Juin", "Juillet", "Aout", "Septembre", "Octobre", "Novembre", "Decembre")</f>
        <v>Decembre</v>
      </c>
      <c r="H738" s="153">
        <v>42719</v>
      </c>
      <c r="I738" s="84" t="s">
        <v>1051</v>
      </c>
      <c r="J738" s="162" t="s">
        <v>1052</v>
      </c>
      <c r="K738" s="162" t="s">
        <v>1058</v>
      </c>
      <c r="L738" s="72"/>
      <c r="M738" s="80" t="str">
        <f>IFERROR(VLOOKUP(K738,REFERENCES!R:S,2,FALSE),"")</f>
        <v>Nombre</v>
      </c>
      <c r="N738" s="75">
        <v>384</v>
      </c>
      <c r="O738" s="75"/>
      <c r="P738" s="75"/>
      <c r="Q738" s="75"/>
      <c r="R738" s="79">
        <v>960</v>
      </c>
      <c r="S738" s="75">
        <v>192</v>
      </c>
      <c r="U738" s="162" t="s">
        <v>153</v>
      </c>
      <c r="V738" s="162" t="s">
        <v>226</v>
      </c>
      <c r="W738" s="86" t="s">
        <v>1724</v>
      </c>
      <c r="X738" s="166" t="s">
        <v>2824</v>
      </c>
      <c r="AB738" s="162" t="str">
        <f>UPPER(LEFT(A738,3)&amp;YEAR(H738)&amp;MONTH(H738)&amp;DAY((H738))&amp;LEFT(U738,2)&amp;LEFT(V738,2)&amp;LEFT(W738,2))</f>
        <v>CRO20161215NIAN6È</v>
      </c>
      <c r="AC738" s="162">
        <f>COUNTIF($AB$4:$AB$297,AB738)</f>
        <v>0</v>
      </c>
      <c r="AD738" s="162" t="str">
        <f>VLOOKUP(U738,NIVEAUXADMIN!A:B,2,FALSE)</f>
        <v>HT10</v>
      </c>
      <c r="AE738" s="162" t="str">
        <f>VLOOKUP(V738,NIVEAUXADMIN!E:F,2,FALSE)</f>
        <v>HT101021</v>
      </c>
      <c r="AF738" s="162" t="str">
        <f>VLOOKUP(W738,NIVEAUXADMIN!I:J,2,FALSE)</f>
        <v>HT101021-02</v>
      </c>
      <c r="AG738" s="162">
        <f>IF(SUMPRODUCT(($A$4:$A738=A738)*($V$4:$V738=V738))&gt;1,0,1)</f>
        <v>0</v>
      </c>
    </row>
    <row r="739" spans="1:33" s="162" customFormat="1" ht="15" customHeight="1">
      <c r="A739" s="162" t="s">
        <v>2847</v>
      </c>
      <c r="B739" s="162" t="s">
        <v>2848</v>
      </c>
      <c r="C739" s="162" t="s">
        <v>38</v>
      </c>
      <c r="D739" s="162" t="s">
        <v>2702</v>
      </c>
      <c r="F739" s="162" t="s">
        <v>16</v>
      </c>
      <c r="G739" s="162" t="str">
        <f>CHOOSE(MONTH(H739), "Janvier", "Fevrier", "Mars", "Avril", "Mai", "Juin", "Juillet", "Aout", "Septembre", "Octobre", "Novembre", "Decembre")</f>
        <v>Octobre</v>
      </c>
      <c r="H739" s="153">
        <v>42663</v>
      </c>
      <c r="I739" s="84" t="s">
        <v>1051</v>
      </c>
      <c r="J739" s="162" t="s">
        <v>1052</v>
      </c>
      <c r="K739" s="162" t="s">
        <v>1062</v>
      </c>
      <c r="L739" s="72"/>
      <c r="M739" s="80" t="str">
        <f>IFERROR(VLOOKUP(K739,REFERENCES!R:S,2,FALSE),"")</f>
        <v>Nombre</v>
      </c>
      <c r="N739" s="75">
        <v>6</v>
      </c>
      <c r="O739" s="75"/>
      <c r="P739" s="75"/>
      <c r="Q739" s="75"/>
      <c r="R739" s="79">
        <v>30</v>
      </c>
      <c r="S739" s="75">
        <v>6</v>
      </c>
      <c r="U739" s="162" t="s">
        <v>169</v>
      </c>
      <c r="V739" s="162" t="s">
        <v>439</v>
      </c>
      <c r="W739" s="86"/>
      <c r="X739" s="166" t="s">
        <v>1144</v>
      </c>
      <c r="AB739" s="162" t="str">
        <f>UPPER(LEFT(A739,3)&amp;YEAR(H739)&amp;MONTH(H739)&amp;DAY((H739))&amp;LEFT(U739,2)&amp;LEFT(V739,2)&amp;LEFT(W739,2))</f>
        <v>CRO20161020NOMO</v>
      </c>
      <c r="AC739" s="162">
        <f>COUNTIF($AB$4:$AB$297,AB739)</f>
        <v>0</v>
      </c>
      <c r="AD739" s="162" t="str">
        <f>VLOOKUP(U739,NIVEAUXADMIN!A:B,2,FALSE)</f>
        <v>HT09</v>
      </c>
      <c r="AE739" s="162" t="str">
        <f>VLOOKUP(V739,NIVEAUXADMIN!E:F,2,FALSE)</f>
        <v>HT09931</v>
      </c>
      <c r="AF739" s="162" t="e">
        <f>VLOOKUP(W739,NIVEAUXADMIN!I:J,2,FALSE)</f>
        <v>#N/A</v>
      </c>
      <c r="AG739" s="162">
        <f>IF(SUMPRODUCT(($A$4:$A739=A739)*($V$4:$V739=V739))&gt;1,0,1)</f>
        <v>0</v>
      </c>
    </row>
    <row r="740" spans="1:33" s="162" customFormat="1" ht="15" customHeight="1">
      <c r="A740" s="162" t="s">
        <v>2847</v>
      </c>
      <c r="B740" s="162" t="s">
        <v>2848</v>
      </c>
      <c r="C740" s="162" t="s">
        <v>38</v>
      </c>
      <c r="D740" s="162" t="s">
        <v>2702</v>
      </c>
      <c r="F740" s="162" t="s">
        <v>16</v>
      </c>
      <c r="G740" s="162" t="str">
        <f>CHOOSE(MONTH(H740), "Janvier", "Fevrier", "Mars", "Avril", "Mai", "Juin", "Juillet", "Aout", "Septembre", "Octobre", "Novembre", "Decembre")</f>
        <v>Octobre</v>
      </c>
      <c r="H740" s="153">
        <v>42663</v>
      </c>
      <c r="I740" s="84" t="s">
        <v>1051</v>
      </c>
      <c r="J740" s="162" t="s">
        <v>1052</v>
      </c>
      <c r="K740" s="162" t="s">
        <v>1063</v>
      </c>
      <c r="L740" s="72"/>
      <c r="M740" s="80" t="str">
        <f>IFERROR(VLOOKUP(K740,REFERENCES!R:S,2,FALSE),"")</f>
        <v>Nombre</v>
      </c>
      <c r="N740" s="75">
        <v>6</v>
      </c>
      <c r="O740" s="75"/>
      <c r="P740" s="75"/>
      <c r="Q740" s="75"/>
      <c r="R740" s="79">
        <v>30</v>
      </c>
      <c r="S740" s="75">
        <v>6</v>
      </c>
      <c r="U740" s="162" t="s">
        <v>169</v>
      </c>
      <c r="V740" s="162" t="s">
        <v>439</v>
      </c>
      <c r="W740" s="86"/>
      <c r="X740" s="166" t="s">
        <v>1144</v>
      </c>
      <c r="AB740" s="162" t="str">
        <f>UPPER(LEFT(A740,3)&amp;YEAR(H740)&amp;MONTH(H740)&amp;DAY((H740))&amp;LEFT(U740,2)&amp;LEFT(V740,2)&amp;LEFT(W740,2))</f>
        <v>CRO20161020NOMO</v>
      </c>
      <c r="AC740" s="162">
        <f>COUNTIF($AB$4:$AB$297,AB740)</f>
        <v>0</v>
      </c>
      <c r="AD740" s="162" t="str">
        <f>VLOOKUP(U740,NIVEAUXADMIN!A:B,2,FALSE)</f>
        <v>HT09</v>
      </c>
      <c r="AE740" s="162" t="str">
        <f>VLOOKUP(V740,NIVEAUXADMIN!E:F,2,FALSE)</f>
        <v>HT09931</v>
      </c>
      <c r="AF740" s="162" t="e">
        <f>VLOOKUP(W740,NIVEAUXADMIN!I:J,2,FALSE)</f>
        <v>#N/A</v>
      </c>
      <c r="AG740" s="162">
        <f>IF(SUMPRODUCT(($A$4:$A740=A740)*($V$4:$V740=V740))&gt;1,0,1)</f>
        <v>0</v>
      </c>
    </row>
    <row r="741" spans="1:33" s="162" customFormat="1" ht="15" customHeight="1">
      <c r="A741" s="162" t="s">
        <v>2847</v>
      </c>
      <c r="B741" s="162" t="s">
        <v>2848</v>
      </c>
      <c r="C741" s="162" t="s">
        <v>38</v>
      </c>
      <c r="D741" s="162" t="s">
        <v>2702</v>
      </c>
      <c r="F741" s="162" t="s">
        <v>16</v>
      </c>
      <c r="G741" s="162" t="str">
        <f>CHOOSE(MONTH(H741), "Janvier", "Fevrier", "Mars", "Avril", "Mai", "Juin", "Juillet", "Aout", "Septembre", "Octobre", "Novembre", "Decembre")</f>
        <v>Octobre</v>
      </c>
      <c r="H741" s="153">
        <v>42663</v>
      </c>
      <c r="I741" s="84" t="s">
        <v>1051</v>
      </c>
      <c r="J741" s="162" t="s">
        <v>1052</v>
      </c>
      <c r="K741" s="162" t="s">
        <v>1054</v>
      </c>
      <c r="L741" s="72"/>
      <c r="M741" s="80" t="str">
        <f>IFERROR(VLOOKUP(K741,REFERENCES!R:S,2,FALSE),"")</f>
        <v>Nombre</v>
      </c>
      <c r="N741" s="75">
        <v>6</v>
      </c>
      <c r="O741" s="75"/>
      <c r="P741" s="75"/>
      <c r="Q741" s="75"/>
      <c r="R741" s="79">
        <v>30</v>
      </c>
      <c r="S741" s="75">
        <v>6</v>
      </c>
      <c r="U741" s="162" t="s">
        <v>169</v>
      </c>
      <c r="V741" s="162" t="s">
        <v>439</v>
      </c>
      <c r="W741" s="86"/>
      <c r="X741" s="166" t="s">
        <v>1144</v>
      </c>
      <c r="AB741" s="162" t="str">
        <f>UPPER(LEFT(A741,3)&amp;YEAR(H741)&amp;MONTH(H741)&amp;DAY((H741))&amp;LEFT(U741,2)&amp;LEFT(V741,2)&amp;LEFT(W741,2))</f>
        <v>CRO20161020NOMO</v>
      </c>
      <c r="AC741" s="162">
        <f>COUNTIF($AB$4:$AB$297,AB741)</f>
        <v>0</v>
      </c>
      <c r="AD741" s="162" t="str">
        <f>VLOOKUP(U741,NIVEAUXADMIN!A:B,2,FALSE)</f>
        <v>HT09</v>
      </c>
      <c r="AE741" s="162" t="str">
        <f>VLOOKUP(V741,NIVEAUXADMIN!E:F,2,FALSE)</f>
        <v>HT09931</v>
      </c>
      <c r="AF741" s="162" t="e">
        <f>VLOOKUP(W741,NIVEAUXADMIN!I:J,2,FALSE)</f>
        <v>#N/A</v>
      </c>
      <c r="AG741" s="162">
        <f>IF(SUMPRODUCT(($A$4:$A741=A741)*($V$4:$V741=V741))&gt;1,0,1)</f>
        <v>0</v>
      </c>
    </row>
    <row r="742" spans="1:33" s="162" customFormat="1" ht="15" customHeight="1">
      <c r="A742" s="162" t="s">
        <v>2847</v>
      </c>
      <c r="B742" s="162" t="s">
        <v>2848</v>
      </c>
      <c r="C742" s="162" t="s">
        <v>38</v>
      </c>
      <c r="D742" s="162" t="s">
        <v>2702</v>
      </c>
      <c r="F742" s="162" t="s">
        <v>16</v>
      </c>
      <c r="G742" s="162" t="str">
        <f>CHOOSE(MONTH(H742), "Janvier", "Fevrier", "Mars", "Avril", "Mai", "Juin", "Juillet", "Aout", "Septembre", "Octobre", "Novembre", "Decembre")</f>
        <v>Octobre</v>
      </c>
      <c r="H742" s="153">
        <v>42656</v>
      </c>
      <c r="I742" s="84" t="s">
        <v>1051</v>
      </c>
      <c r="J742" s="162" t="s">
        <v>1052</v>
      </c>
      <c r="K742" s="162" t="s">
        <v>1063</v>
      </c>
      <c r="L742" s="72"/>
      <c r="M742" s="80" t="str">
        <f>IFERROR(VLOOKUP(K742,REFERENCES!R:S,2,FALSE),"")</f>
        <v>Nombre</v>
      </c>
      <c r="N742" s="75">
        <v>125</v>
      </c>
      <c r="O742" s="75"/>
      <c r="P742" s="75"/>
      <c r="Q742" s="75"/>
      <c r="R742" s="79">
        <v>625</v>
      </c>
      <c r="S742" s="75">
        <v>125</v>
      </c>
      <c r="U742" s="162" t="s">
        <v>20</v>
      </c>
      <c r="V742" s="162" t="s">
        <v>21</v>
      </c>
      <c r="W742" s="86"/>
      <c r="X742" s="166" t="s">
        <v>1165</v>
      </c>
      <c r="AB742" s="162" t="str">
        <f>UPPER(LEFT(A742,3)&amp;YEAR(H742)&amp;MONTH(H742)&amp;DAY((H742))&amp;LEFT(U742,2)&amp;LEFT(V742,2)&amp;LEFT(W742,2))</f>
        <v>CRO20161013SULE</v>
      </c>
      <c r="AC742" s="162">
        <f>COUNTIF($AB$4:$AB$297,AB742)</f>
        <v>0</v>
      </c>
      <c r="AD742" s="162" t="str">
        <f>VLOOKUP(U742,NIVEAUXADMIN!A:B,2,FALSE)</f>
        <v>HT07</v>
      </c>
      <c r="AE742" s="162" t="str">
        <f>VLOOKUP(V742,NIVEAUXADMIN!E:F,2,FALSE)</f>
        <v>HT07711</v>
      </c>
      <c r="AF742" s="162" t="e">
        <f>VLOOKUP(W742,NIVEAUXADMIN!I:J,2,FALSE)</f>
        <v>#N/A</v>
      </c>
      <c r="AG742" s="162">
        <f>IF(SUMPRODUCT(($A$4:$A742=A742)*($V$4:$V742=V742))&gt;1,0,1)</f>
        <v>0</v>
      </c>
    </row>
    <row r="743" spans="1:33" s="162" customFormat="1" ht="15" customHeight="1">
      <c r="A743" s="162" t="s">
        <v>2847</v>
      </c>
      <c r="B743" s="162" t="s">
        <v>2848</v>
      </c>
      <c r="C743" s="162" t="s">
        <v>38</v>
      </c>
      <c r="D743" s="162" t="s">
        <v>2702</v>
      </c>
      <c r="F743" s="162" t="s">
        <v>16</v>
      </c>
      <c r="G743" s="162" t="str">
        <f>CHOOSE(MONTH(H743), "Janvier", "Fevrier", "Mars", "Avril", "Mai", "Juin", "Juillet", "Aout", "Septembre", "Octobre", "Novembre", "Decembre")</f>
        <v>Octobre</v>
      </c>
      <c r="H743" s="153">
        <v>42673</v>
      </c>
      <c r="I743" s="84" t="s">
        <v>1049</v>
      </c>
      <c r="J743" s="162" t="s">
        <v>1053</v>
      </c>
      <c r="K743" s="162" t="s">
        <v>1064</v>
      </c>
      <c r="L743" s="72"/>
      <c r="M743" s="80" t="str">
        <f>IFERROR(VLOOKUP(K743,REFERENCES!R:S,2,FALSE),"")</f>
        <v>Nombre</v>
      </c>
      <c r="N743" s="75">
        <v>115</v>
      </c>
      <c r="O743" s="75"/>
      <c r="P743" s="75"/>
      <c r="Q743" s="75"/>
      <c r="R743" s="79">
        <v>575</v>
      </c>
      <c r="S743" s="75">
        <v>115</v>
      </c>
      <c r="U743" s="162" t="s">
        <v>169</v>
      </c>
      <c r="V743" s="162" t="s">
        <v>439</v>
      </c>
      <c r="W743" s="86"/>
      <c r="X743" s="166"/>
      <c r="AB743" s="162" t="str">
        <f>UPPER(LEFT(A743,3)&amp;YEAR(H743)&amp;MONTH(H743)&amp;DAY((H743))&amp;LEFT(U743,2)&amp;LEFT(V743,2)&amp;LEFT(W743,2))</f>
        <v>CRO20161030NOMO</v>
      </c>
      <c r="AC743" s="162">
        <f>COUNTIF($AB$4:$AB$297,AB743)</f>
        <v>0</v>
      </c>
      <c r="AD743" s="162" t="str">
        <f>VLOOKUP(U743,NIVEAUXADMIN!A:B,2,FALSE)</f>
        <v>HT09</v>
      </c>
      <c r="AE743" s="162" t="str">
        <f>VLOOKUP(V743,NIVEAUXADMIN!E:F,2,FALSE)</f>
        <v>HT09931</v>
      </c>
      <c r="AF743" s="162" t="e">
        <f>VLOOKUP(W743,NIVEAUXADMIN!I:J,2,FALSE)</f>
        <v>#N/A</v>
      </c>
      <c r="AG743" s="162">
        <f>IF(SUMPRODUCT(($A$4:$A743=A743)*($V$4:$V743=V743))&gt;1,0,1)</f>
        <v>0</v>
      </c>
    </row>
    <row r="744" spans="1:33" s="162" customFormat="1" ht="15" customHeight="1">
      <c r="A744" s="162" t="s">
        <v>2847</v>
      </c>
      <c r="B744" s="162" t="s">
        <v>2848</v>
      </c>
      <c r="C744" s="162" t="s">
        <v>38</v>
      </c>
      <c r="D744" s="162" t="s">
        <v>2702</v>
      </c>
      <c r="F744" s="162" t="s">
        <v>16</v>
      </c>
      <c r="G744" s="162" t="str">
        <f>CHOOSE(MONTH(H744), "Janvier", "Fevrier", "Mars", "Avril", "Mai", "Juin", "Juillet", "Aout", "Septembre", "Octobre", "Novembre", "Decembre")</f>
        <v>Octobre</v>
      </c>
      <c r="H744" s="153">
        <v>42673</v>
      </c>
      <c r="I744" s="84" t="s">
        <v>1051</v>
      </c>
      <c r="J744" s="162" t="s">
        <v>1052</v>
      </c>
      <c r="K744" s="162" t="s">
        <v>1063</v>
      </c>
      <c r="L744" s="72"/>
      <c r="M744" s="80" t="str">
        <f>IFERROR(VLOOKUP(K744,REFERENCES!R:S,2,FALSE),"")</f>
        <v>Nombre</v>
      </c>
      <c r="N744" s="75">
        <v>115</v>
      </c>
      <c r="O744" s="75"/>
      <c r="P744" s="75"/>
      <c r="Q744" s="75"/>
      <c r="R744" s="79">
        <v>575</v>
      </c>
      <c r="S744" s="75">
        <v>115</v>
      </c>
      <c r="U744" s="162" t="s">
        <v>169</v>
      </c>
      <c r="V744" s="162" t="s">
        <v>439</v>
      </c>
      <c r="W744" s="86"/>
      <c r="X744" s="166"/>
      <c r="AB744" s="162" t="str">
        <f>UPPER(LEFT(A744,3)&amp;YEAR(H744)&amp;MONTH(H744)&amp;DAY((H744))&amp;LEFT(U744,2)&amp;LEFT(V744,2)&amp;LEFT(W744,2))</f>
        <v>CRO20161030NOMO</v>
      </c>
      <c r="AC744" s="162">
        <f>COUNTIF($AB$4:$AB$297,AB744)</f>
        <v>0</v>
      </c>
      <c r="AD744" s="162" t="str">
        <f>VLOOKUP(U744,NIVEAUXADMIN!A:B,2,FALSE)</f>
        <v>HT09</v>
      </c>
      <c r="AE744" s="162" t="str">
        <f>VLOOKUP(V744,NIVEAUXADMIN!E:F,2,FALSE)</f>
        <v>HT09931</v>
      </c>
      <c r="AF744" s="162" t="e">
        <f>VLOOKUP(W744,NIVEAUXADMIN!I:J,2,FALSE)</f>
        <v>#N/A</v>
      </c>
      <c r="AG744" s="162">
        <f>IF(SUMPRODUCT(($A$4:$A744=A744)*($V$4:$V744=V744))&gt;1,0,1)</f>
        <v>0</v>
      </c>
    </row>
    <row r="745" spans="1:33" s="162" customFormat="1" ht="15" customHeight="1">
      <c r="A745" s="162" t="s">
        <v>2847</v>
      </c>
      <c r="B745" s="162" t="s">
        <v>2848</v>
      </c>
      <c r="C745" s="162" t="s">
        <v>38</v>
      </c>
      <c r="D745" s="162" t="s">
        <v>2702</v>
      </c>
      <c r="F745" s="162" t="s">
        <v>16</v>
      </c>
      <c r="G745" s="162" t="str">
        <f>CHOOSE(MONTH(H745), "Janvier", "Fevrier", "Mars", "Avril", "Mai", "Juin", "Juillet", "Aout", "Septembre", "Octobre", "Novembre", "Decembre")</f>
        <v>Octobre</v>
      </c>
      <c r="H745" s="153">
        <v>42673</v>
      </c>
      <c r="I745" s="84" t="s">
        <v>1051</v>
      </c>
      <c r="J745" s="162" t="s">
        <v>1052</v>
      </c>
      <c r="K745" s="162" t="s">
        <v>1062</v>
      </c>
      <c r="L745" s="72"/>
      <c r="M745" s="80" t="str">
        <f>IFERROR(VLOOKUP(K745,REFERENCES!R:S,2,FALSE),"")</f>
        <v>Nombre</v>
      </c>
      <c r="N745" s="75">
        <v>200</v>
      </c>
      <c r="O745" s="75"/>
      <c r="P745" s="75"/>
      <c r="Q745" s="75"/>
      <c r="R745" s="79">
        <v>1000</v>
      </c>
      <c r="S745" s="75">
        <v>200</v>
      </c>
      <c r="U745" s="162" t="s">
        <v>169</v>
      </c>
      <c r="V745" s="162" t="s">
        <v>427</v>
      </c>
      <c r="W745" s="86"/>
      <c r="X745" s="166"/>
      <c r="AB745" s="162" t="str">
        <f>UPPER(LEFT(A745,3)&amp;YEAR(H745)&amp;MONTH(H745)&amp;DAY((H745))&amp;LEFT(U745,2)&amp;LEFT(V745,2)&amp;LEFT(W745,2))</f>
        <v>CRO20161030NOBO</v>
      </c>
      <c r="AC745" s="162">
        <f>COUNTIF($AB$4:$AB$297,AB745)</f>
        <v>0</v>
      </c>
      <c r="AD745" s="162" t="str">
        <f>VLOOKUP(U745,NIVEAUXADMIN!A:B,2,FALSE)</f>
        <v>HT09</v>
      </c>
      <c r="AE745" s="162" t="str">
        <f>VLOOKUP(V745,NIVEAUXADMIN!E:F,2,FALSE)</f>
        <v>HT09933</v>
      </c>
      <c r="AF745" s="162" t="e">
        <f>VLOOKUP(W745,NIVEAUXADMIN!I:J,2,FALSE)</f>
        <v>#N/A</v>
      </c>
      <c r="AG745" s="162">
        <f>IF(SUMPRODUCT(($A$4:$A745=A745)*($V$4:$V745=V745))&gt;1,0,1)</f>
        <v>0</v>
      </c>
    </row>
    <row r="746" spans="1:33" s="162" customFormat="1" ht="15" customHeight="1">
      <c r="A746" s="162" t="s">
        <v>2847</v>
      </c>
      <c r="B746" s="162" t="s">
        <v>2848</v>
      </c>
      <c r="C746" s="162" t="s">
        <v>38</v>
      </c>
      <c r="D746" s="162" t="s">
        <v>2702</v>
      </c>
      <c r="F746" s="162" t="s">
        <v>16</v>
      </c>
      <c r="G746" s="162" t="str">
        <f>CHOOSE(MONTH(H746), "Janvier", "Fevrier", "Mars", "Avril", "Mai", "Juin", "Juillet", "Aout", "Septembre", "Octobre", "Novembre", "Decembre")</f>
        <v>Octobre</v>
      </c>
      <c r="H746" s="153">
        <v>42673</v>
      </c>
      <c r="I746" s="84" t="s">
        <v>1051</v>
      </c>
      <c r="J746" s="162" t="s">
        <v>1052</v>
      </c>
      <c r="K746" s="162" t="s">
        <v>1056</v>
      </c>
      <c r="L746" s="72"/>
      <c r="M746" s="80" t="str">
        <f>IFERROR(VLOOKUP(K746,REFERENCES!R:S,2,FALSE),"")</f>
        <v>Nombre</v>
      </c>
      <c r="N746" s="75">
        <v>400</v>
      </c>
      <c r="O746" s="75"/>
      <c r="P746" s="75"/>
      <c r="Q746" s="75"/>
      <c r="R746" s="79">
        <v>1000</v>
      </c>
      <c r="S746" s="75">
        <v>200</v>
      </c>
      <c r="U746" s="162" t="s">
        <v>169</v>
      </c>
      <c r="V746" s="162" t="s">
        <v>427</v>
      </c>
      <c r="W746" s="86"/>
      <c r="X746" s="166"/>
      <c r="AB746" s="162" t="str">
        <f>UPPER(LEFT(A746,3)&amp;YEAR(H746)&amp;MONTH(H746)&amp;DAY((H746))&amp;LEFT(U746,2)&amp;LEFT(V746,2)&amp;LEFT(W746,2))</f>
        <v>CRO20161030NOBO</v>
      </c>
      <c r="AC746" s="162">
        <f>COUNTIF($AB$4:$AB$297,AB746)</f>
        <v>0</v>
      </c>
      <c r="AD746" s="162" t="str">
        <f>VLOOKUP(U746,NIVEAUXADMIN!A:B,2,FALSE)</f>
        <v>HT09</v>
      </c>
      <c r="AE746" s="162" t="str">
        <f>VLOOKUP(V746,NIVEAUXADMIN!E:F,2,FALSE)</f>
        <v>HT09933</v>
      </c>
      <c r="AF746" s="162" t="e">
        <f>VLOOKUP(W746,NIVEAUXADMIN!I:J,2,FALSE)</f>
        <v>#N/A</v>
      </c>
      <c r="AG746" s="162">
        <f>IF(SUMPRODUCT(($A$4:$A746=A746)*($V$4:$V746=V746))&gt;1,0,1)</f>
        <v>0</v>
      </c>
    </row>
    <row r="747" spans="1:33" s="162" customFormat="1" ht="15" customHeight="1">
      <c r="A747" s="162" t="s">
        <v>2847</v>
      </c>
      <c r="B747" s="162" t="s">
        <v>2848</v>
      </c>
      <c r="C747" s="162" t="s">
        <v>38</v>
      </c>
      <c r="D747" s="162" t="s">
        <v>2702</v>
      </c>
      <c r="F747" s="162" t="s">
        <v>16</v>
      </c>
      <c r="G747" s="162" t="str">
        <f>CHOOSE(MONTH(H747), "Janvier", "Fevrier", "Mars", "Avril", "Mai", "Juin", "Juillet", "Aout", "Septembre", "Octobre", "Novembre", "Decembre")</f>
        <v>Octobre</v>
      </c>
      <c r="H747" s="153">
        <v>42673</v>
      </c>
      <c r="I747" s="84" t="s">
        <v>1051</v>
      </c>
      <c r="J747" s="162" t="s">
        <v>1052</v>
      </c>
      <c r="K747" s="162" t="s">
        <v>1059</v>
      </c>
      <c r="L747" s="72"/>
      <c r="M747" s="80" t="str">
        <f>IFERROR(VLOOKUP(K747,REFERENCES!R:S,2,FALSE),"")</f>
        <v>Nombre</v>
      </c>
      <c r="N747" s="75">
        <v>4000</v>
      </c>
      <c r="O747" s="75"/>
      <c r="P747" s="75"/>
      <c r="Q747" s="75"/>
      <c r="R747" s="79">
        <v>1000</v>
      </c>
      <c r="S747" s="75">
        <v>200</v>
      </c>
      <c r="U747" s="162" t="s">
        <v>169</v>
      </c>
      <c r="V747" s="162" t="s">
        <v>427</v>
      </c>
      <c r="W747" s="86"/>
      <c r="X747" s="166"/>
      <c r="AB747" s="162" t="str">
        <f>UPPER(LEFT(A747,3)&amp;YEAR(H747)&amp;MONTH(H747)&amp;DAY((H747))&amp;LEFT(U747,2)&amp;LEFT(V747,2)&amp;LEFT(W747,2))</f>
        <v>CRO20161030NOBO</v>
      </c>
      <c r="AC747" s="162">
        <f>COUNTIF($AB$4:$AB$297,AB747)</f>
        <v>0</v>
      </c>
      <c r="AD747" s="162" t="str">
        <f>VLOOKUP(U747,NIVEAUXADMIN!A:B,2,FALSE)</f>
        <v>HT09</v>
      </c>
      <c r="AE747" s="162" t="str">
        <f>VLOOKUP(V747,NIVEAUXADMIN!E:F,2,FALSE)</f>
        <v>HT09933</v>
      </c>
      <c r="AF747" s="162" t="e">
        <f>VLOOKUP(W747,NIVEAUXADMIN!I:J,2,FALSE)</f>
        <v>#N/A</v>
      </c>
      <c r="AG747" s="162">
        <f>IF(SUMPRODUCT(($A$4:$A747=A747)*($V$4:$V747=V747))&gt;1,0,1)</f>
        <v>0</v>
      </c>
    </row>
    <row r="748" spans="1:33" s="162" customFormat="1" ht="15" customHeight="1">
      <c r="A748" s="162" t="s">
        <v>2847</v>
      </c>
      <c r="B748" s="162" t="s">
        <v>2848</v>
      </c>
      <c r="C748" s="162" t="s">
        <v>38</v>
      </c>
      <c r="D748" s="162" t="s">
        <v>2702</v>
      </c>
      <c r="F748" s="162" t="s">
        <v>16</v>
      </c>
      <c r="G748" s="162" t="str">
        <f>CHOOSE(MONTH(H748), "Janvier", "Fevrier", "Mars", "Avril", "Mai", "Juin", "Juillet", "Aout", "Septembre", "Octobre", "Novembre", "Decembre")</f>
        <v>Octobre</v>
      </c>
      <c r="H748" s="153">
        <v>42673</v>
      </c>
      <c r="I748" s="84" t="s">
        <v>1049</v>
      </c>
      <c r="J748" s="162" t="s">
        <v>1053</v>
      </c>
      <c r="K748" s="162" t="s">
        <v>1064</v>
      </c>
      <c r="L748" s="72"/>
      <c r="M748" s="80" t="str">
        <f>IFERROR(VLOOKUP(K748,REFERENCES!R:S,2,FALSE),"")</f>
        <v>Nombre</v>
      </c>
      <c r="N748" s="75">
        <v>200</v>
      </c>
      <c r="O748" s="75"/>
      <c r="P748" s="75"/>
      <c r="Q748" s="75"/>
      <c r="R748" s="79">
        <v>1000</v>
      </c>
      <c r="S748" s="75">
        <v>200</v>
      </c>
      <c r="U748" s="162" t="s">
        <v>169</v>
      </c>
      <c r="V748" s="162" t="s">
        <v>427</v>
      </c>
      <c r="W748" s="86"/>
      <c r="X748" s="166"/>
      <c r="AB748" s="162" t="str">
        <f>UPPER(LEFT(A748,3)&amp;YEAR(H748)&amp;MONTH(H748)&amp;DAY((H748))&amp;LEFT(U748,2)&amp;LEFT(V748,2)&amp;LEFT(W748,2))</f>
        <v>CRO20161030NOBO</v>
      </c>
      <c r="AC748" s="162">
        <f>COUNTIF($AB$4:$AB$297,AB748)</f>
        <v>0</v>
      </c>
      <c r="AD748" s="162" t="str">
        <f>VLOOKUP(U748,NIVEAUXADMIN!A:B,2,FALSE)</f>
        <v>HT09</v>
      </c>
      <c r="AE748" s="162" t="str">
        <f>VLOOKUP(V748,NIVEAUXADMIN!E:F,2,FALSE)</f>
        <v>HT09933</v>
      </c>
      <c r="AF748" s="162" t="e">
        <f>VLOOKUP(W748,NIVEAUXADMIN!I:J,2,FALSE)</f>
        <v>#N/A</v>
      </c>
      <c r="AG748" s="162">
        <f>IF(SUMPRODUCT(($A$4:$A748=A748)*($V$4:$V748=V748))&gt;1,0,1)</f>
        <v>0</v>
      </c>
    </row>
    <row r="749" spans="1:33" s="162" customFormat="1" ht="15" customHeight="1">
      <c r="A749" s="162" t="s">
        <v>2847</v>
      </c>
      <c r="B749" s="162" t="s">
        <v>2848</v>
      </c>
      <c r="C749" s="162" t="s">
        <v>38</v>
      </c>
      <c r="D749" s="162" t="s">
        <v>2702</v>
      </c>
      <c r="F749" s="162" t="s">
        <v>16</v>
      </c>
      <c r="G749" s="162" t="str">
        <f>CHOOSE(MONTH(H749), "Janvier", "Fevrier", "Mars", "Avril", "Mai", "Juin", "Juillet", "Aout", "Septembre", "Octobre", "Novembre", "Decembre")</f>
        <v>Octobre</v>
      </c>
      <c r="H749" s="153">
        <v>42673</v>
      </c>
      <c r="I749" s="84" t="s">
        <v>1049</v>
      </c>
      <c r="J749" s="162" t="s">
        <v>1053</v>
      </c>
      <c r="K749" s="162" t="s">
        <v>1048</v>
      </c>
      <c r="L749" s="72"/>
      <c r="M749" s="80" t="str">
        <f>IFERROR(VLOOKUP(K749,REFERENCES!R:S,2,FALSE),"")</f>
        <v>Nombre</v>
      </c>
      <c r="N749" s="75">
        <v>400</v>
      </c>
      <c r="O749" s="75"/>
      <c r="P749" s="75"/>
      <c r="Q749" s="75"/>
      <c r="R749" s="79">
        <v>1000</v>
      </c>
      <c r="S749" s="75">
        <v>200</v>
      </c>
      <c r="U749" s="162" t="s">
        <v>169</v>
      </c>
      <c r="V749" s="162" t="s">
        <v>427</v>
      </c>
      <c r="W749" s="86"/>
      <c r="X749" s="166"/>
      <c r="AB749" s="162" t="str">
        <f>UPPER(LEFT(A749,3)&amp;YEAR(H749)&amp;MONTH(H749)&amp;DAY((H749))&amp;LEFT(U749,2)&amp;LEFT(V749,2)&amp;LEFT(W749,2))</f>
        <v>CRO20161030NOBO</v>
      </c>
      <c r="AC749" s="162">
        <f>COUNTIF($AB$4:$AB$297,AB749)</f>
        <v>0</v>
      </c>
      <c r="AD749" s="162" t="str">
        <f>VLOOKUP(U749,NIVEAUXADMIN!A:B,2,FALSE)</f>
        <v>HT09</v>
      </c>
      <c r="AE749" s="162" t="str">
        <f>VLOOKUP(V749,NIVEAUXADMIN!E:F,2,FALSE)</f>
        <v>HT09933</v>
      </c>
      <c r="AF749" s="162" t="e">
        <f>VLOOKUP(W749,NIVEAUXADMIN!I:J,2,FALSE)</f>
        <v>#N/A</v>
      </c>
      <c r="AG749" s="162">
        <f>IF(SUMPRODUCT(($A$4:$A749=A749)*($V$4:$V749=V749))&gt;1,0,1)</f>
        <v>0</v>
      </c>
    </row>
    <row r="750" spans="1:33" s="162" customFormat="1" ht="15" customHeight="1">
      <c r="A750" s="162" t="s">
        <v>2847</v>
      </c>
      <c r="B750" s="162" t="s">
        <v>2848</v>
      </c>
      <c r="C750" s="162" t="s">
        <v>38</v>
      </c>
      <c r="D750" s="162" t="s">
        <v>2702</v>
      </c>
      <c r="F750" s="162" t="s">
        <v>16</v>
      </c>
      <c r="G750" s="162" t="str">
        <f>CHOOSE(MONTH(H750), "Janvier", "Fevrier", "Mars", "Avril", "Mai", "Juin", "Juillet", "Aout", "Septembre", "Octobre", "Novembre", "Decembre")</f>
        <v>Octobre</v>
      </c>
      <c r="H750" s="153">
        <v>42673</v>
      </c>
      <c r="I750" s="84" t="s">
        <v>1051</v>
      </c>
      <c r="J750" s="162" t="s">
        <v>1052</v>
      </c>
      <c r="K750" s="162" t="s">
        <v>1063</v>
      </c>
      <c r="L750" s="72"/>
      <c r="M750" s="80" t="str">
        <f>IFERROR(VLOOKUP(K750,REFERENCES!R:S,2,FALSE),"")</f>
        <v>Nombre</v>
      </c>
      <c r="N750" s="75">
        <v>200</v>
      </c>
      <c r="O750" s="75"/>
      <c r="P750" s="75"/>
      <c r="Q750" s="75"/>
      <c r="R750" s="79">
        <v>1000</v>
      </c>
      <c r="S750" s="75">
        <v>200</v>
      </c>
      <c r="U750" s="162" t="s">
        <v>169</v>
      </c>
      <c r="V750" s="162" t="s">
        <v>427</v>
      </c>
      <c r="W750" s="86"/>
      <c r="X750" s="166"/>
      <c r="AB750" s="162" t="str">
        <f>UPPER(LEFT(A750,3)&amp;YEAR(H750)&amp;MONTH(H750)&amp;DAY((H750))&amp;LEFT(U750,2)&amp;LEFT(V750,2)&amp;LEFT(W750,2))</f>
        <v>CRO20161030NOBO</v>
      </c>
      <c r="AC750" s="162">
        <f>COUNTIF($AB$4:$AB$297,AB750)</f>
        <v>0</v>
      </c>
      <c r="AD750" s="162" t="str">
        <f>VLOOKUP(U750,NIVEAUXADMIN!A:B,2,FALSE)</f>
        <v>HT09</v>
      </c>
      <c r="AE750" s="162" t="str">
        <f>VLOOKUP(V750,NIVEAUXADMIN!E:F,2,FALSE)</f>
        <v>HT09933</v>
      </c>
      <c r="AF750" s="162" t="e">
        <f>VLOOKUP(W750,NIVEAUXADMIN!I:J,2,FALSE)</f>
        <v>#N/A</v>
      </c>
      <c r="AG750" s="162">
        <f>IF(SUMPRODUCT(($A$4:$A750=A750)*($V$4:$V750=V750))&gt;1,0,1)</f>
        <v>0</v>
      </c>
    </row>
    <row r="751" spans="1:33" s="162" customFormat="1" ht="15" customHeight="1">
      <c r="A751" s="162" t="s">
        <v>2847</v>
      </c>
      <c r="B751" s="162" t="s">
        <v>2848</v>
      </c>
      <c r="C751" s="162" t="s">
        <v>38</v>
      </c>
      <c r="D751" s="162" t="s">
        <v>2702</v>
      </c>
      <c r="F751" s="162" t="s">
        <v>16</v>
      </c>
      <c r="G751" s="162" t="str">
        <f>CHOOSE(MONTH(H751), "Janvier", "Fevrier", "Mars", "Avril", "Mai", "Juin", "Juillet", "Aout", "Septembre", "Octobre", "Novembre", "Decembre")</f>
        <v>Octobre</v>
      </c>
      <c r="H751" s="153">
        <v>42673</v>
      </c>
      <c r="I751" s="84" t="s">
        <v>1051</v>
      </c>
      <c r="J751" s="162" t="s">
        <v>1052</v>
      </c>
      <c r="K751" s="162" t="s">
        <v>1057</v>
      </c>
      <c r="L751" s="72"/>
      <c r="M751" s="80" t="str">
        <f>IFERROR(VLOOKUP(K751,REFERENCES!R:S,2,FALSE),"")</f>
        <v>Nombre</v>
      </c>
      <c r="N751" s="75">
        <v>200</v>
      </c>
      <c r="O751" s="75"/>
      <c r="P751" s="75"/>
      <c r="Q751" s="75"/>
      <c r="R751" s="79">
        <v>1000</v>
      </c>
      <c r="S751" s="75">
        <v>200</v>
      </c>
      <c r="U751" s="162" t="s">
        <v>169</v>
      </c>
      <c r="V751" s="162" t="s">
        <v>427</v>
      </c>
      <c r="W751" s="86"/>
      <c r="X751" s="166"/>
      <c r="AB751" s="162" t="str">
        <f>UPPER(LEFT(A751,3)&amp;YEAR(H751)&amp;MONTH(H751)&amp;DAY((H751))&amp;LEFT(U751,2)&amp;LEFT(V751,2)&amp;LEFT(W751,2))</f>
        <v>CRO20161030NOBO</v>
      </c>
      <c r="AC751" s="162">
        <f>COUNTIF($AB$4:$AB$297,AB751)</f>
        <v>0</v>
      </c>
      <c r="AD751" s="162" t="str">
        <f>VLOOKUP(U751,NIVEAUXADMIN!A:B,2,FALSE)</f>
        <v>HT09</v>
      </c>
      <c r="AE751" s="162" t="str">
        <f>VLOOKUP(V751,NIVEAUXADMIN!E:F,2,FALSE)</f>
        <v>HT09933</v>
      </c>
      <c r="AF751" s="162" t="e">
        <f>VLOOKUP(W751,NIVEAUXADMIN!I:J,2,FALSE)</f>
        <v>#N/A</v>
      </c>
      <c r="AG751" s="162">
        <f>IF(SUMPRODUCT(($A$4:$A751=A751)*($V$4:$V751=V751))&gt;1,0,1)</f>
        <v>0</v>
      </c>
    </row>
    <row r="752" spans="1:33" s="162" customFormat="1" ht="15" customHeight="1">
      <c r="A752" s="162" t="s">
        <v>2847</v>
      </c>
      <c r="B752" s="162" t="s">
        <v>2848</v>
      </c>
      <c r="C752" s="162" t="s">
        <v>38</v>
      </c>
      <c r="D752" s="162" t="s">
        <v>2702</v>
      </c>
      <c r="F752" s="162" t="s">
        <v>16</v>
      </c>
      <c r="G752" s="162" t="str">
        <f>CHOOSE(MONTH(H752), "Janvier", "Fevrier", "Mars", "Avril", "Mai", "Juin", "Juillet", "Aout", "Septembre", "Octobre", "Novembre", "Decembre")</f>
        <v>Octobre</v>
      </c>
      <c r="H752" s="153">
        <v>42655</v>
      </c>
      <c r="I752" s="84" t="s">
        <v>1051</v>
      </c>
      <c r="J752" s="162" t="s">
        <v>1052</v>
      </c>
      <c r="K752" s="162" t="s">
        <v>1062</v>
      </c>
      <c r="L752" s="72"/>
      <c r="M752" s="80" t="str">
        <f>IFERROR(VLOOKUP(K752,REFERENCES!R:S,2,FALSE),"")</f>
        <v>Nombre</v>
      </c>
      <c r="N752" s="75">
        <v>32</v>
      </c>
      <c r="O752" s="75"/>
      <c r="P752" s="75"/>
      <c r="Q752" s="75"/>
      <c r="R752" s="79">
        <v>160</v>
      </c>
      <c r="S752" s="75">
        <v>32</v>
      </c>
      <c r="U752" s="162" t="s">
        <v>169</v>
      </c>
      <c r="V752" s="162" t="s">
        <v>328</v>
      </c>
      <c r="W752" s="86"/>
      <c r="X752" s="166" t="s">
        <v>1134</v>
      </c>
      <c r="AB752" s="162" t="str">
        <f>UPPER(LEFT(A752,3)&amp;YEAR(H752)&amp;MONTH(H752)&amp;DAY((H752))&amp;LEFT(U752,2)&amp;LEFT(V752,2)&amp;LEFT(W752,2))</f>
        <v>CRO20161012NOBA</v>
      </c>
      <c r="AC752" s="162">
        <f>COUNTIF($AB$4:$AB$297,AB752)</f>
        <v>0</v>
      </c>
      <c r="AD752" s="162" t="str">
        <f>VLOOKUP(U752,NIVEAUXADMIN!A:B,2,FALSE)</f>
        <v>HT09</v>
      </c>
      <c r="AE752" s="162" t="str">
        <f>VLOOKUP(V752,NIVEAUXADMIN!E:F,2,FALSE)</f>
        <v>HT09932</v>
      </c>
      <c r="AF752" s="162" t="e">
        <f>VLOOKUP(W752,NIVEAUXADMIN!I:J,2,FALSE)</f>
        <v>#N/A</v>
      </c>
      <c r="AG752" s="162">
        <f>IF(SUMPRODUCT(($A$4:$A752=A752)*($V$4:$V752=V752))&gt;1,0,1)</f>
        <v>0</v>
      </c>
    </row>
    <row r="753" spans="1:33" s="162" customFormat="1" ht="15" customHeight="1">
      <c r="A753" s="162" t="s">
        <v>2847</v>
      </c>
      <c r="B753" s="162" t="s">
        <v>2848</v>
      </c>
      <c r="C753" s="162" t="s">
        <v>38</v>
      </c>
      <c r="D753" s="162" t="s">
        <v>2702</v>
      </c>
      <c r="F753" s="162" t="s">
        <v>16</v>
      </c>
      <c r="G753" s="162" t="str">
        <f>CHOOSE(MONTH(H753), "Janvier", "Fevrier", "Mars", "Avril", "Mai", "Juin", "Juillet", "Aout", "Septembre", "Octobre", "Novembre", "Decembre")</f>
        <v>Octobre</v>
      </c>
      <c r="H753" s="153">
        <v>42655</v>
      </c>
      <c r="I753" s="84" t="s">
        <v>1051</v>
      </c>
      <c r="J753" s="162" t="s">
        <v>1052</v>
      </c>
      <c r="K753" s="162" t="s">
        <v>1063</v>
      </c>
      <c r="L753" s="72"/>
      <c r="M753" s="80" t="str">
        <f>IFERROR(VLOOKUP(K753,REFERENCES!R:S,2,FALSE),"")</f>
        <v>Nombre</v>
      </c>
      <c r="N753" s="75">
        <v>32</v>
      </c>
      <c r="O753" s="75"/>
      <c r="P753" s="75"/>
      <c r="Q753" s="75"/>
      <c r="R753" s="79">
        <v>160</v>
      </c>
      <c r="S753" s="75">
        <v>32</v>
      </c>
      <c r="U753" s="162" t="s">
        <v>169</v>
      </c>
      <c r="V753" s="162" t="s">
        <v>328</v>
      </c>
      <c r="W753" s="86"/>
      <c r="X753" s="166" t="s">
        <v>1134</v>
      </c>
      <c r="AB753" s="162" t="str">
        <f>UPPER(LEFT(A753,3)&amp;YEAR(H753)&amp;MONTH(H753)&amp;DAY((H753))&amp;LEFT(U753,2)&amp;LEFT(V753,2)&amp;LEFT(W753,2))</f>
        <v>CRO20161012NOBA</v>
      </c>
      <c r="AC753" s="162">
        <f>COUNTIF($AB$4:$AB$297,AB753)</f>
        <v>0</v>
      </c>
      <c r="AD753" s="162" t="str">
        <f>VLOOKUP(U753,NIVEAUXADMIN!A:B,2,FALSE)</f>
        <v>HT09</v>
      </c>
      <c r="AE753" s="162" t="str">
        <f>VLOOKUP(V753,NIVEAUXADMIN!E:F,2,FALSE)</f>
        <v>HT09932</v>
      </c>
      <c r="AF753" s="162" t="e">
        <f>VLOOKUP(W753,NIVEAUXADMIN!I:J,2,FALSE)</f>
        <v>#N/A</v>
      </c>
      <c r="AG753" s="162">
        <f>IF(SUMPRODUCT(($A$4:$A753=A753)*($V$4:$V753=V753))&gt;1,0,1)</f>
        <v>0</v>
      </c>
    </row>
    <row r="754" spans="1:33" s="162" customFormat="1" ht="15" customHeight="1">
      <c r="A754" s="162" t="s">
        <v>2847</v>
      </c>
      <c r="B754" s="162" t="s">
        <v>2848</v>
      </c>
      <c r="C754" s="162" t="s">
        <v>38</v>
      </c>
      <c r="D754" s="162" t="s">
        <v>2702</v>
      </c>
      <c r="F754" s="162" t="s">
        <v>16</v>
      </c>
      <c r="G754" s="162" t="str">
        <f>CHOOSE(MONTH(H754), "Janvier", "Fevrier", "Mars", "Avril", "Mai", "Juin", "Juillet", "Aout", "Septembre", "Octobre", "Novembre", "Decembre")</f>
        <v>Octobre</v>
      </c>
      <c r="H754" s="153">
        <v>42655</v>
      </c>
      <c r="I754" s="84" t="s">
        <v>1051</v>
      </c>
      <c r="J754" s="162" t="s">
        <v>1052</v>
      </c>
      <c r="K754" s="162" t="s">
        <v>1054</v>
      </c>
      <c r="L754" s="72"/>
      <c r="M754" s="80" t="str">
        <f>IFERROR(VLOOKUP(K754,REFERENCES!R:S,2,FALSE),"")</f>
        <v>Nombre</v>
      </c>
      <c r="N754" s="75">
        <v>64</v>
      </c>
      <c r="O754" s="75"/>
      <c r="P754" s="75"/>
      <c r="Q754" s="75"/>
      <c r="R754" s="79">
        <v>160</v>
      </c>
      <c r="S754" s="75">
        <v>32</v>
      </c>
      <c r="U754" s="162" t="s">
        <v>169</v>
      </c>
      <c r="V754" s="162" t="s">
        <v>328</v>
      </c>
      <c r="W754" s="86"/>
      <c r="X754" s="166" t="s">
        <v>1134</v>
      </c>
      <c r="AB754" s="162" t="str">
        <f>UPPER(LEFT(A754,3)&amp;YEAR(H754)&amp;MONTH(H754)&amp;DAY((H754))&amp;LEFT(U754,2)&amp;LEFT(V754,2)&amp;LEFT(W754,2))</f>
        <v>CRO20161012NOBA</v>
      </c>
      <c r="AC754" s="162">
        <f>COUNTIF($AB$4:$AB$297,AB754)</f>
        <v>0</v>
      </c>
      <c r="AD754" s="162" t="str">
        <f>VLOOKUP(U754,NIVEAUXADMIN!A:B,2,FALSE)</f>
        <v>HT09</v>
      </c>
      <c r="AE754" s="162" t="str">
        <f>VLOOKUP(V754,NIVEAUXADMIN!E:F,2,FALSE)</f>
        <v>HT09932</v>
      </c>
      <c r="AF754" s="162" t="e">
        <f>VLOOKUP(W754,NIVEAUXADMIN!I:J,2,FALSE)</f>
        <v>#N/A</v>
      </c>
      <c r="AG754" s="162">
        <f>IF(SUMPRODUCT(($A$4:$A754=A754)*($V$4:$V754=V754))&gt;1,0,1)</f>
        <v>0</v>
      </c>
    </row>
    <row r="755" spans="1:33" s="162" customFormat="1" ht="15" customHeight="1">
      <c r="A755" s="162" t="s">
        <v>2847</v>
      </c>
      <c r="B755" s="162" t="s">
        <v>2848</v>
      </c>
      <c r="C755" s="162" t="s">
        <v>38</v>
      </c>
      <c r="D755" s="162" t="s">
        <v>2702</v>
      </c>
      <c r="F755" s="162" t="s">
        <v>16</v>
      </c>
      <c r="G755" s="162" t="str">
        <f>CHOOSE(MONTH(H755), "Janvier", "Fevrier", "Mars", "Avril", "Mai", "Juin", "Juillet", "Aout", "Septembre", "Octobre", "Novembre", "Decembre")</f>
        <v>Octobre</v>
      </c>
      <c r="H755" s="153">
        <v>42656</v>
      </c>
      <c r="I755" s="84" t="s">
        <v>1051</v>
      </c>
      <c r="J755" s="162" t="s">
        <v>1052</v>
      </c>
      <c r="K755" s="162" t="s">
        <v>1062</v>
      </c>
      <c r="L755" s="72"/>
      <c r="M755" s="80" t="str">
        <f>IFERROR(VLOOKUP(K755,REFERENCES!R:S,2,FALSE),"")</f>
        <v>Nombre</v>
      </c>
      <c r="N755" s="75">
        <v>100</v>
      </c>
      <c r="O755" s="75"/>
      <c r="P755" s="75"/>
      <c r="Q755" s="75"/>
      <c r="R755" s="79">
        <v>500</v>
      </c>
      <c r="S755" s="75">
        <v>100</v>
      </c>
      <c r="U755" s="162" t="s">
        <v>169</v>
      </c>
      <c r="V755" s="162" t="s">
        <v>433</v>
      </c>
      <c r="W755" s="86" t="s">
        <v>1760</v>
      </c>
      <c r="X755" s="166" t="s">
        <v>433</v>
      </c>
      <c r="AB755" s="162" t="str">
        <f>UPPER(LEFT(A755,3)&amp;YEAR(H755)&amp;MONTH(H755)&amp;DAY((H755))&amp;LEFT(U755,2)&amp;LEFT(V755,2)&amp;LEFT(W755,2))</f>
        <v>CRO20161013NOJE7È</v>
      </c>
      <c r="AC755" s="162">
        <f>COUNTIF($AB$4:$AB$297,AB755)</f>
        <v>0</v>
      </c>
      <c r="AD755" s="162" t="str">
        <f>VLOOKUP(U755,NIVEAUXADMIN!A:B,2,FALSE)</f>
        <v>HT09</v>
      </c>
      <c r="AE755" s="162" t="str">
        <f>VLOOKUP(V755,NIVEAUXADMIN!E:F,2,FALSE)</f>
        <v>HT09934</v>
      </c>
      <c r="AF755" s="162" t="str">
        <f>VLOOKUP(W755,NIVEAUXADMIN!I:J,2,FALSE)</f>
        <v>HT09934-07</v>
      </c>
      <c r="AG755" s="162">
        <f>IF(SUMPRODUCT(($A$4:$A755=A755)*($V$4:$V755=V755))&gt;1,0,1)</f>
        <v>0</v>
      </c>
    </row>
    <row r="756" spans="1:33" s="162" customFormat="1" ht="15" customHeight="1">
      <c r="A756" s="162" t="s">
        <v>2847</v>
      </c>
      <c r="B756" s="162" t="s">
        <v>2848</v>
      </c>
      <c r="C756" s="162" t="s">
        <v>38</v>
      </c>
      <c r="D756" s="162" t="s">
        <v>2702</v>
      </c>
      <c r="F756" s="162" t="s">
        <v>16</v>
      </c>
      <c r="G756" s="162" t="str">
        <f>CHOOSE(MONTH(H756), "Janvier", "Fevrier", "Mars", "Avril", "Mai", "Juin", "Juillet", "Aout", "Septembre", "Octobre", "Novembre", "Decembre")</f>
        <v>Octobre</v>
      </c>
      <c r="H756" s="153">
        <v>42656</v>
      </c>
      <c r="I756" s="84" t="s">
        <v>1051</v>
      </c>
      <c r="J756" s="162" t="s">
        <v>1052</v>
      </c>
      <c r="K756" s="162" t="s">
        <v>1063</v>
      </c>
      <c r="L756" s="72"/>
      <c r="M756" s="80" t="str">
        <f>IFERROR(VLOOKUP(K756,REFERENCES!R:S,2,FALSE),"")</f>
        <v>Nombre</v>
      </c>
      <c r="N756" s="75">
        <v>100</v>
      </c>
      <c r="O756" s="75"/>
      <c r="P756" s="176"/>
      <c r="Q756" s="75"/>
      <c r="R756" s="79">
        <v>500</v>
      </c>
      <c r="S756" s="75">
        <v>100</v>
      </c>
      <c r="U756" s="162" t="s">
        <v>169</v>
      </c>
      <c r="V756" s="162" t="s">
        <v>433</v>
      </c>
      <c r="W756" s="86" t="s">
        <v>1760</v>
      </c>
      <c r="X756" s="166" t="s">
        <v>433</v>
      </c>
      <c r="AB756" s="162" t="str">
        <f>UPPER(LEFT(A756,3)&amp;YEAR(H756)&amp;MONTH(H756)&amp;DAY((H756))&amp;LEFT(U756,2)&amp;LEFT(V756,2)&amp;LEFT(W756,2))</f>
        <v>CRO20161013NOJE7È</v>
      </c>
      <c r="AC756" s="162">
        <f>COUNTIF($AB$4:$AB$297,AB756)</f>
        <v>0</v>
      </c>
      <c r="AD756" s="162" t="str">
        <f>VLOOKUP(U756,NIVEAUXADMIN!A:B,2,FALSE)</f>
        <v>HT09</v>
      </c>
      <c r="AE756" s="162" t="str">
        <f>VLOOKUP(V756,NIVEAUXADMIN!E:F,2,FALSE)</f>
        <v>HT09934</v>
      </c>
      <c r="AF756" s="162" t="str">
        <f>VLOOKUP(W756,NIVEAUXADMIN!I:J,2,FALSE)</f>
        <v>HT09934-07</v>
      </c>
      <c r="AG756" s="162">
        <f>IF(SUMPRODUCT(($A$4:$A756=A756)*($V$4:$V756=V756))&gt;1,0,1)</f>
        <v>0</v>
      </c>
    </row>
    <row r="757" spans="1:33" s="162" customFormat="1" ht="15" customHeight="1">
      <c r="A757" s="162" t="s">
        <v>2847</v>
      </c>
      <c r="B757" s="162" t="s">
        <v>2848</v>
      </c>
      <c r="C757" s="162" t="s">
        <v>38</v>
      </c>
      <c r="D757" s="162" t="s">
        <v>2702</v>
      </c>
      <c r="F757" s="162" t="s">
        <v>16</v>
      </c>
      <c r="G757" s="162" t="str">
        <f>CHOOSE(MONTH(H757), "Janvier", "Fevrier", "Mars", "Avril", "Mai", "Juin", "Juillet", "Aout", "Septembre", "Octobre", "Novembre", "Decembre")</f>
        <v>Octobre</v>
      </c>
      <c r="H757" s="153">
        <v>42656</v>
      </c>
      <c r="I757" s="84" t="s">
        <v>1051</v>
      </c>
      <c r="J757" s="162" t="s">
        <v>1052</v>
      </c>
      <c r="K757" s="162" t="s">
        <v>1054</v>
      </c>
      <c r="L757" s="72"/>
      <c r="M757" s="80" t="str">
        <f>IFERROR(VLOOKUP(K757,REFERENCES!R:S,2,FALSE),"")</f>
        <v>Nombre</v>
      </c>
      <c r="N757" s="75">
        <v>200</v>
      </c>
      <c r="O757" s="75"/>
      <c r="P757" s="75"/>
      <c r="Q757" s="75"/>
      <c r="R757" s="79">
        <v>500</v>
      </c>
      <c r="S757" s="75">
        <v>100</v>
      </c>
      <c r="U757" s="162" t="s">
        <v>169</v>
      </c>
      <c r="V757" s="162" t="s">
        <v>433</v>
      </c>
      <c r="W757" s="86" t="s">
        <v>1760</v>
      </c>
      <c r="X757" s="166" t="s">
        <v>433</v>
      </c>
      <c r="AB757" s="162" t="str">
        <f>UPPER(LEFT(A757,3)&amp;YEAR(H757)&amp;MONTH(H757)&amp;DAY((H757))&amp;LEFT(U757,2)&amp;LEFT(V757,2)&amp;LEFT(W757,2))</f>
        <v>CRO20161013NOJE7È</v>
      </c>
      <c r="AC757" s="162">
        <f>COUNTIF($AB$4:$AB$297,AB757)</f>
        <v>0</v>
      </c>
      <c r="AD757" s="162" t="str">
        <f>VLOOKUP(U757,NIVEAUXADMIN!A:B,2,FALSE)</f>
        <v>HT09</v>
      </c>
      <c r="AE757" s="162" t="str">
        <f>VLOOKUP(V757,NIVEAUXADMIN!E:F,2,FALSE)</f>
        <v>HT09934</v>
      </c>
      <c r="AF757" s="162" t="str">
        <f>VLOOKUP(W757,NIVEAUXADMIN!I:J,2,FALSE)</f>
        <v>HT09934-07</v>
      </c>
      <c r="AG757" s="162">
        <f>IF(SUMPRODUCT(($A$4:$A757=A757)*($V$4:$V757=V757))&gt;1,0,1)</f>
        <v>0</v>
      </c>
    </row>
    <row r="758" spans="1:33" s="162" customFormat="1" ht="15" customHeight="1">
      <c r="A758" s="162" t="s">
        <v>2847</v>
      </c>
      <c r="B758" s="162" t="s">
        <v>2848</v>
      </c>
      <c r="C758" s="162" t="s">
        <v>38</v>
      </c>
      <c r="D758" s="162" t="s">
        <v>2702</v>
      </c>
      <c r="F758" s="162" t="s">
        <v>16</v>
      </c>
      <c r="G758" s="162" t="str">
        <f>CHOOSE(MONTH(H758), "Janvier", "Fevrier", "Mars", "Avril", "Mai", "Juin", "Juillet", "Aout", "Septembre", "Octobre", "Novembre", "Decembre")</f>
        <v>Novembre</v>
      </c>
      <c r="H758" s="153">
        <v>42678</v>
      </c>
      <c r="I758" s="84" t="s">
        <v>1051</v>
      </c>
      <c r="J758" s="162" t="s">
        <v>1052</v>
      </c>
      <c r="K758" s="162" t="s">
        <v>1062</v>
      </c>
      <c r="L758" s="72"/>
      <c r="M758" s="80" t="str">
        <f>IFERROR(VLOOKUP(K758,REFERENCES!R:S,2,FALSE),"")</f>
        <v>Nombre</v>
      </c>
      <c r="N758" s="75">
        <v>205</v>
      </c>
      <c r="O758" s="75"/>
      <c r="P758" s="75"/>
      <c r="Q758" s="75"/>
      <c r="R758" s="79">
        <v>1385</v>
      </c>
      <c r="S758" s="75">
        <v>277</v>
      </c>
      <c r="U758" s="162" t="s">
        <v>20</v>
      </c>
      <c r="V758" s="162" t="s">
        <v>554</v>
      </c>
      <c r="W758" s="86"/>
      <c r="X758" s="166"/>
      <c r="AB758" s="162" t="str">
        <f>UPPER(LEFT(A758,3)&amp;YEAR(H758)&amp;MONTH(H758)&amp;DAY((H758))&amp;LEFT(U758,2)&amp;LEFT(V758,2)&amp;LEFT(W758,2))</f>
        <v>CRO2016114SUTO</v>
      </c>
      <c r="AC758" s="162">
        <f>COUNTIF($AB$4:$AB$297,AB758)</f>
        <v>0</v>
      </c>
      <c r="AD758" s="162" t="str">
        <f>VLOOKUP(U758,NIVEAUXADMIN!A:B,2,FALSE)</f>
        <v>HT07</v>
      </c>
      <c r="AE758" s="162" t="str">
        <f>VLOOKUP(V758,NIVEAUXADMIN!E:F,2,FALSE)</f>
        <v>HT07712</v>
      </c>
      <c r="AF758" s="162" t="e">
        <f>VLOOKUP(W758,NIVEAUXADMIN!I:J,2,FALSE)</f>
        <v>#N/A</v>
      </c>
      <c r="AG758" s="162">
        <f>IF(SUMPRODUCT(($A$4:$A758=A758)*($V$4:$V758=V758))&gt;1,0,1)</f>
        <v>0</v>
      </c>
    </row>
    <row r="759" spans="1:33" s="162" customFormat="1" ht="15" customHeight="1">
      <c r="A759" s="162" t="s">
        <v>2847</v>
      </c>
      <c r="B759" s="162" t="s">
        <v>2848</v>
      </c>
      <c r="C759" s="162" t="s">
        <v>38</v>
      </c>
      <c r="D759" s="162" t="s">
        <v>2702</v>
      </c>
      <c r="F759" s="162" t="s">
        <v>16</v>
      </c>
      <c r="G759" s="162" t="str">
        <f>CHOOSE(MONTH(H759), "Janvier", "Fevrier", "Mars", "Avril", "Mai", "Juin", "Juillet", "Aout", "Septembre", "Octobre", "Novembre", "Decembre")</f>
        <v>Novembre</v>
      </c>
      <c r="H759" s="153">
        <v>42678</v>
      </c>
      <c r="I759" s="84" t="s">
        <v>1051</v>
      </c>
      <c r="J759" s="162" t="s">
        <v>1052</v>
      </c>
      <c r="K759" s="162" t="s">
        <v>1056</v>
      </c>
      <c r="L759" s="72"/>
      <c r="M759" s="80" t="str">
        <f>IFERROR(VLOOKUP(K759,REFERENCES!R:S,2,FALSE),"")</f>
        <v>Nombre</v>
      </c>
      <c r="N759" s="75">
        <v>400</v>
      </c>
      <c r="O759" s="75"/>
      <c r="P759" s="75"/>
      <c r="Q759" s="75"/>
      <c r="R759" s="79">
        <v>1385</v>
      </c>
      <c r="S759" s="75">
        <v>277</v>
      </c>
      <c r="U759" s="162" t="s">
        <v>20</v>
      </c>
      <c r="V759" s="162" t="s">
        <v>554</v>
      </c>
      <c r="W759" s="86"/>
      <c r="X759" s="166"/>
      <c r="AB759" s="162" t="str">
        <f>UPPER(LEFT(A759,3)&amp;YEAR(H759)&amp;MONTH(H759)&amp;DAY((H759))&amp;LEFT(U759,2)&amp;LEFT(V759,2)&amp;LEFT(W759,2))</f>
        <v>CRO2016114SUTO</v>
      </c>
      <c r="AC759" s="162">
        <f>COUNTIF($AB$4:$AB$297,AB759)</f>
        <v>0</v>
      </c>
      <c r="AD759" s="162" t="str">
        <f>VLOOKUP(U759,NIVEAUXADMIN!A:B,2,FALSE)</f>
        <v>HT07</v>
      </c>
      <c r="AE759" s="162" t="str">
        <f>VLOOKUP(V759,NIVEAUXADMIN!E:F,2,FALSE)</f>
        <v>HT07712</v>
      </c>
      <c r="AF759" s="162" t="e">
        <f>VLOOKUP(W759,NIVEAUXADMIN!I:J,2,FALSE)</f>
        <v>#N/A</v>
      </c>
      <c r="AG759" s="162">
        <f>IF(SUMPRODUCT(($A$4:$A759=A759)*($V$4:$V759=V759))&gt;1,0,1)</f>
        <v>0</v>
      </c>
    </row>
    <row r="760" spans="1:33" s="162" customFormat="1" ht="15" customHeight="1">
      <c r="A760" s="162" t="s">
        <v>2847</v>
      </c>
      <c r="B760" s="162" t="s">
        <v>2848</v>
      </c>
      <c r="C760" s="162" t="s">
        <v>38</v>
      </c>
      <c r="D760" s="162" t="s">
        <v>2702</v>
      </c>
      <c r="F760" s="162" t="s">
        <v>16</v>
      </c>
      <c r="G760" s="162" t="str">
        <f>CHOOSE(MONTH(H760), "Janvier", "Fevrier", "Mars", "Avril", "Mai", "Juin", "Juillet", "Aout", "Septembre", "Octobre", "Novembre", "Decembre")</f>
        <v>Novembre</v>
      </c>
      <c r="H760" s="153">
        <v>42678</v>
      </c>
      <c r="I760" s="84" t="s">
        <v>1049</v>
      </c>
      <c r="J760" s="162" t="s">
        <v>1053</v>
      </c>
      <c r="K760" s="162" t="s">
        <v>1064</v>
      </c>
      <c r="L760" s="72"/>
      <c r="M760" s="80" t="str">
        <f>IFERROR(VLOOKUP(K760,REFERENCES!R:S,2,FALSE),"")</f>
        <v>Nombre</v>
      </c>
      <c r="N760" s="75">
        <v>90</v>
      </c>
      <c r="O760" s="75"/>
      <c r="P760" s="75"/>
      <c r="Q760" s="75"/>
      <c r="R760" s="79">
        <v>1385</v>
      </c>
      <c r="S760" s="75">
        <v>277</v>
      </c>
      <c r="U760" s="162" t="s">
        <v>20</v>
      </c>
      <c r="V760" s="162" t="s">
        <v>554</v>
      </c>
      <c r="W760" s="86"/>
      <c r="X760" s="166"/>
      <c r="AB760" s="162" t="str">
        <f>UPPER(LEFT(A760,3)&amp;YEAR(H760)&amp;MONTH(H760)&amp;DAY((H760))&amp;LEFT(U760,2)&amp;LEFT(V760,2)&amp;LEFT(W760,2))</f>
        <v>CRO2016114SUTO</v>
      </c>
      <c r="AC760" s="162">
        <f>COUNTIF($AB$4:$AB$297,AB760)</f>
        <v>0</v>
      </c>
      <c r="AD760" s="162" t="str">
        <f>VLOOKUP(U760,NIVEAUXADMIN!A:B,2,FALSE)</f>
        <v>HT07</v>
      </c>
      <c r="AE760" s="162" t="str">
        <f>VLOOKUP(V760,NIVEAUXADMIN!E:F,2,FALSE)</f>
        <v>HT07712</v>
      </c>
      <c r="AF760" s="162" t="e">
        <f>VLOOKUP(W760,NIVEAUXADMIN!I:J,2,FALSE)</f>
        <v>#N/A</v>
      </c>
      <c r="AG760" s="162">
        <f>IF(SUMPRODUCT(($A$4:$A760=A760)*($V$4:$V760=V760))&gt;1,0,1)</f>
        <v>0</v>
      </c>
    </row>
    <row r="761" spans="1:33" s="162" customFormat="1" ht="15" customHeight="1">
      <c r="A761" s="162" t="s">
        <v>2847</v>
      </c>
      <c r="B761" s="162" t="s">
        <v>2848</v>
      </c>
      <c r="C761" s="162" t="s">
        <v>38</v>
      </c>
      <c r="D761" s="162" t="s">
        <v>2702</v>
      </c>
      <c r="F761" s="162" t="s">
        <v>16</v>
      </c>
      <c r="G761" s="162" t="str">
        <f>CHOOSE(MONTH(H761), "Janvier", "Fevrier", "Mars", "Avril", "Mai", "Juin", "Juillet", "Aout", "Septembre", "Octobre", "Novembre", "Decembre")</f>
        <v>Novembre</v>
      </c>
      <c r="H761" s="153">
        <v>42678</v>
      </c>
      <c r="I761" s="84" t="s">
        <v>1049</v>
      </c>
      <c r="J761" s="162" t="s">
        <v>1053</v>
      </c>
      <c r="K761" s="162" t="s">
        <v>1048</v>
      </c>
      <c r="L761" s="72"/>
      <c r="M761" s="80" t="str">
        <f>IFERROR(VLOOKUP(K761,REFERENCES!R:S,2,FALSE),"")</f>
        <v>Nombre</v>
      </c>
      <c r="N761" s="75">
        <v>557</v>
      </c>
      <c r="O761" s="75"/>
      <c r="P761" s="75"/>
      <c r="Q761" s="75"/>
      <c r="R761" s="79">
        <v>1385</v>
      </c>
      <c r="S761" s="75">
        <v>277</v>
      </c>
      <c r="U761" s="162" t="s">
        <v>20</v>
      </c>
      <c r="V761" s="162" t="s">
        <v>554</v>
      </c>
      <c r="W761" s="86"/>
      <c r="X761" s="166"/>
      <c r="AB761" s="162" t="str">
        <f>UPPER(LEFT(A761,3)&amp;YEAR(H761)&amp;MONTH(H761)&amp;DAY((H761))&amp;LEFT(U761,2)&amp;LEFT(V761,2)&amp;LEFT(W761,2))</f>
        <v>CRO2016114SUTO</v>
      </c>
      <c r="AC761" s="162">
        <f>COUNTIF($AB$4:$AB$297,AB761)</f>
        <v>0</v>
      </c>
      <c r="AD761" s="162" t="str">
        <f>VLOOKUP(U761,NIVEAUXADMIN!A:B,2,FALSE)</f>
        <v>HT07</v>
      </c>
      <c r="AE761" s="162" t="str">
        <f>VLOOKUP(V761,NIVEAUXADMIN!E:F,2,FALSE)</f>
        <v>HT07712</v>
      </c>
      <c r="AF761" s="162" t="e">
        <f>VLOOKUP(W761,NIVEAUXADMIN!I:J,2,FALSE)</f>
        <v>#N/A</v>
      </c>
      <c r="AG761" s="162">
        <f>IF(SUMPRODUCT(($A$4:$A761=A761)*($V$4:$V761=V761))&gt;1,0,1)</f>
        <v>0</v>
      </c>
    </row>
    <row r="762" spans="1:33" s="162" customFormat="1" ht="15" customHeight="1">
      <c r="A762" s="162" t="s">
        <v>2847</v>
      </c>
      <c r="B762" s="162" t="s">
        <v>2848</v>
      </c>
      <c r="C762" s="162" t="s">
        <v>38</v>
      </c>
      <c r="D762" s="162" t="s">
        <v>2702</v>
      </c>
      <c r="F762" s="162" t="s">
        <v>16</v>
      </c>
      <c r="G762" s="162" t="str">
        <f>CHOOSE(MONTH(H762), "Janvier", "Fevrier", "Mars", "Avril", "Mai", "Juin", "Juillet", "Aout", "Septembre", "Octobre", "Novembre", "Decembre")</f>
        <v>Novembre</v>
      </c>
      <c r="H762" s="153">
        <v>42678</v>
      </c>
      <c r="I762" s="84" t="s">
        <v>1051</v>
      </c>
      <c r="J762" s="162" t="s">
        <v>1052</v>
      </c>
      <c r="K762" s="162" t="s">
        <v>1063</v>
      </c>
      <c r="L762" s="72"/>
      <c r="M762" s="80" t="str">
        <f>IFERROR(VLOOKUP(K762,REFERENCES!R:S,2,FALSE),"")</f>
        <v>Nombre</v>
      </c>
      <c r="N762" s="75">
        <v>200</v>
      </c>
      <c r="O762" s="75"/>
      <c r="P762" s="75"/>
      <c r="Q762" s="75"/>
      <c r="R762" s="79">
        <v>1385</v>
      </c>
      <c r="S762" s="75">
        <v>277</v>
      </c>
      <c r="U762" s="162" t="s">
        <v>20</v>
      </c>
      <c r="V762" s="162" t="s">
        <v>554</v>
      </c>
      <c r="W762" s="86"/>
      <c r="X762" s="166"/>
      <c r="AB762" s="162" t="str">
        <f>UPPER(LEFT(A762,3)&amp;YEAR(H762)&amp;MONTH(H762)&amp;DAY((H762))&amp;LEFT(U762,2)&amp;LEFT(V762,2)&amp;LEFT(W762,2))</f>
        <v>CRO2016114SUTO</v>
      </c>
      <c r="AC762" s="162">
        <f>COUNTIF($AB$4:$AB$297,AB762)</f>
        <v>0</v>
      </c>
      <c r="AD762" s="162" t="str">
        <f>VLOOKUP(U762,NIVEAUXADMIN!A:B,2,FALSE)</f>
        <v>HT07</v>
      </c>
      <c r="AE762" s="162" t="str">
        <f>VLOOKUP(V762,NIVEAUXADMIN!E:F,2,FALSE)</f>
        <v>HT07712</v>
      </c>
      <c r="AF762" s="162" t="e">
        <f>VLOOKUP(W762,NIVEAUXADMIN!I:J,2,FALSE)</f>
        <v>#N/A</v>
      </c>
      <c r="AG762" s="162">
        <f>IF(SUMPRODUCT(($A$4:$A762=A762)*($V$4:$V762=V762))&gt;1,0,1)</f>
        <v>0</v>
      </c>
    </row>
    <row r="763" spans="1:33" s="162" customFormat="1" ht="15" customHeight="1">
      <c r="A763" s="162" t="s">
        <v>2847</v>
      </c>
      <c r="B763" s="162" t="s">
        <v>2848</v>
      </c>
      <c r="C763" s="162" t="s">
        <v>38</v>
      </c>
      <c r="D763" s="162" t="s">
        <v>2702</v>
      </c>
      <c r="F763" s="162" t="s">
        <v>16</v>
      </c>
      <c r="G763" s="162" t="str">
        <f>CHOOSE(MONTH(H763), "Janvier", "Fevrier", "Mars", "Avril", "Mai", "Juin", "Juillet", "Aout", "Septembre", "Octobre", "Novembre", "Decembre")</f>
        <v>Novembre</v>
      </c>
      <c r="H763" s="153">
        <v>42678</v>
      </c>
      <c r="I763" s="84" t="s">
        <v>1051</v>
      </c>
      <c r="J763" s="162" t="s">
        <v>1052</v>
      </c>
      <c r="K763" s="162" t="s">
        <v>1057</v>
      </c>
      <c r="L763" s="72"/>
      <c r="M763" s="80" t="str">
        <f>IFERROR(VLOOKUP(K763,REFERENCES!R:S,2,FALSE),"")</f>
        <v>Nombre</v>
      </c>
      <c r="N763" s="75">
        <v>200</v>
      </c>
      <c r="O763" s="75"/>
      <c r="P763" s="75"/>
      <c r="Q763" s="75"/>
      <c r="R763" s="79">
        <v>1385</v>
      </c>
      <c r="S763" s="75">
        <v>277</v>
      </c>
      <c r="U763" s="162" t="s">
        <v>20</v>
      </c>
      <c r="V763" s="162" t="s">
        <v>554</v>
      </c>
      <c r="W763" s="86"/>
      <c r="X763" s="166"/>
      <c r="AB763" s="162" t="str">
        <f>UPPER(LEFT(A763,3)&amp;YEAR(H763)&amp;MONTH(H763)&amp;DAY((H763))&amp;LEFT(U763,2)&amp;LEFT(V763,2)&amp;LEFT(W763,2))</f>
        <v>CRO2016114SUTO</v>
      </c>
      <c r="AC763" s="162">
        <f>COUNTIF($AB$4:$AB$297,AB763)</f>
        <v>0</v>
      </c>
      <c r="AD763" s="162" t="str">
        <f>VLOOKUP(U763,NIVEAUXADMIN!A:B,2,FALSE)</f>
        <v>HT07</v>
      </c>
      <c r="AE763" s="162" t="str">
        <f>VLOOKUP(V763,NIVEAUXADMIN!E:F,2,FALSE)</f>
        <v>HT07712</v>
      </c>
      <c r="AF763" s="162" t="e">
        <f>VLOOKUP(W763,NIVEAUXADMIN!I:J,2,FALSE)</f>
        <v>#N/A</v>
      </c>
      <c r="AG763" s="162">
        <f>IF(SUMPRODUCT(($A$4:$A763=A763)*($V$4:$V763=V763))&gt;1,0,1)</f>
        <v>0</v>
      </c>
    </row>
    <row r="764" spans="1:33" s="162" customFormat="1" ht="15" customHeight="1">
      <c r="A764" s="162" t="s">
        <v>2847</v>
      </c>
      <c r="B764" s="162" t="s">
        <v>2848</v>
      </c>
      <c r="C764" s="162" t="s">
        <v>38</v>
      </c>
      <c r="D764" s="162" t="s">
        <v>2702</v>
      </c>
      <c r="F764" s="162" t="s">
        <v>16</v>
      </c>
      <c r="G764" s="162" t="str">
        <f>CHOOSE(MONTH(H764), "Janvier", "Fevrier", "Mars", "Avril", "Mai", "Juin", "Juillet", "Aout", "Septembre", "Octobre", "Novembre", "Decembre")</f>
        <v>Novembre</v>
      </c>
      <c r="H764" s="153">
        <v>42679</v>
      </c>
      <c r="I764" s="84" t="s">
        <v>1051</v>
      </c>
      <c r="J764" s="162" t="s">
        <v>1052</v>
      </c>
      <c r="K764" s="162" t="s">
        <v>1056</v>
      </c>
      <c r="L764" s="72"/>
      <c r="M764" s="80" t="str">
        <f>IFERROR(VLOOKUP(K764,REFERENCES!R:S,2,FALSE),"")</f>
        <v>Nombre</v>
      </c>
      <c r="N764" s="75">
        <v>408</v>
      </c>
      <c r="O764" s="75"/>
      <c r="P764" s="75"/>
      <c r="Q764" s="75"/>
      <c r="R764" s="79">
        <v>1020</v>
      </c>
      <c r="S764" s="75">
        <v>204</v>
      </c>
      <c r="U764" s="162" t="s">
        <v>20</v>
      </c>
      <c r="V764" s="162" t="s">
        <v>517</v>
      </c>
      <c r="W764" s="86"/>
      <c r="X764" s="166"/>
      <c r="AB764" s="162" t="str">
        <f>UPPER(LEFT(A764,3)&amp;YEAR(H764)&amp;MONTH(H764)&amp;DAY((H764))&amp;LEFT(U764,2)&amp;LEFT(V764,2)&amp;LEFT(W764,2))</f>
        <v>CRO2016115SUCH</v>
      </c>
      <c r="AC764" s="162">
        <f>COUNTIF($AB$4:$AB$297,AB764)</f>
        <v>0</v>
      </c>
      <c r="AD764" s="162" t="str">
        <f>VLOOKUP(U764,NIVEAUXADMIN!A:B,2,FALSE)</f>
        <v>HT07</v>
      </c>
      <c r="AE764" s="162" t="str">
        <f>VLOOKUP(V764,NIVEAUXADMIN!E:F,2,FALSE)</f>
        <v>HT07713</v>
      </c>
      <c r="AF764" s="162" t="e">
        <f>VLOOKUP(W764,NIVEAUXADMIN!I:J,2,FALSE)</f>
        <v>#N/A</v>
      </c>
      <c r="AG764" s="162">
        <f>IF(SUMPRODUCT(($A$4:$A764=A764)*($V$4:$V764=V764))&gt;1,0,1)</f>
        <v>0</v>
      </c>
    </row>
    <row r="765" spans="1:33" s="162" customFormat="1" ht="15" customHeight="1">
      <c r="A765" s="162" t="s">
        <v>2847</v>
      </c>
      <c r="B765" s="162" t="s">
        <v>2848</v>
      </c>
      <c r="C765" s="162" t="s">
        <v>38</v>
      </c>
      <c r="D765" s="162" t="s">
        <v>2702</v>
      </c>
      <c r="F765" s="162" t="s">
        <v>16</v>
      </c>
      <c r="G765" s="162" t="str">
        <f>CHOOSE(MONTH(H765), "Janvier", "Fevrier", "Mars", "Avril", "Mai", "Juin", "Juillet", "Aout", "Septembre", "Octobre", "Novembre", "Decembre")</f>
        <v>Novembre</v>
      </c>
      <c r="H765" s="153">
        <v>42679</v>
      </c>
      <c r="I765" s="84" t="s">
        <v>1049</v>
      </c>
      <c r="J765" s="162" t="s">
        <v>1053</v>
      </c>
      <c r="K765" s="162" t="s">
        <v>1064</v>
      </c>
      <c r="L765" s="72"/>
      <c r="M765" s="80" t="str">
        <f>IFERROR(VLOOKUP(K765,REFERENCES!R:S,2,FALSE),"")</f>
        <v>Nombre</v>
      </c>
      <c r="N765" s="75">
        <v>204</v>
      </c>
      <c r="O765" s="75"/>
      <c r="P765" s="75"/>
      <c r="Q765" s="75"/>
      <c r="R765" s="79">
        <v>1020</v>
      </c>
      <c r="S765" s="75">
        <v>204</v>
      </c>
      <c r="U765" s="162" t="s">
        <v>20</v>
      </c>
      <c r="V765" s="162" t="s">
        <v>517</v>
      </c>
      <c r="W765" s="86"/>
      <c r="X765" s="166"/>
      <c r="AB765" s="162" t="str">
        <f>UPPER(LEFT(A765,3)&amp;YEAR(H765)&amp;MONTH(H765)&amp;DAY((H765))&amp;LEFT(U765,2)&amp;LEFT(V765,2)&amp;LEFT(W765,2))</f>
        <v>CRO2016115SUCH</v>
      </c>
      <c r="AC765" s="162">
        <f>COUNTIF($AB$4:$AB$297,AB765)</f>
        <v>0</v>
      </c>
      <c r="AD765" s="162" t="str">
        <f>VLOOKUP(U765,NIVEAUXADMIN!A:B,2,FALSE)</f>
        <v>HT07</v>
      </c>
      <c r="AE765" s="162" t="str">
        <f>VLOOKUP(V765,NIVEAUXADMIN!E:F,2,FALSE)</f>
        <v>HT07713</v>
      </c>
      <c r="AF765" s="162" t="e">
        <f>VLOOKUP(W765,NIVEAUXADMIN!I:J,2,FALSE)</f>
        <v>#N/A</v>
      </c>
      <c r="AG765" s="162">
        <f>IF(SUMPRODUCT(($A$4:$A765=A765)*($V$4:$V765=V765))&gt;1,0,1)</f>
        <v>0</v>
      </c>
    </row>
    <row r="766" spans="1:33" s="162" customFormat="1" ht="15" customHeight="1">
      <c r="A766" s="162" t="s">
        <v>2847</v>
      </c>
      <c r="B766" s="162" t="s">
        <v>2848</v>
      </c>
      <c r="C766" s="162" t="s">
        <v>38</v>
      </c>
      <c r="D766" s="162" t="s">
        <v>2702</v>
      </c>
      <c r="F766" s="162" t="s">
        <v>16</v>
      </c>
      <c r="G766" s="162" t="str">
        <f>CHOOSE(MONTH(H766), "Janvier", "Fevrier", "Mars", "Avril", "Mai", "Juin", "Juillet", "Aout", "Septembre", "Octobre", "Novembre", "Decembre")</f>
        <v>Novembre</v>
      </c>
      <c r="H766" s="153">
        <v>42679</v>
      </c>
      <c r="I766" s="84" t="s">
        <v>1049</v>
      </c>
      <c r="J766" s="162" t="s">
        <v>1053</v>
      </c>
      <c r="K766" s="162" t="s">
        <v>1048</v>
      </c>
      <c r="L766" s="72"/>
      <c r="M766" s="80" t="str">
        <f>IFERROR(VLOOKUP(K766,REFERENCES!R:S,2,FALSE),"")</f>
        <v>Nombre</v>
      </c>
      <c r="N766" s="75">
        <v>204</v>
      </c>
      <c r="O766" s="75"/>
      <c r="P766" s="75"/>
      <c r="Q766" s="75"/>
      <c r="R766" s="79">
        <v>1020</v>
      </c>
      <c r="S766" s="75">
        <v>204</v>
      </c>
      <c r="U766" s="162" t="s">
        <v>20</v>
      </c>
      <c r="V766" s="162" t="s">
        <v>517</v>
      </c>
      <c r="W766" s="86"/>
      <c r="X766" s="166"/>
      <c r="AB766" s="162" t="str">
        <f>UPPER(LEFT(A766,3)&amp;YEAR(H766)&amp;MONTH(H766)&amp;DAY((H766))&amp;LEFT(U766,2)&amp;LEFT(V766,2)&amp;LEFT(W766,2))</f>
        <v>CRO2016115SUCH</v>
      </c>
      <c r="AC766" s="162">
        <f>COUNTIF($AB$4:$AB$297,AB766)</f>
        <v>0</v>
      </c>
      <c r="AD766" s="162" t="str">
        <f>VLOOKUP(U766,NIVEAUXADMIN!A:B,2,FALSE)</f>
        <v>HT07</v>
      </c>
      <c r="AE766" s="162" t="str">
        <f>VLOOKUP(V766,NIVEAUXADMIN!E:F,2,FALSE)</f>
        <v>HT07713</v>
      </c>
      <c r="AF766" s="162" t="e">
        <f>VLOOKUP(W766,NIVEAUXADMIN!I:J,2,FALSE)</f>
        <v>#N/A</v>
      </c>
      <c r="AG766" s="162">
        <f>IF(SUMPRODUCT(($A$4:$A766=A766)*($V$4:$V766=V766))&gt;1,0,1)</f>
        <v>0</v>
      </c>
    </row>
    <row r="767" spans="1:33" s="162" customFormat="1" ht="15" customHeight="1">
      <c r="A767" s="162" t="s">
        <v>2847</v>
      </c>
      <c r="B767" s="162" t="s">
        <v>2848</v>
      </c>
      <c r="C767" s="162" t="s">
        <v>38</v>
      </c>
      <c r="D767" s="162" t="s">
        <v>2702</v>
      </c>
      <c r="F767" s="162" t="s">
        <v>16</v>
      </c>
      <c r="G767" s="162" t="str">
        <f>CHOOSE(MONTH(H767), "Janvier", "Fevrier", "Mars", "Avril", "Mai", "Juin", "Juillet", "Aout", "Septembre", "Octobre", "Novembre", "Decembre")</f>
        <v>Novembre</v>
      </c>
      <c r="H767" s="153">
        <v>42679</v>
      </c>
      <c r="I767" s="84" t="s">
        <v>1051</v>
      </c>
      <c r="J767" s="162" t="s">
        <v>1052</v>
      </c>
      <c r="K767" s="162" t="s">
        <v>1063</v>
      </c>
      <c r="L767" s="72"/>
      <c r="M767" s="80" t="str">
        <f>IFERROR(VLOOKUP(K767,REFERENCES!R:S,2,FALSE),"")</f>
        <v>Nombre</v>
      </c>
      <c r="N767" s="75">
        <v>204</v>
      </c>
      <c r="O767" s="75"/>
      <c r="P767" s="75"/>
      <c r="Q767" s="75"/>
      <c r="R767" s="79">
        <v>1020</v>
      </c>
      <c r="S767" s="75">
        <v>204</v>
      </c>
      <c r="U767" s="162" t="s">
        <v>20</v>
      </c>
      <c r="V767" s="162" t="s">
        <v>517</v>
      </c>
      <c r="W767" s="86"/>
      <c r="X767" s="166"/>
      <c r="AB767" s="162" t="str">
        <f>UPPER(LEFT(A767,3)&amp;YEAR(H767)&amp;MONTH(H767)&amp;DAY((H767))&amp;LEFT(U767,2)&amp;LEFT(V767,2)&amp;LEFT(W767,2))</f>
        <v>CRO2016115SUCH</v>
      </c>
      <c r="AC767" s="162">
        <f>COUNTIF($AB$4:$AB$297,AB767)</f>
        <v>0</v>
      </c>
      <c r="AD767" s="162" t="str">
        <f>VLOOKUP(U767,NIVEAUXADMIN!A:B,2,FALSE)</f>
        <v>HT07</v>
      </c>
      <c r="AE767" s="162" t="str">
        <f>VLOOKUP(V767,NIVEAUXADMIN!E:F,2,FALSE)</f>
        <v>HT07713</v>
      </c>
      <c r="AF767" s="162" t="e">
        <f>VLOOKUP(W767,NIVEAUXADMIN!I:J,2,FALSE)</f>
        <v>#N/A</v>
      </c>
      <c r="AG767" s="162">
        <f>IF(SUMPRODUCT(($A$4:$A767=A767)*($V$4:$V767=V767))&gt;1,0,1)</f>
        <v>0</v>
      </c>
    </row>
    <row r="768" spans="1:33" s="162" customFormat="1" ht="15" customHeight="1">
      <c r="A768" s="162" t="s">
        <v>2847</v>
      </c>
      <c r="B768" s="162" t="s">
        <v>2848</v>
      </c>
      <c r="C768" s="162" t="s">
        <v>38</v>
      </c>
      <c r="D768" s="162" t="s">
        <v>2702</v>
      </c>
      <c r="F768" s="162" t="s">
        <v>16</v>
      </c>
      <c r="G768" s="162" t="str">
        <f>CHOOSE(MONTH(H768), "Janvier", "Fevrier", "Mars", "Avril", "Mai", "Juin", "Juillet", "Aout", "Septembre", "Octobre", "Novembre", "Decembre")</f>
        <v>Novembre</v>
      </c>
      <c r="H768" s="153">
        <v>42681</v>
      </c>
      <c r="I768" s="84" t="s">
        <v>1051</v>
      </c>
      <c r="J768" s="162" t="s">
        <v>1052</v>
      </c>
      <c r="K768" s="162" t="s">
        <v>1056</v>
      </c>
      <c r="L768" s="72"/>
      <c r="M768" s="80" t="str">
        <f>IFERROR(VLOOKUP(K768,REFERENCES!R:S,2,FALSE),"")</f>
        <v>Nombre</v>
      </c>
      <c r="N768" s="75">
        <v>150</v>
      </c>
      <c r="O768" s="75"/>
      <c r="P768" s="75"/>
      <c r="Q768" s="75"/>
      <c r="R768" s="79">
        <v>300</v>
      </c>
      <c r="S768" s="75">
        <v>60</v>
      </c>
      <c r="U768" s="162" t="s">
        <v>169</v>
      </c>
      <c r="V768" s="162" t="s">
        <v>436</v>
      </c>
      <c r="W768" s="86"/>
      <c r="X768" s="166"/>
      <c r="AB768" s="162" t="str">
        <f>UPPER(LEFT(A768,3)&amp;YEAR(H768)&amp;MONTH(H768)&amp;DAY((H768))&amp;LEFT(U768,2)&amp;LEFT(V768,2)&amp;LEFT(W768,2))</f>
        <v>CRO2016117NOLA</v>
      </c>
      <c r="AC768" s="162">
        <f>COUNTIF($AB$4:$AB$297,AB768)</f>
        <v>0</v>
      </c>
      <c r="AD768" s="162" t="str">
        <f>VLOOKUP(U768,NIVEAUXADMIN!A:B,2,FALSE)</f>
        <v>HT09</v>
      </c>
      <c r="AE768" s="162" t="str">
        <f>VLOOKUP(V768,NIVEAUXADMIN!E:F,2,FALSE)</f>
        <v>HT09912</v>
      </c>
      <c r="AF768" s="162" t="e">
        <f>VLOOKUP(W768,NIVEAUXADMIN!I:J,2,FALSE)</f>
        <v>#N/A</v>
      </c>
      <c r="AG768" s="162">
        <f>IF(SUMPRODUCT(($A$4:$A768=A768)*($V$4:$V768=V768))&gt;1,0,1)</f>
        <v>1</v>
      </c>
    </row>
    <row r="769" spans="1:33" s="162" customFormat="1" ht="15" customHeight="1">
      <c r="A769" s="162" t="s">
        <v>2847</v>
      </c>
      <c r="B769" s="162" t="s">
        <v>2848</v>
      </c>
      <c r="C769" s="162" t="s">
        <v>38</v>
      </c>
      <c r="D769" s="162" t="s">
        <v>2702</v>
      </c>
      <c r="F769" s="162" t="s">
        <v>16</v>
      </c>
      <c r="G769" s="162" t="str">
        <f>CHOOSE(MONTH(H769), "Janvier", "Fevrier", "Mars", "Avril", "Mai", "Juin", "Juillet", "Aout", "Septembre", "Octobre", "Novembre", "Decembre")</f>
        <v>Novembre</v>
      </c>
      <c r="H769" s="153">
        <v>42681</v>
      </c>
      <c r="I769" s="84" t="s">
        <v>1049</v>
      </c>
      <c r="J769" s="162" t="s">
        <v>1053</v>
      </c>
      <c r="K769" s="162" t="s">
        <v>1064</v>
      </c>
      <c r="L769" s="72"/>
      <c r="M769" s="80" t="str">
        <f>IFERROR(VLOOKUP(K769,REFERENCES!R:S,2,FALSE),"")</f>
        <v>Nombre</v>
      </c>
      <c r="N769" s="75">
        <v>30</v>
      </c>
      <c r="O769" s="75"/>
      <c r="P769" s="75"/>
      <c r="Q769" s="75"/>
      <c r="R769" s="79">
        <v>300</v>
      </c>
      <c r="S769" s="75">
        <v>60</v>
      </c>
      <c r="U769" s="162" t="s">
        <v>169</v>
      </c>
      <c r="V769" s="162" t="s">
        <v>436</v>
      </c>
      <c r="W769" s="86"/>
      <c r="X769" s="166"/>
      <c r="AB769" s="162" t="str">
        <f>UPPER(LEFT(A769,3)&amp;YEAR(H769)&amp;MONTH(H769)&amp;DAY((H769))&amp;LEFT(U769,2)&amp;LEFT(V769,2)&amp;LEFT(W769,2))</f>
        <v>CRO2016117NOLA</v>
      </c>
      <c r="AC769" s="162">
        <f>COUNTIF($AB$4:$AB$297,AB769)</f>
        <v>0</v>
      </c>
      <c r="AD769" s="162" t="str">
        <f>VLOOKUP(U769,NIVEAUXADMIN!A:B,2,FALSE)</f>
        <v>HT09</v>
      </c>
      <c r="AE769" s="162" t="str">
        <f>VLOOKUP(V769,NIVEAUXADMIN!E:F,2,FALSE)</f>
        <v>HT09912</v>
      </c>
      <c r="AF769" s="162" t="e">
        <f>VLOOKUP(W769,NIVEAUXADMIN!I:J,2,FALSE)</f>
        <v>#N/A</v>
      </c>
      <c r="AG769" s="162">
        <f>IF(SUMPRODUCT(($A$4:$A769=A769)*($V$4:$V769=V769))&gt;1,0,1)</f>
        <v>0</v>
      </c>
    </row>
    <row r="770" spans="1:33" s="162" customFormat="1" ht="15" customHeight="1">
      <c r="A770" s="162" t="s">
        <v>2847</v>
      </c>
      <c r="B770" s="162" t="s">
        <v>2848</v>
      </c>
      <c r="C770" s="162" t="s">
        <v>38</v>
      </c>
      <c r="D770" s="162" t="s">
        <v>2702</v>
      </c>
      <c r="F770" s="162" t="s">
        <v>16</v>
      </c>
      <c r="G770" s="162" t="str">
        <f>CHOOSE(MONTH(H770), "Janvier", "Fevrier", "Mars", "Avril", "Mai", "Juin", "Juillet", "Aout", "Septembre", "Octobre", "Novembre", "Decembre")</f>
        <v>Novembre</v>
      </c>
      <c r="H770" s="153">
        <v>42681</v>
      </c>
      <c r="I770" s="84" t="s">
        <v>1051</v>
      </c>
      <c r="J770" s="162" t="s">
        <v>1052</v>
      </c>
      <c r="K770" s="162" t="s">
        <v>1063</v>
      </c>
      <c r="L770" s="72"/>
      <c r="M770" s="80" t="str">
        <f>IFERROR(VLOOKUP(K770,REFERENCES!R:S,2,FALSE),"")</f>
        <v>Nombre</v>
      </c>
      <c r="N770" s="75">
        <v>60</v>
      </c>
      <c r="O770" s="75"/>
      <c r="P770" s="75"/>
      <c r="Q770" s="75"/>
      <c r="R770" s="79">
        <v>300</v>
      </c>
      <c r="S770" s="75">
        <v>60</v>
      </c>
      <c r="U770" s="162" t="s">
        <v>169</v>
      </c>
      <c r="V770" s="162" t="s">
        <v>436</v>
      </c>
      <c r="W770" s="86"/>
      <c r="X770" s="166"/>
      <c r="AB770" s="162" t="str">
        <f>UPPER(LEFT(A770,3)&amp;YEAR(H770)&amp;MONTH(H770)&amp;DAY((H770))&amp;LEFT(U770,2)&amp;LEFT(V770,2)&amp;LEFT(W770,2))</f>
        <v>CRO2016117NOLA</v>
      </c>
      <c r="AC770" s="162">
        <f>COUNTIF($AB$4:$AB$297,AB770)</f>
        <v>0</v>
      </c>
      <c r="AD770" s="162" t="str">
        <f>VLOOKUP(U770,NIVEAUXADMIN!A:B,2,FALSE)</f>
        <v>HT09</v>
      </c>
      <c r="AE770" s="162" t="str">
        <f>VLOOKUP(V770,NIVEAUXADMIN!E:F,2,FALSE)</f>
        <v>HT09912</v>
      </c>
      <c r="AF770" s="162" t="e">
        <f>VLOOKUP(W770,NIVEAUXADMIN!I:J,2,FALSE)</f>
        <v>#N/A</v>
      </c>
      <c r="AG770" s="162">
        <f>IF(SUMPRODUCT(($A$4:$A770=A770)*($V$4:$V770=V770))&gt;1,0,1)</f>
        <v>0</v>
      </c>
    </row>
    <row r="771" spans="1:33" s="162" customFormat="1" ht="15" customHeight="1">
      <c r="A771" s="162" t="s">
        <v>2847</v>
      </c>
      <c r="B771" s="162" t="s">
        <v>2848</v>
      </c>
      <c r="C771" s="162" t="s">
        <v>38</v>
      </c>
      <c r="D771" s="162" t="s">
        <v>2702</v>
      </c>
      <c r="F771" s="162" t="s">
        <v>16</v>
      </c>
      <c r="G771" s="162" t="str">
        <f>CHOOSE(MONTH(H771), "Janvier", "Fevrier", "Mars", "Avril", "Mai", "Juin", "Juillet", "Aout", "Septembre", "Octobre", "Novembre", "Decembre")</f>
        <v>Novembre</v>
      </c>
      <c r="H771" s="153">
        <v>42681</v>
      </c>
      <c r="I771" s="84" t="s">
        <v>1051</v>
      </c>
      <c r="J771" s="162" t="s">
        <v>1052</v>
      </c>
      <c r="K771" s="162" t="s">
        <v>1056</v>
      </c>
      <c r="L771" s="72"/>
      <c r="M771" s="80" t="str">
        <f>IFERROR(VLOOKUP(K771,REFERENCES!R:S,2,FALSE),"")</f>
        <v>Nombre</v>
      </c>
      <c r="N771" s="75">
        <v>890</v>
      </c>
      <c r="O771" s="75"/>
      <c r="P771" s="75"/>
      <c r="Q771" s="75"/>
      <c r="R771" s="79">
        <v>2225</v>
      </c>
      <c r="S771" s="75">
        <v>445</v>
      </c>
      <c r="U771" s="162" t="s">
        <v>20</v>
      </c>
      <c r="V771" s="162" t="s">
        <v>554</v>
      </c>
      <c r="W771" s="86"/>
      <c r="X771" s="166"/>
      <c r="AB771" s="162" t="str">
        <f>UPPER(LEFT(A771,3)&amp;YEAR(H771)&amp;MONTH(H771)&amp;DAY((H771))&amp;LEFT(U771,2)&amp;LEFT(V771,2)&amp;LEFT(W771,2))</f>
        <v>CRO2016117SUTO</v>
      </c>
      <c r="AC771" s="162">
        <f>COUNTIF($AB$4:$AB$297,AB771)</f>
        <v>0</v>
      </c>
      <c r="AD771" s="162" t="str">
        <f>VLOOKUP(U771,NIVEAUXADMIN!A:B,2,FALSE)</f>
        <v>HT07</v>
      </c>
      <c r="AE771" s="162" t="str">
        <f>VLOOKUP(V771,NIVEAUXADMIN!E:F,2,FALSE)</f>
        <v>HT07712</v>
      </c>
      <c r="AF771" s="162" t="e">
        <f>VLOOKUP(W771,NIVEAUXADMIN!I:J,2,FALSE)</f>
        <v>#N/A</v>
      </c>
      <c r="AG771" s="162">
        <f>IF(SUMPRODUCT(($A$4:$A771=A771)*($V$4:$V771=V771))&gt;1,0,1)</f>
        <v>0</v>
      </c>
    </row>
    <row r="772" spans="1:33" s="162" customFormat="1" ht="15" customHeight="1">
      <c r="A772" s="162" t="s">
        <v>2847</v>
      </c>
      <c r="B772" s="162" t="s">
        <v>2848</v>
      </c>
      <c r="C772" s="162" t="s">
        <v>38</v>
      </c>
      <c r="D772" s="162" t="s">
        <v>2702</v>
      </c>
      <c r="F772" s="162" t="s">
        <v>16</v>
      </c>
      <c r="G772" s="162" t="str">
        <f>CHOOSE(MONTH(H772), "Janvier", "Fevrier", "Mars", "Avril", "Mai", "Juin", "Juillet", "Aout", "Septembre", "Octobre", "Novembre", "Decembre")</f>
        <v>Novembre</v>
      </c>
      <c r="H772" s="153">
        <v>42681</v>
      </c>
      <c r="I772" s="84" t="s">
        <v>1049</v>
      </c>
      <c r="J772" s="162" t="s">
        <v>1053</v>
      </c>
      <c r="K772" s="162" t="s">
        <v>1048</v>
      </c>
      <c r="L772" s="72"/>
      <c r="M772" s="80" t="str">
        <f>IFERROR(VLOOKUP(K772,REFERENCES!R:S,2,FALSE),"")</f>
        <v>Nombre</v>
      </c>
      <c r="N772" s="75">
        <v>445</v>
      </c>
      <c r="O772" s="75"/>
      <c r="P772" s="75"/>
      <c r="Q772" s="75"/>
      <c r="R772" s="79">
        <v>2225</v>
      </c>
      <c r="S772" s="75">
        <v>445</v>
      </c>
      <c r="U772" s="162" t="s">
        <v>20</v>
      </c>
      <c r="V772" s="162" t="s">
        <v>554</v>
      </c>
      <c r="W772" s="86"/>
      <c r="X772" s="166"/>
      <c r="AB772" s="162" t="str">
        <f>UPPER(LEFT(A772,3)&amp;YEAR(H772)&amp;MONTH(H772)&amp;DAY((H772))&amp;LEFT(U772,2)&amp;LEFT(V772,2)&amp;LEFT(W772,2))</f>
        <v>CRO2016117SUTO</v>
      </c>
      <c r="AC772" s="162">
        <f>COUNTIF($AB$4:$AB$297,AB772)</f>
        <v>0</v>
      </c>
      <c r="AD772" s="162" t="str">
        <f>VLOOKUP(U772,NIVEAUXADMIN!A:B,2,FALSE)</f>
        <v>HT07</v>
      </c>
      <c r="AE772" s="162" t="str">
        <f>VLOOKUP(V772,NIVEAUXADMIN!E:F,2,FALSE)</f>
        <v>HT07712</v>
      </c>
      <c r="AF772" s="162" t="e">
        <f>VLOOKUP(W772,NIVEAUXADMIN!I:J,2,FALSE)</f>
        <v>#N/A</v>
      </c>
      <c r="AG772" s="162">
        <f>IF(SUMPRODUCT(($A$4:$A772=A772)*($V$4:$V772=V772))&gt;1,0,1)</f>
        <v>0</v>
      </c>
    </row>
    <row r="773" spans="1:33" s="162" customFormat="1" ht="15" customHeight="1">
      <c r="A773" s="162" t="s">
        <v>2847</v>
      </c>
      <c r="B773" s="162" t="s">
        <v>2848</v>
      </c>
      <c r="C773" s="162" t="s">
        <v>38</v>
      </c>
      <c r="D773" s="162" t="s">
        <v>2702</v>
      </c>
      <c r="F773" s="162" t="s">
        <v>16</v>
      </c>
      <c r="G773" s="162" t="str">
        <f>CHOOSE(MONTH(H773), "Janvier", "Fevrier", "Mars", "Avril", "Mai", "Juin", "Juillet", "Aout", "Septembre", "Octobre", "Novembre", "Decembre")</f>
        <v>Novembre</v>
      </c>
      <c r="H773" s="153">
        <v>42681</v>
      </c>
      <c r="I773" s="84" t="s">
        <v>1051</v>
      </c>
      <c r="J773" s="162" t="s">
        <v>1052</v>
      </c>
      <c r="K773" s="162" t="s">
        <v>1063</v>
      </c>
      <c r="L773" s="72"/>
      <c r="M773" s="80" t="str">
        <f>IFERROR(VLOOKUP(K773,REFERENCES!R:S,2,FALSE),"")</f>
        <v>Nombre</v>
      </c>
      <c r="N773" s="75">
        <v>445</v>
      </c>
      <c r="O773" s="75"/>
      <c r="P773" s="75"/>
      <c r="Q773" s="75"/>
      <c r="R773" s="79">
        <v>2225</v>
      </c>
      <c r="S773" s="75">
        <v>445</v>
      </c>
      <c r="U773" s="162" t="s">
        <v>20</v>
      </c>
      <c r="V773" s="162" t="s">
        <v>554</v>
      </c>
      <c r="W773" s="86"/>
      <c r="X773" s="166"/>
      <c r="AB773" s="162" t="str">
        <f>UPPER(LEFT(A773,3)&amp;YEAR(H773)&amp;MONTH(H773)&amp;DAY((H773))&amp;LEFT(U773,2)&amp;LEFT(V773,2)&amp;LEFT(W773,2))</f>
        <v>CRO2016117SUTO</v>
      </c>
      <c r="AC773" s="162">
        <f>COUNTIF($AB$4:$AB$297,AB773)</f>
        <v>0</v>
      </c>
      <c r="AD773" s="162" t="str">
        <f>VLOOKUP(U773,NIVEAUXADMIN!A:B,2,FALSE)</f>
        <v>HT07</v>
      </c>
      <c r="AE773" s="162" t="str">
        <f>VLOOKUP(V773,NIVEAUXADMIN!E:F,2,FALSE)</f>
        <v>HT07712</v>
      </c>
      <c r="AF773" s="162" t="e">
        <f>VLOOKUP(W773,NIVEAUXADMIN!I:J,2,FALSE)</f>
        <v>#N/A</v>
      </c>
      <c r="AG773" s="162">
        <f>IF(SUMPRODUCT(($A$4:$A773=A773)*($V$4:$V773=V773))&gt;1,0,1)</f>
        <v>0</v>
      </c>
    </row>
    <row r="774" spans="1:33" s="162" customFormat="1" ht="15" customHeight="1">
      <c r="A774" s="162" t="s">
        <v>2847</v>
      </c>
      <c r="B774" s="162" t="s">
        <v>2848</v>
      </c>
      <c r="C774" s="162" t="s">
        <v>38</v>
      </c>
      <c r="D774" s="162" t="s">
        <v>2702</v>
      </c>
      <c r="F774" s="162" t="s">
        <v>16</v>
      </c>
      <c r="G774" s="162" t="str">
        <f>CHOOSE(MONTH(H774), "Janvier", "Fevrier", "Mars", "Avril", "Mai", "Juin", "Juillet", "Aout", "Septembre", "Octobre", "Novembre", "Decembre")</f>
        <v>Novembre</v>
      </c>
      <c r="H774" s="153">
        <v>42682</v>
      </c>
      <c r="I774" s="84" t="s">
        <v>1051</v>
      </c>
      <c r="J774" s="162" t="s">
        <v>1052</v>
      </c>
      <c r="K774" s="162" t="s">
        <v>1056</v>
      </c>
      <c r="L774" s="72"/>
      <c r="M774" s="80" t="str">
        <f>IFERROR(VLOOKUP(K774,REFERENCES!R:S,2,FALSE),"")</f>
        <v>Nombre</v>
      </c>
      <c r="N774" s="75">
        <v>500</v>
      </c>
      <c r="O774" s="75"/>
      <c r="P774" s="75"/>
      <c r="Q774" s="75"/>
      <c r="R774" s="79">
        <v>1250</v>
      </c>
      <c r="S774" s="75">
        <v>250</v>
      </c>
      <c r="U774" s="162" t="s">
        <v>20</v>
      </c>
      <c r="V774" s="162" t="s">
        <v>517</v>
      </c>
      <c r="W774" s="86"/>
      <c r="X774" s="166"/>
      <c r="AB774" s="162" t="str">
        <f>UPPER(LEFT(A774,3)&amp;YEAR(H774)&amp;MONTH(H774)&amp;DAY((H774))&amp;LEFT(U774,2)&amp;LEFT(V774,2)&amp;LEFT(W774,2))</f>
        <v>CRO2016118SUCH</v>
      </c>
      <c r="AC774" s="162">
        <f>COUNTIF($AB$4:$AB$297,AB774)</f>
        <v>0</v>
      </c>
      <c r="AD774" s="162" t="str">
        <f>VLOOKUP(U774,NIVEAUXADMIN!A:B,2,FALSE)</f>
        <v>HT07</v>
      </c>
      <c r="AE774" s="162" t="str">
        <f>VLOOKUP(V774,NIVEAUXADMIN!E:F,2,FALSE)</f>
        <v>HT07713</v>
      </c>
      <c r="AF774" s="162" t="e">
        <f>VLOOKUP(W774,NIVEAUXADMIN!I:J,2,FALSE)</f>
        <v>#N/A</v>
      </c>
      <c r="AG774" s="162">
        <f>IF(SUMPRODUCT(($A$4:$A774=A774)*($V$4:$V774=V774))&gt;1,0,1)</f>
        <v>0</v>
      </c>
    </row>
    <row r="775" spans="1:33" s="162" customFormat="1" ht="15" customHeight="1">
      <c r="A775" s="162" t="s">
        <v>2847</v>
      </c>
      <c r="B775" s="162" t="s">
        <v>2848</v>
      </c>
      <c r="C775" s="162" t="s">
        <v>38</v>
      </c>
      <c r="D775" s="162" t="s">
        <v>2702</v>
      </c>
      <c r="F775" s="162" t="s">
        <v>16</v>
      </c>
      <c r="G775" s="162" t="str">
        <f>CHOOSE(MONTH(H775), "Janvier", "Fevrier", "Mars", "Avril", "Mai", "Juin", "Juillet", "Aout", "Septembre", "Octobre", "Novembre", "Decembre")</f>
        <v>Novembre</v>
      </c>
      <c r="H775" s="153">
        <v>42682</v>
      </c>
      <c r="I775" s="84" t="s">
        <v>1049</v>
      </c>
      <c r="J775" s="162" t="s">
        <v>1053</v>
      </c>
      <c r="K775" s="162" t="s">
        <v>1064</v>
      </c>
      <c r="L775" s="72"/>
      <c r="M775" s="80" t="str">
        <f>IFERROR(VLOOKUP(K775,REFERENCES!R:S,2,FALSE),"")</f>
        <v>Nombre</v>
      </c>
      <c r="N775" s="75">
        <v>250</v>
      </c>
      <c r="O775" s="75"/>
      <c r="P775" s="75"/>
      <c r="Q775" s="75"/>
      <c r="R775" s="79">
        <v>1250</v>
      </c>
      <c r="S775" s="75">
        <v>250</v>
      </c>
      <c r="U775" s="162" t="s">
        <v>20</v>
      </c>
      <c r="V775" s="162" t="s">
        <v>517</v>
      </c>
      <c r="W775" s="86"/>
      <c r="X775" s="166"/>
      <c r="AB775" s="162" t="str">
        <f>UPPER(LEFT(A775,3)&amp;YEAR(H775)&amp;MONTH(H775)&amp;DAY((H775))&amp;LEFT(U775,2)&amp;LEFT(V775,2)&amp;LEFT(W775,2))</f>
        <v>CRO2016118SUCH</v>
      </c>
      <c r="AC775" s="162">
        <f>COUNTIF($AB$4:$AB$297,AB775)</f>
        <v>0</v>
      </c>
      <c r="AD775" s="162" t="str">
        <f>VLOOKUP(U775,NIVEAUXADMIN!A:B,2,FALSE)</f>
        <v>HT07</v>
      </c>
      <c r="AE775" s="162" t="str">
        <f>VLOOKUP(V775,NIVEAUXADMIN!E:F,2,FALSE)</f>
        <v>HT07713</v>
      </c>
      <c r="AF775" s="162" t="e">
        <f>VLOOKUP(W775,NIVEAUXADMIN!I:J,2,FALSE)</f>
        <v>#N/A</v>
      </c>
      <c r="AG775" s="162">
        <f>IF(SUMPRODUCT(($A$4:$A775=A775)*($V$4:$V775=V775))&gt;1,0,1)</f>
        <v>0</v>
      </c>
    </row>
    <row r="776" spans="1:33" s="162" customFormat="1" ht="15" customHeight="1">
      <c r="A776" s="162" t="s">
        <v>2847</v>
      </c>
      <c r="B776" s="162" t="s">
        <v>2848</v>
      </c>
      <c r="C776" s="162" t="s">
        <v>38</v>
      </c>
      <c r="D776" s="162" t="s">
        <v>2702</v>
      </c>
      <c r="F776" s="162" t="s">
        <v>16</v>
      </c>
      <c r="G776" s="162" t="str">
        <f>CHOOSE(MONTH(H776), "Janvier", "Fevrier", "Mars", "Avril", "Mai", "Juin", "Juillet", "Aout", "Septembre", "Octobre", "Novembre", "Decembre")</f>
        <v>Novembre</v>
      </c>
      <c r="H776" s="153">
        <v>42682</v>
      </c>
      <c r="I776" s="84" t="s">
        <v>1049</v>
      </c>
      <c r="J776" s="162" t="s">
        <v>1053</v>
      </c>
      <c r="K776" s="162" t="s">
        <v>1048</v>
      </c>
      <c r="L776" s="72"/>
      <c r="M776" s="80" t="str">
        <f>IFERROR(VLOOKUP(K776,REFERENCES!R:S,2,FALSE),"")</f>
        <v>Nombre</v>
      </c>
      <c r="N776" s="75">
        <v>250</v>
      </c>
      <c r="O776" s="75"/>
      <c r="P776" s="75"/>
      <c r="Q776" s="75"/>
      <c r="R776" s="79">
        <v>1250</v>
      </c>
      <c r="S776" s="75">
        <v>250</v>
      </c>
      <c r="U776" s="162" t="s">
        <v>20</v>
      </c>
      <c r="V776" s="162" t="s">
        <v>517</v>
      </c>
      <c r="W776" s="86"/>
      <c r="X776" s="166"/>
      <c r="AB776" s="162" t="str">
        <f>UPPER(LEFT(A776,3)&amp;YEAR(H776)&amp;MONTH(H776)&amp;DAY((H776))&amp;LEFT(U776,2)&amp;LEFT(V776,2)&amp;LEFT(W776,2))</f>
        <v>CRO2016118SUCH</v>
      </c>
      <c r="AC776" s="162">
        <f>COUNTIF($AB$4:$AB$297,AB776)</f>
        <v>0</v>
      </c>
      <c r="AD776" s="162" t="str">
        <f>VLOOKUP(U776,NIVEAUXADMIN!A:B,2,FALSE)</f>
        <v>HT07</v>
      </c>
      <c r="AE776" s="162" t="str">
        <f>VLOOKUP(V776,NIVEAUXADMIN!E:F,2,FALSE)</f>
        <v>HT07713</v>
      </c>
      <c r="AF776" s="162" t="e">
        <f>VLOOKUP(W776,NIVEAUXADMIN!I:J,2,FALSE)</f>
        <v>#N/A</v>
      </c>
      <c r="AG776" s="162">
        <f>IF(SUMPRODUCT(($A$4:$A776=A776)*($V$4:$V776=V776))&gt;1,0,1)</f>
        <v>0</v>
      </c>
    </row>
    <row r="777" spans="1:33" s="162" customFormat="1" ht="15" customHeight="1">
      <c r="A777" s="162" t="s">
        <v>2847</v>
      </c>
      <c r="B777" s="162" t="s">
        <v>2848</v>
      </c>
      <c r="C777" s="162" t="s">
        <v>38</v>
      </c>
      <c r="D777" s="162" t="s">
        <v>2702</v>
      </c>
      <c r="F777" s="162" t="s">
        <v>16</v>
      </c>
      <c r="G777" s="162" t="str">
        <f>CHOOSE(MONTH(H777), "Janvier", "Fevrier", "Mars", "Avril", "Mai", "Juin", "Juillet", "Aout", "Septembre", "Octobre", "Novembre", "Decembre")</f>
        <v>Novembre</v>
      </c>
      <c r="H777" s="153">
        <v>42682</v>
      </c>
      <c r="I777" s="84" t="s">
        <v>1051</v>
      </c>
      <c r="J777" s="162" t="s">
        <v>1052</v>
      </c>
      <c r="K777" s="162" t="s">
        <v>1063</v>
      </c>
      <c r="L777" s="72"/>
      <c r="M777" s="80" t="str">
        <f>IFERROR(VLOOKUP(K777,REFERENCES!R:S,2,FALSE),"")</f>
        <v>Nombre</v>
      </c>
      <c r="N777" s="75">
        <v>250</v>
      </c>
      <c r="O777" s="75"/>
      <c r="P777" s="75"/>
      <c r="Q777" s="75"/>
      <c r="R777" s="79">
        <v>1250</v>
      </c>
      <c r="S777" s="75">
        <v>250</v>
      </c>
      <c r="U777" s="162" t="s">
        <v>20</v>
      </c>
      <c r="V777" s="162" t="s">
        <v>517</v>
      </c>
      <c r="W777" s="86"/>
      <c r="X777" s="166"/>
      <c r="AB777" s="162" t="str">
        <f>UPPER(LEFT(A777,3)&amp;YEAR(H777)&amp;MONTH(H777)&amp;DAY((H777))&amp;LEFT(U777,2)&amp;LEFT(V777,2)&amp;LEFT(W777,2))</f>
        <v>CRO2016118SUCH</v>
      </c>
      <c r="AC777" s="162">
        <f>COUNTIF($AB$4:$AB$297,AB777)</f>
        <v>0</v>
      </c>
      <c r="AD777" s="162" t="str">
        <f>VLOOKUP(U777,NIVEAUXADMIN!A:B,2,FALSE)</f>
        <v>HT07</v>
      </c>
      <c r="AE777" s="162" t="str">
        <f>VLOOKUP(V777,NIVEAUXADMIN!E:F,2,FALSE)</f>
        <v>HT07713</v>
      </c>
      <c r="AF777" s="162" t="e">
        <f>VLOOKUP(W777,NIVEAUXADMIN!I:J,2,FALSE)</f>
        <v>#N/A</v>
      </c>
      <c r="AG777" s="162">
        <f>IF(SUMPRODUCT(($A$4:$A777=A777)*($V$4:$V777=V777))&gt;1,0,1)</f>
        <v>0</v>
      </c>
    </row>
    <row r="778" spans="1:33" s="162" customFormat="1" ht="15" customHeight="1">
      <c r="A778" s="162" t="s">
        <v>2847</v>
      </c>
      <c r="B778" s="162" t="s">
        <v>2848</v>
      </c>
      <c r="C778" s="162" t="s">
        <v>38</v>
      </c>
      <c r="D778" s="162" t="s">
        <v>2702</v>
      </c>
      <c r="F778" s="162" t="s">
        <v>16</v>
      </c>
      <c r="G778" s="162" t="str">
        <f>CHOOSE(MONTH(H778), "Janvier", "Fevrier", "Mars", "Avril", "Mai", "Juin", "Juillet", "Aout", "Septembre", "Octobre", "Novembre", "Decembre")</f>
        <v>Novembre</v>
      </c>
      <c r="H778" s="153">
        <v>42684</v>
      </c>
      <c r="I778" s="84" t="s">
        <v>1051</v>
      </c>
      <c r="J778" s="162" t="s">
        <v>1052</v>
      </c>
      <c r="K778" s="162" t="s">
        <v>1056</v>
      </c>
      <c r="L778" s="72"/>
      <c r="M778" s="80" t="str">
        <f>IFERROR(VLOOKUP(K778,REFERENCES!R:S,2,FALSE),"")</f>
        <v>Nombre</v>
      </c>
      <c r="N778" s="75">
        <v>490</v>
      </c>
      <c r="O778" s="75"/>
      <c r="P778" s="75"/>
      <c r="Q778" s="75"/>
      <c r="R778" s="79">
        <v>1225</v>
      </c>
      <c r="S778" s="75">
        <v>245</v>
      </c>
      <c r="U778" s="162" t="s">
        <v>20</v>
      </c>
      <c r="V778" s="162" t="s">
        <v>554</v>
      </c>
      <c r="W778" s="86"/>
      <c r="X778" s="166"/>
      <c r="AB778" s="162" t="str">
        <f>UPPER(LEFT(A778,3)&amp;YEAR(H778)&amp;MONTH(H778)&amp;DAY((H778))&amp;LEFT(U778,2)&amp;LEFT(V778,2)&amp;LEFT(W778,2))</f>
        <v>CRO20161110SUTO</v>
      </c>
      <c r="AC778" s="162">
        <f>COUNTIF($AB$4:$AB$297,AB778)</f>
        <v>0</v>
      </c>
      <c r="AD778" s="162" t="str">
        <f>VLOOKUP(U778,NIVEAUXADMIN!A:B,2,FALSE)</f>
        <v>HT07</v>
      </c>
      <c r="AE778" s="162" t="str">
        <f>VLOOKUP(V778,NIVEAUXADMIN!E:F,2,FALSE)</f>
        <v>HT07712</v>
      </c>
      <c r="AF778" s="162" t="e">
        <f>VLOOKUP(W778,NIVEAUXADMIN!I:J,2,FALSE)</f>
        <v>#N/A</v>
      </c>
      <c r="AG778" s="162">
        <f>IF(SUMPRODUCT(($A$4:$A778=A778)*($V$4:$V778=V778))&gt;1,0,1)</f>
        <v>0</v>
      </c>
    </row>
    <row r="779" spans="1:33" s="162" customFormat="1" ht="15" customHeight="1">
      <c r="A779" s="162" t="s">
        <v>2847</v>
      </c>
      <c r="B779" s="162" t="s">
        <v>2848</v>
      </c>
      <c r="C779" s="162" t="s">
        <v>38</v>
      </c>
      <c r="D779" s="162" t="s">
        <v>2702</v>
      </c>
      <c r="F779" s="162" t="s">
        <v>16</v>
      </c>
      <c r="G779" s="162" t="str">
        <f>CHOOSE(MONTH(H779), "Janvier", "Fevrier", "Mars", "Avril", "Mai", "Juin", "Juillet", "Aout", "Septembre", "Octobre", "Novembre", "Decembre")</f>
        <v>Novembre</v>
      </c>
      <c r="H779" s="153">
        <v>42684</v>
      </c>
      <c r="I779" s="84" t="s">
        <v>1049</v>
      </c>
      <c r="J779" s="162" t="s">
        <v>1053</v>
      </c>
      <c r="K779" s="162" t="s">
        <v>1048</v>
      </c>
      <c r="L779" s="72"/>
      <c r="M779" s="80" t="str">
        <f>IFERROR(VLOOKUP(K779,REFERENCES!R:S,2,FALSE),"")</f>
        <v>Nombre</v>
      </c>
      <c r="N779" s="75">
        <v>245</v>
      </c>
      <c r="O779" s="75"/>
      <c r="P779" s="75"/>
      <c r="Q779" s="75"/>
      <c r="R779" s="79">
        <v>1225</v>
      </c>
      <c r="S779" s="75">
        <v>245</v>
      </c>
      <c r="U779" s="162" t="s">
        <v>20</v>
      </c>
      <c r="V779" s="162" t="s">
        <v>554</v>
      </c>
      <c r="W779" s="86"/>
      <c r="X779" s="166"/>
      <c r="AB779" s="162" t="str">
        <f>UPPER(LEFT(A779,3)&amp;YEAR(H779)&amp;MONTH(H779)&amp;DAY((H779))&amp;LEFT(U779,2)&amp;LEFT(V779,2)&amp;LEFT(W779,2))</f>
        <v>CRO20161110SUTO</v>
      </c>
      <c r="AC779" s="162">
        <f>COUNTIF($AB$4:$AB$297,AB779)</f>
        <v>0</v>
      </c>
      <c r="AD779" s="162" t="str">
        <f>VLOOKUP(U779,NIVEAUXADMIN!A:B,2,FALSE)</f>
        <v>HT07</v>
      </c>
      <c r="AE779" s="162" t="str">
        <f>VLOOKUP(V779,NIVEAUXADMIN!E:F,2,FALSE)</f>
        <v>HT07712</v>
      </c>
      <c r="AF779" s="162" t="e">
        <f>VLOOKUP(W779,NIVEAUXADMIN!I:J,2,FALSE)</f>
        <v>#N/A</v>
      </c>
      <c r="AG779" s="162">
        <f>IF(SUMPRODUCT(($A$4:$A779=A779)*($V$4:$V779=V779))&gt;1,0,1)</f>
        <v>0</v>
      </c>
    </row>
    <row r="780" spans="1:33" s="162" customFormat="1" ht="15" customHeight="1">
      <c r="A780" s="162" t="s">
        <v>2847</v>
      </c>
      <c r="B780" s="162" t="s">
        <v>2848</v>
      </c>
      <c r="C780" s="162" t="s">
        <v>38</v>
      </c>
      <c r="D780" s="162" t="s">
        <v>2702</v>
      </c>
      <c r="F780" s="162" t="s">
        <v>16</v>
      </c>
      <c r="G780" s="162" t="str">
        <f>CHOOSE(MONTH(H780), "Janvier", "Fevrier", "Mars", "Avril", "Mai", "Juin", "Juillet", "Aout", "Septembre", "Octobre", "Novembre", "Decembre")</f>
        <v>Novembre</v>
      </c>
      <c r="H780" s="153">
        <v>42684</v>
      </c>
      <c r="I780" s="84" t="s">
        <v>1051</v>
      </c>
      <c r="J780" s="162" t="s">
        <v>1052</v>
      </c>
      <c r="K780" s="162" t="s">
        <v>1063</v>
      </c>
      <c r="L780" s="72"/>
      <c r="M780" s="80" t="str">
        <f>IFERROR(VLOOKUP(K780,REFERENCES!R:S,2,FALSE),"")</f>
        <v>Nombre</v>
      </c>
      <c r="N780" s="75">
        <v>245</v>
      </c>
      <c r="O780" s="75"/>
      <c r="P780" s="75"/>
      <c r="Q780" s="75"/>
      <c r="R780" s="79">
        <v>1225</v>
      </c>
      <c r="S780" s="75">
        <v>245</v>
      </c>
      <c r="U780" s="162" t="s">
        <v>20</v>
      </c>
      <c r="V780" s="162" t="s">
        <v>554</v>
      </c>
      <c r="W780" s="86"/>
      <c r="X780" s="166"/>
      <c r="AB780" s="162" t="str">
        <f>UPPER(LEFT(A780,3)&amp;YEAR(H780)&amp;MONTH(H780)&amp;DAY((H780))&amp;LEFT(U780,2)&amp;LEFT(V780,2)&amp;LEFT(W780,2))</f>
        <v>CRO20161110SUTO</v>
      </c>
      <c r="AC780" s="162">
        <f>COUNTIF($AB$4:$AB$297,AB780)</f>
        <v>0</v>
      </c>
      <c r="AD780" s="162" t="str">
        <f>VLOOKUP(U780,NIVEAUXADMIN!A:B,2,FALSE)</f>
        <v>HT07</v>
      </c>
      <c r="AE780" s="162" t="str">
        <f>VLOOKUP(V780,NIVEAUXADMIN!E:F,2,FALSE)</f>
        <v>HT07712</v>
      </c>
      <c r="AF780" s="162" t="e">
        <f>VLOOKUP(W780,NIVEAUXADMIN!I:J,2,FALSE)</f>
        <v>#N/A</v>
      </c>
      <c r="AG780" s="162">
        <f>IF(SUMPRODUCT(($A$4:$A780=A780)*($V$4:$V780=V780))&gt;1,0,1)</f>
        <v>0</v>
      </c>
    </row>
    <row r="781" spans="1:33" s="162" customFormat="1" ht="15" customHeight="1">
      <c r="A781" s="162" t="s">
        <v>2847</v>
      </c>
      <c r="B781" s="162" t="s">
        <v>2848</v>
      </c>
      <c r="C781" s="162" t="s">
        <v>38</v>
      </c>
      <c r="D781" s="162" t="s">
        <v>2702</v>
      </c>
      <c r="F781" s="162" t="s">
        <v>16</v>
      </c>
      <c r="G781" s="162" t="str">
        <f>CHOOSE(MONTH(H781), "Janvier", "Fevrier", "Mars", "Avril", "Mai", "Juin", "Juillet", "Aout", "Septembre", "Octobre", "Novembre", "Decembre")</f>
        <v>Novembre</v>
      </c>
      <c r="H781" s="153">
        <v>42684</v>
      </c>
      <c r="I781" s="84" t="s">
        <v>1051</v>
      </c>
      <c r="J781" s="162" t="s">
        <v>1052</v>
      </c>
      <c r="K781" s="162" t="s">
        <v>1056</v>
      </c>
      <c r="L781" s="72"/>
      <c r="M781" s="80" t="str">
        <f>IFERROR(VLOOKUP(K781,REFERENCES!R:S,2,FALSE),"")</f>
        <v>Nombre</v>
      </c>
      <c r="N781" s="75">
        <v>60</v>
      </c>
      <c r="O781" s="75"/>
      <c r="P781" s="75"/>
      <c r="Q781" s="75"/>
      <c r="R781" s="79">
        <v>445</v>
      </c>
      <c r="S781" s="75">
        <v>89</v>
      </c>
      <c r="U781" s="162" t="s">
        <v>169</v>
      </c>
      <c r="V781" s="162" t="s">
        <v>439</v>
      </c>
      <c r="W781" s="86"/>
      <c r="X781" s="166"/>
      <c r="AB781" s="162" t="str">
        <f>UPPER(LEFT(A781,3)&amp;YEAR(H781)&amp;MONTH(H781)&amp;DAY((H781))&amp;LEFT(U781,2)&amp;LEFT(V781,2)&amp;LEFT(W781,2))</f>
        <v>CRO20161110NOMO</v>
      </c>
      <c r="AC781" s="162">
        <f>COUNTIF($AB$4:$AB$297,AB781)</f>
        <v>0</v>
      </c>
      <c r="AD781" s="162" t="str">
        <f>VLOOKUP(U781,NIVEAUXADMIN!A:B,2,FALSE)</f>
        <v>HT09</v>
      </c>
      <c r="AE781" s="162" t="str">
        <f>VLOOKUP(V781,NIVEAUXADMIN!E:F,2,FALSE)</f>
        <v>HT09931</v>
      </c>
      <c r="AF781" s="162" t="e">
        <f>VLOOKUP(W781,NIVEAUXADMIN!I:J,2,FALSE)</f>
        <v>#N/A</v>
      </c>
      <c r="AG781" s="162">
        <f>IF(SUMPRODUCT(($A$4:$A781=A781)*($V$4:$V781=V781))&gt;1,0,1)</f>
        <v>0</v>
      </c>
    </row>
    <row r="782" spans="1:33" s="162" customFormat="1" ht="15" customHeight="1">
      <c r="A782" s="162" t="s">
        <v>2847</v>
      </c>
      <c r="B782" s="162" t="s">
        <v>2848</v>
      </c>
      <c r="C782" s="162" t="s">
        <v>38</v>
      </c>
      <c r="D782" s="162" t="s">
        <v>2702</v>
      </c>
      <c r="F782" s="162" t="s">
        <v>16</v>
      </c>
      <c r="G782" s="162" t="str">
        <f>CHOOSE(MONTH(H782), "Janvier", "Fevrier", "Mars", "Avril", "Mai", "Juin", "Juillet", "Aout", "Septembre", "Octobre", "Novembre", "Decembre")</f>
        <v>Novembre</v>
      </c>
      <c r="H782" s="153">
        <v>42684</v>
      </c>
      <c r="I782" s="84" t="s">
        <v>1051</v>
      </c>
      <c r="J782" s="162" t="s">
        <v>1052</v>
      </c>
      <c r="K782" s="162" t="s">
        <v>1063</v>
      </c>
      <c r="L782" s="72"/>
      <c r="M782" s="80" t="str">
        <f>IFERROR(VLOOKUP(K782,REFERENCES!R:S,2,FALSE),"")</f>
        <v>Nombre</v>
      </c>
      <c r="N782" s="75">
        <v>60</v>
      </c>
      <c r="O782" s="75"/>
      <c r="P782" s="75"/>
      <c r="Q782" s="75"/>
      <c r="R782" s="79">
        <v>445</v>
      </c>
      <c r="S782" s="75">
        <v>89</v>
      </c>
      <c r="U782" s="162" t="s">
        <v>169</v>
      </c>
      <c r="V782" s="162" t="s">
        <v>439</v>
      </c>
      <c r="W782" s="86"/>
      <c r="X782" s="166"/>
      <c r="AB782" s="162" t="str">
        <f>UPPER(LEFT(A782,3)&amp;YEAR(H782)&amp;MONTH(H782)&amp;DAY((H782))&amp;LEFT(U782,2)&amp;LEFT(V782,2)&amp;LEFT(W782,2))</f>
        <v>CRO20161110NOMO</v>
      </c>
      <c r="AC782" s="162">
        <f>COUNTIF($AB$4:$AB$297,AB782)</f>
        <v>0</v>
      </c>
      <c r="AD782" s="162" t="str">
        <f>VLOOKUP(U782,NIVEAUXADMIN!A:B,2,FALSE)</f>
        <v>HT09</v>
      </c>
      <c r="AE782" s="162" t="str">
        <f>VLOOKUP(V782,NIVEAUXADMIN!E:F,2,FALSE)</f>
        <v>HT09931</v>
      </c>
      <c r="AF782" s="162" t="e">
        <f>VLOOKUP(W782,NIVEAUXADMIN!I:J,2,FALSE)</f>
        <v>#N/A</v>
      </c>
      <c r="AG782" s="162">
        <f>IF(SUMPRODUCT(($A$4:$A782=A782)*($V$4:$V782=V782))&gt;1,0,1)</f>
        <v>0</v>
      </c>
    </row>
    <row r="783" spans="1:33" s="162" customFormat="1" ht="15" customHeight="1">
      <c r="A783" s="162" t="s">
        <v>2847</v>
      </c>
      <c r="B783" s="162" t="s">
        <v>2848</v>
      </c>
      <c r="C783" s="162" t="s">
        <v>38</v>
      </c>
      <c r="D783" s="162" t="s">
        <v>2702</v>
      </c>
      <c r="F783" s="162" t="s">
        <v>16</v>
      </c>
      <c r="G783" s="162" t="str">
        <f>CHOOSE(MONTH(H783), "Janvier", "Fevrier", "Mars", "Avril", "Mai", "Juin", "Juillet", "Aout", "Septembre", "Octobre", "Novembre", "Decembre")</f>
        <v>Novembre</v>
      </c>
      <c r="H783" s="153">
        <v>42684</v>
      </c>
      <c r="I783" s="84" t="s">
        <v>1049</v>
      </c>
      <c r="J783" s="162" t="s">
        <v>1053</v>
      </c>
      <c r="K783" s="162" t="s">
        <v>1185</v>
      </c>
      <c r="L783" s="72"/>
      <c r="M783" s="80" t="str">
        <f>IFERROR(VLOOKUP(K783,REFERENCES!R:S,2,FALSE),"")</f>
        <v>Nombre</v>
      </c>
      <c r="N783" s="75">
        <v>29</v>
      </c>
      <c r="O783" s="75"/>
      <c r="P783" s="75"/>
      <c r="Q783" s="75"/>
      <c r="R783" s="79">
        <v>445</v>
      </c>
      <c r="S783" s="75">
        <v>89</v>
      </c>
      <c r="U783" s="162" t="s">
        <v>169</v>
      </c>
      <c r="V783" s="162" t="s">
        <v>439</v>
      </c>
      <c r="W783" s="86"/>
      <c r="X783" s="166"/>
      <c r="AB783" s="162" t="str">
        <f>UPPER(LEFT(A783,3)&amp;YEAR(H783)&amp;MONTH(H783)&amp;DAY((H783))&amp;LEFT(U783,2)&amp;LEFT(V783,2)&amp;LEFT(W783,2))</f>
        <v>CRO20161110NOMO</v>
      </c>
      <c r="AC783" s="162">
        <f>COUNTIF($AB$4:$AB$297,AB783)</f>
        <v>0</v>
      </c>
      <c r="AD783" s="162" t="str">
        <f>VLOOKUP(U783,NIVEAUXADMIN!A:B,2,FALSE)</f>
        <v>HT09</v>
      </c>
      <c r="AE783" s="162" t="str">
        <f>VLOOKUP(V783,NIVEAUXADMIN!E:F,2,FALSE)</f>
        <v>HT09931</v>
      </c>
      <c r="AF783" s="162" t="e">
        <f>VLOOKUP(W783,NIVEAUXADMIN!I:J,2,FALSE)</f>
        <v>#N/A</v>
      </c>
      <c r="AG783" s="162">
        <f>IF(SUMPRODUCT(($A$4:$A783=A783)*($V$4:$V783=V783))&gt;1,0,1)</f>
        <v>0</v>
      </c>
    </row>
    <row r="784" spans="1:33" s="162" customFormat="1" ht="15" customHeight="1">
      <c r="A784" s="162" t="s">
        <v>2847</v>
      </c>
      <c r="B784" s="162" t="s">
        <v>2848</v>
      </c>
      <c r="C784" s="162" t="s">
        <v>38</v>
      </c>
      <c r="D784" s="162" t="s">
        <v>2702</v>
      </c>
      <c r="F784" s="162" t="s">
        <v>16</v>
      </c>
      <c r="G784" s="162" t="str">
        <f>CHOOSE(MONTH(H784), "Janvier", "Fevrier", "Mars", "Avril", "Mai", "Juin", "Juillet", "Aout", "Septembre", "Octobre", "Novembre", "Decembre")</f>
        <v>Novembre</v>
      </c>
      <c r="H784" s="153">
        <v>42684</v>
      </c>
      <c r="I784" s="84" t="s">
        <v>1051</v>
      </c>
      <c r="J784" s="162" t="s">
        <v>1052</v>
      </c>
      <c r="K784" s="162" t="s">
        <v>1056</v>
      </c>
      <c r="L784" s="72"/>
      <c r="M784" s="80" t="str">
        <f>IFERROR(VLOOKUP(K784,REFERENCES!R:S,2,FALSE),"")</f>
        <v>Nombre</v>
      </c>
      <c r="N784" s="75">
        <v>116</v>
      </c>
      <c r="O784" s="75"/>
      <c r="P784" s="75"/>
      <c r="Q784" s="75"/>
      <c r="R784" s="79">
        <v>580</v>
      </c>
      <c r="S784" s="75">
        <v>116</v>
      </c>
      <c r="U784" s="162" t="s">
        <v>169</v>
      </c>
      <c r="V784" s="162" t="s">
        <v>433</v>
      </c>
      <c r="W784" s="86"/>
      <c r="X784" s="166"/>
      <c r="AB784" s="162" t="str">
        <f>UPPER(LEFT(A784,3)&amp;YEAR(H784)&amp;MONTH(H784)&amp;DAY((H784))&amp;LEFT(U784,2)&amp;LEFT(V784,2)&amp;LEFT(W784,2))</f>
        <v>CRO20161110NOJE</v>
      </c>
      <c r="AC784" s="162">
        <f>COUNTIF($AB$4:$AB$297,AB784)</f>
        <v>0</v>
      </c>
      <c r="AD784" s="162" t="str">
        <f>VLOOKUP(U784,NIVEAUXADMIN!A:B,2,FALSE)</f>
        <v>HT09</v>
      </c>
      <c r="AE784" s="162" t="str">
        <f>VLOOKUP(V784,NIVEAUXADMIN!E:F,2,FALSE)</f>
        <v>HT09934</v>
      </c>
      <c r="AF784" s="162" t="e">
        <f>VLOOKUP(W784,NIVEAUXADMIN!I:J,2,FALSE)</f>
        <v>#N/A</v>
      </c>
      <c r="AG784" s="162">
        <f>IF(SUMPRODUCT(($A$4:$A784=A784)*($V$4:$V784=V784))&gt;1,0,1)</f>
        <v>0</v>
      </c>
    </row>
    <row r="785" spans="1:33" s="162" customFormat="1" ht="15" customHeight="1">
      <c r="A785" s="162" t="s">
        <v>2847</v>
      </c>
      <c r="B785" s="162" t="s">
        <v>2848</v>
      </c>
      <c r="C785" s="162" t="s">
        <v>38</v>
      </c>
      <c r="D785" s="162" t="s">
        <v>2702</v>
      </c>
      <c r="F785" s="162" t="s">
        <v>16</v>
      </c>
      <c r="G785" s="162" t="str">
        <f>CHOOSE(MONTH(H785), "Janvier", "Fevrier", "Mars", "Avril", "Mai", "Juin", "Juillet", "Aout", "Septembre", "Octobre", "Novembre", "Decembre")</f>
        <v>Novembre</v>
      </c>
      <c r="H785" s="153">
        <v>42684</v>
      </c>
      <c r="I785" s="84" t="s">
        <v>1051</v>
      </c>
      <c r="J785" s="162" t="s">
        <v>1052</v>
      </c>
      <c r="K785" s="162" t="s">
        <v>1063</v>
      </c>
      <c r="L785" s="72"/>
      <c r="M785" s="80" t="str">
        <f>IFERROR(VLOOKUP(K785,REFERENCES!R:S,2,FALSE),"")</f>
        <v>Nombre</v>
      </c>
      <c r="N785" s="75">
        <v>99</v>
      </c>
      <c r="O785" s="75"/>
      <c r="P785" s="75"/>
      <c r="Q785" s="75"/>
      <c r="R785" s="79">
        <v>580</v>
      </c>
      <c r="S785" s="75">
        <v>116</v>
      </c>
      <c r="U785" s="162" t="s">
        <v>169</v>
      </c>
      <c r="V785" s="162" t="s">
        <v>433</v>
      </c>
      <c r="W785" s="86"/>
      <c r="X785" s="166"/>
      <c r="AB785" s="162" t="str">
        <f>UPPER(LEFT(A785,3)&amp;YEAR(H785)&amp;MONTH(H785)&amp;DAY((H785))&amp;LEFT(U785,2)&amp;LEFT(V785,2)&amp;LEFT(W785,2))</f>
        <v>CRO20161110NOJE</v>
      </c>
      <c r="AC785" s="162">
        <f>COUNTIF($AB$4:$AB$297,AB785)</f>
        <v>0</v>
      </c>
      <c r="AD785" s="162" t="str">
        <f>VLOOKUP(U785,NIVEAUXADMIN!A:B,2,FALSE)</f>
        <v>HT09</v>
      </c>
      <c r="AE785" s="162" t="str">
        <f>VLOOKUP(V785,NIVEAUXADMIN!E:F,2,FALSE)</f>
        <v>HT09934</v>
      </c>
      <c r="AF785" s="162" t="e">
        <f>VLOOKUP(W785,NIVEAUXADMIN!I:J,2,FALSE)</f>
        <v>#N/A</v>
      </c>
      <c r="AG785" s="162">
        <f>IF(SUMPRODUCT(($A$4:$A785=A785)*($V$4:$V785=V785))&gt;1,0,1)</f>
        <v>0</v>
      </c>
    </row>
    <row r="786" spans="1:33" s="162" customFormat="1" ht="15" customHeight="1">
      <c r="A786" s="162" t="s">
        <v>2847</v>
      </c>
      <c r="B786" s="162" t="s">
        <v>2848</v>
      </c>
      <c r="C786" s="162" t="s">
        <v>38</v>
      </c>
      <c r="D786" s="162" t="s">
        <v>2702</v>
      </c>
      <c r="F786" s="162" t="s">
        <v>16</v>
      </c>
      <c r="G786" s="162" t="str">
        <f>CHOOSE(MONTH(H786), "Janvier", "Fevrier", "Mars", "Avril", "Mai", "Juin", "Juillet", "Aout", "Septembre", "Octobre", "Novembre", "Decembre")</f>
        <v>Novembre</v>
      </c>
      <c r="H786" s="153">
        <v>42684</v>
      </c>
      <c r="I786" s="84" t="s">
        <v>1049</v>
      </c>
      <c r="J786" s="162" t="s">
        <v>1053</v>
      </c>
      <c r="K786" s="162" t="s">
        <v>1185</v>
      </c>
      <c r="L786" s="72"/>
      <c r="M786" s="80" t="str">
        <f>IFERROR(VLOOKUP(K786,REFERENCES!R:S,2,FALSE),"")</f>
        <v>Nombre</v>
      </c>
      <c r="N786" s="75">
        <v>17</v>
      </c>
      <c r="O786" s="75"/>
      <c r="P786" s="75"/>
      <c r="Q786" s="75"/>
      <c r="R786" s="79">
        <v>580</v>
      </c>
      <c r="S786" s="75">
        <v>116</v>
      </c>
      <c r="U786" s="162" t="s">
        <v>169</v>
      </c>
      <c r="V786" s="162" t="s">
        <v>433</v>
      </c>
      <c r="W786" s="86"/>
      <c r="X786" s="166"/>
      <c r="AB786" s="162" t="str">
        <f>UPPER(LEFT(A786,3)&amp;YEAR(H786)&amp;MONTH(H786)&amp;DAY((H786))&amp;LEFT(U786,2)&amp;LEFT(V786,2)&amp;LEFT(W786,2))</f>
        <v>CRO20161110NOJE</v>
      </c>
      <c r="AC786" s="162">
        <f>COUNTIF($AB$4:$AB$297,AB786)</f>
        <v>0</v>
      </c>
      <c r="AD786" s="162" t="str">
        <f>VLOOKUP(U786,NIVEAUXADMIN!A:B,2,FALSE)</f>
        <v>HT09</v>
      </c>
      <c r="AE786" s="162" t="str">
        <f>VLOOKUP(V786,NIVEAUXADMIN!E:F,2,FALSE)</f>
        <v>HT09934</v>
      </c>
      <c r="AF786" s="162" t="e">
        <f>VLOOKUP(W786,NIVEAUXADMIN!I:J,2,FALSE)</f>
        <v>#N/A</v>
      </c>
      <c r="AG786" s="162">
        <f>IF(SUMPRODUCT(($A$4:$A786=A786)*($V$4:$V786=V786))&gt;1,0,1)</f>
        <v>0</v>
      </c>
    </row>
    <row r="787" spans="1:33" s="162" customFormat="1" ht="15" customHeight="1">
      <c r="A787" s="162" t="s">
        <v>2847</v>
      </c>
      <c r="B787" s="162" t="s">
        <v>2848</v>
      </c>
      <c r="C787" s="162" t="s">
        <v>38</v>
      </c>
      <c r="D787" s="162" t="s">
        <v>2702</v>
      </c>
      <c r="F787" s="162" t="s">
        <v>16</v>
      </c>
      <c r="G787" s="162" t="str">
        <f>CHOOSE(MONTH(H787), "Janvier", "Fevrier", "Mars", "Avril", "Mai", "Juin", "Juillet", "Aout", "Septembre", "Octobre", "Novembre", "Decembre")</f>
        <v>Novembre</v>
      </c>
      <c r="H787" s="153">
        <v>42684</v>
      </c>
      <c r="I787" s="84" t="s">
        <v>1051</v>
      </c>
      <c r="J787" s="162" t="s">
        <v>1052</v>
      </c>
      <c r="K787" s="162" t="s">
        <v>1056</v>
      </c>
      <c r="L787" s="72"/>
      <c r="M787" s="80" t="str">
        <f>IFERROR(VLOOKUP(K787,REFERENCES!R:S,2,FALSE),"")</f>
        <v>Nombre</v>
      </c>
      <c r="N787" s="75">
        <v>25</v>
      </c>
      <c r="O787" s="75"/>
      <c r="P787" s="75"/>
      <c r="Q787" s="75"/>
      <c r="R787" s="79">
        <v>125</v>
      </c>
      <c r="S787" s="75">
        <v>25</v>
      </c>
      <c r="U787" s="162" t="s">
        <v>169</v>
      </c>
      <c r="V787" s="162" t="s">
        <v>439</v>
      </c>
      <c r="W787" s="86"/>
      <c r="X787" s="166"/>
      <c r="AB787" s="162" t="str">
        <f>UPPER(LEFT(A787,3)&amp;YEAR(H787)&amp;MONTH(H787)&amp;DAY((H787))&amp;LEFT(U787,2)&amp;LEFT(V787,2)&amp;LEFT(W787,2))</f>
        <v>CRO20161110NOMO</v>
      </c>
      <c r="AC787" s="162">
        <f>COUNTIF($AB$4:$AB$297,AB787)</f>
        <v>0</v>
      </c>
      <c r="AD787" s="162" t="str">
        <f>VLOOKUP(U787,NIVEAUXADMIN!A:B,2,FALSE)</f>
        <v>HT09</v>
      </c>
      <c r="AE787" s="162" t="str">
        <f>VLOOKUP(V787,NIVEAUXADMIN!E:F,2,FALSE)</f>
        <v>HT09931</v>
      </c>
      <c r="AF787" s="162" t="e">
        <f>VLOOKUP(W787,NIVEAUXADMIN!I:J,2,FALSE)</f>
        <v>#N/A</v>
      </c>
      <c r="AG787" s="162">
        <f>IF(SUMPRODUCT(($A$4:$A787=A787)*($V$4:$V787=V787))&gt;1,0,1)</f>
        <v>0</v>
      </c>
    </row>
    <row r="788" spans="1:33" s="162" customFormat="1" ht="15" customHeight="1">
      <c r="A788" s="162" t="s">
        <v>2847</v>
      </c>
      <c r="B788" s="162" t="s">
        <v>2848</v>
      </c>
      <c r="C788" s="162" t="s">
        <v>38</v>
      </c>
      <c r="D788" s="162" t="s">
        <v>2702</v>
      </c>
      <c r="F788" s="162" t="s">
        <v>16</v>
      </c>
      <c r="G788" s="162" t="str">
        <f>CHOOSE(MONTH(H788), "Janvier", "Fevrier", "Mars", "Avril", "Mai", "Juin", "Juillet", "Aout", "Septembre", "Octobre", "Novembre", "Decembre")</f>
        <v>Novembre</v>
      </c>
      <c r="H788" s="153">
        <v>42684</v>
      </c>
      <c r="I788" s="84" t="s">
        <v>1051</v>
      </c>
      <c r="J788" s="162" t="s">
        <v>1052</v>
      </c>
      <c r="K788" s="162" t="s">
        <v>1063</v>
      </c>
      <c r="L788" s="72"/>
      <c r="M788" s="80" t="str">
        <f>IFERROR(VLOOKUP(K788,REFERENCES!R:S,2,FALSE),"")</f>
        <v>Nombre</v>
      </c>
      <c r="N788" s="75">
        <v>25</v>
      </c>
      <c r="O788" s="75"/>
      <c r="P788" s="75"/>
      <c r="Q788" s="75"/>
      <c r="R788" s="79">
        <v>125</v>
      </c>
      <c r="S788" s="75">
        <v>25</v>
      </c>
      <c r="U788" s="162" t="s">
        <v>169</v>
      </c>
      <c r="V788" s="162" t="s">
        <v>439</v>
      </c>
      <c r="W788" s="86"/>
      <c r="X788" s="166"/>
      <c r="AB788" s="162" t="str">
        <f>UPPER(LEFT(A788,3)&amp;YEAR(H788)&amp;MONTH(H788)&amp;DAY((H788))&amp;LEFT(U788,2)&amp;LEFT(V788,2)&amp;LEFT(W788,2))</f>
        <v>CRO20161110NOMO</v>
      </c>
      <c r="AC788" s="162">
        <f>COUNTIF($AB$4:$AB$297,AB788)</f>
        <v>0</v>
      </c>
      <c r="AD788" s="162" t="str">
        <f>VLOOKUP(U788,NIVEAUXADMIN!A:B,2,FALSE)</f>
        <v>HT09</v>
      </c>
      <c r="AE788" s="162" t="str">
        <f>VLOOKUP(V788,NIVEAUXADMIN!E:F,2,FALSE)</f>
        <v>HT09931</v>
      </c>
      <c r="AF788" s="162" t="e">
        <f>VLOOKUP(W788,NIVEAUXADMIN!I:J,2,FALSE)</f>
        <v>#N/A</v>
      </c>
      <c r="AG788" s="162">
        <f>IF(SUMPRODUCT(($A$4:$A788=A788)*($V$4:$V788=V788))&gt;1,0,1)</f>
        <v>0</v>
      </c>
    </row>
    <row r="789" spans="1:33" s="162" customFormat="1" ht="15" customHeight="1">
      <c r="A789" s="162" t="s">
        <v>2847</v>
      </c>
      <c r="B789" s="162" t="s">
        <v>2848</v>
      </c>
      <c r="C789" s="162" t="s">
        <v>38</v>
      </c>
      <c r="D789" s="162" t="s">
        <v>2702</v>
      </c>
      <c r="F789" s="162" t="s">
        <v>16</v>
      </c>
      <c r="G789" s="162" t="str">
        <f>CHOOSE(MONTH(H789), "Janvier", "Fevrier", "Mars", "Avril", "Mai", "Juin", "Juillet", "Aout", "Septembre", "Octobre", "Novembre", "Decembre")</f>
        <v>Novembre</v>
      </c>
      <c r="H789" s="153">
        <v>42684</v>
      </c>
      <c r="I789" s="84" t="s">
        <v>1049</v>
      </c>
      <c r="J789" s="162" t="s">
        <v>1053</v>
      </c>
      <c r="K789" s="162" t="s">
        <v>1185</v>
      </c>
      <c r="L789" s="72"/>
      <c r="M789" s="80" t="str">
        <f>IFERROR(VLOOKUP(K789,REFERENCES!R:S,2,FALSE),"")</f>
        <v>Nombre</v>
      </c>
      <c r="N789" s="75">
        <v>25</v>
      </c>
      <c r="O789" s="75"/>
      <c r="P789" s="75"/>
      <c r="Q789" s="75"/>
      <c r="R789" s="79">
        <v>125</v>
      </c>
      <c r="S789" s="75">
        <v>25</v>
      </c>
      <c r="U789" s="162" t="s">
        <v>169</v>
      </c>
      <c r="V789" s="162" t="s">
        <v>439</v>
      </c>
      <c r="W789" s="86"/>
      <c r="X789" s="166"/>
      <c r="AB789" s="162" t="str">
        <f>UPPER(LEFT(A789,3)&amp;YEAR(H789)&amp;MONTH(H789)&amp;DAY((H789))&amp;LEFT(U789,2)&amp;LEFT(V789,2)&amp;LEFT(W789,2))</f>
        <v>CRO20161110NOMO</v>
      </c>
      <c r="AC789" s="162">
        <f>COUNTIF($AB$4:$AB$297,AB789)</f>
        <v>0</v>
      </c>
      <c r="AD789" s="162" t="str">
        <f>VLOOKUP(U789,NIVEAUXADMIN!A:B,2,FALSE)</f>
        <v>HT09</v>
      </c>
      <c r="AE789" s="162" t="str">
        <f>VLOOKUP(V789,NIVEAUXADMIN!E:F,2,FALSE)</f>
        <v>HT09931</v>
      </c>
      <c r="AF789" s="162" t="e">
        <f>VLOOKUP(W789,NIVEAUXADMIN!I:J,2,FALSE)</f>
        <v>#N/A</v>
      </c>
      <c r="AG789" s="162">
        <f>IF(SUMPRODUCT(($A$4:$A789=A789)*($V$4:$V789=V789))&gt;1,0,1)</f>
        <v>0</v>
      </c>
    </row>
    <row r="790" spans="1:33" s="162" customFormat="1" ht="15" customHeight="1">
      <c r="A790" s="162" t="s">
        <v>2847</v>
      </c>
      <c r="B790" s="162" t="s">
        <v>2848</v>
      </c>
      <c r="C790" s="162" t="s">
        <v>38</v>
      </c>
      <c r="D790" s="162" t="s">
        <v>2702</v>
      </c>
      <c r="F790" s="162" t="s">
        <v>16</v>
      </c>
      <c r="G790" s="162" t="str">
        <f>CHOOSE(MONTH(H790), "Janvier", "Fevrier", "Mars", "Avril", "Mai", "Juin", "Juillet", "Aout", "Septembre", "Octobre", "Novembre", "Decembre")</f>
        <v>Novembre</v>
      </c>
      <c r="H790" s="153">
        <v>42685</v>
      </c>
      <c r="I790" s="84" t="s">
        <v>1051</v>
      </c>
      <c r="J790" s="162" t="s">
        <v>1052</v>
      </c>
      <c r="K790" s="162" t="s">
        <v>1056</v>
      </c>
      <c r="L790" s="72"/>
      <c r="M790" s="80" t="str">
        <f>IFERROR(VLOOKUP(K790,REFERENCES!R:S,2,FALSE),"")</f>
        <v>Nombre</v>
      </c>
      <c r="N790" s="75">
        <v>50</v>
      </c>
      <c r="O790" s="75"/>
      <c r="P790" s="75"/>
      <c r="Q790" s="75"/>
      <c r="R790" s="79">
        <v>250</v>
      </c>
      <c r="S790" s="75">
        <v>50</v>
      </c>
      <c r="U790" s="162" t="s">
        <v>169</v>
      </c>
      <c r="V790" s="162" t="s">
        <v>427</v>
      </c>
      <c r="W790" s="86"/>
      <c r="X790" s="166"/>
      <c r="AB790" s="162" t="str">
        <f>UPPER(LEFT(A790,3)&amp;YEAR(H790)&amp;MONTH(H790)&amp;DAY((H790))&amp;LEFT(U790,2)&amp;LEFT(V790,2)&amp;LEFT(W790,2))</f>
        <v>CRO20161111NOBO</v>
      </c>
      <c r="AC790" s="162">
        <f>COUNTIF($AB$4:$AB$297,AB790)</f>
        <v>0</v>
      </c>
      <c r="AD790" s="162" t="str">
        <f>VLOOKUP(U790,NIVEAUXADMIN!A:B,2,FALSE)</f>
        <v>HT09</v>
      </c>
      <c r="AE790" s="162" t="str">
        <f>VLOOKUP(V790,NIVEAUXADMIN!E:F,2,FALSE)</f>
        <v>HT09933</v>
      </c>
      <c r="AF790" s="162" t="e">
        <f>VLOOKUP(W790,NIVEAUXADMIN!I:J,2,FALSE)</f>
        <v>#N/A</v>
      </c>
      <c r="AG790" s="162">
        <f>IF(SUMPRODUCT(($A$4:$A790=A790)*($V$4:$V790=V790))&gt;1,0,1)</f>
        <v>0</v>
      </c>
    </row>
    <row r="791" spans="1:33" s="162" customFormat="1" ht="15" customHeight="1">
      <c r="A791" s="162" t="s">
        <v>2847</v>
      </c>
      <c r="B791" s="162" t="s">
        <v>2848</v>
      </c>
      <c r="C791" s="162" t="s">
        <v>38</v>
      </c>
      <c r="D791" s="162" t="s">
        <v>2702</v>
      </c>
      <c r="F791" s="162" t="s">
        <v>16</v>
      </c>
      <c r="G791" s="162" t="str">
        <f>CHOOSE(MONTH(H791), "Janvier", "Fevrier", "Mars", "Avril", "Mai", "Juin", "Juillet", "Aout", "Septembre", "Octobre", "Novembre", "Decembre")</f>
        <v>Novembre</v>
      </c>
      <c r="H791" s="153">
        <v>42685</v>
      </c>
      <c r="I791" s="84" t="s">
        <v>1049</v>
      </c>
      <c r="J791" s="162" t="s">
        <v>1053</v>
      </c>
      <c r="K791" s="162" t="s">
        <v>1064</v>
      </c>
      <c r="L791" s="72"/>
      <c r="M791" s="80" t="str">
        <f>IFERROR(VLOOKUP(K791,REFERENCES!R:S,2,FALSE),"")</f>
        <v>Nombre</v>
      </c>
      <c r="N791" s="75">
        <v>18</v>
      </c>
      <c r="O791" s="75"/>
      <c r="P791" s="75"/>
      <c r="Q791" s="75"/>
      <c r="R791" s="79">
        <v>250</v>
      </c>
      <c r="S791" s="75">
        <v>50</v>
      </c>
      <c r="U791" s="162" t="s">
        <v>169</v>
      </c>
      <c r="V791" s="162" t="s">
        <v>427</v>
      </c>
      <c r="W791" s="86"/>
      <c r="X791" s="166"/>
      <c r="AB791" s="162" t="str">
        <f>UPPER(LEFT(A791,3)&amp;YEAR(H791)&amp;MONTH(H791)&amp;DAY((H791))&amp;LEFT(U791,2)&amp;LEFT(V791,2)&amp;LEFT(W791,2))</f>
        <v>CRO20161111NOBO</v>
      </c>
      <c r="AC791" s="162">
        <f>COUNTIF($AB$4:$AB$297,AB791)</f>
        <v>0</v>
      </c>
      <c r="AD791" s="162" t="str">
        <f>VLOOKUP(U791,NIVEAUXADMIN!A:B,2,FALSE)</f>
        <v>HT09</v>
      </c>
      <c r="AE791" s="162" t="str">
        <f>VLOOKUP(V791,NIVEAUXADMIN!E:F,2,FALSE)</f>
        <v>HT09933</v>
      </c>
      <c r="AF791" s="162" t="e">
        <f>VLOOKUP(W791,NIVEAUXADMIN!I:J,2,FALSE)</f>
        <v>#N/A</v>
      </c>
      <c r="AG791" s="162">
        <f>IF(SUMPRODUCT(($A$4:$A791=A791)*($V$4:$V791=V791))&gt;1,0,1)</f>
        <v>0</v>
      </c>
    </row>
    <row r="792" spans="1:33" s="162" customFormat="1" ht="15" customHeight="1">
      <c r="A792" s="162" t="s">
        <v>2847</v>
      </c>
      <c r="B792" s="162" t="s">
        <v>2848</v>
      </c>
      <c r="C792" s="162" t="s">
        <v>38</v>
      </c>
      <c r="D792" s="162" t="s">
        <v>2702</v>
      </c>
      <c r="F792" s="162" t="s">
        <v>16</v>
      </c>
      <c r="G792" s="162" t="str">
        <f>CHOOSE(MONTH(H792), "Janvier", "Fevrier", "Mars", "Avril", "Mai", "Juin", "Juillet", "Aout", "Septembre", "Octobre", "Novembre", "Decembre")</f>
        <v>Novembre</v>
      </c>
      <c r="H792" s="153">
        <v>42685</v>
      </c>
      <c r="I792" s="84" t="s">
        <v>1051</v>
      </c>
      <c r="J792" s="162" t="s">
        <v>1052</v>
      </c>
      <c r="K792" s="162" t="s">
        <v>1063</v>
      </c>
      <c r="L792" s="72"/>
      <c r="M792" s="80" t="str">
        <f>IFERROR(VLOOKUP(K792,REFERENCES!R:S,2,FALSE),"")</f>
        <v>Nombre</v>
      </c>
      <c r="N792" s="75">
        <v>32</v>
      </c>
      <c r="O792" s="75"/>
      <c r="P792" s="75"/>
      <c r="Q792" s="75"/>
      <c r="R792" s="79">
        <v>250</v>
      </c>
      <c r="S792" s="75">
        <v>50</v>
      </c>
      <c r="U792" s="162" t="s">
        <v>169</v>
      </c>
      <c r="V792" s="162" t="s">
        <v>427</v>
      </c>
      <c r="W792" s="86"/>
      <c r="X792" s="166"/>
      <c r="AB792" s="162" t="str">
        <f>UPPER(LEFT(A792,3)&amp;YEAR(H792)&amp;MONTH(H792)&amp;DAY((H792))&amp;LEFT(U792,2)&amp;LEFT(V792,2)&amp;LEFT(W792,2))</f>
        <v>CRO20161111NOBO</v>
      </c>
      <c r="AC792" s="162">
        <f>COUNTIF($AB$4:$AB$297,AB792)</f>
        <v>0</v>
      </c>
      <c r="AD792" s="162" t="str">
        <f>VLOOKUP(U792,NIVEAUXADMIN!A:B,2,FALSE)</f>
        <v>HT09</v>
      </c>
      <c r="AE792" s="162" t="str">
        <f>VLOOKUP(V792,NIVEAUXADMIN!E:F,2,FALSE)</f>
        <v>HT09933</v>
      </c>
      <c r="AF792" s="162" t="e">
        <f>VLOOKUP(W792,NIVEAUXADMIN!I:J,2,FALSE)</f>
        <v>#N/A</v>
      </c>
      <c r="AG792" s="162">
        <f>IF(SUMPRODUCT(($A$4:$A792=A792)*($V$4:$V792=V792))&gt;1,0,1)</f>
        <v>0</v>
      </c>
    </row>
    <row r="793" spans="1:33" s="162" customFormat="1" ht="15" customHeight="1">
      <c r="A793" s="162" t="s">
        <v>2847</v>
      </c>
      <c r="B793" s="162" t="s">
        <v>2848</v>
      </c>
      <c r="C793" s="162" t="s">
        <v>38</v>
      </c>
      <c r="D793" s="162" t="s">
        <v>2702</v>
      </c>
      <c r="F793" s="162" t="s">
        <v>16</v>
      </c>
      <c r="G793" s="162" t="str">
        <f>CHOOSE(MONTH(H793), "Janvier", "Fevrier", "Mars", "Avril", "Mai", "Juin", "Juillet", "Aout", "Septembre", "Octobre", "Novembre", "Decembre")</f>
        <v>Novembre</v>
      </c>
      <c r="H793" s="153">
        <v>42685</v>
      </c>
      <c r="I793" s="84" t="s">
        <v>1051</v>
      </c>
      <c r="J793" s="162" t="s">
        <v>1052</v>
      </c>
      <c r="K793" s="162" t="s">
        <v>1056</v>
      </c>
      <c r="L793" s="72"/>
      <c r="M793" s="80" t="str">
        <f>IFERROR(VLOOKUP(K793,REFERENCES!R:S,2,FALSE),"")</f>
        <v>Nombre</v>
      </c>
      <c r="N793" s="75">
        <v>126</v>
      </c>
      <c r="O793" s="75"/>
      <c r="P793" s="75"/>
      <c r="Q793" s="75"/>
      <c r="R793" s="79">
        <v>315</v>
      </c>
      <c r="S793" s="75">
        <v>63</v>
      </c>
      <c r="U793" s="162" t="s">
        <v>169</v>
      </c>
      <c r="V793" s="162" t="s">
        <v>328</v>
      </c>
      <c r="W793" s="86"/>
      <c r="X793" s="166"/>
      <c r="AB793" s="162" t="str">
        <f>UPPER(LEFT(A793,3)&amp;YEAR(H793)&amp;MONTH(H793)&amp;DAY((H793))&amp;LEFT(U793,2)&amp;LEFT(V793,2)&amp;LEFT(W793,2))</f>
        <v>CRO20161111NOBA</v>
      </c>
      <c r="AC793" s="162">
        <f>COUNTIF($AB$4:$AB$297,AB793)</f>
        <v>0</v>
      </c>
      <c r="AD793" s="162" t="str">
        <f>VLOOKUP(U793,NIVEAUXADMIN!A:B,2,FALSE)</f>
        <v>HT09</v>
      </c>
      <c r="AE793" s="162" t="str">
        <f>VLOOKUP(V793,NIVEAUXADMIN!E:F,2,FALSE)</f>
        <v>HT09932</v>
      </c>
      <c r="AF793" s="162" t="e">
        <f>VLOOKUP(W793,NIVEAUXADMIN!I:J,2,FALSE)</f>
        <v>#N/A</v>
      </c>
      <c r="AG793" s="162">
        <f>IF(SUMPRODUCT(($A$4:$A793=A793)*($V$4:$V793=V793))&gt;1,0,1)</f>
        <v>0</v>
      </c>
    </row>
    <row r="794" spans="1:33" s="162" customFormat="1" ht="15" customHeight="1">
      <c r="A794" s="162" t="s">
        <v>2847</v>
      </c>
      <c r="B794" s="162" t="s">
        <v>2848</v>
      </c>
      <c r="C794" s="162" t="s">
        <v>38</v>
      </c>
      <c r="D794" s="162" t="s">
        <v>2702</v>
      </c>
      <c r="F794" s="162" t="s">
        <v>16</v>
      </c>
      <c r="G794" s="162" t="str">
        <f>CHOOSE(MONTH(H794), "Janvier", "Fevrier", "Mars", "Avril", "Mai", "Juin", "Juillet", "Aout", "Septembre", "Octobre", "Novembre", "Decembre")</f>
        <v>Novembre</v>
      </c>
      <c r="H794" s="153">
        <v>42685</v>
      </c>
      <c r="I794" s="84" t="s">
        <v>1051</v>
      </c>
      <c r="J794" s="162" t="s">
        <v>1052</v>
      </c>
      <c r="K794" s="162" t="s">
        <v>1063</v>
      </c>
      <c r="L794" s="72"/>
      <c r="M794" s="80" t="str">
        <f>IFERROR(VLOOKUP(K794,REFERENCES!R:S,2,FALSE),"")</f>
        <v>Nombre</v>
      </c>
      <c r="N794" s="75">
        <v>23</v>
      </c>
      <c r="O794" s="75"/>
      <c r="P794" s="75"/>
      <c r="Q794" s="75"/>
      <c r="R794" s="79">
        <v>315</v>
      </c>
      <c r="S794" s="75">
        <v>63</v>
      </c>
      <c r="U794" s="162" t="s">
        <v>169</v>
      </c>
      <c r="V794" s="162" t="s">
        <v>328</v>
      </c>
      <c r="W794" s="86"/>
      <c r="X794" s="166"/>
      <c r="AB794" s="162" t="str">
        <f>UPPER(LEFT(A794,3)&amp;YEAR(H794)&amp;MONTH(H794)&amp;DAY((H794))&amp;LEFT(U794,2)&amp;LEFT(V794,2)&amp;LEFT(W794,2))</f>
        <v>CRO20161111NOBA</v>
      </c>
      <c r="AC794" s="162">
        <f>COUNTIF($AB$4:$AB$297,AB794)</f>
        <v>0</v>
      </c>
      <c r="AD794" s="162" t="str">
        <f>VLOOKUP(U794,NIVEAUXADMIN!A:B,2,FALSE)</f>
        <v>HT09</v>
      </c>
      <c r="AE794" s="162" t="str">
        <f>VLOOKUP(V794,NIVEAUXADMIN!E:F,2,FALSE)</f>
        <v>HT09932</v>
      </c>
      <c r="AF794" s="162" t="e">
        <f>VLOOKUP(W794,NIVEAUXADMIN!I:J,2,FALSE)</f>
        <v>#N/A</v>
      </c>
      <c r="AG794" s="162">
        <f>IF(SUMPRODUCT(($A$4:$A794=A794)*($V$4:$V794=V794))&gt;1,0,1)</f>
        <v>0</v>
      </c>
    </row>
    <row r="795" spans="1:33" s="162" customFormat="1" ht="15" customHeight="1">
      <c r="A795" s="162" t="s">
        <v>2847</v>
      </c>
      <c r="B795" s="162" t="s">
        <v>2848</v>
      </c>
      <c r="C795" s="162" t="s">
        <v>38</v>
      </c>
      <c r="D795" s="162" t="s">
        <v>2702</v>
      </c>
      <c r="F795" s="162" t="s">
        <v>16</v>
      </c>
      <c r="G795" s="162" t="str">
        <f>CHOOSE(MONTH(H795), "Janvier", "Fevrier", "Mars", "Avril", "Mai", "Juin", "Juillet", "Aout", "Septembre", "Octobre", "Novembre", "Decembre")</f>
        <v>Novembre</v>
      </c>
      <c r="H795" s="153">
        <v>42685</v>
      </c>
      <c r="I795" s="84" t="s">
        <v>1049</v>
      </c>
      <c r="J795" s="162" t="s">
        <v>1053</v>
      </c>
      <c r="K795" s="162" t="s">
        <v>1185</v>
      </c>
      <c r="L795" s="72"/>
      <c r="M795" s="80" t="str">
        <f>IFERROR(VLOOKUP(K795,REFERENCES!R:S,2,FALSE),"")</f>
        <v>Nombre</v>
      </c>
      <c r="N795" s="75">
        <v>60</v>
      </c>
      <c r="O795" s="75"/>
      <c r="P795" s="75"/>
      <c r="Q795" s="75"/>
      <c r="R795" s="79">
        <v>315</v>
      </c>
      <c r="S795" s="75">
        <v>63</v>
      </c>
      <c r="U795" s="162" t="s">
        <v>169</v>
      </c>
      <c r="V795" s="162" t="s">
        <v>328</v>
      </c>
      <c r="W795" s="86"/>
      <c r="X795" s="166"/>
      <c r="AB795" s="162" t="str">
        <f>UPPER(LEFT(A795,3)&amp;YEAR(H795)&amp;MONTH(H795)&amp;DAY((H795))&amp;LEFT(U795,2)&amp;LEFT(V795,2)&amp;LEFT(W795,2))</f>
        <v>CRO20161111NOBA</v>
      </c>
      <c r="AC795" s="162">
        <f>COUNTIF($AB$4:$AB$297,AB795)</f>
        <v>0</v>
      </c>
      <c r="AD795" s="162" t="str">
        <f>VLOOKUP(U795,NIVEAUXADMIN!A:B,2,FALSE)</f>
        <v>HT09</v>
      </c>
      <c r="AE795" s="162" t="str">
        <f>VLOOKUP(V795,NIVEAUXADMIN!E:F,2,FALSE)</f>
        <v>HT09932</v>
      </c>
      <c r="AF795" s="162" t="e">
        <f>VLOOKUP(W795,NIVEAUXADMIN!I:J,2,FALSE)</f>
        <v>#N/A</v>
      </c>
      <c r="AG795" s="162">
        <f>IF(SUMPRODUCT(($A$4:$A795=A795)*($V$4:$V795=V795))&gt;1,0,1)</f>
        <v>0</v>
      </c>
    </row>
    <row r="796" spans="1:33" s="162" customFormat="1" ht="15" customHeight="1">
      <c r="A796" s="162" t="s">
        <v>2847</v>
      </c>
      <c r="B796" s="162" t="s">
        <v>2848</v>
      </c>
      <c r="C796" s="162" t="s">
        <v>38</v>
      </c>
      <c r="D796" s="162" t="s">
        <v>2702</v>
      </c>
      <c r="F796" s="162" t="s">
        <v>16</v>
      </c>
      <c r="G796" s="162" t="str">
        <f>CHOOSE(MONTH(H796), "Janvier", "Fevrier", "Mars", "Avril", "Mai", "Juin", "Juillet", "Aout", "Septembre", "Octobre", "Novembre", "Decembre")</f>
        <v>Novembre</v>
      </c>
      <c r="H796" s="153">
        <v>42685</v>
      </c>
      <c r="I796" s="84" t="s">
        <v>1051</v>
      </c>
      <c r="J796" s="162" t="s">
        <v>1052</v>
      </c>
      <c r="K796" s="162" t="s">
        <v>1056</v>
      </c>
      <c r="L796" s="72"/>
      <c r="M796" s="80" t="str">
        <f>IFERROR(VLOOKUP(K796,REFERENCES!R:S,2,FALSE),"")</f>
        <v>Nombre</v>
      </c>
      <c r="N796" s="75">
        <v>110</v>
      </c>
      <c r="O796" s="75"/>
      <c r="P796" s="75"/>
      <c r="Q796" s="75"/>
      <c r="R796" s="79">
        <v>550</v>
      </c>
      <c r="S796" s="75">
        <v>110</v>
      </c>
      <c r="U796" s="162" t="s">
        <v>169</v>
      </c>
      <c r="V796" s="162" t="s">
        <v>427</v>
      </c>
      <c r="W796" s="86"/>
      <c r="X796" s="166"/>
      <c r="AB796" s="162" t="str">
        <f>UPPER(LEFT(A796,3)&amp;YEAR(H796)&amp;MONTH(H796)&amp;DAY((H796))&amp;LEFT(U796,2)&amp;LEFT(V796,2)&amp;LEFT(W796,2))</f>
        <v>CRO20161111NOBO</v>
      </c>
      <c r="AC796" s="162">
        <f>COUNTIF($AB$4:$AB$297,AB796)</f>
        <v>0</v>
      </c>
      <c r="AD796" s="162" t="str">
        <f>VLOOKUP(U796,NIVEAUXADMIN!A:B,2,FALSE)</f>
        <v>HT09</v>
      </c>
      <c r="AE796" s="162" t="str">
        <f>VLOOKUP(V796,NIVEAUXADMIN!E:F,2,FALSE)</f>
        <v>HT09933</v>
      </c>
      <c r="AF796" s="162" t="e">
        <f>VLOOKUP(W796,NIVEAUXADMIN!I:J,2,FALSE)</f>
        <v>#N/A</v>
      </c>
      <c r="AG796" s="162">
        <f>IF(SUMPRODUCT(($A$4:$A796=A796)*($V$4:$V796=V796))&gt;1,0,1)</f>
        <v>0</v>
      </c>
    </row>
    <row r="797" spans="1:33" s="162" customFormat="1" ht="15" customHeight="1">
      <c r="A797" s="162" t="s">
        <v>2847</v>
      </c>
      <c r="B797" s="162" t="s">
        <v>2848</v>
      </c>
      <c r="C797" s="162" t="s">
        <v>38</v>
      </c>
      <c r="D797" s="162" t="s">
        <v>2702</v>
      </c>
      <c r="F797" s="162" t="s">
        <v>16</v>
      </c>
      <c r="G797" s="162" t="str">
        <f>CHOOSE(MONTH(H797), "Janvier", "Fevrier", "Mars", "Avril", "Mai", "Juin", "Juillet", "Aout", "Septembre", "Octobre", "Novembre", "Decembre")</f>
        <v>Novembre</v>
      </c>
      <c r="H797" s="153">
        <v>42685</v>
      </c>
      <c r="I797" s="84" t="s">
        <v>1049</v>
      </c>
      <c r="J797" s="162" t="s">
        <v>1053</v>
      </c>
      <c r="K797" s="162" t="s">
        <v>1064</v>
      </c>
      <c r="L797" s="72"/>
      <c r="M797" s="80" t="str">
        <f>IFERROR(VLOOKUP(K797,REFERENCES!R:S,2,FALSE),"")</f>
        <v>Nombre</v>
      </c>
      <c r="N797" s="75">
        <v>37</v>
      </c>
      <c r="O797" s="75"/>
      <c r="P797" s="75"/>
      <c r="Q797" s="75"/>
      <c r="R797" s="79">
        <v>550</v>
      </c>
      <c r="S797" s="75">
        <v>110</v>
      </c>
      <c r="U797" s="162" t="s">
        <v>169</v>
      </c>
      <c r="V797" s="162" t="s">
        <v>427</v>
      </c>
      <c r="W797" s="86"/>
      <c r="X797" s="166"/>
      <c r="AB797" s="162" t="str">
        <f>UPPER(LEFT(A797,3)&amp;YEAR(H797)&amp;MONTH(H797)&amp;DAY((H797))&amp;LEFT(U797,2)&amp;LEFT(V797,2)&amp;LEFT(W797,2))</f>
        <v>CRO20161111NOBO</v>
      </c>
      <c r="AC797" s="162">
        <f>COUNTIF($AB$4:$AB$297,AB797)</f>
        <v>0</v>
      </c>
      <c r="AD797" s="162" t="str">
        <f>VLOOKUP(U797,NIVEAUXADMIN!A:B,2,FALSE)</f>
        <v>HT09</v>
      </c>
      <c r="AE797" s="162" t="str">
        <f>VLOOKUP(V797,NIVEAUXADMIN!E:F,2,FALSE)</f>
        <v>HT09933</v>
      </c>
      <c r="AF797" s="162" t="e">
        <f>VLOOKUP(W797,NIVEAUXADMIN!I:J,2,FALSE)</f>
        <v>#N/A</v>
      </c>
      <c r="AG797" s="162">
        <f>IF(SUMPRODUCT(($A$4:$A797=A797)*($V$4:$V797=V797))&gt;1,0,1)</f>
        <v>0</v>
      </c>
    </row>
    <row r="798" spans="1:33" s="162" customFormat="1" ht="15" customHeight="1">
      <c r="A798" s="162" t="s">
        <v>2847</v>
      </c>
      <c r="B798" s="162" t="s">
        <v>2848</v>
      </c>
      <c r="C798" s="162" t="s">
        <v>38</v>
      </c>
      <c r="D798" s="162" t="s">
        <v>2702</v>
      </c>
      <c r="F798" s="162" t="s">
        <v>16</v>
      </c>
      <c r="G798" s="162" t="str">
        <f>CHOOSE(MONTH(H798), "Janvier", "Fevrier", "Mars", "Avril", "Mai", "Juin", "Juillet", "Aout", "Septembre", "Octobre", "Novembre", "Decembre")</f>
        <v>Novembre</v>
      </c>
      <c r="H798" s="153">
        <v>42685</v>
      </c>
      <c r="I798" s="84" t="s">
        <v>1051</v>
      </c>
      <c r="J798" s="162" t="s">
        <v>1052</v>
      </c>
      <c r="K798" s="162" t="s">
        <v>1063</v>
      </c>
      <c r="L798" s="72"/>
      <c r="M798" s="80" t="str">
        <f>IFERROR(VLOOKUP(K798,REFERENCES!R:S,2,FALSE),"")</f>
        <v>Nombre</v>
      </c>
      <c r="N798" s="75">
        <v>73</v>
      </c>
      <c r="O798" s="75"/>
      <c r="P798" s="75"/>
      <c r="Q798" s="75"/>
      <c r="R798" s="79">
        <v>550</v>
      </c>
      <c r="S798" s="75">
        <v>110</v>
      </c>
      <c r="U798" s="162" t="s">
        <v>169</v>
      </c>
      <c r="V798" s="162" t="s">
        <v>427</v>
      </c>
      <c r="W798" s="86"/>
      <c r="X798" s="166"/>
      <c r="AB798" s="162" t="str">
        <f>UPPER(LEFT(A798,3)&amp;YEAR(H798)&amp;MONTH(H798)&amp;DAY((H798))&amp;LEFT(U798,2)&amp;LEFT(V798,2)&amp;LEFT(W798,2))</f>
        <v>CRO20161111NOBO</v>
      </c>
      <c r="AC798" s="162">
        <f>COUNTIF($AB$4:$AB$297,AB798)</f>
        <v>0</v>
      </c>
      <c r="AD798" s="162" t="str">
        <f>VLOOKUP(U798,NIVEAUXADMIN!A:B,2,FALSE)</f>
        <v>HT09</v>
      </c>
      <c r="AE798" s="162" t="str">
        <f>VLOOKUP(V798,NIVEAUXADMIN!E:F,2,FALSE)</f>
        <v>HT09933</v>
      </c>
      <c r="AF798" s="162" t="e">
        <f>VLOOKUP(W798,NIVEAUXADMIN!I:J,2,FALSE)</f>
        <v>#N/A</v>
      </c>
      <c r="AG798" s="162">
        <f>IF(SUMPRODUCT(($A$4:$A798=A798)*($V$4:$V798=V798))&gt;1,0,1)</f>
        <v>0</v>
      </c>
    </row>
    <row r="799" spans="1:33" s="162" customFormat="1" ht="15" customHeight="1">
      <c r="A799" s="162" t="s">
        <v>2847</v>
      </c>
      <c r="B799" s="162" t="s">
        <v>2848</v>
      </c>
      <c r="C799" s="162" t="s">
        <v>38</v>
      </c>
      <c r="D799" s="162" t="s">
        <v>2702</v>
      </c>
      <c r="F799" s="162" t="s">
        <v>16</v>
      </c>
      <c r="G799" s="162" t="str">
        <f>CHOOSE(MONTH(H799), "Janvier", "Fevrier", "Mars", "Avril", "Mai", "Juin", "Juillet", "Aout", "Septembre", "Octobre", "Novembre", "Decembre")</f>
        <v>Novembre</v>
      </c>
      <c r="H799" s="153">
        <v>42685</v>
      </c>
      <c r="I799" s="84" t="s">
        <v>1051</v>
      </c>
      <c r="J799" s="162" t="s">
        <v>1052</v>
      </c>
      <c r="K799" s="162" t="s">
        <v>1056</v>
      </c>
      <c r="L799" s="72"/>
      <c r="M799" s="80" t="str">
        <f>IFERROR(VLOOKUP(K799,REFERENCES!R:S,2,FALSE),"")</f>
        <v>Nombre</v>
      </c>
      <c r="N799" s="75">
        <v>68</v>
      </c>
      <c r="O799" s="75"/>
      <c r="P799" s="75"/>
      <c r="Q799" s="75"/>
      <c r="R799" s="79">
        <v>340</v>
      </c>
      <c r="S799" s="75">
        <v>68</v>
      </c>
      <c r="U799" s="162" t="s">
        <v>169</v>
      </c>
      <c r="V799" s="162" t="s">
        <v>427</v>
      </c>
      <c r="W799" s="86"/>
      <c r="X799" s="166"/>
      <c r="AB799" s="162" t="str">
        <f>UPPER(LEFT(A799,3)&amp;YEAR(H799)&amp;MONTH(H799)&amp;DAY((H799))&amp;LEFT(U799,2)&amp;LEFT(V799,2)&amp;LEFT(W799,2))</f>
        <v>CRO20161111NOBO</v>
      </c>
      <c r="AC799" s="162">
        <f>COUNTIF($AB$4:$AB$297,AB799)</f>
        <v>0</v>
      </c>
      <c r="AD799" s="162" t="str">
        <f>VLOOKUP(U799,NIVEAUXADMIN!A:B,2,FALSE)</f>
        <v>HT09</v>
      </c>
      <c r="AE799" s="162" t="str">
        <f>VLOOKUP(V799,NIVEAUXADMIN!E:F,2,FALSE)</f>
        <v>HT09933</v>
      </c>
      <c r="AF799" s="162" t="e">
        <f>VLOOKUP(W799,NIVEAUXADMIN!I:J,2,FALSE)</f>
        <v>#N/A</v>
      </c>
      <c r="AG799" s="162">
        <f>IF(SUMPRODUCT(($A$4:$A799=A799)*($V$4:$V799=V799))&gt;1,0,1)</f>
        <v>0</v>
      </c>
    </row>
    <row r="800" spans="1:33" s="162" customFormat="1" ht="15" customHeight="1">
      <c r="A800" s="162" t="s">
        <v>2847</v>
      </c>
      <c r="B800" s="162" t="s">
        <v>2848</v>
      </c>
      <c r="C800" s="162" t="s">
        <v>38</v>
      </c>
      <c r="D800" s="162" t="s">
        <v>2702</v>
      </c>
      <c r="F800" s="162" t="s">
        <v>16</v>
      </c>
      <c r="G800" s="162" t="str">
        <f>CHOOSE(MONTH(H800), "Janvier", "Fevrier", "Mars", "Avril", "Mai", "Juin", "Juillet", "Aout", "Septembre", "Octobre", "Novembre", "Decembre")</f>
        <v>Novembre</v>
      </c>
      <c r="H800" s="153">
        <v>42685</v>
      </c>
      <c r="I800" s="84" t="s">
        <v>1049</v>
      </c>
      <c r="J800" s="162" t="s">
        <v>1053</v>
      </c>
      <c r="K800" s="162" t="s">
        <v>1064</v>
      </c>
      <c r="L800" s="72"/>
      <c r="M800" s="80" t="str">
        <f>IFERROR(VLOOKUP(K800,REFERENCES!R:S,2,FALSE),"")</f>
        <v>Nombre</v>
      </c>
      <c r="N800" s="75">
        <v>17</v>
      </c>
      <c r="O800" s="75"/>
      <c r="P800" s="75"/>
      <c r="Q800" s="75"/>
      <c r="R800" s="79">
        <v>340</v>
      </c>
      <c r="S800" s="75">
        <v>68</v>
      </c>
      <c r="U800" s="162" t="s">
        <v>169</v>
      </c>
      <c r="V800" s="162" t="s">
        <v>427</v>
      </c>
      <c r="W800" s="86"/>
      <c r="X800" s="166"/>
      <c r="AB800" s="162" t="str">
        <f>UPPER(LEFT(A800,3)&amp;YEAR(H800)&amp;MONTH(H800)&amp;DAY((H800))&amp;LEFT(U800,2)&amp;LEFT(V800,2)&amp;LEFT(W800,2))</f>
        <v>CRO20161111NOBO</v>
      </c>
      <c r="AC800" s="162">
        <f>COUNTIF($AB$4:$AB$297,AB800)</f>
        <v>0</v>
      </c>
      <c r="AD800" s="162" t="str">
        <f>VLOOKUP(U800,NIVEAUXADMIN!A:B,2,FALSE)</f>
        <v>HT09</v>
      </c>
      <c r="AE800" s="162" t="str">
        <f>VLOOKUP(V800,NIVEAUXADMIN!E:F,2,FALSE)</f>
        <v>HT09933</v>
      </c>
      <c r="AF800" s="162" t="e">
        <f>VLOOKUP(W800,NIVEAUXADMIN!I:J,2,FALSE)</f>
        <v>#N/A</v>
      </c>
      <c r="AG800" s="162">
        <f>IF(SUMPRODUCT(($A$4:$A800=A800)*($V$4:$V800=V800))&gt;1,0,1)</f>
        <v>0</v>
      </c>
    </row>
    <row r="801" spans="1:33" s="162" customFormat="1" ht="15" customHeight="1">
      <c r="A801" s="162" t="s">
        <v>2847</v>
      </c>
      <c r="B801" s="162" t="s">
        <v>2848</v>
      </c>
      <c r="C801" s="162" t="s">
        <v>38</v>
      </c>
      <c r="D801" s="162" t="s">
        <v>2702</v>
      </c>
      <c r="F801" s="162" t="s">
        <v>16</v>
      </c>
      <c r="G801" s="162" t="str">
        <f>CHOOSE(MONTH(H801), "Janvier", "Fevrier", "Mars", "Avril", "Mai", "Juin", "Juillet", "Aout", "Septembre", "Octobre", "Novembre", "Decembre")</f>
        <v>Novembre</v>
      </c>
      <c r="H801" s="153">
        <v>42685</v>
      </c>
      <c r="I801" s="84" t="s">
        <v>1051</v>
      </c>
      <c r="J801" s="162" t="s">
        <v>1052</v>
      </c>
      <c r="K801" s="162" t="s">
        <v>1063</v>
      </c>
      <c r="L801" s="72"/>
      <c r="M801" s="80" t="str">
        <f>IFERROR(VLOOKUP(K801,REFERENCES!R:S,2,FALSE),"")</f>
        <v>Nombre</v>
      </c>
      <c r="N801" s="75">
        <v>46</v>
      </c>
      <c r="O801" s="75"/>
      <c r="P801" s="75"/>
      <c r="Q801" s="75"/>
      <c r="R801" s="79">
        <v>340</v>
      </c>
      <c r="S801" s="75">
        <v>68</v>
      </c>
      <c r="U801" s="162" t="s">
        <v>169</v>
      </c>
      <c r="V801" s="162" t="s">
        <v>427</v>
      </c>
      <c r="W801" s="86"/>
      <c r="X801" s="166"/>
      <c r="AB801" s="162" t="str">
        <f>UPPER(LEFT(A801,3)&amp;YEAR(H801)&amp;MONTH(H801)&amp;DAY((H801))&amp;LEFT(U801,2)&amp;LEFT(V801,2)&amp;LEFT(W801,2))</f>
        <v>CRO20161111NOBO</v>
      </c>
      <c r="AC801" s="162">
        <f>COUNTIF($AB$4:$AB$297,AB801)</f>
        <v>0</v>
      </c>
      <c r="AD801" s="162" t="str">
        <f>VLOOKUP(U801,NIVEAUXADMIN!A:B,2,FALSE)</f>
        <v>HT09</v>
      </c>
      <c r="AE801" s="162" t="str">
        <f>VLOOKUP(V801,NIVEAUXADMIN!E:F,2,FALSE)</f>
        <v>HT09933</v>
      </c>
      <c r="AF801" s="162" t="e">
        <f>VLOOKUP(W801,NIVEAUXADMIN!I:J,2,FALSE)</f>
        <v>#N/A</v>
      </c>
      <c r="AG801" s="162">
        <f>IF(SUMPRODUCT(($A$4:$A801=A801)*($V$4:$V801=V801))&gt;1,0,1)</f>
        <v>0</v>
      </c>
    </row>
    <row r="802" spans="1:33" s="162" customFormat="1" ht="15" customHeight="1">
      <c r="A802" s="162" t="s">
        <v>2847</v>
      </c>
      <c r="B802" s="162" t="s">
        <v>2848</v>
      </c>
      <c r="C802" s="162" t="s">
        <v>38</v>
      </c>
      <c r="D802" s="162" t="s">
        <v>2702</v>
      </c>
      <c r="F802" s="162" t="s">
        <v>16</v>
      </c>
      <c r="G802" s="162" t="str">
        <f>CHOOSE(MONTH(H802), "Janvier", "Fevrier", "Mars", "Avril", "Mai", "Juin", "Juillet", "Aout", "Septembre", "Octobre", "Novembre", "Decembre")</f>
        <v>Novembre</v>
      </c>
      <c r="H802" s="153">
        <v>42685</v>
      </c>
      <c r="I802" s="84" t="s">
        <v>1049</v>
      </c>
      <c r="J802" s="162" t="s">
        <v>1053</v>
      </c>
      <c r="K802" s="162" t="s">
        <v>1185</v>
      </c>
      <c r="L802" s="72"/>
      <c r="M802" s="80" t="str">
        <f>IFERROR(VLOOKUP(K802,REFERENCES!R:S,2,FALSE),"")</f>
        <v>Nombre</v>
      </c>
      <c r="N802" s="75">
        <v>5</v>
      </c>
      <c r="O802" s="75"/>
      <c r="P802" s="75"/>
      <c r="Q802" s="75"/>
      <c r="R802" s="79">
        <v>340</v>
      </c>
      <c r="S802" s="75">
        <v>68</v>
      </c>
      <c r="U802" s="162" t="s">
        <v>169</v>
      </c>
      <c r="V802" s="162" t="s">
        <v>427</v>
      </c>
      <c r="W802" s="86"/>
      <c r="X802" s="166"/>
      <c r="AB802" s="162" t="str">
        <f>UPPER(LEFT(A802,3)&amp;YEAR(H802)&amp;MONTH(H802)&amp;DAY((H802))&amp;LEFT(U802,2)&amp;LEFT(V802,2)&amp;LEFT(W802,2))</f>
        <v>CRO20161111NOBO</v>
      </c>
      <c r="AC802" s="162">
        <f>COUNTIF($AB$4:$AB$297,AB802)</f>
        <v>0</v>
      </c>
      <c r="AD802" s="162" t="str">
        <f>VLOOKUP(U802,NIVEAUXADMIN!A:B,2,FALSE)</f>
        <v>HT09</v>
      </c>
      <c r="AE802" s="162" t="str">
        <f>VLOOKUP(V802,NIVEAUXADMIN!E:F,2,FALSE)</f>
        <v>HT09933</v>
      </c>
      <c r="AF802" s="162" t="e">
        <f>VLOOKUP(W802,NIVEAUXADMIN!I:J,2,FALSE)</f>
        <v>#N/A</v>
      </c>
      <c r="AG802" s="162">
        <f>IF(SUMPRODUCT(($A$4:$A802=A802)*($V$4:$V802=V802))&gt;1,0,1)</f>
        <v>0</v>
      </c>
    </row>
    <row r="803" spans="1:33" s="162" customFormat="1" ht="15" customHeight="1">
      <c r="A803" s="162" t="s">
        <v>2847</v>
      </c>
      <c r="B803" s="162" t="s">
        <v>2848</v>
      </c>
      <c r="C803" s="162" t="s">
        <v>38</v>
      </c>
      <c r="D803" s="162" t="s">
        <v>2702</v>
      </c>
      <c r="F803" s="162" t="s">
        <v>16</v>
      </c>
      <c r="G803" s="162" t="str">
        <f>CHOOSE(MONTH(H803), "Janvier", "Fevrier", "Mars", "Avril", "Mai", "Juin", "Juillet", "Aout", "Septembre", "Octobre", "Novembre", "Decembre")</f>
        <v>Novembre</v>
      </c>
      <c r="H803" s="153">
        <v>42685</v>
      </c>
      <c r="I803" s="84" t="s">
        <v>1051</v>
      </c>
      <c r="J803" s="162" t="s">
        <v>1052</v>
      </c>
      <c r="K803" s="162" t="s">
        <v>1056</v>
      </c>
      <c r="L803" s="72"/>
      <c r="M803" s="80" t="str">
        <f>IFERROR(VLOOKUP(K803,REFERENCES!R:S,2,FALSE),"")</f>
        <v>Nombre</v>
      </c>
      <c r="N803" s="75">
        <v>150</v>
      </c>
      <c r="O803" s="75"/>
      <c r="P803" s="75"/>
      <c r="Q803" s="75"/>
      <c r="R803" s="79">
        <v>1160</v>
      </c>
      <c r="S803" s="75">
        <v>232</v>
      </c>
      <c r="U803" s="162" t="s">
        <v>169</v>
      </c>
      <c r="V803" s="162" t="s">
        <v>439</v>
      </c>
      <c r="W803" s="86"/>
      <c r="X803" s="166"/>
      <c r="AB803" s="162" t="str">
        <f>UPPER(LEFT(A803,3)&amp;YEAR(H803)&amp;MONTH(H803)&amp;DAY((H803))&amp;LEFT(U803,2)&amp;LEFT(V803,2)&amp;LEFT(W803,2))</f>
        <v>CRO20161111NOMO</v>
      </c>
      <c r="AC803" s="162">
        <f>COUNTIF($AB$4:$AB$297,AB803)</f>
        <v>0</v>
      </c>
      <c r="AD803" s="162" t="str">
        <f>VLOOKUP(U803,NIVEAUXADMIN!A:B,2,FALSE)</f>
        <v>HT09</v>
      </c>
      <c r="AE803" s="162" t="str">
        <f>VLOOKUP(V803,NIVEAUXADMIN!E:F,2,FALSE)</f>
        <v>HT09931</v>
      </c>
      <c r="AF803" s="162" t="e">
        <f>VLOOKUP(W803,NIVEAUXADMIN!I:J,2,FALSE)</f>
        <v>#N/A</v>
      </c>
      <c r="AG803" s="162">
        <f>IF(SUMPRODUCT(($A$4:$A803=A803)*($V$4:$V803=V803))&gt;1,0,1)</f>
        <v>0</v>
      </c>
    </row>
    <row r="804" spans="1:33" s="162" customFormat="1" ht="15" customHeight="1">
      <c r="A804" s="162" t="s">
        <v>2847</v>
      </c>
      <c r="B804" s="162" t="s">
        <v>2848</v>
      </c>
      <c r="C804" s="162" t="s">
        <v>38</v>
      </c>
      <c r="D804" s="162" t="s">
        <v>2702</v>
      </c>
      <c r="F804" s="162" t="s">
        <v>16</v>
      </c>
      <c r="G804" s="162" t="str">
        <f>CHOOSE(MONTH(H804), "Janvier", "Fevrier", "Mars", "Avril", "Mai", "Juin", "Juillet", "Aout", "Septembre", "Octobre", "Novembre", "Decembre")</f>
        <v>Novembre</v>
      </c>
      <c r="H804" s="153">
        <v>42685</v>
      </c>
      <c r="I804" s="84" t="s">
        <v>1051</v>
      </c>
      <c r="J804" s="162" t="s">
        <v>1052</v>
      </c>
      <c r="K804" s="162" t="s">
        <v>1063</v>
      </c>
      <c r="L804" s="72"/>
      <c r="M804" s="80" t="str">
        <f>IFERROR(VLOOKUP(K804,REFERENCES!R:S,2,FALSE),"")</f>
        <v>Nombre</v>
      </c>
      <c r="N804" s="75">
        <v>169</v>
      </c>
      <c r="O804" s="75"/>
      <c r="P804" s="75"/>
      <c r="Q804" s="75"/>
      <c r="R804" s="79">
        <v>1160</v>
      </c>
      <c r="S804" s="75">
        <v>232</v>
      </c>
      <c r="U804" s="162" t="s">
        <v>169</v>
      </c>
      <c r="V804" s="162" t="s">
        <v>439</v>
      </c>
      <c r="W804" s="86"/>
      <c r="X804" s="166"/>
      <c r="AB804" s="162" t="str">
        <f>UPPER(LEFT(A804,3)&amp;YEAR(H804)&amp;MONTH(H804)&amp;DAY((H804))&amp;LEFT(U804,2)&amp;LEFT(V804,2)&amp;LEFT(W804,2))</f>
        <v>CRO20161111NOMO</v>
      </c>
      <c r="AC804" s="162">
        <f>COUNTIF($AB$4:$AB$297,AB804)</f>
        <v>0</v>
      </c>
      <c r="AD804" s="162" t="str">
        <f>VLOOKUP(U804,NIVEAUXADMIN!A:B,2,FALSE)</f>
        <v>HT09</v>
      </c>
      <c r="AE804" s="162" t="str">
        <f>VLOOKUP(V804,NIVEAUXADMIN!E:F,2,FALSE)</f>
        <v>HT09931</v>
      </c>
      <c r="AF804" s="162" t="e">
        <f>VLOOKUP(W804,NIVEAUXADMIN!I:J,2,FALSE)</f>
        <v>#N/A</v>
      </c>
      <c r="AG804" s="162">
        <f>IF(SUMPRODUCT(($A$4:$A804=A804)*($V$4:$V804=V804))&gt;1,0,1)</f>
        <v>0</v>
      </c>
    </row>
    <row r="805" spans="1:33" s="162" customFormat="1" ht="15" customHeight="1">
      <c r="A805" s="162" t="s">
        <v>2847</v>
      </c>
      <c r="B805" s="162" t="s">
        <v>2848</v>
      </c>
      <c r="C805" s="162" t="s">
        <v>38</v>
      </c>
      <c r="D805" s="162" t="s">
        <v>2702</v>
      </c>
      <c r="F805" s="162" t="s">
        <v>16</v>
      </c>
      <c r="G805" s="162" t="str">
        <f>CHOOSE(MONTH(H805), "Janvier", "Fevrier", "Mars", "Avril", "Mai", "Juin", "Juillet", "Aout", "Septembre", "Octobre", "Novembre", "Decembre")</f>
        <v>Novembre</v>
      </c>
      <c r="H805" s="153">
        <v>42685</v>
      </c>
      <c r="I805" s="84" t="s">
        <v>1049</v>
      </c>
      <c r="J805" s="162" t="s">
        <v>1053</v>
      </c>
      <c r="K805" s="162" t="s">
        <v>1185</v>
      </c>
      <c r="L805" s="72"/>
      <c r="M805" s="80" t="str">
        <f>IFERROR(VLOOKUP(K805,REFERENCES!R:S,2,FALSE),"")</f>
        <v>Nombre</v>
      </c>
      <c r="N805" s="75">
        <v>63</v>
      </c>
      <c r="O805" s="75"/>
      <c r="P805" s="75"/>
      <c r="Q805" s="75"/>
      <c r="R805" s="79">
        <v>1160</v>
      </c>
      <c r="S805" s="75">
        <v>232</v>
      </c>
      <c r="U805" s="162" t="s">
        <v>169</v>
      </c>
      <c r="V805" s="162" t="s">
        <v>439</v>
      </c>
      <c r="W805" s="86"/>
      <c r="X805" s="166"/>
      <c r="AB805" s="162" t="str">
        <f>UPPER(LEFT(A805,3)&amp;YEAR(H805)&amp;MONTH(H805)&amp;DAY((H805))&amp;LEFT(U805,2)&amp;LEFT(V805,2)&amp;LEFT(W805,2))</f>
        <v>CRO20161111NOMO</v>
      </c>
      <c r="AC805" s="162">
        <f>COUNTIF($AB$4:$AB$297,AB805)</f>
        <v>0</v>
      </c>
      <c r="AD805" s="162" t="str">
        <f>VLOOKUP(U805,NIVEAUXADMIN!A:B,2,FALSE)</f>
        <v>HT09</v>
      </c>
      <c r="AE805" s="162" t="str">
        <f>VLOOKUP(V805,NIVEAUXADMIN!E:F,2,FALSE)</f>
        <v>HT09931</v>
      </c>
      <c r="AF805" s="162" t="e">
        <f>VLOOKUP(W805,NIVEAUXADMIN!I:J,2,FALSE)</f>
        <v>#N/A</v>
      </c>
      <c r="AG805" s="162">
        <f>IF(SUMPRODUCT(($A$4:$A805=A805)*($V$4:$V805=V805))&gt;1,0,1)</f>
        <v>0</v>
      </c>
    </row>
    <row r="806" spans="1:33" s="162" customFormat="1" ht="15" customHeight="1">
      <c r="A806" s="162" t="s">
        <v>2847</v>
      </c>
      <c r="B806" s="162" t="s">
        <v>2848</v>
      </c>
      <c r="C806" s="162" t="s">
        <v>38</v>
      </c>
      <c r="D806" s="162" t="s">
        <v>2702</v>
      </c>
      <c r="F806" s="162" t="s">
        <v>16</v>
      </c>
      <c r="G806" s="162" t="str">
        <f>CHOOSE(MONTH(H806), "Janvier", "Fevrier", "Mars", "Avril", "Mai", "Juin", "Juillet", "Aout", "Septembre", "Octobre", "Novembre", "Decembre")</f>
        <v>Novembre</v>
      </c>
      <c r="H806" s="153">
        <v>42685</v>
      </c>
      <c r="I806" s="84" t="s">
        <v>1051</v>
      </c>
      <c r="J806" s="162" t="s">
        <v>1052</v>
      </c>
      <c r="K806" s="162" t="s">
        <v>1056</v>
      </c>
      <c r="L806" s="72"/>
      <c r="M806" s="80" t="str">
        <f>IFERROR(VLOOKUP(K806,REFERENCES!R:S,2,FALSE),"")</f>
        <v>Nombre</v>
      </c>
      <c r="N806" s="75">
        <v>590</v>
      </c>
      <c r="O806" s="75"/>
      <c r="P806" s="75"/>
      <c r="Q806" s="75"/>
      <c r="R806" s="79">
        <v>2190</v>
      </c>
      <c r="S806" s="75">
        <v>438</v>
      </c>
      <c r="U806" s="162" t="s">
        <v>169</v>
      </c>
      <c r="V806" s="162" t="s">
        <v>328</v>
      </c>
      <c r="W806" s="86"/>
      <c r="X806" s="166"/>
      <c r="AB806" s="162" t="str">
        <f>UPPER(LEFT(A806,3)&amp;YEAR(H806)&amp;MONTH(H806)&amp;DAY((H806))&amp;LEFT(U806,2)&amp;LEFT(V806,2)&amp;LEFT(W806,2))</f>
        <v>CRO20161111NOBA</v>
      </c>
      <c r="AC806" s="162">
        <f>COUNTIF($AB$4:$AB$297,AB806)</f>
        <v>0</v>
      </c>
      <c r="AD806" s="162" t="str">
        <f>VLOOKUP(U806,NIVEAUXADMIN!A:B,2,FALSE)</f>
        <v>HT09</v>
      </c>
      <c r="AE806" s="162" t="str">
        <f>VLOOKUP(V806,NIVEAUXADMIN!E:F,2,FALSE)</f>
        <v>HT09932</v>
      </c>
      <c r="AF806" s="162" t="e">
        <f>VLOOKUP(W806,NIVEAUXADMIN!I:J,2,FALSE)</f>
        <v>#N/A</v>
      </c>
      <c r="AG806" s="162">
        <f>IF(SUMPRODUCT(($A$4:$A806=A806)*($V$4:$V806=V806))&gt;1,0,1)</f>
        <v>0</v>
      </c>
    </row>
    <row r="807" spans="1:33" s="162" customFormat="1" ht="15" customHeight="1">
      <c r="A807" s="162" t="s">
        <v>2847</v>
      </c>
      <c r="B807" s="162" t="s">
        <v>2848</v>
      </c>
      <c r="C807" s="162" t="s">
        <v>38</v>
      </c>
      <c r="D807" s="162" t="s">
        <v>2702</v>
      </c>
      <c r="F807" s="162" t="s">
        <v>16</v>
      </c>
      <c r="G807" s="162" t="str">
        <f>CHOOSE(MONTH(H807), "Janvier", "Fevrier", "Mars", "Avril", "Mai", "Juin", "Juillet", "Aout", "Septembre", "Octobre", "Novembre", "Decembre")</f>
        <v>Novembre</v>
      </c>
      <c r="H807" s="153">
        <v>42685</v>
      </c>
      <c r="I807" s="84" t="s">
        <v>1049</v>
      </c>
      <c r="J807" s="162" t="s">
        <v>1053</v>
      </c>
      <c r="K807" s="162" t="s">
        <v>1064</v>
      </c>
      <c r="L807" s="72"/>
      <c r="M807" s="80" t="str">
        <f>IFERROR(VLOOKUP(K807,REFERENCES!R:S,2,FALSE),"")</f>
        <v>Nombre</v>
      </c>
      <c r="N807" s="75">
        <v>115</v>
      </c>
      <c r="O807" s="75"/>
      <c r="P807" s="75"/>
      <c r="Q807" s="75"/>
      <c r="R807" s="79">
        <v>2190</v>
      </c>
      <c r="S807" s="75">
        <v>438</v>
      </c>
      <c r="U807" s="162" t="s">
        <v>169</v>
      </c>
      <c r="V807" s="162" t="s">
        <v>328</v>
      </c>
      <c r="W807" s="86"/>
      <c r="X807" s="166"/>
      <c r="AB807" s="162" t="str">
        <f>UPPER(LEFT(A807,3)&amp;YEAR(H807)&amp;MONTH(H807)&amp;DAY((H807))&amp;LEFT(U807,2)&amp;LEFT(V807,2)&amp;LEFT(W807,2))</f>
        <v>CRO20161111NOBA</v>
      </c>
      <c r="AC807" s="162">
        <f>COUNTIF($AB$4:$AB$297,AB807)</f>
        <v>0</v>
      </c>
      <c r="AD807" s="162" t="str">
        <f>VLOOKUP(U807,NIVEAUXADMIN!A:B,2,FALSE)</f>
        <v>HT09</v>
      </c>
      <c r="AE807" s="162" t="str">
        <f>VLOOKUP(V807,NIVEAUXADMIN!E:F,2,FALSE)</f>
        <v>HT09932</v>
      </c>
      <c r="AF807" s="162" t="e">
        <f>VLOOKUP(W807,NIVEAUXADMIN!I:J,2,FALSE)</f>
        <v>#N/A</v>
      </c>
      <c r="AG807" s="162">
        <f>IF(SUMPRODUCT(($A$4:$A807=A807)*($V$4:$V807=V807))&gt;1,0,1)</f>
        <v>0</v>
      </c>
    </row>
    <row r="808" spans="1:33" s="162" customFormat="1" ht="15" customHeight="1">
      <c r="A808" s="162" t="s">
        <v>2847</v>
      </c>
      <c r="B808" s="162" t="s">
        <v>2848</v>
      </c>
      <c r="C808" s="162" t="s">
        <v>38</v>
      </c>
      <c r="D808" s="162" t="s">
        <v>2702</v>
      </c>
      <c r="F808" s="162" t="s">
        <v>16</v>
      </c>
      <c r="G808" s="162" t="str">
        <f>CHOOSE(MONTH(H808), "Janvier", "Fevrier", "Mars", "Avril", "Mai", "Juin", "Juillet", "Aout", "Septembre", "Octobre", "Novembre", "Decembre")</f>
        <v>Novembre</v>
      </c>
      <c r="H808" s="153">
        <v>42685</v>
      </c>
      <c r="I808" s="84" t="s">
        <v>1051</v>
      </c>
      <c r="J808" s="162" t="s">
        <v>1052</v>
      </c>
      <c r="K808" s="162" t="s">
        <v>1063</v>
      </c>
      <c r="L808" s="72"/>
      <c r="M808" s="80" t="str">
        <f>IFERROR(VLOOKUP(K808,REFERENCES!R:S,2,FALSE),"")</f>
        <v>Nombre</v>
      </c>
      <c r="N808" s="75">
        <v>330</v>
      </c>
      <c r="O808" s="75"/>
      <c r="P808" s="75"/>
      <c r="Q808" s="75"/>
      <c r="R808" s="79">
        <v>2190</v>
      </c>
      <c r="S808" s="75">
        <v>438</v>
      </c>
      <c r="U808" s="162" t="s">
        <v>169</v>
      </c>
      <c r="V808" s="162" t="s">
        <v>328</v>
      </c>
      <c r="W808" s="86"/>
      <c r="X808" s="166"/>
      <c r="AB808" s="162" t="str">
        <f>UPPER(LEFT(A808,3)&amp;YEAR(H808)&amp;MONTH(H808)&amp;DAY((H808))&amp;LEFT(U808,2)&amp;LEFT(V808,2)&amp;LEFT(W808,2))</f>
        <v>CRO20161111NOBA</v>
      </c>
      <c r="AC808" s="162">
        <f>COUNTIF($AB$4:$AB$297,AB808)</f>
        <v>0</v>
      </c>
      <c r="AD808" s="162" t="str">
        <f>VLOOKUP(U808,NIVEAUXADMIN!A:B,2,FALSE)</f>
        <v>HT09</v>
      </c>
      <c r="AE808" s="162" t="str">
        <f>VLOOKUP(V808,NIVEAUXADMIN!E:F,2,FALSE)</f>
        <v>HT09932</v>
      </c>
      <c r="AF808" s="162" t="e">
        <f>VLOOKUP(W808,NIVEAUXADMIN!I:J,2,FALSE)</f>
        <v>#N/A</v>
      </c>
      <c r="AG808" s="162">
        <f>IF(SUMPRODUCT(($A$4:$A808=A808)*($V$4:$V808=V808))&gt;1,0,1)</f>
        <v>0</v>
      </c>
    </row>
    <row r="809" spans="1:33" s="162" customFormat="1" ht="15" customHeight="1">
      <c r="A809" s="162" t="s">
        <v>2847</v>
      </c>
      <c r="B809" s="162" t="s">
        <v>2848</v>
      </c>
      <c r="C809" s="162" t="s">
        <v>38</v>
      </c>
      <c r="D809" s="162" t="s">
        <v>2702</v>
      </c>
      <c r="F809" s="162" t="s">
        <v>16</v>
      </c>
      <c r="G809" s="162" t="str">
        <f>CHOOSE(MONTH(H809), "Janvier", "Fevrier", "Mars", "Avril", "Mai", "Juin", "Juillet", "Aout", "Septembre", "Octobre", "Novembre", "Decembre")</f>
        <v>Novembre</v>
      </c>
      <c r="H809" s="153">
        <v>42686</v>
      </c>
      <c r="I809" s="84" t="s">
        <v>1049</v>
      </c>
      <c r="J809" s="162" t="s">
        <v>1053</v>
      </c>
      <c r="K809" s="162" t="s">
        <v>1064</v>
      </c>
      <c r="L809" s="72"/>
      <c r="M809" s="80" t="str">
        <f>IFERROR(VLOOKUP(K809,REFERENCES!R:S,2,FALSE),"")</f>
        <v>Nombre</v>
      </c>
      <c r="N809" s="75">
        <v>25</v>
      </c>
      <c r="O809" s="75"/>
      <c r="P809" s="75"/>
      <c r="Q809" s="75"/>
      <c r="R809" s="79">
        <v>125</v>
      </c>
      <c r="S809" s="75">
        <v>25</v>
      </c>
      <c r="U809" s="162" t="s">
        <v>169</v>
      </c>
      <c r="V809" s="162" t="s">
        <v>430</v>
      </c>
      <c r="W809" s="86"/>
      <c r="X809" s="166"/>
      <c r="AB809" s="162" t="str">
        <f>UPPER(LEFT(A809,3)&amp;YEAR(H809)&amp;MONTH(H809)&amp;DAY((H809))&amp;LEFT(U809,2)&amp;LEFT(V809,2)&amp;LEFT(W809,2))</f>
        <v>CRO20161112NOCH</v>
      </c>
      <c r="AC809" s="162">
        <f>COUNTIF($AB$4:$AB$297,AB809)</f>
        <v>0</v>
      </c>
      <c r="AD809" s="162" t="str">
        <f>VLOOKUP(U809,NIVEAUXADMIN!A:B,2,FALSE)</f>
        <v>HT09</v>
      </c>
      <c r="AE809" s="162" t="str">
        <f>VLOOKUP(V809,NIVEAUXADMIN!E:F,2,FALSE)</f>
        <v>HT09914</v>
      </c>
      <c r="AF809" s="162" t="e">
        <f>VLOOKUP(W809,NIVEAUXADMIN!I:J,2,FALSE)</f>
        <v>#N/A</v>
      </c>
      <c r="AG809" s="162">
        <f>IF(SUMPRODUCT(($A$4:$A809=A809)*($V$4:$V809=V809))&gt;1,0,1)</f>
        <v>1</v>
      </c>
    </row>
    <row r="810" spans="1:33" s="162" customFormat="1" ht="15" customHeight="1">
      <c r="A810" s="162" t="s">
        <v>2847</v>
      </c>
      <c r="B810" s="162" t="s">
        <v>2848</v>
      </c>
      <c r="C810" s="162" t="s">
        <v>38</v>
      </c>
      <c r="D810" s="162" t="s">
        <v>2702</v>
      </c>
      <c r="F810" s="162" t="s">
        <v>16</v>
      </c>
      <c r="G810" s="162" t="str">
        <f>CHOOSE(MONTH(H810), "Janvier", "Fevrier", "Mars", "Avril", "Mai", "Juin", "Juillet", "Aout", "Septembre", "Octobre", "Novembre", "Decembre")</f>
        <v>Novembre</v>
      </c>
      <c r="H810" s="153">
        <v>42686</v>
      </c>
      <c r="I810" s="84" t="s">
        <v>1051</v>
      </c>
      <c r="J810" s="162" t="s">
        <v>1052</v>
      </c>
      <c r="K810" s="162" t="s">
        <v>1063</v>
      </c>
      <c r="L810" s="72"/>
      <c r="M810" s="80" t="str">
        <f>IFERROR(VLOOKUP(K810,REFERENCES!R:S,2,FALSE),"")</f>
        <v>Nombre</v>
      </c>
      <c r="N810" s="75">
        <v>25</v>
      </c>
      <c r="O810" s="75"/>
      <c r="P810" s="75"/>
      <c r="Q810" s="75"/>
      <c r="R810" s="79">
        <v>125</v>
      </c>
      <c r="S810" s="75">
        <v>25</v>
      </c>
      <c r="U810" s="162" t="s">
        <v>169</v>
      </c>
      <c r="V810" s="162" t="s">
        <v>430</v>
      </c>
      <c r="W810" s="86"/>
      <c r="X810" s="166"/>
      <c r="AB810" s="162" t="str">
        <f>UPPER(LEFT(A810,3)&amp;YEAR(H810)&amp;MONTH(H810)&amp;DAY((H810))&amp;LEFT(U810,2)&amp;LEFT(V810,2)&amp;LEFT(W810,2))</f>
        <v>CRO20161112NOCH</v>
      </c>
      <c r="AC810" s="162">
        <f>COUNTIF($AB$4:$AB$297,AB810)</f>
        <v>0</v>
      </c>
      <c r="AD810" s="162" t="str">
        <f>VLOOKUP(U810,NIVEAUXADMIN!A:B,2,FALSE)</f>
        <v>HT09</v>
      </c>
      <c r="AE810" s="162" t="str">
        <f>VLOOKUP(V810,NIVEAUXADMIN!E:F,2,FALSE)</f>
        <v>HT09914</v>
      </c>
      <c r="AF810" s="162" t="e">
        <f>VLOOKUP(W810,NIVEAUXADMIN!I:J,2,FALSE)</f>
        <v>#N/A</v>
      </c>
      <c r="AG810" s="162">
        <f>IF(SUMPRODUCT(($A$4:$A810=A810)*($V$4:$V810=V810))&gt;1,0,1)</f>
        <v>0</v>
      </c>
    </row>
    <row r="811" spans="1:33" s="162" customFormat="1" ht="15" customHeight="1">
      <c r="A811" s="162" t="s">
        <v>2847</v>
      </c>
      <c r="B811" s="162" t="s">
        <v>2848</v>
      </c>
      <c r="C811" s="162" t="s">
        <v>38</v>
      </c>
      <c r="D811" s="162" t="s">
        <v>2702</v>
      </c>
      <c r="F811" s="162" t="s">
        <v>16</v>
      </c>
      <c r="G811" s="162" t="str">
        <f>CHOOSE(MONTH(H811), "Janvier", "Fevrier", "Mars", "Avril", "Mai", "Juin", "Juillet", "Aout", "Septembre", "Octobre", "Novembre", "Decembre")</f>
        <v>Novembre</v>
      </c>
      <c r="H811" s="153">
        <v>42686</v>
      </c>
      <c r="I811" s="84" t="s">
        <v>1049</v>
      </c>
      <c r="J811" s="162" t="s">
        <v>1053</v>
      </c>
      <c r="K811" s="162" t="s">
        <v>1064</v>
      </c>
      <c r="L811" s="72"/>
      <c r="M811" s="80" t="str">
        <f>IFERROR(VLOOKUP(K811,REFERENCES!R:S,2,FALSE),"")</f>
        <v>Nombre</v>
      </c>
      <c r="N811" s="75">
        <v>25</v>
      </c>
      <c r="O811" s="75"/>
      <c r="P811" s="75"/>
      <c r="Q811" s="75"/>
      <c r="R811" s="79">
        <v>125</v>
      </c>
      <c r="S811" s="75">
        <v>25</v>
      </c>
      <c r="U811" s="162" t="s">
        <v>169</v>
      </c>
      <c r="V811" s="162" t="s">
        <v>399</v>
      </c>
      <c r="W811" s="86"/>
      <c r="X811" s="166"/>
      <c r="AB811" s="162" t="str">
        <f>UPPER(LEFT(A811,3)&amp;YEAR(H811)&amp;MONTH(H811)&amp;DAY((H811))&amp;LEFT(U811,2)&amp;LEFT(V811,2)&amp;LEFT(W811,2))</f>
        <v>CRO20161112NOBA</v>
      </c>
      <c r="AC811" s="162">
        <f>COUNTIF($AB$4:$AB$297,AB811)</f>
        <v>0</v>
      </c>
      <c r="AD811" s="162" t="str">
        <f>VLOOKUP(U811,NIVEAUXADMIN!A:B,2,FALSE)</f>
        <v>HT09</v>
      </c>
      <c r="AE811" s="162" t="str">
        <f>VLOOKUP(V811,NIVEAUXADMIN!E:F,2,FALSE)</f>
        <v>HT09913</v>
      </c>
      <c r="AF811" s="162" t="e">
        <f>VLOOKUP(W811,NIVEAUXADMIN!I:J,2,FALSE)</f>
        <v>#N/A</v>
      </c>
      <c r="AG811" s="162">
        <f>IF(SUMPRODUCT(($A$4:$A811=A811)*($V$4:$V811=V811))&gt;1,0,1)</f>
        <v>1</v>
      </c>
    </row>
    <row r="812" spans="1:33" s="162" customFormat="1" ht="15" customHeight="1">
      <c r="A812" s="162" t="s">
        <v>2847</v>
      </c>
      <c r="B812" s="162" t="s">
        <v>2848</v>
      </c>
      <c r="C812" s="162" t="s">
        <v>38</v>
      </c>
      <c r="D812" s="162" t="s">
        <v>2702</v>
      </c>
      <c r="F812" s="162" t="s">
        <v>16</v>
      </c>
      <c r="G812" s="162" t="str">
        <f>CHOOSE(MONTH(H812), "Janvier", "Fevrier", "Mars", "Avril", "Mai", "Juin", "Juillet", "Aout", "Septembre", "Octobre", "Novembre", "Decembre")</f>
        <v>Novembre</v>
      </c>
      <c r="H812" s="153">
        <v>42686</v>
      </c>
      <c r="I812" s="84" t="s">
        <v>1051</v>
      </c>
      <c r="J812" s="162" t="s">
        <v>1052</v>
      </c>
      <c r="K812" s="162" t="s">
        <v>1063</v>
      </c>
      <c r="L812" s="72"/>
      <c r="M812" s="80" t="str">
        <f>IFERROR(VLOOKUP(K812,REFERENCES!R:S,2,FALSE),"")</f>
        <v>Nombre</v>
      </c>
      <c r="N812" s="75">
        <v>25</v>
      </c>
      <c r="O812" s="75"/>
      <c r="P812" s="75"/>
      <c r="Q812" s="75"/>
      <c r="R812" s="79">
        <v>125</v>
      </c>
      <c r="S812" s="75">
        <v>25</v>
      </c>
      <c r="U812" s="162" t="s">
        <v>169</v>
      </c>
      <c r="V812" s="162" t="s">
        <v>399</v>
      </c>
      <c r="W812" s="86"/>
      <c r="X812" s="166"/>
      <c r="AB812" s="162" t="str">
        <f>UPPER(LEFT(A812,3)&amp;YEAR(H812)&amp;MONTH(H812)&amp;DAY((H812))&amp;LEFT(U812,2)&amp;LEFT(V812,2)&amp;LEFT(W812,2))</f>
        <v>CRO20161112NOBA</v>
      </c>
      <c r="AC812" s="162">
        <f>COUNTIF($AB$4:$AB$297,AB812)</f>
        <v>0</v>
      </c>
      <c r="AD812" s="162" t="str">
        <f>VLOOKUP(U812,NIVEAUXADMIN!A:B,2,FALSE)</f>
        <v>HT09</v>
      </c>
      <c r="AE812" s="162" t="str">
        <f>VLOOKUP(V812,NIVEAUXADMIN!E:F,2,FALSE)</f>
        <v>HT09913</v>
      </c>
      <c r="AF812" s="162" t="e">
        <f>VLOOKUP(W812,NIVEAUXADMIN!I:J,2,FALSE)</f>
        <v>#N/A</v>
      </c>
      <c r="AG812" s="162">
        <f>IF(SUMPRODUCT(($A$4:$A812=A812)*($V$4:$V812=V812))&gt;1,0,1)</f>
        <v>0</v>
      </c>
    </row>
    <row r="813" spans="1:33" s="162" customFormat="1" ht="15" customHeight="1">
      <c r="A813" s="162" t="s">
        <v>2847</v>
      </c>
      <c r="B813" s="162" t="s">
        <v>2848</v>
      </c>
      <c r="C813" s="162" t="s">
        <v>38</v>
      </c>
      <c r="D813" s="162" t="s">
        <v>2702</v>
      </c>
      <c r="F813" s="162" t="s">
        <v>16</v>
      </c>
      <c r="G813" s="162" t="str">
        <f>CHOOSE(MONTH(H813), "Janvier", "Fevrier", "Mars", "Avril", "Mai", "Juin", "Juillet", "Aout", "Septembre", "Octobre", "Novembre", "Decembre")</f>
        <v>Decembre</v>
      </c>
      <c r="H813" s="153">
        <v>42718</v>
      </c>
      <c r="I813" s="84" t="s">
        <v>1051</v>
      </c>
      <c r="J813" s="162" t="s">
        <v>1052</v>
      </c>
      <c r="K813" s="162" t="s">
        <v>1062</v>
      </c>
      <c r="L813" s="72"/>
      <c r="M813" s="80" t="str">
        <f>IFERROR(VLOOKUP(K813,REFERENCES!R:S,2,FALSE),"")</f>
        <v>Nombre</v>
      </c>
      <c r="N813" s="75">
        <v>58</v>
      </c>
      <c r="O813" s="75"/>
      <c r="P813" s="75"/>
      <c r="Q813" s="75"/>
      <c r="R813" s="79">
        <v>290</v>
      </c>
      <c r="S813" s="75">
        <v>58</v>
      </c>
      <c r="U813" s="162" t="s">
        <v>20</v>
      </c>
      <c r="V813" s="162" t="s">
        <v>21</v>
      </c>
      <c r="W813" s="86" t="s">
        <v>1577</v>
      </c>
      <c r="X813" s="166" t="s">
        <v>2820</v>
      </c>
      <c r="AB813" s="162" t="str">
        <f>UPPER(LEFT(A813,3)&amp;YEAR(H813)&amp;MONTH(H813)&amp;DAY((H813))&amp;LEFT(U813,2)&amp;LEFT(V813,2)&amp;LEFT(W813,2))</f>
        <v>CRO20161214SULE3È</v>
      </c>
      <c r="AC813" s="162">
        <f>COUNTIF($AB$4:$AB$297,AB813)</f>
        <v>0</v>
      </c>
      <c r="AD813" s="162" t="str">
        <f>VLOOKUP(U813,NIVEAUXADMIN!A:B,2,FALSE)</f>
        <v>HT07</v>
      </c>
      <c r="AE813" s="162" t="str">
        <f>VLOOKUP(V813,NIVEAUXADMIN!E:F,2,FALSE)</f>
        <v>HT07711</v>
      </c>
      <c r="AF813" s="162" t="str">
        <f>VLOOKUP(W813,NIVEAUXADMIN!I:J,2,FALSE)</f>
        <v>HT07711-03</v>
      </c>
      <c r="AG813" s="162">
        <f>IF(SUMPRODUCT(($A$4:$A813=A813)*($V$4:$V813=V813))&gt;1,0,1)</f>
        <v>0</v>
      </c>
    </row>
    <row r="814" spans="1:33" s="162" customFormat="1" ht="15" customHeight="1">
      <c r="A814" s="162" t="s">
        <v>2847</v>
      </c>
      <c r="B814" s="162" t="s">
        <v>2848</v>
      </c>
      <c r="C814" s="162" t="s">
        <v>38</v>
      </c>
      <c r="D814" s="162" t="s">
        <v>2702</v>
      </c>
      <c r="F814" s="162" t="s">
        <v>16</v>
      </c>
      <c r="G814" s="162" t="str">
        <f>CHOOSE(MONTH(H814), "Janvier", "Fevrier", "Mars", "Avril", "Mai", "Juin", "Juillet", "Aout", "Septembre", "Octobre", "Novembre", "Decembre")</f>
        <v>Decembre</v>
      </c>
      <c r="H814" s="153">
        <v>42718</v>
      </c>
      <c r="I814" s="84" t="s">
        <v>1051</v>
      </c>
      <c r="J814" s="162" t="s">
        <v>1052</v>
      </c>
      <c r="K814" s="162" t="s">
        <v>1057</v>
      </c>
      <c r="L814" s="72"/>
      <c r="M814" s="80" t="str">
        <f>IFERROR(VLOOKUP(K814,REFERENCES!R:S,2,FALSE),"")</f>
        <v>Nombre</v>
      </c>
      <c r="N814" s="75">
        <v>58</v>
      </c>
      <c r="O814" s="75"/>
      <c r="P814" s="75"/>
      <c r="Q814" s="75"/>
      <c r="R814" s="79">
        <v>290</v>
      </c>
      <c r="S814" s="75">
        <v>58</v>
      </c>
      <c r="U814" s="162" t="s">
        <v>20</v>
      </c>
      <c r="V814" s="162" t="s">
        <v>21</v>
      </c>
      <c r="W814" s="86" t="s">
        <v>1577</v>
      </c>
      <c r="X814" s="166" t="s">
        <v>2820</v>
      </c>
      <c r="AB814" s="162" t="str">
        <f>UPPER(LEFT(A814,3)&amp;YEAR(H814)&amp;MONTH(H814)&amp;DAY((H814))&amp;LEFT(U814,2)&amp;LEFT(V814,2)&amp;LEFT(W814,2))</f>
        <v>CRO20161214SULE3È</v>
      </c>
      <c r="AC814" s="162">
        <f>COUNTIF($AB$4:$AB$297,AB814)</f>
        <v>0</v>
      </c>
      <c r="AD814" s="162" t="str">
        <f>VLOOKUP(U814,NIVEAUXADMIN!A:B,2,FALSE)</f>
        <v>HT07</v>
      </c>
      <c r="AE814" s="162" t="str">
        <f>VLOOKUP(V814,NIVEAUXADMIN!E:F,2,FALSE)</f>
        <v>HT07711</v>
      </c>
      <c r="AF814" s="162" t="str">
        <f>VLOOKUP(W814,NIVEAUXADMIN!I:J,2,FALSE)</f>
        <v>HT07711-03</v>
      </c>
      <c r="AG814" s="162">
        <f>IF(SUMPRODUCT(($A$4:$A814=A814)*($V$4:$V814=V814))&gt;1,0,1)</f>
        <v>0</v>
      </c>
    </row>
    <row r="815" spans="1:33" s="162" customFormat="1" ht="15" customHeight="1">
      <c r="A815" s="162" t="s">
        <v>2847</v>
      </c>
      <c r="B815" s="162" t="s">
        <v>2848</v>
      </c>
      <c r="C815" s="162" t="s">
        <v>38</v>
      </c>
      <c r="D815" s="162" t="s">
        <v>2702</v>
      </c>
      <c r="F815" s="162" t="s">
        <v>16</v>
      </c>
      <c r="G815" s="162" t="str">
        <f>CHOOSE(MONTH(H815), "Janvier", "Fevrier", "Mars", "Avril", "Mai", "Juin", "Juillet", "Aout", "Septembre", "Octobre", "Novembre", "Decembre")</f>
        <v>Decembre</v>
      </c>
      <c r="H815" s="153">
        <v>42719</v>
      </c>
      <c r="I815" s="84" t="s">
        <v>1051</v>
      </c>
      <c r="J815" s="162" t="s">
        <v>1052</v>
      </c>
      <c r="K815" s="162" t="s">
        <v>1062</v>
      </c>
      <c r="L815" s="72"/>
      <c r="M815" s="80" t="str">
        <f>IFERROR(VLOOKUP(K815,REFERENCES!R:S,2,FALSE),"")</f>
        <v>Nombre</v>
      </c>
      <c r="N815" s="75">
        <v>60</v>
      </c>
      <c r="O815" s="75"/>
      <c r="P815" s="75"/>
      <c r="Q815" s="75"/>
      <c r="R815" s="79">
        <v>300</v>
      </c>
      <c r="S815" s="75">
        <v>60</v>
      </c>
      <c r="U815" s="162" t="s">
        <v>20</v>
      </c>
      <c r="V815" s="162" t="s">
        <v>21</v>
      </c>
      <c r="W815" s="86" t="s">
        <v>1577</v>
      </c>
      <c r="X815" s="166" t="s">
        <v>2820</v>
      </c>
      <c r="AB815" s="162" t="str">
        <f>UPPER(LEFT(A815,3)&amp;YEAR(H815)&amp;MONTH(H815)&amp;DAY((H815))&amp;LEFT(U815,2)&amp;LEFT(V815,2)&amp;LEFT(W815,2))</f>
        <v>CRO20161215SULE3È</v>
      </c>
      <c r="AC815" s="162">
        <f>COUNTIF($AB$4:$AB$297,AB815)</f>
        <v>0</v>
      </c>
      <c r="AD815" s="162" t="str">
        <f>VLOOKUP(U815,NIVEAUXADMIN!A:B,2,FALSE)</f>
        <v>HT07</v>
      </c>
      <c r="AE815" s="162" t="str">
        <f>VLOOKUP(V815,NIVEAUXADMIN!E:F,2,FALSE)</f>
        <v>HT07711</v>
      </c>
      <c r="AF815" s="162" t="str">
        <f>VLOOKUP(W815,NIVEAUXADMIN!I:J,2,FALSE)</f>
        <v>HT07711-03</v>
      </c>
      <c r="AG815" s="162">
        <f>IF(SUMPRODUCT(($A$4:$A815=A815)*($V$4:$V815=V815))&gt;1,0,1)</f>
        <v>0</v>
      </c>
    </row>
    <row r="816" spans="1:33" s="162" customFormat="1" ht="15" customHeight="1">
      <c r="A816" s="162" t="s">
        <v>2847</v>
      </c>
      <c r="B816" s="162" t="s">
        <v>2848</v>
      </c>
      <c r="C816" s="162" t="s">
        <v>38</v>
      </c>
      <c r="D816" s="162" t="s">
        <v>2702</v>
      </c>
      <c r="F816" s="162" t="s">
        <v>16</v>
      </c>
      <c r="G816" s="162" t="str">
        <f>CHOOSE(MONTH(H816), "Janvier", "Fevrier", "Mars", "Avril", "Mai", "Juin", "Juillet", "Aout", "Septembre", "Octobre", "Novembre", "Decembre")</f>
        <v>Decembre</v>
      </c>
      <c r="H816" s="153">
        <v>42719</v>
      </c>
      <c r="I816" s="84" t="s">
        <v>1051</v>
      </c>
      <c r="J816" s="162" t="s">
        <v>1052</v>
      </c>
      <c r="K816" s="162" t="s">
        <v>1057</v>
      </c>
      <c r="L816" s="72"/>
      <c r="M816" s="80" t="str">
        <f>IFERROR(VLOOKUP(K816,REFERENCES!R:S,2,FALSE),"")</f>
        <v>Nombre</v>
      </c>
      <c r="N816" s="75">
        <v>60</v>
      </c>
      <c r="O816" s="75"/>
      <c r="P816" s="75"/>
      <c r="Q816" s="75"/>
      <c r="R816" s="79">
        <v>300</v>
      </c>
      <c r="S816" s="75">
        <v>60</v>
      </c>
      <c r="U816" s="162" t="s">
        <v>20</v>
      </c>
      <c r="V816" s="162" t="s">
        <v>21</v>
      </c>
      <c r="W816" s="86" t="s">
        <v>1577</v>
      </c>
      <c r="X816" s="166" t="s">
        <v>2820</v>
      </c>
      <c r="AB816" s="162" t="str">
        <f>UPPER(LEFT(A816,3)&amp;YEAR(H816)&amp;MONTH(H816)&amp;DAY((H816))&amp;LEFT(U816,2)&amp;LEFT(V816,2)&amp;LEFT(W816,2))</f>
        <v>CRO20161215SULE3È</v>
      </c>
      <c r="AC816" s="162">
        <f>COUNTIF($AB$4:$AB$297,AB816)</f>
        <v>0</v>
      </c>
      <c r="AD816" s="162" t="str">
        <f>VLOOKUP(U816,NIVEAUXADMIN!A:B,2,FALSE)</f>
        <v>HT07</v>
      </c>
      <c r="AE816" s="162" t="str">
        <f>VLOOKUP(V816,NIVEAUXADMIN!E:F,2,FALSE)</f>
        <v>HT07711</v>
      </c>
      <c r="AF816" s="162" t="str">
        <f>VLOOKUP(W816,NIVEAUXADMIN!I:J,2,FALSE)</f>
        <v>HT07711-03</v>
      </c>
      <c r="AG816" s="162">
        <f>IF(SUMPRODUCT(($A$4:$A816=A816)*($V$4:$V816=V816))&gt;1,0,1)</f>
        <v>0</v>
      </c>
    </row>
    <row r="817" spans="1:33" s="162" customFormat="1" ht="15" customHeight="1">
      <c r="A817" s="162" t="s">
        <v>2847</v>
      </c>
      <c r="B817" s="162" t="s">
        <v>2848</v>
      </c>
      <c r="C817" s="162" t="s">
        <v>38</v>
      </c>
      <c r="D817" s="162" t="s">
        <v>2702</v>
      </c>
      <c r="F817" s="162" t="s">
        <v>16</v>
      </c>
      <c r="G817" s="162" t="str">
        <f>CHOOSE(MONTH(H817), "Janvier", "Fevrier", "Mars", "Avril", "Mai", "Juin", "Juillet", "Aout", "Septembre", "Octobre", "Novembre", "Decembre")</f>
        <v>Decembre</v>
      </c>
      <c r="H817" s="153">
        <v>42718</v>
      </c>
      <c r="I817" s="84" t="s">
        <v>1051</v>
      </c>
      <c r="J817" s="162" t="s">
        <v>1052</v>
      </c>
      <c r="K817" s="162" t="s">
        <v>1058</v>
      </c>
      <c r="L817" s="72"/>
      <c r="M817" s="80" t="str">
        <f>IFERROR(VLOOKUP(K817,REFERENCES!R:S,2,FALSE),"")</f>
        <v>Nombre</v>
      </c>
      <c r="N817" s="75">
        <v>116</v>
      </c>
      <c r="O817" s="75"/>
      <c r="P817" s="75"/>
      <c r="Q817" s="75"/>
      <c r="R817" s="79">
        <v>290</v>
      </c>
      <c r="S817" s="75">
        <v>58</v>
      </c>
      <c r="U817" s="162" t="s">
        <v>20</v>
      </c>
      <c r="V817" s="162" t="s">
        <v>21</v>
      </c>
      <c r="W817" s="86" t="s">
        <v>1577</v>
      </c>
      <c r="X817" s="166" t="s">
        <v>2820</v>
      </c>
      <c r="AB817" s="162" t="str">
        <f>UPPER(LEFT(A817,3)&amp;YEAR(H817)&amp;MONTH(H817)&amp;DAY((H817))&amp;LEFT(U817,2)&amp;LEFT(V817,2)&amp;LEFT(W817,2))</f>
        <v>CRO20161214SULE3È</v>
      </c>
      <c r="AC817" s="162">
        <f>COUNTIF($AB$4:$AB$297,AB817)</f>
        <v>0</v>
      </c>
      <c r="AD817" s="162" t="str">
        <f>VLOOKUP(U817,NIVEAUXADMIN!A:B,2,FALSE)</f>
        <v>HT07</v>
      </c>
      <c r="AE817" s="162" t="str">
        <f>VLOOKUP(V817,NIVEAUXADMIN!E:F,2,FALSE)</f>
        <v>HT07711</v>
      </c>
      <c r="AF817" s="162" t="str">
        <f>VLOOKUP(W817,NIVEAUXADMIN!I:J,2,FALSE)</f>
        <v>HT07711-03</v>
      </c>
      <c r="AG817" s="162">
        <f>IF(SUMPRODUCT(($A$4:$A817=A817)*($V$4:$V817=V817))&gt;1,0,1)</f>
        <v>0</v>
      </c>
    </row>
    <row r="818" spans="1:33" s="162" customFormat="1" ht="15" customHeight="1">
      <c r="A818" s="162" t="s">
        <v>2847</v>
      </c>
      <c r="B818" s="162" t="s">
        <v>2848</v>
      </c>
      <c r="C818" s="162" t="s">
        <v>38</v>
      </c>
      <c r="D818" s="162" t="s">
        <v>2702</v>
      </c>
      <c r="F818" s="162" t="s">
        <v>16</v>
      </c>
      <c r="G818" s="162" t="str">
        <f>CHOOSE(MONTH(H818), "Janvier", "Fevrier", "Mars", "Avril", "Mai", "Juin", "Juillet", "Aout", "Septembre", "Octobre", "Novembre", "Decembre")</f>
        <v>Novembre</v>
      </c>
      <c r="H818" s="153">
        <v>42687</v>
      </c>
      <c r="I818" s="84" t="s">
        <v>1051</v>
      </c>
      <c r="J818" s="162" t="s">
        <v>1052</v>
      </c>
      <c r="K818" s="162" t="s">
        <v>1056</v>
      </c>
      <c r="L818" s="72"/>
      <c r="M818" s="80" t="str">
        <f>IFERROR(VLOOKUP(K818,REFERENCES!R:S,2,FALSE),"")</f>
        <v>Nombre</v>
      </c>
      <c r="N818" s="75">
        <v>14</v>
      </c>
      <c r="O818" s="75"/>
      <c r="P818" s="75"/>
      <c r="Q818" s="75"/>
      <c r="R818" s="79">
        <v>35</v>
      </c>
      <c r="S818" s="75">
        <v>7</v>
      </c>
      <c r="U818" s="162" t="s">
        <v>20</v>
      </c>
      <c r="V818" s="162" t="s">
        <v>554</v>
      </c>
      <c r="W818" s="86"/>
      <c r="X818" s="166"/>
      <c r="AB818" s="162" t="str">
        <f>UPPER(LEFT(A818,3)&amp;YEAR(H818)&amp;MONTH(H818)&amp;DAY((H818))&amp;LEFT(U818,2)&amp;LEFT(V818,2)&amp;LEFT(W818,2))</f>
        <v>CRO20161113SUTO</v>
      </c>
      <c r="AC818" s="162">
        <f>COUNTIF($AB$4:$AB$297,AB818)</f>
        <v>0</v>
      </c>
      <c r="AD818" s="162" t="str">
        <f>VLOOKUP(U818,NIVEAUXADMIN!A:B,2,FALSE)</f>
        <v>HT07</v>
      </c>
      <c r="AE818" s="162" t="str">
        <f>VLOOKUP(V818,NIVEAUXADMIN!E:F,2,FALSE)</f>
        <v>HT07712</v>
      </c>
      <c r="AF818" s="162" t="e">
        <f>VLOOKUP(W818,NIVEAUXADMIN!I:J,2,FALSE)</f>
        <v>#N/A</v>
      </c>
      <c r="AG818" s="162">
        <f>IF(SUMPRODUCT(($A$4:$A818=A818)*($V$4:$V818=V818))&gt;1,0,1)</f>
        <v>0</v>
      </c>
    </row>
    <row r="819" spans="1:33" s="162" customFormat="1" ht="15" customHeight="1">
      <c r="A819" s="162" t="s">
        <v>2847</v>
      </c>
      <c r="B819" s="162" t="s">
        <v>2848</v>
      </c>
      <c r="C819" s="162" t="s">
        <v>38</v>
      </c>
      <c r="D819" s="162" t="s">
        <v>2702</v>
      </c>
      <c r="F819" s="162" t="s">
        <v>16</v>
      </c>
      <c r="G819" s="162" t="str">
        <f>CHOOSE(MONTH(H819), "Janvier", "Fevrier", "Mars", "Avril", "Mai", "Juin", "Juillet", "Aout", "Septembre", "Octobre", "Novembre", "Decembre")</f>
        <v>Novembre</v>
      </c>
      <c r="H819" s="153">
        <v>42687</v>
      </c>
      <c r="I819" s="84" t="s">
        <v>1049</v>
      </c>
      <c r="J819" s="162" t="s">
        <v>1053</v>
      </c>
      <c r="K819" s="162" t="s">
        <v>1048</v>
      </c>
      <c r="L819" s="72"/>
      <c r="M819" s="80" t="str">
        <f>IFERROR(VLOOKUP(K819,REFERENCES!R:S,2,FALSE),"")</f>
        <v>Nombre</v>
      </c>
      <c r="N819" s="75">
        <v>7</v>
      </c>
      <c r="O819" s="75"/>
      <c r="P819" s="75"/>
      <c r="Q819" s="75"/>
      <c r="R819" s="79">
        <v>35</v>
      </c>
      <c r="S819" s="75">
        <v>7</v>
      </c>
      <c r="U819" s="162" t="s">
        <v>20</v>
      </c>
      <c r="V819" s="162" t="s">
        <v>554</v>
      </c>
      <c r="W819" s="86"/>
      <c r="X819" s="166"/>
      <c r="AB819" s="162" t="str">
        <f>UPPER(LEFT(A819,3)&amp;YEAR(H819)&amp;MONTH(H819)&amp;DAY((H819))&amp;LEFT(U819,2)&amp;LEFT(V819,2)&amp;LEFT(W819,2))</f>
        <v>CRO20161113SUTO</v>
      </c>
      <c r="AC819" s="162">
        <f>COUNTIF($AB$4:$AB$297,AB819)</f>
        <v>0</v>
      </c>
      <c r="AD819" s="162" t="str">
        <f>VLOOKUP(U819,NIVEAUXADMIN!A:B,2,FALSE)</f>
        <v>HT07</v>
      </c>
      <c r="AE819" s="162" t="str">
        <f>VLOOKUP(V819,NIVEAUXADMIN!E:F,2,FALSE)</f>
        <v>HT07712</v>
      </c>
      <c r="AF819" s="162" t="e">
        <f>VLOOKUP(W819,NIVEAUXADMIN!I:J,2,FALSE)</f>
        <v>#N/A</v>
      </c>
      <c r="AG819" s="162">
        <f>IF(SUMPRODUCT(($A$4:$A819=A819)*($V$4:$V819=V819))&gt;1,0,1)</f>
        <v>0</v>
      </c>
    </row>
    <row r="820" spans="1:33" s="162" customFormat="1" ht="15" customHeight="1">
      <c r="A820" s="162" t="s">
        <v>2847</v>
      </c>
      <c r="B820" s="162" t="s">
        <v>2848</v>
      </c>
      <c r="C820" s="162" t="s">
        <v>38</v>
      </c>
      <c r="D820" s="162" t="s">
        <v>2702</v>
      </c>
      <c r="F820" s="162" t="s">
        <v>16</v>
      </c>
      <c r="G820" s="162" t="str">
        <f>CHOOSE(MONTH(H820), "Janvier", "Fevrier", "Mars", "Avril", "Mai", "Juin", "Juillet", "Aout", "Septembre", "Octobre", "Novembre", "Decembre")</f>
        <v>Novembre</v>
      </c>
      <c r="H820" s="153">
        <v>42687</v>
      </c>
      <c r="I820" s="84" t="s">
        <v>1051</v>
      </c>
      <c r="J820" s="162" t="s">
        <v>1052</v>
      </c>
      <c r="K820" s="162" t="s">
        <v>1063</v>
      </c>
      <c r="L820" s="72"/>
      <c r="M820" s="80" t="str">
        <f>IFERROR(VLOOKUP(K820,REFERENCES!R:S,2,FALSE),"")</f>
        <v>Nombre</v>
      </c>
      <c r="N820" s="75">
        <v>7</v>
      </c>
      <c r="O820" s="75"/>
      <c r="P820" s="75"/>
      <c r="Q820" s="75"/>
      <c r="R820" s="79">
        <v>35</v>
      </c>
      <c r="S820" s="75">
        <v>7</v>
      </c>
      <c r="U820" s="162" t="s">
        <v>20</v>
      </c>
      <c r="V820" s="162" t="s">
        <v>554</v>
      </c>
      <c r="W820" s="86"/>
      <c r="X820" s="166"/>
      <c r="AB820" s="162" t="str">
        <f>UPPER(LEFT(A820,3)&amp;YEAR(H820)&amp;MONTH(H820)&amp;DAY((H820))&amp;LEFT(U820,2)&amp;LEFT(V820,2)&amp;LEFT(W820,2))</f>
        <v>CRO20161113SUTO</v>
      </c>
      <c r="AC820" s="162">
        <f>COUNTIF($AB$4:$AB$297,AB820)</f>
        <v>0</v>
      </c>
      <c r="AD820" s="162" t="str">
        <f>VLOOKUP(U820,NIVEAUXADMIN!A:B,2,FALSE)</f>
        <v>HT07</v>
      </c>
      <c r="AE820" s="162" t="str">
        <f>VLOOKUP(V820,NIVEAUXADMIN!E:F,2,FALSE)</f>
        <v>HT07712</v>
      </c>
      <c r="AF820" s="162" t="e">
        <f>VLOOKUP(W820,NIVEAUXADMIN!I:J,2,FALSE)</f>
        <v>#N/A</v>
      </c>
      <c r="AG820" s="162">
        <f>IF(SUMPRODUCT(($A$4:$A820=A820)*($V$4:$V820=V820))&gt;1,0,1)</f>
        <v>0</v>
      </c>
    </row>
    <row r="821" spans="1:33" s="162" customFormat="1" ht="15" customHeight="1">
      <c r="A821" s="162" t="s">
        <v>2847</v>
      </c>
      <c r="B821" s="162" t="s">
        <v>2848</v>
      </c>
      <c r="C821" s="162" t="s">
        <v>38</v>
      </c>
      <c r="D821" s="162" t="s">
        <v>2702</v>
      </c>
      <c r="F821" s="162" t="s">
        <v>16</v>
      </c>
      <c r="G821" s="162" t="str">
        <f>CHOOSE(MONTH(H821), "Janvier", "Fevrier", "Mars", "Avril", "Mai", "Juin", "Juillet", "Aout", "Septembre", "Octobre", "Novembre", "Decembre")</f>
        <v>Novembre</v>
      </c>
      <c r="H821" s="153">
        <v>42687</v>
      </c>
      <c r="I821" s="84" t="s">
        <v>1049</v>
      </c>
      <c r="J821" s="162" t="s">
        <v>1053</v>
      </c>
      <c r="K821" s="162" t="s">
        <v>1064</v>
      </c>
      <c r="L821" s="72"/>
      <c r="M821" s="80" t="str">
        <f>IFERROR(VLOOKUP(K821,REFERENCES!R:S,2,FALSE),"")</f>
        <v>Nombre</v>
      </c>
      <c r="N821" s="75">
        <v>111</v>
      </c>
      <c r="O821" s="75"/>
      <c r="P821" s="75"/>
      <c r="Q821" s="75"/>
      <c r="R821" s="79">
        <v>555</v>
      </c>
      <c r="S821" s="75">
        <v>111</v>
      </c>
      <c r="U821" s="162" t="s">
        <v>153</v>
      </c>
      <c r="V821" s="162" t="s">
        <v>296</v>
      </c>
      <c r="W821" s="86"/>
      <c r="X821" s="166"/>
      <c r="AB821" s="162" t="str">
        <f>UPPER(LEFT(A821,3)&amp;YEAR(H821)&amp;MONTH(H821)&amp;DAY((H821))&amp;LEFT(U821,2)&amp;LEFT(V821,2)&amp;LEFT(W821,2))</f>
        <v>CRO20161113NIMI</v>
      </c>
      <c r="AC821" s="162">
        <f>COUNTIF($AB$4:$AB$297,AB821)</f>
        <v>0</v>
      </c>
      <c r="AD821" s="162" t="str">
        <f>VLOOKUP(U821,NIVEAUXADMIN!A:B,2,FALSE)</f>
        <v>HT10</v>
      </c>
      <c r="AE821" s="162" t="str">
        <f>VLOOKUP(V821,NIVEAUXADMIN!E:F,2,FALSE)</f>
        <v>HT101011</v>
      </c>
      <c r="AF821" s="162" t="e">
        <f>VLOOKUP(W821,NIVEAUXADMIN!I:J,2,FALSE)</f>
        <v>#N/A</v>
      </c>
      <c r="AG821" s="162">
        <f>IF(SUMPRODUCT(($A$4:$A821=A821)*($V$4:$V821=V821))&gt;1,0,1)</f>
        <v>0</v>
      </c>
    </row>
    <row r="822" spans="1:33" s="162" customFormat="1" ht="15" customHeight="1">
      <c r="A822" s="162" t="s">
        <v>2847</v>
      </c>
      <c r="B822" s="162" t="s">
        <v>2848</v>
      </c>
      <c r="C822" s="162" t="s">
        <v>38</v>
      </c>
      <c r="D822" s="162" t="s">
        <v>2702</v>
      </c>
      <c r="F822" s="162" t="s">
        <v>16</v>
      </c>
      <c r="G822" s="162" t="str">
        <f>CHOOSE(MONTH(H822), "Janvier", "Fevrier", "Mars", "Avril", "Mai", "Juin", "Juillet", "Aout", "Septembre", "Octobre", "Novembre", "Decembre")</f>
        <v>Novembre</v>
      </c>
      <c r="H822" s="153">
        <v>42687</v>
      </c>
      <c r="I822" s="84" t="s">
        <v>1049</v>
      </c>
      <c r="J822" s="162" t="s">
        <v>1053</v>
      </c>
      <c r="K822" s="162" t="s">
        <v>1048</v>
      </c>
      <c r="L822" s="72"/>
      <c r="M822" s="80" t="str">
        <f>IFERROR(VLOOKUP(K822,REFERENCES!R:S,2,FALSE),"")</f>
        <v>Nombre</v>
      </c>
      <c r="N822" s="75">
        <v>111</v>
      </c>
      <c r="O822" s="75"/>
      <c r="P822" s="75"/>
      <c r="Q822" s="75"/>
      <c r="R822" s="79">
        <v>555</v>
      </c>
      <c r="S822" s="75">
        <v>111</v>
      </c>
      <c r="U822" s="162" t="s">
        <v>153</v>
      </c>
      <c r="V822" s="162" t="s">
        <v>296</v>
      </c>
      <c r="W822" s="86"/>
      <c r="X822" s="166"/>
      <c r="AB822" s="162" t="str">
        <f>UPPER(LEFT(A822,3)&amp;YEAR(H822)&amp;MONTH(H822)&amp;DAY((H822))&amp;LEFT(U822,2)&amp;LEFT(V822,2)&amp;LEFT(W822,2))</f>
        <v>CRO20161113NIMI</v>
      </c>
      <c r="AC822" s="162">
        <f>COUNTIF($AB$4:$AB$297,AB822)</f>
        <v>0</v>
      </c>
      <c r="AD822" s="162" t="str">
        <f>VLOOKUP(U822,NIVEAUXADMIN!A:B,2,FALSE)</f>
        <v>HT10</v>
      </c>
      <c r="AE822" s="162" t="str">
        <f>VLOOKUP(V822,NIVEAUXADMIN!E:F,2,FALSE)</f>
        <v>HT101011</v>
      </c>
      <c r="AF822" s="162" t="e">
        <f>VLOOKUP(W822,NIVEAUXADMIN!I:J,2,FALSE)</f>
        <v>#N/A</v>
      </c>
      <c r="AG822" s="162">
        <f>IF(SUMPRODUCT(($A$4:$A822=A822)*($V$4:$V822=V822))&gt;1,0,1)</f>
        <v>0</v>
      </c>
    </row>
    <row r="823" spans="1:33" s="162" customFormat="1" ht="15" customHeight="1">
      <c r="A823" s="162" t="s">
        <v>2847</v>
      </c>
      <c r="B823" s="162" t="s">
        <v>2848</v>
      </c>
      <c r="C823" s="162" t="s">
        <v>38</v>
      </c>
      <c r="D823" s="162" t="s">
        <v>2702</v>
      </c>
      <c r="F823" s="162" t="s">
        <v>16</v>
      </c>
      <c r="G823" s="162" t="str">
        <f>CHOOSE(MONTH(H823), "Janvier", "Fevrier", "Mars", "Avril", "Mai", "Juin", "Juillet", "Aout", "Septembre", "Octobre", "Novembre", "Decembre")</f>
        <v>Novembre</v>
      </c>
      <c r="H823" s="153">
        <v>42688</v>
      </c>
      <c r="I823" s="84" t="s">
        <v>1051</v>
      </c>
      <c r="J823" s="162" t="s">
        <v>1052</v>
      </c>
      <c r="K823" s="162" t="s">
        <v>1056</v>
      </c>
      <c r="L823" s="72"/>
      <c r="M823" s="80" t="str">
        <f>IFERROR(VLOOKUP(K823,REFERENCES!R:S,2,FALSE),"")</f>
        <v>Nombre</v>
      </c>
      <c r="N823" s="75">
        <v>450</v>
      </c>
      <c r="O823" s="75"/>
      <c r="P823" s="75"/>
      <c r="Q823" s="75"/>
      <c r="R823" s="79">
        <v>1125</v>
      </c>
      <c r="S823" s="75">
        <v>225</v>
      </c>
      <c r="U823" s="162" t="s">
        <v>20</v>
      </c>
      <c r="V823" s="162" t="s">
        <v>554</v>
      </c>
      <c r="W823" s="86"/>
      <c r="X823" s="166"/>
      <c r="AB823" s="162" t="str">
        <f>UPPER(LEFT(A823,3)&amp;YEAR(H823)&amp;MONTH(H823)&amp;DAY((H823))&amp;LEFT(U823,2)&amp;LEFT(V823,2)&amp;LEFT(W823,2))</f>
        <v>CRO20161114SUTO</v>
      </c>
      <c r="AC823" s="162">
        <f>COUNTIF($AB$4:$AB$297,AB823)</f>
        <v>0</v>
      </c>
      <c r="AD823" s="162" t="str">
        <f>VLOOKUP(U823,NIVEAUXADMIN!A:B,2,FALSE)</f>
        <v>HT07</v>
      </c>
      <c r="AE823" s="162" t="str">
        <f>VLOOKUP(V823,NIVEAUXADMIN!E:F,2,FALSE)</f>
        <v>HT07712</v>
      </c>
      <c r="AF823" s="162" t="e">
        <f>VLOOKUP(W823,NIVEAUXADMIN!I:J,2,FALSE)</f>
        <v>#N/A</v>
      </c>
      <c r="AG823" s="162">
        <f>IF(SUMPRODUCT(($A$4:$A823=A823)*($V$4:$V823=V823))&gt;1,0,1)</f>
        <v>0</v>
      </c>
    </row>
    <row r="824" spans="1:33" s="162" customFormat="1" ht="15" customHeight="1">
      <c r="A824" s="162" t="s">
        <v>2847</v>
      </c>
      <c r="B824" s="162" t="s">
        <v>2848</v>
      </c>
      <c r="C824" s="162" t="s">
        <v>38</v>
      </c>
      <c r="D824" s="162" t="s">
        <v>2702</v>
      </c>
      <c r="F824" s="162" t="s">
        <v>16</v>
      </c>
      <c r="G824" s="162" t="str">
        <f>CHOOSE(MONTH(H824), "Janvier", "Fevrier", "Mars", "Avril", "Mai", "Juin", "Juillet", "Aout", "Septembre", "Octobre", "Novembre", "Decembre")</f>
        <v>Novembre</v>
      </c>
      <c r="H824" s="153">
        <v>42688</v>
      </c>
      <c r="I824" s="84" t="s">
        <v>1049</v>
      </c>
      <c r="J824" s="162" t="s">
        <v>1053</v>
      </c>
      <c r="K824" s="162" t="s">
        <v>1048</v>
      </c>
      <c r="L824" s="72"/>
      <c r="M824" s="80" t="str">
        <f>IFERROR(VLOOKUP(K824,REFERENCES!R:S,2,FALSE),"")</f>
        <v>Nombre</v>
      </c>
      <c r="N824" s="75">
        <v>225</v>
      </c>
      <c r="O824" s="75"/>
      <c r="P824" s="75"/>
      <c r="Q824" s="75"/>
      <c r="R824" s="79">
        <v>1125</v>
      </c>
      <c r="S824" s="75">
        <v>225</v>
      </c>
      <c r="U824" s="162" t="s">
        <v>20</v>
      </c>
      <c r="V824" s="162" t="s">
        <v>554</v>
      </c>
      <c r="W824" s="86"/>
      <c r="X824" s="166"/>
      <c r="AB824" s="162" t="str">
        <f>UPPER(LEFT(A824,3)&amp;YEAR(H824)&amp;MONTH(H824)&amp;DAY((H824))&amp;LEFT(U824,2)&amp;LEFT(V824,2)&amp;LEFT(W824,2))</f>
        <v>CRO20161114SUTO</v>
      </c>
      <c r="AC824" s="162">
        <f>COUNTIF($AB$4:$AB$297,AB824)</f>
        <v>0</v>
      </c>
      <c r="AD824" s="162" t="str">
        <f>VLOOKUP(U824,NIVEAUXADMIN!A:B,2,FALSE)</f>
        <v>HT07</v>
      </c>
      <c r="AE824" s="162" t="str">
        <f>VLOOKUP(V824,NIVEAUXADMIN!E:F,2,FALSE)</f>
        <v>HT07712</v>
      </c>
      <c r="AF824" s="162" t="e">
        <f>VLOOKUP(W824,NIVEAUXADMIN!I:J,2,FALSE)</f>
        <v>#N/A</v>
      </c>
      <c r="AG824" s="162">
        <f>IF(SUMPRODUCT(($A$4:$A824=A824)*($V$4:$V824=V824))&gt;1,0,1)</f>
        <v>0</v>
      </c>
    </row>
    <row r="825" spans="1:33" s="162" customFormat="1" ht="15" customHeight="1">
      <c r="A825" s="162" t="s">
        <v>2847</v>
      </c>
      <c r="B825" s="162" t="s">
        <v>2848</v>
      </c>
      <c r="C825" s="162" t="s">
        <v>38</v>
      </c>
      <c r="D825" s="162" t="s">
        <v>2702</v>
      </c>
      <c r="F825" s="162" t="s">
        <v>16</v>
      </c>
      <c r="G825" s="162" t="str">
        <f>CHOOSE(MONTH(H825), "Janvier", "Fevrier", "Mars", "Avril", "Mai", "Juin", "Juillet", "Aout", "Septembre", "Octobre", "Novembre", "Decembre")</f>
        <v>Novembre</v>
      </c>
      <c r="H825" s="153">
        <v>42688</v>
      </c>
      <c r="I825" s="84" t="s">
        <v>1051</v>
      </c>
      <c r="J825" s="162" t="s">
        <v>1052</v>
      </c>
      <c r="K825" s="162" t="s">
        <v>1063</v>
      </c>
      <c r="L825" s="72"/>
      <c r="M825" s="80" t="str">
        <f>IFERROR(VLOOKUP(K825,REFERENCES!R:S,2,FALSE),"")</f>
        <v>Nombre</v>
      </c>
      <c r="N825" s="75">
        <v>225</v>
      </c>
      <c r="O825" s="75"/>
      <c r="P825" s="75"/>
      <c r="Q825" s="75"/>
      <c r="R825" s="79">
        <v>1125</v>
      </c>
      <c r="S825" s="75">
        <v>225</v>
      </c>
      <c r="U825" s="162" t="s">
        <v>20</v>
      </c>
      <c r="V825" s="162" t="s">
        <v>554</v>
      </c>
      <c r="W825" s="86"/>
      <c r="X825" s="166"/>
      <c r="AB825" s="162" t="str">
        <f>UPPER(LEFT(A825,3)&amp;YEAR(H825)&amp;MONTH(H825)&amp;DAY((H825))&amp;LEFT(U825,2)&amp;LEFT(V825,2)&amp;LEFT(W825,2))</f>
        <v>CRO20161114SUTO</v>
      </c>
      <c r="AC825" s="162">
        <f>COUNTIF($AB$4:$AB$297,AB825)</f>
        <v>0</v>
      </c>
      <c r="AD825" s="162" t="str">
        <f>VLOOKUP(U825,NIVEAUXADMIN!A:B,2,FALSE)</f>
        <v>HT07</v>
      </c>
      <c r="AE825" s="162" t="str">
        <f>VLOOKUP(V825,NIVEAUXADMIN!E:F,2,FALSE)</f>
        <v>HT07712</v>
      </c>
      <c r="AF825" s="162" t="e">
        <f>VLOOKUP(W825,NIVEAUXADMIN!I:J,2,FALSE)</f>
        <v>#N/A</v>
      </c>
      <c r="AG825" s="162">
        <f>IF(SUMPRODUCT(($A$4:$A825=A825)*($V$4:$V825=V825))&gt;1,0,1)</f>
        <v>0</v>
      </c>
    </row>
    <row r="826" spans="1:33" s="162" customFormat="1" ht="15" customHeight="1">
      <c r="A826" s="162" t="s">
        <v>2847</v>
      </c>
      <c r="B826" s="162" t="s">
        <v>2848</v>
      </c>
      <c r="C826" s="162" t="s">
        <v>38</v>
      </c>
      <c r="D826" s="162" t="s">
        <v>2702</v>
      </c>
      <c r="F826" s="162" t="s">
        <v>16</v>
      </c>
      <c r="G826" s="162" t="str">
        <f>CHOOSE(MONTH(H826), "Janvier", "Fevrier", "Mars", "Avril", "Mai", "Juin", "Juillet", "Aout", "Septembre", "Octobre", "Novembre", "Decembre")</f>
        <v>Decembre</v>
      </c>
      <c r="H826" s="153">
        <v>42719</v>
      </c>
      <c r="I826" s="84" t="s">
        <v>1051</v>
      </c>
      <c r="J826" s="162" t="s">
        <v>1052</v>
      </c>
      <c r="K826" s="162" t="s">
        <v>1058</v>
      </c>
      <c r="L826" s="72"/>
      <c r="M826" s="80" t="str">
        <f>IFERROR(VLOOKUP(K826,REFERENCES!R:S,2,FALSE),"")</f>
        <v>Nombre</v>
      </c>
      <c r="N826" s="75">
        <v>120</v>
      </c>
      <c r="O826" s="75"/>
      <c r="P826" s="75"/>
      <c r="Q826" s="75"/>
      <c r="R826" s="79">
        <v>300</v>
      </c>
      <c r="S826" s="75">
        <v>60</v>
      </c>
      <c r="U826" s="162" t="s">
        <v>20</v>
      </c>
      <c r="V826" s="162" t="s">
        <v>21</v>
      </c>
      <c r="W826" s="86" t="s">
        <v>1577</v>
      </c>
      <c r="X826" s="166" t="s">
        <v>2820</v>
      </c>
      <c r="AB826" s="162" t="str">
        <f>UPPER(LEFT(A826,3)&amp;YEAR(H826)&amp;MONTH(H826)&amp;DAY((H826))&amp;LEFT(U826,2)&amp;LEFT(V826,2)&amp;LEFT(W826,2))</f>
        <v>CRO20161215SULE3È</v>
      </c>
      <c r="AC826" s="162">
        <f>COUNTIF($AB$4:$AB$297,AB826)</f>
        <v>0</v>
      </c>
      <c r="AD826" s="162" t="str">
        <f>VLOOKUP(U826,NIVEAUXADMIN!A:B,2,FALSE)</f>
        <v>HT07</v>
      </c>
      <c r="AE826" s="162" t="str">
        <f>VLOOKUP(V826,NIVEAUXADMIN!E:F,2,FALSE)</f>
        <v>HT07711</v>
      </c>
      <c r="AF826" s="162" t="str">
        <f>VLOOKUP(W826,NIVEAUXADMIN!I:J,2,FALSE)</f>
        <v>HT07711-03</v>
      </c>
      <c r="AG826" s="162">
        <f>IF(SUMPRODUCT(($A$4:$A826=A826)*($V$4:$V826=V826))&gt;1,0,1)</f>
        <v>0</v>
      </c>
    </row>
    <row r="827" spans="1:33" s="162" customFormat="1" ht="15" customHeight="1">
      <c r="A827" s="162" t="s">
        <v>2847</v>
      </c>
      <c r="B827" s="162" t="s">
        <v>2848</v>
      </c>
      <c r="C827" s="162" t="s">
        <v>38</v>
      </c>
      <c r="D827" s="162" t="s">
        <v>2702</v>
      </c>
      <c r="F827" s="162" t="s">
        <v>16</v>
      </c>
      <c r="G827" s="162" t="str">
        <f>CHOOSE(MONTH(H827), "Janvier", "Fevrier", "Mars", "Avril", "Mai", "Juin", "Juillet", "Aout", "Septembre", "Octobre", "Novembre", "Decembre")</f>
        <v>Novembre</v>
      </c>
      <c r="H827" s="153">
        <v>42689</v>
      </c>
      <c r="I827" s="84" t="s">
        <v>1051</v>
      </c>
      <c r="J827" s="162" t="s">
        <v>1052</v>
      </c>
      <c r="K827" s="162" t="s">
        <v>1056</v>
      </c>
      <c r="L827" s="72"/>
      <c r="M827" s="80" t="str">
        <f>IFERROR(VLOOKUP(K827,REFERENCES!R:S,2,FALSE),"")</f>
        <v>Nombre</v>
      </c>
      <c r="N827" s="75">
        <v>680</v>
      </c>
      <c r="O827" s="75"/>
      <c r="P827" s="75"/>
      <c r="Q827" s="75"/>
      <c r="R827" s="79">
        <v>1700</v>
      </c>
      <c r="S827" s="75">
        <v>340</v>
      </c>
      <c r="U827" s="162" t="s">
        <v>20</v>
      </c>
      <c r="V827" s="162" t="s">
        <v>517</v>
      </c>
      <c r="W827" s="86"/>
      <c r="X827" s="166"/>
      <c r="AB827" s="162" t="str">
        <f>UPPER(LEFT(A827,3)&amp;YEAR(H827)&amp;MONTH(H827)&amp;DAY((H827))&amp;LEFT(U827,2)&amp;LEFT(V827,2)&amp;LEFT(W827,2))</f>
        <v>CRO20161115SUCH</v>
      </c>
      <c r="AC827" s="162">
        <f>COUNTIF($AB$4:$AB$297,AB827)</f>
        <v>0</v>
      </c>
      <c r="AD827" s="162" t="str">
        <f>VLOOKUP(U827,NIVEAUXADMIN!A:B,2,FALSE)</f>
        <v>HT07</v>
      </c>
      <c r="AE827" s="162" t="str">
        <f>VLOOKUP(V827,NIVEAUXADMIN!E:F,2,FALSE)</f>
        <v>HT07713</v>
      </c>
      <c r="AF827" s="162" t="e">
        <f>VLOOKUP(W827,NIVEAUXADMIN!I:J,2,FALSE)</f>
        <v>#N/A</v>
      </c>
      <c r="AG827" s="162">
        <f>IF(SUMPRODUCT(($A$4:$A827=A827)*($V$4:$V827=V827))&gt;1,0,1)</f>
        <v>0</v>
      </c>
    </row>
    <row r="828" spans="1:33" s="162" customFormat="1" ht="15" customHeight="1">
      <c r="A828" s="162" t="s">
        <v>2847</v>
      </c>
      <c r="B828" s="162" t="s">
        <v>2848</v>
      </c>
      <c r="C828" s="162" t="s">
        <v>38</v>
      </c>
      <c r="D828" s="162" t="s">
        <v>2702</v>
      </c>
      <c r="F828" s="162" t="s">
        <v>16</v>
      </c>
      <c r="G828" s="162" t="str">
        <f>CHOOSE(MONTH(H828), "Janvier", "Fevrier", "Mars", "Avril", "Mai", "Juin", "Juillet", "Aout", "Septembre", "Octobre", "Novembre", "Decembre")</f>
        <v>Novembre</v>
      </c>
      <c r="H828" s="153">
        <v>42689</v>
      </c>
      <c r="I828" s="84" t="s">
        <v>1049</v>
      </c>
      <c r="J828" s="162" t="s">
        <v>1053</v>
      </c>
      <c r="K828" s="162" t="s">
        <v>1064</v>
      </c>
      <c r="L828" s="72"/>
      <c r="M828" s="80" t="str">
        <f>IFERROR(VLOOKUP(K828,REFERENCES!R:S,2,FALSE),"")</f>
        <v>Nombre</v>
      </c>
      <c r="N828" s="75">
        <v>340</v>
      </c>
      <c r="O828" s="75"/>
      <c r="P828" s="75"/>
      <c r="Q828" s="75"/>
      <c r="R828" s="79">
        <v>1700</v>
      </c>
      <c r="S828" s="75">
        <v>340</v>
      </c>
      <c r="U828" s="162" t="s">
        <v>20</v>
      </c>
      <c r="V828" s="162" t="s">
        <v>517</v>
      </c>
      <c r="W828" s="86"/>
      <c r="X828" s="166"/>
      <c r="AB828" s="162" t="str">
        <f>UPPER(LEFT(A828,3)&amp;YEAR(H828)&amp;MONTH(H828)&amp;DAY((H828))&amp;LEFT(U828,2)&amp;LEFT(V828,2)&amp;LEFT(W828,2))</f>
        <v>CRO20161115SUCH</v>
      </c>
      <c r="AC828" s="162">
        <f>COUNTIF($AB$4:$AB$297,AB828)</f>
        <v>0</v>
      </c>
      <c r="AD828" s="162" t="str">
        <f>VLOOKUP(U828,NIVEAUXADMIN!A:B,2,FALSE)</f>
        <v>HT07</v>
      </c>
      <c r="AE828" s="162" t="str">
        <f>VLOOKUP(V828,NIVEAUXADMIN!E:F,2,FALSE)</f>
        <v>HT07713</v>
      </c>
      <c r="AF828" s="162" t="e">
        <f>VLOOKUP(W828,NIVEAUXADMIN!I:J,2,FALSE)</f>
        <v>#N/A</v>
      </c>
      <c r="AG828" s="162">
        <f>IF(SUMPRODUCT(($A$4:$A828=A828)*($V$4:$V828=V828))&gt;1,0,1)</f>
        <v>0</v>
      </c>
    </row>
    <row r="829" spans="1:33" s="162" customFormat="1" ht="15" customHeight="1">
      <c r="A829" s="162" t="s">
        <v>2847</v>
      </c>
      <c r="B829" s="162" t="s">
        <v>2848</v>
      </c>
      <c r="C829" s="162" t="s">
        <v>38</v>
      </c>
      <c r="D829" s="162" t="s">
        <v>2702</v>
      </c>
      <c r="F829" s="162" t="s">
        <v>16</v>
      </c>
      <c r="G829" s="162" t="str">
        <f>CHOOSE(MONTH(H829), "Janvier", "Fevrier", "Mars", "Avril", "Mai", "Juin", "Juillet", "Aout", "Septembre", "Octobre", "Novembre", "Decembre")</f>
        <v>Novembre</v>
      </c>
      <c r="H829" s="153">
        <v>42689</v>
      </c>
      <c r="I829" s="84" t="s">
        <v>1049</v>
      </c>
      <c r="J829" s="162" t="s">
        <v>1053</v>
      </c>
      <c r="K829" s="162" t="s">
        <v>1048</v>
      </c>
      <c r="L829" s="72"/>
      <c r="M829" s="80" t="str">
        <f>IFERROR(VLOOKUP(K829,REFERENCES!R:S,2,FALSE),"")</f>
        <v>Nombre</v>
      </c>
      <c r="N829" s="75">
        <v>340</v>
      </c>
      <c r="O829" s="75"/>
      <c r="P829" s="75"/>
      <c r="Q829" s="75"/>
      <c r="R829" s="79">
        <v>1700</v>
      </c>
      <c r="S829" s="75">
        <v>340</v>
      </c>
      <c r="U829" s="162" t="s">
        <v>20</v>
      </c>
      <c r="V829" s="162" t="s">
        <v>517</v>
      </c>
      <c r="W829" s="86"/>
      <c r="X829" s="166"/>
      <c r="AB829" s="162" t="str">
        <f>UPPER(LEFT(A829,3)&amp;YEAR(H829)&amp;MONTH(H829)&amp;DAY((H829))&amp;LEFT(U829,2)&amp;LEFT(V829,2)&amp;LEFT(W829,2))</f>
        <v>CRO20161115SUCH</v>
      </c>
      <c r="AC829" s="162">
        <f>COUNTIF($AB$4:$AB$297,AB829)</f>
        <v>0</v>
      </c>
      <c r="AD829" s="162" t="str">
        <f>VLOOKUP(U829,NIVEAUXADMIN!A:B,2,FALSE)</f>
        <v>HT07</v>
      </c>
      <c r="AE829" s="162" t="str">
        <f>VLOOKUP(V829,NIVEAUXADMIN!E:F,2,FALSE)</f>
        <v>HT07713</v>
      </c>
      <c r="AF829" s="162" t="e">
        <f>VLOOKUP(W829,NIVEAUXADMIN!I:J,2,FALSE)</f>
        <v>#N/A</v>
      </c>
      <c r="AG829" s="162">
        <f>IF(SUMPRODUCT(($A$4:$A829=A829)*($V$4:$V829=V829))&gt;1,0,1)</f>
        <v>0</v>
      </c>
    </row>
    <row r="830" spans="1:33" s="162" customFormat="1" ht="15" customHeight="1">
      <c r="A830" s="162" t="s">
        <v>2847</v>
      </c>
      <c r="B830" s="162" t="s">
        <v>2848</v>
      </c>
      <c r="C830" s="162" t="s">
        <v>38</v>
      </c>
      <c r="D830" s="162" t="s">
        <v>2702</v>
      </c>
      <c r="F830" s="162" t="s">
        <v>16</v>
      </c>
      <c r="G830" s="162" t="str">
        <f>CHOOSE(MONTH(H830), "Janvier", "Fevrier", "Mars", "Avril", "Mai", "Juin", "Juillet", "Aout", "Septembre", "Octobre", "Novembre", "Decembre")</f>
        <v>Novembre</v>
      </c>
      <c r="H830" s="153">
        <v>42689</v>
      </c>
      <c r="I830" s="84" t="s">
        <v>1051</v>
      </c>
      <c r="J830" s="162" t="s">
        <v>1052</v>
      </c>
      <c r="K830" s="162" t="s">
        <v>1063</v>
      </c>
      <c r="L830" s="72"/>
      <c r="M830" s="80" t="str">
        <f>IFERROR(VLOOKUP(K830,REFERENCES!R:S,2,FALSE),"")</f>
        <v>Nombre</v>
      </c>
      <c r="N830" s="75">
        <v>340</v>
      </c>
      <c r="O830" s="75"/>
      <c r="P830" s="75"/>
      <c r="Q830" s="75"/>
      <c r="R830" s="79">
        <v>1700</v>
      </c>
      <c r="S830" s="75">
        <v>340</v>
      </c>
      <c r="U830" s="162" t="s">
        <v>20</v>
      </c>
      <c r="V830" s="162" t="s">
        <v>517</v>
      </c>
      <c r="W830" s="86"/>
      <c r="X830" s="166"/>
      <c r="AB830" s="162" t="str">
        <f>UPPER(LEFT(A830,3)&amp;YEAR(H830)&amp;MONTH(H830)&amp;DAY((H830))&amp;LEFT(U830,2)&amp;LEFT(V830,2)&amp;LEFT(W830,2))</f>
        <v>CRO20161115SUCH</v>
      </c>
      <c r="AC830" s="162">
        <f>COUNTIF($AB$4:$AB$297,AB830)</f>
        <v>0</v>
      </c>
      <c r="AD830" s="162" t="str">
        <f>VLOOKUP(U830,NIVEAUXADMIN!A:B,2,FALSE)</f>
        <v>HT07</v>
      </c>
      <c r="AE830" s="162" t="str">
        <f>VLOOKUP(V830,NIVEAUXADMIN!E:F,2,FALSE)</f>
        <v>HT07713</v>
      </c>
      <c r="AF830" s="162" t="e">
        <f>VLOOKUP(W830,NIVEAUXADMIN!I:J,2,FALSE)</f>
        <v>#N/A</v>
      </c>
      <c r="AG830" s="162">
        <f>IF(SUMPRODUCT(($A$4:$A830=A830)*($V$4:$V830=V830))&gt;1,0,1)</f>
        <v>0</v>
      </c>
    </row>
    <row r="831" spans="1:33" s="162" customFormat="1" ht="15" customHeight="1">
      <c r="A831" s="162" t="s">
        <v>2847</v>
      </c>
      <c r="B831" s="162" t="s">
        <v>2848</v>
      </c>
      <c r="C831" s="162" t="s">
        <v>38</v>
      </c>
      <c r="D831" s="162" t="s">
        <v>2702</v>
      </c>
      <c r="F831" s="162" t="s">
        <v>16</v>
      </c>
      <c r="G831" s="162" t="str">
        <f>CHOOSE(MONTH(H831), "Janvier", "Fevrier", "Mars", "Avril", "Mai", "Juin", "Juillet", "Aout", "Septembre", "Octobre", "Novembre", "Decembre")</f>
        <v>Novembre</v>
      </c>
      <c r="H831" s="153">
        <v>42690</v>
      </c>
      <c r="I831" s="84" t="s">
        <v>1049</v>
      </c>
      <c r="J831" s="162" t="s">
        <v>1053</v>
      </c>
      <c r="K831" s="162" t="s">
        <v>1064</v>
      </c>
      <c r="L831" s="72"/>
      <c r="M831" s="80" t="str">
        <f>IFERROR(VLOOKUP(K831,REFERENCES!R:S,2,FALSE),"")</f>
        <v>Nombre</v>
      </c>
      <c r="N831" s="75">
        <v>33</v>
      </c>
      <c r="O831" s="75"/>
      <c r="P831" s="75"/>
      <c r="Q831" s="75"/>
      <c r="R831" s="79">
        <v>165</v>
      </c>
      <c r="S831" s="75">
        <v>33</v>
      </c>
      <c r="U831" s="162" t="s">
        <v>174</v>
      </c>
      <c r="V831" s="162" t="s">
        <v>464</v>
      </c>
      <c r="W831" s="86"/>
      <c r="X831" s="166"/>
      <c r="AB831" s="162" t="str">
        <f>UPPER(LEFT(A831,3)&amp;YEAR(H831)&amp;MONTH(H831)&amp;DAY((H831))&amp;LEFT(U831,2)&amp;LEFT(V831,2)&amp;LEFT(W831,2))</f>
        <v>CRO20161116OUCR</v>
      </c>
      <c r="AC831" s="162">
        <f>COUNTIF($AB$4:$AB$297,AB831)</f>
        <v>0</v>
      </c>
      <c r="AD831" s="162" t="str">
        <f>VLOOKUP(U831,NIVEAUXADMIN!A:B,2,FALSE)</f>
        <v>HT01</v>
      </c>
      <c r="AE831" s="162" t="str">
        <f>VLOOKUP(V831,NIVEAUXADMIN!E:F,2,FALSE)</f>
        <v>HT01131</v>
      </c>
      <c r="AF831" s="162" t="e">
        <f>VLOOKUP(W831,NIVEAUXADMIN!I:J,2,FALSE)</f>
        <v>#N/A</v>
      </c>
      <c r="AG831" s="162">
        <f>IF(SUMPRODUCT(($A$4:$A831=A831)*($V$4:$V831=V831))&gt;1,0,1)</f>
        <v>1</v>
      </c>
    </row>
    <row r="832" spans="1:33" s="162" customFormat="1" ht="15" customHeight="1">
      <c r="A832" s="162" t="s">
        <v>2847</v>
      </c>
      <c r="B832" s="162" t="s">
        <v>2848</v>
      </c>
      <c r="C832" s="162" t="s">
        <v>38</v>
      </c>
      <c r="D832" s="162" t="s">
        <v>2702</v>
      </c>
      <c r="F832" s="162" t="s">
        <v>16</v>
      </c>
      <c r="G832" s="162" t="str">
        <f>CHOOSE(MONTH(H832), "Janvier", "Fevrier", "Mars", "Avril", "Mai", "Juin", "Juillet", "Aout", "Septembre", "Octobre", "Novembre", "Decembre")</f>
        <v>Novembre</v>
      </c>
      <c r="H832" s="153">
        <v>42690</v>
      </c>
      <c r="I832" s="84" t="s">
        <v>1049</v>
      </c>
      <c r="J832" s="162" t="s">
        <v>1053</v>
      </c>
      <c r="K832" s="162" t="s">
        <v>1048</v>
      </c>
      <c r="L832" s="72"/>
      <c r="M832" s="80" t="str">
        <f>IFERROR(VLOOKUP(K832,REFERENCES!R:S,2,FALSE),"")</f>
        <v>Nombre</v>
      </c>
      <c r="N832" s="75">
        <v>33</v>
      </c>
      <c r="O832" s="75"/>
      <c r="P832" s="75"/>
      <c r="Q832" s="75"/>
      <c r="R832" s="79">
        <v>165</v>
      </c>
      <c r="S832" s="75">
        <v>33</v>
      </c>
      <c r="U832" s="162" t="s">
        <v>174</v>
      </c>
      <c r="V832" s="162" t="s">
        <v>464</v>
      </c>
      <c r="W832" s="86"/>
      <c r="X832" s="166"/>
      <c r="AB832" s="162" t="str">
        <f>UPPER(LEFT(A832,3)&amp;YEAR(H832)&amp;MONTH(H832)&amp;DAY((H832))&amp;LEFT(U832,2)&amp;LEFT(V832,2)&amp;LEFT(W832,2))</f>
        <v>CRO20161116OUCR</v>
      </c>
      <c r="AC832" s="162">
        <f>COUNTIF($AB$4:$AB$297,AB832)</f>
        <v>0</v>
      </c>
      <c r="AD832" s="162" t="str">
        <f>VLOOKUP(U832,NIVEAUXADMIN!A:B,2,FALSE)</f>
        <v>HT01</v>
      </c>
      <c r="AE832" s="162" t="str">
        <f>VLOOKUP(V832,NIVEAUXADMIN!E:F,2,FALSE)</f>
        <v>HT01131</v>
      </c>
      <c r="AF832" s="162" t="e">
        <f>VLOOKUP(W832,NIVEAUXADMIN!I:J,2,FALSE)</f>
        <v>#N/A</v>
      </c>
      <c r="AG832" s="162">
        <f>IF(SUMPRODUCT(($A$4:$A832=A832)*($V$4:$V832=V832))&gt;1,0,1)</f>
        <v>0</v>
      </c>
    </row>
    <row r="833" spans="1:33" s="162" customFormat="1" ht="15" customHeight="1">
      <c r="A833" s="162" t="s">
        <v>2847</v>
      </c>
      <c r="B833" s="162" t="s">
        <v>2848</v>
      </c>
      <c r="C833" s="162" t="s">
        <v>38</v>
      </c>
      <c r="D833" s="162" t="s">
        <v>2702</v>
      </c>
      <c r="F833" s="162" t="s">
        <v>16</v>
      </c>
      <c r="G833" s="162" t="str">
        <f>CHOOSE(MONTH(H833), "Janvier", "Fevrier", "Mars", "Avril", "Mai", "Juin", "Juillet", "Aout", "Septembre", "Octobre", "Novembre", "Decembre")</f>
        <v>Decembre</v>
      </c>
      <c r="H833" s="153">
        <v>42723</v>
      </c>
      <c r="I833" s="84" t="s">
        <v>1051</v>
      </c>
      <c r="J833" s="162" t="s">
        <v>1052</v>
      </c>
      <c r="K833" s="162" t="s">
        <v>1062</v>
      </c>
      <c r="L833" s="72"/>
      <c r="M833" s="80" t="str">
        <f>IFERROR(VLOOKUP(K833,REFERENCES!R:S,2,FALSE),"")</f>
        <v>Nombre</v>
      </c>
      <c r="N833" s="75">
        <v>76</v>
      </c>
      <c r="O833" s="75"/>
      <c r="P833" s="75"/>
      <c r="Q833" s="75"/>
      <c r="R833" s="79">
        <v>380</v>
      </c>
      <c r="S833" s="75">
        <v>76</v>
      </c>
      <c r="U833" s="162" t="s">
        <v>20</v>
      </c>
      <c r="V833" s="162" t="s">
        <v>514</v>
      </c>
      <c r="W833" s="86" t="s">
        <v>1700</v>
      </c>
      <c r="X833" s="166" t="s">
        <v>2831</v>
      </c>
      <c r="AB833" s="162" t="str">
        <f>UPPER(LEFT(A833,3)&amp;YEAR(H833)&amp;MONTH(H833)&amp;DAY((H833))&amp;LEFT(U833,2)&amp;LEFT(V833,2)&amp;LEFT(W833,2))</f>
        <v>CRO20161219SUCA5È</v>
      </c>
      <c r="AC833" s="162">
        <f>COUNTIF($AB$4:$AB$297,AB833)</f>
        <v>0</v>
      </c>
      <c r="AD833" s="162" t="str">
        <f>VLOOKUP(U833,NIVEAUXADMIN!A:B,2,FALSE)</f>
        <v>HT07</v>
      </c>
      <c r="AE833" s="162" t="str">
        <f>VLOOKUP(V833,NIVEAUXADMIN!E:F,2,FALSE)</f>
        <v>HT07733</v>
      </c>
      <c r="AF833" s="162" t="str">
        <f>VLOOKUP(W833,NIVEAUXADMIN!I:J,2,FALSE)</f>
        <v>HT07733-05</v>
      </c>
      <c r="AG833" s="162">
        <f>IF(SUMPRODUCT(($A$4:$A833=A833)*($V$4:$V833=V833))&gt;1,0,1)</f>
        <v>0</v>
      </c>
    </row>
    <row r="834" spans="1:33" s="162" customFormat="1" ht="15" customHeight="1">
      <c r="A834" s="162" t="s">
        <v>2847</v>
      </c>
      <c r="B834" s="162" t="s">
        <v>2848</v>
      </c>
      <c r="C834" s="162" t="s">
        <v>38</v>
      </c>
      <c r="D834" s="162" t="s">
        <v>2702</v>
      </c>
      <c r="F834" s="162" t="s">
        <v>16</v>
      </c>
      <c r="G834" s="162" t="str">
        <f>CHOOSE(MONTH(H834), "Janvier", "Fevrier", "Mars", "Avril", "Mai", "Juin", "Juillet", "Aout", "Septembre", "Octobre", "Novembre", "Decembre")</f>
        <v>Decembre</v>
      </c>
      <c r="H834" s="153">
        <v>42723</v>
      </c>
      <c r="I834" s="84" t="s">
        <v>1051</v>
      </c>
      <c r="J834" s="162" t="s">
        <v>1052</v>
      </c>
      <c r="K834" s="162" t="s">
        <v>1057</v>
      </c>
      <c r="L834" s="72"/>
      <c r="M834" s="80" t="str">
        <f>IFERROR(VLOOKUP(K834,REFERENCES!R:S,2,FALSE),"")</f>
        <v>Nombre</v>
      </c>
      <c r="N834" s="75">
        <v>76</v>
      </c>
      <c r="O834" s="75"/>
      <c r="P834" s="75"/>
      <c r="Q834" s="75"/>
      <c r="R834" s="79">
        <v>380</v>
      </c>
      <c r="S834" s="75">
        <v>76</v>
      </c>
      <c r="U834" s="162" t="s">
        <v>20</v>
      </c>
      <c r="V834" s="162" t="s">
        <v>514</v>
      </c>
      <c r="W834" s="86" t="s">
        <v>1700</v>
      </c>
      <c r="X834" s="166" t="s">
        <v>2831</v>
      </c>
      <c r="AB834" s="162" t="str">
        <f>UPPER(LEFT(A834,3)&amp;YEAR(H834)&amp;MONTH(H834)&amp;DAY((H834))&amp;LEFT(U834,2)&amp;LEFT(V834,2)&amp;LEFT(W834,2))</f>
        <v>CRO20161219SUCA5È</v>
      </c>
      <c r="AC834" s="162">
        <f>COUNTIF($AB$4:$AB$297,AB834)</f>
        <v>0</v>
      </c>
      <c r="AD834" s="162" t="str">
        <f>VLOOKUP(U834,NIVEAUXADMIN!A:B,2,FALSE)</f>
        <v>HT07</v>
      </c>
      <c r="AE834" s="162" t="str">
        <f>VLOOKUP(V834,NIVEAUXADMIN!E:F,2,FALSE)</f>
        <v>HT07733</v>
      </c>
      <c r="AF834" s="162" t="str">
        <f>VLOOKUP(W834,NIVEAUXADMIN!I:J,2,FALSE)</f>
        <v>HT07733-05</v>
      </c>
      <c r="AG834" s="162">
        <f>IF(SUMPRODUCT(($A$4:$A834=A834)*($V$4:$V834=V834))&gt;1,0,1)</f>
        <v>0</v>
      </c>
    </row>
    <row r="835" spans="1:33" s="162" customFormat="1" ht="15" customHeight="1">
      <c r="A835" s="162" t="s">
        <v>2847</v>
      </c>
      <c r="B835" s="162" t="s">
        <v>2848</v>
      </c>
      <c r="C835" s="162" t="s">
        <v>38</v>
      </c>
      <c r="D835" s="162" t="s">
        <v>2702</v>
      </c>
      <c r="F835" s="162" t="s">
        <v>16</v>
      </c>
      <c r="G835" s="162" t="str">
        <f>CHOOSE(MONTH(H835), "Janvier", "Fevrier", "Mars", "Avril", "Mai", "Juin", "Juillet", "Aout", "Septembre", "Octobre", "Novembre", "Decembre")</f>
        <v>Decembre</v>
      </c>
      <c r="H835" s="153">
        <v>42723</v>
      </c>
      <c r="I835" s="84" t="s">
        <v>1051</v>
      </c>
      <c r="J835" s="162" t="s">
        <v>1052</v>
      </c>
      <c r="K835" s="162" t="s">
        <v>1058</v>
      </c>
      <c r="L835" s="72"/>
      <c r="M835" s="80" t="str">
        <f>IFERROR(VLOOKUP(K835,REFERENCES!R:S,2,FALSE),"")</f>
        <v>Nombre</v>
      </c>
      <c r="N835" s="75">
        <v>152</v>
      </c>
      <c r="O835" s="75"/>
      <c r="P835" s="75"/>
      <c r="Q835" s="75"/>
      <c r="R835" s="79">
        <v>380</v>
      </c>
      <c r="S835" s="75">
        <v>76</v>
      </c>
      <c r="U835" s="162" t="s">
        <v>20</v>
      </c>
      <c r="V835" s="162" t="s">
        <v>514</v>
      </c>
      <c r="W835" s="86" t="s">
        <v>1700</v>
      </c>
      <c r="X835" s="166" t="s">
        <v>2831</v>
      </c>
      <c r="AB835" s="162" t="str">
        <f>UPPER(LEFT(A835,3)&amp;YEAR(H835)&amp;MONTH(H835)&amp;DAY((H835))&amp;LEFT(U835,2)&amp;LEFT(V835,2)&amp;LEFT(W835,2))</f>
        <v>CRO20161219SUCA5È</v>
      </c>
      <c r="AC835" s="162">
        <f>COUNTIF($AB$4:$AB$297,AB835)</f>
        <v>0</v>
      </c>
      <c r="AD835" s="162" t="str">
        <f>VLOOKUP(U835,NIVEAUXADMIN!A:B,2,FALSE)</f>
        <v>HT07</v>
      </c>
      <c r="AE835" s="162" t="str">
        <f>VLOOKUP(V835,NIVEAUXADMIN!E:F,2,FALSE)</f>
        <v>HT07733</v>
      </c>
      <c r="AF835" s="162" t="str">
        <f>VLOOKUP(W835,NIVEAUXADMIN!I:J,2,FALSE)</f>
        <v>HT07733-05</v>
      </c>
      <c r="AG835" s="162">
        <f>IF(SUMPRODUCT(($A$4:$A835=A835)*($V$4:$V835=V835))&gt;1,0,1)</f>
        <v>0</v>
      </c>
    </row>
    <row r="836" spans="1:33" s="162" customFormat="1" ht="15" customHeight="1">
      <c r="A836" s="162" t="s">
        <v>2847</v>
      </c>
      <c r="B836" s="162" t="s">
        <v>2848</v>
      </c>
      <c r="C836" s="162" t="s">
        <v>38</v>
      </c>
      <c r="D836" s="162" t="s">
        <v>2702</v>
      </c>
      <c r="F836" s="162" t="s">
        <v>16</v>
      </c>
      <c r="G836" s="162" t="str">
        <f>CHOOSE(MONTH(H836), "Janvier", "Fevrier", "Mars", "Avril", "Mai", "Juin", "Juillet", "Aout", "Septembre", "Octobre", "Novembre", "Decembre")</f>
        <v>Novembre</v>
      </c>
      <c r="H836" s="153">
        <v>42691</v>
      </c>
      <c r="I836" s="84" t="s">
        <v>1051</v>
      </c>
      <c r="J836" s="162" t="s">
        <v>1052</v>
      </c>
      <c r="K836" s="162" t="s">
        <v>1062</v>
      </c>
      <c r="L836" s="72"/>
      <c r="M836" s="80" t="str">
        <f>IFERROR(VLOOKUP(K836,REFERENCES!R:S,2,FALSE),"")</f>
        <v>Nombre</v>
      </c>
      <c r="N836" s="75">
        <v>50</v>
      </c>
      <c r="O836" s="75"/>
      <c r="P836" s="75"/>
      <c r="Q836" s="75"/>
      <c r="R836" s="79">
        <v>250</v>
      </c>
      <c r="S836" s="75">
        <v>50</v>
      </c>
      <c r="U836" s="162" t="s">
        <v>20</v>
      </c>
      <c r="V836" s="162" t="s">
        <v>21</v>
      </c>
      <c r="W836" s="86"/>
      <c r="X836" s="166"/>
      <c r="AB836" s="162" t="str">
        <f>UPPER(LEFT(A836,3)&amp;YEAR(H836)&amp;MONTH(H836)&amp;DAY((H836))&amp;LEFT(U836,2)&amp;LEFT(V836,2)&amp;LEFT(W836,2))</f>
        <v>CRO20161117SULE</v>
      </c>
      <c r="AC836" s="162">
        <f>COUNTIF($AB$4:$AB$297,AB836)</f>
        <v>0</v>
      </c>
      <c r="AD836" s="162" t="str">
        <f>VLOOKUP(U836,NIVEAUXADMIN!A:B,2,FALSE)</f>
        <v>HT07</v>
      </c>
      <c r="AE836" s="162" t="str">
        <f>VLOOKUP(V836,NIVEAUXADMIN!E:F,2,FALSE)</f>
        <v>HT07711</v>
      </c>
      <c r="AF836" s="162" t="e">
        <f>VLOOKUP(W836,NIVEAUXADMIN!I:J,2,FALSE)</f>
        <v>#N/A</v>
      </c>
      <c r="AG836" s="162">
        <f>IF(SUMPRODUCT(($A$4:$A836=A836)*($V$4:$V836=V836))&gt;1,0,1)</f>
        <v>0</v>
      </c>
    </row>
    <row r="837" spans="1:33" s="162" customFormat="1" ht="15" customHeight="1">
      <c r="A837" s="162" t="s">
        <v>2847</v>
      </c>
      <c r="B837" s="162" t="s">
        <v>2848</v>
      </c>
      <c r="C837" s="162" t="s">
        <v>38</v>
      </c>
      <c r="D837" s="162" t="s">
        <v>2702</v>
      </c>
      <c r="F837" s="162" t="s">
        <v>16</v>
      </c>
      <c r="G837" s="162" t="str">
        <f>CHOOSE(MONTH(H837), "Janvier", "Fevrier", "Mars", "Avril", "Mai", "Juin", "Juillet", "Aout", "Septembre", "Octobre", "Novembre", "Decembre")</f>
        <v>Novembre</v>
      </c>
      <c r="H837" s="153">
        <v>42698</v>
      </c>
      <c r="I837" s="84" t="s">
        <v>1049</v>
      </c>
      <c r="J837" s="162" t="s">
        <v>1053</v>
      </c>
      <c r="K837" s="162" t="s">
        <v>1064</v>
      </c>
      <c r="L837" s="72"/>
      <c r="M837" s="80" t="str">
        <f>IFERROR(VLOOKUP(K837,REFERENCES!R:S,2,FALSE),"")</f>
        <v>Nombre</v>
      </c>
      <c r="N837" s="75">
        <v>219</v>
      </c>
      <c r="O837" s="75"/>
      <c r="P837" s="75"/>
      <c r="Q837" s="75"/>
      <c r="R837" s="79">
        <v>1095</v>
      </c>
      <c r="S837" s="75">
        <v>219</v>
      </c>
      <c r="U837" s="162" t="s">
        <v>153</v>
      </c>
      <c r="V837" s="162" t="s">
        <v>299</v>
      </c>
      <c r="W837" s="86"/>
      <c r="X837" s="166"/>
      <c r="AB837" s="162" t="str">
        <f>UPPER(LEFT(A837,3)&amp;YEAR(H837)&amp;MONTH(H837)&amp;DAY((H837))&amp;LEFT(U837,2)&amp;LEFT(V837,2)&amp;LEFT(W837,2))</f>
        <v>CRO20161124NIPA</v>
      </c>
      <c r="AC837" s="162">
        <f>COUNTIF($AB$4:$AB$297,AB837)</f>
        <v>0</v>
      </c>
      <c r="AD837" s="162" t="str">
        <f>VLOOKUP(U837,NIVEAUXADMIN!A:B,2,FALSE)</f>
        <v>HT10</v>
      </c>
      <c r="AE837" s="162" t="str">
        <f>VLOOKUP(V837,NIVEAUXADMIN!E:F,2,FALSE)</f>
        <v>HT101014</v>
      </c>
      <c r="AF837" s="162" t="e">
        <f>VLOOKUP(W837,NIVEAUXADMIN!I:J,2,FALSE)</f>
        <v>#N/A</v>
      </c>
      <c r="AG837" s="162">
        <f>IF(SUMPRODUCT(($A$4:$A837=A837)*($V$4:$V837=V837))&gt;1,0,1)</f>
        <v>1</v>
      </c>
    </row>
    <row r="838" spans="1:33" s="162" customFormat="1" ht="15" customHeight="1">
      <c r="A838" s="162" t="s">
        <v>2847</v>
      </c>
      <c r="B838" s="162" t="s">
        <v>2848</v>
      </c>
      <c r="C838" s="162" t="s">
        <v>38</v>
      </c>
      <c r="D838" s="162" t="s">
        <v>2702</v>
      </c>
      <c r="F838" s="162" t="s">
        <v>16</v>
      </c>
      <c r="G838" s="162" t="str">
        <f>CHOOSE(MONTH(H838), "Janvier", "Fevrier", "Mars", "Avril", "Mai", "Juin", "Juillet", "Aout", "Septembre", "Octobre", "Novembre", "Decembre")</f>
        <v>Novembre</v>
      </c>
      <c r="H838" s="153">
        <v>42698</v>
      </c>
      <c r="I838" s="84" t="s">
        <v>1049</v>
      </c>
      <c r="J838" s="162" t="s">
        <v>1053</v>
      </c>
      <c r="K838" s="162" t="s">
        <v>1048</v>
      </c>
      <c r="L838" s="72"/>
      <c r="M838" s="80" t="str">
        <f>IFERROR(VLOOKUP(K838,REFERENCES!R:S,2,FALSE),"")</f>
        <v>Nombre</v>
      </c>
      <c r="N838" s="75">
        <v>219</v>
      </c>
      <c r="O838" s="75"/>
      <c r="P838" s="75"/>
      <c r="Q838" s="75"/>
      <c r="R838" s="79">
        <v>1095</v>
      </c>
      <c r="S838" s="75">
        <v>219</v>
      </c>
      <c r="U838" s="162" t="s">
        <v>153</v>
      </c>
      <c r="V838" s="162" t="s">
        <v>299</v>
      </c>
      <c r="W838" s="86"/>
      <c r="X838" s="166"/>
      <c r="AB838" s="162" t="str">
        <f>UPPER(LEFT(A838,3)&amp;YEAR(H838)&amp;MONTH(H838)&amp;DAY((H838))&amp;LEFT(U838,2)&amp;LEFT(V838,2)&amp;LEFT(W838,2))</f>
        <v>CRO20161124NIPA</v>
      </c>
      <c r="AC838" s="162">
        <f>COUNTIF($AB$4:$AB$297,AB838)</f>
        <v>0</v>
      </c>
      <c r="AD838" s="162" t="str">
        <f>VLOOKUP(U838,NIVEAUXADMIN!A:B,2,FALSE)</f>
        <v>HT10</v>
      </c>
      <c r="AE838" s="162" t="str">
        <f>VLOOKUP(V838,NIVEAUXADMIN!E:F,2,FALSE)</f>
        <v>HT101014</v>
      </c>
      <c r="AF838" s="162" t="e">
        <f>VLOOKUP(W838,NIVEAUXADMIN!I:J,2,FALSE)</f>
        <v>#N/A</v>
      </c>
      <c r="AG838" s="162">
        <f>IF(SUMPRODUCT(($A$4:$A838=A838)*($V$4:$V838=V838))&gt;1,0,1)</f>
        <v>0</v>
      </c>
    </row>
    <row r="839" spans="1:33" s="162" customFormat="1" ht="15" customHeight="1">
      <c r="A839" s="162" t="s">
        <v>2847</v>
      </c>
      <c r="B839" s="162" t="s">
        <v>2848</v>
      </c>
      <c r="C839" s="162" t="s">
        <v>38</v>
      </c>
      <c r="D839" s="162" t="s">
        <v>2702</v>
      </c>
      <c r="F839" s="162" t="s">
        <v>16</v>
      </c>
      <c r="G839" s="162" t="str">
        <f>CHOOSE(MONTH(H839), "Janvier", "Fevrier", "Mars", "Avril", "Mai", "Juin", "Juillet", "Aout", "Septembre", "Octobre", "Novembre", "Decembre")</f>
        <v>Novembre</v>
      </c>
      <c r="H839" s="153">
        <v>42698</v>
      </c>
      <c r="I839" s="84" t="s">
        <v>1051</v>
      </c>
      <c r="J839" s="162" t="s">
        <v>1052</v>
      </c>
      <c r="K839" s="162" t="s">
        <v>1056</v>
      </c>
      <c r="L839" s="72"/>
      <c r="M839" s="80" t="str">
        <f>IFERROR(VLOOKUP(K839,REFERENCES!R:S,2,FALSE),"")</f>
        <v>Nombre</v>
      </c>
      <c r="N839" s="75">
        <v>598</v>
      </c>
      <c r="O839" s="75"/>
      <c r="P839" s="75"/>
      <c r="Q839" s="75"/>
      <c r="R839" s="79">
        <v>1495</v>
      </c>
      <c r="S839" s="75">
        <v>299</v>
      </c>
      <c r="U839" s="162" t="s">
        <v>20</v>
      </c>
      <c r="V839" s="162" t="s">
        <v>310</v>
      </c>
      <c r="W839" s="86"/>
      <c r="X839" s="166"/>
      <c r="AB839" s="162" t="str">
        <f>UPPER(LEFT(A839,3)&amp;YEAR(H839)&amp;MONTH(H839)&amp;DAY((H839))&amp;LEFT(U839,2)&amp;LEFT(V839,2)&amp;LEFT(W839,2))</f>
        <v>CRO20161124SUAR</v>
      </c>
      <c r="AC839" s="162">
        <f>COUNTIF($AB$4:$AB$297,AB839)</f>
        <v>0</v>
      </c>
      <c r="AD839" s="162" t="str">
        <f>VLOOKUP(U839,NIVEAUXADMIN!A:B,2,FALSE)</f>
        <v>HT07</v>
      </c>
      <c r="AE839" s="162" t="str">
        <f>VLOOKUP(V839,NIVEAUXADMIN!E:F,2,FALSE)</f>
        <v>HT07723</v>
      </c>
      <c r="AF839" s="162" t="e">
        <f>VLOOKUP(W839,NIVEAUXADMIN!I:J,2,FALSE)</f>
        <v>#N/A</v>
      </c>
      <c r="AG839" s="162">
        <f>IF(SUMPRODUCT(($A$4:$A839=A839)*($V$4:$V839=V839))&gt;1,0,1)</f>
        <v>0</v>
      </c>
    </row>
    <row r="840" spans="1:33" s="162" customFormat="1" ht="15" customHeight="1">
      <c r="A840" s="162" t="s">
        <v>2847</v>
      </c>
      <c r="B840" s="162" t="s">
        <v>2848</v>
      </c>
      <c r="C840" s="162" t="s">
        <v>38</v>
      </c>
      <c r="D840" s="162" t="s">
        <v>2702</v>
      </c>
      <c r="F840" s="162" t="s">
        <v>16</v>
      </c>
      <c r="G840" s="162" t="str">
        <f>CHOOSE(MONTH(H840), "Janvier", "Fevrier", "Mars", "Avril", "Mai", "Juin", "Juillet", "Aout", "Septembre", "Octobre", "Novembre", "Decembre")</f>
        <v>Novembre</v>
      </c>
      <c r="H840" s="153">
        <v>42698</v>
      </c>
      <c r="I840" s="84" t="s">
        <v>1049</v>
      </c>
      <c r="J840" s="162" t="s">
        <v>1053</v>
      </c>
      <c r="K840" s="162" t="s">
        <v>1048</v>
      </c>
      <c r="L840" s="72"/>
      <c r="M840" s="80" t="str">
        <f>IFERROR(VLOOKUP(K840,REFERENCES!R:S,2,FALSE),"")</f>
        <v>Nombre</v>
      </c>
      <c r="N840" s="75">
        <v>299</v>
      </c>
      <c r="O840" s="75"/>
      <c r="P840" s="75"/>
      <c r="Q840" s="75"/>
      <c r="R840" s="79">
        <v>1495</v>
      </c>
      <c r="S840" s="75">
        <v>299</v>
      </c>
      <c r="U840" s="162" t="s">
        <v>20</v>
      </c>
      <c r="V840" s="162" t="s">
        <v>310</v>
      </c>
      <c r="W840" s="86"/>
      <c r="X840" s="166"/>
      <c r="AB840" s="162" t="str">
        <f>UPPER(LEFT(A840,3)&amp;YEAR(H840)&amp;MONTH(H840)&amp;DAY((H840))&amp;LEFT(U840,2)&amp;LEFT(V840,2)&amp;LEFT(W840,2))</f>
        <v>CRO20161124SUAR</v>
      </c>
      <c r="AC840" s="162">
        <f>COUNTIF($AB$4:$AB$297,AB840)</f>
        <v>0</v>
      </c>
      <c r="AD840" s="162" t="str">
        <f>VLOOKUP(U840,NIVEAUXADMIN!A:B,2,FALSE)</f>
        <v>HT07</v>
      </c>
      <c r="AE840" s="162" t="str">
        <f>VLOOKUP(V840,NIVEAUXADMIN!E:F,2,FALSE)</f>
        <v>HT07723</v>
      </c>
      <c r="AF840" s="162" t="e">
        <f>VLOOKUP(W840,NIVEAUXADMIN!I:J,2,FALSE)</f>
        <v>#N/A</v>
      </c>
      <c r="AG840" s="162">
        <f>IF(SUMPRODUCT(($A$4:$A840=A840)*($V$4:$V840=V840))&gt;1,0,1)</f>
        <v>0</v>
      </c>
    </row>
    <row r="841" spans="1:33" s="162" customFormat="1" ht="15" customHeight="1">
      <c r="A841" s="162" t="s">
        <v>2847</v>
      </c>
      <c r="B841" s="162" t="s">
        <v>2848</v>
      </c>
      <c r="C841" s="162" t="s">
        <v>38</v>
      </c>
      <c r="D841" s="162" t="s">
        <v>2702</v>
      </c>
      <c r="F841" s="162" t="s">
        <v>16</v>
      </c>
      <c r="G841" s="162" t="str">
        <f>CHOOSE(MONTH(H841), "Janvier", "Fevrier", "Mars", "Avril", "Mai", "Juin", "Juillet", "Aout", "Septembre", "Octobre", "Novembre", "Decembre")</f>
        <v>Novembre</v>
      </c>
      <c r="H841" s="153">
        <v>42698</v>
      </c>
      <c r="I841" s="84" t="s">
        <v>1051</v>
      </c>
      <c r="J841" s="162" t="s">
        <v>1052</v>
      </c>
      <c r="K841" s="162" t="s">
        <v>1063</v>
      </c>
      <c r="L841" s="72"/>
      <c r="M841" s="80" t="str">
        <f>IFERROR(VLOOKUP(K841,REFERENCES!R:S,2,FALSE),"")</f>
        <v>Nombre</v>
      </c>
      <c r="N841" s="75">
        <v>299</v>
      </c>
      <c r="O841" s="75"/>
      <c r="P841" s="75"/>
      <c r="Q841" s="75"/>
      <c r="R841" s="79">
        <v>1495</v>
      </c>
      <c r="S841" s="75">
        <v>299</v>
      </c>
      <c r="U841" s="162" t="s">
        <v>20</v>
      </c>
      <c r="V841" s="162" t="s">
        <v>310</v>
      </c>
      <c r="W841" s="86"/>
      <c r="X841" s="166"/>
      <c r="AB841" s="162" t="str">
        <f>UPPER(LEFT(A841,3)&amp;YEAR(H841)&amp;MONTH(H841)&amp;DAY((H841))&amp;LEFT(U841,2)&amp;LEFT(V841,2)&amp;LEFT(W841,2))</f>
        <v>CRO20161124SUAR</v>
      </c>
      <c r="AC841" s="162">
        <f>COUNTIF($AB$4:$AB$297,AB841)</f>
        <v>0</v>
      </c>
      <c r="AD841" s="162" t="str">
        <f>VLOOKUP(U841,NIVEAUXADMIN!A:B,2,FALSE)</f>
        <v>HT07</v>
      </c>
      <c r="AE841" s="162" t="str">
        <f>VLOOKUP(V841,NIVEAUXADMIN!E:F,2,FALSE)</f>
        <v>HT07723</v>
      </c>
      <c r="AF841" s="162" t="e">
        <f>VLOOKUP(W841,NIVEAUXADMIN!I:J,2,FALSE)</f>
        <v>#N/A</v>
      </c>
      <c r="AG841" s="162">
        <f>IF(SUMPRODUCT(($A$4:$A841=A841)*($V$4:$V841=V841))&gt;1,0,1)</f>
        <v>0</v>
      </c>
    </row>
    <row r="842" spans="1:33" s="162" customFormat="1" ht="15" customHeight="1">
      <c r="A842" s="162" t="s">
        <v>2847</v>
      </c>
      <c r="B842" s="162" t="s">
        <v>2848</v>
      </c>
      <c r="C842" s="162" t="s">
        <v>38</v>
      </c>
      <c r="D842" s="162" t="s">
        <v>2702</v>
      </c>
      <c r="F842" s="162" t="s">
        <v>16</v>
      </c>
      <c r="G842" s="162" t="str">
        <f>CHOOSE(MONTH(H842), "Janvier", "Fevrier", "Mars", "Avril", "Mai", "Juin", "Juillet", "Aout", "Septembre", "Octobre", "Novembre", "Decembre")</f>
        <v>Novembre</v>
      </c>
      <c r="H842" s="153">
        <v>42698</v>
      </c>
      <c r="I842" s="84" t="s">
        <v>1049</v>
      </c>
      <c r="J842" s="162" t="s">
        <v>1053</v>
      </c>
      <c r="K842" s="162" t="s">
        <v>1185</v>
      </c>
      <c r="L842" s="72"/>
      <c r="M842" s="80" t="str">
        <f>IFERROR(VLOOKUP(K842,REFERENCES!R:S,2,FALSE),"")</f>
        <v>Nombre</v>
      </c>
      <c r="N842" s="75">
        <v>299</v>
      </c>
      <c r="O842" s="75"/>
      <c r="P842" s="75"/>
      <c r="Q842" s="75"/>
      <c r="R842" s="79">
        <v>1495</v>
      </c>
      <c r="S842" s="75">
        <v>299</v>
      </c>
      <c r="U842" s="162" t="s">
        <v>20</v>
      </c>
      <c r="V842" s="162" t="s">
        <v>310</v>
      </c>
      <c r="W842" s="86"/>
      <c r="X842" s="166"/>
      <c r="AB842" s="162" t="str">
        <f>UPPER(LEFT(A842,3)&amp;YEAR(H842)&amp;MONTH(H842)&amp;DAY((H842))&amp;LEFT(U842,2)&amp;LEFT(V842,2)&amp;LEFT(W842,2))</f>
        <v>CRO20161124SUAR</v>
      </c>
      <c r="AC842" s="162">
        <f>COUNTIF($AB$4:$AB$297,AB842)</f>
        <v>0</v>
      </c>
      <c r="AD842" s="162" t="str">
        <f>VLOOKUP(U842,NIVEAUXADMIN!A:B,2,FALSE)</f>
        <v>HT07</v>
      </c>
      <c r="AE842" s="162" t="str">
        <f>VLOOKUP(V842,NIVEAUXADMIN!E:F,2,FALSE)</f>
        <v>HT07723</v>
      </c>
      <c r="AF842" s="162" t="e">
        <f>VLOOKUP(W842,NIVEAUXADMIN!I:J,2,FALSE)</f>
        <v>#N/A</v>
      </c>
      <c r="AG842" s="162">
        <f>IF(SUMPRODUCT(($A$4:$A842=A842)*($V$4:$V842=V842))&gt;1,0,1)</f>
        <v>0</v>
      </c>
    </row>
    <row r="843" spans="1:33" s="162" customFormat="1" ht="15" customHeight="1">
      <c r="A843" s="162" t="s">
        <v>2847</v>
      </c>
      <c r="B843" s="162" t="s">
        <v>2848</v>
      </c>
      <c r="C843" s="162" t="s">
        <v>38</v>
      </c>
      <c r="D843" s="162" t="s">
        <v>2702</v>
      </c>
      <c r="F843" s="162" t="s">
        <v>16</v>
      </c>
      <c r="G843" s="162" t="str">
        <f>CHOOSE(MONTH(H843), "Janvier", "Fevrier", "Mars", "Avril", "Mai", "Juin", "Juillet", "Aout", "Septembre", "Octobre", "Novembre", "Decembre")</f>
        <v>Octobre</v>
      </c>
      <c r="H843" s="153">
        <v>42655</v>
      </c>
      <c r="I843" s="84" t="s">
        <v>1051</v>
      </c>
      <c r="J843" s="162" t="s">
        <v>1052</v>
      </c>
      <c r="K843" s="162" t="s">
        <v>1062</v>
      </c>
      <c r="L843" s="72"/>
      <c r="M843" s="80" t="str">
        <f>IFERROR(VLOOKUP(K843,REFERENCES!R:S,2,FALSE),"")</f>
        <v>Nombre</v>
      </c>
      <c r="N843" s="75">
        <v>71</v>
      </c>
      <c r="O843" s="75"/>
      <c r="P843" s="75"/>
      <c r="Q843" s="75"/>
      <c r="R843" s="79">
        <v>355</v>
      </c>
      <c r="S843" s="75">
        <v>71</v>
      </c>
      <c r="U843" s="162" t="s">
        <v>20</v>
      </c>
      <c r="V843" s="162" t="s">
        <v>529</v>
      </c>
      <c r="W843" s="86"/>
      <c r="X843" s="166" t="s">
        <v>1157</v>
      </c>
      <c r="AB843" s="162" t="str">
        <f>UPPER(LEFT(A843,3)&amp;YEAR(H843)&amp;MONTH(H843)&amp;DAY((H843))&amp;LEFT(U843,2)&amp;LEFT(V843,2)&amp;LEFT(W843,2))</f>
        <v>CRO20161012SULE</v>
      </c>
      <c r="AC843" s="162">
        <f>COUNTIF($AB$4:$AB$297,AB843)</f>
        <v>0</v>
      </c>
      <c r="AD843" s="162" t="str">
        <f>VLOOKUP(U843,NIVEAUXADMIN!A:B,2,FALSE)</f>
        <v>HT07</v>
      </c>
      <c r="AE843" s="162" t="str">
        <f>VLOOKUP(V843,NIVEAUXADMIN!E:F,2,FALSE)</f>
        <v>HT07752</v>
      </c>
      <c r="AF843" s="162" t="e">
        <f>VLOOKUP(W843,NIVEAUXADMIN!I:J,2,FALSE)</f>
        <v>#N/A</v>
      </c>
      <c r="AG843" s="162">
        <f>IF(SUMPRODUCT(($A$4:$A843=A843)*($V$4:$V843=V843))&gt;1,0,1)</f>
        <v>1</v>
      </c>
    </row>
    <row r="844" spans="1:33" s="162" customFormat="1" ht="15" customHeight="1">
      <c r="A844" s="162" t="s">
        <v>2847</v>
      </c>
      <c r="B844" s="162" t="s">
        <v>2848</v>
      </c>
      <c r="C844" s="162" t="s">
        <v>38</v>
      </c>
      <c r="D844" s="162" t="s">
        <v>2702</v>
      </c>
      <c r="F844" s="162" t="s">
        <v>16</v>
      </c>
      <c r="G844" s="162" t="str">
        <f>CHOOSE(MONTH(H844), "Janvier", "Fevrier", "Mars", "Avril", "Mai", "Juin", "Juillet", "Aout", "Septembre", "Octobre", "Novembre", "Decembre")</f>
        <v>Octobre</v>
      </c>
      <c r="H844" s="153">
        <v>42657</v>
      </c>
      <c r="I844" s="84" t="s">
        <v>1051</v>
      </c>
      <c r="J844" s="162" t="s">
        <v>1052</v>
      </c>
      <c r="K844" s="162" t="s">
        <v>1062</v>
      </c>
      <c r="L844" s="72"/>
      <c r="M844" s="80" t="str">
        <f>IFERROR(VLOOKUP(K844,REFERENCES!R:S,2,FALSE),"")</f>
        <v>Nombre</v>
      </c>
      <c r="N844" s="75">
        <v>35</v>
      </c>
      <c r="O844" s="75"/>
      <c r="P844" s="75"/>
      <c r="Q844" s="75"/>
      <c r="R844" s="79">
        <v>175</v>
      </c>
      <c r="S844" s="75">
        <v>35</v>
      </c>
      <c r="U844" s="162" t="s">
        <v>20</v>
      </c>
      <c r="V844" s="162" t="s">
        <v>523</v>
      </c>
      <c r="W844" s="86" t="s">
        <v>1687</v>
      </c>
      <c r="X844" s="166" t="s">
        <v>1159</v>
      </c>
      <c r="AB844" s="162" t="str">
        <f>UPPER(LEFT(A844,3)&amp;YEAR(H844)&amp;MONTH(H844)&amp;DAY((H844))&amp;LEFT(U844,2)&amp;LEFT(V844,2)&amp;LEFT(W844,2))</f>
        <v>CRO20161014SUCO5È</v>
      </c>
      <c r="AC844" s="162">
        <f>COUNTIF($AB$4:$AB$297,AB844)</f>
        <v>0</v>
      </c>
      <c r="AD844" s="162" t="str">
        <f>VLOOKUP(U844,NIVEAUXADMIN!A:B,2,FALSE)</f>
        <v>HT07</v>
      </c>
      <c r="AE844" s="162" t="str">
        <f>VLOOKUP(V844,NIVEAUXADMIN!E:F,2,FALSE)</f>
        <v>HT07741</v>
      </c>
      <c r="AF844" s="162" t="str">
        <f>VLOOKUP(W844,NIVEAUXADMIN!I:J,2,FALSE)</f>
        <v>HT07741-02</v>
      </c>
      <c r="AG844" s="162">
        <f>IF(SUMPRODUCT(($A$4:$A844=A844)*($V$4:$V844=V844))&gt;1,0,1)</f>
        <v>0</v>
      </c>
    </row>
    <row r="845" spans="1:33" s="162" customFormat="1" ht="15" customHeight="1">
      <c r="A845" s="162" t="s">
        <v>2847</v>
      </c>
      <c r="B845" s="162" t="s">
        <v>2848</v>
      </c>
      <c r="C845" s="162" t="s">
        <v>38</v>
      </c>
      <c r="D845" s="162" t="s">
        <v>2702</v>
      </c>
      <c r="F845" s="162" t="s">
        <v>16</v>
      </c>
      <c r="G845" s="162" t="str">
        <f>CHOOSE(MONTH(H845), "Janvier", "Fevrier", "Mars", "Avril", "Mai", "Juin", "Juillet", "Aout", "Septembre", "Octobre", "Novembre", "Decembre")</f>
        <v>Novembre</v>
      </c>
      <c r="H845" s="153">
        <v>42699</v>
      </c>
      <c r="I845" s="84" t="s">
        <v>1049</v>
      </c>
      <c r="J845" s="162" t="s">
        <v>1053</v>
      </c>
      <c r="K845" s="162" t="s">
        <v>1064</v>
      </c>
      <c r="L845" s="72"/>
      <c r="M845" s="80" t="str">
        <f>IFERROR(VLOOKUP(K845,REFERENCES!R:S,2,FALSE),"")</f>
        <v>Nombre</v>
      </c>
      <c r="N845" s="75">
        <v>352</v>
      </c>
      <c r="O845" s="75"/>
      <c r="P845" s="75"/>
      <c r="Q845" s="75"/>
      <c r="R845" s="79">
        <v>1760</v>
      </c>
      <c r="S845" s="75">
        <v>352</v>
      </c>
      <c r="U845" s="162" t="s">
        <v>153</v>
      </c>
      <c r="V845" s="162" t="s">
        <v>287</v>
      </c>
      <c r="W845" s="86"/>
      <c r="X845" s="166"/>
      <c r="AB845" s="162" t="str">
        <f>UPPER(LEFT(A845,3)&amp;YEAR(H845)&amp;MONTH(H845)&amp;DAY((H845))&amp;LEFT(U845,2)&amp;LEFT(V845,2)&amp;LEFT(W845,2))</f>
        <v>CRO20161125NIFO</v>
      </c>
      <c r="AC845" s="162">
        <f>COUNTIF($AB$4:$AB$297,AB845)</f>
        <v>0</v>
      </c>
      <c r="AD845" s="162" t="str">
        <f>VLOOKUP(U845,NIVEAUXADMIN!A:B,2,FALSE)</f>
        <v>HT10</v>
      </c>
      <c r="AE845" s="162" t="str">
        <f>VLOOKUP(V845,NIVEAUXADMIN!E:F,2,FALSE)</f>
        <v>HT101013</v>
      </c>
      <c r="AF845" s="162" t="e">
        <f>VLOOKUP(W845,NIVEAUXADMIN!I:J,2,FALSE)</f>
        <v>#N/A</v>
      </c>
      <c r="AG845" s="162">
        <f>IF(SUMPRODUCT(($A$4:$A845=A845)*($V$4:$V845=V845))&gt;1,0,1)</f>
        <v>1</v>
      </c>
    </row>
    <row r="846" spans="1:33" s="162" customFormat="1" ht="15" customHeight="1">
      <c r="A846" s="162" t="s">
        <v>2847</v>
      </c>
      <c r="B846" s="162" t="s">
        <v>2848</v>
      </c>
      <c r="C846" s="162" t="s">
        <v>38</v>
      </c>
      <c r="D846" s="162" t="s">
        <v>2702</v>
      </c>
      <c r="F846" s="162" t="s">
        <v>16</v>
      </c>
      <c r="G846" s="162" t="str">
        <f>CHOOSE(MONTH(H846), "Janvier", "Fevrier", "Mars", "Avril", "Mai", "Juin", "Juillet", "Aout", "Septembre", "Octobre", "Novembre", "Decembre")</f>
        <v>Novembre</v>
      </c>
      <c r="H846" s="153">
        <v>42699</v>
      </c>
      <c r="I846" s="84" t="s">
        <v>1049</v>
      </c>
      <c r="J846" s="162" t="s">
        <v>1053</v>
      </c>
      <c r="K846" s="162" t="s">
        <v>1048</v>
      </c>
      <c r="L846" s="72"/>
      <c r="M846" s="80" t="str">
        <f>IFERROR(VLOOKUP(K846,REFERENCES!R:S,2,FALSE),"")</f>
        <v>Nombre</v>
      </c>
      <c r="N846" s="75">
        <v>352</v>
      </c>
      <c r="O846" s="75"/>
      <c r="P846" s="75"/>
      <c r="Q846" s="75"/>
      <c r="R846" s="79">
        <v>1760</v>
      </c>
      <c r="S846" s="75">
        <v>352</v>
      </c>
      <c r="U846" s="162" t="s">
        <v>153</v>
      </c>
      <c r="V846" s="162" t="s">
        <v>287</v>
      </c>
      <c r="W846" s="86"/>
      <c r="X846" s="166"/>
      <c r="AB846" s="162" t="str">
        <f>UPPER(LEFT(A846,3)&amp;YEAR(H846)&amp;MONTH(H846)&amp;DAY((H846))&amp;LEFT(U846,2)&amp;LEFT(V846,2)&amp;LEFT(W846,2))</f>
        <v>CRO20161125NIFO</v>
      </c>
      <c r="AC846" s="162">
        <f>COUNTIF($AB$4:$AB$297,AB846)</f>
        <v>0</v>
      </c>
      <c r="AD846" s="162" t="str">
        <f>VLOOKUP(U846,NIVEAUXADMIN!A:B,2,FALSE)</f>
        <v>HT10</v>
      </c>
      <c r="AE846" s="162" t="str">
        <f>VLOOKUP(V846,NIVEAUXADMIN!E:F,2,FALSE)</f>
        <v>HT101013</v>
      </c>
      <c r="AF846" s="162" t="e">
        <f>VLOOKUP(W846,NIVEAUXADMIN!I:J,2,FALSE)</f>
        <v>#N/A</v>
      </c>
      <c r="AG846" s="162">
        <f>IF(SUMPRODUCT(($A$4:$A846=A846)*($V$4:$V846=V846))&gt;1,0,1)</f>
        <v>0</v>
      </c>
    </row>
    <row r="847" spans="1:33" s="162" customFormat="1" ht="15" customHeight="1">
      <c r="A847" s="162" t="s">
        <v>2847</v>
      </c>
      <c r="B847" s="162" t="s">
        <v>2848</v>
      </c>
      <c r="C847" s="162" t="s">
        <v>38</v>
      </c>
      <c r="D847" s="162" t="s">
        <v>2702</v>
      </c>
      <c r="F847" s="162" t="s">
        <v>16</v>
      </c>
      <c r="G847" s="162" t="str">
        <f>CHOOSE(MONTH(H847), "Janvier", "Fevrier", "Mars", "Avril", "Mai", "Juin", "Juillet", "Aout", "Septembre", "Octobre", "Novembre", "Decembre")</f>
        <v>Novembre</v>
      </c>
      <c r="H847" s="153">
        <v>42699</v>
      </c>
      <c r="I847" s="84" t="s">
        <v>1051</v>
      </c>
      <c r="J847" s="162" t="s">
        <v>1052</v>
      </c>
      <c r="K847" s="162" t="s">
        <v>1056</v>
      </c>
      <c r="L847" s="72"/>
      <c r="M847" s="80" t="str">
        <f>IFERROR(VLOOKUP(K847,REFERENCES!R:S,2,FALSE),"")</f>
        <v>Nombre</v>
      </c>
      <c r="N847" s="75">
        <v>830</v>
      </c>
      <c r="O847" s="75"/>
      <c r="P847" s="75"/>
      <c r="Q847" s="75"/>
      <c r="R847" s="79">
        <v>2075</v>
      </c>
      <c r="S847" s="75">
        <v>415</v>
      </c>
      <c r="U847" s="162" t="s">
        <v>20</v>
      </c>
      <c r="V847" s="162" t="s">
        <v>545</v>
      </c>
      <c r="W847" s="86"/>
      <c r="X847" s="166"/>
      <c r="AB847" s="162" t="str">
        <f>UPPER(LEFT(A847,3)&amp;YEAR(H847)&amp;MONTH(H847)&amp;DAY((H847))&amp;LEFT(U847,2)&amp;LEFT(V847,2)&amp;LEFT(W847,2))</f>
        <v>CRO20161125SUST</v>
      </c>
      <c r="AC847" s="162">
        <f>COUNTIF($AB$4:$AB$297,AB847)</f>
        <v>0</v>
      </c>
      <c r="AD847" s="162" t="str">
        <f>VLOOKUP(U847,NIVEAUXADMIN!A:B,2,FALSE)</f>
        <v>HT07</v>
      </c>
      <c r="AE847" s="162" t="str">
        <f>VLOOKUP(V847,NIVEAUXADMIN!E:F,2,FALSE)</f>
        <v>HT07722</v>
      </c>
      <c r="AF847" s="162" t="e">
        <f>VLOOKUP(W847,NIVEAUXADMIN!I:J,2,FALSE)</f>
        <v>#N/A</v>
      </c>
      <c r="AG847" s="162">
        <f>IF(SUMPRODUCT(($A$4:$A847=A847)*($V$4:$V847=V847))&gt;1,0,1)</f>
        <v>0</v>
      </c>
    </row>
    <row r="848" spans="1:33" s="162" customFormat="1" ht="15" customHeight="1">
      <c r="A848" s="162" t="s">
        <v>2847</v>
      </c>
      <c r="B848" s="162" t="s">
        <v>2848</v>
      </c>
      <c r="C848" s="162" t="s">
        <v>38</v>
      </c>
      <c r="D848" s="162" t="s">
        <v>2702</v>
      </c>
      <c r="F848" s="162" t="s">
        <v>16</v>
      </c>
      <c r="G848" s="162" t="str">
        <f>CHOOSE(MONTH(H848), "Janvier", "Fevrier", "Mars", "Avril", "Mai", "Juin", "Juillet", "Aout", "Septembre", "Octobre", "Novembre", "Decembre")</f>
        <v>Novembre</v>
      </c>
      <c r="H848" s="153">
        <v>42699</v>
      </c>
      <c r="I848" s="84" t="s">
        <v>1049</v>
      </c>
      <c r="J848" s="162" t="s">
        <v>1053</v>
      </c>
      <c r="K848" s="162" t="s">
        <v>1048</v>
      </c>
      <c r="L848" s="72"/>
      <c r="M848" s="80" t="str">
        <f>IFERROR(VLOOKUP(K848,REFERENCES!R:S,2,FALSE),"")</f>
        <v>Nombre</v>
      </c>
      <c r="N848" s="75">
        <v>415</v>
      </c>
      <c r="O848" s="75"/>
      <c r="P848" s="75"/>
      <c r="Q848" s="75"/>
      <c r="R848" s="79">
        <v>2075</v>
      </c>
      <c r="S848" s="75">
        <v>415</v>
      </c>
      <c r="U848" s="162" t="s">
        <v>20</v>
      </c>
      <c r="V848" s="162" t="s">
        <v>545</v>
      </c>
      <c r="W848" s="86"/>
      <c r="X848" s="166"/>
      <c r="AB848" s="162" t="str">
        <f>UPPER(LEFT(A848,3)&amp;YEAR(H848)&amp;MONTH(H848)&amp;DAY((H848))&amp;LEFT(U848,2)&amp;LEFT(V848,2)&amp;LEFT(W848,2))</f>
        <v>CRO20161125SUST</v>
      </c>
      <c r="AC848" s="162">
        <f>COUNTIF($AB$4:$AB$297,AB848)</f>
        <v>0</v>
      </c>
      <c r="AD848" s="162" t="str">
        <f>VLOOKUP(U848,NIVEAUXADMIN!A:B,2,FALSE)</f>
        <v>HT07</v>
      </c>
      <c r="AE848" s="162" t="str">
        <f>VLOOKUP(V848,NIVEAUXADMIN!E:F,2,FALSE)</f>
        <v>HT07722</v>
      </c>
      <c r="AF848" s="162" t="e">
        <f>VLOOKUP(W848,NIVEAUXADMIN!I:J,2,FALSE)</f>
        <v>#N/A</v>
      </c>
      <c r="AG848" s="162">
        <f>IF(SUMPRODUCT(($A$4:$A848=A848)*($V$4:$V848=V848))&gt;1,0,1)</f>
        <v>0</v>
      </c>
    </row>
    <row r="849" spans="1:33" s="162" customFormat="1" ht="15" customHeight="1">
      <c r="A849" s="162" t="s">
        <v>2847</v>
      </c>
      <c r="B849" s="162" t="s">
        <v>2848</v>
      </c>
      <c r="C849" s="162" t="s">
        <v>38</v>
      </c>
      <c r="D849" s="162" t="s">
        <v>2702</v>
      </c>
      <c r="F849" s="162" t="s">
        <v>16</v>
      </c>
      <c r="G849" s="162" t="str">
        <f>CHOOSE(MONTH(H849), "Janvier", "Fevrier", "Mars", "Avril", "Mai", "Juin", "Juillet", "Aout", "Septembre", "Octobre", "Novembre", "Decembre")</f>
        <v>Novembre</v>
      </c>
      <c r="H849" s="153">
        <v>42699</v>
      </c>
      <c r="I849" s="84" t="s">
        <v>1051</v>
      </c>
      <c r="J849" s="162" t="s">
        <v>1052</v>
      </c>
      <c r="K849" s="162" t="s">
        <v>1063</v>
      </c>
      <c r="L849" s="72"/>
      <c r="M849" s="80" t="str">
        <f>IFERROR(VLOOKUP(K849,REFERENCES!R:S,2,FALSE),"")</f>
        <v>Nombre</v>
      </c>
      <c r="N849" s="75">
        <v>415</v>
      </c>
      <c r="O849" s="75"/>
      <c r="P849" s="75"/>
      <c r="Q849" s="75"/>
      <c r="R849" s="79">
        <v>2075</v>
      </c>
      <c r="S849" s="75">
        <v>415</v>
      </c>
      <c r="U849" s="162" t="s">
        <v>20</v>
      </c>
      <c r="V849" s="162" t="s">
        <v>545</v>
      </c>
      <c r="W849" s="86"/>
      <c r="X849" s="166"/>
      <c r="AB849" s="162" t="str">
        <f>UPPER(LEFT(A849,3)&amp;YEAR(H849)&amp;MONTH(H849)&amp;DAY((H849))&amp;LEFT(U849,2)&amp;LEFT(V849,2)&amp;LEFT(W849,2))</f>
        <v>CRO20161125SUST</v>
      </c>
      <c r="AC849" s="162">
        <f>COUNTIF($AB$4:$AB$297,AB849)</f>
        <v>0</v>
      </c>
      <c r="AD849" s="162" t="str">
        <f>VLOOKUP(U849,NIVEAUXADMIN!A:B,2,FALSE)</f>
        <v>HT07</v>
      </c>
      <c r="AE849" s="162" t="str">
        <f>VLOOKUP(V849,NIVEAUXADMIN!E:F,2,FALSE)</f>
        <v>HT07722</v>
      </c>
      <c r="AF849" s="162" t="e">
        <f>VLOOKUP(W849,NIVEAUXADMIN!I:J,2,FALSE)</f>
        <v>#N/A</v>
      </c>
      <c r="AG849" s="162">
        <f>IF(SUMPRODUCT(($A$4:$A849=A849)*($V$4:$V849=V849))&gt;1,0,1)</f>
        <v>0</v>
      </c>
    </row>
    <row r="850" spans="1:33" s="162" customFormat="1" ht="15" customHeight="1">
      <c r="A850" s="162" t="s">
        <v>2847</v>
      </c>
      <c r="B850" s="162" t="s">
        <v>2848</v>
      </c>
      <c r="C850" s="162" t="s">
        <v>38</v>
      </c>
      <c r="D850" s="162" t="s">
        <v>2702</v>
      </c>
      <c r="F850" s="162" t="s">
        <v>16</v>
      </c>
      <c r="G850" s="162" t="str">
        <f>CHOOSE(MONTH(H850), "Janvier", "Fevrier", "Mars", "Avril", "Mai", "Juin", "Juillet", "Aout", "Septembre", "Octobre", "Novembre", "Decembre")</f>
        <v>Novembre</v>
      </c>
      <c r="H850" s="153">
        <v>42699</v>
      </c>
      <c r="I850" s="84" t="s">
        <v>1049</v>
      </c>
      <c r="J850" s="162" t="s">
        <v>1053</v>
      </c>
      <c r="K850" s="162" t="s">
        <v>1185</v>
      </c>
      <c r="L850" s="72"/>
      <c r="M850" s="80" t="str">
        <f>IFERROR(VLOOKUP(K850,REFERENCES!R:S,2,FALSE),"")</f>
        <v>Nombre</v>
      </c>
      <c r="N850" s="75">
        <v>415</v>
      </c>
      <c r="O850" s="75"/>
      <c r="P850" s="75"/>
      <c r="Q850" s="75"/>
      <c r="R850" s="79">
        <v>2075</v>
      </c>
      <c r="S850" s="75">
        <v>415</v>
      </c>
      <c r="U850" s="162" t="s">
        <v>20</v>
      </c>
      <c r="V850" s="162" t="s">
        <v>545</v>
      </c>
      <c r="W850" s="86"/>
      <c r="X850" s="166"/>
      <c r="AB850" s="162" t="str">
        <f>UPPER(LEFT(A850,3)&amp;YEAR(H850)&amp;MONTH(H850)&amp;DAY((H850))&amp;LEFT(U850,2)&amp;LEFT(V850,2)&amp;LEFT(W850,2))</f>
        <v>CRO20161125SUST</v>
      </c>
      <c r="AC850" s="162">
        <f>COUNTIF($AB$4:$AB$297,AB850)</f>
        <v>0</v>
      </c>
      <c r="AD850" s="162" t="str">
        <f>VLOOKUP(U850,NIVEAUXADMIN!A:B,2,FALSE)</f>
        <v>HT07</v>
      </c>
      <c r="AE850" s="162" t="str">
        <f>VLOOKUP(V850,NIVEAUXADMIN!E:F,2,FALSE)</f>
        <v>HT07722</v>
      </c>
      <c r="AF850" s="162" t="e">
        <f>VLOOKUP(W850,NIVEAUXADMIN!I:J,2,FALSE)</f>
        <v>#N/A</v>
      </c>
      <c r="AG850" s="162">
        <f>IF(SUMPRODUCT(($A$4:$A850=A850)*($V$4:$V850=V850))&gt;1,0,1)</f>
        <v>0</v>
      </c>
    </row>
    <row r="851" spans="1:33" s="162" customFormat="1" ht="15" customHeight="1">
      <c r="A851" s="162" t="s">
        <v>2847</v>
      </c>
      <c r="B851" s="162" t="s">
        <v>2848</v>
      </c>
      <c r="C851" s="162" t="s">
        <v>38</v>
      </c>
      <c r="D851" s="162" t="s">
        <v>2702</v>
      </c>
      <c r="F851" s="162" t="s">
        <v>16</v>
      </c>
      <c r="G851" s="162" t="str">
        <f>CHOOSE(MONTH(H851), "Janvier", "Fevrier", "Mars", "Avril", "Mai", "Juin", "Juillet", "Aout", "Septembre", "Octobre", "Novembre", "Decembre")</f>
        <v>Novembre</v>
      </c>
      <c r="H851" s="153">
        <v>42699</v>
      </c>
      <c r="I851" s="84" t="s">
        <v>1051</v>
      </c>
      <c r="J851" s="162" t="s">
        <v>1052</v>
      </c>
      <c r="K851" s="162" t="s">
        <v>1056</v>
      </c>
      <c r="L851" s="72"/>
      <c r="M851" s="80" t="str">
        <f>IFERROR(VLOOKUP(K851,REFERENCES!R:S,2,FALSE),"")</f>
        <v>Nombre</v>
      </c>
      <c r="N851" s="75">
        <v>8</v>
      </c>
      <c r="O851" s="75"/>
      <c r="P851" s="75"/>
      <c r="Q851" s="75"/>
      <c r="R851" s="79">
        <v>20</v>
      </c>
      <c r="S851" s="75">
        <v>4</v>
      </c>
      <c r="U851" s="162" t="s">
        <v>20</v>
      </c>
      <c r="V851" s="162" t="s">
        <v>310</v>
      </c>
      <c r="W851" s="86"/>
      <c r="X851" s="166"/>
      <c r="AB851" s="162" t="str">
        <f>UPPER(LEFT(A851,3)&amp;YEAR(H851)&amp;MONTH(H851)&amp;DAY((H851))&amp;LEFT(U851,2)&amp;LEFT(V851,2)&amp;LEFT(W851,2))</f>
        <v>CRO20161125SUAR</v>
      </c>
      <c r="AC851" s="162">
        <f>COUNTIF($AB$4:$AB$297,AB851)</f>
        <v>0</v>
      </c>
      <c r="AD851" s="162" t="str">
        <f>VLOOKUP(U851,NIVEAUXADMIN!A:B,2,FALSE)</f>
        <v>HT07</v>
      </c>
      <c r="AE851" s="162" t="str">
        <f>VLOOKUP(V851,NIVEAUXADMIN!E:F,2,FALSE)</f>
        <v>HT07723</v>
      </c>
      <c r="AF851" s="162" t="e">
        <f>VLOOKUP(W851,NIVEAUXADMIN!I:J,2,FALSE)</f>
        <v>#N/A</v>
      </c>
      <c r="AG851" s="162">
        <f>IF(SUMPRODUCT(($A$4:$A851=A851)*($V$4:$V851=V851))&gt;1,0,1)</f>
        <v>0</v>
      </c>
    </row>
    <row r="852" spans="1:33" s="162" customFormat="1" ht="15" customHeight="1">
      <c r="A852" s="162" t="s">
        <v>2847</v>
      </c>
      <c r="B852" s="162" t="s">
        <v>2848</v>
      </c>
      <c r="C852" s="162" t="s">
        <v>38</v>
      </c>
      <c r="D852" s="162" t="s">
        <v>2702</v>
      </c>
      <c r="F852" s="162" t="s">
        <v>16</v>
      </c>
      <c r="G852" s="162" t="str">
        <f>CHOOSE(MONTH(H852), "Janvier", "Fevrier", "Mars", "Avril", "Mai", "Juin", "Juillet", "Aout", "Septembre", "Octobre", "Novembre", "Decembre")</f>
        <v>Novembre</v>
      </c>
      <c r="H852" s="153">
        <v>42699</v>
      </c>
      <c r="I852" s="84" t="s">
        <v>1049</v>
      </c>
      <c r="J852" s="162" t="s">
        <v>1053</v>
      </c>
      <c r="K852" s="162" t="s">
        <v>1048</v>
      </c>
      <c r="L852" s="72"/>
      <c r="M852" s="80" t="str">
        <f>IFERROR(VLOOKUP(K852,REFERENCES!R:S,2,FALSE),"")</f>
        <v>Nombre</v>
      </c>
      <c r="N852" s="75">
        <v>4</v>
      </c>
      <c r="O852" s="75"/>
      <c r="P852" s="75"/>
      <c r="Q852" s="75"/>
      <c r="R852" s="79">
        <v>20</v>
      </c>
      <c r="S852" s="75">
        <v>4</v>
      </c>
      <c r="U852" s="162" t="s">
        <v>20</v>
      </c>
      <c r="V852" s="162" t="s">
        <v>310</v>
      </c>
      <c r="W852" s="86"/>
      <c r="X852" s="166"/>
      <c r="AB852" s="162" t="str">
        <f>UPPER(LEFT(A852,3)&amp;YEAR(H852)&amp;MONTH(H852)&amp;DAY((H852))&amp;LEFT(U852,2)&amp;LEFT(V852,2)&amp;LEFT(W852,2))</f>
        <v>CRO20161125SUAR</v>
      </c>
      <c r="AC852" s="162">
        <f>COUNTIF($AB$4:$AB$297,AB852)</f>
        <v>0</v>
      </c>
      <c r="AD852" s="162" t="str">
        <f>VLOOKUP(U852,NIVEAUXADMIN!A:B,2,FALSE)</f>
        <v>HT07</v>
      </c>
      <c r="AE852" s="162" t="str">
        <f>VLOOKUP(V852,NIVEAUXADMIN!E:F,2,FALSE)</f>
        <v>HT07723</v>
      </c>
      <c r="AF852" s="162" t="e">
        <f>VLOOKUP(W852,NIVEAUXADMIN!I:J,2,FALSE)</f>
        <v>#N/A</v>
      </c>
      <c r="AG852" s="162">
        <f>IF(SUMPRODUCT(($A$4:$A852=A852)*($V$4:$V852=V852))&gt;1,0,1)</f>
        <v>0</v>
      </c>
    </row>
    <row r="853" spans="1:33" s="162" customFormat="1" ht="15" customHeight="1">
      <c r="A853" s="162" t="s">
        <v>2847</v>
      </c>
      <c r="B853" s="162" t="s">
        <v>2848</v>
      </c>
      <c r="C853" s="162" t="s">
        <v>38</v>
      </c>
      <c r="D853" s="162" t="s">
        <v>2702</v>
      </c>
      <c r="F853" s="162" t="s">
        <v>16</v>
      </c>
      <c r="G853" s="162" t="str">
        <f>CHOOSE(MONTH(H853), "Janvier", "Fevrier", "Mars", "Avril", "Mai", "Juin", "Juillet", "Aout", "Septembre", "Octobre", "Novembre", "Decembre")</f>
        <v>Novembre</v>
      </c>
      <c r="H853" s="153">
        <v>42699</v>
      </c>
      <c r="I853" s="84" t="s">
        <v>1051</v>
      </c>
      <c r="J853" s="162" t="s">
        <v>1052</v>
      </c>
      <c r="K853" s="162" t="s">
        <v>1063</v>
      </c>
      <c r="L853" s="72"/>
      <c r="M853" s="80" t="str">
        <f>IFERROR(VLOOKUP(K853,REFERENCES!R:S,2,FALSE),"")</f>
        <v>Nombre</v>
      </c>
      <c r="N853" s="75">
        <v>4</v>
      </c>
      <c r="O853" s="75"/>
      <c r="P853" s="75"/>
      <c r="Q853" s="75"/>
      <c r="R853" s="79">
        <v>20</v>
      </c>
      <c r="S853" s="75">
        <v>4</v>
      </c>
      <c r="U853" s="162" t="s">
        <v>20</v>
      </c>
      <c r="V853" s="162" t="s">
        <v>310</v>
      </c>
      <c r="W853" s="86"/>
      <c r="X853" s="166"/>
      <c r="AB853" s="162" t="str">
        <f>UPPER(LEFT(A853,3)&amp;YEAR(H853)&amp;MONTH(H853)&amp;DAY((H853))&amp;LEFT(U853,2)&amp;LEFT(V853,2)&amp;LEFT(W853,2))</f>
        <v>CRO20161125SUAR</v>
      </c>
      <c r="AC853" s="162">
        <f>COUNTIF($AB$4:$AB$297,AB853)</f>
        <v>0</v>
      </c>
      <c r="AD853" s="162" t="str">
        <f>VLOOKUP(U853,NIVEAUXADMIN!A:B,2,FALSE)</f>
        <v>HT07</v>
      </c>
      <c r="AE853" s="162" t="str">
        <f>VLOOKUP(V853,NIVEAUXADMIN!E:F,2,FALSE)</f>
        <v>HT07723</v>
      </c>
      <c r="AF853" s="162" t="e">
        <f>VLOOKUP(W853,NIVEAUXADMIN!I:J,2,FALSE)</f>
        <v>#N/A</v>
      </c>
      <c r="AG853" s="162">
        <f>IF(SUMPRODUCT(($A$4:$A853=A853)*($V$4:$V853=V853))&gt;1,0,1)</f>
        <v>0</v>
      </c>
    </row>
    <row r="854" spans="1:33" s="162" customFormat="1" ht="15" customHeight="1">
      <c r="A854" s="162" t="s">
        <v>2847</v>
      </c>
      <c r="B854" s="162" t="s">
        <v>2848</v>
      </c>
      <c r="C854" s="162" t="s">
        <v>38</v>
      </c>
      <c r="D854" s="162" t="s">
        <v>2702</v>
      </c>
      <c r="F854" s="162" t="s">
        <v>16</v>
      </c>
      <c r="G854" s="162" t="str">
        <f>CHOOSE(MONTH(H854), "Janvier", "Fevrier", "Mars", "Avril", "Mai", "Juin", "Juillet", "Aout", "Septembre", "Octobre", "Novembre", "Decembre")</f>
        <v>Novembre</v>
      </c>
      <c r="H854" s="153">
        <v>42699</v>
      </c>
      <c r="I854" s="84" t="s">
        <v>1049</v>
      </c>
      <c r="J854" s="162" t="s">
        <v>1053</v>
      </c>
      <c r="K854" s="162" t="s">
        <v>1185</v>
      </c>
      <c r="L854" s="72"/>
      <c r="M854" s="80" t="str">
        <f>IFERROR(VLOOKUP(K854,REFERENCES!R:S,2,FALSE),"")</f>
        <v>Nombre</v>
      </c>
      <c r="N854" s="75">
        <v>4</v>
      </c>
      <c r="O854" s="75"/>
      <c r="P854" s="75"/>
      <c r="Q854" s="75"/>
      <c r="R854" s="79">
        <v>20</v>
      </c>
      <c r="S854" s="75">
        <v>4</v>
      </c>
      <c r="U854" s="162" t="s">
        <v>20</v>
      </c>
      <c r="V854" s="162" t="s">
        <v>310</v>
      </c>
      <c r="W854" s="86"/>
      <c r="X854" s="166"/>
      <c r="AB854" s="162" t="str">
        <f>UPPER(LEFT(A854,3)&amp;YEAR(H854)&amp;MONTH(H854)&amp;DAY((H854))&amp;LEFT(U854,2)&amp;LEFT(V854,2)&amp;LEFT(W854,2))</f>
        <v>CRO20161125SUAR</v>
      </c>
      <c r="AC854" s="162">
        <f>COUNTIF($AB$4:$AB$297,AB854)</f>
        <v>0</v>
      </c>
      <c r="AD854" s="162" t="str">
        <f>VLOOKUP(U854,NIVEAUXADMIN!A:B,2,FALSE)</f>
        <v>HT07</v>
      </c>
      <c r="AE854" s="162" t="str">
        <f>VLOOKUP(V854,NIVEAUXADMIN!E:F,2,FALSE)</f>
        <v>HT07723</v>
      </c>
      <c r="AF854" s="162" t="e">
        <f>VLOOKUP(W854,NIVEAUXADMIN!I:J,2,FALSE)</f>
        <v>#N/A</v>
      </c>
      <c r="AG854" s="162">
        <f>IF(SUMPRODUCT(($A$4:$A854=A854)*($V$4:$V854=V854))&gt;1,0,1)</f>
        <v>0</v>
      </c>
    </row>
    <row r="855" spans="1:33" s="162" customFormat="1" ht="15" customHeight="1">
      <c r="A855" s="162" t="s">
        <v>2847</v>
      </c>
      <c r="B855" s="162" t="s">
        <v>2848</v>
      </c>
      <c r="C855" s="162" t="s">
        <v>38</v>
      </c>
      <c r="D855" s="162" t="s">
        <v>2702</v>
      </c>
      <c r="F855" s="162" t="s">
        <v>16</v>
      </c>
      <c r="G855" s="162" t="str">
        <f>CHOOSE(MONTH(H855), "Janvier", "Fevrier", "Mars", "Avril", "Mai", "Juin", "Juillet", "Aout", "Septembre", "Octobre", "Novembre", "Decembre")</f>
        <v>Novembre</v>
      </c>
      <c r="H855" s="153">
        <v>42699</v>
      </c>
      <c r="I855" s="84" t="s">
        <v>1051</v>
      </c>
      <c r="J855" s="162" t="s">
        <v>1052</v>
      </c>
      <c r="K855" s="162" t="s">
        <v>1062</v>
      </c>
      <c r="L855" s="72"/>
      <c r="M855" s="80" t="str">
        <f>IFERROR(VLOOKUP(K855,REFERENCES!R:S,2,FALSE),"")</f>
        <v>Nombre</v>
      </c>
      <c r="N855" s="75">
        <v>50</v>
      </c>
      <c r="O855" s="75"/>
      <c r="P855" s="75"/>
      <c r="Q855" s="75"/>
      <c r="R855" s="79">
        <v>250</v>
      </c>
      <c r="S855" s="75">
        <v>50</v>
      </c>
      <c r="U855" s="162" t="s">
        <v>20</v>
      </c>
      <c r="V855" s="162" t="s">
        <v>21</v>
      </c>
      <c r="W855" s="86"/>
      <c r="X855" s="166"/>
      <c r="AB855" s="162" t="str">
        <f>UPPER(LEFT(A855,3)&amp;YEAR(H855)&amp;MONTH(H855)&amp;DAY((H855))&amp;LEFT(U855,2)&amp;LEFT(V855,2)&amp;LEFT(W855,2))</f>
        <v>CRO20161125SULE</v>
      </c>
      <c r="AC855" s="162">
        <f>COUNTIF($AB$4:$AB$297,AB855)</f>
        <v>0</v>
      </c>
      <c r="AD855" s="162" t="str">
        <f>VLOOKUP(U855,NIVEAUXADMIN!A:B,2,FALSE)</f>
        <v>HT07</v>
      </c>
      <c r="AE855" s="162" t="str">
        <f>VLOOKUP(V855,NIVEAUXADMIN!E:F,2,FALSE)</f>
        <v>HT07711</v>
      </c>
      <c r="AF855" s="162" t="e">
        <f>VLOOKUP(W855,NIVEAUXADMIN!I:J,2,FALSE)</f>
        <v>#N/A</v>
      </c>
      <c r="AG855" s="162">
        <f>IF(SUMPRODUCT(($A$4:$A855=A855)*($V$4:$V855=V855))&gt;1,0,1)</f>
        <v>0</v>
      </c>
    </row>
    <row r="856" spans="1:33" s="162" customFormat="1" ht="15" customHeight="1">
      <c r="A856" s="162" t="s">
        <v>2847</v>
      </c>
      <c r="B856" s="162" t="s">
        <v>2848</v>
      </c>
      <c r="C856" s="162" t="s">
        <v>38</v>
      </c>
      <c r="D856" s="162" t="s">
        <v>2702</v>
      </c>
      <c r="F856" s="162" t="s">
        <v>16</v>
      </c>
      <c r="G856" s="162" t="str">
        <f>CHOOSE(MONTH(H856), "Janvier", "Fevrier", "Mars", "Avril", "Mai", "Juin", "Juillet", "Aout", "Septembre", "Octobre", "Novembre", "Decembre")</f>
        <v>Novembre</v>
      </c>
      <c r="H856" s="153">
        <v>42699</v>
      </c>
      <c r="I856" s="84" t="s">
        <v>1051</v>
      </c>
      <c r="J856" s="162" t="s">
        <v>1052</v>
      </c>
      <c r="K856" s="162" t="s">
        <v>1062</v>
      </c>
      <c r="L856" s="72"/>
      <c r="M856" s="80" t="str">
        <f>IFERROR(VLOOKUP(K856,REFERENCES!R:S,2,FALSE),"")</f>
        <v>Nombre</v>
      </c>
      <c r="N856" s="75">
        <v>84</v>
      </c>
      <c r="O856" s="75"/>
      <c r="P856" s="75"/>
      <c r="Q856" s="75"/>
      <c r="R856" s="79">
        <v>420</v>
      </c>
      <c r="S856" s="75">
        <v>84</v>
      </c>
      <c r="U856" s="162" t="s">
        <v>20</v>
      </c>
      <c r="V856" s="162" t="s">
        <v>529</v>
      </c>
      <c r="W856" s="86"/>
      <c r="X856" s="166"/>
      <c r="AB856" s="162" t="str">
        <f>UPPER(LEFT(A856,3)&amp;YEAR(H856)&amp;MONTH(H856)&amp;DAY((H856))&amp;LEFT(U856,2)&amp;LEFT(V856,2)&amp;LEFT(W856,2))</f>
        <v>CRO20161125SULE</v>
      </c>
      <c r="AC856" s="162">
        <f>COUNTIF($AB$4:$AB$297,AB856)</f>
        <v>0</v>
      </c>
      <c r="AD856" s="162" t="str">
        <f>VLOOKUP(U856,NIVEAUXADMIN!A:B,2,FALSE)</f>
        <v>HT07</v>
      </c>
      <c r="AE856" s="162" t="str">
        <f>VLOOKUP(V856,NIVEAUXADMIN!E:F,2,FALSE)</f>
        <v>HT07752</v>
      </c>
      <c r="AF856" s="162" t="e">
        <f>VLOOKUP(W856,NIVEAUXADMIN!I:J,2,FALSE)</f>
        <v>#N/A</v>
      </c>
      <c r="AG856" s="162">
        <f>IF(SUMPRODUCT(($A$4:$A856=A856)*($V$4:$V856=V856))&gt;1,0,1)</f>
        <v>0</v>
      </c>
    </row>
    <row r="857" spans="1:33" s="162" customFormat="1" ht="15" customHeight="1">
      <c r="A857" s="162" t="s">
        <v>2847</v>
      </c>
      <c r="B857" s="162" t="s">
        <v>2848</v>
      </c>
      <c r="C857" s="162" t="s">
        <v>38</v>
      </c>
      <c r="D857" s="162" t="s">
        <v>2702</v>
      </c>
      <c r="F857" s="162" t="s">
        <v>16</v>
      </c>
      <c r="G857" s="162" t="str">
        <f>CHOOSE(MONTH(H857), "Janvier", "Fevrier", "Mars", "Avril", "Mai", "Juin", "Juillet", "Aout", "Septembre", "Octobre", "Novembre", "Decembre")</f>
        <v>Decembre</v>
      </c>
      <c r="H857" s="153">
        <v>42717</v>
      </c>
      <c r="I857" s="84" t="s">
        <v>1051</v>
      </c>
      <c r="J857" s="162" t="s">
        <v>1052</v>
      </c>
      <c r="K857" s="162" t="s">
        <v>1062</v>
      </c>
      <c r="L857" s="72"/>
      <c r="M857" s="80" t="str">
        <f>IFERROR(VLOOKUP(K857,REFERENCES!R:S,2,FALSE),"")</f>
        <v>Nombre</v>
      </c>
      <c r="N857" s="75">
        <v>60</v>
      </c>
      <c r="O857" s="75"/>
      <c r="P857" s="75"/>
      <c r="Q857" s="75"/>
      <c r="R857" s="79">
        <v>300</v>
      </c>
      <c r="S857" s="75">
        <v>60</v>
      </c>
      <c r="U857" s="162" t="s">
        <v>20</v>
      </c>
      <c r="V857" s="162" t="s">
        <v>551</v>
      </c>
      <c r="W857" s="86" t="s">
        <v>1581</v>
      </c>
      <c r="X857" s="166" t="s">
        <v>2818</v>
      </c>
      <c r="AB857" s="162" t="str">
        <f>UPPER(LEFT(A857,3)&amp;YEAR(H857)&amp;MONTH(H857)&amp;DAY((H857))&amp;LEFT(U857,2)&amp;LEFT(V857,2)&amp;LEFT(W857,2))</f>
        <v>CRO20161213SUTI3È</v>
      </c>
      <c r="AC857" s="162">
        <f>COUNTIF($AB$4:$AB$297,AB857)</f>
        <v>0</v>
      </c>
      <c r="AD857" s="162" t="str">
        <f>VLOOKUP(U857,NIVEAUXADMIN!A:B,2,FALSE)</f>
        <v>HT07</v>
      </c>
      <c r="AE857" s="162" t="str">
        <f>VLOOKUP(V857,NIVEAUXADMIN!E:F,2,FALSE)</f>
        <v>HT07753</v>
      </c>
      <c r="AF857" s="162" t="str">
        <f>VLOOKUP(W857,NIVEAUXADMIN!I:J,2,FALSE)</f>
        <v>HT07753-03</v>
      </c>
      <c r="AG857" s="162">
        <f>IF(SUMPRODUCT(($A$4:$A857=A857)*($V$4:$V857=V857))&gt;1,0,1)</f>
        <v>1</v>
      </c>
    </row>
    <row r="858" spans="1:33" s="162" customFormat="1" ht="15" customHeight="1">
      <c r="A858" s="162" t="s">
        <v>2847</v>
      </c>
      <c r="B858" s="162" t="s">
        <v>2848</v>
      </c>
      <c r="C858" s="162" t="s">
        <v>38</v>
      </c>
      <c r="D858" s="162" t="s">
        <v>2702</v>
      </c>
      <c r="F858" s="162" t="s">
        <v>16</v>
      </c>
      <c r="G858" s="162" t="str">
        <f>CHOOSE(MONTH(H858), "Janvier", "Fevrier", "Mars", "Avril", "Mai", "Juin", "Juillet", "Aout", "Septembre", "Octobre", "Novembre", "Decembre")</f>
        <v>Decembre</v>
      </c>
      <c r="H858" s="153">
        <v>42717</v>
      </c>
      <c r="I858" s="84" t="s">
        <v>1051</v>
      </c>
      <c r="J858" s="162" t="s">
        <v>1052</v>
      </c>
      <c r="K858" s="162" t="s">
        <v>1057</v>
      </c>
      <c r="L858" s="72"/>
      <c r="M858" s="80" t="str">
        <f>IFERROR(VLOOKUP(K858,REFERENCES!R:S,2,FALSE),"")</f>
        <v>Nombre</v>
      </c>
      <c r="N858" s="75">
        <v>60</v>
      </c>
      <c r="O858" s="75"/>
      <c r="P858" s="75"/>
      <c r="Q858" s="75"/>
      <c r="R858" s="79">
        <v>300</v>
      </c>
      <c r="S858" s="75">
        <v>60</v>
      </c>
      <c r="U858" s="162" t="s">
        <v>20</v>
      </c>
      <c r="V858" s="162" t="s">
        <v>551</v>
      </c>
      <c r="W858" s="86" t="s">
        <v>1581</v>
      </c>
      <c r="X858" s="166" t="s">
        <v>2818</v>
      </c>
      <c r="AB858" s="162" t="str">
        <f>UPPER(LEFT(A858,3)&amp;YEAR(H858)&amp;MONTH(H858)&amp;DAY((H858))&amp;LEFT(U858,2)&amp;LEFT(V858,2)&amp;LEFT(W858,2))</f>
        <v>CRO20161213SUTI3È</v>
      </c>
      <c r="AC858" s="162">
        <f>COUNTIF($AB$4:$AB$297,AB858)</f>
        <v>0</v>
      </c>
      <c r="AD858" s="162" t="str">
        <f>VLOOKUP(U858,NIVEAUXADMIN!A:B,2,FALSE)</f>
        <v>HT07</v>
      </c>
      <c r="AE858" s="162" t="str">
        <f>VLOOKUP(V858,NIVEAUXADMIN!E:F,2,FALSE)</f>
        <v>HT07753</v>
      </c>
      <c r="AF858" s="162" t="str">
        <f>VLOOKUP(W858,NIVEAUXADMIN!I:J,2,FALSE)</f>
        <v>HT07753-03</v>
      </c>
      <c r="AG858" s="162">
        <f>IF(SUMPRODUCT(($A$4:$A858=A858)*($V$4:$V858=V858))&gt;1,0,1)</f>
        <v>0</v>
      </c>
    </row>
    <row r="859" spans="1:33" s="162" customFormat="1" ht="15" customHeight="1">
      <c r="A859" s="162" t="s">
        <v>2847</v>
      </c>
      <c r="B859" s="162" t="s">
        <v>2848</v>
      </c>
      <c r="C859" s="162" t="s">
        <v>38</v>
      </c>
      <c r="D859" s="162" t="s">
        <v>2702</v>
      </c>
      <c r="F859" s="162" t="s">
        <v>16</v>
      </c>
      <c r="G859" s="162" t="str">
        <f>CHOOSE(MONTH(H859), "Janvier", "Fevrier", "Mars", "Avril", "Mai", "Juin", "Juillet", "Aout", "Septembre", "Octobre", "Novembre", "Decembre")</f>
        <v>Decembre</v>
      </c>
      <c r="H859" s="153">
        <v>42724</v>
      </c>
      <c r="I859" s="84" t="s">
        <v>1051</v>
      </c>
      <c r="J859" s="162" t="s">
        <v>1052</v>
      </c>
      <c r="K859" s="162" t="s">
        <v>1062</v>
      </c>
      <c r="L859" s="72"/>
      <c r="M859" s="80" t="str">
        <f>IFERROR(VLOOKUP(K859,REFERENCES!R:S,2,FALSE),"")</f>
        <v>Nombre</v>
      </c>
      <c r="N859" s="75">
        <v>51</v>
      </c>
      <c r="O859" s="75"/>
      <c r="P859" s="75"/>
      <c r="Q859" s="75"/>
      <c r="R859" s="79">
        <v>255</v>
      </c>
      <c r="S859" s="75">
        <v>51</v>
      </c>
      <c r="U859" s="162" t="s">
        <v>20</v>
      </c>
      <c r="V859" s="162" t="s">
        <v>551</v>
      </c>
      <c r="W859" s="86" t="s">
        <v>1581</v>
      </c>
      <c r="X859" s="166" t="s">
        <v>2818</v>
      </c>
      <c r="AB859" s="162" t="str">
        <f>UPPER(LEFT(A859,3)&amp;YEAR(H859)&amp;MONTH(H859)&amp;DAY((H859))&amp;LEFT(U859,2)&amp;LEFT(V859,2)&amp;LEFT(W859,2))</f>
        <v>CRO20161220SUTI3È</v>
      </c>
      <c r="AC859" s="162">
        <f>COUNTIF($AB$4:$AB$297,AB859)</f>
        <v>0</v>
      </c>
      <c r="AD859" s="162" t="str">
        <f>VLOOKUP(U859,NIVEAUXADMIN!A:B,2,FALSE)</f>
        <v>HT07</v>
      </c>
      <c r="AE859" s="162" t="str">
        <f>VLOOKUP(V859,NIVEAUXADMIN!E:F,2,FALSE)</f>
        <v>HT07753</v>
      </c>
      <c r="AF859" s="162" t="str">
        <f>VLOOKUP(W859,NIVEAUXADMIN!I:J,2,FALSE)</f>
        <v>HT07753-03</v>
      </c>
      <c r="AG859" s="162">
        <f>IF(SUMPRODUCT(($A$4:$A859=A859)*($V$4:$V859=V859))&gt;1,0,1)</f>
        <v>0</v>
      </c>
    </row>
    <row r="860" spans="1:33" s="162" customFormat="1" ht="15" customHeight="1">
      <c r="A860" s="162" t="s">
        <v>2847</v>
      </c>
      <c r="B860" s="162" t="s">
        <v>2848</v>
      </c>
      <c r="C860" s="162" t="s">
        <v>38</v>
      </c>
      <c r="D860" s="162" t="s">
        <v>2702</v>
      </c>
      <c r="F860" s="162" t="s">
        <v>16</v>
      </c>
      <c r="G860" s="162" t="str">
        <f>CHOOSE(MONTH(H860), "Janvier", "Fevrier", "Mars", "Avril", "Mai", "Juin", "Juillet", "Aout", "Septembre", "Octobre", "Novembre", "Decembre")</f>
        <v>Decembre</v>
      </c>
      <c r="H860" s="153">
        <v>42724</v>
      </c>
      <c r="I860" s="84" t="s">
        <v>1051</v>
      </c>
      <c r="J860" s="162" t="s">
        <v>1052</v>
      </c>
      <c r="K860" s="162" t="s">
        <v>1057</v>
      </c>
      <c r="L860" s="72"/>
      <c r="M860" s="80" t="str">
        <f>IFERROR(VLOOKUP(K860,REFERENCES!R:S,2,FALSE),"")</f>
        <v>Nombre</v>
      </c>
      <c r="N860" s="75">
        <v>51</v>
      </c>
      <c r="O860" s="75"/>
      <c r="P860" s="75"/>
      <c r="Q860" s="75"/>
      <c r="R860" s="79">
        <v>255</v>
      </c>
      <c r="S860" s="75">
        <v>51</v>
      </c>
      <c r="U860" s="162" t="s">
        <v>20</v>
      </c>
      <c r="V860" s="162" t="s">
        <v>551</v>
      </c>
      <c r="W860" s="86" t="s">
        <v>1581</v>
      </c>
      <c r="X860" s="166" t="s">
        <v>2818</v>
      </c>
      <c r="AB860" s="162" t="str">
        <f>UPPER(LEFT(A860,3)&amp;YEAR(H860)&amp;MONTH(H860)&amp;DAY((H860))&amp;LEFT(U860,2)&amp;LEFT(V860,2)&amp;LEFT(W860,2))</f>
        <v>CRO20161220SUTI3È</v>
      </c>
      <c r="AC860" s="162">
        <f>COUNTIF($AB$4:$AB$297,AB860)</f>
        <v>0</v>
      </c>
      <c r="AD860" s="162" t="str">
        <f>VLOOKUP(U860,NIVEAUXADMIN!A:B,2,FALSE)</f>
        <v>HT07</v>
      </c>
      <c r="AE860" s="162" t="str">
        <f>VLOOKUP(V860,NIVEAUXADMIN!E:F,2,FALSE)</f>
        <v>HT07753</v>
      </c>
      <c r="AF860" s="162" t="str">
        <f>VLOOKUP(W860,NIVEAUXADMIN!I:J,2,FALSE)</f>
        <v>HT07753-03</v>
      </c>
      <c r="AG860" s="162">
        <f>IF(SUMPRODUCT(($A$4:$A860=A860)*($V$4:$V860=V860))&gt;1,0,1)</f>
        <v>0</v>
      </c>
    </row>
    <row r="861" spans="1:33" s="162" customFormat="1" ht="15" customHeight="1">
      <c r="A861" s="162" t="s">
        <v>2847</v>
      </c>
      <c r="B861" s="162" t="s">
        <v>2848</v>
      </c>
      <c r="C861" s="162" t="s">
        <v>38</v>
      </c>
      <c r="D861" s="162" t="s">
        <v>2702</v>
      </c>
      <c r="F861" s="162" t="s">
        <v>16</v>
      </c>
      <c r="G861" s="162" t="str">
        <f>CHOOSE(MONTH(H861), "Janvier", "Fevrier", "Mars", "Avril", "Mai", "Juin", "Juillet", "Aout", "Septembre", "Octobre", "Novembre", "Decembre")</f>
        <v>Decembre</v>
      </c>
      <c r="H861" s="153">
        <v>42717</v>
      </c>
      <c r="I861" s="84" t="s">
        <v>1051</v>
      </c>
      <c r="J861" s="162" t="s">
        <v>1052</v>
      </c>
      <c r="K861" s="162" t="s">
        <v>1058</v>
      </c>
      <c r="L861" s="72"/>
      <c r="M861" s="80" t="str">
        <f>IFERROR(VLOOKUP(K861,REFERENCES!R:S,2,FALSE),"")</f>
        <v>Nombre</v>
      </c>
      <c r="N861" s="75">
        <v>120</v>
      </c>
      <c r="O861" s="75"/>
      <c r="P861" s="75"/>
      <c r="Q861" s="75"/>
      <c r="R861" s="79">
        <v>300</v>
      </c>
      <c r="S861" s="75">
        <v>60</v>
      </c>
      <c r="U861" s="162" t="s">
        <v>20</v>
      </c>
      <c r="V861" s="162" t="s">
        <v>551</v>
      </c>
      <c r="W861" s="86" t="s">
        <v>1581</v>
      </c>
      <c r="X861" s="166" t="s">
        <v>2818</v>
      </c>
      <c r="AB861" s="162" t="str">
        <f>UPPER(LEFT(A861,3)&amp;YEAR(H861)&amp;MONTH(H861)&amp;DAY((H861))&amp;LEFT(U861,2)&amp;LEFT(V861,2)&amp;LEFT(W861,2))</f>
        <v>CRO20161213SUTI3È</v>
      </c>
      <c r="AC861" s="162">
        <f>COUNTIF($AB$4:$AB$297,AB861)</f>
        <v>0</v>
      </c>
      <c r="AD861" s="162" t="str">
        <f>VLOOKUP(U861,NIVEAUXADMIN!A:B,2,FALSE)</f>
        <v>HT07</v>
      </c>
      <c r="AE861" s="162" t="str">
        <f>VLOOKUP(V861,NIVEAUXADMIN!E:F,2,FALSE)</f>
        <v>HT07753</v>
      </c>
      <c r="AF861" s="162" t="str">
        <f>VLOOKUP(W861,NIVEAUXADMIN!I:J,2,FALSE)</f>
        <v>HT07753-03</v>
      </c>
      <c r="AG861" s="162">
        <f>IF(SUMPRODUCT(($A$4:$A861=A861)*($V$4:$V861=V861))&gt;1,0,1)</f>
        <v>0</v>
      </c>
    </row>
    <row r="862" spans="1:33" s="162" customFormat="1" ht="15" customHeight="1">
      <c r="A862" s="162" t="s">
        <v>2847</v>
      </c>
      <c r="B862" s="162" t="s">
        <v>2848</v>
      </c>
      <c r="C862" s="162" t="s">
        <v>38</v>
      </c>
      <c r="D862" s="162" t="s">
        <v>2702</v>
      </c>
      <c r="F862" s="162" t="s">
        <v>16</v>
      </c>
      <c r="G862" s="162" t="str">
        <f>CHOOSE(MONTH(H862), "Janvier", "Fevrier", "Mars", "Avril", "Mai", "Juin", "Juillet", "Aout", "Septembre", "Octobre", "Novembre", "Decembre")</f>
        <v>Decembre</v>
      </c>
      <c r="H862" s="153">
        <v>42724</v>
      </c>
      <c r="I862" s="84" t="s">
        <v>1051</v>
      </c>
      <c r="J862" s="162" t="s">
        <v>1052</v>
      </c>
      <c r="K862" s="162" t="s">
        <v>1058</v>
      </c>
      <c r="L862" s="72"/>
      <c r="M862" s="80" t="str">
        <f>IFERROR(VLOOKUP(K862,REFERENCES!R:S,2,FALSE),"")</f>
        <v>Nombre</v>
      </c>
      <c r="N862" s="75">
        <v>102</v>
      </c>
      <c r="O862" s="75"/>
      <c r="P862" s="75"/>
      <c r="Q862" s="75"/>
      <c r="R862" s="79">
        <v>255</v>
      </c>
      <c r="S862" s="75">
        <v>51</v>
      </c>
      <c r="U862" s="162" t="s">
        <v>20</v>
      </c>
      <c r="V862" s="162" t="s">
        <v>551</v>
      </c>
      <c r="W862" s="86" t="s">
        <v>1581</v>
      </c>
      <c r="X862" s="166" t="s">
        <v>2818</v>
      </c>
      <c r="AB862" s="162" t="str">
        <f>UPPER(LEFT(A862,3)&amp;YEAR(H862)&amp;MONTH(H862)&amp;DAY((H862))&amp;LEFT(U862,2)&amp;LEFT(V862,2)&amp;LEFT(W862,2))</f>
        <v>CRO20161220SUTI3È</v>
      </c>
      <c r="AC862" s="162">
        <f>COUNTIF($AB$4:$AB$297,AB862)</f>
        <v>0</v>
      </c>
      <c r="AD862" s="162" t="str">
        <f>VLOOKUP(U862,NIVEAUXADMIN!A:B,2,FALSE)</f>
        <v>HT07</v>
      </c>
      <c r="AE862" s="162" t="str">
        <f>VLOOKUP(V862,NIVEAUXADMIN!E:F,2,FALSE)</f>
        <v>HT07753</v>
      </c>
      <c r="AF862" s="162" t="str">
        <f>VLOOKUP(W862,NIVEAUXADMIN!I:J,2,FALSE)</f>
        <v>HT07753-03</v>
      </c>
      <c r="AG862" s="162">
        <f>IF(SUMPRODUCT(($A$4:$A862=A862)*($V$4:$V862=V862))&gt;1,0,1)</f>
        <v>0</v>
      </c>
    </row>
    <row r="863" spans="1:33" s="162" customFormat="1" ht="15" customHeight="1">
      <c r="A863" s="162" t="s">
        <v>2847</v>
      </c>
      <c r="B863" s="162" t="s">
        <v>2848</v>
      </c>
      <c r="C863" s="162" t="s">
        <v>38</v>
      </c>
      <c r="D863" s="162" t="s">
        <v>2702</v>
      </c>
      <c r="F863" s="162" t="s">
        <v>16</v>
      </c>
      <c r="G863" s="162" t="str">
        <f>CHOOSE(MONTH(H863), "Janvier", "Fevrier", "Mars", "Avril", "Mai", "Juin", "Juillet", "Aout", "Septembre", "Octobre", "Novembre", "Decembre")</f>
        <v>Octobre</v>
      </c>
      <c r="H863" s="153">
        <v>42655</v>
      </c>
      <c r="I863" s="84" t="s">
        <v>1051</v>
      </c>
      <c r="J863" s="162" t="s">
        <v>1052</v>
      </c>
      <c r="K863" s="162" t="s">
        <v>1062</v>
      </c>
      <c r="L863" s="72"/>
      <c r="M863" s="80" t="str">
        <f>IFERROR(VLOOKUP(K863,REFERENCES!R:S,2,FALSE),"")</f>
        <v>Nombre</v>
      </c>
      <c r="N863" s="75">
        <v>200</v>
      </c>
      <c r="O863" s="75"/>
      <c r="P863" s="75"/>
      <c r="Q863" s="75"/>
      <c r="R863" s="79">
        <v>1000</v>
      </c>
      <c r="S863" s="75">
        <v>200</v>
      </c>
      <c r="U863" s="162" t="s">
        <v>169</v>
      </c>
      <c r="V863" s="162" t="s">
        <v>439</v>
      </c>
      <c r="W863" s="86" t="s">
        <v>1487</v>
      </c>
      <c r="X863" s="166" t="s">
        <v>2782</v>
      </c>
      <c r="AB863" s="162" t="str">
        <f>UPPER(LEFT(A863,3)&amp;YEAR(H863)&amp;MONTH(H863)&amp;DAY((H863))&amp;LEFT(U863,2)&amp;LEFT(V863,2)&amp;LEFT(W863,2))</f>
        <v>CRO20161012NOMO2È</v>
      </c>
      <c r="AC863" s="162">
        <f>COUNTIF($AB$4:$AB$297,AB863)</f>
        <v>0</v>
      </c>
      <c r="AD863" s="162" t="str">
        <f>VLOOKUP(U863,NIVEAUXADMIN!A:B,2,FALSE)</f>
        <v>HT09</v>
      </c>
      <c r="AE863" s="162" t="str">
        <f>VLOOKUP(V863,NIVEAUXADMIN!E:F,2,FALSE)</f>
        <v>HT09931</v>
      </c>
      <c r="AF863" s="162" t="str">
        <f>VLOOKUP(W863,NIVEAUXADMIN!I:J,2,FALSE)</f>
        <v>HT09912-02</v>
      </c>
      <c r="AG863" s="162">
        <f>IF(SUMPRODUCT(($A$4:$A863=A863)*($V$4:$V863=V863))&gt;1,0,1)</f>
        <v>0</v>
      </c>
    </row>
    <row r="864" spans="1:33" s="162" customFormat="1" ht="15" customHeight="1">
      <c r="A864" s="162" t="s">
        <v>2847</v>
      </c>
      <c r="B864" s="162" t="s">
        <v>2848</v>
      </c>
      <c r="C864" s="162" t="s">
        <v>38</v>
      </c>
      <c r="D864" s="162" t="s">
        <v>2702</v>
      </c>
      <c r="F864" s="162" t="s">
        <v>16</v>
      </c>
      <c r="G864" s="162" t="str">
        <f>CHOOSE(MONTH(H864), "Janvier", "Fevrier", "Mars", "Avril", "Mai", "Juin", "Juillet", "Aout", "Septembre", "Octobre", "Novembre", "Decembre")</f>
        <v>Octobre</v>
      </c>
      <c r="H864" s="153">
        <v>42655</v>
      </c>
      <c r="I864" s="84" t="s">
        <v>1051</v>
      </c>
      <c r="J864" s="162" t="s">
        <v>1052</v>
      </c>
      <c r="K864" s="162" t="s">
        <v>1063</v>
      </c>
      <c r="L864" s="72"/>
      <c r="M864" s="80" t="str">
        <f>IFERROR(VLOOKUP(K864,REFERENCES!R:S,2,FALSE),"")</f>
        <v>Nombre</v>
      </c>
      <c r="N864" s="75">
        <v>200</v>
      </c>
      <c r="O864" s="75"/>
      <c r="P864" s="75"/>
      <c r="Q864" s="75"/>
      <c r="R864" s="79">
        <v>1000</v>
      </c>
      <c r="S864" s="75">
        <v>200</v>
      </c>
      <c r="U864" s="162" t="s">
        <v>169</v>
      </c>
      <c r="V864" s="162" t="s">
        <v>439</v>
      </c>
      <c r="W864" s="86" t="s">
        <v>1487</v>
      </c>
      <c r="X864" s="166" t="s">
        <v>2782</v>
      </c>
      <c r="AB864" s="162" t="str">
        <f>UPPER(LEFT(A864,3)&amp;YEAR(H864)&amp;MONTH(H864)&amp;DAY((H864))&amp;LEFT(U864,2)&amp;LEFT(V864,2)&amp;LEFT(W864,2))</f>
        <v>CRO20161012NOMO2È</v>
      </c>
      <c r="AC864" s="162">
        <f>COUNTIF($AB$4:$AB$297,AB864)</f>
        <v>0</v>
      </c>
      <c r="AD864" s="162" t="str">
        <f>VLOOKUP(U864,NIVEAUXADMIN!A:B,2,FALSE)</f>
        <v>HT09</v>
      </c>
      <c r="AE864" s="162" t="str">
        <f>VLOOKUP(V864,NIVEAUXADMIN!E:F,2,FALSE)</f>
        <v>HT09931</v>
      </c>
      <c r="AF864" s="162" t="str">
        <f>VLOOKUP(W864,NIVEAUXADMIN!I:J,2,FALSE)</f>
        <v>HT09912-02</v>
      </c>
      <c r="AG864" s="162">
        <f>IF(SUMPRODUCT(($A$4:$A864=A864)*($V$4:$V864=V864))&gt;1,0,1)</f>
        <v>0</v>
      </c>
    </row>
    <row r="865" spans="1:33" s="162" customFormat="1" ht="15" customHeight="1">
      <c r="A865" s="162" t="s">
        <v>2847</v>
      </c>
      <c r="B865" s="162" t="s">
        <v>2848</v>
      </c>
      <c r="C865" s="162" t="s">
        <v>38</v>
      </c>
      <c r="D865" s="162" t="s">
        <v>2702</v>
      </c>
      <c r="F865" s="162" t="s">
        <v>16</v>
      </c>
      <c r="G865" s="162" t="str">
        <f>CHOOSE(MONTH(H865), "Janvier", "Fevrier", "Mars", "Avril", "Mai", "Juin", "Juillet", "Aout", "Septembre", "Octobre", "Novembre", "Decembre")</f>
        <v>Octobre</v>
      </c>
      <c r="H865" s="153">
        <v>42655</v>
      </c>
      <c r="I865" s="84" t="s">
        <v>1051</v>
      </c>
      <c r="J865" s="162" t="s">
        <v>1052</v>
      </c>
      <c r="K865" s="162" t="s">
        <v>1054</v>
      </c>
      <c r="L865" s="72"/>
      <c r="M865" s="80" t="str">
        <f>IFERROR(VLOOKUP(K865,REFERENCES!R:S,2,FALSE),"")</f>
        <v>Nombre</v>
      </c>
      <c r="N865" s="75">
        <v>400</v>
      </c>
      <c r="O865" s="75"/>
      <c r="P865" s="75"/>
      <c r="Q865" s="75"/>
      <c r="R865" s="79">
        <v>1000</v>
      </c>
      <c r="S865" s="75">
        <v>200</v>
      </c>
      <c r="U865" s="162" t="s">
        <v>169</v>
      </c>
      <c r="V865" s="162" t="s">
        <v>439</v>
      </c>
      <c r="W865" s="86" t="s">
        <v>1487</v>
      </c>
      <c r="X865" s="166" t="s">
        <v>2782</v>
      </c>
      <c r="AB865" s="162" t="str">
        <f>UPPER(LEFT(A865,3)&amp;YEAR(H865)&amp;MONTH(H865)&amp;DAY((H865))&amp;LEFT(U865,2)&amp;LEFT(V865,2)&amp;LEFT(W865,2))</f>
        <v>CRO20161012NOMO2È</v>
      </c>
      <c r="AC865" s="162">
        <f>COUNTIF($AB$4:$AB$297,AB865)</f>
        <v>0</v>
      </c>
      <c r="AD865" s="162" t="str">
        <f>VLOOKUP(U865,NIVEAUXADMIN!A:B,2,FALSE)</f>
        <v>HT09</v>
      </c>
      <c r="AE865" s="162" t="str">
        <f>VLOOKUP(V865,NIVEAUXADMIN!E:F,2,FALSE)</f>
        <v>HT09931</v>
      </c>
      <c r="AF865" s="162" t="str">
        <f>VLOOKUP(W865,NIVEAUXADMIN!I:J,2,FALSE)</f>
        <v>HT09912-02</v>
      </c>
      <c r="AG865" s="162">
        <f>IF(SUMPRODUCT(($A$4:$A865=A865)*($V$4:$V865=V865))&gt;1,0,1)</f>
        <v>0</v>
      </c>
    </row>
    <row r="866" spans="1:33" s="162" customFormat="1" ht="15" customHeight="1">
      <c r="A866" s="162" t="s">
        <v>2847</v>
      </c>
      <c r="B866" s="162" t="s">
        <v>2848</v>
      </c>
      <c r="C866" s="162" t="s">
        <v>38</v>
      </c>
      <c r="D866" s="162" t="s">
        <v>2702</v>
      </c>
      <c r="F866" s="162" t="s">
        <v>16</v>
      </c>
      <c r="G866" s="162" t="str">
        <f>CHOOSE(MONTH(H866), "Janvier", "Fevrier", "Mars", "Avril", "Mai", "Juin", "Juillet", "Aout", "Septembre", "Octobre", "Novembre", "Decembre")</f>
        <v>Octobre</v>
      </c>
      <c r="H866" s="153">
        <v>42663</v>
      </c>
      <c r="I866" s="84" t="s">
        <v>1051</v>
      </c>
      <c r="J866" s="162" t="s">
        <v>1052</v>
      </c>
      <c r="K866" s="162" t="s">
        <v>1062</v>
      </c>
      <c r="L866" s="72"/>
      <c r="M866" s="80" t="str">
        <f>IFERROR(VLOOKUP(K866,REFERENCES!R:S,2,FALSE),"")</f>
        <v>Nombre</v>
      </c>
      <c r="N866" s="75">
        <v>1</v>
      </c>
      <c r="O866" s="75"/>
      <c r="P866" s="75"/>
      <c r="Q866" s="75"/>
      <c r="R866" s="79">
        <v>5</v>
      </c>
      <c r="S866" s="75">
        <v>1</v>
      </c>
      <c r="U866" s="162" t="s">
        <v>169</v>
      </c>
      <c r="V866" s="162" t="s">
        <v>427</v>
      </c>
      <c r="W866" s="86" t="s">
        <v>1378</v>
      </c>
      <c r="X866" s="166" t="s">
        <v>1142</v>
      </c>
      <c r="AB866" s="162" t="str">
        <f>UPPER(LEFT(A866,3)&amp;YEAR(H866)&amp;MONTH(H866)&amp;DAY((H866))&amp;LEFT(U866,2)&amp;LEFT(V866,2)&amp;LEFT(W866,2))</f>
        <v>CRO20161020NOBO1È</v>
      </c>
      <c r="AC866" s="162">
        <f>COUNTIF($AB$4:$AB$297,AB866)</f>
        <v>0</v>
      </c>
      <c r="AD866" s="162" t="str">
        <f>VLOOKUP(U866,NIVEAUXADMIN!A:B,2,FALSE)</f>
        <v>HT09</v>
      </c>
      <c r="AE866" s="162" t="str">
        <f>VLOOKUP(V866,NIVEAUXADMIN!E:F,2,FALSE)</f>
        <v>HT09933</v>
      </c>
      <c r="AF866" s="162" t="str">
        <f>VLOOKUP(W866,NIVEAUXADMIN!I:J,2,FALSE)</f>
        <v>HT09933-01</v>
      </c>
      <c r="AG866" s="162">
        <f>IF(SUMPRODUCT(($A$4:$A866=A866)*($V$4:$V866=V866))&gt;1,0,1)</f>
        <v>0</v>
      </c>
    </row>
    <row r="867" spans="1:33" s="162" customFormat="1" ht="15" customHeight="1">
      <c r="A867" s="162" t="s">
        <v>2847</v>
      </c>
      <c r="B867" s="162" t="s">
        <v>2848</v>
      </c>
      <c r="C867" s="162" t="s">
        <v>38</v>
      </c>
      <c r="D867" s="162" t="s">
        <v>2702</v>
      </c>
      <c r="F867" s="162" t="s">
        <v>16</v>
      </c>
      <c r="G867" s="162" t="str">
        <f>CHOOSE(MONTH(H867), "Janvier", "Fevrier", "Mars", "Avril", "Mai", "Juin", "Juillet", "Aout", "Septembre", "Octobre", "Novembre", "Decembre")</f>
        <v>Octobre</v>
      </c>
      <c r="H867" s="153">
        <v>42663</v>
      </c>
      <c r="I867" s="84" t="s">
        <v>1051</v>
      </c>
      <c r="J867" s="162" t="s">
        <v>1052</v>
      </c>
      <c r="K867" s="162" t="s">
        <v>1063</v>
      </c>
      <c r="L867" s="72"/>
      <c r="M867" s="80" t="str">
        <f>IFERROR(VLOOKUP(K867,REFERENCES!R:S,2,FALSE),"")</f>
        <v>Nombre</v>
      </c>
      <c r="N867" s="75">
        <v>1</v>
      </c>
      <c r="O867" s="75"/>
      <c r="P867" s="75"/>
      <c r="Q867" s="75"/>
      <c r="R867" s="79">
        <v>5</v>
      </c>
      <c r="S867" s="75">
        <v>1</v>
      </c>
      <c r="U867" s="162" t="s">
        <v>169</v>
      </c>
      <c r="V867" s="162" t="s">
        <v>427</v>
      </c>
      <c r="W867" s="86" t="s">
        <v>1378</v>
      </c>
      <c r="X867" s="166" t="s">
        <v>1142</v>
      </c>
      <c r="AB867" s="162" t="str">
        <f>UPPER(LEFT(A867,3)&amp;YEAR(H867)&amp;MONTH(H867)&amp;DAY((H867))&amp;LEFT(U867,2)&amp;LEFT(V867,2)&amp;LEFT(W867,2))</f>
        <v>CRO20161020NOBO1È</v>
      </c>
      <c r="AC867" s="162">
        <f>COUNTIF($AB$4:$AB$297,AB867)</f>
        <v>0</v>
      </c>
      <c r="AD867" s="162" t="str">
        <f>VLOOKUP(U867,NIVEAUXADMIN!A:B,2,FALSE)</f>
        <v>HT09</v>
      </c>
      <c r="AE867" s="162" t="str">
        <f>VLOOKUP(V867,NIVEAUXADMIN!E:F,2,FALSE)</f>
        <v>HT09933</v>
      </c>
      <c r="AF867" s="162" t="str">
        <f>VLOOKUP(W867,NIVEAUXADMIN!I:J,2,FALSE)</f>
        <v>HT09933-01</v>
      </c>
      <c r="AG867" s="162">
        <f>IF(SUMPRODUCT(($A$4:$A867=A867)*($V$4:$V867=V867))&gt;1,0,1)</f>
        <v>0</v>
      </c>
    </row>
    <row r="868" spans="1:33" s="162" customFormat="1" ht="15" customHeight="1">
      <c r="A868" s="162" t="s">
        <v>2847</v>
      </c>
      <c r="B868" s="162" t="s">
        <v>2848</v>
      </c>
      <c r="C868" s="162" t="s">
        <v>38</v>
      </c>
      <c r="D868" s="162" t="s">
        <v>2702</v>
      </c>
      <c r="F868" s="162" t="s">
        <v>16</v>
      </c>
      <c r="G868" s="162" t="str">
        <f>CHOOSE(MONTH(H868), "Janvier", "Fevrier", "Mars", "Avril", "Mai", "Juin", "Juillet", "Aout", "Septembre", "Octobre", "Novembre", "Decembre")</f>
        <v>Octobre</v>
      </c>
      <c r="H868" s="153">
        <v>42663</v>
      </c>
      <c r="I868" s="84" t="s">
        <v>1051</v>
      </c>
      <c r="J868" s="162" t="s">
        <v>1052</v>
      </c>
      <c r="K868" s="162" t="s">
        <v>1054</v>
      </c>
      <c r="L868" s="72"/>
      <c r="M868" s="80" t="str">
        <f>IFERROR(VLOOKUP(K868,REFERENCES!R:S,2,FALSE),"")</f>
        <v>Nombre</v>
      </c>
      <c r="N868" s="75">
        <v>2</v>
      </c>
      <c r="O868" s="75"/>
      <c r="P868" s="75"/>
      <c r="Q868" s="75"/>
      <c r="R868" s="79">
        <v>5</v>
      </c>
      <c r="S868" s="75">
        <v>1</v>
      </c>
      <c r="U868" s="162" t="s">
        <v>169</v>
      </c>
      <c r="V868" s="162" t="s">
        <v>427</v>
      </c>
      <c r="W868" s="86" t="s">
        <v>1378</v>
      </c>
      <c r="X868" s="166" t="s">
        <v>1142</v>
      </c>
      <c r="AB868" s="162" t="str">
        <f>UPPER(LEFT(A868,3)&amp;YEAR(H868)&amp;MONTH(H868)&amp;DAY((H868))&amp;LEFT(U868,2)&amp;LEFT(V868,2)&amp;LEFT(W868,2))</f>
        <v>CRO20161020NOBO1È</v>
      </c>
      <c r="AC868" s="162">
        <f>COUNTIF($AB$4:$AB$297,AB868)</f>
        <v>0</v>
      </c>
      <c r="AD868" s="162" t="str">
        <f>VLOOKUP(U868,NIVEAUXADMIN!A:B,2,FALSE)</f>
        <v>HT09</v>
      </c>
      <c r="AE868" s="162" t="str">
        <f>VLOOKUP(V868,NIVEAUXADMIN!E:F,2,FALSE)</f>
        <v>HT09933</v>
      </c>
      <c r="AF868" s="162" t="str">
        <f>VLOOKUP(W868,NIVEAUXADMIN!I:J,2,FALSE)</f>
        <v>HT09933-01</v>
      </c>
      <c r="AG868" s="162">
        <f>IF(SUMPRODUCT(($A$4:$A868=A868)*($V$4:$V868=V868))&gt;1,0,1)</f>
        <v>0</v>
      </c>
    </row>
    <row r="869" spans="1:33" s="162" customFormat="1" ht="15" customHeight="1">
      <c r="A869" s="162" t="s">
        <v>2847</v>
      </c>
      <c r="B869" s="162" t="s">
        <v>2848</v>
      </c>
      <c r="C869" s="162" t="s">
        <v>38</v>
      </c>
      <c r="D869" s="162" t="s">
        <v>2702</v>
      </c>
      <c r="F869" s="162" t="s">
        <v>16</v>
      </c>
      <c r="G869" s="162" t="str">
        <f>CHOOSE(MONTH(H869), "Janvier", "Fevrier", "Mars", "Avril", "Mai", "Juin", "Juillet", "Aout", "Septembre", "Octobre", "Novembre", "Decembre")</f>
        <v>Decembre</v>
      </c>
      <c r="H869" s="153">
        <v>42705</v>
      </c>
      <c r="I869" s="84" t="s">
        <v>1051</v>
      </c>
      <c r="J869" s="162" t="s">
        <v>1052</v>
      </c>
      <c r="K869" s="162" t="s">
        <v>1062</v>
      </c>
      <c r="L869" s="72"/>
      <c r="M869" s="80" t="str">
        <f>IFERROR(VLOOKUP(K869,REFERENCES!R:S,2,FALSE),"")</f>
        <v>Nombre</v>
      </c>
      <c r="N869" s="75">
        <v>50</v>
      </c>
      <c r="O869" s="75"/>
      <c r="P869" s="75"/>
      <c r="Q869" s="75"/>
      <c r="R869" s="79">
        <v>250</v>
      </c>
      <c r="S869" s="75">
        <v>50</v>
      </c>
      <c r="U869" s="162" t="s">
        <v>20</v>
      </c>
      <c r="V869" s="162" t="s">
        <v>536</v>
      </c>
      <c r="W869" s="86"/>
      <c r="X869" s="166"/>
      <c r="AB869" s="162" t="str">
        <f>UPPER(LEFT(A869,3)&amp;YEAR(H869)&amp;MONTH(H869)&amp;DAY((H869))&amp;LEFT(U869,2)&amp;LEFT(V869,2)&amp;LEFT(W869,2))</f>
        <v>CRO2016121SUPO</v>
      </c>
      <c r="AC869" s="162">
        <f>COUNTIF($AB$4:$AB$297,AB869)</f>
        <v>0</v>
      </c>
      <c r="AD869" s="162" t="str">
        <f>VLOOKUP(U869,NIVEAUXADMIN!A:B,2,FALSE)</f>
        <v>HT07</v>
      </c>
      <c r="AE869" s="162" t="str">
        <f>VLOOKUP(V869,NIVEAUXADMIN!E:F,2,FALSE)</f>
        <v>HT07742</v>
      </c>
      <c r="AF869" s="162" t="e">
        <f>VLOOKUP(W869,NIVEAUXADMIN!I:J,2,FALSE)</f>
        <v>#N/A</v>
      </c>
      <c r="AG869" s="162">
        <f>IF(SUMPRODUCT(($A$4:$A869=A869)*($V$4:$V869=V869))&gt;1,0,1)</f>
        <v>1</v>
      </c>
    </row>
    <row r="870" spans="1:33" s="162" customFormat="1" ht="15" customHeight="1">
      <c r="A870" s="162" t="s">
        <v>2847</v>
      </c>
      <c r="B870" s="162" t="s">
        <v>2848</v>
      </c>
      <c r="C870" s="162" t="s">
        <v>38</v>
      </c>
      <c r="D870" s="162" t="s">
        <v>2702</v>
      </c>
      <c r="F870" s="162" t="s">
        <v>16</v>
      </c>
      <c r="G870" s="162" t="str">
        <f>CHOOSE(MONTH(H870), "Janvier", "Fevrier", "Mars", "Avril", "Mai", "Juin", "Juillet", "Aout", "Septembre", "Octobre", "Novembre", "Decembre")</f>
        <v>Decembre</v>
      </c>
      <c r="H870" s="153">
        <v>42706</v>
      </c>
      <c r="I870" s="84" t="s">
        <v>1051</v>
      </c>
      <c r="J870" s="162" t="s">
        <v>1052</v>
      </c>
      <c r="K870" s="162" t="s">
        <v>1062</v>
      </c>
      <c r="L870" s="72"/>
      <c r="M870" s="80" t="str">
        <f>IFERROR(VLOOKUP(K870,REFERENCES!R:S,2,FALSE),"")</f>
        <v>Nombre</v>
      </c>
      <c r="N870" s="75">
        <v>30</v>
      </c>
      <c r="O870" s="75"/>
      <c r="P870" s="75"/>
      <c r="Q870" s="75"/>
      <c r="R870" s="79">
        <v>150</v>
      </c>
      <c r="S870" s="75">
        <v>30</v>
      </c>
      <c r="U870" s="162" t="s">
        <v>20</v>
      </c>
      <c r="V870" s="162" t="s">
        <v>523</v>
      </c>
      <c r="W870" s="86"/>
      <c r="X870" s="166"/>
      <c r="AB870" s="162" t="str">
        <f>UPPER(LEFT(A870,3)&amp;YEAR(H870)&amp;MONTH(H870)&amp;DAY((H870))&amp;LEFT(U870,2)&amp;LEFT(V870,2)&amp;LEFT(W870,2))</f>
        <v>CRO2016122SUCO</v>
      </c>
      <c r="AC870" s="162">
        <f>COUNTIF($AB$4:$AB$297,AB870)</f>
        <v>0</v>
      </c>
      <c r="AD870" s="162" t="str">
        <f>VLOOKUP(U870,NIVEAUXADMIN!A:B,2,FALSE)</f>
        <v>HT07</v>
      </c>
      <c r="AE870" s="162" t="str">
        <f>VLOOKUP(V870,NIVEAUXADMIN!E:F,2,FALSE)</f>
        <v>HT07741</v>
      </c>
      <c r="AF870" s="162" t="e">
        <f>VLOOKUP(W870,NIVEAUXADMIN!I:J,2,FALSE)</f>
        <v>#N/A</v>
      </c>
      <c r="AG870" s="162">
        <f>IF(SUMPRODUCT(($A$4:$A870=A870)*($V$4:$V870=V870))&gt;1,0,1)</f>
        <v>0</v>
      </c>
    </row>
    <row r="871" spans="1:33" s="162" customFormat="1" ht="15" customHeight="1">
      <c r="A871" s="162" t="s">
        <v>2847</v>
      </c>
      <c r="B871" s="162" t="s">
        <v>2848</v>
      </c>
      <c r="C871" s="162" t="s">
        <v>38</v>
      </c>
      <c r="D871" s="162" t="s">
        <v>2702</v>
      </c>
      <c r="F871" s="162" t="s">
        <v>16</v>
      </c>
      <c r="G871" s="162" t="str">
        <f>CHOOSE(MONTH(H871), "Janvier", "Fevrier", "Mars", "Avril", "Mai", "Juin", "Juillet", "Aout", "Septembre", "Octobre", "Novembre", "Decembre")</f>
        <v>Decembre</v>
      </c>
      <c r="H871" s="153">
        <v>42706</v>
      </c>
      <c r="I871" s="84" t="s">
        <v>1051</v>
      </c>
      <c r="J871" s="162" t="s">
        <v>1052</v>
      </c>
      <c r="K871" s="162" t="s">
        <v>1062</v>
      </c>
      <c r="L871" s="72"/>
      <c r="M871" s="80" t="str">
        <f>IFERROR(VLOOKUP(K871,REFERENCES!R:S,2,FALSE),"")</f>
        <v>Nombre</v>
      </c>
      <c r="N871" s="75">
        <v>60</v>
      </c>
      <c r="O871" s="75"/>
      <c r="P871" s="75"/>
      <c r="Q871" s="75"/>
      <c r="R871" s="79">
        <v>300</v>
      </c>
      <c r="S871" s="75">
        <v>60</v>
      </c>
      <c r="U871" s="162" t="s">
        <v>20</v>
      </c>
      <c r="V871" s="162" t="s">
        <v>551</v>
      </c>
      <c r="W871" s="86"/>
      <c r="X871" s="166"/>
      <c r="AB871" s="162" t="str">
        <f>UPPER(LEFT(A871,3)&amp;YEAR(H871)&amp;MONTH(H871)&amp;DAY((H871))&amp;LEFT(U871,2)&amp;LEFT(V871,2)&amp;LEFT(W871,2))</f>
        <v>CRO2016122SUTI</v>
      </c>
      <c r="AC871" s="162">
        <f>COUNTIF($AB$4:$AB$297,AB871)</f>
        <v>0</v>
      </c>
      <c r="AD871" s="162" t="str">
        <f>VLOOKUP(U871,NIVEAUXADMIN!A:B,2,FALSE)</f>
        <v>HT07</v>
      </c>
      <c r="AE871" s="162" t="str">
        <f>VLOOKUP(V871,NIVEAUXADMIN!E:F,2,FALSE)</f>
        <v>HT07753</v>
      </c>
      <c r="AF871" s="162" t="e">
        <f>VLOOKUP(W871,NIVEAUXADMIN!I:J,2,FALSE)</f>
        <v>#N/A</v>
      </c>
      <c r="AG871" s="162">
        <f>IF(SUMPRODUCT(($A$4:$A871=A871)*($V$4:$V871=V871))&gt;1,0,1)</f>
        <v>0</v>
      </c>
    </row>
    <row r="872" spans="1:33" s="162" customFormat="1" ht="15" customHeight="1">
      <c r="A872" s="162" t="s">
        <v>2847</v>
      </c>
      <c r="B872" s="162" t="s">
        <v>2848</v>
      </c>
      <c r="C872" s="162" t="s">
        <v>38</v>
      </c>
      <c r="D872" s="162" t="s">
        <v>2702</v>
      </c>
      <c r="F872" s="162" t="s">
        <v>16</v>
      </c>
      <c r="G872" s="162" t="str">
        <f>CHOOSE(MONTH(H872), "Janvier", "Fevrier", "Mars", "Avril", "Mai", "Juin", "Juillet", "Aout", "Septembre", "Octobre", "Novembre", "Decembre")</f>
        <v>Decembre</v>
      </c>
      <c r="H872" s="153">
        <v>42706</v>
      </c>
      <c r="I872" s="84" t="s">
        <v>1051</v>
      </c>
      <c r="J872" s="162" t="s">
        <v>1052</v>
      </c>
      <c r="K872" s="162" t="s">
        <v>1062</v>
      </c>
      <c r="L872" s="72"/>
      <c r="M872" s="80" t="str">
        <f>IFERROR(VLOOKUP(K872,REFERENCES!R:S,2,FALSE),"")</f>
        <v>Nombre</v>
      </c>
      <c r="N872" s="75">
        <v>53</v>
      </c>
      <c r="O872" s="75"/>
      <c r="P872" s="75"/>
      <c r="Q872" s="75"/>
      <c r="R872" s="79">
        <v>265</v>
      </c>
      <c r="S872" s="75">
        <v>53</v>
      </c>
      <c r="U872" s="162" t="s">
        <v>20</v>
      </c>
      <c r="V872" s="162" t="s">
        <v>21</v>
      </c>
      <c r="W872" s="86"/>
      <c r="X872" s="166"/>
      <c r="AB872" s="162" t="str">
        <f>UPPER(LEFT(A872,3)&amp;YEAR(H872)&amp;MONTH(H872)&amp;DAY((H872))&amp;LEFT(U872,2)&amp;LEFT(V872,2)&amp;LEFT(W872,2))</f>
        <v>CRO2016122SULE</v>
      </c>
      <c r="AC872" s="162">
        <f>COUNTIF($AB$4:$AB$297,AB872)</f>
        <v>0</v>
      </c>
      <c r="AD872" s="162" t="str">
        <f>VLOOKUP(U872,NIVEAUXADMIN!A:B,2,FALSE)</f>
        <v>HT07</v>
      </c>
      <c r="AE872" s="162" t="str">
        <f>VLOOKUP(V872,NIVEAUXADMIN!E:F,2,FALSE)</f>
        <v>HT07711</v>
      </c>
      <c r="AF872" s="162" t="e">
        <f>VLOOKUP(W872,NIVEAUXADMIN!I:J,2,FALSE)</f>
        <v>#N/A</v>
      </c>
      <c r="AG872" s="162">
        <f>IF(SUMPRODUCT(($A$4:$A872=A872)*($V$4:$V872=V872))&gt;1,0,1)</f>
        <v>0</v>
      </c>
    </row>
    <row r="873" spans="1:33" s="162" customFormat="1" ht="15" customHeight="1">
      <c r="A873" s="162" t="s">
        <v>2847</v>
      </c>
      <c r="B873" s="162" t="s">
        <v>2848</v>
      </c>
      <c r="C873" s="162" t="s">
        <v>38</v>
      </c>
      <c r="D873" s="162" t="s">
        <v>2702</v>
      </c>
      <c r="F873" s="162" t="s">
        <v>16</v>
      </c>
      <c r="G873" s="162" t="str">
        <f>CHOOSE(MONTH(H873), "Janvier", "Fevrier", "Mars", "Avril", "Mai", "Juin", "Juillet", "Aout", "Septembre", "Octobre", "Novembre", "Decembre")</f>
        <v>Decembre</v>
      </c>
      <c r="H873" s="153">
        <v>42706</v>
      </c>
      <c r="I873" s="84" t="s">
        <v>1049</v>
      </c>
      <c r="J873" s="162" t="s">
        <v>1053</v>
      </c>
      <c r="K873" s="162" t="s">
        <v>1064</v>
      </c>
      <c r="L873" s="72"/>
      <c r="M873" s="80" t="str">
        <f>IFERROR(VLOOKUP(K873,REFERENCES!R:S,2,FALSE),"")</f>
        <v>Nombre</v>
      </c>
      <c r="N873" s="75">
        <v>166</v>
      </c>
      <c r="O873" s="75"/>
      <c r="P873" s="75"/>
      <c r="Q873" s="75"/>
      <c r="R873" s="79">
        <v>830</v>
      </c>
      <c r="S873" s="75">
        <v>166</v>
      </c>
      <c r="U873" s="162" t="s">
        <v>153</v>
      </c>
      <c r="V873" s="162" t="s">
        <v>296</v>
      </c>
      <c r="W873" s="86"/>
      <c r="X873" s="166"/>
      <c r="AB873" s="162" t="str">
        <f>UPPER(LEFT(A873,3)&amp;YEAR(H873)&amp;MONTH(H873)&amp;DAY((H873))&amp;LEFT(U873,2)&amp;LEFT(V873,2)&amp;LEFT(W873,2))</f>
        <v>CRO2016122NIMI</v>
      </c>
      <c r="AC873" s="162">
        <f>COUNTIF($AB$4:$AB$297,AB873)</f>
        <v>0</v>
      </c>
      <c r="AD873" s="162" t="str">
        <f>VLOOKUP(U873,NIVEAUXADMIN!A:B,2,FALSE)</f>
        <v>HT10</v>
      </c>
      <c r="AE873" s="162" t="str">
        <f>VLOOKUP(V873,NIVEAUXADMIN!E:F,2,FALSE)</f>
        <v>HT101011</v>
      </c>
      <c r="AF873" s="162" t="e">
        <f>VLOOKUP(W873,NIVEAUXADMIN!I:J,2,FALSE)</f>
        <v>#N/A</v>
      </c>
      <c r="AG873" s="162">
        <f>IF(SUMPRODUCT(($A$4:$A873=A873)*($V$4:$V873=V873))&gt;1,0,1)</f>
        <v>0</v>
      </c>
    </row>
    <row r="874" spans="1:33" s="162" customFormat="1" ht="15" customHeight="1">
      <c r="A874" s="162" t="s">
        <v>2847</v>
      </c>
      <c r="B874" s="162" t="s">
        <v>2848</v>
      </c>
      <c r="C874" s="162" t="s">
        <v>38</v>
      </c>
      <c r="D874" s="162" t="s">
        <v>2702</v>
      </c>
      <c r="F874" s="162" t="s">
        <v>16</v>
      </c>
      <c r="G874" s="162" t="str">
        <f>CHOOSE(MONTH(H874), "Janvier", "Fevrier", "Mars", "Avril", "Mai", "Juin", "Juillet", "Aout", "Septembre", "Octobre", "Novembre", "Decembre")</f>
        <v>Decembre</v>
      </c>
      <c r="H874" s="153">
        <v>42706</v>
      </c>
      <c r="I874" s="84" t="s">
        <v>1049</v>
      </c>
      <c r="J874" s="162" t="s">
        <v>1053</v>
      </c>
      <c r="K874" s="162" t="s">
        <v>1048</v>
      </c>
      <c r="L874" s="72"/>
      <c r="M874" s="80" t="str">
        <f>IFERROR(VLOOKUP(K874,REFERENCES!R:S,2,FALSE),"")</f>
        <v>Nombre</v>
      </c>
      <c r="N874" s="75">
        <v>166</v>
      </c>
      <c r="O874" s="75"/>
      <c r="P874" s="75"/>
      <c r="Q874" s="75"/>
      <c r="R874" s="79">
        <v>830</v>
      </c>
      <c r="S874" s="75">
        <v>166</v>
      </c>
      <c r="U874" s="162" t="s">
        <v>153</v>
      </c>
      <c r="V874" s="162" t="s">
        <v>296</v>
      </c>
      <c r="W874" s="86"/>
      <c r="X874" s="166"/>
      <c r="AB874" s="162" t="str">
        <f>UPPER(LEFT(A874,3)&amp;YEAR(H874)&amp;MONTH(H874)&amp;DAY((H874))&amp;LEFT(U874,2)&amp;LEFT(V874,2)&amp;LEFT(W874,2))</f>
        <v>CRO2016122NIMI</v>
      </c>
      <c r="AC874" s="162">
        <f>COUNTIF($AB$4:$AB$297,AB874)</f>
        <v>0</v>
      </c>
      <c r="AD874" s="162" t="str">
        <f>VLOOKUP(U874,NIVEAUXADMIN!A:B,2,FALSE)</f>
        <v>HT10</v>
      </c>
      <c r="AE874" s="162" t="str">
        <f>VLOOKUP(V874,NIVEAUXADMIN!E:F,2,FALSE)</f>
        <v>HT101011</v>
      </c>
      <c r="AF874" s="162" t="e">
        <f>VLOOKUP(W874,NIVEAUXADMIN!I:J,2,FALSE)</f>
        <v>#N/A</v>
      </c>
      <c r="AG874" s="162">
        <f>IF(SUMPRODUCT(($A$4:$A874=A874)*($V$4:$V874=V874))&gt;1,0,1)</f>
        <v>0</v>
      </c>
    </row>
    <row r="875" spans="1:33" s="162" customFormat="1" ht="15" customHeight="1">
      <c r="A875" s="162" t="s">
        <v>2847</v>
      </c>
      <c r="B875" s="162" t="s">
        <v>2848</v>
      </c>
      <c r="C875" s="162" t="s">
        <v>38</v>
      </c>
      <c r="D875" s="162" t="s">
        <v>2702</v>
      </c>
      <c r="F875" s="162" t="s">
        <v>16</v>
      </c>
      <c r="G875" s="162" t="str">
        <f>CHOOSE(MONTH(H875), "Janvier", "Fevrier", "Mars", "Avril", "Mai", "Juin", "Juillet", "Aout", "Septembre", "Octobre", "Novembre", "Decembre")</f>
        <v>Decembre</v>
      </c>
      <c r="H875" s="153">
        <v>42707</v>
      </c>
      <c r="I875" s="84" t="s">
        <v>1051</v>
      </c>
      <c r="J875" s="162" t="s">
        <v>1052</v>
      </c>
      <c r="K875" s="162" t="s">
        <v>1056</v>
      </c>
      <c r="L875" s="72"/>
      <c r="M875" s="80" t="str">
        <f>IFERROR(VLOOKUP(K875,REFERENCES!R:S,2,FALSE),"")</f>
        <v>Nombre</v>
      </c>
      <c r="N875" s="75">
        <v>396</v>
      </c>
      <c r="O875" s="75"/>
      <c r="P875" s="75"/>
      <c r="Q875" s="75"/>
      <c r="R875" s="79">
        <v>995</v>
      </c>
      <c r="S875" s="75">
        <v>199</v>
      </c>
      <c r="U875" s="162" t="s">
        <v>20</v>
      </c>
      <c r="V875" s="162" t="s">
        <v>523</v>
      </c>
      <c r="W875" s="86"/>
      <c r="X875" s="166"/>
      <c r="AB875" s="162" t="str">
        <f>UPPER(LEFT(A875,3)&amp;YEAR(H875)&amp;MONTH(H875)&amp;DAY((H875))&amp;LEFT(U875,2)&amp;LEFT(V875,2)&amp;LEFT(W875,2))</f>
        <v>CRO2016123SUCO</v>
      </c>
      <c r="AC875" s="162">
        <f>COUNTIF($AB$4:$AB$297,AB875)</f>
        <v>0</v>
      </c>
      <c r="AD875" s="162" t="str">
        <f>VLOOKUP(U875,NIVEAUXADMIN!A:B,2,FALSE)</f>
        <v>HT07</v>
      </c>
      <c r="AE875" s="162" t="str">
        <f>VLOOKUP(V875,NIVEAUXADMIN!E:F,2,FALSE)</f>
        <v>HT07741</v>
      </c>
      <c r="AF875" s="162" t="e">
        <f>VLOOKUP(W875,NIVEAUXADMIN!I:J,2,FALSE)</f>
        <v>#N/A</v>
      </c>
      <c r="AG875" s="162">
        <f>IF(SUMPRODUCT(($A$4:$A875=A875)*($V$4:$V875=V875))&gt;1,0,1)</f>
        <v>0</v>
      </c>
    </row>
    <row r="876" spans="1:33" s="162" customFormat="1" ht="15" customHeight="1">
      <c r="A876" s="162" t="s">
        <v>2847</v>
      </c>
      <c r="B876" s="162" t="s">
        <v>2848</v>
      </c>
      <c r="C876" s="162" t="s">
        <v>38</v>
      </c>
      <c r="D876" s="162" t="s">
        <v>2702</v>
      </c>
      <c r="F876" s="162" t="s">
        <v>16</v>
      </c>
      <c r="G876" s="162" t="str">
        <f>CHOOSE(MONTH(H876), "Janvier", "Fevrier", "Mars", "Avril", "Mai", "Juin", "Juillet", "Aout", "Septembre", "Octobre", "Novembre", "Decembre")</f>
        <v>Decembre</v>
      </c>
      <c r="H876" s="153">
        <v>42707</v>
      </c>
      <c r="I876" s="84" t="s">
        <v>1049</v>
      </c>
      <c r="J876" s="162" t="s">
        <v>1053</v>
      </c>
      <c r="K876" s="162" t="s">
        <v>1048</v>
      </c>
      <c r="L876" s="72"/>
      <c r="M876" s="80" t="str">
        <f>IFERROR(VLOOKUP(K876,REFERENCES!R:S,2,FALSE),"")</f>
        <v>Nombre</v>
      </c>
      <c r="N876" s="75">
        <v>198</v>
      </c>
      <c r="O876" s="75"/>
      <c r="P876" s="75"/>
      <c r="Q876" s="75"/>
      <c r="R876" s="79">
        <v>995</v>
      </c>
      <c r="S876" s="75">
        <v>199</v>
      </c>
      <c r="U876" s="162" t="s">
        <v>20</v>
      </c>
      <c r="V876" s="162" t="s">
        <v>523</v>
      </c>
      <c r="W876" s="86"/>
      <c r="X876" s="166"/>
      <c r="AB876" s="162" t="str">
        <f>UPPER(LEFT(A876,3)&amp;YEAR(H876)&amp;MONTH(H876)&amp;DAY((H876))&amp;LEFT(U876,2)&amp;LEFT(V876,2)&amp;LEFT(W876,2))</f>
        <v>CRO2016123SUCO</v>
      </c>
      <c r="AC876" s="162">
        <f>COUNTIF($AB$4:$AB$297,AB876)</f>
        <v>0</v>
      </c>
      <c r="AD876" s="162" t="str">
        <f>VLOOKUP(U876,NIVEAUXADMIN!A:B,2,FALSE)</f>
        <v>HT07</v>
      </c>
      <c r="AE876" s="162" t="str">
        <f>VLOOKUP(V876,NIVEAUXADMIN!E:F,2,FALSE)</f>
        <v>HT07741</v>
      </c>
      <c r="AF876" s="162" t="e">
        <f>VLOOKUP(W876,NIVEAUXADMIN!I:J,2,FALSE)</f>
        <v>#N/A</v>
      </c>
      <c r="AG876" s="162">
        <f>IF(SUMPRODUCT(($A$4:$A876=A876)*($V$4:$V876=V876))&gt;1,0,1)</f>
        <v>0</v>
      </c>
    </row>
    <row r="877" spans="1:33" s="162" customFormat="1" ht="15" customHeight="1">
      <c r="A877" s="162" t="s">
        <v>2847</v>
      </c>
      <c r="B877" s="162" t="s">
        <v>2848</v>
      </c>
      <c r="C877" s="162" t="s">
        <v>38</v>
      </c>
      <c r="D877" s="162" t="s">
        <v>2702</v>
      </c>
      <c r="F877" s="162" t="s">
        <v>16</v>
      </c>
      <c r="G877" s="162" t="str">
        <f>CHOOSE(MONTH(H877), "Janvier", "Fevrier", "Mars", "Avril", "Mai", "Juin", "Juillet", "Aout", "Septembre", "Octobre", "Novembre", "Decembre")</f>
        <v>Decembre</v>
      </c>
      <c r="H877" s="153">
        <v>42707</v>
      </c>
      <c r="I877" s="84" t="s">
        <v>1051</v>
      </c>
      <c r="J877" s="162" t="s">
        <v>1052</v>
      </c>
      <c r="K877" s="162" t="s">
        <v>1063</v>
      </c>
      <c r="L877" s="72"/>
      <c r="M877" s="80" t="str">
        <f>IFERROR(VLOOKUP(K877,REFERENCES!R:S,2,FALSE),"")</f>
        <v>Nombre</v>
      </c>
      <c r="N877" s="75">
        <v>198</v>
      </c>
      <c r="O877" s="75"/>
      <c r="P877" s="75"/>
      <c r="Q877" s="75"/>
      <c r="R877" s="79">
        <v>995</v>
      </c>
      <c r="S877" s="75">
        <v>199</v>
      </c>
      <c r="U877" s="162" t="s">
        <v>20</v>
      </c>
      <c r="V877" s="162" t="s">
        <v>523</v>
      </c>
      <c r="W877" s="86"/>
      <c r="X877" s="166"/>
      <c r="AB877" s="162" t="str">
        <f>UPPER(LEFT(A877,3)&amp;YEAR(H877)&amp;MONTH(H877)&amp;DAY((H877))&amp;LEFT(U877,2)&amp;LEFT(V877,2)&amp;LEFT(W877,2))</f>
        <v>CRO2016123SUCO</v>
      </c>
      <c r="AC877" s="162">
        <f>COUNTIF($AB$4:$AB$297,AB877)</f>
        <v>0</v>
      </c>
      <c r="AD877" s="162" t="str">
        <f>VLOOKUP(U877,NIVEAUXADMIN!A:B,2,FALSE)</f>
        <v>HT07</v>
      </c>
      <c r="AE877" s="162" t="str">
        <f>VLOOKUP(V877,NIVEAUXADMIN!E:F,2,FALSE)</f>
        <v>HT07741</v>
      </c>
      <c r="AF877" s="162" t="e">
        <f>VLOOKUP(W877,NIVEAUXADMIN!I:J,2,FALSE)</f>
        <v>#N/A</v>
      </c>
      <c r="AG877" s="162">
        <f>IF(SUMPRODUCT(($A$4:$A877=A877)*($V$4:$V877=V877))&gt;1,0,1)</f>
        <v>0</v>
      </c>
    </row>
    <row r="878" spans="1:33" s="162" customFormat="1" ht="15" customHeight="1">
      <c r="A878" s="162" t="s">
        <v>2847</v>
      </c>
      <c r="B878" s="162" t="s">
        <v>2848</v>
      </c>
      <c r="C878" s="162" t="s">
        <v>38</v>
      </c>
      <c r="D878" s="162" t="s">
        <v>2702</v>
      </c>
      <c r="F878" s="162" t="s">
        <v>16</v>
      </c>
      <c r="G878" s="162" t="str">
        <f>CHOOSE(MONTH(H878), "Janvier", "Fevrier", "Mars", "Avril", "Mai", "Juin", "Juillet", "Aout", "Septembre", "Octobre", "Novembre", "Decembre")</f>
        <v>Decembre</v>
      </c>
      <c r="H878" s="153">
        <v>42707</v>
      </c>
      <c r="I878" s="84" t="s">
        <v>1049</v>
      </c>
      <c r="J878" s="162" t="s">
        <v>1053</v>
      </c>
      <c r="K878" s="162" t="s">
        <v>1185</v>
      </c>
      <c r="L878" s="72"/>
      <c r="M878" s="80" t="str">
        <f>IFERROR(VLOOKUP(K878,REFERENCES!R:S,2,FALSE),"")</f>
        <v>Nombre</v>
      </c>
      <c r="N878" s="75">
        <v>198</v>
      </c>
      <c r="O878" s="75"/>
      <c r="P878" s="75"/>
      <c r="Q878" s="75"/>
      <c r="R878" s="79">
        <v>995</v>
      </c>
      <c r="S878" s="75">
        <v>199</v>
      </c>
      <c r="U878" s="162" t="s">
        <v>20</v>
      </c>
      <c r="V878" s="162" t="s">
        <v>523</v>
      </c>
      <c r="W878" s="86"/>
      <c r="X878" s="166"/>
      <c r="AB878" s="162" t="str">
        <f>UPPER(LEFT(A878,3)&amp;YEAR(H878)&amp;MONTH(H878)&amp;DAY((H878))&amp;LEFT(U878,2)&amp;LEFT(V878,2)&amp;LEFT(W878,2))</f>
        <v>CRO2016123SUCO</v>
      </c>
      <c r="AC878" s="162">
        <f>COUNTIF($AB$4:$AB$297,AB878)</f>
        <v>0</v>
      </c>
      <c r="AD878" s="162" t="str">
        <f>VLOOKUP(U878,NIVEAUXADMIN!A:B,2,FALSE)</f>
        <v>HT07</v>
      </c>
      <c r="AE878" s="162" t="str">
        <f>VLOOKUP(V878,NIVEAUXADMIN!E:F,2,FALSE)</f>
        <v>HT07741</v>
      </c>
      <c r="AF878" s="162" t="e">
        <f>VLOOKUP(W878,NIVEAUXADMIN!I:J,2,FALSE)</f>
        <v>#N/A</v>
      </c>
      <c r="AG878" s="162">
        <f>IF(SUMPRODUCT(($A$4:$A878=A878)*($V$4:$V878=V878))&gt;1,0,1)</f>
        <v>0</v>
      </c>
    </row>
    <row r="879" spans="1:33" s="162" customFormat="1" ht="15" customHeight="1">
      <c r="A879" s="162" t="s">
        <v>2847</v>
      </c>
      <c r="B879" s="162" t="s">
        <v>2848</v>
      </c>
      <c r="C879" s="162" t="s">
        <v>38</v>
      </c>
      <c r="D879" s="162" t="s">
        <v>2702</v>
      </c>
      <c r="F879" s="162" t="s">
        <v>16</v>
      </c>
      <c r="G879" s="162" t="str">
        <f>CHOOSE(MONTH(H879), "Janvier", "Fevrier", "Mars", "Avril", "Mai", "Juin", "Juillet", "Aout", "Septembre", "Octobre", "Novembre", "Decembre")</f>
        <v>Janvier</v>
      </c>
      <c r="H879" s="153">
        <v>42751</v>
      </c>
      <c r="I879" s="84" t="s">
        <v>1051</v>
      </c>
      <c r="J879" s="162" t="s">
        <v>1052</v>
      </c>
      <c r="K879" s="162" t="s">
        <v>1062</v>
      </c>
      <c r="L879" s="72"/>
      <c r="M879" s="80" t="str">
        <f>IFERROR(VLOOKUP(K879,REFERENCES!R:S,2,FALSE),"")</f>
        <v>Nombre</v>
      </c>
      <c r="N879" s="75">
        <v>125</v>
      </c>
      <c r="O879" s="75"/>
      <c r="P879" s="75"/>
      <c r="Q879" s="75"/>
      <c r="R879" s="79">
        <v>835</v>
      </c>
      <c r="S879" s="75">
        <v>167</v>
      </c>
      <c r="U879" s="162" t="s">
        <v>153</v>
      </c>
      <c r="V879" s="162" t="s">
        <v>280</v>
      </c>
      <c r="W879" s="86"/>
      <c r="X879" s="166" t="s">
        <v>2780</v>
      </c>
      <c r="AB879" s="162" t="str">
        <f>UPPER(LEFT(A879,3)&amp;YEAR(H879)&amp;MONTH(H879)&amp;DAY((H879))&amp;LEFT(U879,2)&amp;LEFT(V879,2)&amp;LEFT(W879,2))</f>
        <v>CRO2017116NIAR</v>
      </c>
      <c r="AC879" s="162">
        <f>COUNTIF($AB$4:$AB$297,AB879)</f>
        <v>0</v>
      </c>
      <c r="AD879" s="162" t="str">
        <f>VLOOKUP(U879,NIVEAUXADMIN!A:B,2,FALSE)</f>
        <v>HT10</v>
      </c>
      <c r="AE879" s="162" t="str">
        <f>VLOOKUP(V879,NIVEAUXADMIN!E:F,2,FALSE)</f>
        <v>HT101024</v>
      </c>
      <c r="AF879" s="162" t="e">
        <f>VLOOKUP(W879,NIVEAUXADMIN!I:J,2,FALSE)</f>
        <v>#N/A</v>
      </c>
      <c r="AG879" s="162">
        <f>IF(SUMPRODUCT(($A$4:$A879=A879)*($V$4:$V879=V879))&gt;1,0,1)</f>
        <v>0</v>
      </c>
    </row>
    <row r="880" spans="1:33" s="162" customFormat="1" ht="15" customHeight="1">
      <c r="A880" s="162" t="s">
        <v>2847</v>
      </c>
      <c r="B880" s="162" t="s">
        <v>2848</v>
      </c>
      <c r="C880" s="162" t="s">
        <v>38</v>
      </c>
      <c r="D880" s="162" t="s">
        <v>2702</v>
      </c>
      <c r="F880" s="162" t="s">
        <v>16</v>
      </c>
      <c r="G880" s="162" t="str">
        <f>CHOOSE(MONTH(H880), "Janvier", "Fevrier", "Mars", "Avril", "Mai", "Juin", "Juillet", "Aout", "Septembre", "Octobre", "Novembre", "Decembre")</f>
        <v>Decembre</v>
      </c>
      <c r="H880" s="153">
        <v>42707</v>
      </c>
      <c r="I880" s="84" t="s">
        <v>1049</v>
      </c>
      <c r="J880" s="162" t="s">
        <v>1053</v>
      </c>
      <c r="K880" s="162" t="s">
        <v>1064</v>
      </c>
      <c r="L880" s="72"/>
      <c r="M880" s="80" t="str">
        <f>IFERROR(VLOOKUP(K880,REFERENCES!R:S,2,FALSE),"")</f>
        <v>Nombre</v>
      </c>
      <c r="N880" s="75">
        <v>109</v>
      </c>
      <c r="O880" s="75"/>
      <c r="P880" s="75"/>
      <c r="Q880" s="75"/>
      <c r="R880" s="79">
        <v>545</v>
      </c>
      <c r="S880" s="75">
        <v>109</v>
      </c>
      <c r="U880" s="162" t="s">
        <v>153</v>
      </c>
      <c r="V880" s="162" t="s">
        <v>299</v>
      </c>
      <c r="W880" s="86"/>
      <c r="X880" s="166"/>
      <c r="AB880" s="162" t="str">
        <f>UPPER(LEFT(A880,3)&amp;YEAR(H880)&amp;MONTH(H880)&amp;DAY((H880))&amp;LEFT(U880,2)&amp;LEFT(V880,2)&amp;LEFT(W880,2))</f>
        <v>CRO2016123NIPA</v>
      </c>
      <c r="AC880" s="162">
        <f>COUNTIF($AB$4:$AB$297,AB880)</f>
        <v>0</v>
      </c>
      <c r="AD880" s="162" t="str">
        <f>VLOOKUP(U880,NIVEAUXADMIN!A:B,2,FALSE)</f>
        <v>HT10</v>
      </c>
      <c r="AE880" s="162" t="str">
        <f>VLOOKUP(V880,NIVEAUXADMIN!E:F,2,FALSE)</f>
        <v>HT101014</v>
      </c>
      <c r="AF880" s="162" t="e">
        <f>VLOOKUP(W880,NIVEAUXADMIN!I:J,2,FALSE)</f>
        <v>#N/A</v>
      </c>
      <c r="AG880" s="162">
        <f>IF(SUMPRODUCT(($A$4:$A880=A880)*($V$4:$V880=V880))&gt;1,0,1)</f>
        <v>0</v>
      </c>
    </row>
    <row r="881" spans="1:33" s="162" customFormat="1" ht="15" customHeight="1">
      <c r="A881" s="162" t="s">
        <v>2847</v>
      </c>
      <c r="B881" s="162" t="s">
        <v>2848</v>
      </c>
      <c r="C881" s="162" t="s">
        <v>38</v>
      </c>
      <c r="D881" s="162" t="s">
        <v>2702</v>
      </c>
      <c r="F881" s="162" t="s">
        <v>16</v>
      </c>
      <c r="G881" s="162" t="str">
        <f>CHOOSE(MONTH(H881), "Janvier", "Fevrier", "Mars", "Avril", "Mai", "Juin", "Juillet", "Aout", "Septembre", "Octobre", "Novembre", "Decembre")</f>
        <v>Decembre</v>
      </c>
      <c r="H881" s="153">
        <v>42707</v>
      </c>
      <c r="I881" s="84" t="s">
        <v>1049</v>
      </c>
      <c r="J881" s="162" t="s">
        <v>1053</v>
      </c>
      <c r="K881" s="162" t="s">
        <v>1048</v>
      </c>
      <c r="L881" s="72"/>
      <c r="M881" s="80" t="str">
        <f>IFERROR(VLOOKUP(K881,REFERENCES!R:S,2,FALSE),"")</f>
        <v>Nombre</v>
      </c>
      <c r="N881" s="75">
        <v>109</v>
      </c>
      <c r="O881" s="75"/>
      <c r="P881" s="75"/>
      <c r="Q881" s="75"/>
      <c r="R881" s="79">
        <v>545</v>
      </c>
      <c r="S881" s="75">
        <v>109</v>
      </c>
      <c r="U881" s="162" t="s">
        <v>153</v>
      </c>
      <c r="V881" s="162" t="s">
        <v>299</v>
      </c>
      <c r="W881" s="86"/>
      <c r="X881" s="166"/>
      <c r="AB881" s="162" t="str">
        <f>UPPER(LEFT(A881,3)&amp;YEAR(H881)&amp;MONTH(H881)&amp;DAY((H881))&amp;LEFT(U881,2)&amp;LEFT(V881,2)&amp;LEFT(W881,2))</f>
        <v>CRO2016123NIPA</v>
      </c>
      <c r="AC881" s="162">
        <f>COUNTIF($AB$4:$AB$297,AB881)</f>
        <v>0</v>
      </c>
      <c r="AD881" s="162" t="str">
        <f>VLOOKUP(U881,NIVEAUXADMIN!A:B,2,FALSE)</f>
        <v>HT10</v>
      </c>
      <c r="AE881" s="162" t="str">
        <f>VLOOKUP(V881,NIVEAUXADMIN!E:F,2,FALSE)</f>
        <v>HT101014</v>
      </c>
      <c r="AF881" s="162" t="e">
        <f>VLOOKUP(W881,NIVEAUXADMIN!I:J,2,FALSE)</f>
        <v>#N/A</v>
      </c>
      <c r="AG881" s="162">
        <f>IF(SUMPRODUCT(($A$4:$A881=A881)*($V$4:$V881=V881))&gt;1,0,1)</f>
        <v>0</v>
      </c>
    </row>
    <row r="882" spans="1:33" s="162" customFormat="1" ht="15" customHeight="1">
      <c r="A882" s="162" t="s">
        <v>2847</v>
      </c>
      <c r="B882" s="162" t="s">
        <v>2848</v>
      </c>
      <c r="C882" s="162" t="s">
        <v>38</v>
      </c>
      <c r="D882" s="162" t="s">
        <v>2702</v>
      </c>
      <c r="F882" s="162" t="s">
        <v>16</v>
      </c>
      <c r="G882" s="162" t="str">
        <f>CHOOSE(MONTH(H882), "Janvier", "Fevrier", "Mars", "Avril", "Mai", "Juin", "Juillet", "Aout", "Septembre", "Octobre", "Novembre", "Decembre")</f>
        <v>Janvier</v>
      </c>
      <c r="H882" s="153">
        <v>42751</v>
      </c>
      <c r="I882" s="84" t="s">
        <v>1049</v>
      </c>
      <c r="J882" s="162" t="s">
        <v>1053</v>
      </c>
      <c r="K882" s="162" t="s">
        <v>1064</v>
      </c>
      <c r="L882" s="72"/>
      <c r="M882" s="80" t="str">
        <f>IFERROR(VLOOKUP(K882,REFERENCES!R:S,2,FALSE),"")</f>
        <v>Nombre</v>
      </c>
      <c r="N882" s="75">
        <v>40</v>
      </c>
      <c r="O882" s="75"/>
      <c r="P882" s="75"/>
      <c r="Q882" s="75"/>
      <c r="R882" s="79">
        <v>835</v>
      </c>
      <c r="S882" s="75">
        <v>167</v>
      </c>
      <c r="U882" s="162" t="s">
        <v>153</v>
      </c>
      <c r="V882" s="162" t="s">
        <v>280</v>
      </c>
      <c r="W882" s="86"/>
      <c r="X882" s="166" t="s">
        <v>2780</v>
      </c>
      <c r="AB882" s="162" t="str">
        <f>UPPER(LEFT(A882,3)&amp;YEAR(H882)&amp;MONTH(H882)&amp;DAY((H882))&amp;LEFT(U882,2)&amp;LEFT(V882,2)&amp;LEFT(W882,2))</f>
        <v>CRO2017116NIAR</v>
      </c>
      <c r="AC882" s="162">
        <f>COUNTIF($AB$4:$AB$297,AB882)</f>
        <v>0</v>
      </c>
      <c r="AD882" s="162" t="str">
        <f>VLOOKUP(U882,NIVEAUXADMIN!A:B,2,FALSE)</f>
        <v>HT10</v>
      </c>
      <c r="AE882" s="162" t="str">
        <f>VLOOKUP(V882,NIVEAUXADMIN!E:F,2,FALSE)</f>
        <v>HT101024</v>
      </c>
      <c r="AF882" s="162" t="e">
        <f>VLOOKUP(W882,NIVEAUXADMIN!I:J,2,FALSE)</f>
        <v>#N/A</v>
      </c>
      <c r="AG882" s="162">
        <f>IF(SUMPRODUCT(($A$4:$A882=A882)*($V$4:$V882=V882))&gt;1,0,1)</f>
        <v>0</v>
      </c>
    </row>
    <row r="883" spans="1:33" s="162" customFormat="1" ht="15" customHeight="1">
      <c r="A883" s="162" t="s">
        <v>2847</v>
      </c>
      <c r="B883" s="162" t="s">
        <v>2848</v>
      </c>
      <c r="C883" s="162" t="s">
        <v>38</v>
      </c>
      <c r="D883" s="162" t="s">
        <v>2702</v>
      </c>
      <c r="F883" s="162" t="s">
        <v>16</v>
      </c>
      <c r="G883" s="162" t="str">
        <f>CHOOSE(MONTH(H883), "Janvier", "Fevrier", "Mars", "Avril", "Mai", "Juin", "Juillet", "Aout", "Septembre", "Octobre", "Novembre", "Decembre")</f>
        <v>Janvier</v>
      </c>
      <c r="H883" s="153">
        <v>42751</v>
      </c>
      <c r="I883" s="84" t="s">
        <v>1049</v>
      </c>
      <c r="J883" s="162" t="s">
        <v>1053</v>
      </c>
      <c r="K883" s="162" t="s">
        <v>1048</v>
      </c>
      <c r="L883" s="72"/>
      <c r="M883" s="80" t="str">
        <f>IFERROR(VLOOKUP(K883,REFERENCES!R:S,2,FALSE),"")</f>
        <v>Nombre</v>
      </c>
      <c r="N883" s="75">
        <v>40</v>
      </c>
      <c r="O883" s="75"/>
      <c r="P883" s="75"/>
      <c r="Q883" s="75"/>
      <c r="R883" s="79">
        <v>835</v>
      </c>
      <c r="S883" s="75">
        <v>167</v>
      </c>
      <c r="U883" s="162" t="s">
        <v>153</v>
      </c>
      <c r="V883" s="162" t="s">
        <v>280</v>
      </c>
      <c r="W883" s="86"/>
      <c r="X883" s="166" t="s">
        <v>2780</v>
      </c>
      <c r="AB883" s="162" t="str">
        <f>UPPER(LEFT(A883,3)&amp;YEAR(H883)&amp;MONTH(H883)&amp;DAY((H883))&amp;LEFT(U883,2)&amp;LEFT(V883,2)&amp;LEFT(W883,2))</f>
        <v>CRO2017116NIAR</v>
      </c>
      <c r="AC883" s="162">
        <f>COUNTIF($AB$4:$AB$297,AB883)</f>
        <v>0</v>
      </c>
      <c r="AD883" s="162" t="str">
        <f>VLOOKUP(U883,NIVEAUXADMIN!A:B,2,FALSE)</f>
        <v>HT10</v>
      </c>
      <c r="AE883" s="162" t="str">
        <f>VLOOKUP(V883,NIVEAUXADMIN!E:F,2,FALSE)</f>
        <v>HT101024</v>
      </c>
      <c r="AF883" s="162" t="e">
        <f>VLOOKUP(W883,NIVEAUXADMIN!I:J,2,FALSE)</f>
        <v>#N/A</v>
      </c>
      <c r="AG883" s="162">
        <f>IF(SUMPRODUCT(($A$4:$A883=A883)*($V$4:$V883=V883))&gt;1,0,1)</f>
        <v>0</v>
      </c>
    </row>
    <row r="884" spans="1:33" s="162" customFormat="1" ht="15" customHeight="1">
      <c r="A884" s="162" t="s">
        <v>2847</v>
      </c>
      <c r="B884" s="162" t="s">
        <v>2848</v>
      </c>
      <c r="C884" s="162" t="s">
        <v>38</v>
      </c>
      <c r="D884" s="162" t="s">
        <v>2702</v>
      </c>
      <c r="F884" s="162" t="s">
        <v>16</v>
      </c>
      <c r="G884" s="162" t="str">
        <f>CHOOSE(MONTH(H884), "Janvier", "Fevrier", "Mars", "Avril", "Mai", "Juin", "Juillet", "Aout", "Septembre", "Octobre", "Novembre", "Decembre")</f>
        <v>Janvier</v>
      </c>
      <c r="H884" s="153">
        <v>42751</v>
      </c>
      <c r="I884" s="84" t="s">
        <v>1051</v>
      </c>
      <c r="J884" s="162" t="s">
        <v>1052</v>
      </c>
      <c r="K884" s="162" t="s">
        <v>1057</v>
      </c>
      <c r="L884" s="72"/>
      <c r="M884" s="80" t="str">
        <f>IFERROR(VLOOKUP(K884,REFERENCES!R:S,2,FALSE),"")</f>
        <v>Nombre</v>
      </c>
      <c r="N884" s="75">
        <v>81</v>
      </c>
      <c r="O884" s="75"/>
      <c r="P884" s="75"/>
      <c r="Q884" s="75"/>
      <c r="R884" s="79">
        <v>835</v>
      </c>
      <c r="S884" s="75">
        <v>167</v>
      </c>
      <c r="U884" s="162" t="s">
        <v>153</v>
      </c>
      <c r="V884" s="162" t="s">
        <v>280</v>
      </c>
      <c r="W884" s="86"/>
      <c r="X884" s="166" t="s">
        <v>2780</v>
      </c>
      <c r="AB884" s="162" t="str">
        <f>UPPER(LEFT(A884,3)&amp;YEAR(H884)&amp;MONTH(H884)&amp;DAY((H884))&amp;LEFT(U884,2)&amp;LEFT(V884,2)&amp;LEFT(W884,2))</f>
        <v>CRO2017116NIAR</v>
      </c>
      <c r="AC884" s="162">
        <f>COUNTIF($AB$4:$AB$297,AB884)</f>
        <v>0</v>
      </c>
      <c r="AD884" s="162" t="str">
        <f>VLOOKUP(U884,NIVEAUXADMIN!A:B,2,FALSE)</f>
        <v>HT10</v>
      </c>
      <c r="AE884" s="162" t="str">
        <f>VLOOKUP(V884,NIVEAUXADMIN!E:F,2,FALSE)</f>
        <v>HT101024</v>
      </c>
      <c r="AF884" s="162" t="e">
        <f>VLOOKUP(W884,NIVEAUXADMIN!I:J,2,FALSE)</f>
        <v>#N/A</v>
      </c>
      <c r="AG884" s="162">
        <f>IF(SUMPRODUCT(($A$4:$A884=A884)*($V$4:$V884=V884))&gt;1,0,1)</f>
        <v>0</v>
      </c>
    </row>
    <row r="885" spans="1:33" s="162" customFormat="1" ht="15" customHeight="1">
      <c r="A885" s="162" t="s">
        <v>2847</v>
      </c>
      <c r="B885" s="162" t="s">
        <v>2848</v>
      </c>
      <c r="C885" s="162" t="s">
        <v>38</v>
      </c>
      <c r="D885" s="162" t="s">
        <v>2702</v>
      </c>
      <c r="F885" s="162" t="s">
        <v>16</v>
      </c>
      <c r="G885" s="162" t="str">
        <f>CHOOSE(MONTH(H885), "Janvier", "Fevrier", "Mars", "Avril", "Mai", "Juin", "Juillet", "Aout", "Septembre", "Octobre", "Novembre", "Decembre")</f>
        <v>Janvier</v>
      </c>
      <c r="H885" s="153">
        <v>42751</v>
      </c>
      <c r="I885" s="84" t="s">
        <v>1051</v>
      </c>
      <c r="J885" s="162" t="s">
        <v>1052</v>
      </c>
      <c r="K885" s="162" t="s">
        <v>1058</v>
      </c>
      <c r="L885" s="72"/>
      <c r="M885" s="80" t="str">
        <f>IFERROR(VLOOKUP(K885,REFERENCES!R:S,2,FALSE),"")</f>
        <v>Nombre</v>
      </c>
      <c r="N885" s="75">
        <v>125</v>
      </c>
      <c r="O885" s="75"/>
      <c r="P885" s="75"/>
      <c r="Q885" s="75"/>
      <c r="R885" s="79">
        <v>835</v>
      </c>
      <c r="S885" s="75">
        <v>167</v>
      </c>
      <c r="U885" s="162" t="s">
        <v>153</v>
      </c>
      <c r="V885" s="162" t="s">
        <v>280</v>
      </c>
      <c r="W885" s="86"/>
      <c r="X885" s="166" t="s">
        <v>2780</v>
      </c>
      <c r="AB885" s="162" t="str">
        <f>UPPER(LEFT(A885,3)&amp;YEAR(H885)&amp;MONTH(H885)&amp;DAY((H885))&amp;LEFT(U885,2)&amp;LEFT(V885,2)&amp;LEFT(W885,2))</f>
        <v>CRO2017116NIAR</v>
      </c>
      <c r="AC885" s="162">
        <f>COUNTIF($AB$4:$AB$297,AB885)</f>
        <v>0</v>
      </c>
      <c r="AD885" s="162" t="str">
        <f>VLOOKUP(U885,NIVEAUXADMIN!A:B,2,FALSE)</f>
        <v>HT10</v>
      </c>
      <c r="AE885" s="162" t="str">
        <f>VLOOKUP(V885,NIVEAUXADMIN!E:F,2,FALSE)</f>
        <v>HT101024</v>
      </c>
      <c r="AF885" s="162" t="e">
        <f>VLOOKUP(W885,NIVEAUXADMIN!I:J,2,FALSE)</f>
        <v>#N/A</v>
      </c>
      <c r="AG885" s="162">
        <f>IF(SUMPRODUCT(($A$4:$A885=A885)*($V$4:$V885=V885))&gt;1,0,1)</f>
        <v>0</v>
      </c>
    </row>
    <row r="886" spans="1:33" s="162" customFormat="1" ht="15" customHeight="1">
      <c r="A886" s="162" t="s">
        <v>2847</v>
      </c>
      <c r="B886" s="162" t="s">
        <v>2848</v>
      </c>
      <c r="C886" s="162" t="s">
        <v>38</v>
      </c>
      <c r="D886" s="162" t="s">
        <v>2702</v>
      </c>
      <c r="F886" s="162" t="s">
        <v>16</v>
      </c>
      <c r="G886" s="162" t="str">
        <f>CHOOSE(MONTH(H886), "Janvier", "Fevrier", "Mars", "Avril", "Mai", "Juin", "Juillet", "Aout", "Septembre", "Octobre", "Novembre", "Decembre")</f>
        <v>Decembre</v>
      </c>
      <c r="H886" s="153">
        <v>42708</v>
      </c>
      <c r="I886" s="84" t="s">
        <v>1051</v>
      </c>
      <c r="J886" s="162" t="s">
        <v>1052</v>
      </c>
      <c r="K886" s="162" t="s">
        <v>1056</v>
      </c>
      <c r="L886" s="72"/>
      <c r="M886" s="80" t="str">
        <f>IFERROR(VLOOKUP(K886,REFERENCES!R:S,2,FALSE),"")</f>
        <v>Nombre</v>
      </c>
      <c r="N886" s="75">
        <v>14</v>
      </c>
      <c r="O886" s="75"/>
      <c r="P886" s="75"/>
      <c r="Q886" s="75"/>
      <c r="R886" s="79">
        <v>35</v>
      </c>
      <c r="S886" s="75">
        <v>7</v>
      </c>
      <c r="U886" s="162" t="s">
        <v>20</v>
      </c>
      <c r="V886" s="162" t="s">
        <v>523</v>
      </c>
      <c r="W886" s="86"/>
      <c r="X886" s="166"/>
      <c r="AB886" s="162" t="str">
        <f>UPPER(LEFT(A886,3)&amp;YEAR(H886)&amp;MONTH(H886)&amp;DAY((H886))&amp;LEFT(U886,2)&amp;LEFT(V886,2)&amp;LEFT(W886,2))</f>
        <v>CRO2016124SUCO</v>
      </c>
      <c r="AC886" s="162">
        <f>COUNTIF($AB$4:$AB$297,AB886)</f>
        <v>0</v>
      </c>
      <c r="AD886" s="162" t="str">
        <f>VLOOKUP(U886,NIVEAUXADMIN!A:B,2,FALSE)</f>
        <v>HT07</v>
      </c>
      <c r="AE886" s="162" t="str">
        <f>VLOOKUP(V886,NIVEAUXADMIN!E:F,2,FALSE)</f>
        <v>HT07741</v>
      </c>
      <c r="AF886" s="162" t="e">
        <f>VLOOKUP(W886,NIVEAUXADMIN!I:J,2,FALSE)</f>
        <v>#N/A</v>
      </c>
      <c r="AG886" s="162">
        <f>IF(SUMPRODUCT(($A$4:$A886=A886)*($V$4:$V886=V886))&gt;1,0,1)</f>
        <v>0</v>
      </c>
    </row>
    <row r="887" spans="1:33" s="162" customFormat="1" ht="15" customHeight="1">
      <c r="A887" s="162" t="s">
        <v>2847</v>
      </c>
      <c r="B887" s="162" t="s">
        <v>2848</v>
      </c>
      <c r="C887" s="162" t="s">
        <v>38</v>
      </c>
      <c r="D887" s="162" t="s">
        <v>2702</v>
      </c>
      <c r="F887" s="162" t="s">
        <v>16</v>
      </c>
      <c r="G887" s="162" t="str">
        <f>CHOOSE(MONTH(H887), "Janvier", "Fevrier", "Mars", "Avril", "Mai", "Juin", "Juillet", "Aout", "Septembre", "Octobre", "Novembre", "Decembre")</f>
        <v>Decembre</v>
      </c>
      <c r="H887" s="153">
        <v>42708</v>
      </c>
      <c r="I887" s="84" t="s">
        <v>1049</v>
      </c>
      <c r="J887" s="162" t="s">
        <v>1053</v>
      </c>
      <c r="K887" s="162" t="s">
        <v>1064</v>
      </c>
      <c r="L887" s="72"/>
      <c r="M887" s="80" t="str">
        <f>IFERROR(VLOOKUP(K887,REFERENCES!R:S,2,FALSE),"")</f>
        <v>Nombre</v>
      </c>
      <c r="N887" s="75">
        <v>7</v>
      </c>
      <c r="O887" s="75"/>
      <c r="P887" s="75"/>
      <c r="Q887" s="75"/>
      <c r="R887" s="79">
        <v>35</v>
      </c>
      <c r="S887" s="75">
        <v>7</v>
      </c>
      <c r="U887" s="162" t="s">
        <v>20</v>
      </c>
      <c r="V887" s="162" t="s">
        <v>523</v>
      </c>
      <c r="W887" s="86"/>
      <c r="X887" s="166"/>
      <c r="AB887" s="162" t="str">
        <f>UPPER(LEFT(A887,3)&amp;YEAR(H887)&amp;MONTH(H887)&amp;DAY((H887))&amp;LEFT(U887,2)&amp;LEFT(V887,2)&amp;LEFT(W887,2))</f>
        <v>CRO2016124SUCO</v>
      </c>
      <c r="AC887" s="162">
        <f>COUNTIF($AB$4:$AB$297,AB887)</f>
        <v>0</v>
      </c>
      <c r="AD887" s="162" t="str">
        <f>VLOOKUP(U887,NIVEAUXADMIN!A:B,2,FALSE)</f>
        <v>HT07</v>
      </c>
      <c r="AE887" s="162" t="str">
        <f>VLOOKUP(V887,NIVEAUXADMIN!E:F,2,FALSE)</f>
        <v>HT07741</v>
      </c>
      <c r="AF887" s="162" t="e">
        <f>VLOOKUP(W887,NIVEAUXADMIN!I:J,2,FALSE)</f>
        <v>#N/A</v>
      </c>
      <c r="AG887" s="162">
        <f>IF(SUMPRODUCT(($A$4:$A887=A887)*($V$4:$V887=V887))&gt;1,0,1)</f>
        <v>0</v>
      </c>
    </row>
    <row r="888" spans="1:33" s="162" customFormat="1" ht="15" customHeight="1">
      <c r="A888" s="162" t="s">
        <v>2847</v>
      </c>
      <c r="B888" s="162" t="s">
        <v>2848</v>
      </c>
      <c r="C888" s="162" t="s">
        <v>38</v>
      </c>
      <c r="D888" s="162" t="s">
        <v>2702</v>
      </c>
      <c r="F888" s="162" t="s">
        <v>16</v>
      </c>
      <c r="G888" s="162" t="str">
        <f>CHOOSE(MONTH(H888), "Janvier", "Fevrier", "Mars", "Avril", "Mai", "Juin", "Juillet", "Aout", "Septembre", "Octobre", "Novembre", "Decembre")</f>
        <v>Decembre</v>
      </c>
      <c r="H888" s="153">
        <v>42708</v>
      </c>
      <c r="I888" s="84" t="s">
        <v>1049</v>
      </c>
      <c r="J888" s="162" t="s">
        <v>1053</v>
      </c>
      <c r="K888" s="162" t="s">
        <v>1048</v>
      </c>
      <c r="L888" s="72"/>
      <c r="M888" s="80" t="str">
        <f>IFERROR(VLOOKUP(K888,REFERENCES!R:S,2,FALSE),"")</f>
        <v>Nombre</v>
      </c>
      <c r="N888" s="75">
        <v>7</v>
      </c>
      <c r="O888" s="75"/>
      <c r="P888" s="75"/>
      <c r="Q888" s="75"/>
      <c r="R888" s="79">
        <v>35</v>
      </c>
      <c r="S888" s="75">
        <v>7</v>
      </c>
      <c r="U888" s="162" t="s">
        <v>20</v>
      </c>
      <c r="V888" s="162" t="s">
        <v>523</v>
      </c>
      <c r="W888" s="86"/>
      <c r="X888" s="166"/>
      <c r="AB888" s="162" t="str">
        <f>UPPER(LEFT(A888,3)&amp;YEAR(H888)&amp;MONTH(H888)&amp;DAY((H888))&amp;LEFT(U888,2)&amp;LEFT(V888,2)&amp;LEFT(W888,2))</f>
        <v>CRO2016124SUCO</v>
      </c>
      <c r="AC888" s="162">
        <f>COUNTIF($AB$4:$AB$297,AB888)</f>
        <v>0</v>
      </c>
      <c r="AD888" s="162" t="str">
        <f>VLOOKUP(U888,NIVEAUXADMIN!A:B,2,FALSE)</f>
        <v>HT07</v>
      </c>
      <c r="AE888" s="162" t="str">
        <f>VLOOKUP(V888,NIVEAUXADMIN!E:F,2,FALSE)</f>
        <v>HT07741</v>
      </c>
      <c r="AF888" s="162" t="e">
        <f>VLOOKUP(W888,NIVEAUXADMIN!I:J,2,FALSE)</f>
        <v>#N/A</v>
      </c>
      <c r="AG888" s="162">
        <f>IF(SUMPRODUCT(($A$4:$A888=A888)*($V$4:$V888=V888))&gt;1,0,1)</f>
        <v>0</v>
      </c>
    </row>
    <row r="889" spans="1:33" s="162" customFormat="1" ht="15" customHeight="1">
      <c r="A889" s="162" t="s">
        <v>2847</v>
      </c>
      <c r="B889" s="162" t="s">
        <v>2848</v>
      </c>
      <c r="C889" s="162" t="s">
        <v>38</v>
      </c>
      <c r="D889" s="162" t="s">
        <v>2702</v>
      </c>
      <c r="F889" s="162" t="s">
        <v>16</v>
      </c>
      <c r="G889" s="162" t="str">
        <f>CHOOSE(MONTH(H889), "Janvier", "Fevrier", "Mars", "Avril", "Mai", "Juin", "Juillet", "Aout", "Septembre", "Octobre", "Novembre", "Decembre")</f>
        <v>Decembre</v>
      </c>
      <c r="H889" s="153">
        <v>42708</v>
      </c>
      <c r="I889" s="84" t="s">
        <v>1051</v>
      </c>
      <c r="J889" s="162" t="s">
        <v>1052</v>
      </c>
      <c r="K889" s="162" t="s">
        <v>1063</v>
      </c>
      <c r="L889" s="72"/>
      <c r="M889" s="80" t="str">
        <f>IFERROR(VLOOKUP(K889,REFERENCES!R:S,2,FALSE),"")</f>
        <v>Nombre</v>
      </c>
      <c r="N889" s="75">
        <v>7</v>
      </c>
      <c r="O889" s="75"/>
      <c r="P889" s="75"/>
      <c r="Q889" s="75"/>
      <c r="R889" s="79">
        <v>35</v>
      </c>
      <c r="S889" s="75">
        <v>7</v>
      </c>
      <c r="U889" s="162" t="s">
        <v>20</v>
      </c>
      <c r="V889" s="162" t="s">
        <v>523</v>
      </c>
      <c r="W889" s="86"/>
      <c r="X889" s="166"/>
      <c r="AB889" s="162" t="str">
        <f>UPPER(LEFT(A889,3)&amp;YEAR(H889)&amp;MONTH(H889)&amp;DAY((H889))&amp;LEFT(U889,2)&amp;LEFT(V889,2)&amp;LEFT(W889,2))</f>
        <v>CRO2016124SUCO</v>
      </c>
      <c r="AC889" s="162">
        <f>COUNTIF($AB$4:$AB$297,AB889)</f>
        <v>0</v>
      </c>
      <c r="AD889" s="162" t="str">
        <f>VLOOKUP(U889,NIVEAUXADMIN!A:B,2,FALSE)</f>
        <v>HT07</v>
      </c>
      <c r="AE889" s="162" t="str">
        <f>VLOOKUP(V889,NIVEAUXADMIN!E:F,2,FALSE)</f>
        <v>HT07741</v>
      </c>
      <c r="AF889" s="162" t="e">
        <f>VLOOKUP(W889,NIVEAUXADMIN!I:J,2,FALSE)</f>
        <v>#N/A</v>
      </c>
      <c r="AG889" s="162">
        <f>IF(SUMPRODUCT(($A$4:$A889=A889)*($V$4:$V889=V889))&gt;1,0,1)</f>
        <v>0</v>
      </c>
    </row>
    <row r="890" spans="1:33" s="162" customFormat="1" ht="15" customHeight="1">
      <c r="A890" s="162" t="s">
        <v>2847</v>
      </c>
      <c r="B890" s="162" t="s">
        <v>2848</v>
      </c>
      <c r="C890" s="162" t="s">
        <v>38</v>
      </c>
      <c r="D890" s="162" t="s">
        <v>2702</v>
      </c>
      <c r="F890" s="162" t="s">
        <v>16</v>
      </c>
      <c r="G890" s="162" t="str">
        <f>CHOOSE(MONTH(H890), "Janvier", "Fevrier", "Mars", "Avril", "Mai", "Juin", "Juillet", "Aout", "Septembre", "Octobre", "Novembre", "Decembre")</f>
        <v>Decembre</v>
      </c>
      <c r="H890" s="153">
        <v>42721</v>
      </c>
      <c r="I890" s="84" t="s">
        <v>1049</v>
      </c>
      <c r="J890" s="162" t="s">
        <v>1053</v>
      </c>
      <c r="K890" s="162" t="s">
        <v>1185</v>
      </c>
      <c r="L890" s="72"/>
      <c r="M890" s="80" t="str">
        <f>IFERROR(VLOOKUP(K890,REFERENCES!R:S,2,FALSE),"")</f>
        <v>Nombre</v>
      </c>
      <c r="N890" s="75">
        <v>245</v>
      </c>
      <c r="O890" s="75"/>
      <c r="P890" s="75"/>
      <c r="Q890" s="75"/>
      <c r="R890" s="79" t="s">
        <v>1875</v>
      </c>
      <c r="S890" s="75"/>
      <c r="U890" s="162" t="s">
        <v>20</v>
      </c>
      <c r="V890" s="162" t="s">
        <v>554</v>
      </c>
      <c r="W890" s="86" t="s">
        <v>1657</v>
      </c>
      <c r="X890" s="166" t="s">
        <v>2827</v>
      </c>
      <c r="AB890" s="162" t="str">
        <f>UPPER(LEFT(A890,3)&amp;YEAR(H890)&amp;MONTH(H890)&amp;DAY((H890))&amp;LEFT(U890,2)&amp;LEFT(V890,2)&amp;LEFT(W890,2))</f>
        <v>CRO20161217SUTO4È</v>
      </c>
      <c r="AC890" s="162">
        <f>COUNTIF($AB$4:$AB$297,AB890)</f>
        <v>0</v>
      </c>
      <c r="AD890" s="162" t="str">
        <f>VLOOKUP(U890,NIVEAUXADMIN!A:B,2,FALSE)</f>
        <v>HT07</v>
      </c>
      <c r="AE890" s="162" t="str">
        <f>VLOOKUP(V890,NIVEAUXADMIN!E:F,2,FALSE)</f>
        <v>HT07712</v>
      </c>
      <c r="AF890" s="162" t="str">
        <f>VLOOKUP(W890,NIVEAUXADMIN!I:J,2,FALSE)</f>
        <v>HT07712-04</v>
      </c>
      <c r="AG890" s="162">
        <f>IF(SUMPRODUCT(($A$4:$A890=A890)*($V$4:$V890=V890))&gt;1,0,1)</f>
        <v>0</v>
      </c>
    </row>
    <row r="891" spans="1:33" s="162" customFormat="1" ht="15" customHeight="1">
      <c r="A891" s="162" t="s">
        <v>2847</v>
      </c>
      <c r="B891" s="162" t="s">
        <v>2848</v>
      </c>
      <c r="C891" s="162" t="s">
        <v>38</v>
      </c>
      <c r="D891" s="162" t="s">
        <v>2702</v>
      </c>
      <c r="F891" s="162" t="s">
        <v>16</v>
      </c>
      <c r="G891" s="162" t="str">
        <f>CHOOSE(MONTH(H891), "Janvier", "Fevrier", "Mars", "Avril", "Mai", "Juin", "Juillet", "Aout", "Septembre", "Octobre", "Novembre", "Decembre")</f>
        <v>Decembre</v>
      </c>
      <c r="H891" s="153">
        <v>42725</v>
      </c>
      <c r="I891" s="84" t="s">
        <v>1051</v>
      </c>
      <c r="J891" s="162" t="s">
        <v>1052</v>
      </c>
      <c r="K891" s="162" t="s">
        <v>1062</v>
      </c>
      <c r="L891" s="72"/>
      <c r="M891" s="80" t="str">
        <f>IFERROR(VLOOKUP(K891,REFERENCES!R:S,2,FALSE),"")</f>
        <v>Nombre</v>
      </c>
      <c r="N891" s="75">
        <v>178</v>
      </c>
      <c r="O891" s="75"/>
      <c r="P891" s="75"/>
      <c r="Q891" s="75"/>
      <c r="R891" s="79">
        <v>890</v>
      </c>
      <c r="S891" s="75">
        <v>178</v>
      </c>
      <c r="U891" s="162" t="s">
        <v>153</v>
      </c>
      <c r="V891" s="162" t="s">
        <v>287</v>
      </c>
      <c r="W891" s="86"/>
      <c r="X891" s="166" t="s">
        <v>2835</v>
      </c>
      <c r="AB891" s="162" t="str">
        <f>UPPER(LEFT(A891,3)&amp;YEAR(H891)&amp;MONTH(H891)&amp;DAY((H891))&amp;LEFT(U891,2)&amp;LEFT(V891,2)&amp;LEFT(W891,2))</f>
        <v>CRO20161221NIFO</v>
      </c>
      <c r="AC891" s="162">
        <f>COUNTIF($AB$4:$AB$297,AB891)</f>
        <v>0</v>
      </c>
      <c r="AD891" s="162" t="str">
        <f>VLOOKUP(U891,NIVEAUXADMIN!A:B,2,FALSE)</f>
        <v>HT10</v>
      </c>
      <c r="AE891" s="162" t="str">
        <f>VLOOKUP(V891,NIVEAUXADMIN!E:F,2,FALSE)</f>
        <v>HT101013</v>
      </c>
      <c r="AF891" s="162" t="e">
        <f>VLOOKUP(W891,NIVEAUXADMIN!I:J,2,FALSE)</f>
        <v>#N/A</v>
      </c>
      <c r="AG891" s="162">
        <f>IF(SUMPRODUCT(($A$4:$A891=A891)*($V$4:$V891=V891))&gt;1,0,1)</f>
        <v>0</v>
      </c>
    </row>
    <row r="892" spans="1:33" s="162" customFormat="1" ht="15" customHeight="1">
      <c r="A892" s="162" t="s">
        <v>2847</v>
      </c>
      <c r="B892" s="162" t="s">
        <v>2848</v>
      </c>
      <c r="C892" s="162" t="s">
        <v>38</v>
      </c>
      <c r="D892" s="162" t="s">
        <v>2702</v>
      </c>
      <c r="F892" s="162" t="s">
        <v>16</v>
      </c>
      <c r="G892" s="162" t="str">
        <f>CHOOSE(MONTH(H892), "Janvier", "Fevrier", "Mars", "Avril", "Mai", "Juin", "Juillet", "Aout", "Septembre", "Octobre", "Novembre", "Decembre")</f>
        <v>Decembre</v>
      </c>
      <c r="H892" s="153">
        <v>42725</v>
      </c>
      <c r="I892" s="84" t="s">
        <v>1051</v>
      </c>
      <c r="J892" s="162" t="s">
        <v>1052</v>
      </c>
      <c r="K892" s="162" t="s">
        <v>1054</v>
      </c>
      <c r="L892" s="72"/>
      <c r="M892" s="80" t="str">
        <f>IFERROR(VLOOKUP(K892,REFERENCES!R:S,2,FALSE),"")</f>
        <v>Nombre</v>
      </c>
      <c r="N892" s="75">
        <v>178</v>
      </c>
      <c r="O892" s="75"/>
      <c r="P892" s="75"/>
      <c r="Q892" s="75"/>
      <c r="R892" s="79">
        <v>890</v>
      </c>
      <c r="S892" s="75">
        <v>178</v>
      </c>
      <c r="U892" s="162" t="s">
        <v>153</v>
      </c>
      <c r="V892" s="162" t="s">
        <v>287</v>
      </c>
      <c r="W892" s="86"/>
      <c r="X892" s="166" t="s">
        <v>2835</v>
      </c>
      <c r="AB892" s="162" t="str">
        <f>UPPER(LEFT(A892,3)&amp;YEAR(H892)&amp;MONTH(H892)&amp;DAY((H892))&amp;LEFT(U892,2)&amp;LEFT(V892,2)&amp;LEFT(W892,2))</f>
        <v>CRO20161221NIFO</v>
      </c>
      <c r="AC892" s="162">
        <f>COUNTIF($AB$4:$AB$297,AB892)</f>
        <v>0</v>
      </c>
      <c r="AD892" s="162" t="str">
        <f>VLOOKUP(U892,NIVEAUXADMIN!A:B,2,FALSE)</f>
        <v>HT10</v>
      </c>
      <c r="AE892" s="162" t="str">
        <f>VLOOKUP(V892,NIVEAUXADMIN!E:F,2,FALSE)</f>
        <v>HT101013</v>
      </c>
      <c r="AF892" s="162" t="e">
        <f>VLOOKUP(W892,NIVEAUXADMIN!I:J,2,FALSE)</f>
        <v>#N/A</v>
      </c>
      <c r="AG892" s="162">
        <f>IF(SUMPRODUCT(($A$4:$A892=A892)*($V$4:$V892=V892))&gt;1,0,1)</f>
        <v>0</v>
      </c>
    </row>
    <row r="893" spans="1:33" s="162" customFormat="1" ht="15" customHeight="1">
      <c r="A893" s="162" t="s">
        <v>2847</v>
      </c>
      <c r="B893" s="162" t="s">
        <v>2848</v>
      </c>
      <c r="C893" s="162" t="s">
        <v>38</v>
      </c>
      <c r="D893" s="162" t="s">
        <v>2702</v>
      </c>
      <c r="F893" s="162" t="s">
        <v>16</v>
      </c>
      <c r="G893" s="162" t="str">
        <f>CHOOSE(MONTH(H893), "Janvier", "Fevrier", "Mars", "Avril", "Mai", "Juin", "Juillet", "Aout", "Septembre", "Octobre", "Novembre", "Decembre")</f>
        <v>Decembre</v>
      </c>
      <c r="H893" s="153">
        <v>42725</v>
      </c>
      <c r="I893" s="84" t="s">
        <v>1051</v>
      </c>
      <c r="J893" s="162" t="s">
        <v>1052</v>
      </c>
      <c r="K893" s="162" t="s">
        <v>1057</v>
      </c>
      <c r="L893" s="72"/>
      <c r="M893" s="80" t="str">
        <f>IFERROR(VLOOKUP(K893,REFERENCES!R:S,2,FALSE),"")</f>
        <v>Nombre</v>
      </c>
      <c r="N893" s="75">
        <v>178</v>
      </c>
      <c r="O893" s="75"/>
      <c r="P893" s="75"/>
      <c r="Q893" s="75"/>
      <c r="R893" s="79">
        <v>890</v>
      </c>
      <c r="S893" s="75">
        <v>178</v>
      </c>
      <c r="U893" s="162" t="s">
        <v>153</v>
      </c>
      <c r="V893" s="162" t="s">
        <v>287</v>
      </c>
      <c r="W893" s="86"/>
      <c r="X893" s="166" t="s">
        <v>2835</v>
      </c>
      <c r="AB893" s="162" t="str">
        <f>UPPER(LEFT(A893,3)&amp;YEAR(H893)&amp;MONTH(H893)&amp;DAY((H893))&amp;LEFT(U893,2)&amp;LEFT(V893,2)&amp;LEFT(W893,2))</f>
        <v>CRO20161221NIFO</v>
      </c>
      <c r="AC893" s="162">
        <f>COUNTIF($AB$4:$AB$297,AB893)</f>
        <v>0</v>
      </c>
      <c r="AD893" s="162" t="str">
        <f>VLOOKUP(U893,NIVEAUXADMIN!A:B,2,FALSE)</f>
        <v>HT10</v>
      </c>
      <c r="AE893" s="162" t="str">
        <f>VLOOKUP(V893,NIVEAUXADMIN!E:F,2,FALSE)</f>
        <v>HT101013</v>
      </c>
      <c r="AF893" s="162" t="e">
        <f>VLOOKUP(W893,NIVEAUXADMIN!I:J,2,FALSE)</f>
        <v>#N/A</v>
      </c>
      <c r="AG893" s="162">
        <f>IF(SUMPRODUCT(($A$4:$A893=A893)*($V$4:$V893=V893))&gt;1,0,1)</f>
        <v>0</v>
      </c>
    </row>
    <row r="894" spans="1:33" s="162" customFormat="1" ht="15" customHeight="1">
      <c r="A894" s="162" t="s">
        <v>2847</v>
      </c>
      <c r="B894" s="162" t="s">
        <v>2848</v>
      </c>
      <c r="C894" s="162" t="s">
        <v>38</v>
      </c>
      <c r="D894" s="162" t="s">
        <v>2702</v>
      </c>
      <c r="F894" s="162" t="s">
        <v>16</v>
      </c>
      <c r="G894" s="162" t="str">
        <f>CHOOSE(MONTH(H894), "Janvier", "Fevrier", "Mars", "Avril", "Mai", "Juin", "Juillet", "Aout", "Septembre", "Octobre", "Novembre", "Decembre")</f>
        <v>Decembre</v>
      </c>
      <c r="H894" s="153">
        <v>42725</v>
      </c>
      <c r="I894" s="84" t="s">
        <v>1051</v>
      </c>
      <c r="J894" s="162" t="s">
        <v>1052</v>
      </c>
      <c r="K894" s="162" t="s">
        <v>1058</v>
      </c>
      <c r="L894" s="72"/>
      <c r="M894" s="80" t="str">
        <f>IFERROR(VLOOKUP(K894,REFERENCES!R:S,2,FALSE),"")</f>
        <v>Nombre</v>
      </c>
      <c r="N894" s="75">
        <v>356</v>
      </c>
      <c r="O894" s="75"/>
      <c r="P894" s="75"/>
      <c r="Q894" s="75"/>
      <c r="R894" s="79">
        <v>890</v>
      </c>
      <c r="S894" s="75">
        <v>178</v>
      </c>
      <c r="U894" s="162" t="s">
        <v>153</v>
      </c>
      <c r="V894" s="162" t="s">
        <v>287</v>
      </c>
      <c r="W894" s="86"/>
      <c r="X894" s="166" t="s">
        <v>2835</v>
      </c>
      <c r="AB894" s="162" t="str">
        <f>UPPER(LEFT(A894,3)&amp;YEAR(H894)&amp;MONTH(H894)&amp;DAY((H894))&amp;LEFT(U894,2)&amp;LEFT(V894,2)&amp;LEFT(W894,2))</f>
        <v>CRO20161221NIFO</v>
      </c>
      <c r="AC894" s="162">
        <f>COUNTIF($AB$4:$AB$297,AB894)</f>
        <v>0</v>
      </c>
      <c r="AD894" s="162" t="str">
        <f>VLOOKUP(U894,NIVEAUXADMIN!A:B,2,FALSE)</f>
        <v>HT10</v>
      </c>
      <c r="AE894" s="162" t="str">
        <f>VLOOKUP(V894,NIVEAUXADMIN!E:F,2,FALSE)</f>
        <v>HT101013</v>
      </c>
      <c r="AF894" s="162" t="e">
        <f>VLOOKUP(W894,NIVEAUXADMIN!I:J,2,FALSE)</f>
        <v>#N/A</v>
      </c>
      <c r="AG894" s="162">
        <f>IF(SUMPRODUCT(($A$4:$A894=A894)*($V$4:$V894=V894))&gt;1,0,1)</f>
        <v>0</v>
      </c>
    </row>
    <row r="895" spans="1:33" s="162" customFormat="1" ht="15" customHeight="1">
      <c r="A895" s="162" t="s">
        <v>2847</v>
      </c>
      <c r="B895" s="162" t="s">
        <v>2848</v>
      </c>
      <c r="C895" s="162" t="s">
        <v>38</v>
      </c>
      <c r="D895" s="162" t="s">
        <v>2702</v>
      </c>
      <c r="F895" s="162" t="s">
        <v>16</v>
      </c>
      <c r="G895" s="162" t="str">
        <f>CHOOSE(MONTH(H895), "Janvier", "Fevrier", "Mars", "Avril", "Mai", "Juin", "Juillet", "Aout", "Septembre", "Octobre", "Novembre", "Decembre")</f>
        <v>Decembre</v>
      </c>
      <c r="H895" s="153">
        <v>42727</v>
      </c>
      <c r="I895" s="84" t="s">
        <v>1051</v>
      </c>
      <c r="J895" s="162" t="s">
        <v>1052</v>
      </c>
      <c r="K895" s="162" t="s">
        <v>1062</v>
      </c>
      <c r="L895" s="72"/>
      <c r="M895" s="80" t="str">
        <f>IFERROR(VLOOKUP(K895,REFERENCES!R:S,2,FALSE),"")</f>
        <v>Nombre</v>
      </c>
      <c r="N895" s="75">
        <v>278</v>
      </c>
      <c r="O895" s="75"/>
      <c r="P895" s="75"/>
      <c r="Q895" s="75"/>
      <c r="R895" s="79">
        <v>1390</v>
      </c>
      <c r="S895" s="75">
        <v>278</v>
      </c>
      <c r="U895" s="162" t="s">
        <v>153</v>
      </c>
      <c r="V895" s="162" t="s">
        <v>287</v>
      </c>
      <c r="W895" s="86" t="s">
        <v>1660</v>
      </c>
      <c r="X895" s="166" t="s">
        <v>2839</v>
      </c>
      <c r="AB895" s="162" t="str">
        <f>UPPER(LEFT(A895,3)&amp;YEAR(H895)&amp;MONTH(H895)&amp;DAY((H895))&amp;LEFT(U895,2)&amp;LEFT(V895,2)&amp;LEFT(W895,2))</f>
        <v>CRO20161223NIFO4È</v>
      </c>
      <c r="AC895" s="162">
        <f>COUNTIF($AB$4:$AB$297,AB895)</f>
        <v>0</v>
      </c>
      <c r="AD895" s="162" t="str">
        <f>VLOOKUP(U895,NIVEAUXADMIN!A:B,2,FALSE)</f>
        <v>HT10</v>
      </c>
      <c r="AE895" s="162" t="str">
        <f>VLOOKUP(V895,NIVEAUXADMIN!E:F,2,FALSE)</f>
        <v>HT101013</v>
      </c>
      <c r="AF895" s="162" t="str">
        <f>VLOOKUP(W895,NIVEAUXADMIN!I:J,2,FALSE)</f>
        <v>HT101013-03</v>
      </c>
      <c r="AG895" s="162">
        <f>IF(SUMPRODUCT(($A$4:$A895=A895)*($V$4:$V895=V895))&gt;1,0,1)</f>
        <v>0</v>
      </c>
    </row>
    <row r="896" spans="1:33" s="162" customFormat="1" ht="15" customHeight="1">
      <c r="A896" s="162" t="s">
        <v>2847</v>
      </c>
      <c r="B896" s="162" t="s">
        <v>2848</v>
      </c>
      <c r="C896" s="162" t="s">
        <v>38</v>
      </c>
      <c r="D896" s="162" t="s">
        <v>2702</v>
      </c>
      <c r="F896" s="162" t="s">
        <v>16</v>
      </c>
      <c r="G896" s="162" t="str">
        <f>CHOOSE(MONTH(H896), "Janvier", "Fevrier", "Mars", "Avril", "Mai", "Juin", "Juillet", "Aout", "Septembre", "Octobre", "Novembre", "Decembre")</f>
        <v>Decembre</v>
      </c>
      <c r="H896" s="153">
        <v>42727</v>
      </c>
      <c r="I896" s="84" t="s">
        <v>1049</v>
      </c>
      <c r="J896" s="162" t="s">
        <v>1053</v>
      </c>
      <c r="K896" s="162" t="s">
        <v>1048</v>
      </c>
      <c r="L896" s="72"/>
      <c r="M896" s="80" t="str">
        <f>IFERROR(VLOOKUP(K896,REFERENCES!R:S,2,FALSE),"")</f>
        <v>Nombre</v>
      </c>
      <c r="N896" s="75">
        <v>150</v>
      </c>
      <c r="O896" s="75"/>
      <c r="P896" s="75"/>
      <c r="Q896" s="75"/>
      <c r="R896" s="79">
        <v>1390</v>
      </c>
      <c r="S896" s="75">
        <v>278</v>
      </c>
      <c r="U896" s="162" t="s">
        <v>153</v>
      </c>
      <c r="V896" s="162" t="s">
        <v>287</v>
      </c>
      <c r="W896" s="86" t="s">
        <v>1660</v>
      </c>
      <c r="X896" s="166" t="s">
        <v>2839</v>
      </c>
      <c r="AB896" s="162" t="str">
        <f>UPPER(LEFT(A896,3)&amp;YEAR(H896)&amp;MONTH(H896)&amp;DAY((H896))&amp;LEFT(U896,2)&amp;LEFT(V896,2)&amp;LEFT(W896,2))</f>
        <v>CRO20161223NIFO4È</v>
      </c>
      <c r="AC896" s="162">
        <f>COUNTIF($AB$4:$AB$297,AB896)</f>
        <v>0</v>
      </c>
      <c r="AD896" s="162" t="str">
        <f>VLOOKUP(U896,NIVEAUXADMIN!A:B,2,FALSE)</f>
        <v>HT10</v>
      </c>
      <c r="AE896" s="162" t="str">
        <f>VLOOKUP(V896,NIVEAUXADMIN!E:F,2,FALSE)</f>
        <v>HT101013</v>
      </c>
      <c r="AF896" s="162" t="str">
        <f>VLOOKUP(W896,NIVEAUXADMIN!I:J,2,FALSE)</f>
        <v>HT101013-03</v>
      </c>
      <c r="AG896" s="162">
        <f>IF(SUMPRODUCT(($A$4:$A896=A896)*($V$4:$V896=V896))&gt;1,0,1)</f>
        <v>0</v>
      </c>
    </row>
    <row r="897" spans="1:33" s="162" customFormat="1" ht="15" customHeight="1">
      <c r="A897" s="162" t="s">
        <v>2847</v>
      </c>
      <c r="B897" s="162" t="s">
        <v>2848</v>
      </c>
      <c r="C897" s="162" t="s">
        <v>38</v>
      </c>
      <c r="D897" s="162" t="s">
        <v>2702</v>
      </c>
      <c r="F897" s="162" t="s">
        <v>16</v>
      </c>
      <c r="G897" s="162" t="str">
        <f>CHOOSE(MONTH(H897), "Janvier", "Fevrier", "Mars", "Avril", "Mai", "Juin", "Juillet", "Aout", "Septembre", "Octobre", "Novembre", "Decembre")</f>
        <v>Decembre</v>
      </c>
      <c r="H897" s="153">
        <v>42727</v>
      </c>
      <c r="I897" s="84" t="s">
        <v>1051</v>
      </c>
      <c r="J897" s="162" t="s">
        <v>1052</v>
      </c>
      <c r="K897" s="162" t="s">
        <v>1057</v>
      </c>
      <c r="L897" s="72"/>
      <c r="M897" s="80" t="str">
        <f>IFERROR(VLOOKUP(K897,REFERENCES!R:S,2,FALSE),"")</f>
        <v>Nombre</v>
      </c>
      <c r="N897" s="75">
        <v>288</v>
      </c>
      <c r="O897" s="75"/>
      <c r="P897" s="75"/>
      <c r="Q897" s="75"/>
      <c r="R897" s="79">
        <v>1390</v>
      </c>
      <c r="S897" s="75">
        <v>278</v>
      </c>
      <c r="U897" s="162" t="s">
        <v>153</v>
      </c>
      <c r="V897" s="162" t="s">
        <v>287</v>
      </c>
      <c r="W897" s="86" t="s">
        <v>1660</v>
      </c>
      <c r="X897" s="166" t="s">
        <v>2839</v>
      </c>
      <c r="AB897" s="162" t="str">
        <f>UPPER(LEFT(A897,3)&amp;YEAR(H897)&amp;MONTH(H897)&amp;DAY((H897))&amp;LEFT(U897,2)&amp;LEFT(V897,2)&amp;LEFT(W897,2))</f>
        <v>CRO20161223NIFO4È</v>
      </c>
      <c r="AC897" s="162">
        <f>COUNTIF($AB$4:$AB$297,AB897)</f>
        <v>0</v>
      </c>
      <c r="AD897" s="162" t="str">
        <f>VLOOKUP(U897,NIVEAUXADMIN!A:B,2,FALSE)</f>
        <v>HT10</v>
      </c>
      <c r="AE897" s="162" t="str">
        <f>VLOOKUP(V897,NIVEAUXADMIN!E:F,2,FALSE)</f>
        <v>HT101013</v>
      </c>
      <c r="AF897" s="162" t="str">
        <f>VLOOKUP(W897,NIVEAUXADMIN!I:J,2,FALSE)</f>
        <v>HT101013-03</v>
      </c>
      <c r="AG897" s="162">
        <f>IF(SUMPRODUCT(($A$4:$A897=A897)*($V$4:$V897=V897))&gt;1,0,1)</f>
        <v>0</v>
      </c>
    </row>
    <row r="898" spans="1:33" s="162" customFormat="1" ht="15" customHeight="1">
      <c r="A898" s="162" t="s">
        <v>2847</v>
      </c>
      <c r="B898" s="162" t="s">
        <v>2848</v>
      </c>
      <c r="C898" s="162" t="s">
        <v>38</v>
      </c>
      <c r="D898" s="162" t="s">
        <v>2702</v>
      </c>
      <c r="F898" s="162" t="s">
        <v>16</v>
      </c>
      <c r="G898" s="162" t="str">
        <f>CHOOSE(MONTH(H898), "Janvier", "Fevrier", "Mars", "Avril", "Mai", "Juin", "Juillet", "Aout", "Septembre", "Octobre", "Novembre", "Decembre")</f>
        <v>Decembre</v>
      </c>
      <c r="H898" s="153">
        <v>42727</v>
      </c>
      <c r="I898" s="84" t="s">
        <v>1051</v>
      </c>
      <c r="J898" s="162" t="s">
        <v>1052</v>
      </c>
      <c r="K898" s="162" t="s">
        <v>1058</v>
      </c>
      <c r="L898" s="72"/>
      <c r="M898" s="80" t="str">
        <f>IFERROR(VLOOKUP(K898,REFERENCES!R:S,2,FALSE),"")</f>
        <v>Nombre</v>
      </c>
      <c r="N898" s="75">
        <v>556</v>
      </c>
      <c r="O898" s="75"/>
      <c r="P898" s="75"/>
      <c r="Q898" s="75"/>
      <c r="R898" s="79">
        <v>1390</v>
      </c>
      <c r="S898" s="75">
        <v>278</v>
      </c>
      <c r="U898" s="162" t="s">
        <v>153</v>
      </c>
      <c r="V898" s="162" t="s">
        <v>287</v>
      </c>
      <c r="W898" s="86" t="s">
        <v>1660</v>
      </c>
      <c r="X898" s="166" t="s">
        <v>2839</v>
      </c>
      <c r="AB898" s="162" t="str">
        <f>UPPER(LEFT(A898,3)&amp;YEAR(H898)&amp;MONTH(H898)&amp;DAY((H898))&amp;LEFT(U898,2)&amp;LEFT(V898,2)&amp;LEFT(W898,2))</f>
        <v>CRO20161223NIFO4È</v>
      </c>
      <c r="AC898" s="162">
        <f>COUNTIF($AB$4:$AB$297,AB898)</f>
        <v>0</v>
      </c>
      <c r="AD898" s="162" t="str">
        <f>VLOOKUP(U898,NIVEAUXADMIN!A:B,2,FALSE)</f>
        <v>HT10</v>
      </c>
      <c r="AE898" s="162" t="str">
        <f>VLOOKUP(V898,NIVEAUXADMIN!E:F,2,FALSE)</f>
        <v>HT101013</v>
      </c>
      <c r="AF898" s="162" t="str">
        <f>VLOOKUP(W898,NIVEAUXADMIN!I:J,2,FALSE)</f>
        <v>HT101013-03</v>
      </c>
      <c r="AG898" s="162">
        <f>IF(SUMPRODUCT(($A$4:$A898=A898)*($V$4:$V898=V898))&gt;1,0,1)</f>
        <v>0</v>
      </c>
    </row>
    <row r="899" spans="1:33" s="162" customFormat="1" ht="15" customHeight="1">
      <c r="A899" s="162" t="s">
        <v>2847</v>
      </c>
      <c r="B899" s="162" t="s">
        <v>2848</v>
      </c>
      <c r="C899" s="162" t="s">
        <v>38</v>
      </c>
      <c r="D899" s="162" t="s">
        <v>2702</v>
      </c>
      <c r="F899" s="162" t="s">
        <v>16</v>
      </c>
      <c r="G899" s="162" t="str">
        <f>CHOOSE(MONTH(H899), "Janvier", "Fevrier", "Mars", "Avril", "Mai", "Juin", "Juillet", "Aout", "Septembre", "Octobre", "Novembre", "Decembre")</f>
        <v>Octobre</v>
      </c>
      <c r="H899" s="153">
        <v>42670</v>
      </c>
      <c r="I899" s="84" t="s">
        <v>1051</v>
      </c>
      <c r="J899" s="162" t="s">
        <v>1052</v>
      </c>
      <c r="K899" s="162" t="s">
        <v>1062</v>
      </c>
      <c r="L899" s="72"/>
      <c r="M899" s="80" t="str">
        <f>IFERROR(VLOOKUP(K899,REFERENCES!R:S,2,FALSE),"")</f>
        <v>Nombre</v>
      </c>
      <c r="N899" s="75">
        <v>130</v>
      </c>
      <c r="O899" s="75"/>
      <c r="P899" s="75"/>
      <c r="Q899" s="75"/>
      <c r="R899" s="79">
        <v>650</v>
      </c>
      <c r="S899" s="75">
        <v>130</v>
      </c>
      <c r="U899" s="162" t="s">
        <v>20</v>
      </c>
      <c r="V899" s="162" t="s">
        <v>551</v>
      </c>
      <c r="W899" s="86"/>
      <c r="X899" s="166" t="s">
        <v>2667</v>
      </c>
      <c r="AB899" s="162" t="str">
        <f>UPPER(LEFT(A899,3)&amp;YEAR(H899)&amp;MONTH(H899)&amp;DAY((H899))&amp;LEFT(U899,2)&amp;LEFT(V899,2)&amp;LEFT(W899,2))</f>
        <v>CRO20161027SUTI</v>
      </c>
      <c r="AC899" s="162">
        <f>COUNTIF($AB$4:$AB$297,AB899)</f>
        <v>0</v>
      </c>
      <c r="AD899" s="162" t="str">
        <f>VLOOKUP(U899,NIVEAUXADMIN!A:B,2,FALSE)</f>
        <v>HT07</v>
      </c>
      <c r="AE899" s="162" t="str">
        <f>VLOOKUP(V899,NIVEAUXADMIN!E:F,2,FALSE)</f>
        <v>HT07753</v>
      </c>
      <c r="AF899" s="162" t="e">
        <f>VLOOKUP(W899,NIVEAUXADMIN!I:J,2,FALSE)</f>
        <v>#N/A</v>
      </c>
      <c r="AG899" s="162">
        <f>IF(SUMPRODUCT(($A$4:$A899=A899)*($V$4:$V899=V899))&gt;1,0,1)</f>
        <v>0</v>
      </c>
    </row>
    <row r="900" spans="1:33" s="162" customFormat="1" ht="15" customHeight="1">
      <c r="A900" s="162" t="s">
        <v>2847</v>
      </c>
      <c r="B900" s="162" t="s">
        <v>2848</v>
      </c>
      <c r="C900" s="162" t="s">
        <v>38</v>
      </c>
      <c r="D900" s="162" t="s">
        <v>2702</v>
      </c>
      <c r="F900" s="162" t="s">
        <v>16</v>
      </c>
      <c r="G900" s="162" t="str">
        <f>CHOOSE(MONTH(H900), "Janvier", "Fevrier", "Mars", "Avril", "Mai", "Juin", "Juillet", "Aout", "Septembre", "Octobre", "Novembre", "Decembre")</f>
        <v>Octobre</v>
      </c>
      <c r="H900" s="153">
        <v>42666</v>
      </c>
      <c r="I900" s="84" t="s">
        <v>1051</v>
      </c>
      <c r="J900" s="162" t="s">
        <v>1052</v>
      </c>
      <c r="K900" s="162" t="s">
        <v>1062</v>
      </c>
      <c r="L900" s="72"/>
      <c r="M900" s="80" t="str">
        <f>IFERROR(VLOOKUP(K900,REFERENCES!R:S,2,FALSE),"")</f>
        <v>Nombre</v>
      </c>
      <c r="N900" s="75">
        <v>200</v>
      </c>
      <c r="O900" s="75"/>
      <c r="P900" s="75"/>
      <c r="Q900" s="75"/>
      <c r="R900" s="79">
        <v>3160</v>
      </c>
      <c r="S900" s="75">
        <v>632</v>
      </c>
      <c r="U900" s="162" t="s">
        <v>20</v>
      </c>
      <c r="V900" s="162" t="s">
        <v>545</v>
      </c>
      <c r="W900" s="86"/>
      <c r="X900" s="166" t="s">
        <v>1145</v>
      </c>
      <c r="AB900" s="162" t="str">
        <f>UPPER(LEFT(A900,3)&amp;YEAR(H900)&amp;MONTH(H900)&amp;DAY((H900))&amp;LEFT(U900,2)&amp;LEFT(V900,2)&amp;LEFT(W900,2))</f>
        <v>CRO20161023SUST</v>
      </c>
      <c r="AC900" s="162">
        <f>COUNTIF($AB$4:$AB$297,AB900)</f>
        <v>0</v>
      </c>
      <c r="AD900" s="162" t="str">
        <f>VLOOKUP(U900,NIVEAUXADMIN!A:B,2,FALSE)</f>
        <v>HT07</v>
      </c>
      <c r="AE900" s="162" t="str">
        <f>VLOOKUP(V900,NIVEAUXADMIN!E:F,2,FALSE)</f>
        <v>HT07722</v>
      </c>
      <c r="AF900" s="162" t="e">
        <f>VLOOKUP(W900,NIVEAUXADMIN!I:J,2,FALSE)</f>
        <v>#N/A</v>
      </c>
      <c r="AG900" s="162">
        <f>IF(SUMPRODUCT(($A$4:$A900=A900)*($V$4:$V900=V900))&gt;1,0,1)</f>
        <v>0</v>
      </c>
    </row>
    <row r="901" spans="1:33" s="162" customFormat="1" ht="15" customHeight="1">
      <c r="A901" s="162" t="s">
        <v>2847</v>
      </c>
      <c r="B901" s="162" t="s">
        <v>2848</v>
      </c>
      <c r="C901" s="162" t="s">
        <v>38</v>
      </c>
      <c r="D901" s="162" t="s">
        <v>2702</v>
      </c>
      <c r="F901" s="162" t="s">
        <v>16</v>
      </c>
      <c r="G901" s="162" t="str">
        <f>CHOOSE(MONTH(H901), "Janvier", "Fevrier", "Mars", "Avril", "Mai", "Juin", "Juillet", "Aout", "Septembre", "Octobre", "Novembre", "Decembre")</f>
        <v>Octobre</v>
      </c>
      <c r="H901" s="153">
        <v>42666</v>
      </c>
      <c r="I901" s="84" t="s">
        <v>1051</v>
      </c>
      <c r="J901" s="162" t="s">
        <v>1052</v>
      </c>
      <c r="K901" s="162" t="s">
        <v>1056</v>
      </c>
      <c r="L901" s="72"/>
      <c r="M901" s="80" t="str">
        <f>IFERROR(VLOOKUP(K901,REFERENCES!R:S,2,FALSE),"")</f>
        <v>Nombre</v>
      </c>
      <c r="N901" s="75">
        <v>89</v>
      </c>
      <c r="O901" s="75"/>
      <c r="P901" s="75"/>
      <c r="Q901" s="75"/>
      <c r="R901" s="79">
        <v>3160</v>
      </c>
      <c r="S901" s="75">
        <v>632</v>
      </c>
      <c r="U901" s="162" t="s">
        <v>20</v>
      </c>
      <c r="V901" s="162" t="s">
        <v>545</v>
      </c>
      <c r="W901" s="86"/>
      <c r="X901" s="166" t="s">
        <v>1145</v>
      </c>
      <c r="AB901" s="162" t="str">
        <f>UPPER(LEFT(A901,3)&amp;YEAR(H901)&amp;MONTH(H901)&amp;DAY((H901))&amp;LEFT(U901,2)&amp;LEFT(V901,2)&amp;LEFT(W901,2))</f>
        <v>CRO20161023SUST</v>
      </c>
      <c r="AC901" s="162">
        <f>COUNTIF($AB$4:$AB$297,AB901)</f>
        <v>0</v>
      </c>
      <c r="AD901" s="162" t="str">
        <f>VLOOKUP(U901,NIVEAUXADMIN!A:B,2,FALSE)</f>
        <v>HT07</v>
      </c>
      <c r="AE901" s="162" t="str">
        <f>VLOOKUP(V901,NIVEAUXADMIN!E:F,2,FALSE)</f>
        <v>HT07722</v>
      </c>
      <c r="AF901" s="162" t="e">
        <f>VLOOKUP(W901,NIVEAUXADMIN!I:J,2,FALSE)</f>
        <v>#N/A</v>
      </c>
      <c r="AG901" s="162">
        <f>IF(SUMPRODUCT(($A$4:$A901=A901)*($V$4:$V901=V901))&gt;1,0,1)</f>
        <v>0</v>
      </c>
    </row>
    <row r="902" spans="1:33" s="162" customFormat="1" ht="15" customHeight="1">
      <c r="A902" s="162" t="s">
        <v>2847</v>
      </c>
      <c r="B902" s="162" t="s">
        <v>2848</v>
      </c>
      <c r="C902" s="162" t="s">
        <v>38</v>
      </c>
      <c r="D902" s="162" t="s">
        <v>2702</v>
      </c>
      <c r="F902" s="162" t="s">
        <v>16</v>
      </c>
      <c r="G902" s="162" t="str">
        <f>CHOOSE(MONTH(H902), "Janvier", "Fevrier", "Mars", "Avril", "Mai", "Juin", "Juillet", "Aout", "Septembre", "Octobre", "Novembre", "Decembre")</f>
        <v>Octobre</v>
      </c>
      <c r="H902" s="153">
        <v>42666</v>
      </c>
      <c r="I902" s="84" t="s">
        <v>1049</v>
      </c>
      <c r="J902" s="162" t="s">
        <v>1053</v>
      </c>
      <c r="K902" s="162" t="s">
        <v>1064</v>
      </c>
      <c r="L902" s="72"/>
      <c r="M902" s="80" t="str">
        <f>IFERROR(VLOOKUP(K902,REFERENCES!R:S,2,FALSE),"")</f>
        <v>Nombre</v>
      </c>
      <c r="N902" s="75">
        <v>2</v>
      </c>
      <c r="O902" s="75"/>
      <c r="P902" s="75"/>
      <c r="Q902" s="75"/>
      <c r="R902" s="79">
        <v>3160</v>
      </c>
      <c r="S902" s="75">
        <v>632</v>
      </c>
      <c r="U902" s="162" t="s">
        <v>20</v>
      </c>
      <c r="V902" s="162" t="s">
        <v>545</v>
      </c>
      <c r="W902" s="86"/>
      <c r="X902" s="166" t="s">
        <v>1145</v>
      </c>
      <c r="AB902" s="162" t="str">
        <f>UPPER(LEFT(A902,3)&amp;YEAR(H902)&amp;MONTH(H902)&amp;DAY((H902))&amp;LEFT(U902,2)&amp;LEFT(V902,2)&amp;LEFT(W902,2))</f>
        <v>CRO20161023SUST</v>
      </c>
      <c r="AC902" s="162">
        <f>COUNTIF($AB$4:$AB$297,AB902)</f>
        <v>0</v>
      </c>
      <c r="AD902" s="162" t="str">
        <f>VLOOKUP(U902,NIVEAUXADMIN!A:B,2,FALSE)</f>
        <v>HT07</v>
      </c>
      <c r="AE902" s="162" t="str">
        <f>VLOOKUP(V902,NIVEAUXADMIN!E:F,2,FALSE)</f>
        <v>HT07722</v>
      </c>
      <c r="AF902" s="162" t="e">
        <f>VLOOKUP(W902,NIVEAUXADMIN!I:J,2,FALSE)</f>
        <v>#N/A</v>
      </c>
      <c r="AG902" s="162">
        <f>IF(SUMPRODUCT(($A$4:$A902=A902)*($V$4:$V902=V902))&gt;1,0,1)</f>
        <v>0</v>
      </c>
    </row>
    <row r="903" spans="1:33" s="162" customFormat="1" ht="15" customHeight="1">
      <c r="A903" s="162" t="s">
        <v>2847</v>
      </c>
      <c r="B903" s="162" t="s">
        <v>2848</v>
      </c>
      <c r="C903" s="162" t="s">
        <v>38</v>
      </c>
      <c r="D903" s="162" t="s">
        <v>2702</v>
      </c>
      <c r="F903" s="162" t="s">
        <v>16</v>
      </c>
      <c r="G903" s="162" t="str">
        <f>CHOOSE(MONTH(H903), "Janvier", "Fevrier", "Mars", "Avril", "Mai", "Juin", "Juillet", "Aout", "Septembre", "Octobre", "Novembre", "Decembre")</f>
        <v>Octobre</v>
      </c>
      <c r="H903" s="153">
        <v>42666</v>
      </c>
      <c r="I903" s="84" t="s">
        <v>1051</v>
      </c>
      <c r="J903" s="162" t="s">
        <v>1052</v>
      </c>
      <c r="K903" s="162" t="s">
        <v>1063</v>
      </c>
      <c r="L903" s="72"/>
      <c r="M903" s="80" t="str">
        <f>IFERROR(VLOOKUP(K903,REFERENCES!R:S,2,FALSE),"")</f>
        <v>Nombre</v>
      </c>
      <c r="N903" s="75">
        <v>630</v>
      </c>
      <c r="O903" s="75"/>
      <c r="P903" s="75"/>
      <c r="Q903" s="75"/>
      <c r="R903" s="79">
        <v>3160</v>
      </c>
      <c r="S903" s="75">
        <v>632</v>
      </c>
      <c r="U903" s="162" t="s">
        <v>20</v>
      </c>
      <c r="V903" s="162" t="s">
        <v>545</v>
      </c>
      <c r="W903" s="86"/>
      <c r="X903" s="166" t="s">
        <v>1145</v>
      </c>
      <c r="AB903" s="162" t="str">
        <f>UPPER(LEFT(A903,3)&amp;YEAR(H903)&amp;MONTH(H903)&amp;DAY((H903))&amp;LEFT(U903,2)&amp;LEFT(V903,2)&amp;LEFT(W903,2))</f>
        <v>CRO20161023SUST</v>
      </c>
      <c r="AC903" s="162">
        <f>COUNTIF($AB$4:$AB$297,AB903)</f>
        <v>0</v>
      </c>
      <c r="AD903" s="162" t="str">
        <f>VLOOKUP(U903,NIVEAUXADMIN!A:B,2,FALSE)</f>
        <v>HT07</v>
      </c>
      <c r="AE903" s="162" t="str">
        <f>VLOOKUP(V903,NIVEAUXADMIN!E:F,2,FALSE)</f>
        <v>HT07722</v>
      </c>
      <c r="AF903" s="162" t="e">
        <f>VLOOKUP(W903,NIVEAUXADMIN!I:J,2,FALSE)</f>
        <v>#N/A</v>
      </c>
      <c r="AG903" s="162">
        <f>IF(SUMPRODUCT(($A$4:$A903=A903)*($V$4:$V903=V903))&gt;1,0,1)</f>
        <v>0</v>
      </c>
    </row>
    <row r="904" spans="1:33" s="162" customFormat="1" ht="15" customHeight="1">
      <c r="A904" s="162" t="s">
        <v>2847</v>
      </c>
      <c r="B904" s="162" t="s">
        <v>2848</v>
      </c>
      <c r="C904" s="162" t="s">
        <v>38</v>
      </c>
      <c r="D904" s="162" t="s">
        <v>2702</v>
      </c>
      <c r="F904" s="162" t="s">
        <v>16</v>
      </c>
      <c r="G904" s="162" t="str">
        <f>CHOOSE(MONTH(H904), "Janvier", "Fevrier", "Mars", "Avril", "Mai", "Juin", "Juillet", "Aout", "Septembre", "Octobre", "Novembre", "Decembre")</f>
        <v>Octobre</v>
      </c>
      <c r="H904" s="153">
        <v>42655</v>
      </c>
      <c r="I904" s="84" t="s">
        <v>1051</v>
      </c>
      <c r="J904" s="162" t="s">
        <v>1052</v>
      </c>
      <c r="K904" s="162" t="s">
        <v>1063</v>
      </c>
      <c r="L904" s="72"/>
      <c r="M904" s="80" t="str">
        <f>IFERROR(VLOOKUP(K904,REFERENCES!R:S,2,FALSE),"")</f>
        <v>Nombre</v>
      </c>
      <c r="N904" s="75">
        <v>79</v>
      </c>
      <c r="O904" s="75"/>
      <c r="P904" s="75"/>
      <c r="Q904" s="75"/>
      <c r="R904" s="79">
        <v>395</v>
      </c>
      <c r="S904" s="75">
        <v>79</v>
      </c>
      <c r="U904" s="162" t="s">
        <v>20</v>
      </c>
      <c r="V904" s="162" t="s">
        <v>21</v>
      </c>
      <c r="W904" s="86"/>
      <c r="X904" s="166" t="s">
        <v>1136</v>
      </c>
      <c r="AB904" s="162" t="str">
        <f>UPPER(LEFT(A904,3)&amp;YEAR(H904)&amp;MONTH(H904)&amp;DAY((H904))&amp;LEFT(U904,2)&amp;LEFT(V904,2)&amp;LEFT(W904,2))</f>
        <v>CRO20161012SULE</v>
      </c>
      <c r="AC904" s="162">
        <f>COUNTIF($AB$4:$AB$297,AB904)</f>
        <v>0</v>
      </c>
      <c r="AD904" s="162" t="str">
        <f>VLOOKUP(U904,NIVEAUXADMIN!A:B,2,FALSE)</f>
        <v>HT07</v>
      </c>
      <c r="AE904" s="162" t="str">
        <f>VLOOKUP(V904,NIVEAUXADMIN!E:F,2,FALSE)</f>
        <v>HT07711</v>
      </c>
      <c r="AF904" s="162" t="e">
        <f>VLOOKUP(W904,NIVEAUXADMIN!I:J,2,FALSE)</f>
        <v>#N/A</v>
      </c>
      <c r="AG904" s="162">
        <f>IF(SUMPRODUCT(($A$4:$A904=A904)*($V$4:$V904=V904))&gt;1,0,1)</f>
        <v>0</v>
      </c>
    </row>
    <row r="905" spans="1:33" s="162" customFormat="1" ht="15" customHeight="1">
      <c r="A905" s="162" t="s">
        <v>2847</v>
      </c>
      <c r="B905" s="162" t="s">
        <v>2848</v>
      </c>
      <c r="C905" s="162" t="s">
        <v>38</v>
      </c>
      <c r="D905" s="162" t="s">
        <v>2702</v>
      </c>
      <c r="F905" s="162" t="s">
        <v>16</v>
      </c>
      <c r="G905" s="162" t="str">
        <f>CHOOSE(MONTH(H905), "Janvier", "Fevrier", "Mars", "Avril", "Mai", "Juin", "Juillet", "Aout", "Septembre", "Octobre", "Novembre", "Decembre")</f>
        <v>Octobre</v>
      </c>
      <c r="H905" s="153">
        <v>42655</v>
      </c>
      <c r="I905" s="84" t="s">
        <v>1051</v>
      </c>
      <c r="J905" s="162" t="s">
        <v>1052</v>
      </c>
      <c r="K905" s="162" t="s">
        <v>1054</v>
      </c>
      <c r="L905" s="72"/>
      <c r="M905" s="80" t="str">
        <f>IFERROR(VLOOKUP(K905,REFERENCES!R:S,2,FALSE),"")</f>
        <v>Nombre</v>
      </c>
      <c r="N905" s="75">
        <v>158</v>
      </c>
      <c r="O905" s="75"/>
      <c r="P905" s="75"/>
      <c r="Q905" s="75"/>
      <c r="R905" s="79">
        <v>395</v>
      </c>
      <c r="S905" s="75">
        <v>79</v>
      </c>
      <c r="U905" s="162" t="s">
        <v>20</v>
      </c>
      <c r="V905" s="162" t="s">
        <v>21</v>
      </c>
      <c r="W905" s="86"/>
      <c r="X905" s="166" t="s">
        <v>1136</v>
      </c>
      <c r="AB905" s="162" t="str">
        <f>UPPER(LEFT(A905,3)&amp;YEAR(H905)&amp;MONTH(H905)&amp;DAY((H905))&amp;LEFT(U905,2)&amp;LEFT(V905,2)&amp;LEFT(W905,2))</f>
        <v>CRO20161012SULE</v>
      </c>
      <c r="AC905" s="162">
        <f>COUNTIF($AB$4:$AB$297,AB905)</f>
        <v>0</v>
      </c>
      <c r="AD905" s="162" t="str">
        <f>VLOOKUP(U905,NIVEAUXADMIN!A:B,2,FALSE)</f>
        <v>HT07</v>
      </c>
      <c r="AE905" s="162" t="str">
        <f>VLOOKUP(V905,NIVEAUXADMIN!E:F,2,FALSE)</f>
        <v>HT07711</v>
      </c>
      <c r="AF905" s="162" t="e">
        <f>VLOOKUP(W905,NIVEAUXADMIN!I:J,2,FALSE)</f>
        <v>#N/A</v>
      </c>
      <c r="AG905" s="162">
        <f>IF(SUMPRODUCT(($A$4:$A905=A905)*($V$4:$V905=V905))&gt;1,0,1)</f>
        <v>0</v>
      </c>
    </row>
    <row r="906" spans="1:33" s="162" customFormat="1" ht="15" customHeight="1">
      <c r="A906" s="162" t="s">
        <v>2847</v>
      </c>
      <c r="B906" s="162" t="s">
        <v>2848</v>
      </c>
      <c r="C906" s="162" t="s">
        <v>38</v>
      </c>
      <c r="D906" s="162" t="s">
        <v>2702</v>
      </c>
      <c r="F906" s="162" t="s">
        <v>16</v>
      </c>
      <c r="G906" s="162" t="str">
        <f>CHOOSE(MONTH(H906), "Janvier", "Fevrier", "Mars", "Avril", "Mai", "Juin", "Juillet", "Aout", "Septembre", "Octobre", "Novembre", "Decembre")</f>
        <v>Decembre</v>
      </c>
      <c r="H906" s="153">
        <v>42726</v>
      </c>
      <c r="I906" s="84" t="s">
        <v>1051</v>
      </c>
      <c r="J906" s="162" t="s">
        <v>1052</v>
      </c>
      <c r="K906" s="162" t="s">
        <v>1062</v>
      </c>
      <c r="L906" s="72"/>
      <c r="M906" s="80" t="str">
        <f>IFERROR(VLOOKUP(K906,REFERENCES!R:S,2,FALSE),"")</f>
        <v>Nombre</v>
      </c>
      <c r="N906" s="75">
        <v>250</v>
      </c>
      <c r="O906" s="75"/>
      <c r="P906" s="75"/>
      <c r="Q906" s="75"/>
      <c r="R906" s="79">
        <v>1250</v>
      </c>
      <c r="S906" s="75">
        <v>250</v>
      </c>
      <c r="U906" s="162" t="s">
        <v>153</v>
      </c>
      <c r="V906" s="162" t="s">
        <v>293</v>
      </c>
      <c r="W906" s="86"/>
      <c r="X906" s="166" t="s">
        <v>2838</v>
      </c>
      <c r="AB906" s="162" t="str">
        <f>UPPER(LEFT(A906,3)&amp;YEAR(H906)&amp;MONTH(H906)&amp;DAY((H906))&amp;LEFT(U906,2)&amp;LEFT(V906,2)&amp;LEFT(W906,2))</f>
        <v>CRO20161222NIL'</v>
      </c>
      <c r="AC906" s="162">
        <f>COUNTIF($AB$4:$AB$297,AB906)</f>
        <v>0</v>
      </c>
      <c r="AD906" s="162" t="str">
        <f>VLOOKUP(U906,NIVEAUXADMIN!A:B,2,FALSE)</f>
        <v>HT10</v>
      </c>
      <c r="AE906" s="162" t="str">
        <f>VLOOKUP(V906,NIVEAUXADMIN!E:F,2,FALSE)</f>
        <v>HT101023</v>
      </c>
      <c r="AF906" s="162" t="e">
        <f>VLOOKUP(W906,NIVEAUXADMIN!I:J,2,FALSE)</f>
        <v>#N/A</v>
      </c>
      <c r="AG906" s="162">
        <f>IF(SUMPRODUCT(($A$4:$A906=A906)*($V$4:$V906=V906))&gt;1,0,1)</f>
        <v>0</v>
      </c>
    </row>
    <row r="907" spans="1:33" s="162" customFormat="1" ht="15" customHeight="1">
      <c r="A907" s="162" t="s">
        <v>2847</v>
      </c>
      <c r="B907" s="162" t="s">
        <v>2848</v>
      </c>
      <c r="C907" s="162" t="s">
        <v>38</v>
      </c>
      <c r="D907" s="162" t="s">
        <v>2702</v>
      </c>
      <c r="F907" s="162" t="s">
        <v>16</v>
      </c>
      <c r="G907" s="162" t="str">
        <f>CHOOSE(MONTH(H907), "Janvier", "Fevrier", "Mars", "Avril", "Mai", "Juin", "Juillet", "Aout", "Septembre", "Octobre", "Novembre", "Decembre")</f>
        <v>Decembre</v>
      </c>
      <c r="H907" s="153">
        <v>42726</v>
      </c>
      <c r="I907" s="84" t="s">
        <v>1049</v>
      </c>
      <c r="J907" s="162" t="s">
        <v>1053</v>
      </c>
      <c r="K907" s="162" t="s">
        <v>1064</v>
      </c>
      <c r="L907" s="72"/>
      <c r="M907" s="80" t="str">
        <f>IFERROR(VLOOKUP(K907,REFERENCES!R:S,2,FALSE),"")</f>
        <v>Nombre</v>
      </c>
      <c r="N907" s="75">
        <v>22</v>
      </c>
      <c r="O907" s="75"/>
      <c r="P907" s="75"/>
      <c r="Q907" s="75"/>
      <c r="R907" s="79">
        <v>1250</v>
      </c>
      <c r="S907" s="75">
        <v>250</v>
      </c>
      <c r="U907" s="162" t="s">
        <v>153</v>
      </c>
      <c r="V907" s="162" t="s">
        <v>293</v>
      </c>
      <c r="W907" s="86"/>
      <c r="X907" s="166" t="s">
        <v>2838</v>
      </c>
      <c r="AB907" s="162" t="str">
        <f>UPPER(LEFT(A907,3)&amp;YEAR(H907)&amp;MONTH(H907)&amp;DAY((H907))&amp;LEFT(U907,2)&amp;LEFT(V907,2)&amp;LEFT(W907,2))</f>
        <v>CRO20161222NIL'</v>
      </c>
      <c r="AC907" s="162">
        <f>COUNTIF($AB$4:$AB$297,AB907)</f>
        <v>0</v>
      </c>
      <c r="AD907" s="162" t="str">
        <f>VLOOKUP(U907,NIVEAUXADMIN!A:B,2,FALSE)</f>
        <v>HT10</v>
      </c>
      <c r="AE907" s="162" t="str">
        <f>VLOOKUP(V907,NIVEAUXADMIN!E:F,2,FALSE)</f>
        <v>HT101023</v>
      </c>
      <c r="AF907" s="162" t="e">
        <f>VLOOKUP(W907,NIVEAUXADMIN!I:J,2,FALSE)</f>
        <v>#N/A</v>
      </c>
      <c r="AG907" s="162">
        <f>IF(SUMPRODUCT(($A$4:$A907=A907)*($V$4:$V907=V907))&gt;1,0,1)</f>
        <v>0</v>
      </c>
    </row>
    <row r="908" spans="1:33" s="162" customFormat="1" ht="15" customHeight="1">
      <c r="A908" s="162" t="s">
        <v>2847</v>
      </c>
      <c r="B908" s="162" t="s">
        <v>2848</v>
      </c>
      <c r="C908" s="162" t="s">
        <v>38</v>
      </c>
      <c r="D908" s="162" t="s">
        <v>2702</v>
      </c>
      <c r="F908" s="162" t="s">
        <v>16</v>
      </c>
      <c r="G908" s="162" t="str">
        <f>CHOOSE(MONTH(H908), "Janvier", "Fevrier", "Mars", "Avril", "Mai", "Juin", "Juillet", "Aout", "Septembre", "Octobre", "Novembre", "Decembre")</f>
        <v>Decembre</v>
      </c>
      <c r="H908" s="153">
        <v>42726</v>
      </c>
      <c r="I908" s="84" t="s">
        <v>1049</v>
      </c>
      <c r="J908" s="162" t="s">
        <v>1053</v>
      </c>
      <c r="K908" s="162" t="s">
        <v>1048</v>
      </c>
      <c r="L908" s="72"/>
      <c r="M908" s="80" t="str">
        <f>IFERROR(VLOOKUP(K908,REFERENCES!R:S,2,FALSE),"")</f>
        <v>Nombre</v>
      </c>
      <c r="N908" s="75">
        <v>22</v>
      </c>
      <c r="O908" s="75"/>
      <c r="P908" s="75"/>
      <c r="Q908" s="75"/>
      <c r="R908" s="79">
        <v>1250</v>
      </c>
      <c r="S908" s="75">
        <v>250</v>
      </c>
      <c r="U908" s="162" t="s">
        <v>153</v>
      </c>
      <c r="V908" s="162" t="s">
        <v>293</v>
      </c>
      <c r="W908" s="86"/>
      <c r="X908" s="166" t="s">
        <v>2838</v>
      </c>
      <c r="AB908" s="162" t="str">
        <f>UPPER(LEFT(A908,3)&amp;YEAR(H908)&amp;MONTH(H908)&amp;DAY((H908))&amp;LEFT(U908,2)&amp;LEFT(V908,2)&amp;LEFT(W908,2))</f>
        <v>CRO20161222NIL'</v>
      </c>
      <c r="AC908" s="162">
        <f>COUNTIF($AB$4:$AB$297,AB908)</f>
        <v>0</v>
      </c>
      <c r="AD908" s="162" t="str">
        <f>VLOOKUP(U908,NIVEAUXADMIN!A:B,2,FALSE)</f>
        <v>HT10</v>
      </c>
      <c r="AE908" s="162" t="str">
        <f>VLOOKUP(V908,NIVEAUXADMIN!E:F,2,FALSE)</f>
        <v>HT101023</v>
      </c>
      <c r="AF908" s="162" t="e">
        <f>VLOOKUP(W908,NIVEAUXADMIN!I:J,2,FALSE)</f>
        <v>#N/A</v>
      </c>
      <c r="AG908" s="162">
        <f>IF(SUMPRODUCT(($A$4:$A908=A908)*($V$4:$V908=V908))&gt;1,0,1)</f>
        <v>0</v>
      </c>
    </row>
    <row r="909" spans="1:33" s="162" customFormat="1" ht="15" customHeight="1">
      <c r="A909" s="162" t="s">
        <v>2847</v>
      </c>
      <c r="B909" s="162" t="s">
        <v>2848</v>
      </c>
      <c r="C909" s="162" t="s">
        <v>38</v>
      </c>
      <c r="D909" s="162" t="s">
        <v>2702</v>
      </c>
      <c r="F909" s="162" t="s">
        <v>16</v>
      </c>
      <c r="G909" s="162" t="str">
        <f>CHOOSE(MONTH(H909), "Janvier", "Fevrier", "Mars", "Avril", "Mai", "Juin", "Juillet", "Aout", "Septembre", "Octobre", "Novembre", "Decembre")</f>
        <v>Decembre</v>
      </c>
      <c r="H909" s="153">
        <v>42726</v>
      </c>
      <c r="I909" s="84" t="s">
        <v>1051</v>
      </c>
      <c r="J909" s="162" t="s">
        <v>1052</v>
      </c>
      <c r="K909" s="162" t="s">
        <v>1057</v>
      </c>
      <c r="L909" s="72"/>
      <c r="M909" s="80" t="str">
        <f>IFERROR(VLOOKUP(K909,REFERENCES!R:S,2,FALSE),"")</f>
        <v>Nombre</v>
      </c>
      <c r="N909" s="75">
        <v>250</v>
      </c>
      <c r="O909" s="75"/>
      <c r="P909" s="75"/>
      <c r="Q909" s="75"/>
      <c r="R909" s="79">
        <v>1250</v>
      </c>
      <c r="S909" s="75">
        <v>250</v>
      </c>
      <c r="U909" s="162" t="s">
        <v>153</v>
      </c>
      <c r="V909" s="162" t="s">
        <v>293</v>
      </c>
      <c r="W909" s="86"/>
      <c r="X909" s="166" t="s">
        <v>2838</v>
      </c>
      <c r="AB909" s="162" t="str">
        <f>UPPER(LEFT(A909,3)&amp;YEAR(H909)&amp;MONTH(H909)&amp;DAY((H909))&amp;LEFT(U909,2)&amp;LEFT(V909,2)&amp;LEFT(W909,2))</f>
        <v>CRO20161222NIL'</v>
      </c>
      <c r="AC909" s="162">
        <f>COUNTIF($AB$4:$AB$297,AB909)</f>
        <v>0</v>
      </c>
      <c r="AD909" s="162" t="str">
        <f>VLOOKUP(U909,NIVEAUXADMIN!A:B,2,FALSE)</f>
        <v>HT10</v>
      </c>
      <c r="AE909" s="162" t="str">
        <f>VLOOKUP(V909,NIVEAUXADMIN!E:F,2,FALSE)</f>
        <v>HT101023</v>
      </c>
      <c r="AF909" s="162" t="e">
        <f>VLOOKUP(W909,NIVEAUXADMIN!I:J,2,FALSE)</f>
        <v>#N/A</v>
      </c>
      <c r="AG909" s="162">
        <f>IF(SUMPRODUCT(($A$4:$A909=A909)*($V$4:$V909=V909))&gt;1,0,1)</f>
        <v>0</v>
      </c>
    </row>
    <row r="910" spans="1:33" s="162" customFormat="1" ht="15" customHeight="1">
      <c r="A910" s="162" t="s">
        <v>2847</v>
      </c>
      <c r="B910" s="162" t="s">
        <v>2848</v>
      </c>
      <c r="C910" s="162" t="s">
        <v>38</v>
      </c>
      <c r="D910" s="162" t="s">
        <v>2702</v>
      </c>
      <c r="F910" s="162" t="s">
        <v>16</v>
      </c>
      <c r="G910" s="162" t="str">
        <f>CHOOSE(MONTH(H910), "Janvier", "Fevrier", "Mars", "Avril", "Mai", "Juin", "Juillet", "Aout", "Septembre", "Octobre", "Novembre", "Decembre")</f>
        <v>Decembre</v>
      </c>
      <c r="H910" s="153">
        <v>42726</v>
      </c>
      <c r="I910" s="84" t="s">
        <v>1051</v>
      </c>
      <c r="J910" s="162" t="s">
        <v>1052</v>
      </c>
      <c r="K910" s="162" t="s">
        <v>1058</v>
      </c>
      <c r="L910" s="72"/>
      <c r="M910" s="80" t="str">
        <f>IFERROR(VLOOKUP(K910,REFERENCES!R:S,2,FALSE),"")</f>
        <v>Nombre</v>
      </c>
      <c r="N910" s="75">
        <v>500</v>
      </c>
      <c r="O910" s="75"/>
      <c r="P910" s="75"/>
      <c r="Q910" s="75"/>
      <c r="R910" s="79">
        <v>1250</v>
      </c>
      <c r="S910" s="75">
        <v>250</v>
      </c>
      <c r="U910" s="162" t="s">
        <v>153</v>
      </c>
      <c r="V910" s="162" t="s">
        <v>293</v>
      </c>
      <c r="W910" s="86"/>
      <c r="X910" s="166" t="s">
        <v>2838</v>
      </c>
      <c r="AB910" s="162" t="str">
        <f>UPPER(LEFT(A910,3)&amp;YEAR(H910)&amp;MONTH(H910)&amp;DAY((H910))&amp;LEFT(U910,2)&amp;LEFT(V910,2)&amp;LEFT(W910,2))</f>
        <v>CRO20161222NIL'</v>
      </c>
      <c r="AC910" s="162">
        <f>COUNTIF($AB$4:$AB$297,AB910)</f>
        <v>0</v>
      </c>
      <c r="AD910" s="162" t="str">
        <f>VLOOKUP(U910,NIVEAUXADMIN!A:B,2,FALSE)</f>
        <v>HT10</v>
      </c>
      <c r="AE910" s="162" t="str">
        <f>VLOOKUP(V910,NIVEAUXADMIN!E:F,2,FALSE)</f>
        <v>HT101023</v>
      </c>
      <c r="AF910" s="162" t="e">
        <f>VLOOKUP(W910,NIVEAUXADMIN!I:J,2,FALSE)</f>
        <v>#N/A</v>
      </c>
      <c r="AG910" s="162">
        <f>IF(SUMPRODUCT(($A$4:$A910=A910)*($V$4:$V910=V910))&gt;1,0,1)</f>
        <v>0</v>
      </c>
    </row>
    <row r="911" spans="1:33" s="162" customFormat="1" ht="15" customHeight="1">
      <c r="A911" s="162" t="s">
        <v>2847</v>
      </c>
      <c r="B911" s="162" t="s">
        <v>2848</v>
      </c>
      <c r="C911" s="162" t="s">
        <v>38</v>
      </c>
      <c r="D911" s="162" t="s">
        <v>2702</v>
      </c>
      <c r="F911" s="162" t="s">
        <v>16</v>
      </c>
      <c r="G911" s="162" t="str">
        <f>CHOOSE(MONTH(H911), "Janvier", "Fevrier", "Mars", "Avril", "Mai", "Juin", "Juillet", "Aout", "Septembre", "Octobre", "Novembre", "Decembre")</f>
        <v>Decembre</v>
      </c>
      <c r="H911" s="153">
        <v>42724</v>
      </c>
      <c r="I911" s="84" t="s">
        <v>1051</v>
      </c>
      <c r="J911" s="162" t="s">
        <v>1052</v>
      </c>
      <c r="K911" s="162" t="s">
        <v>1062</v>
      </c>
      <c r="L911" s="72"/>
      <c r="M911" s="80" t="str">
        <f>IFERROR(VLOOKUP(K911,REFERENCES!R:S,2,FALSE),"")</f>
        <v>Nombre</v>
      </c>
      <c r="N911" s="75">
        <v>242</v>
      </c>
      <c r="O911" s="75"/>
      <c r="P911" s="75"/>
      <c r="Q911" s="75"/>
      <c r="R911" s="79">
        <v>1210</v>
      </c>
      <c r="S911" s="75">
        <v>242</v>
      </c>
      <c r="U911" s="162" t="s">
        <v>153</v>
      </c>
      <c r="V911" s="162" t="s">
        <v>287</v>
      </c>
      <c r="W911" s="86" t="s">
        <v>1660</v>
      </c>
      <c r="X911" s="166" t="s">
        <v>2832</v>
      </c>
      <c r="AB911" s="162" t="str">
        <f>UPPER(LEFT(A911,3)&amp;YEAR(H911)&amp;MONTH(H911)&amp;DAY((H911))&amp;LEFT(U911,2)&amp;LEFT(V911,2)&amp;LEFT(W911,2))</f>
        <v>CRO20161220NIFO4È</v>
      </c>
      <c r="AC911" s="162">
        <f>COUNTIF($AB$4:$AB$297,AB911)</f>
        <v>0</v>
      </c>
      <c r="AD911" s="162" t="str">
        <f>VLOOKUP(U911,NIVEAUXADMIN!A:B,2,FALSE)</f>
        <v>HT10</v>
      </c>
      <c r="AE911" s="162" t="str">
        <f>VLOOKUP(V911,NIVEAUXADMIN!E:F,2,FALSE)</f>
        <v>HT101013</v>
      </c>
      <c r="AF911" s="162" t="str">
        <f>VLOOKUP(W911,NIVEAUXADMIN!I:J,2,FALSE)</f>
        <v>HT101013-03</v>
      </c>
      <c r="AG911" s="162">
        <f>IF(SUMPRODUCT(($A$4:$A911=A911)*($V$4:$V911=V911))&gt;1,0,1)</f>
        <v>0</v>
      </c>
    </row>
    <row r="912" spans="1:33" s="162" customFormat="1" ht="15" customHeight="1">
      <c r="A912" s="162" t="s">
        <v>2847</v>
      </c>
      <c r="B912" s="162" t="s">
        <v>2848</v>
      </c>
      <c r="C912" s="162" t="s">
        <v>38</v>
      </c>
      <c r="D912" s="162" t="s">
        <v>2702</v>
      </c>
      <c r="F912" s="162" t="s">
        <v>16</v>
      </c>
      <c r="G912" s="162" t="str">
        <f>CHOOSE(MONTH(H912), "Janvier", "Fevrier", "Mars", "Avril", "Mai", "Juin", "Juillet", "Aout", "Septembre", "Octobre", "Novembre", "Decembre")</f>
        <v>Decembre</v>
      </c>
      <c r="H912" s="153">
        <v>42724</v>
      </c>
      <c r="I912" s="84" t="s">
        <v>1051</v>
      </c>
      <c r="J912" s="162" t="s">
        <v>1052</v>
      </c>
      <c r="K912" s="162" t="s">
        <v>1057</v>
      </c>
      <c r="L912" s="72"/>
      <c r="M912" s="80" t="str">
        <f>IFERROR(VLOOKUP(K912,REFERENCES!R:S,2,FALSE),"")</f>
        <v>Nombre</v>
      </c>
      <c r="N912" s="75">
        <v>242</v>
      </c>
      <c r="O912" s="75"/>
      <c r="P912" s="75"/>
      <c r="Q912" s="75"/>
      <c r="R912" s="79">
        <v>1210</v>
      </c>
      <c r="S912" s="75">
        <v>242</v>
      </c>
      <c r="U912" s="162" t="s">
        <v>153</v>
      </c>
      <c r="V912" s="162" t="s">
        <v>287</v>
      </c>
      <c r="W912" s="86" t="s">
        <v>1660</v>
      </c>
      <c r="X912" s="166" t="s">
        <v>2832</v>
      </c>
      <c r="AB912" s="162" t="str">
        <f>UPPER(LEFT(A912,3)&amp;YEAR(H912)&amp;MONTH(H912)&amp;DAY((H912))&amp;LEFT(U912,2)&amp;LEFT(V912,2)&amp;LEFT(W912,2))</f>
        <v>CRO20161220NIFO4È</v>
      </c>
      <c r="AC912" s="162">
        <f>COUNTIF($AB$4:$AB$297,AB912)</f>
        <v>0</v>
      </c>
      <c r="AD912" s="162" t="str">
        <f>VLOOKUP(U912,NIVEAUXADMIN!A:B,2,FALSE)</f>
        <v>HT10</v>
      </c>
      <c r="AE912" s="162" t="str">
        <f>VLOOKUP(V912,NIVEAUXADMIN!E:F,2,FALSE)</f>
        <v>HT101013</v>
      </c>
      <c r="AF912" s="162" t="str">
        <f>VLOOKUP(W912,NIVEAUXADMIN!I:J,2,FALSE)</f>
        <v>HT101013-03</v>
      </c>
      <c r="AG912" s="162">
        <f>IF(SUMPRODUCT(($A$4:$A912=A912)*($V$4:$V912=V912))&gt;1,0,1)</f>
        <v>0</v>
      </c>
    </row>
    <row r="913" spans="1:33" s="162" customFormat="1" ht="15" customHeight="1">
      <c r="A913" s="162" t="s">
        <v>2847</v>
      </c>
      <c r="B913" s="162" t="s">
        <v>2848</v>
      </c>
      <c r="C913" s="162" t="s">
        <v>38</v>
      </c>
      <c r="D913" s="162" t="s">
        <v>2702</v>
      </c>
      <c r="F913" s="162" t="s">
        <v>16</v>
      </c>
      <c r="G913" s="162" t="str">
        <f>CHOOSE(MONTH(H913), "Janvier", "Fevrier", "Mars", "Avril", "Mai", "Juin", "Juillet", "Aout", "Septembre", "Octobre", "Novembre", "Decembre")</f>
        <v>Decembre</v>
      </c>
      <c r="H913" s="153">
        <v>42724</v>
      </c>
      <c r="I913" s="84" t="s">
        <v>1051</v>
      </c>
      <c r="J913" s="162" t="s">
        <v>1052</v>
      </c>
      <c r="K913" s="162" t="s">
        <v>1058</v>
      </c>
      <c r="L913" s="72"/>
      <c r="M913" s="80" t="str">
        <f>IFERROR(VLOOKUP(K913,REFERENCES!R:S,2,FALSE),"")</f>
        <v>Nombre</v>
      </c>
      <c r="N913" s="75">
        <v>484</v>
      </c>
      <c r="O913" s="75"/>
      <c r="P913" s="75"/>
      <c r="Q913" s="75"/>
      <c r="R913" s="79">
        <v>1210</v>
      </c>
      <c r="S913" s="75">
        <v>242</v>
      </c>
      <c r="U913" s="162" t="s">
        <v>153</v>
      </c>
      <c r="V913" s="162" t="s">
        <v>287</v>
      </c>
      <c r="W913" s="86" t="s">
        <v>1660</v>
      </c>
      <c r="X913" s="166" t="s">
        <v>2832</v>
      </c>
      <c r="AB913" s="162" t="str">
        <f>UPPER(LEFT(A913,3)&amp;YEAR(H913)&amp;MONTH(H913)&amp;DAY((H913))&amp;LEFT(U913,2)&amp;LEFT(V913,2)&amp;LEFT(W913,2))</f>
        <v>CRO20161220NIFO4È</v>
      </c>
      <c r="AC913" s="162">
        <f>COUNTIF($AB$4:$AB$297,AB913)</f>
        <v>0</v>
      </c>
      <c r="AD913" s="162" t="str">
        <f>VLOOKUP(U913,NIVEAUXADMIN!A:B,2,FALSE)</f>
        <v>HT10</v>
      </c>
      <c r="AE913" s="162" t="str">
        <f>VLOOKUP(V913,NIVEAUXADMIN!E:F,2,FALSE)</f>
        <v>HT101013</v>
      </c>
      <c r="AF913" s="162" t="str">
        <f>VLOOKUP(W913,NIVEAUXADMIN!I:J,2,FALSE)</f>
        <v>HT101013-03</v>
      </c>
      <c r="AG913" s="162">
        <f>IF(SUMPRODUCT(($A$4:$A913=A913)*($V$4:$V913=V913))&gt;1,0,1)</f>
        <v>0</v>
      </c>
    </row>
    <row r="914" spans="1:33" s="162" customFormat="1" ht="15" customHeight="1">
      <c r="A914" s="162" t="s">
        <v>2847</v>
      </c>
      <c r="B914" s="162" t="s">
        <v>2848</v>
      </c>
      <c r="C914" s="162" t="s">
        <v>38</v>
      </c>
      <c r="D914" s="162" t="s">
        <v>2702</v>
      </c>
      <c r="F914" s="162" t="s">
        <v>16</v>
      </c>
      <c r="G914" s="162" t="str">
        <f>CHOOSE(MONTH(H914), "Janvier", "Fevrier", "Mars", "Avril", "Mai", "Juin", "Juillet", "Aout", "Septembre", "Octobre", "Novembre", "Decembre")</f>
        <v>Octobre</v>
      </c>
      <c r="H914" s="153">
        <v>42654</v>
      </c>
      <c r="I914" s="84" t="s">
        <v>1051</v>
      </c>
      <c r="J914" s="162" t="s">
        <v>1052</v>
      </c>
      <c r="K914" s="162" t="s">
        <v>1062</v>
      </c>
      <c r="L914" s="72"/>
      <c r="M914" s="80" t="str">
        <f>IFERROR(VLOOKUP(K914,REFERENCES!R:S,2,FALSE),"")</f>
        <v>Nombre</v>
      </c>
      <c r="N914" s="75">
        <v>69</v>
      </c>
      <c r="O914" s="75"/>
      <c r="P914" s="75"/>
      <c r="Q914" s="75"/>
      <c r="R914" s="79">
        <v>345</v>
      </c>
      <c r="S914" s="75">
        <v>69</v>
      </c>
      <c r="U914" s="162" t="s">
        <v>20</v>
      </c>
      <c r="V914" s="162" t="s">
        <v>536</v>
      </c>
      <c r="W914" s="86"/>
      <c r="X914" s="166" t="s">
        <v>1156</v>
      </c>
      <c r="AB914" s="162" t="str">
        <f>UPPER(LEFT(A914,3)&amp;YEAR(H914)&amp;MONTH(H914)&amp;DAY((H914))&amp;LEFT(U914,2)&amp;LEFT(V914,2)&amp;LEFT(W914,2))</f>
        <v>CRO20161011SUPO</v>
      </c>
      <c r="AC914" s="162">
        <f>COUNTIF($AB$4:$AB$297,AB914)</f>
        <v>0</v>
      </c>
      <c r="AD914" s="162" t="str">
        <f>VLOOKUP(U914,NIVEAUXADMIN!A:B,2,FALSE)</f>
        <v>HT07</v>
      </c>
      <c r="AE914" s="162" t="str">
        <f>VLOOKUP(V914,NIVEAUXADMIN!E:F,2,FALSE)</f>
        <v>HT07742</v>
      </c>
      <c r="AF914" s="162" t="e">
        <f>VLOOKUP(W914,NIVEAUXADMIN!I:J,2,FALSE)</f>
        <v>#N/A</v>
      </c>
      <c r="AG914" s="162">
        <f>IF(SUMPRODUCT(($A$4:$A914=A914)*($V$4:$V914=V914))&gt;1,0,1)</f>
        <v>0</v>
      </c>
    </row>
    <row r="915" spans="1:33" s="162" customFormat="1" ht="15" customHeight="1">
      <c r="A915" s="162" t="s">
        <v>2847</v>
      </c>
      <c r="B915" s="162" t="s">
        <v>2848</v>
      </c>
      <c r="C915" s="162" t="s">
        <v>38</v>
      </c>
      <c r="D915" s="162" t="s">
        <v>2702</v>
      </c>
      <c r="F915" s="162" t="s">
        <v>16</v>
      </c>
      <c r="G915" s="162" t="str">
        <f>CHOOSE(MONTH(H915), "Janvier", "Fevrier", "Mars", "Avril", "Mai", "Juin", "Juillet", "Aout", "Septembre", "Octobre", "Novembre", "Decembre")</f>
        <v>Octobre</v>
      </c>
      <c r="H915" s="153">
        <v>42657</v>
      </c>
      <c r="I915" s="84" t="s">
        <v>1051</v>
      </c>
      <c r="J915" s="162" t="s">
        <v>1052</v>
      </c>
      <c r="K915" s="162" t="s">
        <v>1062</v>
      </c>
      <c r="L915" s="72"/>
      <c r="M915" s="80" t="str">
        <f>IFERROR(VLOOKUP(K915,REFERENCES!R:S,2,FALSE),"")</f>
        <v>Nombre</v>
      </c>
      <c r="N915" s="75">
        <v>35</v>
      </c>
      <c r="O915" s="75"/>
      <c r="P915" s="75"/>
      <c r="Q915" s="75"/>
      <c r="R915" s="79">
        <v>175</v>
      </c>
      <c r="S915" s="75">
        <v>35</v>
      </c>
      <c r="U915" s="162" t="s">
        <v>20</v>
      </c>
      <c r="V915" s="162" t="s">
        <v>539</v>
      </c>
      <c r="W915" s="86"/>
      <c r="X915" s="166" t="s">
        <v>1158</v>
      </c>
      <c r="AB915" s="162" t="str">
        <f>UPPER(LEFT(A915,3)&amp;YEAR(H915)&amp;MONTH(H915)&amp;DAY((H915))&amp;LEFT(U915,2)&amp;LEFT(V915,2)&amp;LEFT(W915,2))</f>
        <v>CRO20161014SUPO</v>
      </c>
      <c r="AC915" s="162">
        <f>COUNTIF($AB$4:$AB$297,AB915)</f>
        <v>0</v>
      </c>
      <c r="AD915" s="162" t="str">
        <f>VLOOKUP(U915,NIVEAUXADMIN!A:B,2,FALSE)</f>
        <v>HT07</v>
      </c>
      <c r="AE915" s="162" t="str">
        <f>VLOOKUP(V915,NIVEAUXADMIN!E:F,2,FALSE)</f>
        <v>HT07721</v>
      </c>
      <c r="AF915" s="162" t="e">
        <f>VLOOKUP(W915,NIVEAUXADMIN!I:J,2,FALSE)</f>
        <v>#N/A</v>
      </c>
      <c r="AG915" s="162">
        <f>IF(SUMPRODUCT(($A$4:$A915=A915)*($V$4:$V915=V915))&gt;1,0,1)</f>
        <v>1</v>
      </c>
    </row>
    <row r="916" spans="1:33" s="162" customFormat="1" ht="15" customHeight="1">
      <c r="A916" s="162" t="s">
        <v>2847</v>
      </c>
      <c r="B916" s="162" t="s">
        <v>2848</v>
      </c>
      <c r="C916" s="162" t="s">
        <v>38</v>
      </c>
      <c r="D916" s="162" t="s">
        <v>2702</v>
      </c>
      <c r="F916" s="162" t="s">
        <v>16</v>
      </c>
      <c r="G916" s="162" t="str">
        <f>CHOOSE(MONTH(H916), "Janvier", "Fevrier", "Mars", "Avril", "Mai", "Juin", "Juillet", "Aout", "Septembre", "Octobre", "Novembre", "Decembre")</f>
        <v>Decembre</v>
      </c>
      <c r="H916" s="153">
        <v>42720</v>
      </c>
      <c r="I916" s="84" t="s">
        <v>1051</v>
      </c>
      <c r="J916" s="162" t="s">
        <v>1052</v>
      </c>
      <c r="K916" s="162" t="s">
        <v>1062</v>
      </c>
      <c r="L916" s="72"/>
      <c r="M916" s="80" t="str">
        <f>IFERROR(VLOOKUP(K916,REFERENCES!R:S,2,FALSE),"")</f>
        <v>Nombre</v>
      </c>
      <c r="N916" s="75">
        <v>110</v>
      </c>
      <c r="O916" s="75"/>
      <c r="P916" s="75"/>
      <c r="Q916" s="75"/>
      <c r="R916" s="79">
        <v>550</v>
      </c>
      <c r="S916" s="75">
        <v>110</v>
      </c>
      <c r="U916" s="162" t="s">
        <v>153</v>
      </c>
      <c r="V916" s="162" t="s">
        <v>280</v>
      </c>
      <c r="W916" s="86"/>
      <c r="X916" s="166"/>
      <c r="AB916" s="162" t="str">
        <f>UPPER(LEFT(A916,3)&amp;YEAR(H916)&amp;MONTH(H916)&amp;DAY((H916))&amp;LEFT(U916,2)&amp;LEFT(V916,2)&amp;LEFT(W916,2))</f>
        <v>CRO20161216NIAR</v>
      </c>
      <c r="AC916" s="162">
        <f>COUNTIF($AB$4:$AB$297,AB916)</f>
        <v>0</v>
      </c>
      <c r="AD916" s="162" t="str">
        <f>VLOOKUP(U916,NIVEAUXADMIN!A:B,2,FALSE)</f>
        <v>HT10</v>
      </c>
      <c r="AE916" s="162" t="str">
        <f>VLOOKUP(V916,NIVEAUXADMIN!E:F,2,FALSE)</f>
        <v>HT101024</v>
      </c>
      <c r="AF916" s="162" t="e">
        <f>VLOOKUP(W916,NIVEAUXADMIN!I:J,2,FALSE)</f>
        <v>#N/A</v>
      </c>
      <c r="AG916" s="162">
        <f>IF(SUMPRODUCT(($A$4:$A916=A916)*($V$4:$V916=V916))&gt;1,0,1)</f>
        <v>0</v>
      </c>
    </row>
    <row r="917" spans="1:33" s="162" customFormat="1" ht="15" customHeight="1">
      <c r="A917" s="162" t="s">
        <v>2847</v>
      </c>
      <c r="B917" s="162" t="s">
        <v>2848</v>
      </c>
      <c r="C917" s="162" t="s">
        <v>38</v>
      </c>
      <c r="D917" s="162" t="s">
        <v>2702</v>
      </c>
      <c r="F917" s="162" t="s">
        <v>16</v>
      </c>
      <c r="G917" s="162" t="str">
        <f>CHOOSE(MONTH(H917), "Janvier", "Fevrier", "Mars", "Avril", "Mai", "Juin", "Juillet", "Aout", "Septembre", "Octobre", "Novembre", "Decembre")</f>
        <v>Decembre</v>
      </c>
      <c r="H917" s="153">
        <v>42720</v>
      </c>
      <c r="I917" s="84" t="s">
        <v>1049</v>
      </c>
      <c r="J917" s="162" t="s">
        <v>1053</v>
      </c>
      <c r="K917" s="162" t="s">
        <v>1064</v>
      </c>
      <c r="L917" s="72"/>
      <c r="M917" s="80" t="str">
        <f>IFERROR(VLOOKUP(K917,REFERENCES!R:S,2,FALSE),"")</f>
        <v>Nombre</v>
      </c>
      <c r="N917" s="75">
        <v>82</v>
      </c>
      <c r="O917" s="75"/>
      <c r="P917" s="75"/>
      <c r="Q917" s="75"/>
      <c r="R917" s="79">
        <v>550</v>
      </c>
      <c r="S917" s="75">
        <v>110</v>
      </c>
      <c r="U917" s="162" t="s">
        <v>153</v>
      </c>
      <c r="V917" s="162" t="s">
        <v>280</v>
      </c>
      <c r="W917" s="86"/>
      <c r="X917" s="166"/>
      <c r="AB917" s="162" t="str">
        <f>UPPER(LEFT(A917,3)&amp;YEAR(H917)&amp;MONTH(H917)&amp;DAY((H917))&amp;LEFT(U917,2)&amp;LEFT(V917,2)&amp;LEFT(W917,2))</f>
        <v>CRO20161216NIAR</v>
      </c>
      <c r="AC917" s="162">
        <f>COUNTIF($AB$4:$AB$297,AB917)</f>
        <v>0</v>
      </c>
      <c r="AD917" s="162" t="str">
        <f>VLOOKUP(U917,NIVEAUXADMIN!A:B,2,FALSE)</f>
        <v>HT10</v>
      </c>
      <c r="AE917" s="162" t="str">
        <f>VLOOKUP(V917,NIVEAUXADMIN!E:F,2,FALSE)</f>
        <v>HT101024</v>
      </c>
      <c r="AF917" s="162" t="e">
        <f>VLOOKUP(W917,NIVEAUXADMIN!I:J,2,FALSE)</f>
        <v>#N/A</v>
      </c>
      <c r="AG917" s="162">
        <f>IF(SUMPRODUCT(($A$4:$A917=A917)*($V$4:$V917=V917))&gt;1,0,1)</f>
        <v>0</v>
      </c>
    </row>
    <row r="918" spans="1:33" s="162" customFormat="1" ht="15" customHeight="1">
      <c r="A918" s="162" t="s">
        <v>2847</v>
      </c>
      <c r="B918" s="162" t="s">
        <v>2848</v>
      </c>
      <c r="C918" s="162" t="s">
        <v>38</v>
      </c>
      <c r="D918" s="162" t="s">
        <v>2702</v>
      </c>
      <c r="F918" s="162" t="s">
        <v>16</v>
      </c>
      <c r="G918" s="162" t="str">
        <f>CHOOSE(MONTH(H918), "Janvier", "Fevrier", "Mars", "Avril", "Mai", "Juin", "Juillet", "Aout", "Septembre", "Octobre", "Novembre", "Decembre")</f>
        <v>Decembre</v>
      </c>
      <c r="H918" s="153">
        <v>42720</v>
      </c>
      <c r="I918" s="84" t="s">
        <v>1049</v>
      </c>
      <c r="J918" s="162" t="s">
        <v>1053</v>
      </c>
      <c r="K918" s="162" t="s">
        <v>1048</v>
      </c>
      <c r="L918" s="72"/>
      <c r="M918" s="80" t="str">
        <f>IFERROR(VLOOKUP(K918,REFERENCES!R:S,2,FALSE),"")</f>
        <v>Nombre</v>
      </c>
      <c r="N918" s="75">
        <v>82</v>
      </c>
      <c r="O918" s="75"/>
      <c r="P918" s="75"/>
      <c r="Q918" s="75"/>
      <c r="R918" s="79">
        <v>550</v>
      </c>
      <c r="S918" s="75">
        <v>110</v>
      </c>
      <c r="U918" s="162" t="s">
        <v>153</v>
      </c>
      <c r="V918" s="162" t="s">
        <v>280</v>
      </c>
      <c r="W918" s="86"/>
      <c r="X918" s="166"/>
      <c r="AB918" s="162" t="str">
        <f>UPPER(LEFT(A918,3)&amp;YEAR(H918)&amp;MONTH(H918)&amp;DAY((H918))&amp;LEFT(U918,2)&amp;LEFT(V918,2)&amp;LEFT(W918,2))</f>
        <v>CRO20161216NIAR</v>
      </c>
      <c r="AC918" s="162">
        <f>COUNTIF($AB$4:$AB$297,AB918)</f>
        <v>0</v>
      </c>
      <c r="AD918" s="162" t="str">
        <f>VLOOKUP(U918,NIVEAUXADMIN!A:B,2,FALSE)</f>
        <v>HT10</v>
      </c>
      <c r="AE918" s="162" t="str">
        <f>VLOOKUP(V918,NIVEAUXADMIN!E:F,2,FALSE)</f>
        <v>HT101024</v>
      </c>
      <c r="AF918" s="162" t="e">
        <f>VLOOKUP(W918,NIVEAUXADMIN!I:J,2,FALSE)</f>
        <v>#N/A</v>
      </c>
      <c r="AG918" s="162">
        <f>IF(SUMPRODUCT(($A$4:$A918=A918)*($V$4:$V918=V918))&gt;1,0,1)</f>
        <v>0</v>
      </c>
    </row>
    <row r="919" spans="1:33" s="162" customFormat="1" ht="15" customHeight="1">
      <c r="A919" s="162" t="s">
        <v>2847</v>
      </c>
      <c r="B919" s="162" t="s">
        <v>2848</v>
      </c>
      <c r="C919" s="162" t="s">
        <v>38</v>
      </c>
      <c r="D919" s="162" t="s">
        <v>2702</v>
      </c>
      <c r="F919" s="162" t="s">
        <v>16</v>
      </c>
      <c r="G919" s="162" t="str">
        <f>CHOOSE(MONTH(H919), "Janvier", "Fevrier", "Mars", "Avril", "Mai", "Juin", "Juillet", "Aout", "Septembre", "Octobre", "Novembre", "Decembre")</f>
        <v>Decembre</v>
      </c>
      <c r="H919" s="153">
        <v>42720</v>
      </c>
      <c r="I919" s="84" t="s">
        <v>1051</v>
      </c>
      <c r="J919" s="162" t="s">
        <v>1052</v>
      </c>
      <c r="K919" s="162" t="s">
        <v>1057</v>
      </c>
      <c r="L919" s="72"/>
      <c r="M919" s="80" t="str">
        <f>IFERROR(VLOOKUP(K919,REFERENCES!R:S,2,FALSE),"")</f>
        <v>Nombre</v>
      </c>
      <c r="N919" s="75">
        <v>60</v>
      </c>
      <c r="O919" s="75"/>
      <c r="P919" s="75"/>
      <c r="Q919" s="75"/>
      <c r="R919" s="79">
        <v>550</v>
      </c>
      <c r="S919" s="75">
        <v>110</v>
      </c>
      <c r="U919" s="162" t="s">
        <v>153</v>
      </c>
      <c r="V919" s="162" t="s">
        <v>280</v>
      </c>
      <c r="W919" s="86"/>
      <c r="X919" s="166"/>
      <c r="AB919" s="162" t="str">
        <f>UPPER(LEFT(A919,3)&amp;YEAR(H919)&amp;MONTH(H919)&amp;DAY((H919))&amp;LEFT(U919,2)&amp;LEFT(V919,2)&amp;LEFT(W919,2))</f>
        <v>CRO20161216NIAR</v>
      </c>
      <c r="AC919" s="162">
        <f>COUNTIF($AB$4:$AB$297,AB919)</f>
        <v>0</v>
      </c>
      <c r="AD919" s="162" t="str">
        <f>VLOOKUP(U919,NIVEAUXADMIN!A:B,2,FALSE)</f>
        <v>HT10</v>
      </c>
      <c r="AE919" s="162" t="str">
        <f>VLOOKUP(V919,NIVEAUXADMIN!E:F,2,FALSE)</f>
        <v>HT101024</v>
      </c>
      <c r="AF919" s="162" t="e">
        <f>VLOOKUP(W919,NIVEAUXADMIN!I:J,2,FALSE)</f>
        <v>#N/A</v>
      </c>
      <c r="AG919" s="162">
        <f>IF(SUMPRODUCT(($A$4:$A919=A919)*($V$4:$V919=V919))&gt;1,0,1)</f>
        <v>0</v>
      </c>
    </row>
    <row r="920" spans="1:33" s="162" customFormat="1" ht="15" customHeight="1">
      <c r="A920" s="162" t="s">
        <v>2847</v>
      </c>
      <c r="B920" s="162" t="s">
        <v>2848</v>
      </c>
      <c r="C920" s="162" t="s">
        <v>38</v>
      </c>
      <c r="D920" s="162" t="s">
        <v>2702</v>
      </c>
      <c r="F920" s="162" t="s">
        <v>16</v>
      </c>
      <c r="G920" s="162" t="str">
        <f>CHOOSE(MONTH(H920), "Janvier", "Fevrier", "Mars", "Avril", "Mai", "Juin", "Juillet", "Aout", "Septembre", "Octobre", "Novembre", "Decembre")</f>
        <v>Decembre</v>
      </c>
      <c r="H920" s="153">
        <v>42720</v>
      </c>
      <c r="I920" s="84" t="s">
        <v>1049</v>
      </c>
      <c r="J920" s="162" t="s">
        <v>1053</v>
      </c>
      <c r="K920" s="162" t="s">
        <v>1064</v>
      </c>
      <c r="L920" s="72"/>
      <c r="M920" s="80" t="str">
        <f>IFERROR(VLOOKUP(K920,REFERENCES!R:S,2,FALSE),"")</f>
        <v>Nombre</v>
      </c>
      <c r="N920" s="75">
        <v>42</v>
      </c>
      <c r="O920" s="75"/>
      <c r="P920" s="75"/>
      <c r="Q920" s="75"/>
      <c r="R920" s="79">
        <v>575</v>
      </c>
      <c r="S920" s="75">
        <v>115</v>
      </c>
      <c r="U920" s="162" t="s">
        <v>153</v>
      </c>
      <c r="V920" s="162" t="s">
        <v>280</v>
      </c>
      <c r="W920" s="86"/>
      <c r="X920" s="166"/>
      <c r="AB920" s="162" t="str">
        <f>UPPER(LEFT(A920,3)&amp;YEAR(H920)&amp;MONTH(H920)&amp;DAY((H920))&amp;LEFT(U920,2)&amp;LEFT(V920,2)&amp;LEFT(W920,2))</f>
        <v>CRO20161216NIAR</v>
      </c>
      <c r="AC920" s="162">
        <f>COUNTIF($AB$4:$AB$297,AB920)</f>
        <v>0</v>
      </c>
      <c r="AD920" s="162" t="str">
        <f>VLOOKUP(U920,NIVEAUXADMIN!A:B,2,FALSE)</f>
        <v>HT10</v>
      </c>
      <c r="AE920" s="162" t="str">
        <f>VLOOKUP(V920,NIVEAUXADMIN!E:F,2,FALSE)</f>
        <v>HT101024</v>
      </c>
      <c r="AF920" s="162" t="e">
        <f>VLOOKUP(W920,NIVEAUXADMIN!I:J,2,FALSE)</f>
        <v>#N/A</v>
      </c>
      <c r="AG920" s="162">
        <f>IF(SUMPRODUCT(($A$4:$A920=A920)*($V$4:$V920=V920))&gt;1,0,1)</f>
        <v>0</v>
      </c>
    </row>
    <row r="921" spans="1:33" s="162" customFormat="1" ht="15" customHeight="1">
      <c r="A921" s="162" t="s">
        <v>2847</v>
      </c>
      <c r="B921" s="162" t="s">
        <v>2848</v>
      </c>
      <c r="C921" s="162" t="s">
        <v>38</v>
      </c>
      <c r="D921" s="162" t="s">
        <v>2702</v>
      </c>
      <c r="F921" s="162" t="s">
        <v>16</v>
      </c>
      <c r="G921" s="162" t="str">
        <f>CHOOSE(MONTH(H921), "Janvier", "Fevrier", "Mars", "Avril", "Mai", "Juin", "Juillet", "Aout", "Septembre", "Octobre", "Novembre", "Decembre")</f>
        <v>Decembre</v>
      </c>
      <c r="H921" s="153">
        <v>42720</v>
      </c>
      <c r="I921" s="84" t="s">
        <v>1049</v>
      </c>
      <c r="J921" s="162" t="s">
        <v>1053</v>
      </c>
      <c r="K921" s="162" t="s">
        <v>1048</v>
      </c>
      <c r="L921" s="72"/>
      <c r="M921" s="80" t="str">
        <f>IFERROR(VLOOKUP(K921,REFERENCES!R:S,2,FALSE),"")</f>
        <v>Nombre</v>
      </c>
      <c r="N921" s="75">
        <v>42</v>
      </c>
      <c r="O921" s="75"/>
      <c r="P921" s="75"/>
      <c r="Q921" s="75"/>
      <c r="R921" s="79">
        <v>575</v>
      </c>
      <c r="S921" s="75">
        <v>115</v>
      </c>
      <c r="U921" s="162" t="s">
        <v>153</v>
      </c>
      <c r="V921" s="162" t="s">
        <v>280</v>
      </c>
      <c r="W921" s="86"/>
      <c r="X921" s="166"/>
      <c r="AB921" s="162" t="str">
        <f>UPPER(LEFT(A921,3)&amp;YEAR(H921)&amp;MONTH(H921)&amp;DAY((H921))&amp;LEFT(U921,2)&amp;LEFT(V921,2)&amp;LEFT(W921,2))</f>
        <v>CRO20161216NIAR</v>
      </c>
      <c r="AC921" s="162">
        <f>COUNTIF($AB$4:$AB$297,AB921)</f>
        <v>0</v>
      </c>
      <c r="AD921" s="162" t="str">
        <f>VLOOKUP(U921,NIVEAUXADMIN!A:B,2,FALSE)</f>
        <v>HT10</v>
      </c>
      <c r="AE921" s="162" t="str">
        <f>VLOOKUP(V921,NIVEAUXADMIN!E:F,2,FALSE)</f>
        <v>HT101024</v>
      </c>
      <c r="AF921" s="162" t="e">
        <f>VLOOKUP(W921,NIVEAUXADMIN!I:J,2,FALSE)</f>
        <v>#N/A</v>
      </c>
      <c r="AG921" s="162">
        <f>IF(SUMPRODUCT(($A$4:$A921=A921)*($V$4:$V921=V921))&gt;1,0,1)</f>
        <v>0</v>
      </c>
    </row>
    <row r="922" spans="1:33" s="162" customFormat="1" ht="15" customHeight="1">
      <c r="A922" s="162" t="s">
        <v>2847</v>
      </c>
      <c r="B922" s="162" t="s">
        <v>2848</v>
      </c>
      <c r="C922" s="162" t="s">
        <v>38</v>
      </c>
      <c r="D922" s="162" t="s">
        <v>2702</v>
      </c>
      <c r="F922" s="162" t="s">
        <v>16</v>
      </c>
      <c r="G922" s="162" t="str">
        <f>CHOOSE(MONTH(H922), "Janvier", "Fevrier", "Mars", "Avril", "Mai", "Juin", "Juillet", "Aout", "Septembre", "Octobre", "Novembre", "Decembre")</f>
        <v>Decembre</v>
      </c>
      <c r="H922" s="153">
        <v>42720</v>
      </c>
      <c r="I922" s="84" t="s">
        <v>1051</v>
      </c>
      <c r="J922" s="162" t="s">
        <v>1052</v>
      </c>
      <c r="K922" s="162" t="s">
        <v>1057</v>
      </c>
      <c r="L922" s="72"/>
      <c r="M922" s="80" t="str">
        <f>IFERROR(VLOOKUP(K922,REFERENCES!R:S,2,FALSE),"")</f>
        <v>Nombre</v>
      </c>
      <c r="N922" s="75">
        <v>50</v>
      </c>
      <c r="O922" s="75"/>
      <c r="P922" s="75"/>
      <c r="Q922" s="75"/>
      <c r="R922" s="79">
        <v>575</v>
      </c>
      <c r="S922" s="75">
        <v>115</v>
      </c>
      <c r="U922" s="162" t="s">
        <v>153</v>
      </c>
      <c r="V922" s="162" t="s">
        <v>280</v>
      </c>
      <c r="W922" s="86"/>
      <c r="X922" s="166"/>
      <c r="AB922" s="162" t="str">
        <f>UPPER(LEFT(A922,3)&amp;YEAR(H922)&amp;MONTH(H922)&amp;DAY((H922))&amp;LEFT(U922,2)&amp;LEFT(V922,2)&amp;LEFT(W922,2))</f>
        <v>CRO20161216NIAR</v>
      </c>
      <c r="AC922" s="162">
        <f>COUNTIF($AB$4:$AB$297,AB922)</f>
        <v>0</v>
      </c>
      <c r="AD922" s="162" t="str">
        <f>VLOOKUP(U922,NIVEAUXADMIN!A:B,2,FALSE)</f>
        <v>HT10</v>
      </c>
      <c r="AE922" s="162" t="str">
        <f>VLOOKUP(V922,NIVEAUXADMIN!E:F,2,FALSE)</f>
        <v>HT101024</v>
      </c>
      <c r="AF922" s="162" t="e">
        <f>VLOOKUP(W922,NIVEAUXADMIN!I:J,2,FALSE)</f>
        <v>#N/A</v>
      </c>
      <c r="AG922" s="162">
        <f>IF(SUMPRODUCT(($A$4:$A922=A922)*($V$4:$V922=V922))&gt;1,0,1)</f>
        <v>0</v>
      </c>
    </row>
    <row r="923" spans="1:33" s="162" customFormat="1" ht="15" customHeight="1">
      <c r="A923" s="162" t="s">
        <v>2847</v>
      </c>
      <c r="B923" s="162" t="s">
        <v>2848</v>
      </c>
      <c r="C923" s="162" t="s">
        <v>38</v>
      </c>
      <c r="D923" s="162" t="s">
        <v>2702</v>
      </c>
      <c r="F923" s="162" t="s">
        <v>16</v>
      </c>
      <c r="G923" s="162" t="str">
        <f>CHOOSE(MONTH(H923), "Janvier", "Fevrier", "Mars", "Avril", "Mai", "Juin", "Juillet", "Aout", "Septembre", "Octobre", "Novembre", "Decembre")</f>
        <v>Decembre</v>
      </c>
      <c r="H923" s="153">
        <v>42720</v>
      </c>
      <c r="I923" s="84" t="s">
        <v>1051</v>
      </c>
      <c r="J923" s="162" t="s">
        <v>1052</v>
      </c>
      <c r="K923" s="162" t="s">
        <v>1062</v>
      </c>
      <c r="L923" s="72"/>
      <c r="M923" s="80" t="str">
        <f>IFERROR(VLOOKUP(K923,REFERENCES!R:S,2,FALSE),"")</f>
        <v>Nombre</v>
      </c>
      <c r="N923" s="75">
        <v>125</v>
      </c>
      <c r="O923" s="75"/>
      <c r="P923" s="75"/>
      <c r="Q923" s="75"/>
      <c r="R923" s="79">
        <v>625</v>
      </c>
      <c r="S923" s="75">
        <v>125</v>
      </c>
      <c r="U923" s="162" t="s">
        <v>153</v>
      </c>
      <c r="V923" s="162" t="s">
        <v>280</v>
      </c>
      <c r="W923" s="86"/>
      <c r="X923" s="166"/>
      <c r="AB923" s="162" t="str">
        <f>UPPER(LEFT(A923,3)&amp;YEAR(H923)&amp;MONTH(H923)&amp;DAY((H923))&amp;LEFT(U923,2)&amp;LEFT(V923,2)&amp;LEFT(W923,2))</f>
        <v>CRO20161216NIAR</v>
      </c>
      <c r="AC923" s="162">
        <f>COUNTIF($AB$4:$AB$297,AB923)</f>
        <v>0</v>
      </c>
      <c r="AD923" s="162" t="str">
        <f>VLOOKUP(U923,NIVEAUXADMIN!A:B,2,FALSE)</f>
        <v>HT10</v>
      </c>
      <c r="AE923" s="162" t="str">
        <f>VLOOKUP(V923,NIVEAUXADMIN!E:F,2,FALSE)</f>
        <v>HT101024</v>
      </c>
      <c r="AF923" s="162" t="e">
        <f>VLOOKUP(W923,NIVEAUXADMIN!I:J,2,FALSE)</f>
        <v>#N/A</v>
      </c>
      <c r="AG923" s="162">
        <f>IF(SUMPRODUCT(($A$4:$A923=A923)*($V$4:$V923=V923))&gt;1,0,1)</f>
        <v>0</v>
      </c>
    </row>
    <row r="924" spans="1:33" s="162" customFormat="1" ht="15" customHeight="1">
      <c r="A924" s="162" t="s">
        <v>2847</v>
      </c>
      <c r="B924" s="162" t="s">
        <v>2848</v>
      </c>
      <c r="C924" s="162" t="s">
        <v>38</v>
      </c>
      <c r="D924" s="162" t="s">
        <v>2702</v>
      </c>
      <c r="F924" s="162" t="s">
        <v>16</v>
      </c>
      <c r="G924" s="162" t="str">
        <f>CHOOSE(MONTH(H924), "Janvier", "Fevrier", "Mars", "Avril", "Mai", "Juin", "Juillet", "Aout", "Septembre", "Octobre", "Novembre", "Decembre")</f>
        <v>Decembre</v>
      </c>
      <c r="H924" s="153">
        <v>42720</v>
      </c>
      <c r="I924" s="84" t="s">
        <v>1049</v>
      </c>
      <c r="J924" s="162" t="s">
        <v>1053</v>
      </c>
      <c r="K924" s="162" t="s">
        <v>1064</v>
      </c>
      <c r="L924" s="72"/>
      <c r="M924" s="80" t="str">
        <f>IFERROR(VLOOKUP(K924,REFERENCES!R:S,2,FALSE),"")</f>
        <v>Nombre</v>
      </c>
      <c r="N924" s="75">
        <v>40</v>
      </c>
      <c r="O924" s="75"/>
      <c r="P924" s="75"/>
      <c r="Q924" s="75"/>
      <c r="R924" s="79">
        <v>625</v>
      </c>
      <c r="S924" s="75">
        <v>125</v>
      </c>
      <c r="U924" s="162" t="s">
        <v>153</v>
      </c>
      <c r="V924" s="162" t="s">
        <v>280</v>
      </c>
      <c r="W924" s="86"/>
      <c r="X924" s="166"/>
      <c r="AB924" s="162" t="str">
        <f>UPPER(LEFT(A924,3)&amp;YEAR(H924)&amp;MONTH(H924)&amp;DAY((H924))&amp;LEFT(U924,2)&amp;LEFT(V924,2)&amp;LEFT(W924,2))</f>
        <v>CRO20161216NIAR</v>
      </c>
      <c r="AC924" s="162">
        <f>COUNTIF($AB$4:$AB$297,AB924)</f>
        <v>0</v>
      </c>
      <c r="AD924" s="162" t="str">
        <f>VLOOKUP(U924,NIVEAUXADMIN!A:B,2,FALSE)</f>
        <v>HT10</v>
      </c>
      <c r="AE924" s="162" t="str">
        <f>VLOOKUP(V924,NIVEAUXADMIN!E:F,2,FALSE)</f>
        <v>HT101024</v>
      </c>
      <c r="AF924" s="162" t="e">
        <f>VLOOKUP(W924,NIVEAUXADMIN!I:J,2,FALSE)</f>
        <v>#N/A</v>
      </c>
      <c r="AG924" s="162">
        <f>IF(SUMPRODUCT(($A$4:$A924=A924)*($V$4:$V924=V924))&gt;1,0,1)</f>
        <v>0</v>
      </c>
    </row>
    <row r="925" spans="1:33" s="162" customFormat="1" ht="15" customHeight="1">
      <c r="A925" s="162" t="s">
        <v>2847</v>
      </c>
      <c r="B925" s="162" t="s">
        <v>2848</v>
      </c>
      <c r="C925" s="162" t="s">
        <v>38</v>
      </c>
      <c r="D925" s="162" t="s">
        <v>2702</v>
      </c>
      <c r="F925" s="162" t="s">
        <v>16</v>
      </c>
      <c r="G925" s="162" t="str">
        <f>CHOOSE(MONTH(H925), "Janvier", "Fevrier", "Mars", "Avril", "Mai", "Juin", "Juillet", "Aout", "Septembre", "Octobre", "Novembre", "Decembre")</f>
        <v>Decembre</v>
      </c>
      <c r="H925" s="153">
        <v>42720</v>
      </c>
      <c r="I925" s="84" t="s">
        <v>1049</v>
      </c>
      <c r="J925" s="162" t="s">
        <v>1053</v>
      </c>
      <c r="K925" s="162" t="s">
        <v>1048</v>
      </c>
      <c r="L925" s="72"/>
      <c r="M925" s="80" t="str">
        <f>IFERROR(VLOOKUP(K925,REFERENCES!R:S,2,FALSE),"")</f>
        <v>Nombre</v>
      </c>
      <c r="N925" s="75">
        <v>40</v>
      </c>
      <c r="O925" s="75"/>
      <c r="P925" s="75"/>
      <c r="Q925" s="75"/>
      <c r="R925" s="79">
        <v>625</v>
      </c>
      <c r="S925" s="75">
        <v>125</v>
      </c>
      <c r="U925" s="162" t="s">
        <v>153</v>
      </c>
      <c r="V925" s="162" t="s">
        <v>280</v>
      </c>
      <c r="W925" s="86"/>
      <c r="X925" s="166"/>
      <c r="AB925" s="162" t="str">
        <f>UPPER(LEFT(A925,3)&amp;YEAR(H925)&amp;MONTH(H925)&amp;DAY((H925))&amp;LEFT(U925,2)&amp;LEFT(V925,2)&amp;LEFT(W925,2))</f>
        <v>CRO20161216NIAR</v>
      </c>
      <c r="AC925" s="162">
        <f>COUNTIF($AB$4:$AB$297,AB925)</f>
        <v>0</v>
      </c>
      <c r="AD925" s="162" t="str">
        <f>VLOOKUP(U925,NIVEAUXADMIN!A:B,2,FALSE)</f>
        <v>HT10</v>
      </c>
      <c r="AE925" s="162" t="str">
        <f>VLOOKUP(V925,NIVEAUXADMIN!E:F,2,FALSE)</f>
        <v>HT101024</v>
      </c>
      <c r="AF925" s="162" t="e">
        <f>VLOOKUP(W925,NIVEAUXADMIN!I:J,2,FALSE)</f>
        <v>#N/A</v>
      </c>
      <c r="AG925" s="162">
        <f>IF(SUMPRODUCT(($A$4:$A925=A925)*($V$4:$V925=V925))&gt;1,0,1)</f>
        <v>0</v>
      </c>
    </row>
    <row r="926" spans="1:33" s="162" customFormat="1" ht="15" customHeight="1">
      <c r="A926" s="162" t="s">
        <v>2847</v>
      </c>
      <c r="B926" s="162" t="s">
        <v>2848</v>
      </c>
      <c r="C926" s="162" t="s">
        <v>38</v>
      </c>
      <c r="D926" s="162" t="s">
        <v>2702</v>
      </c>
      <c r="F926" s="162" t="s">
        <v>16</v>
      </c>
      <c r="G926" s="162" t="str">
        <f>CHOOSE(MONTH(H926), "Janvier", "Fevrier", "Mars", "Avril", "Mai", "Juin", "Juillet", "Aout", "Septembre", "Octobre", "Novembre", "Decembre")</f>
        <v>Decembre</v>
      </c>
      <c r="H926" s="153">
        <v>42720</v>
      </c>
      <c r="I926" s="84" t="s">
        <v>1051</v>
      </c>
      <c r="J926" s="162" t="s">
        <v>1052</v>
      </c>
      <c r="K926" s="162" t="s">
        <v>1057</v>
      </c>
      <c r="L926" s="72"/>
      <c r="M926" s="80" t="str">
        <f>IFERROR(VLOOKUP(K926,REFERENCES!R:S,2,FALSE),"")</f>
        <v>Nombre</v>
      </c>
      <c r="N926" s="75">
        <v>81</v>
      </c>
      <c r="O926" s="75"/>
      <c r="P926" s="75"/>
      <c r="Q926" s="75"/>
      <c r="R926" s="79">
        <v>625</v>
      </c>
      <c r="S926" s="75">
        <v>125</v>
      </c>
      <c r="U926" s="162" t="s">
        <v>153</v>
      </c>
      <c r="V926" s="162" t="s">
        <v>280</v>
      </c>
      <c r="W926" s="86"/>
      <c r="X926" s="166"/>
      <c r="AB926" s="162" t="str">
        <f>UPPER(LEFT(A926,3)&amp;YEAR(H926)&amp;MONTH(H926)&amp;DAY((H926))&amp;LEFT(U926,2)&amp;LEFT(V926,2)&amp;LEFT(W926,2))</f>
        <v>CRO20161216NIAR</v>
      </c>
      <c r="AC926" s="162">
        <f>COUNTIF($AB$4:$AB$297,AB926)</f>
        <v>0</v>
      </c>
      <c r="AD926" s="162" t="str">
        <f>VLOOKUP(U926,NIVEAUXADMIN!A:B,2,FALSE)</f>
        <v>HT10</v>
      </c>
      <c r="AE926" s="162" t="str">
        <f>VLOOKUP(V926,NIVEAUXADMIN!E:F,2,FALSE)</f>
        <v>HT101024</v>
      </c>
      <c r="AF926" s="162" t="e">
        <f>VLOOKUP(W926,NIVEAUXADMIN!I:J,2,FALSE)</f>
        <v>#N/A</v>
      </c>
      <c r="AG926" s="162">
        <f>IF(SUMPRODUCT(($A$4:$A926=A926)*($V$4:$V926=V926))&gt;1,0,1)</f>
        <v>0</v>
      </c>
    </row>
    <row r="927" spans="1:33" s="162" customFormat="1" ht="15" customHeight="1">
      <c r="A927" s="162" t="s">
        <v>2847</v>
      </c>
      <c r="B927" s="162" t="s">
        <v>2848</v>
      </c>
      <c r="C927" s="162" t="s">
        <v>38</v>
      </c>
      <c r="D927" s="162" t="s">
        <v>2702</v>
      </c>
      <c r="F927" s="162" t="s">
        <v>16</v>
      </c>
      <c r="G927" s="162" t="str">
        <f>CHOOSE(MONTH(H927), "Janvier", "Fevrier", "Mars", "Avril", "Mai", "Juin", "Juillet", "Aout", "Septembre", "Octobre", "Novembre", "Decembre")</f>
        <v>Octobre</v>
      </c>
      <c r="H927" s="153">
        <v>42663</v>
      </c>
      <c r="I927" s="84" t="s">
        <v>1051</v>
      </c>
      <c r="J927" s="162" t="s">
        <v>1052</v>
      </c>
      <c r="K927" s="162" t="s">
        <v>1062</v>
      </c>
      <c r="L927" s="72"/>
      <c r="M927" s="80" t="str">
        <f>IFERROR(VLOOKUP(K927,REFERENCES!R:S,2,FALSE),"")</f>
        <v>Nombre</v>
      </c>
      <c r="N927" s="75">
        <v>63</v>
      </c>
      <c r="O927" s="75"/>
      <c r="P927" s="75"/>
      <c r="Q927" s="75"/>
      <c r="R927" s="79">
        <v>315</v>
      </c>
      <c r="S927" s="75">
        <v>63</v>
      </c>
      <c r="U927" s="162" t="s">
        <v>169</v>
      </c>
      <c r="V927" s="162" t="s">
        <v>439</v>
      </c>
      <c r="W927" s="86"/>
      <c r="X927" s="166" t="s">
        <v>1143</v>
      </c>
      <c r="AB927" s="162" t="str">
        <f>UPPER(LEFT(A927,3)&amp;YEAR(H927)&amp;MONTH(H927)&amp;DAY((H927))&amp;LEFT(U927,2)&amp;LEFT(V927,2)&amp;LEFT(W927,2))</f>
        <v>CRO20161020NOMO</v>
      </c>
      <c r="AC927" s="162">
        <f>COUNTIF($AB$4:$AB$297,AB927)</f>
        <v>0</v>
      </c>
      <c r="AD927" s="162" t="str">
        <f>VLOOKUP(U927,NIVEAUXADMIN!A:B,2,FALSE)</f>
        <v>HT09</v>
      </c>
      <c r="AE927" s="162" t="str">
        <f>VLOOKUP(V927,NIVEAUXADMIN!E:F,2,FALSE)</f>
        <v>HT09931</v>
      </c>
      <c r="AF927" s="162" t="e">
        <f>VLOOKUP(W927,NIVEAUXADMIN!I:J,2,FALSE)</f>
        <v>#N/A</v>
      </c>
      <c r="AG927" s="162">
        <f>IF(SUMPRODUCT(($A$4:$A927=A927)*($V$4:$V927=V927))&gt;1,0,1)</f>
        <v>0</v>
      </c>
    </row>
    <row r="928" spans="1:33" s="162" customFormat="1" ht="15" customHeight="1">
      <c r="A928" s="162" t="s">
        <v>2847</v>
      </c>
      <c r="B928" s="162" t="s">
        <v>2848</v>
      </c>
      <c r="C928" s="162" t="s">
        <v>38</v>
      </c>
      <c r="D928" s="162" t="s">
        <v>2702</v>
      </c>
      <c r="F928" s="162" t="s">
        <v>16</v>
      </c>
      <c r="G928" s="162" t="str">
        <f>CHOOSE(MONTH(H928), "Janvier", "Fevrier", "Mars", "Avril", "Mai", "Juin", "Juillet", "Aout", "Septembre", "Octobre", "Novembre", "Decembre")</f>
        <v>Octobre</v>
      </c>
      <c r="H928" s="153">
        <v>42663</v>
      </c>
      <c r="I928" s="84" t="s">
        <v>1051</v>
      </c>
      <c r="J928" s="162" t="s">
        <v>1052</v>
      </c>
      <c r="K928" s="162" t="s">
        <v>1063</v>
      </c>
      <c r="L928" s="72"/>
      <c r="M928" s="80" t="str">
        <f>IFERROR(VLOOKUP(K928,REFERENCES!R:S,2,FALSE),"")</f>
        <v>Nombre</v>
      </c>
      <c r="N928" s="75">
        <v>63</v>
      </c>
      <c r="O928" s="75"/>
      <c r="P928" s="75"/>
      <c r="Q928" s="75"/>
      <c r="R928" s="79">
        <v>315</v>
      </c>
      <c r="S928" s="75">
        <v>63</v>
      </c>
      <c r="U928" s="162" t="s">
        <v>169</v>
      </c>
      <c r="V928" s="162" t="s">
        <v>439</v>
      </c>
      <c r="W928" s="86"/>
      <c r="X928" s="166" t="s">
        <v>1143</v>
      </c>
      <c r="AB928" s="162" t="str">
        <f>UPPER(LEFT(A928,3)&amp;YEAR(H928)&amp;MONTH(H928)&amp;DAY((H928))&amp;LEFT(U928,2)&amp;LEFT(V928,2)&amp;LEFT(W928,2))</f>
        <v>CRO20161020NOMO</v>
      </c>
      <c r="AC928" s="162">
        <f>COUNTIF($AB$4:$AB$297,AB928)</f>
        <v>0</v>
      </c>
      <c r="AD928" s="162" t="str">
        <f>VLOOKUP(U928,NIVEAUXADMIN!A:B,2,FALSE)</f>
        <v>HT09</v>
      </c>
      <c r="AE928" s="162" t="str">
        <f>VLOOKUP(V928,NIVEAUXADMIN!E:F,2,FALSE)</f>
        <v>HT09931</v>
      </c>
      <c r="AF928" s="162" t="e">
        <f>VLOOKUP(W928,NIVEAUXADMIN!I:J,2,FALSE)</f>
        <v>#N/A</v>
      </c>
      <c r="AG928" s="162">
        <f>IF(SUMPRODUCT(($A$4:$A928=A928)*($V$4:$V928=V928))&gt;1,0,1)</f>
        <v>0</v>
      </c>
    </row>
    <row r="929" spans="1:33" s="162" customFormat="1" ht="15" customHeight="1">
      <c r="A929" s="162" t="s">
        <v>2847</v>
      </c>
      <c r="B929" s="162" t="s">
        <v>2848</v>
      </c>
      <c r="C929" s="162" t="s">
        <v>38</v>
      </c>
      <c r="D929" s="162" t="s">
        <v>2702</v>
      </c>
      <c r="F929" s="162" t="s">
        <v>16</v>
      </c>
      <c r="G929" s="162" t="str">
        <f>CHOOSE(MONTH(H929), "Janvier", "Fevrier", "Mars", "Avril", "Mai", "Juin", "Juillet", "Aout", "Septembre", "Octobre", "Novembre", "Decembre")</f>
        <v>Octobre</v>
      </c>
      <c r="H929" s="153">
        <v>42663</v>
      </c>
      <c r="I929" s="84" t="s">
        <v>1051</v>
      </c>
      <c r="J929" s="162" t="s">
        <v>1052</v>
      </c>
      <c r="K929" s="162" t="s">
        <v>1054</v>
      </c>
      <c r="L929" s="72"/>
      <c r="M929" s="80" t="str">
        <f>IFERROR(VLOOKUP(K929,REFERENCES!R:S,2,FALSE),"")</f>
        <v>Nombre</v>
      </c>
      <c r="N929" s="75">
        <v>126</v>
      </c>
      <c r="O929" s="75"/>
      <c r="P929" s="75"/>
      <c r="Q929" s="75"/>
      <c r="R929" s="79">
        <v>315</v>
      </c>
      <c r="S929" s="75">
        <v>63</v>
      </c>
      <c r="U929" s="162" t="s">
        <v>169</v>
      </c>
      <c r="V929" s="162" t="s">
        <v>439</v>
      </c>
      <c r="W929" s="86"/>
      <c r="X929" s="166" t="s">
        <v>1143</v>
      </c>
      <c r="AB929" s="162" t="str">
        <f>UPPER(LEFT(A929,3)&amp;YEAR(H929)&amp;MONTH(H929)&amp;DAY((H929))&amp;LEFT(U929,2)&amp;LEFT(V929,2)&amp;LEFT(W929,2))</f>
        <v>CRO20161020NOMO</v>
      </c>
      <c r="AC929" s="162">
        <f>COUNTIF($AB$4:$AB$297,AB929)</f>
        <v>0</v>
      </c>
      <c r="AD929" s="162" t="str">
        <f>VLOOKUP(U929,NIVEAUXADMIN!A:B,2,FALSE)</f>
        <v>HT09</v>
      </c>
      <c r="AE929" s="162" t="str">
        <f>VLOOKUP(V929,NIVEAUXADMIN!E:F,2,FALSE)</f>
        <v>HT09931</v>
      </c>
      <c r="AF929" s="162" t="e">
        <f>VLOOKUP(W929,NIVEAUXADMIN!I:J,2,FALSE)</f>
        <v>#N/A</v>
      </c>
      <c r="AG929" s="162">
        <f>IF(SUMPRODUCT(($A$4:$A929=A929)*($V$4:$V929=V929))&gt;1,0,1)</f>
        <v>0</v>
      </c>
    </row>
    <row r="930" spans="1:33" s="162" customFormat="1" ht="15" customHeight="1">
      <c r="A930" s="162" t="s">
        <v>2847</v>
      </c>
      <c r="B930" s="162" t="s">
        <v>2848</v>
      </c>
      <c r="C930" s="162" t="s">
        <v>38</v>
      </c>
      <c r="D930" s="162" t="s">
        <v>2702</v>
      </c>
      <c r="F930" s="162" t="s">
        <v>16</v>
      </c>
      <c r="G930" s="162" t="str">
        <f>CHOOSE(MONTH(H930), "Janvier", "Fevrier", "Mars", "Avril", "Mai", "Juin", "Juillet", "Aout", "Septembre", "Octobre", "Novembre", "Decembre")</f>
        <v>Decembre</v>
      </c>
      <c r="H930" s="153">
        <v>42720</v>
      </c>
      <c r="I930" s="84" t="s">
        <v>1049</v>
      </c>
      <c r="J930" s="162" t="s">
        <v>1053</v>
      </c>
      <c r="K930" s="162" t="s">
        <v>1048</v>
      </c>
      <c r="L930" s="72"/>
      <c r="M930" s="80" t="str">
        <f>IFERROR(VLOOKUP(K930,REFERENCES!R:S,2,FALSE),"")</f>
        <v>Nombre</v>
      </c>
      <c r="N930" s="75">
        <v>42</v>
      </c>
      <c r="O930" s="75"/>
      <c r="P930" s="75"/>
      <c r="Q930" s="75"/>
      <c r="R930" s="79">
        <v>890</v>
      </c>
      <c r="S930" s="75">
        <v>178</v>
      </c>
      <c r="U930" s="162" t="s">
        <v>153</v>
      </c>
      <c r="V930" s="162" t="s">
        <v>280</v>
      </c>
      <c r="W930" s="86"/>
      <c r="X930" s="166"/>
      <c r="AB930" s="162" t="str">
        <f>UPPER(LEFT(A930,3)&amp;YEAR(H930)&amp;MONTH(H930)&amp;DAY((H930))&amp;LEFT(U930,2)&amp;LEFT(V930,2)&amp;LEFT(W930,2))</f>
        <v>CRO20161216NIAR</v>
      </c>
      <c r="AC930" s="162">
        <f>COUNTIF($AB$4:$AB$297,AB930)</f>
        <v>0</v>
      </c>
      <c r="AD930" s="162" t="str">
        <f>VLOOKUP(U930,NIVEAUXADMIN!A:B,2,FALSE)</f>
        <v>HT10</v>
      </c>
      <c r="AE930" s="162" t="str">
        <f>VLOOKUP(V930,NIVEAUXADMIN!E:F,2,FALSE)</f>
        <v>HT101024</v>
      </c>
      <c r="AF930" s="162" t="e">
        <f>VLOOKUP(W930,NIVEAUXADMIN!I:J,2,FALSE)</f>
        <v>#N/A</v>
      </c>
      <c r="AG930" s="162">
        <f>IF(SUMPRODUCT(($A$4:$A930=A930)*($V$4:$V930=V930))&gt;1,0,1)</f>
        <v>0</v>
      </c>
    </row>
    <row r="931" spans="1:33" s="162" customFormat="1" ht="15" customHeight="1">
      <c r="A931" s="162" t="s">
        <v>2847</v>
      </c>
      <c r="B931" s="162" t="s">
        <v>2848</v>
      </c>
      <c r="C931" s="162" t="s">
        <v>38</v>
      </c>
      <c r="D931" s="162" t="s">
        <v>2702</v>
      </c>
      <c r="F931" s="162" t="s">
        <v>16</v>
      </c>
      <c r="G931" s="162" t="str">
        <f>CHOOSE(MONTH(H931), "Janvier", "Fevrier", "Mars", "Avril", "Mai", "Juin", "Juillet", "Aout", "Septembre", "Octobre", "Novembre", "Decembre")</f>
        <v>Decembre</v>
      </c>
      <c r="H931" s="153">
        <v>42720</v>
      </c>
      <c r="I931" s="84" t="s">
        <v>1051</v>
      </c>
      <c r="J931" s="162" t="s">
        <v>1052</v>
      </c>
      <c r="K931" s="162" t="s">
        <v>1057</v>
      </c>
      <c r="L931" s="72"/>
      <c r="M931" s="80" t="str">
        <f>IFERROR(VLOOKUP(K931,REFERENCES!R:S,2,FALSE),"")</f>
        <v>Nombre</v>
      </c>
      <c r="N931" s="75">
        <v>50</v>
      </c>
      <c r="O931" s="75"/>
      <c r="P931" s="75"/>
      <c r="Q931" s="75"/>
      <c r="R931" s="79">
        <v>890</v>
      </c>
      <c r="S931" s="75">
        <v>178</v>
      </c>
      <c r="U931" s="162" t="s">
        <v>153</v>
      </c>
      <c r="V931" s="162" t="s">
        <v>280</v>
      </c>
      <c r="W931" s="86"/>
      <c r="X931" s="166"/>
      <c r="AB931" s="162" t="str">
        <f>UPPER(LEFT(A931,3)&amp;YEAR(H931)&amp;MONTH(H931)&amp;DAY((H931))&amp;LEFT(U931,2)&amp;LEFT(V931,2)&amp;LEFT(W931,2))</f>
        <v>CRO20161216NIAR</v>
      </c>
      <c r="AC931" s="162">
        <f>COUNTIF($AB$4:$AB$297,AB931)</f>
        <v>0</v>
      </c>
      <c r="AD931" s="162" t="str">
        <f>VLOOKUP(U931,NIVEAUXADMIN!A:B,2,FALSE)</f>
        <v>HT10</v>
      </c>
      <c r="AE931" s="162" t="str">
        <f>VLOOKUP(V931,NIVEAUXADMIN!E:F,2,FALSE)</f>
        <v>HT101024</v>
      </c>
      <c r="AF931" s="162" t="e">
        <f>VLOOKUP(W931,NIVEAUXADMIN!I:J,2,FALSE)</f>
        <v>#N/A</v>
      </c>
      <c r="AG931" s="162">
        <f>IF(SUMPRODUCT(($A$4:$A931=A931)*($V$4:$V931=V931))&gt;1,0,1)</f>
        <v>0</v>
      </c>
    </row>
    <row r="932" spans="1:33" s="162" customFormat="1" ht="15" customHeight="1">
      <c r="A932" s="162" t="s">
        <v>2847</v>
      </c>
      <c r="B932" s="162" t="s">
        <v>2848</v>
      </c>
      <c r="C932" s="162" t="s">
        <v>38</v>
      </c>
      <c r="D932" s="162" t="s">
        <v>2702</v>
      </c>
      <c r="F932" s="162" t="s">
        <v>16</v>
      </c>
      <c r="G932" s="162" t="str">
        <f>CHOOSE(MONTH(H932), "Janvier", "Fevrier", "Mars", "Avril", "Mai", "Juin", "Juillet", "Aout", "Septembre", "Octobre", "Novembre", "Decembre")</f>
        <v>Decembre</v>
      </c>
      <c r="H932" s="153">
        <v>42717</v>
      </c>
      <c r="I932" s="84" t="s">
        <v>1051</v>
      </c>
      <c r="J932" s="162" t="s">
        <v>1052</v>
      </c>
      <c r="K932" s="162" t="s">
        <v>1062</v>
      </c>
      <c r="L932" s="72"/>
      <c r="M932" s="80" t="str">
        <f>IFERROR(VLOOKUP(K932,REFERENCES!R:S,2,FALSE),"")</f>
        <v>Nombre</v>
      </c>
      <c r="N932" s="75">
        <v>60</v>
      </c>
      <c r="O932" s="75"/>
      <c r="P932" s="75"/>
      <c r="Q932" s="75"/>
      <c r="R932" s="79">
        <v>300</v>
      </c>
      <c r="S932" s="75">
        <v>60</v>
      </c>
      <c r="U932" s="162" t="s">
        <v>20</v>
      </c>
      <c r="V932" s="162" t="s">
        <v>523</v>
      </c>
      <c r="W932" s="86" t="s">
        <v>1744</v>
      </c>
      <c r="X932" s="166" t="s">
        <v>2817</v>
      </c>
      <c r="AB932" s="162" t="str">
        <f>UPPER(LEFT(A932,3)&amp;YEAR(H932)&amp;MONTH(H932)&amp;DAY((H932))&amp;LEFT(U932,2)&amp;LEFT(V932,2)&amp;LEFT(W932,2))</f>
        <v>CRO20161213SUCO6È</v>
      </c>
      <c r="AC932" s="162">
        <f>COUNTIF($AB$4:$AB$297,AB932)</f>
        <v>0</v>
      </c>
      <c r="AD932" s="162" t="str">
        <f>VLOOKUP(U932,NIVEAUXADMIN!A:B,2,FALSE)</f>
        <v>HT07</v>
      </c>
      <c r="AE932" s="162" t="str">
        <f>VLOOKUP(V932,NIVEAUXADMIN!E:F,2,FALSE)</f>
        <v>HT07741</v>
      </c>
      <c r="AF932" s="162" t="str">
        <f>VLOOKUP(W932,NIVEAUXADMIN!I:J,2,FALSE)</f>
        <v>HT07741-03</v>
      </c>
      <c r="AG932" s="162">
        <f>IF(SUMPRODUCT(($A$4:$A932=A932)*($V$4:$V932=V932))&gt;1,0,1)</f>
        <v>0</v>
      </c>
    </row>
    <row r="933" spans="1:33" s="162" customFormat="1" ht="15" customHeight="1">
      <c r="A933" s="162" t="s">
        <v>2847</v>
      </c>
      <c r="B933" s="162" t="s">
        <v>2848</v>
      </c>
      <c r="C933" s="162" t="s">
        <v>38</v>
      </c>
      <c r="D933" s="162" t="s">
        <v>2702</v>
      </c>
      <c r="F933" s="162" t="s">
        <v>16</v>
      </c>
      <c r="G933" s="162" t="str">
        <f>CHOOSE(MONTH(H933), "Janvier", "Fevrier", "Mars", "Avril", "Mai", "Juin", "Juillet", "Aout", "Septembre", "Octobre", "Novembre", "Decembre")</f>
        <v>Decembre</v>
      </c>
      <c r="H933" s="153">
        <v>42717</v>
      </c>
      <c r="I933" s="84" t="s">
        <v>1051</v>
      </c>
      <c r="J933" s="162" t="s">
        <v>1052</v>
      </c>
      <c r="K933" s="162" t="s">
        <v>1057</v>
      </c>
      <c r="L933" s="72"/>
      <c r="M933" s="80" t="str">
        <f>IFERROR(VLOOKUP(K933,REFERENCES!R:S,2,FALSE),"")</f>
        <v>Nombre</v>
      </c>
      <c r="N933" s="75">
        <v>60</v>
      </c>
      <c r="O933" s="75"/>
      <c r="P933" s="75"/>
      <c r="Q933" s="75"/>
      <c r="R933" s="79">
        <v>300</v>
      </c>
      <c r="S933" s="75">
        <v>60</v>
      </c>
      <c r="U933" s="162" t="s">
        <v>20</v>
      </c>
      <c r="V933" s="162" t="s">
        <v>523</v>
      </c>
      <c r="W933" s="86" t="s">
        <v>1744</v>
      </c>
      <c r="X933" s="166" t="s">
        <v>2817</v>
      </c>
      <c r="AB933" s="162" t="str">
        <f>UPPER(LEFT(A933,3)&amp;YEAR(H933)&amp;MONTH(H933)&amp;DAY((H933))&amp;LEFT(U933,2)&amp;LEFT(V933,2)&amp;LEFT(W933,2))</f>
        <v>CRO20161213SUCO6È</v>
      </c>
      <c r="AC933" s="162">
        <f>COUNTIF($AB$4:$AB$297,AB933)</f>
        <v>0</v>
      </c>
      <c r="AD933" s="162" t="str">
        <f>VLOOKUP(U933,NIVEAUXADMIN!A:B,2,FALSE)</f>
        <v>HT07</v>
      </c>
      <c r="AE933" s="162" t="str">
        <f>VLOOKUP(V933,NIVEAUXADMIN!E:F,2,FALSE)</f>
        <v>HT07741</v>
      </c>
      <c r="AF933" s="162" t="str">
        <f>VLOOKUP(W933,NIVEAUXADMIN!I:J,2,FALSE)</f>
        <v>HT07741-03</v>
      </c>
      <c r="AG933" s="162">
        <f>IF(SUMPRODUCT(($A$4:$A933=A933)*($V$4:$V933=V933))&gt;1,0,1)</f>
        <v>0</v>
      </c>
    </row>
    <row r="934" spans="1:33" s="162" customFormat="1" ht="15" customHeight="1">
      <c r="A934" s="162" t="s">
        <v>2847</v>
      </c>
      <c r="B934" s="162" t="s">
        <v>2848</v>
      </c>
      <c r="C934" s="162" t="s">
        <v>38</v>
      </c>
      <c r="D934" s="162" t="s">
        <v>2702</v>
      </c>
      <c r="F934" s="162" t="s">
        <v>16</v>
      </c>
      <c r="G934" s="162" t="str">
        <f>CHOOSE(MONTH(H934), "Janvier", "Fevrier", "Mars", "Avril", "Mai", "Juin", "Juillet", "Aout", "Septembre", "Octobre", "Novembre", "Decembre")</f>
        <v>Decembre</v>
      </c>
      <c r="H934" s="153">
        <v>42720</v>
      </c>
      <c r="I934" s="84" t="s">
        <v>1051</v>
      </c>
      <c r="J934" s="162" t="s">
        <v>1052</v>
      </c>
      <c r="K934" s="162" t="s">
        <v>1056</v>
      </c>
      <c r="L934" s="72"/>
      <c r="M934" s="80" t="str">
        <f>IFERROR(VLOOKUP(K934,REFERENCES!R:S,2,FALSE),"")</f>
        <v>Nombre</v>
      </c>
      <c r="N934" s="75">
        <v>8</v>
      </c>
      <c r="O934" s="75"/>
      <c r="P934" s="75"/>
      <c r="Q934" s="75"/>
      <c r="R934" s="79">
        <v>20</v>
      </c>
      <c r="S934" s="75">
        <v>4</v>
      </c>
      <c r="U934" s="162" t="s">
        <v>20</v>
      </c>
      <c r="V934" s="162" t="s">
        <v>523</v>
      </c>
      <c r="W934" s="86" t="s">
        <v>1744</v>
      </c>
      <c r="X934" s="166" t="s">
        <v>2817</v>
      </c>
      <c r="AB934" s="162" t="str">
        <f>UPPER(LEFT(A934,3)&amp;YEAR(H934)&amp;MONTH(H934)&amp;DAY((H934))&amp;LEFT(U934,2)&amp;LEFT(V934,2)&amp;LEFT(W934,2))</f>
        <v>CRO20161216SUCO6È</v>
      </c>
      <c r="AC934" s="162">
        <f>COUNTIF($AB$4:$AB$297,AB934)</f>
        <v>0</v>
      </c>
      <c r="AD934" s="162" t="str">
        <f>VLOOKUP(U934,NIVEAUXADMIN!A:B,2,FALSE)</f>
        <v>HT07</v>
      </c>
      <c r="AE934" s="162" t="str">
        <f>VLOOKUP(V934,NIVEAUXADMIN!E:F,2,FALSE)</f>
        <v>HT07741</v>
      </c>
      <c r="AF934" s="162" t="str">
        <f>VLOOKUP(W934,NIVEAUXADMIN!I:J,2,FALSE)</f>
        <v>HT07741-03</v>
      </c>
      <c r="AG934" s="162">
        <f>IF(SUMPRODUCT(($A$4:$A934=A934)*($V$4:$V934=V934))&gt;1,0,1)</f>
        <v>0</v>
      </c>
    </row>
    <row r="935" spans="1:33" s="162" customFormat="1" ht="15" customHeight="1">
      <c r="A935" s="162" t="s">
        <v>2847</v>
      </c>
      <c r="B935" s="162" t="s">
        <v>2848</v>
      </c>
      <c r="C935" s="162" t="s">
        <v>38</v>
      </c>
      <c r="D935" s="162" t="s">
        <v>2702</v>
      </c>
      <c r="F935" s="162" t="s">
        <v>16</v>
      </c>
      <c r="G935" s="162" t="str">
        <f>CHOOSE(MONTH(H935), "Janvier", "Fevrier", "Mars", "Avril", "Mai", "Juin", "Juillet", "Aout", "Septembre", "Octobre", "Novembre", "Decembre")</f>
        <v>Decembre</v>
      </c>
      <c r="H935" s="153">
        <v>42720</v>
      </c>
      <c r="I935" s="84" t="s">
        <v>1049</v>
      </c>
      <c r="J935" s="162" t="s">
        <v>1053</v>
      </c>
      <c r="K935" s="162" t="s">
        <v>1048</v>
      </c>
      <c r="L935" s="72"/>
      <c r="M935" s="80" t="str">
        <f>IFERROR(VLOOKUP(K935,REFERENCES!R:S,2,FALSE),"")</f>
        <v>Nombre</v>
      </c>
      <c r="N935" s="75">
        <v>4</v>
      </c>
      <c r="O935" s="75"/>
      <c r="P935" s="75"/>
      <c r="Q935" s="75"/>
      <c r="R935" s="79">
        <v>20</v>
      </c>
      <c r="S935" s="75">
        <v>4</v>
      </c>
      <c r="U935" s="162" t="s">
        <v>20</v>
      </c>
      <c r="V935" s="162" t="s">
        <v>523</v>
      </c>
      <c r="W935" s="86" t="s">
        <v>1744</v>
      </c>
      <c r="X935" s="166" t="s">
        <v>2817</v>
      </c>
      <c r="AB935" s="162" t="str">
        <f>UPPER(LEFT(A935,3)&amp;YEAR(H935)&amp;MONTH(H935)&amp;DAY((H935))&amp;LEFT(U935,2)&amp;LEFT(V935,2)&amp;LEFT(W935,2))</f>
        <v>CRO20161216SUCO6È</v>
      </c>
      <c r="AC935" s="162">
        <f>COUNTIF($AB$4:$AB$297,AB935)</f>
        <v>0</v>
      </c>
      <c r="AD935" s="162" t="str">
        <f>VLOOKUP(U935,NIVEAUXADMIN!A:B,2,FALSE)</f>
        <v>HT07</v>
      </c>
      <c r="AE935" s="162" t="str">
        <f>VLOOKUP(V935,NIVEAUXADMIN!E:F,2,FALSE)</f>
        <v>HT07741</v>
      </c>
      <c r="AF935" s="162" t="str">
        <f>VLOOKUP(W935,NIVEAUXADMIN!I:J,2,FALSE)</f>
        <v>HT07741-03</v>
      </c>
      <c r="AG935" s="162">
        <f>IF(SUMPRODUCT(($A$4:$A935=A935)*($V$4:$V935=V935))&gt;1,0,1)</f>
        <v>0</v>
      </c>
    </row>
    <row r="936" spans="1:33" s="162" customFormat="1" ht="15" customHeight="1">
      <c r="A936" s="162" t="s">
        <v>2847</v>
      </c>
      <c r="B936" s="162" t="s">
        <v>2848</v>
      </c>
      <c r="C936" s="162" t="s">
        <v>38</v>
      </c>
      <c r="D936" s="162" t="s">
        <v>2702</v>
      </c>
      <c r="F936" s="162" t="s">
        <v>16</v>
      </c>
      <c r="G936" s="162" t="str">
        <f>CHOOSE(MONTH(H936), "Janvier", "Fevrier", "Mars", "Avril", "Mai", "Juin", "Juillet", "Aout", "Septembre", "Octobre", "Novembre", "Decembre")</f>
        <v>Decembre</v>
      </c>
      <c r="H936" s="153">
        <v>42720</v>
      </c>
      <c r="I936" s="84" t="s">
        <v>1051</v>
      </c>
      <c r="J936" s="162" t="s">
        <v>1052</v>
      </c>
      <c r="K936" s="162" t="s">
        <v>1063</v>
      </c>
      <c r="L936" s="72"/>
      <c r="M936" s="80" t="str">
        <f>IFERROR(VLOOKUP(K936,REFERENCES!R:S,2,FALSE),"")</f>
        <v>Nombre</v>
      </c>
      <c r="N936" s="75">
        <v>4</v>
      </c>
      <c r="O936" s="75"/>
      <c r="P936" s="75"/>
      <c r="Q936" s="75"/>
      <c r="R936" s="79">
        <v>20</v>
      </c>
      <c r="S936" s="75">
        <v>4</v>
      </c>
      <c r="U936" s="162" t="s">
        <v>20</v>
      </c>
      <c r="V936" s="162" t="s">
        <v>523</v>
      </c>
      <c r="W936" s="86" t="s">
        <v>1744</v>
      </c>
      <c r="X936" s="166" t="s">
        <v>2817</v>
      </c>
      <c r="AB936" s="162" t="str">
        <f>UPPER(LEFT(A936,3)&amp;YEAR(H936)&amp;MONTH(H936)&amp;DAY((H936))&amp;LEFT(U936,2)&amp;LEFT(V936,2)&amp;LEFT(W936,2))</f>
        <v>CRO20161216SUCO6È</v>
      </c>
      <c r="AC936" s="162">
        <f>COUNTIF($AB$4:$AB$297,AB936)</f>
        <v>0</v>
      </c>
      <c r="AD936" s="162" t="str">
        <f>VLOOKUP(U936,NIVEAUXADMIN!A:B,2,FALSE)</f>
        <v>HT07</v>
      </c>
      <c r="AE936" s="162" t="str">
        <f>VLOOKUP(V936,NIVEAUXADMIN!E:F,2,FALSE)</f>
        <v>HT07741</v>
      </c>
      <c r="AF936" s="162" t="str">
        <f>VLOOKUP(W936,NIVEAUXADMIN!I:J,2,FALSE)</f>
        <v>HT07741-03</v>
      </c>
      <c r="AG936" s="162">
        <f>IF(SUMPRODUCT(($A$4:$A936=A936)*($V$4:$V936=V936))&gt;1,0,1)</f>
        <v>0</v>
      </c>
    </row>
    <row r="937" spans="1:33" s="162" customFormat="1" ht="15" customHeight="1">
      <c r="A937" s="162" t="s">
        <v>2847</v>
      </c>
      <c r="B937" s="162" t="s">
        <v>2848</v>
      </c>
      <c r="C937" s="162" t="s">
        <v>38</v>
      </c>
      <c r="D937" s="162" t="s">
        <v>2702</v>
      </c>
      <c r="F937" s="162" t="s">
        <v>16</v>
      </c>
      <c r="G937" s="162" t="str">
        <f>CHOOSE(MONTH(H937), "Janvier", "Fevrier", "Mars", "Avril", "Mai", "Juin", "Juillet", "Aout", "Septembre", "Octobre", "Novembre", "Decembre")</f>
        <v>Decembre</v>
      </c>
      <c r="H937" s="153">
        <v>42720</v>
      </c>
      <c r="I937" s="84" t="s">
        <v>1049</v>
      </c>
      <c r="J937" s="162" t="s">
        <v>1053</v>
      </c>
      <c r="K937" s="162" t="s">
        <v>1185</v>
      </c>
      <c r="L937" s="72"/>
      <c r="M937" s="80" t="str">
        <f>IFERROR(VLOOKUP(K937,REFERENCES!R:S,2,FALSE),"")</f>
        <v>Nombre</v>
      </c>
      <c r="N937" s="75">
        <v>4</v>
      </c>
      <c r="O937" s="75"/>
      <c r="P937" s="75"/>
      <c r="Q937" s="75"/>
      <c r="R937" s="79">
        <v>20</v>
      </c>
      <c r="S937" s="75">
        <v>4</v>
      </c>
      <c r="U937" s="162" t="s">
        <v>20</v>
      </c>
      <c r="V937" s="162" t="s">
        <v>523</v>
      </c>
      <c r="W937" s="86" t="s">
        <v>1744</v>
      </c>
      <c r="X937" s="166" t="s">
        <v>2817</v>
      </c>
      <c r="AB937" s="162" t="str">
        <f>UPPER(LEFT(A937,3)&amp;YEAR(H937)&amp;MONTH(H937)&amp;DAY((H937))&amp;LEFT(U937,2)&amp;LEFT(V937,2)&amp;LEFT(W937,2))</f>
        <v>CRO20161216SUCO6È</v>
      </c>
      <c r="AC937" s="162">
        <f>COUNTIF($AB$4:$AB$297,AB937)</f>
        <v>0</v>
      </c>
      <c r="AD937" s="162" t="str">
        <f>VLOOKUP(U937,NIVEAUXADMIN!A:B,2,FALSE)</f>
        <v>HT07</v>
      </c>
      <c r="AE937" s="162" t="str">
        <f>VLOOKUP(V937,NIVEAUXADMIN!E:F,2,FALSE)</f>
        <v>HT07741</v>
      </c>
      <c r="AF937" s="162" t="str">
        <f>VLOOKUP(W937,NIVEAUXADMIN!I:J,2,FALSE)</f>
        <v>HT07741-03</v>
      </c>
      <c r="AG937" s="162">
        <f>IF(SUMPRODUCT(($A$4:$A937=A937)*($V$4:$V937=V937))&gt;1,0,1)</f>
        <v>0</v>
      </c>
    </row>
    <row r="938" spans="1:33" s="162" customFormat="1" ht="15" customHeight="1">
      <c r="A938" s="162" t="s">
        <v>2847</v>
      </c>
      <c r="B938" s="162" t="s">
        <v>2848</v>
      </c>
      <c r="C938" s="162" t="s">
        <v>38</v>
      </c>
      <c r="D938" s="162" t="s">
        <v>2702</v>
      </c>
      <c r="F938" s="162" t="s">
        <v>16</v>
      </c>
      <c r="G938" s="162" t="str">
        <f>CHOOSE(MONTH(H938), "Janvier", "Fevrier", "Mars", "Avril", "Mai", "Juin", "Juillet", "Aout", "Septembre", "Octobre", "Novembre", "Decembre")</f>
        <v>Decembre</v>
      </c>
      <c r="H938" s="153">
        <v>42717</v>
      </c>
      <c r="I938" s="84" t="s">
        <v>1051</v>
      </c>
      <c r="J938" s="162" t="s">
        <v>1052</v>
      </c>
      <c r="K938" s="162" t="s">
        <v>1058</v>
      </c>
      <c r="L938" s="72"/>
      <c r="M938" s="80" t="str">
        <f>IFERROR(VLOOKUP(K938,REFERENCES!R:S,2,FALSE),"")</f>
        <v>Nombre</v>
      </c>
      <c r="N938" s="75">
        <v>120</v>
      </c>
      <c r="O938" s="75"/>
      <c r="P938" s="75"/>
      <c r="Q938" s="75"/>
      <c r="R938" s="79">
        <v>300</v>
      </c>
      <c r="S938" s="75">
        <v>60</v>
      </c>
      <c r="U938" s="162" t="s">
        <v>20</v>
      </c>
      <c r="V938" s="162" t="s">
        <v>523</v>
      </c>
      <c r="W938" s="86" t="s">
        <v>1744</v>
      </c>
      <c r="X938" s="166" t="s">
        <v>2817</v>
      </c>
      <c r="AB938" s="162" t="str">
        <f>UPPER(LEFT(A938,3)&amp;YEAR(H938)&amp;MONTH(H938)&amp;DAY((H938))&amp;LEFT(U938,2)&amp;LEFT(V938,2)&amp;LEFT(W938,2))</f>
        <v>CRO20161213SUCO6È</v>
      </c>
      <c r="AC938" s="162">
        <f>COUNTIF($AB$4:$AB$297,AB938)</f>
        <v>0</v>
      </c>
      <c r="AD938" s="162" t="str">
        <f>VLOOKUP(U938,NIVEAUXADMIN!A:B,2,FALSE)</f>
        <v>HT07</v>
      </c>
      <c r="AE938" s="162" t="str">
        <f>VLOOKUP(V938,NIVEAUXADMIN!E:F,2,FALSE)</f>
        <v>HT07741</v>
      </c>
      <c r="AF938" s="162" t="str">
        <f>VLOOKUP(W938,NIVEAUXADMIN!I:J,2,FALSE)</f>
        <v>HT07741-03</v>
      </c>
      <c r="AG938" s="162">
        <f>IF(SUMPRODUCT(($A$4:$A938=A938)*($V$4:$V938=V938))&gt;1,0,1)</f>
        <v>0</v>
      </c>
    </row>
    <row r="939" spans="1:33" s="162" customFormat="1" ht="15" customHeight="1">
      <c r="A939" s="162" t="s">
        <v>2847</v>
      </c>
      <c r="B939" s="162" t="s">
        <v>2848</v>
      </c>
      <c r="C939" s="162" t="s">
        <v>38</v>
      </c>
      <c r="D939" s="162" t="s">
        <v>2702</v>
      </c>
      <c r="F939" s="162" t="s">
        <v>16</v>
      </c>
      <c r="G939" s="162" t="str">
        <f>CHOOSE(MONTH(H939), "Janvier", "Fevrier", "Mars", "Avril", "Mai", "Juin", "Juillet", "Aout", "Septembre", "Octobre", "Novembre", "Decembre")</f>
        <v>Decembre</v>
      </c>
      <c r="H939" s="153">
        <v>42706</v>
      </c>
      <c r="I939" s="84" t="s">
        <v>1051</v>
      </c>
      <c r="J939" s="162" t="s">
        <v>1052</v>
      </c>
      <c r="K939" s="162" t="s">
        <v>1056</v>
      </c>
      <c r="L939" s="72"/>
      <c r="M939" s="80" t="str">
        <f>IFERROR(VLOOKUP(K939,REFERENCES!R:S,2,FALSE),"")</f>
        <v>Nombre</v>
      </c>
      <c r="N939" s="75">
        <v>188</v>
      </c>
      <c r="O939" s="75"/>
      <c r="P939" s="75"/>
      <c r="Q939" s="75"/>
      <c r="R939" s="79">
        <v>470</v>
      </c>
      <c r="S939" s="75">
        <v>94</v>
      </c>
      <c r="U939" s="162" t="s">
        <v>20</v>
      </c>
      <c r="V939" s="162" t="s">
        <v>542</v>
      </c>
      <c r="W939" s="86" t="s">
        <v>1505</v>
      </c>
      <c r="X939" s="166" t="s">
        <v>2807</v>
      </c>
      <c r="AB939" s="162" t="str">
        <f>UPPER(LEFT(A939,3)&amp;YEAR(H939)&amp;MONTH(H939)&amp;DAY((H939))&amp;LEFT(U939,2)&amp;LEFT(V939,2)&amp;LEFT(W939,2))</f>
        <v>CRO2016122SURO2È</v>
      </c>
      <c r="AC939" s="162">
        <f>COUNTIF($AB$4:$AB$297,AB939)</f>
        <v>0</v>
      </c>
      <c r="AD939" s="162" t="str">
        <f>VLOOKUP(U939,NIVEAUXADMIN!A:B,2,FALSE)</f>
        <v>HT07</v>
      </c>
      <c r="AE939" s="162" t="str">
        <f>VLOOKUP(V939,NIVEAUXADMIN!E:F,2,FALSE)</f>
        <v>HT07743</v>
      </c>
      <c r="AF939" s="162" t="str">
        <f>VLOOKUP(W939,NIVEAUXADMIN!I:J,2,FALSE)</f>
        <v>HT07743-02</v>
      </c>
      <c r="AG939" s="162">
        <f>IF(SUMPRODUCT(($A$4:$A939=A939)*($V$4:$V939=V939))&gt;1,0,1)</f>
        <v>0</v>
      </c>
    </row>
    <row r="940" spans="1:33" s="162" customFormat="1" ht="15" customHeight="1">
      <c r="A940" s="162" t="s">
        <v>2847</v>
      </c>
      <c r="B940" s="162" t="s">
        <v>2848</v>
      </c>
      <c r="C940" s="162" t="s">
        <v>38</v>
      </c>
      <c r="D940" s="162" t="s">
        <v>2702</v>
      </c>
      <c r="F940" s="162" t="s">
        <v>16</v>
      </c>
      <c r="G940" s="162" t="str">
        <f>CHOOSE(MONTH(H940), "Janvier", "Fevrier", "Mars", "Avril", "Mai", "Juin", "Juillet", "Aout", "Septembre", "Octobre", "Novembre", "Decembre")</f>
        <v>Decembre</v>
      </c>
      <c r="H940" s="153">
        <v>42706</v>
      </c>
      <c r="I940" s="84" t="s">
        <v>1049</v>
      </c>
      <c r="J940" s="162" t="s">
        <v>1053</v>
      </c>
      <c r="K940" s="162" t="s">
        <v>1048</v>
      </c>
      <c r="L940" s="72"/>
      <c r="M940" s="80" t="str">
        <f>IFERROR(VLOOKUP(K940,REFERENCES!R:S,2,FALSE),"")</f>
        <v>Nombre</v>
      </c>
      <c r="N940" s="75">
        <v>94</v>
      </c>
      <c r="O940" s="75"/>
      <c r="P940" s="75"/>
      <c r="Q940" s="75"/>
      <c r="R940" s="79">
        <v>470</v>
      </c>
      <c r="S940" s="75">
        <v>94</v>
      </c>
      <c r="U940" s="162" t="s">
        <v>20</v>
      </c>
      <c r="V940" s="162" t="s">
        <v>542</v>
      </c>
      <c r="W940" s="86" t="s">
        <v>1505</v>
      </c>
      <c r="X940" s="166" t="s">
        <v>2807</v>
      </c>
      <c r="AB940" s="162" t="str">
        <f>UPPER(LEFT(A940,3)&amp;YEAR(H940)&amp;MONTH(H940)&amp;DAY((H940))&amp;LEFT(U940,2)&amp;LEFT(V940,2)&amp;LEFT(W940,2))</f>
        <v>CRO2016122SURO2È</v>
      </c>
      <c r="AC940" s="162">
        <f>COUNTIF($AB$4:$AB$297,AB940)</f>
        <v>0</v>
      </c>
      <c r="AD940" s="162" t="str">
        <f>VLOOKUP(U940,NIVEAUXADMIN!A:B,2,FALSE)</f>
        <v>HT07</v>
      </c>
      <c r="AE940" s="162" t="str">
        <f>VLOOKUP(V940,NIVEAUXADMIN!E:F,2,FALSE)</f>
        <v>HT07743</v>
      </c>
      <c r="AF940" s="162" t="str">
        <f>VLOOKUP(W940,NIVEAUXADMIN!I:J,2,FALSE)</f>
        <v>HT07743-02</v>
      </c>
      <c r="AG940" s="162">
        <f>IF(SUMPRODUCT(($A$4:$A940=A940)*($V$4:$V940=V940))&gt;1,0,1)</f>
        <v>0</v>
      </c>
    </row>
    <row r="941" spans="1:33" s="162" customFormat="1" ht="15" customHeight="1">
      <c r="A941" s="162" t="s">
        <v>2847</v>
      </c>
      <c r="B941" s="162" t="s">
        <v>2848</v>
      </c>
      <c r="C941" s="162" t="s">
        <v>38</v>
      </c>
      <c r="D941" s="162" t="s">
        <v>2702</v>
      </c>
      <c r="F941" s="162" t="s">
        <v>16</v>
      </c>
      <c r="G941" s="162" t="str">
        <f>CHOOSE(MONTH(H941), "Janvier", "Fevrier", "Mars", "Avril", "Mai", "Juin", "Juillet", "Aout", "Septembre", "Octobre", "Novembre", "Decembre")</f>
        <v>Decembre</v>
      </c>
      <c r="H941" s="153">
        <v>42706</v>
      </c>
      <c r="I941" s="84" t="s">
        <v>1051</v>
      </c>
      <c r="J941" s="162" t="s">
        <v>1052</v>
      </c>
      <c r="K941" s="162" t="s">
        <v>1063</v>
      </c>
      <c r="L941" s="72"/>
      <c r="M941" s="80" t="str">
        <f>IFERROR(VLOOKUP(K941,REFERENCES!R:S,2,FALSE),"")</f>
        <v>Nombre</v>
      </c>
      <c r="N941" s="75">
        <v>94</v>
      </c>
      <c r="O941" s="75"/>
      <c r="P941" s="75"/>
      <c r="Q941" s="75"/>
      <c r="R941" s="79">
        <v>470</v>
      </c>
      <c r="S941" s="75">
        <v>94</v>
      </c>
      <c r="U941" s="162" t="s">
        <v>20</v>
      </c>
      <c r="V941" s="162" t="s">
        <v>542</v>
      </c>
      <c r="W941" s="86" t="s">
        <v>1505</v>
      </c>
      <c r="X941" s="166" t="s">
        <v>2807</v>
      </c>
      <c r="AB941" s="162" t="str">
        <f>UPPER(LEFT(A941,3)&amp;YEAR(H941)&amp;MONTH(H941)&amp;DAY((H941))&amp;LEFT(U941,2)&amp;LEFT(V941,2)&amp;LEFT(W941,2))</f>
        <v>CRO2016122SURO2È</v>
      </c>
      <c r="AC941" s="162">
        <f>COUNTIF($AB$4:$AB$297,AB941)</f>
        <v>0</v>
      </c>
      <c r="AD941" s="162" t="str">
        <f>VLOOKUP(U941,NIVEAUXADMIN!A:B,2,FALSE)</f>
        <v>HT07</v>
      </c>
      <c r="AE941" s="162" t="str">
        <f>VLOOKUP(V941,NIVEAUXADMIN!E:F,2,FALSE)</f>
        <v>HT07743</v>
      </c>
      <c r="AF941" s="162" t="str">
        <f>VLOOKUP(W941,NIVEAUXADMIN!I:J,2,FALSE)</f>
        <v>HT07743-02</v>
      </c>
      <c r="AG941" s="162">
        <f>IF(SUMPRODUCT(($A$4:$A941=A941)*($V$4:$V941=V941))&gt;1,0,1)</f>
        <v>0</v>
      </c>
    </row>
    <row r="942" spans="1:33" s="162" customFormat="1" ht="15" customHeight="1">
      <c r="A942" s="162" t="s">
        <v>2847</v>
      </c>
      <c r="B942" s="162" t="s">
        <v>2848</v>
      </c>
      <c r="C942" s="162" t="s">
        <v>38</v>
      </c>
      <c r="D942" s="162" t="s">
        <v>2702</v>
      </c>
      <c r="F942" s="162" t="s">
        <v>16</v>
      </c>
      <c r="G942" s="162" t="str">
        <f>CHOOSE(MONTH(H942), "Janvier", "Fevrier", "Mars", "Avril", "Mai", "Juin", "Juillet", "Aout", "Septembre", "Octobre", "Novembre", "Decembre")</f>
        <v>Decembre</v>
      </c>
      <c r="H942" s="153">
        <v>42706</v>
      </c>
      <c r="I942" s="84" t="s">
        <v>1049</v>
      </c>
      <c r="J942" s="162" t="s">
        <v>1053</v>
      </c>
      <c r="K942" s="162" t="s">
        <v>1185</v>
      </c>
      <c r="L942" s="72"/>
      <c r="M942" s="80" t="str">
        <f>IFERROR(VLOOKUP(K942,REFERENCES!R:S,2,FALSE),"")</f>
        <v>Nombre</v>
      </c>
      <c r="N942" s="75">
        <v>94</v>
      </c>
      <c r="O942" s="75"/>
      <c r="P942" s="75"/>
      <c r="Q942" s="75"/>
      <c r="R942" s="79">
        <v>470</v>
      </c>
      <c r="S942" s="75">
        <v>94</v>
      </c>
      <c r="U942" s="162" t="s">
        <v>20</v>
      </c>
      <c r="V942" s="162" t="s">
        <v>542</v>
      </c>
      <c r="W942" s="86" t="s">
        <v>1505</v>
      </c>
      <c r="X942" s="166" t="s">
        <v>2807</v>
      </c>
      <c r="AB942" s="162" t="str">
        <f>UPPER(LEFT(A942,3)&amp;YEAR(H942)&amp;MONTH(H942)&amp;DAY((H942))&amp;LEFT(U942,2)&amp;LEFT(V942,2)&amp;LEFT(W942,2))</f>
        <v>CRO2016122SURO2È</v>
      </c>
      <c r="AC942" s="162">
        <f>COUNTIF($AB$4:$AB$297,AB942)</f>
        <v>0</v>
      </c>
      <c r="AD942" s="162" t="str">
        <f>VLOOKUP(U942,NIVEAUXADMIN!A:B,2,FALSE)</f>
        <v>HT07</v>
      </c>
      <c r="AE942" s="162" t="str">
        <f>VLOOKUP(V942,NIVEAUXADMIN!E:F,2,FALSE)</f>
        <v>HT07743</v>
      </c>
      <c r="AF942" s="162" t="str">
        <f>VLOOKUP(W942,NIVEAUXADMIN!I:J,2,FALSE)</f>
        <v>HT07743-02</v>
      </c>
      <c r="AG942" s="162">
        <f>IF(SUMPRODUCT(($A$4:$A942=A942)*($V$4:$V942=V942))&gt;1,0,1)</f>
        <v>0</v>
      </c>
    </row>
    <row r="943" spans="1:33" s="162" customFormat="1" ht="15" customHeight="1">
      <c r="A943" s="162" t="s">
        <v>2847</v>
      </c>
      <c r="B943" s="162" t="s">
        <v>2848</v>
      </c>
      <c r="C943" s="162" t="s">
        <v>38</v>
      </c>
      <c r="D943" s="162" t="s">
        <v>2702</v>
      </c>
      <c r="F943" s="162" t="s">
        <v>16</v>
      </c>
      <c r="G943" s="162" t="str">
        <f>CHOOSE(MONTH(H943), "Janvier", "Fevrier", "Mars", "Avril", "Mai", "Juin", "Juillet", "Aout", "Septembre", "Octobre", "Novembre", "Decembre")</f>
        <v>Decembre</v>
      </c>
      <c r="H943" s="153">
        <v>42708</v>
      </c>
      <c r="I943" s="84" t="s">
        <v>1051</v>
      </c>
      <c r="J943" s="162" t="s">
        <v>1052</v>
      </c>
      <c r="K943" s="162" t="s">
        <v>1056</v>
      </c>
      <c r="L943" s="72"/>
      <c r="M943" s="80" t="str">
        <f>IFERROR(VLOOKUP(K943,REFERENCES!R:S,2,FALSE),"")</f>
        <v>Nombre</v>
      </c>
      <c r="N943" s="75">
        <v>6</v>
      </c>
      <c r="O943" s="75"/>
      <c r="P943" s="75"/>
      <c r="Q943" s="75"/>
      <c r="R943" s="79">
        <v>15</v>
      </c>
      <c r="S943" s="75">
        <v>3</v>
      </c>
      <c r="U943" s="162" t="s">
        <v>20</v>
      </c>
      <c r="V943" s="162" t="s">
        <v>542</v>
      </c>
      <c r="W943" s="86" t="s">
        <v>1505</v>
      </c>
      <c r="X943" s="166" t="s">
        <v>2807</v>
      </c>
      <c r="AB943" s="162" t="str">
        <f>UPPER(LEFT(A943,3)&amp;YEAR(H943)&amp;MONTH(H943)&amp;DAY((H943))&amp;LEFT(U943,2)&amp;LEFT(V943,2)&amp;LEFT(W943,2))</f>
        <v>CRO2016124SURO2È</v>
      </c>
      <c r="AC943" s="162">
        <f>COUNTIF($AB$4:$AB$297,AB943)</f>
        <v>0</v>
      </c>
      <c r="AD943" s="162" t="str">
        <f>VLOOKUP(U943,NIVEAUXADMIN!A:B,2,FALSE)</f>
        <v>HT07</v>
      </c>
      <c r="AE943" s="162" t="str">
        <f>VLOOKUP(V943,NIVEAUXADMIN!E:F,2,FALSE)</f>
        <v>HT07743</v>
      </c>
      <c r="AF943" s="162" t="str">
        <f>VLOOKUP(W943,NIVEAUXADMIN!I:J,2,FALSE)</f>
        <v>HT07743-02</v>
      </c>
      <c r="AG943" s="162">
        <f>IF(SUMPRODUCT(($A$4:$A943=A943)*($V$4:$V943=V943))&gt;1,0,1)</f>
        <v>0</v>
      </c>
    </row>
    <row r="944" spans="1:33" s="162" customFormat="1" ht="15" customHeight="1">
      <c r="A944" s="162" t="s">
        <v>2847</v>
      </c>
      <c r="B944" s="162" t="s">
        <v>2848</v>
      </c>
      <c r="C944" s="162" t="s">
        <v>38</v>
      </c>
      <c r="D944" s="162" t="s">
        <v>2702</v>
      </c>
      <c r="F944" s="162" t="s">
        <v>16</v>
      </c>
      <c r="G944" s="162" t="str">
        <f>CHOOSE(MONTH(H944), "Janvier", "Fevrier", "Mars", "Avril", "Mai", "Juin", "Juillet", "Aout", "Septembre", "Octobre", "Novembre", "Decembre")</f>
        <v>Decembre</v>
      </c>
      <c r="H944" s="153">
        <v>42708</v>
      </c>
      <c r="I944" s="84" t="s">
        <v>1049</v>
      </c>
      <c r="J944" s="162" t="s">
        <v>1053</v>
      </c>
      <c r="K944" s="162" t="s">
        <v>1064</v>
      </c>
      <c r="L944" s="72"/>
      <c r="M944" s="80" t="str">
        <f>IFERROR(VLOOKUP(K944,REFERENCES!R:S,2,FALSE),"")</f>
        <v>Nombre</v>
      </c>
      <c r="N944" s="75">
        <v>3</v>
      </c>
      <c r="O944" s="75"/>
      <c r="P944" s="75"/>
      <c r="Q944" s="75"/>
      <c r="R944" s="79">
        <v>15</v>
      </c>
      <c r="S944" s="75">
        <v>3</v>
      </c>
      <c r="U944" s="162" t="s">
        <v>20</v>
      </c>
      <c r="V944" s="162" t="s">
        <v>542</v>
      </c>
      <c r="W944" s="86" t="s">
        <v>1505</v>
      </c>
      <c r="X944" s="166" t="s">
        <v>2807</v>
      </c>
      <c r="AB944" s="162" t="str">
        <f>UPPER(LEFT(A944,3)&amp;YEAR(H944)&amp;MONTH(H944)&amp;DAY((H944))&amp;LEFT(U944,2)&amp;LEFT(V944,2)&amp;LEFT(W944,2))</f>
        <v>CRO2016124SURO2È</v>
      </c>
      <c r="AC944" s="162">
        <f>COUNTIF($AB$4:$AB$297,AB944)</f>
        <v>0</v>
      </c>
      <c r="AD944" s="162" t="str">
        <f>VLOOKUP(U944,NIVEAUXADMIN!A:B,2,FALSE)</f>
        <v>HT07</v>
      </c>
      <c r="AE944" s="162" t="str">
        <f>VLOOKUP(V944,NIVEAUXADMIN!E:F,2,FALSE)</f>
        <v>HT07743</v>
      </c>
      <c r="AF944" s="162" t="str">
        <f>VLOOKUP(W944,NIVEAUXADMIN!I:J,2,FALSE)</f>
        <v>HT07743-02</v>
      </c>
      <c r="AG944" s="162">
        <f>IF(SUMPRODUCT(($A$4:$A944=A944)*($V$4:$V944=V944))&gt;1,0,1)</f>
        <v>0</v>
      </c>
    </row>
    <row r="945" spans="1:33" s="162" customFormat="1" ht="15" customHeight="1">
      <c r="A945" s="162" t="s">
        <v>2847</v>
      </c>
      <c r="B945" s="162" t="s">
        <v>2848</v>
      </c>
      <c r="C945" s="162" t="s">
        <v>38</v>
      </c>
      <c r="D945" s="162" t="s">
        <v>2702</v>
      </c>
      <c r="F945" s="162" t="s">
        <v>16</v>
      </c>
      <c r="G945" s="162" t="str">
        <f>CHOOSE(MONTH(H945), "Janvier", "Fevrier", "Mars", "Avril", "Mai", "Juin", "Juillet", "Aout", "Septembre", "Octobre", "Novembre", "Decembre")</f>
        <v>Decembre</v>
      </c>
      <c r="H945" s="153">
        <v>42724</v>
      </c>
      <c r="I945" s="84" t="s">
        <v>1051</v>
      </c>
      <c r="J945" s="162" t="s">
        <v>1052</v>
      </c>
      <c r="K945" s="162" t="s">
        <v>1062</v>
      </c>
      <c r="L945" s="72"/>
      <c r="M945" s="80" t="str">
        <f>IFERROR(VLOOKUP(K945,REFERENCES!R:S,2,FALSE),"")</f>
        <v>Nombre</v>
      </c>
      <c r="N945" s="75">
        <v>120</v>
      </c>
      <c r="O945" s="75"/>
      <c r="P945" s="75"/>
      <c r="Q945" s="75"/>
      <c r="R945" s="79">
        <v>600</v>
      </c>
      <c r="S945" s="75">
        <v>120</v>
      </c>
      <c r="U945" s="162" t="s">
        <v>153</v>
      </c>
      <c r="V945" s="162" t="s">
        <v>305</v>
      </c>
      <c r="W945" s="86"/>
      <c r="X945" s="166"/>
      <c r="AB945" s="162" t="str">
        <f>UPPER(LEFT(A945,3)&amp;YEAR(H945)&amp;MONTH(H945)&amp;DAY((H945))&amp;LEFT(U945,2)&amp;LEFT(V945,2)&amp;LEFT(W945,2))</f>
        <v>CRO20161220NIPE</v>
      </c>
      <c r="AC945" s="162">
        <f>COUNTIF($AB$4:$AB$297,AB945)</f>
        <v>0</v>
      </c>
      <c r="AD945" s="162" t="str">
        <f>VLOOKUP(U945,NIVEAUXADMIN!A:B,2,FALSE)</f>
        <v>HT10</v>
      </c>
      <c r="AE945" s="162" t="str">
        <f>VLOOKUP(V945,NIVEAUXADMIN!E:F,2,FALSE)</f>
        <v>HT101012</v>
      </c>
      <c r="AF945" s="162" t="e">
        <f>VLOOKUP(W945,NIVEAUXADMIN!I:J,2,FALSE)</f>
        <v>#N/A</v>
      </c>
      <c r="AG945" s="162">
        <f>IF(SUMPRODUCT(($A$4:$A945=A945)*($V$4:$V945=V945))&gt;1,0,1)</f>
        <v>0</v>
      </c>
    </row>
    <row r="946" spans="1:33" s="162" customFormat="1" ht="15" customHeight="1">
      <c r="A946" s="162" t="s">
        <v>2847</v>
      </c>
      <c r="B946" s="162" t="s">
        <v>2848</v>
      </c>
      <c r="C946" s="162" t="s">
        <v>38</v>
      </c>
      <c r="D946" s="162" t="s">
        <v>2702</v>
      </c>
      <c r="F946" s="162" t="s">
        <v>16</v>
      </c>
      <c r="G946" s="162" t="str">
        <f>CHOOSE(MONTH(H946), "Janvier", "Fevrier", "Mars", "Avril", "Mai", "Juin", "Juillet", "Aout", "Septembre", "Octobre", "Novembre", "Decembre")</f>
        <v>Decembre</v>
      </c>
      <c r="H946" s="153">
        <v>42724</v>
      </c>
      <c r="I946" s="84" t="s">
        <v>1049</v>
      </c>
      <c r="J946" s="162" t="s">
        <v>1053</v>
      </c>
      <c r="K946" s="162" t="s">
        <v>1064</v>
      </c>
      <c r="L946" s="72"/>
      <c r="M946" s="80" t="str">
        <f>IFERROR(VLOOKUP(K946,REFERENCES!R:S,2,FALSE),"")</f>
        <v>Nombre</v>
      </c>
      <c r="N946" s="75">
        <v>120</v>
      </c>
      <c r="O946" s="75"/>
      <c r="P946" s="75"/>
      <c r="Q946" s="75"/>
      <c r="R946" s="79">
        <v>600</v>
      </c>
      <c r="S946" s="75">
        <v>120</v>
      </c>
      <c r="U946" s="162" t="s">
        <v>153</v>
      </c>
      <c r="V946" s="162" t="s">
        <v>305</v>
      </c>
      <c r="W946" s="86"/>
      <c r="X946" s="166"/>
      <c r="AB946" s="162" t="str">
        <f>UPPER(LEFT(A946,3)&amp;YEAR(H946)&amp;MONTH(H946)&amp;DAY((H946))&amp;LEFT(U946,2)&amp;LEFT(V946,2)&amp;LEFT(W946,2))</f>
        <v>CRO20161220NIPE</v>
      </c>
      <c r="AC946" s="162">
        <f>COUNTIF($AB$4:$AB$297,AB946)</f>
        <v>0</v>
      </c>
      <c r="AD946" s="162" t="str">
        <f>VLOOKUP(U946,NIVEAUXADMIN!A:B,2,FALSE)</f>
        <v>HT10</v>
      </c>
      <c r="AE946" s="162" t="str">
        <f>VLOOKUP(V946,NIVEAUXADMIN!E:F,2,FALSE)</f>
        <v>HT101012</v>
      </c>
      <c r="AF946" s="162" t="e">
        <f>VLOOKUP(W946,NIVEAUXADMIN!I:J,2,FALSE)</f>
        <v>#N/A</v>
      </c>
      <c r="AG946" s="162">
        <f>IF(SUMPRODUCT(($A$4:$A946=A946)*($V$4:$V946=V946))&gt;1,0,1)</f>
        <v>0</v>
      </c>
    </row>
    <row r="947" spans="1:33" s="162" customFormat="1" ht="15" customHeight="1">
      <c r="A947" s="162" t="s">
        <v>2847</v>
      </c>
      <c r="B947" s="162" t="s">
        <v>2848</v>
      </c>
      <c r="C947" s="162" t="s">
        <v>38</v>
      </c>
      <c r="D947" s="162" t="s">
        <v>2702</v>
      </c>
      <c r="F947" s="162" t="s">
        <v>16</v>
      </c>
      <c r="G947" s="162" t="str">
        <f>CHOOSE(MONTH(H947), "Janvier", "Fevrier", "Mars", "Avril", "Mai", "Juin", "Juillet", "Aout", "Septembre", "Octobre", "Novembre", "Decembre")</f>
        <v>Decembre</v>
      </c>
      <c r="H947" s="153">
        <v>42724</v>
      </c>
      <c r="I947" s="84" t="s">
        <v>1049</v>
      </c>
      <c r="J947" s="162" t="s">
        <v>1053</v>
      </c>
      <c r="K947" s="162" t="s">
        <v>1048</v>
      </c>
      <c r="L947" s="72"/>
      <c r="M947" s="80" t="str">
        <f>IFERROR(VLOOKUP(K947,REFERENCES!R:S,2,FALSE),"")</f>
        <v>Nombre</v>
      </c>
      <c r="N947" s="75">
        <v>120</v>
      </c>
      <c r="O947" s="75"/>
      <c r="P947" s="75"/>
      <c r="Q947" s="75"/>
      <c r="R947" s="79">
        <v>600</v>
      </c>
      <c r="S947" s="75">
        <v>120</v>
      </c>
      <c r="U947" s="162" t="s">
        <v>153</v>
      </c>
      <c r="V947" s="162" t="s">
        <v>305</v>
      </c>
      <c r="W947" s="86"/>
      <c r="X947" s="166"/>
      <c r="AB947" s="162" t="str">
        <f>UPPER(LEFT(A947,3)&amp;YEAR(H947)&amp;MONTH(H947)&amp;DAY((H947))&amp;LEFT(U947,2)&amp;LEFT(V947,2)&amp;LEFT(W947,2))</f>
        <v>CRO20161220NIPE</v>
      </c>
      <c r="AC947" s="162">
        <f>COUNTIF($AB$4:$AB$297,AB947)</f>
        <v>0</v>
      </c>
      <c r="AD947" s="162" t="str">
        <f>VLOOKUP(U947,NIVEAUXADMIN!A:B,2,FALSE)</f>
        <v>HT10</v>
      </c>
      <c r="AE947" s="162" t="str">
        <f>VLOOKUP(V947,NIVEAUXADMIN!E:F,2,FALSE)</f>
        <v>HT101012</v>
      </c>
      <c r="AF947" s="162" t="e">
        <f>VLOOKUP(W947,NIVEAUXADMIN!I:J,2,FALSE)</f>
        <v>#N/A</v>
      </c>
      <c r="AG947" s="162">
        <f>IF(SUMPRODUCT(($A$4:$A947=A947)*($V$4:$V947=V947))&gt;1,0,1)</f>
        <v>0</v>
      </c>
    </row>
    <row r="948" spans="1:33" s="162" customFormat="1" ht="15" customHeight="1">
      <c r="A948" s="162" t="s">
        <v>2847</v>
      </c>
      <c r="B948" s="162" t="s">
        <v>2848</v>
      </c>
      <c r="C948" s="162" t="s">
        <v>38</v>
      </c>
      <c r="D948" s="162" t="s">
        <v>2702</v>
      </c>
      <c r="F948" s="162" t="s">
        <v>16</v>
      </c>
      <c r="G948" s="162" t="str">
        <f>CHOOSE(MONTH(H948), "Janvier", "Fevrier", "Mars", "Avril", "Mai", "Juin", "Juillet", "Aout", "Septembre", "Octobre", "Novembre", "Decembre")</f>
        <v>Decembre</v>
      </c>
      <c r="H948" s="153">
        <v>42724</v>
      </c>
      <c r="I948" s="84" t="s">
        <v>1051</v>
      </c>
      <c r="J948" s="162" t="s">
        <v>1052</v>
      </c>
      <c r="K948" s="162" t="s">
        <v>1057</v>
      </c>
      <c r="L948" s="72"/>
      <c r="M948" s="80" t="str">
        <f>IFERROR(VLOOKUP(K948,REFERENCES!R:S,2,FALSE),"")</f>
        <v>Nombre</v>
      </c>
      <c r="N948" s="75">
        <v>120</v>
      </c>
      <c r="O948" s="75"/>
      <c r="P948" s="75"/>
      <c r="Q948" s="75"/>
      <c r="R948" s="79">
        <v>600</v>
      </c>
      <c r="S948" s="75">
        <v>120</v>
      </c>
      <c r="U948" s="162" t="s">
        <v>153</v>
      </c>
      <c r="V948" s="162" t="s">
        <v>305</v>
      </c>
      <c r="W948" s="86"/>
      <c r="X948" s="166"/>
      <c r="AB948" s="162" t="str">
        <f>UPPER(LEFT(A948,3)&amp;YEAR(H948)&amp;MONTH(H948)&amp;DAY((H948))&amp;LEFT(U948,2)&amp;LEFT(V948,2)&amp;LEFT(W948,2))</f>
        <v>CRO20161220NIPE</v>
      </c>
      <c r="AC948" s="162">
        <f>COUNTIF($AB$4:$AB$297,AB948)</f>
        <v>0</v>
      </c>
      <c r="AD948" s="162" t="str">
        <f>VLOOKUP(U948,NIVEAUXADMIN!A:B,2,FALSE)</f>
        <v>HT10</v>
      </c>
      <c r="AE948" s="162" t="str">
        <f>VLOOKUP(V948,NIVEAUXADMIN!E:F,2,FALSE)</f>
        <v>HT101012</v>
      </c>
      <c r="AF948" s="162" t="e">
        <f>VLOOKUP(W948,NIVEAUXADMIN!I:J,2,FALSE)</f>
        <v>#N/A</v>
      </c>
      <c r="AG948" s="162">
        <f>IF(SUMPRODUCT(($A$4:$A948=A948)*($V$4:$V948=V948))&gt;1,0,1)</f>
        <v>0</v>
      </c>
    </row>
    <row r="949" spans="1:33" s="162" customFormat="1" ht="15" customHeight="1">
      <c r="A949" s="162" t="s">
        <v>2847</v>
      </c>
      <c r="B949" s="162" t="s">
        <v>2848</v>
      </c>
      <c r="C949" s="162" t="s">
        <v>38</v>
      </c>
      <c r="D949" s="162" t="s">
        <v>2702</v>
      </c>
      <c r="F949" s="162" t="s">
        <v>16</v>
      </c>
      <c r="G949" s="162" t="str">
        <f>CHOOSE(MONTH(H949), "Janvier", "Fevrier", "Mars", "Avril", "Mai", "Juin", "Juillet", "Aout", "Septembre", "Octobre", "Novembre", "Decembre")</f>
        <v>Decembre</v>
      </c>
      <c r="H949" s="153">
        <v>42708</v>
      </c>
      <c r="I949" s="84" t="s">
        <v>1049</v>
      </c>
      <c r="J949" s="162" t="s">
        <v>1053</v>
      </c>
      <c r="K949" s="162" t="s">
        <v>1048</v>
      </c>
      <c r="L949" s="72"/>
      <c r="M949" s="80" t="str">
        <f>IFERROR(VLOOKUP(K949,REFERENCES!R:S,2,FALSE),"")</f>
        <v>Nombre</v>
      </c>
      <c r="N949" s="75">
        <v>3</v>
      </c>
      <c r="O949" s="75"/>
      <c r="P949" s="75"/>
      <c r="Q949" s="75"/>
      <c r="R949" s="79">
        <v>15</v>
      </c>
      <c r="S949" s="75">
        <v>3</v>
      </c>
      <c r="U949" s="162" t="s">
        <v>20</v>
      </c>
      <c r="V949" s="162" t="s">
        <v>542</v>
      </c>
      <c r="W949" s="86" t="s">
        <v>1505</v>
      </c>
      <c r="X949" s="166" t="s">
        <v>2807</v>
      </c>
      <c r="AB949" s="162" t="str">
        <f>UPPER(LEFT(A949,3)&amp;YEAR(H949)&amp;MONTH(H949)&amp;DAY((H949))&amp;LEFT(U949,2)&amp;LEFT(V949,2)&amp;LEFT(W949,2))</f>
        <v>CRO2016124SURO2È</v>
      </c>
      <c r="AC949" s="162">
        <f>COUNTIF($AB$4:$AB$297,AB949)</f>
        <v>0</v>
      </c>
      <c r="AD949" s="162" t="str">
        <f>VLOOKUP(U949,NIVEAUXADMIN!A:B,2,FALSE)</f>
        <v>HT07</v>
      </c>
      <c r="AE949" s="162" t="str">
        <f>VLOOKUP(V949,NIVEAUXADMIN!E:F,2,FALSE)</f>
        <v>HT07743</v>
      </c>
      <c r="AF949" s="162" t="str">
        <f>VLOOKUP(W949,NIVEAUXADMIN!I:J,2,FALSE)</f>
        <v>HT07743-02</v>
      </c>
      <c r="AG949" s="162">
        <f>IF(SUMPRODUCT(($A$4:$A949=A949)*($V$4:$V949=V949))&gt;1,0,1)</f>
        <v>0</v>
      </c>
    </row>
    <row r="950" spans="1:33" s="162" customFormat="1" ht="15" customHeight="1">
      <c r="A950" s="162" t="s">
        <v>2847</v>
      </c>
      <c r="B950" s="162" t="s">
        <v>2848</v>
      </c>
      <c r="C950" s="162" t="s">
        <v>38</v>
      </c>
      <c r="D950" s="162" t="s">
        <v>2702</v>
      </c>
      <c r="F950" s="162" t="s">
        <v>16</v>
      </c>
      <c r="G950" s="162" t="str">
        <f>CHOOSE(MONTH(H950), "Janvier", "Fevrier", "Mars", "Avril", "Mai", "Juin", "Juillet", "Aout", "Septembre", "Octobre", "Novembre", "Decembre")</f>
        <v>Decembre</v>
      </c>
      <c r="H950" s="153">
        <v>42708</v>
      </c>
      <c r="I950" s="84" t="s">
        <v>1051</v>
      </c>
      <c r="J950" s="162" t="s">
        <v>1052</v>
      </c>
      <c r="K950" s="162" t="s">
        <v>1063</v>
      </c>
      <c r="L950" s="72"/>
      <c r="M950" s="80" t="str">
        <f>IFERROR(VLOOKUP(K950,REFERENCES!R:S,2,FALSE),"")</f>
        <v>Nombre</v>
      </c>
      <c r="N950" s="75">
        <v>3</v>
      </c>
      <c r="O950" s="75"/>
      <c r="P950" s="75"/>
      <c r="Q950" s="75"/>
      <c r="R950" s="79">
        <v>15</v>
      </c>
      <c r="S950" s="75">
        <v>3</v>
      </c>
      <c r="U950" s="162" t="s">
        <v>20</v>
      </c>
      <c r="V950" s="162" t="s">
        <v>542</v>
      </c>
      <c r="W950" s="86" t="s">
        <v>1505</v>
      </c>
      <c r="X950" s="166" t="s">
        <v>2807</v>
      </c>
      <c r="AB950" s="162" t="str">
        <f>UPPER(LEFT(A950,3)&amp;YEAR(H950)&amp;MONTH(H950)&amp;DAY((H950))&amp;LEFT(U950,2)&amp;LEFT(V950,2)&amp;LEFT(W950,2))</f>
        <v>CRO2016124SURO2È</v>
      </c>
      <c r="AC950" s="162">
        <f>COUNTIF($AB$4:$AB$297,AB950)</f>
        <v>0</v>
      </c>
      <c r="AD950" s="162" t="str">
        <f>VLOOKUP(U950,NIVEAUXADMIN!A:B,2,FALSE)</f>
        <v>HT07</v>
      </c>
      <c r="AE950" s="162" t="str">
        <f>VLOOKUP(V950,NIVEAUXADMIN!E:F,2,FALSE)</f>
        <v>HT07743</v>
      </c>
      <c r="AF950" s="162" t="str">
        <f>VLOOKUP(W950,NIVEAUXADMIN!I:J,2,FALSE)</f>
        <v>HT07743-02</v>
      </c>
      <c r="AG950" s="162">
        <f>IF(SUMPRODUCT(($A$4:$A950=A950)*($V$4:$V950=V950))&gt;1,0,1)</f>
        <v>0</v>
      </c>
    </row>
    <row r="951" spans="1:33" s="162" customFormat="1" ht="15" customHeight="1">
      <c r="A951" s="162" t="s">
        <v>2847</v>
      </c>
      <c r="B951" s="162" t="s">
        <v>2848</v>
      </c>
      <c r="C951" s="162" t="s">
        <v>38</v>
      </c>
      <c r="D951" s="162" t="s">
        <v>2702</v>
      </c>
      <c r="F951" s="162" t="s">
        <v>16</v>
      </c>
      <c r="G951" s="162" t="str">
        <f>CHOOSE(MONTH(H951), "Janvier", "Fevrier", "Mars", "Avril", "Mai", "Juin", "Juillet", "Aout", "Septembre", "Octobre", "Novembre", "Decembre")</f>
        <v>Decembre</v>
      </c>
      <c r="H951" s="153">
        <v>42713</v>
      </c>
      <c r="I951" s="84" t="s">
        <v>1051</v>
      </c>
      <c r="J951" s="162" t="s">
        <v>1052</v>
      </c>
      <c r="K951" s="162" t="s">
        <v>1056</v>
      </c>
      <c r="L951" s="72"/>
      <c r="M951" s="80" t="str">
        <f>IFERROR(VLOOKUP(K951,REFERENCES!R:S,2,FALSE),"")</f>
        <v>Nombre</v>
      </c>
      <c r="N951" s="75">
        <v>120</v>
      </c>
      <c r="O951" s="75"/>
      <c r="P951" s="75"/>
      <c r="Q951" s="75"/>
      <c r="R951" s="79">
        <v>300</v>
      </c>
      <c r="S951" s="75">
        <v>60</v>
      </c>
      <c r="U951" s="162" t="s">
        <v>20</v>
      </c>
      <c r="V951" s="162" t="s">
        <v>542</v>
      </c>
      <c r="W951" s="86" t="s">
        <v>1505</v>
      </c>
      <c r="X951" s="166" t="s">
        <v>2807</v>
      </c>
      <c r="AB951" s="162" t="str">
        <f>UPPER(LEFT(A951,3)&amp;YEAR(H951)&amp;MONTH(H951)&amp;DAY((H951))&amp;LEFT(U951,2)&amp;LEFT(V951,2)&amp;LEFT(W951,2))</f>
        <v>CRO2016129SURO2È</v>
      </c>
      <c r="AC951" s="162">
        <f>COUNTIF($AB$4:$AB$297,AB951)</f>
        <v>0</v>
      </c>
      <c r="AD951" s="162" t="str">
        <f>VLOOKUP(U951,NIVEAUXADMIN!A:B,2,FALSE)</f>
        <v>HT07</v>
      </c>
      <c r="AE951" s="162" t="str">
        <f>VLOOKUP(V951,NIVEAUXADMIN!E:F,2,FALSE)</f>
        <v>HT07743</v>
      </c>
      <c r="AF951" s="162" t="str">
        <f>VLOOKUP(W951,NIVEAUXADMIN!I:J,2,FALSE)</f>
        <v>HT07743-02</v>
      </c>
      <c r="AG951" s="162">
        <f>IF(SUMPRODUCT(($A$4:$A951=A951)*($V$4:$V951=V951))&gt;1,0,1)</f>
        <v>0</v>
      </c>
    </row>
    <row r="952" spans="1:33" s="162" customFormat="1" ht="15" customHeight="1">
      <c r="A952" s="162" t="s">
        <v>2847</v>
      </c>
      <c r="B952" s="162" t="s">
        <v>2848</v>
      </c>
      <c r="C952" s="162" t="s">
        <v>38</v>
      </c>
      <c r="D952" s="162" t="s">
        <v>2702</v>
      </c>
      <c r="F952" s="162" t="s">
        <v>16</v>
      </c>
      <c r="G952" s="162" t="str">
        <f>CHOOSE(MONTH(H952), "Janvier", "Fevrier", "Mars", "Avril", "Mai", "Juin", "Juillet", "Aout", "Septembre", "Octobre", "Novembre", "Decembre")</f>
        <v>Decembre</v>
      </c>
      <c r="H952" s="153">
        <v>42713</v>
      </c>
      <c r="I952" s="84" t="s">
        <v>1049</v>
      </c>
      <c r="J952" s="162" t="s">
        <v>1053</v>
      </c>
      <c r="K952" s="162" t="s">
        <v>1048</v>
      </c>
      <c r="L952" s="72"/>
      <c r="M952" s="80" t="str">
        <f>IFERROR(VLOOKUP(K952,REFERENCES!R:S,2,FALSE),"")</f>
        <v>Nombre</v>
      </c>
      <c r="N952" s="75">
        <v>60</v>
      </c>
      <c r="O952" s="75"/>
      <c r="P952" s="75"/>
      <c r="Q952" s="75"/>
      <c r="R952" s="79">
        <v>300</v>
      </c>
      <c r="S952" s="75">
        <v>60</v>
      </c>
      <c r="U952" s="162" t="s">
        <v>20</v>
      </c>
      <c r="V952" s="162" t="s">
        <v>542</v>
      </c>
      <c r="W952" s="86" t="s">
        <v>1505</v>
      </c>
      <c r="X952" s="166" t="s">
        <v>2807</v>
      </c>
      <c r="AB952" s="162" t="str">
        <f>UPPER(LEFT(A952,3)&amp;YEAR(H952)&amp;MONTH(H952)&amp;DAY((H952))&amp;LEFT(U952,2)&amp;LEFT(V952,2)&amp;LEFT(W952,2))</f>
        <v>CRO2016129SURO2È</v>
      </c>
      <c r="AC952" s="162">
        <f>COUNTIF($AB$4:$AB$297,AB952)</f>
        <v>0</v>
      </c>
      <c r="AD952" s="162" t="str">
        <f>VLOOKUP(U952,NIVEAUXADMIN!A:B,2,FALSE)</f>
        <v>HT07</v>
      </c>
      <c r="AE952" s="162" t="str">
        <f>VLOOKUP(V952,NIVEAUXADMIN!E:F,2,FALSE)</f>
        <v>HT07743</v>
      </c>
      <c r="AF952" s="162" t="str">
        <f>VLOOKUP(W952,NIVEAUXADMIN!I:J,2,FALSE)</f>
        <v>HT07743-02</v>
      </c>
      <c r="AG952" s="162">
        <f>IF(SUMPRODUCT(($A$4:$A952=A952)*($V$4:$V952=V952))&gt;1,0,1)</f>
        <v>0</v>
      </c>
    </row>
    <row r="953" spans="1:33" s="162" customFormat="1" ht="15" customHeight="1">
      <c r="A953" s="162" t="s">
        <v>2847</v>
      </c>
      <c r="B953" s="162" t="s">
        <v>2848</v>
      </c>
      <c r="C953" s="162" t="s">
        <v>38</v>
      </c>
      <c r="D953" s="162" t="s">
        <v>2702</v>
      </c>
      <c r="F953" s="162" t="s">
        <v>16</v>
      </c>
      <c r="G953" s="162" t="str">
        <f>CHOOSE(MONTH(H953), "Janvier", "Fevrier", "Mars", "Avril", "Mai", "Juin", "Juillet", "Aout", "Septembre", "Octobre", "Novembre", "Decembre")</f>
        <v>Decembre</v>
      </c>
      <c r="H953" s="153">
        <v>42713</v>
      </c>
      <c r="I953" s="84" t="s">
        <v>1051</v>
      </c>
      <c r="J953" s="162" t="s">
        <v>1052</v>
      </c>
      <c r="K953" s="162" t="s">
        <v>1063</v>
      </c>
      <c r="L953" s="72"/>
      <c r="M953" s="80" t="str">
        <f>IFERROR(VLOOKUP(K953,REFERENCES!R:S,2,FALSE),"")</f>
        <v>Nombre</v>
      </c>
      <c r="N953" s="75">
        <v>60</v>
      </c>
      <c r="O953" s="75"/>
      <c r="P953" s="75"/>
      <c r="Q953" s="75"/>
      <c r="R953" s="79">
        <v>300</v>
      </c>
      <c r="S953" s="75">
        <v>60</v>
      </c>
      <c r="U953" s="162" t="s">
        <v>20</v>
      </c>
      <c r="V953" s="162" t="s">
        <v>542</v>
      </c>
      <c r="W953" s="86" t="s">
        <v>1505</v>
      </c>
      <c r="X953" s="166" t="s">
        <v>2807</v>
      </c>
      <c r="AB953" s="162" t="str">
        <f>UPPER(LEFT(A953,3)&amp;YEAR(H953)&amp;MONTH(H953)&amp;DAY((H953))&amp;LEFT(U953,2)&amp;LEFT(V953,2)&amp;LEFT(W953,2))</f>
        <v>CRO2016129SURO2È</v>
      </c>
      <c r="AC953" s="162">
        <f>COUNTIF($AB$4:$AB$297,AB953)</f>
        <v>0</v>
      </c>
      <c r="AD953" s="162" t="str">
        <f>VLOOKUP(U953,NIVEAUXADMIN!A:B,2,FALSE)</f>
        <v>HT07</v>
      </c>
      <c r="AE953" s="162" t="str">
        <f>VLOOKUP(V953,NIVEAUXADMIN!E:F,2,FALSE)</f>
        <v>HT07743</v>
      </c>
      <c r="AF953" s="162" t="str">
        <f>VLOOKUP(W953,NIVEAUXADMIN!I:J,2,FALSE)</f>
        <v>HT07743-02</v>
      </c>
      <c r="AG953" s="162">
        <f>IF(SUMPRODUCT(($A$4:$A953=A953)*($V$4:$V953=V953))&gt;1,0,1)</f>
        <v>0</v>
      </c>
    </row>
    <row r="954" spans="1:33" s="162" customFormat="1" ht="15" customHeight="1">
      <c r="A954" s="162" t="s">
        <v>2847</v>
      </c>
      <c r="B954" s="162" t="s">
        <v>2848</v>
      </c>
      <c r="C954" s="162" t="s">
        <v>38</v>
      </c>
      <c r="D954" s="162" t="s">
        <v>2702</v>
      </c>
      <c r="F954" s="162" t="s">
        <v>16</v>
      </c>
      <c r="G954" s="162" t="str">
        <f>CHOOSE(MONTH(H954), "Janvier", "Fevrier", "Mars", "Avril", "Mai", "Juin", "Juillet", "Aout", "Septembre", "Octobre", "Novembre", "Decembre")</f>
        <v>Decembre</v>
      </c>
      <c r="H954" s="153">
        <v>42713</v>
      </c>
      <c r="I954" s="84" t="s">
        <v>1049</v>
      </c>
      <c r="J954" s="162" t="s">
        <v>1053</v>
      </c>
      <c r="K954" s="162" t="s">
        <v>1185</v>
      </c>
      <c r="L954" s="72"/>
      <c r="M954" s="80" t="str">
        <f>IFERROR(VLOOKUP(K954,REFERENCES!R:S,2,FALSE),"")</f>
        <v>Nombre</v>
      </c>
      <c r="N954" s="75">
        <v>60</v>
      </c>
      <c r="O954" s="75"/>
      <c r="P954" s="75"/>
      <c r="Q954" s="75"/>
      <c r="R954" s="79">
        <v>300</v>
      </c>
      <c r="S954" s="75">
        <v>60</v>
      </c>
      <c r="U954" s="162" t="s">
        <v>20</v>
      </c>
      <c r="V954" s="162" t="s">
        <v>542</v>
      </c>
      <c r="W954" s="86" t="s">
        <v>1505</v>
      </c>
      <c r="X954" s="166" t="s">
        <v>2807</v>
      </c>
      <c r="AB954" s="162" t="str">
        <f>UPPER(LEFT(A954,3)&amp;YEAR(H954)&amp;MONTH(H954)&amp;DAY((H954))&amp;LEFT(U954,2)&amp;LEFT(V954,2)&amp;LEFT(W954,2))</f>
        <v>CRO2016129SURO2È</v>
      </c>
      <c r="AC954" s="162">
        <f>COUNTIF($AB$4:$AB$297,AB954)</f>
        <v>0</v>
      </c>
      <c r="AD954" s="162" t="str">
        <f>VLOOKUP(U954,NIVEAUXADMIN!A:B,2,FALSE)</f>
        <v>HT07</v>
      </c>
      <c r="AE954" s="162" t="str">
        <f>VLOOKUP(V954,NIVEAUXADMIN!E:F,2,FALSE)</f>
        <v>HT07743</v>
      </c>
      <c r="AF954" s="162" t="str">
        <f>VLOOKUP(W954,NIVEAUXADMIN!I:J,2,FALSE)</f>
        <v>HT07743-02</v>
      </c>
      <c r="AG954" s="162">
        <f>IF(SUMPRODUCT(($A$4:$A954=A954)*($V$4:$V954=V954))&gt;1,0,1)</f>
        <v>0</v>
      </c>
    </row>
    <row r="955" spans="1:33" s="162" customFormat="1" ht="15" customHeight="1">
      <c r="A955" s="162" t="s">
        <v>2847</v>
      </c>
      <c r="B955" s="162" t="s">
        <v>2848</v>
      </c>
      <c r="C955" s="162" t="s">
        <v>38</v>
      </c>
      <c r="D955" s="162" t="s">
        <v>2702</v>
      </c>
      <c r="F955" s="162" t="s">
        <v>16</v>
      </c>
      <c r="G955" s="162" t="str">
        <f>CHOOSE(MONTH(H955), "Janvier", "Fevrier", "Mars", "Avril", "Mai", "Juin", "Juillet", "Aout", "Septembre", "Octobre", "Novembre", "Decembre")</f>
        <v>Decembre</v>
      </c>
      <c r="H955" s="153">
        <v>42725</v>
      </c>
      <c r="I955" s="84" t="s">
        <v>1051</v>
      </c>
      <c r="J955" s="162" t="s">
        <v>1052</v>
      </c>
      <c r="K955" s="162" t="s">
        <v>1062</v>
      </c>
      <c r="L955" s="72"/>
      <c r="M955" s="80" t="str">
        <f>IFERROR(VLOOKUP(K955,REFERENCES!R:S,2,FALSE),"")</f>
        <v>Nombre</v>
      </c>
      <c r="N955" s="75">
        <v>200</v>
      </c>
      <c r="O955" s="75"/>
      <c r="P955" s="75"/>
      <c r="Q955" s="75"/>
      <c r="R955" s="79">
        <v>1000</v>
      </c>
      <c r="S955" s="75">
        <v>200</v>
      </c>
      <c r="U955" s="162" t="s">
        <v>153</v>
      </c>
      <c r="V955" s="162" t="s">
        <v>296</v>
      </c>
      <c r="W955" s="86"/>
      <c r="X955" s="166"/>
      <c r="AB955" s="162" t="str">
        <f>UPPER(LEFT(A955,3)&amp;YEAR(H955)&amp;MONTH(H955)&amp;DAY((H955))&amp;LEFT(U955,2)&amp;LEFT(V955,2)&amp;LEFT(W955,2))</f>
        <v>CRO20161221NIMI</v>
      </c>
      <c r="AC955" s="162">
        <f>COUNTIF($AB$4:$AB$297,AB955)</f>
        <v>0</v>
      </c>
      <c r="AD955" s="162" t="str">
        <f>VLOOKUP(U955,NIVEAUXADMIN!A:B,2,FALSE)</f>
        <v>HT10</v>
      </c>
      <c r="AE955" s="162" t="str">
        <f>VLOOKUP(V955,NIVEAUXADMIN!E:F,2,FALSE)</f>
        <v>HT101011</v>
      </c>
      <c r="AF955" s="162" t="e">
        <f>VLOOKUP(W955,NIVEAUXADMIN!I:J,2,FALSE)</f>
        <v>#N/A</v>
      </c>
      <c r="AG955" s="162">
        <f>IF(SUMPRODUCT(($A$4:$A955=A955)*($V$4:$V955=V955))&gt;1,0,1)</f>
        <v>0</v>
      </c>
    </row>
    <row r="956" spans="1:33" s="162" customFormat="1" ht="15" customHeight="1">
      <c r="A956" s="162" t="s">
        <v>2847</v>
      </c>
      <c r="B956" s="162" t="s">
        <v>2848</v>
      </c>
      <c r="C956" s="162" t="s">
        <v>38</v>
      </c>
      <c r="D956" s="162" t="s">
        <v>2702</v>
      </c>
      <c r="F956" s="162" t="s">
        <v>16</v>
      </c>
      <c r="G956" s="162" t="str">
        <f>CHOOSE(MONTH(H956), "Janvier", "Fevrier", "Mars", "Avril", "Mai", "Juin", "Juillet", "Aout", "Septembre", "Octobre", "Novembre", "Decembre")</f>
        <v>Decembre</v>
      </c>
      <c r="H956" s="153">
        <v>42725</v>
      </c>
      <c r="I956" s="84" t="s">
        <v>1049</v>
      </c>
      <c r="J956" s="162" t="s">
        <v>1053</v>
      </c>
      <c r="K956" s="162" t="s">
        <v>1064</v>
      </c>
      <c r="L956" s="72"/>
      <c r="M956" s="80" t="str">
        <f>IFERROR(VLOOKUP(K956,REFERENCES!R:S,2,FALSE),"")</f>
        <v>Nombre</v>
      </c>
      <c r="N956" s="75">
        <v>115</v>
      </c>
      <c r="O956" s="75"/>
      <c r="P956" s="75"/>
      <c r="Q956" s="75"/>
      <c r="R956" s="79">
        <v>1000</v>
      </c>
      <c r="S956" s="75">
        <v>200</v>
      </c>
      <c r="U956" s="162" t="s">
        <v>153</v>
      </c>
      <c r="V956" s="162" t="s">
        <v>296</v>
      </c>
      <c r="W956" s="86"/>
      <c r="X956" s="166"/>
      <c r="AB956" s="162" t="str">
        <f>UPPER(LEFT(A956,3)&amp;YEAR(H956)&amp;MONTH(H956)&amp;DAY((H956))&amp;LEFT(U956,2)&amp;LEFT(V956,2)&amp;LEFT(W956,2))</f>
        <v>CRO20161221NIMI</v>
      </c>
      <c r="AC956" s="162">
        <f>COUNTIF($AB$4:$AB$297,AB956)</f>
        <v>0</v>
      </c>
      <c r="AD956" s="162" t="str">
        <f>VLOOKUP(U956,NIVEAUXADMIN!A:B,2,FALSE)</f>
        <v>HT10</v>
      </c>
      <c r="AE956" s="162" t="str">
        <f>VLOOKUP(V956,NIVEAUXADMIN!E:F,2,FALSE)</f>
        <v>HT101011</v>
      </c>
      <c r="AF956" s="162" t="e">
        <f>VLOOKUP(W956,NIVEAUXADMIN!I:J,2,FALSE)</f>
        <v>#N/A</v>
      </c>
      <c r="AG956" s="162">
        <f>IF(SUMPRODUCT(($A$4:$A956=A956)*($V$4:$V956=V956))&gt;1,0,1)</f>
        <v>0</v>
      </c>
    </row>
    <row r="957" spans="1:33" s="162" customFormat="1" ht="15" customHeight="1">
      <c r="A957" s="162" t="s">
        <v>2847</v>
      </c>
      <c r="B957" s="162" t="s">
        <v>2848</v>
      </c>
      <c r="C957" s="162" t="s">
        <v>38</v>
      </c>
      <c r="D957" s="162" t="s">
        <v>2702</v>
      </c>
      <c r="F957" s="162" t="s">
        <v>16</v>
      </c>
      <c r="G957" s="162" t="str">
        <f>CHOOSE(MONTH(H957), "Janvier", "Fevrier", "Mars", "Avril", "Mai", "Juin", "Juillet", "Aout", "Septembre", "Octobre", "Novembre", "Decembre")</f>
        <v>Decembre</v>
      </c>
      <c r="H957" s="153">
        <v>42725</v>
      </c>
      <c r="I957" s="84" t="s">
        <v>1049</v>
      </c>
      <c r="J957" s="162" t="s">
        <v>1053</v>
      </c>
      <c r="K957" s="162" t="s">
        <v>1048</v>
      </c>
      <c r="L957" s="72"/>
      <c r="M957" s="80" t="str">
        <f>IFERROR(VLOOKUP(K957,REFERENCES!R:S,2,FALSE),"")</f>
        <v>Nombre</v>
      </c>
      <c r="N957" s="75">
        <v>45</v>
      </c>
      <c r="O957" s="75"/>
      <c r="P957" s="75"/>
      <c r="Q957" s="75"/>
      <c r="R957" s="79">
        <v>1000</v>
      </c>
      <c r="S957" s="75">
        <v>200</v>
      </c>
      <c r="U957" s="162" t="s">
        <v>153</v>
      </c>
      <c r="V957" s="162" t="s">
        <v>296</v>
      </c>
      <c r="W957" s="86"/>
      <c r="X957" s="166"/>
      <c r="AB957" s="162" t="str">
        <f>UPPER(LEFT(A957,3)&amp;YEAR(H957)&amp;MONTH(H957)&amp;DAY((H957))&amp;LEFT(U957,2)&amp;LEFT(V957,2)&amp;LEFT(W957,2))</f>
        <v>CRO20161221NIMI</v>
      </c>
      <c r="AC957" s="162">
        <f>COUNTIF($AB$4:$AB$297,AB957)</f>
        <v>0</v>
      </c>
      <c r="AD957" s="162" t="str">
        <f>VLOOKUP(U957,NIVEAUXADMIN!A:B,2,FALSE)</f>
        <v>HT10</v>
      </c>
      <c r="AE957" s="162" t="str">
        <f>VLOOKUP(V957,NIVEAUXADMIN!E:F,2,FALSE)</f>
        <v>HT101011</v>
      </c>
      <c r="AF957" s="162" t="e">
        <f>VLOOKUP(W957,NIVEAUXADMIN!I:J,2,FALSE)</f>
        <v>#N/A</v>
      </c>
      <c r="AG957" s="162">
        <f>IF(SUMPRODUCT(($A$4:$A957=A957)*($V$4:$V957=V957))&gt;1,0,1)</f>
        <v>0</v>
      </c>
    </row>
    <row r="958" spans="1:33" s="162" customFormat="1" ht="15" customHeight="1">
      <c r="A958" s="162" t="s">
        <v>2847</v>
      </c>
      <c r="B958" s="162" t="s">
        <v>2848</v>
      </c>
      <c r="C958" s="162" t="s">
        <v>38</v>
      </c>
      <c r="D958" s="162" t="s">
        <v>2702</v>
      </c>
      <c r="F958" s="162" t="s">
        <v>16</v>
      </c>
      <c r="G958" s="162" t="str">
        <f>CHOOSE(MONTH(H958), "Janvier", "Fevrier", "Mars", "Avril", "Mai", "Juin", "Juillet", "Aout", "Septembre", "Octobre", "Novembre", "Decembre")</f>
        <v>Decembre</v>
      </c>
      <c r="H958" s="153">
        <v>42725</v>
      </c>
      <c r="I958" s="84" t="s">
        <v>1051</v>
      </c>
      <c r="J958" s="162" t="s">
        <v>1052</v>
      </c>
      <c r="K958" s="162" t="s">
        <v>1057</v>
      </c>
      <c r="L958" s="72"/>
      <c r="M958" s="80" t="str">
        <f>IFERROR(VLOOKUP(K958,REFERENCES!R:S,2,FALSE),"")</f>
        <v>Nombre</v>
      </c>
      <c r="N958" s="75">
        <v>200</v>
      </c>
      <c r="O958" s="75"/>
      <c r="P958" s="75"/>
      <c r="Q958" s="75"/>
      <c r="R958" s="79">
        <v>1000</v>
      </c>
      <c r="S958" s="75">
        <v>200</v>
      </c>
      <c r="U958" s="162" t="s">
        <v>153</v>
      </c>
      <c r="V958" s="162" t="s">
        <v>296</v>
      </c>
      <c r="W958" s="86"/>
      <c r="X958" s="166"/>
      <c r="AB958" s="162" t="str">
        <f>UPPER(LEFT(A958,3)&amp;YEAR(H958)&amp;MONTH(H958)&amp;DAY((H958))&amp;LEFT(U958,2)&amp;LEFT(V958,2)&amp;LEFT(W958,2))</f>
        <v>CRO20161221NIMI</v>
      </c>
      <c r="AC958" s="162">
        <f>COUNTIF($AB$4:$AB$297,AB958)</f>
        <v>0</v>
      </c>
      <c r="AD958" s="162" t="str">
        <f>VLOOKUP(U958,NIVEAUXADMIN!A:B,2,FALSE)</f>
        <v>HT10</v>
      </c>
      <c r="AE958" s="162" t="str">
        <f>VLOOKUP(V958,NIVEAUXADMIN!E:F,2,FALSE)</f>
        <v>HT101011</v>
      </c>
      <c r="AF958" s="162" t="e">
        <f>VLOOKUP(W958,NIVEAUXADMIN!I:J,2,FALSE)</f>
        <v>#N/A</v>
      </c>
      <c r="AG958" s="162">
        <f>IF(SUMPRODUCT(($A$4:$A958=A958)*($V$4:$V958=V958))&gt;1,0,1)</f>
        <v>0</v>
      </c>
    </row>
    <row r="959" spans="1:33" s="162" customFormat="1" ht="15" customHeight="1">
      <c r="A959" s="162" t="s">
        <v>2847</v>
      </c>
      <c r="B959" s="162" t="s">
        <v>2848</v>
      </c>
      <c r="C959" s="162" t="s">
        <v>38</v>
      </c>
      <c r="D959" s="162" t="s">
        <v>2702</v>
      </c>
      <c r="F959" s="162" t="s">
        <v>16</v>
      </c>
      <c r="G959" s="162" t="str">
        <f>CHOOSE(MONTH(H959), "Janvier", "Fevrier", "Mars", "Avril", "Mai", "Juin", "Juillet", "Aout", "Septembre", "Octobre", "Novembre", "Decembre")</f>
        <v>Decembre</v>
      </c>
      <c r="H959" s="153">
        <v>42725</v>
      </c>
      <c r="I959" s="84" t="s">
        <v>1051</v>
      </c>
      <c r="J959" s="162" t="s">
        <v>1052</v>
      </c>
      <c r="K959" s="162" t="s">
        <v>1062</v>
      </c>
      <c r="L959" s="72"/>
      <c r="M959" s="80" t="str">
        <f>IFERROR(VLOOKUP(K959,REFERENCES!R:S,2,FALSE),"")</f>
        <v>Nombre</v>
      </c>
      <c r="N959" s="75">
        <v>178</v>
      </c>
      <c r="O959" s="75"/>
      <c r="P959" s="75"/>
      <c r="Q959" s="75"/>
      <c r="R959" s="79">
        <v>890</v>
      </c>
      <c r="S959" s="75">
        <v>178</v>
      </c>
      <c r="U959" s="162" t="s">
        <v>153</v>
      </c>
      <c r="V959" s="162" t="s">
        <v>287</v>
      </c>
      <c r="W959" s="86"/>
      <c r="X959" s="166"/>
      <c r="AB959" s="162" t="str">
        <f>UPPER(LEFT(A959,3)&amp;YEAR(H959)&amp;MONTH(H959)&amp;DAY((H959))&amp;LEFT(U959,2)&amp;LEFT(V959,2)&amp;LEFT(W959,2))</f>
        <v>CRO20161221NIFO</v>
      </c>
      <c r="AC959" s="162">
        <f>COUNTIF($AB$4:$AB$297,AB959)</f>
        <v>0</v>
      </c>
      <c r="AD959" s="162" t="str">
        <f>VLOOKUP(U959,NIVEAUXADMIN!A:B,2,FALSE)</f>
        <v>HT10</v>
      </c>
      <c r="AE959" s="162" t="str">
        <f>VLOOKUP(V959,NIVEAUXADMIN!E:F,2,FALSE)</f>
        <v>HT101013</v>
      </c>
      <c r="AF959" s="162" t="e">
        <f>VLOOKUP(W959,NIVEAUXADMIN!I:J,2,FALSE)</f>
        <v>#N/A</v>
      </c>
      <c r="AG959" s="162">
        <f>IF(SUMPRODUCT(($A$4:$A959=A959)*($V$4:$V959=V959))&gt;1,0,1)</f>
        <v>0</v>
      </c>
    </row>
    <row r="960" spans="1:33" s="162" customFormat="1" ht="15" customHeight="1">
      <c r="A960" s="162" t="s">
        <v>2847</v>
      </c>
      <c r="B960" s="162" t="s">
        <v>2848</v>
      </c>
      <c r="C960" s="162" t="s">
        <v>38</v>
      </c>
      <c r="D960" s="162" t="s">
        <v>2702</v>
      </c>
      <c r="F960" s="162" t="s">
        <v>16</v>
      </c>
      <c r="G960" s="162" t="str">
        <f>CHOOSE(MONTH(H960), "Janvier", "Fevrier", "Mars", "Avril", "Mai", "Juin", "Juillet", "Aout", "Septembre", "Octobre", "Novembre", "Decembre")</f>
        <v>Decembre</v>
      </c>
      <c r="H960" s="153">
        <v>42725</v>
      </c>
      <c r="I960" s="84" t="s">
        <v>1051</v>
      </c>
      <c r="J960" s="162" t="s">
        <v>1052</v>
      </c>
      <c r="K960" s="162" t="s">
        <v>1063</v>
      </c>
      <c r="L960" s="72"/>
      <c r="M960" s="80" t="str">
        <f>IFERROR(VLOOKUP(K960,REFERENCES!R:S,2,FALSE),"")</f>
        <v>Nombre</v>
      </c>
      <c r="N960" s="75">
        <v>178</v>
      </c>
      <c r="O960" s="75"/>
      <c r="P960" s="75"/>
      <c r="Q960" s="75"/>
      <c r="R960" s="79">
        <v>890</v>
      </c>
      <c r="S960" s="75">
        <v>178</v>
      </c>
      <c r="U960" s="162" t="s">
        <v>153</v>
      </c>
      <c r="V960" s="162" t="s">
        <v>287</v>
      </c>
      <c r="W960" s="86"/>
      <c r="X960" s="166"/>
      <c r="AB960" s="162" t="str">
        <f>UPPER(LEFT(A960,3)&amp;YEAR(H960)&amp;MONTH(H960)&amp;DAY((H960))&amp;LEFT(U960,2)&amp;LEFT(V960,2)&amp;LEFT(W960,2))</f>
        <v>CRO20161221NIFO</v>
      </c>
      <c r="AC960" s="162">
        <f>COUNTIF($AB$4:$AB$297,AB960)</f>
        <v>0</v>
      </c>
      <c r="AD960" s="162" t="str">
        <f>VLOOKUP(U960,NIVEAUXADMIN!A:B,2,FALSE)</f>
        <v>HT10</v>
      </c>
      <c r="AE960" s="162" t="str">
        <f>VLOOKUP(V960,NIVEAUXADMIN!E:F,2,FALSE)</f>
        <v>HT101013</v>
      </c>
      <c r="AF960" s="162" t="e">
        <f>VLOOKUP(W960,NIVEAUXADMIN!I:J,2,FALSE)</f>
        <v>#N/A</v>
      </c>
      <c r="AG960" s="162">
        <f>IF(SUMPRODUCT(($A$4:$A960=A960)*($V$4:$V960=V960))&gt;1,0,1)</f>
        <v>0</v>
      </c>
    </row>
    <row r="961" spans="1:33" s="162" customFormat="1" ht="15" customHeight="1">
      <c r="A961" s="162" t="s">
        <v>2847</v>
      </c>
      <c r="B961" s="162" t="s">
        <v>2848</v>
      </c>
      <c r="C961" s="162" t="s">
        <v>38</v>
      </c>
      <c r="D961" s="162" t="s">
        <v>2702</v>
      </c>
      <c r="F961" s="162" t="s">
        <v>16</v>
      </c>
      <c r="G961" s="162" t="str">
        <f>CHOOSE(MONTH(H961), "Janvier", "Fevrier", "Mars", "Avril", "Mai", "Juin", "Juillet", "Aout", "Septembre", "Octobre", "Novembre", "Decembre")</f>
        <v>Decembre</v>
      </c>
      <c r="H961" s="153">
        <v>42725</v>
      </c>
      <c r="I961" s="84" t="s">
        <v>1051</v>
      </c>
      <c r="J961" s="162" t="s">
        <v>1052</v>
      </c>
      <c r="K961" s="162" t="s">
        <v>1054</v>
      </c>
      <c r="L961" s="72"/>
      <c r="M961" s="80" t="str">
        <f>IFERROR(VLOOKUP(K961,REFERENCES!R:S,2,FALSE),"")</f>
        <v>Nombre</v>
      </c>
      <c r="N961" s="75">
        <v>178</v>
      </c>
      <c r="O961" s="75"/>
      <c r="P961" s="75"/>
      <c r="Q961" s="75"/>
      <c r="R961" s="79">
        <v>890</v>
      </c>
      <c r="S961" s="75">
        <v>178</v>
      </c>
      <c r="U961" s="162" t="s">
        <v>153</v>
      </c>
      <c r="V961" s="162" t="s">
        <v>287</v>
      </c>
      <c r="W961" s="86"/>
      <c r="X961" s="166"/>
      <c r="AB961" s="162" t="str">
        <f>UPPER(LEFT(A961,3)&amp;YEAR(H961)&amp;MONTH(H961)&amp;DAY((H961))&amp;LEFT(U961,2)&amp;LEFT(V961,2)&amp;LEFT(W961,2))</f>
        <v>CRO20161221NIFO</v>
      </c>
      <c r="AC961" s="162">
        <f>COUNTIF($AB$4:$AB$297,AB961)</f>
        <v>0</v>
      </c>
      <c r="AD961" s="162" t="str">
        <f>VLOOKUP(U961,NIVEAUXADMIN!A:B,2,FALSE)</f>
        <v>HT10</v>
      </c>
      <c r="AE961" s="162" t="str">
        <f>VLOOKUP(V961,NIVEAUXADMIN!E:F,2,FALSE)</f>
        <v>HT101013</v>
      </c>
      <c r="AF961" s="162" t="e">
        <f>VLOOKUP(W961,NIVEAUXADMIN!I:J,2,FALSE)</f>
        <v>#N/A</v>
      </c>
      <c r="AG961" s="162">
        <f>IF(SUMPRODUCT(($A$4:$A961=A961)*($V$4:$V961=V961))&gt;1,0,1)</f>
        <v>0</v>
      </c>
    </row>
    <row r="962" spans="1:33" s="162" customFormat="1" ht="15" customHeight="1">
      <c r="A962" s="162" t="s">
        <v>2847</v>
      </c>
      <c r="B962" s="162" t="s">
        <v>2848</v>
      </c>
      <c r="C962" s="162" t="s">
        <v>38</v>
      </c>
      <c r="D962" s="162" t="s">
        <v>2702</v>
      </c>
      <c r="F962" s="162" t="s">
        <v>16</v>
      </c>
      <c r="G962" s="162" t="str">
        <f>CHOOSE(MONTH(H962), "Janvier", "Fevrier", "Mars", "Avril", "Mai", "Juin", "Juillet", "Aout", "Septembre", "Octobre", "Novembre", "Decembre")</f>
        <v>Decembre</v>
      </c>
      <c r="H962" s="153">
        <v>42725</v>
      </c>
      <c r="I962" s="84" t="s">
        <v>1051</v>
      </c>
      <c r="J962" s="162" t="s">
        <v>1052</v>
      </c>
      <c r="K962" s="162" t="s">
        <v>1057</v>
      </c>
      <c r="L962" s="72"/>
      <c r="M962" s="80" t="str">
        <f>IFERROR(VLOOKUP(K962,REFERENCES!R:S,2,FALSE),"")</f>
        <v>Nombre</v>
      </c>
      <c r="N962" s="75">
        <v>178</v>
      </c>
      <c r="O962" s="75"/>
      <c r="P962" s="75"/>
      <c r="Q962" s="75"/>
      <c r="R962" s="79">
        <v>890</v>
      </c>
      <c r="S962" s="75">
        <v>178</v>
      </c>
      <c r="U962" s="162" t="s">
        <v>153</v>
      </c>
      <c r="V962" s="162" t="s">
        <v>287</v>
      </c>
      <c r="W962" s="86"/>
      <c r="X962" s="166"/>
      <c r="AB962" s="162" t="str">
        <f>UPPER(LEFT(A962,3)&amp;YEAR(H962)&amp;MONTH(H962)&amp;DAY((H962))&amp;LEFT(U962,2)&amp;LEFT(V962,2)&amp;LEFT(W962,2))</f>
        <v>CRO20161221NIFO</v>
      </c>
      <c r="AC962" s="162">
        <f>COUNTIF($AB$4:$AB$297,AB962)</f>
        <v>0</v>
      </c>
      <c r="AD962" s="162" t="str">
        <f>VLOOKUP(U962,NIVEAUXADMIN!A:B,2,FALSE)</f>
        <v>HT10</v>
      </c>
      <c r="AE962" s="162" t="str">
        <f>VLOOKUP(V962,NIVEAUXADMIN!E:F,2,FALSE)</f>
        <v>HT101013</v>
      </c>
      <c r="AF962" s="162" t="e">
        <f>VLOOKUP(W962,NIVEAUXADMIN!I:J,2,FALSE)</f>
        <v>#N/A</v>
      </c>
      <c r="AG962" s="162">
        <f>IF(SUMPRODUCT(($A$4:$A962=A962)*($V$4:$V962=V962))&gt;1,0,1)</f>
        <v>0</v>
      </c>
    </row>
    <row r="963" spans="1:33" s="162" customFormat="1" ht="15" customHeight="1">
      <c r="A963" s="162" t="s">
        <v>2847</v>
      </c>
      <c r="B963" s="162" t="s">
        <v>2848</v>
      </c>
      <c r="C963" s="162" t="s">
        <v>38</v>
      </c>
      <c r="D963" s="162" t="s">
        <v>2702</v>
      </c>
      <c r="F963" s="162" t="s">
        <v>16</v>
      </c>
      <c r="G963" s="162" t="str">
        <f>CHOOSE(MONTH(H963), "Janvier", "Fevrier", "Mars", "Avril", "Mai", "Juin", "Juillet", "Aout", "Septembre", "Octobre", "Novembre", "Decembre")</f>
        <v>Decembre</v>
      </c>
      <c r="H963" s="153">
        <v>42726</v>
      </c>
      <c r="I963" s="84" t="s">
        <v>1051</v>
      </c>
      <c r="J963" s="162" t="s">
        <v>1052</v>
      </c>
      <c r="K963" s="162" t="s">
        <v>1062</v>
      </c>
      <c r="L963" s="72"/>
      <c r="M963" s="80" t="str">
        <f>IFERROR(VLOOKUP(K963,REFERENCES!R:S,2,FALSE),"")</f>
        <v>Nombre</v>
      </c>
      <c r="N963" s="75">
        <v>250</v>
      </c>
      <c r="O963" s="75"/>
      <c r="P963" s="75"/>
      <c r="Q963" s="75"/>
      <c r="R963" s="79">
        <v>1250</v>
      </c>
      <c r="S963" s="75">
        <v>250</v>
      </c>
      <c r="U963" s="162" t="s">
        <v>153</v>
      </c>
      <c r="V963" s="162" t="s">
        <v>296</v>
      </c>
      <c r="W963" s="86"/>
      <c r="X963" s="166" t="s">
        <v>2837</v>
      </c>
      <c r="AB963" s="162" t="str">
        <f>UPPER(LEFT(A963,3)&amp;YEAR(H963)&amp;MONTH(H963)&amp;DAY((H963))&amp;LEFT(U963,2)&amp;LEFT(V963,2)&amp;LEFT(W963,2))</f>
        <v>CRO20161222NIMI</v>
      </c>
      <c r="AC963" s="162">
        <f>COUNTIF($AB$4:$AB$297,AB963)</f>
        <v>0</v>
      </c>
      <c r="AD963" s="162" t="str">
        <f>VLOOKUP(U963,NIVEAUXADMIN!A:B,2,FALSE)</f>
        <v>HT10</v>
      </c>
      <c r="AE963" s="162" t="str">
        <f>VLOOKUP(V963,NIVEAUXADMIN!E:F,2,FALSE)</f>
        <v>HT101011</v>
      </c>
      <c r="AF963" s="162" t="e">
        <f>VLOOKUP(W963,NIVEAUXADMIN!I:J,2,FALSE)</f>
        <v>#N/A</v>
      </c>
      <c r="AG963" s="162">
        <f>IF(SUMPRODUCT(($A$4:$A963=A963)*($V$4:$V963=V963))&gt;1,0,1)</f>
        <v>0</v>
      </c>
    </row>
    <row r="964" spans="1:33" s="162" customFormat="1" ht="15" customHeight="1">
      <c r="A964" s="162" t="s">
        <v>2847</v>
      </c>
      <c r="B964" s="162" t="s">
        <v>2848</v>
      </c>
      <c r="C964" s="162" t="s">
        <v>38</v>
      </c>
      <c r="D964" s="162" t="s">
        <v>2702</v>
      </c>
      <c r="F964" s="162" t="s">
        <v>16</v>
      </c>
      <c r="G964" s="162" t="str">
        <f>CHOOSE(MONTH(H964), "Janvier", "Fevrier", "Mars", "Avril", "Mai", "Juin", "Juillet", "Aout", "Septembre", "Octobre", "Novembre", "Decembre")</f>
        <v>Decembre</v>
      </c>
      <c r="H964" s="153">
        <v>42726</v>
      </c>
      <c r="I964" s="84" t="s">
        <v>1049</v>
      </c>
      <c r="J964" s="162" t="s">
        <v>1053</v>
      </c>
      <c r="K964" s="162" t="s">
        <v>1064</v>
      </c>
      <c r="L964" s="72"/>
      <c r="M964" s="80" t="str">
        <f>IFERROR(VLOOKUP(K964,REFERENCES!R:S,2,FALSE),"")</f>
        <v>Nombre</v>
      </c>
      <c r="N964" s="75">
        <v>49</v>
      </c>
      <c r="O964" s="75"/>
      <c r="P964" s="75"/>
      <c r="Q964" s="75"/>
      <c r="R964" s="79">
        <v>1250</v>
      </c>
      <c r="S964" s="75">
        <v>250</v>
      </c>
      <c r="U964" s="162" t="s">
        <v>153</v>
      </c>
      <c r="V964" s="162" t="s">
        <v>296</v>
      </c>
      <c r="W964" s="86"/>
      <c r="X964" s="166" t="s">
        <v>2837</v>
      </c>
      <c r="AB964" s="162" t="str">
        <f>UPPER(LEFT(A964,3)&amp;YEAR(H964)&amp;MONTH(H964)&amp;DAY((H964))&amp;LEFT(U964,2)&amp;LEFT(V964,2)&amp;LEFT(W964,2))</f>
        <v>CRO20161222NIMI</v>
      </c>
      <c r="AC964" s="162">
        <f>COUNTIF($AB$4:$AB$297,AB964)</f>
        <v>0</v>
      </c>
      <c r="AD964" s="162" t="str">
        <f>VLOOKUP(U964,NIVEAUXADMIN!A:B,2,FALSE)</f>
        <v>HT10</v>
      </c>
      <c r="AE964" s="162" t="str">
        <f>VLOOKUP(V964,NIVEAUXADMIN!E:F,2,FALSE)</f>
        <v>HT101011</v>
      </c>
      <c r="AF964" s="162" t="e">
        <f>VLOOKUP(W964,NIVEAUXADMIN!I:J,2,FALSE)</f>
        <v>#N/A</v>
      </c>
      <c r="AG964" s="162">
        <f>IF(SUMPRODUCT(($A$4:$A964=A964)*($V$4:$V964=V964))&gt;1,0,1)</f>
        <v>0</v>
      </c>
    </row>
    <row r="965" spans="1:33" s="162" customFormat="1" ht="15" customHeight="1">
      <c r="A965" s="162" t="s">
        <v>2847</v>
      </c>
      <c r="B965" s="162" t="s">
        <v>2848</v>
      </c>
      <c r="C965" s="162" t="s">
        <v>38</v>
      </c>
      <c r="D965" s="162" t="s">
        <v>2702</v>
      </c>
      <c r="F965" s="162" t="s">
        <v>16</v>
      </c>
      <c r="G965" s="162" t="str">
        <f>CHOOSE(MONTH(H965), "Janvier", "Fevrier", "Mars", "Avril", "Mai", "Juin", "Juillet", "Aout", "Septembre", "Octobre", "Novembre", "Decembre")</f>
        <v>Decembre</v>
      </c>
      <c r="H965" s="153">
        <v>42726</v>
      </c>
      <c r="I965" s="84" t="s">
        <v>1051</v>
      </c>
      <c r="J965" s="162" t="s">
        <v>1052</v>
      </c>
      <c r="K965" s="162" t="s">
        <v>1054</v>
      </c>
      <c r="L965" s="72"/>
      <c r="M965" s="80" t="str">
        <f>IFERROR(VLOOKUP(K965,REFERENCES!R:S,2,FALSE),"")</f>
        <v>Nombre</v>
      </c>
      <c r="N965" s="75">
        <v>108</v>
      </c>
      <c r="O965" s="75"/>
      <c r="P965" s="75"/>
      <c r="Q965" s="75"/>
      <c r="R965" s="79">
        <v>1250</v>
      </c>
      <c r="S965" s="75">
        <v>250</v>
      </c>
      <c r="U965" s="162" t="s">
        <v>153</v>
      </c>
      <c r="V965" s="162" t="s">
        <v>296</v>
      </c>
      <c r="W965" s="86"/>
      <c r="X965" s="166" t="s">
        <v>2837</v>
      </c>
      <c r="AB965" s="162" t="str">
        <f>UPPER(LEFT(A965,3)&amp;YEAR(H965)&amp;MONTH(H965)&amp;DAY((H965))&amp;LEFT(U965,2)&amp;LEFT(V965,2)&amp;LEFT(W965,2))</f>
        <v>CRO20161222NIMI</v>
      </c>
      <c r="AC965" s="162">
        <f>COUNTIF($AB$4:$AB$297,AB965)</f>
        <v>0</v>
      </c>
      <c r="AD965" s="162" t="str">
        <f>VLOOKUP(U965,NIVEAUXADMIN!A:B,2,FALSE)</f>
        <v>HT10</v>
      </c>
      <c r="AE965" s="162" t="str">
        <f>VLOOKUP(V965,NIVEAUXADMIN!E:F,2,FALSE)</f>
        <v>HT101011</v>
      </c>
      <c r="AF965" s="162" t="e">
        <f>VLOOKUP(W965,NIVEAUXADMIN!I:J,2,FALSE)</f>
        <v>#N/A</v>
      </c>
      <c r="AG965" s="162">
        <f>IF(SUMPRODUCT(($A$4:$A965=A965)*($V$4:$V965=V965))&gt;1,0,1)</f>
        <v>0</v>
      </c>
    </row>
    <row r="966" spans="1:33" s="162" customFormat="1" ht="15" customHeight="1">
      <c r="A966" s="162" t="s">
        <v>2847</v>
      </c>
      <c r="B966" s="162" t="s">
        <v>2848</v>
      </c>
      <c r="C966" s="162" t="s">
        <v>38</v>
      </c>
      <c r="D966" s="162" t="s">
        <v>2702</v>
      </c>
      <c r="F966" s="162" t="s">
        <v>16</v>
      </c>
      <c r="G966" s="162" t="str">
        <f>CHOOSE(MONTH(H966), "Janvier", "Fevrier", "Mars", "Avril", "Mai", "Juin", "Juillet", "Aout", "Septembre", "Octobre", "Novembre", "Decembre")</f>
        <v>Decembre</v>
      </c>
      <c r="H966" s="153">
        <v>42726</v>
      </c>
      <c r="I966" s="84" t="s">
        <v>1051</v>
      </c>
      <c r="J966" s="162" t="s">
        <v>1052</v>
      </c>
      <c r="K966" s="162" t="s">
        <v>1062</v>
      </c>
      <c r="L966" s="72"/>
      <c r="M966" s="80" t="str">
        <f>IFERROR(VLOOKUP(K966,REFERENCES!R:S,2,FALSE),"")</f>
        <v>Nombre</v>
      </c>
      <c r="N966" s="75">
        <v>100</v>
      </c>
      <c r="O966" s="75"/>
      <c r="P966" s="75"/>
      <c r="Q966" s="75"/>
      <c r="R966" s="79">
        <v>500</v>
      </c>
      <c r="S966" s="75">
        <v>100</v>
      </c>
      <c r="U966" s="162" t="s">
        <v>20</v>
      </c>
      <c r="V966" s="162" t="s">
        <v>517</v>
      </c>
      <c r="W966" s="86"/>
      <c r="X966" s="166"/>
      <c r="AB966" s="162" t="str">
        <f>UPPER(LEFT(A966,3)&amp;YEAR(H966)&amp;MONTH(H966)&amp;DAY((H966))&amp;LEFT(U966,2)&amp;LEFT(V966,2)&amp;LEFT(W966,2))</f>
        <v>CRO20161222SUCH</v>
      </c>
      <c r="AC966" s="162">
        <f>COUNTIF($AB$4:$AB$297,AB966)</f>
        <v>0</v>
      </c>
      <c r="AD966" s="162" t="str">
        <f>VLOOKUP(U966,NIVEAUXADMIN!A:B,2,FALSE)</f>
        <v>HT07</v>
      </c>
      <c r="AE966" s="162" t="str">
        <f>VLOOKUP(V966,NIVEAUXADMIN!E:F,2,FALSE)</f>
        <v>HT07713</v>
      </c>
      <c r="AF966" s="162" t="e">
        <f>VLOOKUP(W966,NIVEAUXADMIN!I:J,2,FALSE)</f>
        <v>#N/A</v>
      </c>
      <c r="AG966" s="162">
        <f>IF(SUMPRODUCT(($A$4:$A966=A966)*($V$4:$V966=V966))&gt;1,0,1)</f>
        <v>0</v>
      </c>
    </row>
    <row r="967" spans="1:33" s="162" customFormat="1" ht="15" customHeight="1">
      <c r="A967" s="162" t="s">
        <v>2847</v>
      </c>
      <c r="B967" s="162" t="s">
        <v>2848</v>
      </c>
      <c r="C967" s="162" t="s">
        <v>38</v>
      </c>
      <c r="D967" s="162" t="s">
        <v>2702</v>
      </c>
      <c r="F967" s="162" t="s">
        <v>16</v>
      </c>
      <c r="G967" s="162" t="str">
        <f>CHOOSE(MONTH(H967), "Janvier", "Fevrier", "Mars", "Avril", "Mai", "Juin", "Juillet", "Aout", "Septembre", "Octobre", "Novembre", "Decembre")</f>
        <v>Decembre</v>
      </c>
      <c r="H967" s="153">
        <v>42726</v>
      </c>
      <c r="I967" s="84" t="s">
        <v>1051</v>
      </c>
      <c r="J967" s="162" t="s">
        <v>1052</v>
      </c>
      <c r="K967" s="162" t="s">
        <v>1056</v>
      </c>
      <c r="L967" s="72"/>
      <c r="M967" s="80" t="str">
        <f>IFERROR(VLOOKUP(K967,REFERENCES!R:S,2,FALSE),"")</f>
        <v>Nombre</v>
      </c>
      <c r="N967" s="75">
        <v>30</v>
      </c>
      <c r="O967" s="75"/>
      <c r="P967" s="75"/>
      <c r="Q967" s="75"/>
      <c r="R967" s="79">
        <v>500</v>
      </c>
      <c r="S967" s="75">
        <v>100</v>
      </c>
      <c r="U967" s="162" t="s">
        <v>20</v>
      </c>
      <c r="V967" s="162" t="s">
        <v>517</v>
      </c>
      <c r="W967" s="86"/>
      <c r="X967" s="166"/>
      <c r="AB967" s="162" t="str">
        <f>UPPER(LEFT(A967,3)&amp;YEAR(H967)&amp;MONTH(H967)&amp;DAY((H967))&amp;LEFT(U967,2)&amp;LEFT(V967,2)&amp;LEFT(W967,2))</f>
        <v>CRO20161222SUCH</v>
      </c>
      <c r="AC967" s="162">
        <f>COUNTIF($AB$4:$AB$297,AB967)</f>
        <v>0</v>
      </c>
      <c r="AD967" s="162" t="str">
        <f>VLOOKUP(U967,NIVEAUXADMIN!A:B,2,FALSE)</f>
        <v>HT07</v>
      </c>
      <c r="AE967" s="162" t="str">
        <f>VLOOKUP(V967,NIVEAUXADMIN!E:F,2,FALSE)</f>
        <v>HT07713</v>
      </c>
      <c r="AF967" s="162" t="e">
        <f>VLOOKUP(W967,NIVEAUXADMIN!I:J,2,FALSE)</f>
        <v>#N/A</v>
      </c>
      <c r="AG967" s="162">
        <f>IF(SUMPRODUCT(($A$4:$A967=A967)*($V$4:$V967=V967))&gt;1,0,1)</f>
        <v>0</v>
      </c>
    </row>
    <row r="968" spans="1:33" s="162" customFormat="1" ht="15" customHeight="1">
      <c r="A968" s="162" t="s">
        <v>2847</v>
      </c>
      <c r="B968" s="162" t="s">
        <v>2848</v>
      </c>
      <c r="C968" s="162" t="s">
        <v>38</v>
      </c>
      <c r="D968" s="162" t="s">
        <v>2702</v>
      </c>
      <c r="F968" s="162" t="s">
        <v>16</v>
      </c>
      <c r="G968" s="162" t="str">
        <f>CHOOSE(MONTH(H968), "Janvier", "Fevrier", "Mars", "Avril", "Mai", "Juin", "Juillet", "Aout", "Septembre", "Octobre", "Novembre", "Decembre")</f>
        <v>Decembre</v>
      </c>
      <c r="H968" s="153">
        <v>42726</v>
      </c>
      <c r="I968" s="84" t="s">
        <v>1051</v>
      </c>
      <c r="J968" s="162" t="s">
        <v>1052</v>
      </c>
      <c r="K968" s="162" t="s">
        <v>1057</v>
      </c>
      <c r="L968" s="72"/>
      <c r="M968" s="80" t="str">
        <f>IFERROR(VLOOKUP(K968,REFERENCES!R:S,2,FALSE),"")</f>
        <v>Nombre</v>
      </c>
      <c r="N968" s="75">
        <v>70</v>
      </c>
      <c r="O968" s="75"/>
      <c r="P968" s="75"/>
      <c r="Q968" s="75"/>
      <c r="R968" s="79">
        <v>500</v>
      </c>
      <c r="S968" s="75">
        <v>100</v>
      </c>
      <c r="U968" s="162" t="s">
        <v>20</v>
      </c>
      <c r="V968" s="162" t="s">
        <v>517</v>
      </c>
      <c r="W968" s="86"/>
      <c r="X968" s="166"/>
      <c r="AB968" s="162" t="str">
        <f>UPPER(LEFT(A968,3)&amp;YEAR(H968)&amp;MONTH(H968)&amp;DAY((H968))&amp;LEFT(U968,2)&amp;LEFT(V968,2)&amp;LEFT(W968,2))</f>
        <v>CRO20161222SUCH</v>
      </c>
      <c r="AC968" s="162">
        <f>COUNTIF($AB$4:$AB$297,AB968)</f>
        <v>0</v>
      </c>
      <c r="AD968" s="162" t="str">
        <f>VLOOKUP(U968,NIVEAUXADMIN!A:B,2,FALSE)</f>
        <v>HT07</v>
      </c>
      <c r="AE968" s="162" t="str">
        <f>VLOOKUP(V968,NIVEAUXADMIN!E:F,2,FALSE)</f>
        <v>HT07713</v>
      </c>
      <c r="AF968" s="162" t="e">
        <f>VLOOKUP(W968,NIVEAUXADMIN!I:J,2,FALSE)</f>
        <v>#N/A</v>
      </c>
      <c r="AG968" s="162">
        <f>IF(SUMPRODUCT(($A$4:$A968=A968)*($V$4:$V968=V968))&gt;1,0,1)</f>
        <v>0</v>
      </c>
    </row>
    <row r="969" spans="1:33" s="162" customFormat="1" ht="15" customHeight="1">
      <c r="A969" s="162" t="s">
        <v>2847</v>
      </c>
      <c r="B969" s="162" t="s">
        <v>2848</v>
      </c>
      <c r="C969" s="162" t="s">
        <v>38</v>
      </c>
      <c r="D969" s="162" t="s">
        <v>2702</v>
      </c>
      <c r="F969" s="162" t="s">
        <v>16</v>
      </c>
      <c r="G969" s="162" t="str">
        <f>CHOOSE(MONTH(H969), "Janvier", "Fevrier", "Mars", "Avril", "Mai", "Juin", "Juillet", "Aout", "Septembre", "Octobre", "Novembre", "Decembre")</f>
        <v>Decembre</v>
      </c>
      <c r="H969" s="153">
        <v>42726</v>
      </c>
      <c r="I969" s="84" t="s">
        <v>1051</v>
      </c>
      <c r="J969" s="162" t="s">
        <v>1052</v>
      </c>
      <c r="K969" s="162" t="s">
        <v>1062</v>
      </c>
      <c r="L969" s="72"/>
      <c r="M969" s="80" t="str">
        <f>IFERROR(VLOOKUP(K969,REFERENCES!R:S,2,FALSE),"")</f>
        <v>Nombre</v>
      </c>
      <c r="N969" s="75">
        <v>250</v>
      </c>
      <c r="O969" s="75"/>
      <c r="P969" s="75"/>
      <c r="Q969" s="75"/>
      <c r="R969" s="79">
        <v>1250</v>
      </c>
      <c r="S969" s="75">
        <v>250</v>
      </c>
      <c r="U969" s="162" t="s">
        <v>153</v>
      </c>
      <c r="V969" s="162" t="s">
        <v>296</v>
      </c>
      <c r="W969" s="86"/>
      <c r="X969" s="166"/>
      <c r="AB969" s="162" t="str">
        <f>UPPER(LEFT(A969,3)&amp;YEAR(H969)&amp;MONTH(H969)&amp;DAY((H969))&amp;LEFT(U969,2)&amp;LEFT(V969,2)&amp;LEFT(W969,2))</f>
        <v>CRO20161222NIMI</v>
      </c>
      <c r="AC969" s="162">
        <f>COUNTIF($AB$4:$AB$297,AB969)</f>
        <v>0</v>
      </c>
      <c r="AD969" s="162" t="str">
        <f>VLOOKUP(U969,NIVEAUXADMIN!A:B,2,FALSE)</f>
        <v>HT10</v>
      </c>
      <c r="AE969" s="162" t="str">
        <f>VLOOKUP(V969,NIVEAUXADMIN!E:F,2,FALSE)</f>
        <v>HT101011</v>
      </c>
      <c r="AF969" s="162" t="e">
        <f>VLOOKUP(W969,NIVEAUXADMIN!I:J,2,FALSE)</f>
        <v>#N/A</v>
      </c>
      <c r="AG969" s="162">
        <f>IF(SUMPRODUCT(($A$4:$A969=A969)*($V$4:$V969=V969))&gt;1,0,1)</f>
        <v>0</v>
      </c>
    </row>
    <row r="970" spans="1:33" s="162" customFormat="1" ht="15" customHeight="1">
      <c r="A970" s="162" t="s">
        <v>2847</v>
      </c>
      <c r="B970" s="162" t="s">
        <v>2848</v>
      </c>
      <c r="C970" s="162" t="s">
        <v>38</v>
      </c>
      <c r="D970" s="162" t="s">
        <v>2702</v>
      </c>
      <c r="F970" s="162" t="s">
        <v>16</v>
      </c>
      <c r="G970" s="162" t="str">
        <f>CHOOSE(MONTH(H970), "Janvier", "Fevrier", "Mars", "Avril", "Mai", "Juin", "Juillet", "Aout", "Septembre", "Octobre", "Novembre", "Decembre")</f>
        <v>Decembre</v>
      </c>
      <c r="H970" s="153">
        <v>42726</v>
      </c>
      <c r="I970" s="84" t="s">
        <v>1051</v>
      </c>
      <c r="J970" s="162" t="s">
        <v>1052</v>
      </c>
      <c r="K970" s="162" t="s">
        <v>1063</v>
      </c>
      <c r="L970" s="72"/>
      <c r="M970" s="80" t="str">
        <f>IFERROR(VLOOKUP(K970,REFERENCES!R:S,2,FALSE),"")</f>
        <v>Nombre</v>
      </c>
      <c r="N970" s="75">
        <v>250</v>
      </c>
      <c r="O970" s="75"/>
      <c r="P970" s="75"/>
      <c r="Q970" s="75"/>
      <c r="R970" s="79">
        <v>1250</v>
      </c>
      <c r="S970" s="75">
        <v>250</v>
      </c>
      <c r="U970" s="162" t="s">
        <v>153</v>
      </c>
      <c r="V970" s="162" t="s">
        <v>296</v>
      </c>
      <c r="W970" s="86"/>
      <c r="X970" s="166"/>
      <c r="AB970" s="162" t="str">
        <f>UPPER(LEFT(A970,3)&amp;YEAR(H970)&amp;MONTH(H970)&amp;DAY((H970))&amp;LEFT(U970,2)&amp;LEFT(V970,2)&amp;LEFT(W970,2))</f>
        <v>CRO20161222NIMI</v>
      </c>
      <c r="AC970" s="162">
        <f>COUNTIF($AB$4:$AB$297,AB970)</f>
        <v>0</v>
      </c>
      <c r="AD970" s="162" t="str">
        <f>VLOOKUP(U970,NIVEAUXADMIN!A:B,2,FALSE)</f>
        <v>HT10</v>
      </c>
      <c r="AE970" s="162" t="str">
        <f>VLOOKUP(V970,NIVEAUXADMIN!E:F,2,FALSE)</f>
        <v>HT101011</v>
      </c>
      <c r="AF970" s="162" t="e">
        <f>VLOOKUP(W970,NIVEAUXADMIN!I:J,2,FALSE)</f>
        <v>#N/A</v>
      </c>
      <c r="AG970" s="162">
        <f>IF(SUMPRODUCT(($A$4:$A970=A970)*($V$4:$V970=V970))&gt;1,0,1)</f>
        <v>0</v>
      </c>
    </row>
    <row r="971" spans="1:33" s="162" customFormat="1" ht="15" customHeight="1">
      <c r="A971" s="162" t="s">
        <v>2847</v>
      </c>
      <c r="B971" s="162" t="s">
        <v>2848</v>
      </c>
      <c r="C971" s="162" t="s">
        <v>38</v>
      </c>
      <c r="D971" s="162" t="s">
        <v>2702</v>
      </c>
      <c r="F971" s="162" t="s">
        <v>16</v>
      </c>
      <c r="G971" s="162" t="str">
        <f>CHOOSE(MONTH(H971), "Janvier", "Fevrier", "Mars", "Avril", "Mai", "Juin", "Juillet", "Aout", "Septembre", "Octobre", "Novembre", "Decembre")</f>
        <v>Decembre</v>
      </c>
      <c r="H971" s="153">
        <v>42726</v>
      </c>
      <c r="I971" s="84" t="s">
        <v>1051</v>
      </c>
      <c r="J971" s="162" t="s">
        <v>1052</v>
      </c>
      <c r="K971" s="162" t="s">
        <v>1054</v>
      </c>
      <c r="L971" s="72"/>
      <c r="M971" s="80" t="str">
        <f>IFERROR(VLOOKUP(K971,REFERENCES!R:S,2,FALSE),"")</f>
        <v>Nombre</v>
      </c>
      <c r="N971" s="75">
        <v>108</v>
      </c>
      <c r="O971" s="75"/>
      <c r="P971" s="75"/>
      <c r="Q971" s="75"/>
      <c r="R971" s="79">
        <v>1250</v>
      </c>
      <c r="S971" s="75">
        <v>250</v>
      </c>
      <c r="U971" s="162" t="s">
        <v>153</v>
      </c>
      <c r="V971" s="162" t="s">
        <v>296</v>
      </c>
      <c r="W971" s="86"/>
      <c r="X971" s="166"/>
      <c r="AB971" s="162" t="str">
        <f>UPPER(LEFT(A971,3)&amp;YEAR(H971)&amp;MONTH(H971)&amp;DAY((H971))&amp;LEFT(U971,2)&amp;LEFT(V971,2)&amp;LEFT(W971,2))</f>
        <v>CRO20161222NIMI</v>
      </c>
      <c r="AC971" s="162">
        <f>COUNTIF($AB$4:$AB$297,AB971)</f>
        <v>0</v>
      </c>
      <c r="AD971" s="162" t="str">
        <f>VLOOKUP(U971,NIVEAUXADMIN!A:B,2,FALSE)</f>
        <v>HT10</v>
      </c>
      <c r="AE971" s="162" t="str">
        <f>VLOOKUP(V971,NIVEAUXADMIN!E:F,2,FALSE)</f>
        <v>HT101011</v>
      </c>
      <c r="AF971" s="162" t="e">
        <f>VLOOKUP(W971,NIVEAUXADMIN!I:J,2,FALSE)</f>
        <v>#N/A</v>
      </c>
      <c r="AG971" s="162">
        <f>IF(SUMPRODUCT(($A$4:$A971=A971)*($V$4:$V971=V971))&gt;1,0,1)</f>
        <v>0</v>
      </c>
    </row>
    <row r="972" spans="1:33" s="162" customFormat="1" ht="15" customHeight="1">
      <c r="A972" s="162" t="s">
        <v>2847</v>
      </c>
      <c r="B972" s="162" t="s">
        <v>2848</v>
      </c>
      <c r="C972" s="162" t="s">
        <v>38</v>
      </c>
      <c r="D972" s="162" t="s">
        <v>2702</v>
      </c>
      <c r="F972" s="162" t="s">
        <v>16</v>
      </c>
      <c r="G972" s="162" t="str">
        <f>CHOOSE(MONTH(H972), "Janvier", "Fevrier", "Mars", "Avril", "Mai", "Juin", "Juillet", "Aout", "Septembre", "Octobre", "Novembre", "Decembre")</f>
        <v>Decembre</v>
      </c>
      <c r="H972" s="153">
        <v>42726</v>
      </c>
      <c r="I972" s="84" t="s">
        <v>1051</v>
      </c>
      <c r="J972" s="162" t="s">
        <v>1052</v>
      </c>
      <c r="K972" s="162" t="s">
        <v>1057</v>
      </c>
      <c r="L972" s="72"/>
      <c r="M972" s="80" t="str">
        <f>IFERROR(VLOOKUP(K972,REFERENCES!R:S,2,FALSE),"")</f>
        <v>Nombre</v>
      </c>
      <c r="N972" s="75">
        <v>250</v>
      </c>
      <c r="O972" s="75"/>
      <c r="P972" s="75"/>
      <c r="Q972" s="75"/>
      <c r="R972" s="79">
        <v>1250</v>
      </c>
      <c r="S972" s="75">
        <v>250</v>
      </c>
      <c r="U972" s="162" t="s">
        <v>153</v>
      </c>
      <c r="V972" s="162" t="s">
        <v>296</v>
      </c>
      <c r="W972" s="86"/>
      <c r="X972" s="166"/>
      <c r="AB972" s="162" t="str">
        <f>UPPER(LEFT(A972,3)&amp;YEAR(H972)&amp;MONTH(H972)&amp;DAY((H972))&amp;LEFT(U972,2)&amp;LEFT(V972,2)&amp;LEFT(W972,2))</f>
        <v>CRO20161222NIMI</v>
      </c>
      <c r="AC972" s="162">
        <f>COUNTIF($AB$4:$AB$297,AB972)</f>
        <v>0</v>
      </c>
      <c r="AD972" s="162" t="str">
        <f>VLOOKUP(U972,NIVEAUXADMIN!A:B,2,FALSE)</f>
        <v>HT10</v>
      </c>
      <c r="AE972" s="162" t="str">
        <f>VLOOKUP(V972,NIVEAUXADMIN!E:F,2,FALSE)</f>
        <v>HT101011</v>
      </c>
      <c r="AF972" s="162" t="e">
        <f>VLOOKUP(W972,NIVEAUXADMIN!I:J,2,FALSE)</f>
        <v>#N/A</v>
      </c>
      <c r="AG972" s="162">
        <f>IF(SUMPRODUCT(($A$4:$A972=A972)*($V$4:$V972=V972))&gt;1,0,1)</f>
        <v>0</v>
      </c>
    </row>
    <row r="973" spans="1:33" s="162" customFormat="1" ht="15" customHeight="1">
      <c r="A973" s="162" t="s">
        <v>2847</v>
      </c>
      <c r="B973" s="162" t="s">
        <v>2848</v>
      </c>
      <c r="C973" s="162" t="s">
        <v>38</v>
      </c>
      <c r="D973" s="162" t="s">
        <v>2702</v>
      </c>
      <c r="F973" s="162" t="s">
        <v>16</v>
      </c>
      <c r="G973" s="162" t="str">
        <f>CHOOSE(MONTH(H973), "Janvier", "Fevrier", "Mars", "Avril", "Mai", "Juin", "Juillet", "Aout", "Septembre", "Octobre", "Novembre", "Decembre")</f>
        <v>Decembre</v>
      </c>
      <c r="H973" s="153">
        <v>42726</v>
      </c>
      <c r="I973" s="84" t="s">
        <v>1051</v>
      </c>
      <c r="J973" s="162" t="s">
        <v>1052</v>
      </c>
      <c r="K973" s="162" t="s">
        <v>1062</v>
      </c>
      <c r="L973" s="72"/>
      <c r="M973" s="80" t="str">
        <f>IFERROR(VLOOKUP(K973,REFERENCES!R:S,2,FALSE),"")</f>
        <v>Nombre</v>
      </c>
      <c r="N973" s="75">
        <v>250</v>
      </c>
      <c r="O973" s="75"/>
      <c r="P973" s="75"/>
      <c r="Q973" s="75"/>
      <c r="R973" s="79">
        <v>1250</v>
      </c>
      <c r="S973" s="75">
        <v>250</v>
      </c>
      <c r="U973" s="162" t="s">
        <v>153</v>
      </c>
      <c r="V973" s="162" t="s">
        <v>293</v>
      </c>
      <c r="W973" s="86"/>
      <c r="X973" s="166"/>
      <c r="AB973" s="162" t="str">
        <f>UPPER(LEFT(A973,3)&amp;YEAR(H973)&amp;MONTH(H973)&amp;DAY((H973))&amp;LEFT(U973,2)&amp;LEFT(V973,2)&amp;LEFT(W973,2))</f>
        <v>CRO20161222NIL'</v>
      </c>
      <c r="AC973" s="162">
        <f>COUNTIF($AB$4:$AB$297,AB973)</f>
        <v>0</v>
      </c>
      <c r="AD973" s="162" t="str">
        <f>VLOOKUP(U973,NIVEAUXADMIN!A:B,2,FALSE)</f>
        <v>HT10</v>
      </c>
      <c r="AE973" s="162" t="str">
        <f>VLOOKUP(V973,NIVEAUXADMIN!E:F,2,FALSE)</f>
        <v>HT101023</v>
      </c>
      <c r="AF973" s="162" t="e">
        <f>VLOOKUP(W973,NIVEAUXADMIN!I:J,2,FALSE)</f>
        <v>#N/A</v>
      </c>
      <c r="AG973" s="162">
        <f>IF(SUMPRODUCT(($A$4:$A973=A973)*($V$4:$V973=V973))&gt;1,0,1)</f>
        <v>0</v>
      </c>
    </row>
    <row r="974" spans="1:33" s="162" customFormat="1" ht="15" customHeight="1">
      <c r="A974" s="162" t="s">
        <v>2847</v>
      </c>
      <c r="B974" s="162" t="s">
        <v>2848</v>
      </c>
      <c r="C974" s="162" t="s">
        <v>38</v>
      </c>
      <c r="D974" s="162" t="s">
        <v>2702</v>
      </c>
      <c r="F974" s="162" t="s">
        <v>16</v>
      </c>
      <c r="G974" s="162" t="str">
        <f>CHOOSE(MONTH(H974), "Janvier", "Fevrier", "Mars", "Avril", "Mai", "Juin", "Juillet", "Aout", "Septembre", "Octobre", "Novembre", "Decembre")</f>
        <v>Decembre</v>
      </c>
      <c r="H974" s="153">
        <v>42726</v>
      </c>
      <c r="I974" s="84" t="s">
        <v>1049</v>
      </c>
      <c r="J974" s="162" t="s">
        <v>1053</v>
      </c>
      <c r="K974" s="162" t="s">
        <v>1064</v>
      </c>
      <c r="L974" s="72"/>
      <c r="M974" s="80" t="str">
        <f>IFERROR(VLOOKUP(K974,REFERENCES!R:S,2,FALSE),"")</f>
        <v>Nombre</v>
      </c>
      <c r="N974" s="75">
        <v>22</v>
      </c>
      <c r="O974" s="75"/>
      <c r="P974" s="75"/>
      <c r="Q974" s="75"/>
      <c r="R974" s="79">
        <v>1250</v>
      </c>
      <c r="S974" s="75">
        <v>250</v>
      </c>
      <c r="U974" s="162" t="s">
        <v>153</v>
      </c>
      <c r="V974" s="162" t="s">
        <v>293</v>
      </c>
      <c r="W974" s="86"/>
      <c r="X974" s="166"/>
      <c r="AB974" s="162" t="str">
        <f>UPPER(LEFT(A974,3)&amp;YEAR(H974)&amp;MONTH(H974)&amp;DAY((H974))&amp;LEFT(U974,2)&amp;LEFT(V974,2)&amp;LEFT(W974,2))</f>
        <v>CRO20161222NIL'</v>
      </c>
      <c r="AC974" s="162">
        <f>COUNTIF($AB$4:$AB$297,AB974)</f>
        <v>0</v>
      </c>
      <c r="AD974" s="162" t="str">
        <f>VLOOKUP(U974,NIVEAUXADMIN!A:B,2,FALSE)</f>
        <v>HT10</v>
      </c>
      <c r="AE974" s="162" t="str">
        <f>VLOOKUP(V974,NIVEAUXADMIN!E:F,2,FALSE)</f>
        <v>HT101023</v>
      </c>
      <c r="AF974" s="162" t="e">
        <f>VLOOKUP(W974,NIVEAUXADMIN!I:J,2,FALSE)</f>
        <v>#N/A</v>
      </c>
      <c r="AG974" s="162">
        <f>IF(SUMPRODUCT(($A$4:$A974=A974)*($V$4:$V974=V974))&gt;1,0,1)</f>
        <v>0</v>
      </c>
    </row>
    <row r="975" spans="1:33" s="162" customFormat="1" ht="15" customHeight="1">
      <c r="A975" s="162" t="s">
        <v>2847</v>
      </c>
      <c r="B975" s="162" t="s">
        <v>2848</v>
      </c>
      <c r="C975" s="162" t="s">
        <v>38</v>
      </c>
      <c r="D975" s="162" t="s">
        <v>2702</v>
      </c>
      <c r="F975" s="162" t="s">
        <v>16</v>
      </c>
      <c r="G975" s="162" t="str">
        <f>CHOOSE(MONTH(H975), "Janvier", "Fevrier", "Mars", "Avril", "Mai", "Juin", "Juillet", "Aout", "Septembre", "Octobre", "Novembre", "Decembre")</f>
        <v>Decembre</v>
      </c>
      <c r="H975" s="153">
        <v>42726</v>
      </c>
      <c r="I975" s="84" t="s">
        <v>1049</v>
      </c>
      <c r="J975" s="162" t="s">
        <v>1053</v>
      </c>
      <c r="K975" s="162" t="s">
        <v>1048</v>
      </c>
      <c r="L975" s="72"/>
      <c r="M975" s="80" t="str">
        <f>IFERROR(VLOOKUP(K975,REFERENCES!R:S,2,FALSE),"")</f>
        <v>Nombre</v>
      </c>
      <c r="N975" s="75">
        <v>22</v>
      </c>
      <c r="O975" s="75"/>
      <c r="P975" s="75"/>
      <c r="Q975" s="75"/>
      <c r="R975" s="79">
        <v>1250</v>
      </c>
      <c r="S975" s="75">
        <v>250</v>
      </c>
      <c r="U975" s="162" t="s">
        <v>153</v>
      </c>
      <c r="V975" s="162" t="s">
        <v>293</v>
      </c>
      <c r="W975" s="86"/>
      <c r="X975" s="166"/>
      <c r="AB975" s="162" t="str">
        <f>UPPER(LEFT(A975,3)&amp;YEAR(H975)&amp;MONTH(H975)&amp;DAY((H975))&amp;LEFT(U975,2)&amp;LEFT(V975,2)&amp;LEFT(W975,2))</f>
        <v>CRO20161222NIL'</v>
      </c>
      <c r="AC975" s="162">
        <f>COUNTIF($AB$4:$AB$297,AB975)</f>
        <v>0</v>
      </c>
      <c r="AD975" s="162" t="str">
        <f>VLOOKUP(U975,NIVEAUXADMIN!A:B,2,FALSE)</f>
        <v>HT10</v>
      </c>
      <c r="AE975" s="162" t="str">
        <f>VLOOKUP(V975,NIVEAUXADMIN!E:F,2,FALSE)</f>
        <v>HT101023</v>
      </c>
      <c r="AF975" s="162" t="e">
        <f>VLOOKUP(W975,NIVEAUXADMIN!I:J,2,FALSE)</f>
        <v>#N/A</v>
      </c>
      <c r="AG975" s="162">
        <f>IF(SUMPRODUCT(($A$4:$A975=A975)*($V$4:$V975=V975))&gt;1,0,1)</f>
        <v>0</v>
      </c>
    </row>
    <row r="976" spans="1:33" s="162" customFormat="1" ht="15" customHeight="1">
      <c r="A976" s="162" t="s">
        <v>2847</v>
      </c>
      <c r="B976" s="162" t="s">
        <v>2848</v>
      </c>
      <c r="C976" s="162" t="s">
        <v>38</v>
      </c>
      <c r="D976" s="162" t="s">
        <v>2702</v>
      </c>
      <c r="F976" s="162" t="s">
        <v>16</v>
      </c>
      <c r="G976" s="162" t="str">
        <f>CHOOSE(MONTH(H976), "Janvier", "Fevrier", "Mars", "Avril", "Mai", "Juin", "Juillet", "Aout", "Septembre", "Octobre", "Novembre", "Decembre")</f>
        <v>Decembre</v>
      </c>
      <c r="H976" s="153">
        <v>42726</v>
      </c>
      <c r="I976" s="84" t="s">
        <v>1051</v>
      </c>
      <c r="J976" s="162" t="s">
        <v>1052</v>
      </c>
      <c r="K976" s="162" t="s">
        <v>1063</v>
      </c>
      <c r="L976" s="72"/>
      <c r="M976" s="80" t="str">
        <f>IFERROR(VLOOKUP(K976,REFERENCES!R:S,2,FALSE),"")</f>
        <v>Nombre</v>
      </c>
      <c r="N976" s="75">
        <v>31</v>
      </c>
      <c r="O976" s="75"/>
      <c r="P976" s="75"/>
      <c r="Q976" s="75"/>
      <c r="R976" s="79">
        <v>1250</v>
      </c>
      <c r="S976" s="75">
        <v>250</v>
      </c>
      <c r="U976" s="162" t="s">
        <v>153</v>
      </c>
      <c r="V976" s="162" t="s">
        <v>293</v>
      </c>
      <c r="W976" s="86"/>
      <c r="X976" s="166"/>
      <c r="AB976" s="162" t="str">
        <f>UPPER(LEFT(A976,3)&amp;YEAR(H976)&amp;MONTH(H976)&amp;DAY((H976))&amp;LEFT(U976,2)&amp;LEFT(V976,2)&amp;LEFT(W976,2))</f>
        <v>CRO20161222NIL'</v>
      </c>
      <c r="AC976" s="162">
        <f>COUNTIF($AB$4:$AB$297,AB976)</f>
        <v>0</v>
      </c>
      <c r="AD976" s="162" t="str">
        <f>VLOOKUP(U976,NIVEAUXADMIN!A:B,2,FALSE)</f>
        <v>HT10</v>
      </c>
      <c r="AE976" s="162" t="str">
        <f>VLOOKUP(V976,NIVEAUXADMIN!E:F,2,FALSE)</f>
        <v>HT101023</v>
      </c>
      <c r="AF976" s="162" t="e">
        <f>VLOOKUP(W976,NIVEAUXADMIN!I:J,2,FALSE)</f>
        <v>#N/A</v>
      </c>
      <c r="AG976" s="162">
        <f>IF(SUMPRODUCT(($A$4:$A976=A976)*($V$4:$V976=V976))&gt;1,0,1)</f>
        <v>0</v>
      </c>
    </row>
    <row r="977" spans="1:33" s="162" customFormat="1" ht="15" customHeight="1">
      <c r="A977" s="162" t="s">
        <v>2847</v>
      </c>
      <c r="B977" s="162" t="s">
        <v>2848</v>
      </c>
      <c r="C977" s="162" t="s">
        <v>38</v>
      </c>
      <c r="D977" s="162" t="s">
        <v>2702</v>
      </c>
      <c r="F977" s="162" t="s">
        <v>16</v>
      </c>
      <c r="G977" s="162" t="str">
        <f>CHOOSE(MONTH(H977), "Janvier", "Fevrier", "Mars", "Avril", "Mai", "Juin", "Juillet", "Aout", "Septembre", "Octobre", "Novembre", "Decembre")</f>
        <v>Decembre</v>
      </c>
      <c r="H977" s="153">
        <v>42726</v>
      </c>
      <c r="I977" s="84" t="s">
        <v>1051</v>
      </c>
      <c r="J977" s="162" t="s">
        <v>1052</v>
      </c>
      <c r="K977" s="162" t="s">
        <v>1057</v>
      </c>
      <c r="L977" s="72"/>
      <c r="M977" s="80" t="str">
        <f>IFERROR(VLOOKUP(K977,REFERENCES!R:S,2,FALSE),"")</f>
        <v>Nombre</v>
      </c>
      <c r="N977" s="75">
        <v>250</v>
      </c>
      <c r="O977" s="75"/>
      <c r="P977" s="75"/>
      <c r="Q977" s="75"/>
      <c r="R977" s="79">
        <v>1250</v>
      </c>
      <c r="S977" s="75">
        <v>250</v>
      </c>
      <c r="U977" s="162" t="s">
        <v>153</v>
      </c>
      <c r="V977" s="162" t="s">
        <v>293</v>
      </c>
      <c r="W977" s="86"/>
      <c r="X977" s="166"/>
      <c r="AB977" s="162" t="str">
        <f>UPPER(LEFT(A977,3)&amp;YEAR(H977)&amp;MONTH(H977)&amp;DAY((H977))&amp;LEFT(U977,2)&amp;LEFT(V977,2)&amp;LEFT(W977,2))</f>
        <v>CRO20161222NIL'</v>
      </c>
      <c r="AC977" s="162">
        <f>COUNTIF($AB$4:$AB$297,AB977)</f>
        <v>0</v>
      </c>
      <c r="AD977" s="162" t="str">
        <f>VLOOKUP(U977,NIVEAUXADMIN!A:B,2,FALSE)</f>
        <v>HT10</v>
      </c>
      <c r="AE977" s="162" t="str">
        <f>VLOOKUP(V977,NIVEAUXADMIN!E:F,2,FALSE)</f>
        <v>HT101023</v>
      </c>
      <c r="AF977" s="162" t="e">
        <f>VLOOKUP(W977,NIVEAUXADMIN!I:J,2,FALSE)</f>
        <v>#N/A</v>
      </c>
      <c r="AG977" s="162">
        <f>IF(SUMPRODUCT(($A$4:$A977=A977)*($V$4:$V977=V977))&gt;1,0,1)</f>
        <v>0</v>
      </c>
    </row>
    <row r="978" spans="1:33" s="162" customFormat="1" ht="15" customHeight="1">
      <c r="A978" s="162" t="s">
        <v>2847</v>
      </c>
      <c r="B978" s="162" t="s">
        <v>2848</v>
      </c>
      <c r="C978" s="162" t="s">
        <v>38</v>
      </c>
      <c r="D978" s="162" t="s">
        <v>2702</v>
      </c>
      <c r="F978" s="162" t="s">
        <v>16</v>
      </c>
      <c r="G978" s="162" t="str">
        <f>CHOOSE(MONTH(H978), "Janvier", "Fevrier", "Mars", "Avril", "Mai", "Juin", "Juillet", "Aout", "Septembre", "Octobre", "Novembre", "Decembre")</f>
        <v>Decembre</v>
      </c>
      <c r="H978" s="153">
        <v>42726</v>
      </c>
      <c r="I978" s="84" t="s">
        <v>1051</v>
      </c>
      <c r="J978" s="162" t="s">
        <v>1052</v>
      </c>
      <c r="K978" s="162" t="s">
        <v>1057</v>
      </c>
      <c r="L978" s="72"/>
      <c r="M978" s="80" t="str">
        <f>IFERROR(VLOOKUP(K978,REFERENCES!R:S,2,FALSE),"")</f>
        <v>Nombre</v>
      </c>
      <c r="N978" s="75">
        <v>250</v>
      </c>
      <c r="O978" s="75"/>
      <c r="P978" s="75"/>
      <c r="Q978" s="75"/>
      <c r="R978" s="79">
        <v>1250</v>
      </c>
      <c r="S978" s="75">
        <v>250</v>
      </c>
      <c r="U978" s="162" t="s">
        <v>153</v>
      </c>
      <c r="V978" s="162" t="s">
        <v>296</v>
      </c>
      <c r="W978" s="86"/>
      <c r="X978" s="166" t="s">
        <v>2837</v>
      </c>
      <c r="AB978" s="162" t="str">
        <f>UPPER(LEFT(A978,3)&amp;YEAR(H978)&amp;MONTH(H978)&amp;DAY((H978))&amp;LEFT(U978,2)&amp;LEFT(V978,2)&amp;LEFT(W978,2))</f>
        <v>CRO20161222NIMI</v>
      </c>
      <c r="AC978" s="162">
        <f>COUNTIF($AB$4:$AB$297,AB978)</f>
        <v>0</v>
      </c>
      <c r="AD978" s="162" t="str">
        <f>VLOOKUP(U978,NIVEAUXADMIN!A:B,2,FALSE)</f>
        <v>HT10</v>
      </c>
      <c r="AE978" s="162" t="str">
        <f>VLOOKUP(V978,NIVEAUXADMIN!E:F,2,FALSE)</f>
        <v>HT101011</v>
      </c>
      <c r="AF978" s="162" t="e">
        <f>VLOOKUP(W978,NIVEAUXADMIN!I:J,2,FALSE)</f>
        <v>#N/A</v>
      </c>
      <c r="AG978" s="162">
        <f>IF(SUMPRODUCT(($A$4:$A978=A978)*($V$4:$V978=V978))&gt;1,0,1)</f>
        <v>0</v>
      </c>
    </row>
    <row r="979" spans="1:33" s="162" customFormat="1" ht="15" customHeight="1">
      <c r="A979" s="162" t="s">
        <v>2847</v>
      </c>
      <c r="B979" s="162" t="s">
        <v>2848</v>
      </c>
      <c r="C979" s="162" t="s">
        <v>38</v>
      </c>
      <c r="D979" s="162" t="s">
        <v>2702</v>
      </c>
      <c r="F979" s="162" t="s">
        <v>16</v>
      </c>
      <c r="G979" s="162" t="str">
        <f>CHOOSE(MONTH(H979), "Janvier", "Fevrier", "Mars", "Avril", "Mai", "Juin", "Juillet", "Aout", "Septembre", "Octobre", "Novembre", "Decembre")</f>
        <v>Decembre</v>
      </c>
      <c r="H979" s="153">
        <v>42726</v>
      </c>
      <c r="I979" s="84" t="s">
        <v>1051</v>
      </c>
      <c r="J979" s="162" t="s">
        <v>1052</v>
      </c>
      <c r="K979" s="162" t="s">
        <v>1058</v>
      </c>
      <c r="L979" s="72"/>
      <c r="M979" s="80" t="str">
        <f>IFERROR(VLOOKUP(K979,REFERENCES!R:S,2,FALSE),"")</f>
        <v>Nombre</v>
      </c>
      <c r="N979" s="75">
        <v>500</v>
      </c>
      <c r="O979" s="75"/>
      <c r="P979" s="75"/>
      <c r="Q979" s="75"/>
      <c r="R979" s="79">
        <v>1250</v>
      </c>
      <c r="S979" s="75">
        <v>250</v>
      </c>
      <c r="U979" s="162" t="s">
        <v>153</v>
      </c>
      <c r="V979" s="162" t="s">
        <v>296</v>
      </c>
      <c r="W979" s="86"/>
      <c r="X979" s="166" t="s">
        <v>2837</v>
      </c>
      <c r="AB979" s="162" t="str">
        <f>UPPER(LEFT(A979,3)&amp;YEAR(H979)&amp;MONTH(H979)&amp;DAY((H979))&amp;LEFT(U979,2)&amp;LEFT(V979,2)&amp;LEFT(W979,2))</f>
        <v>CRO20161222NIMI</v>
      </c>
      <c r="AC979" s="162">
        <f>COUNTIF($AB$4:$AB$297,AB979)</f>
        <v>0</v>
      </c>
      <c r="AD979" s="162" t="str">
        <f>VLOOKUP(U979,NIVEAUXADMIN!A:B,2,FALSE)</f>
        <v>HT10</v>
      </c>
      <c r="AE979" s="162" t="str">
        <f>VLOOKUP(V979,NIVEAUXADMIN!E:F,2,FALSE)</f>
        <v>HT101011</v>
      </c>
      <c r="AF979" s="162" t="e">
        <f>VLOOKUP(W979,NIVEAUXADMIN!I:J,2,FALSE)</f>
        <v>#N/A</v>
      </c>
      <c r="AG979" s="162">
        <f>IF(SUMPRODUCT(($A$4:$A979=A979)*($V$4:$V979=V979))&gt;1,0,1)</f>
        <v>0</v>
      </c>
    </row>
    <row r="980" spans="1:33" s="162" customFormat="1" ht="15" customHeight="1">
      <c r="A980" s="162" t="s">
        <v>2847</v>
      </c>
      <c r="B980" s="162" t="s">
        <v>2848</v>
      </c>
      <c r="C980" s="162" t="s">
        <v>38</v>
      </c>
      <c r="D980" s="162" t="s">
        <v>2702</v>
      </c>
      <c r="F980" s="162" t="s">
        <v>16</v>
      </c>
      <c r="G980" s="162" t="str">
        <f>CHOOSE(MONTH(H980), "Janvier", "Fevrier", "Mars", "Avril", "Mai", "Juin", "Juillet", "Aout", "Septembre", "Octobre", "Novembre", "Decembre")</f>
        <v>Decembre</v>
      </c>
      <c r="H980" s="153">
        <v>42707</v>
      </c>
      <c r="I980" s="84" t="s">
        <v>1049</v>
      </c>
      <c r="J980" s="162" t="s">
        <v>1053</v>
      </c>
      <c r="K980" s="162" t="s">
        <v>1064</v>
      </c>
      <c r="L980" s="72"/>
      <c r="M980" s="80" t="str">
        <f>IFERROR(VLOOKUP(K980,REFERENCES!R:S,2,FALSE),"")</f>
        <v>Nombre</v>
      </c>
      <c r="N980" s="75">
        <v>210</v>
      </c>
      <c r="O980" s="75"/>
      <c r="P980" s="75"/>
      <c r="Q980" s="75"/>
      <c r="R980" s="79">
        <v>1050</v>
      </c>
      <c r="S980" s="75">
        <v>210</v>
      </c>
      <c r="U980" s="162" t="s">
        <v>153</v>
      </c>
      <c r="V980" s="162" t="s">
        <v>299</v>
      </c>
      <c r="W980" s="86" t="s">
        <v>1389</v>
      </c>
      <c r="X980" s="166" t="s">
        <v>2809</v>
      </c>
      <c r="AB980" s="162" t="str">
        <f>UPPER(LEFT(A980,3)&amp;YEAR(H980)&amp;MONTH(H980)&amp;DAY((H980))&amp;LEFT(U980,2)&amp;LEFT(V980,2)&amp;LEFT(W980,2))</f>
        <v>CRO2016123NIPA1È</v>
      </c>
      <c r="AC980" s="162">
        <f>COUNTIF($AB$4:$AB$297,AB980)</f>
        <v>0</v>
      </c>
      <c r="AD980" s="162" t="str">
        <f>VLOOKUP(U980,NIVEAUXADMIN!A:B,2,FALSE)</f>
        <v>HT10</v>
      </c>
      <c r="AE980" s="162" t="str">
        <f>VLOOKUP(V980,NIVEAUXADMIN!E:F,2,FALSE)</f>
        <v>HT101014</v>
      </c>
      <c r="AF980" s="162" t="str">
        <f>VLOOKUP(W980,NIVEAUXADMIN!I:J,2,FALSE)</f>
        <v>HT101014-01</v>
      </c>
      <c r="AG980" s="162">
        <f>IF(SUMPRODUCT(($A$4:$A980=A980)*($V$4:$V980=V980))&gt;1,0,1)</f>
        <v>0</v>
      </c>
    </row>
    <row r="981" spans="1:33" s="162" customFormat="1" ht="15" customHeight="1">
      <c r="A981" s="162" t="s">
        <v>2847</v>
      </c>
      <c r="B981" s="162" t="s">
        <v>2848</v>
      </c>
      <c r="C981" s="162" t="s">
        <v>38</v>
      </c>
      <c r="D981" s="162" t="s">
        <v>2702</v>
      </c>
      <c r="F981" s="162" t="s">
        <v>16</v>
      </c>
      <c r="G981" s="162" t="str">
        <f>CHOOSE(MONTH(H981), "Janvier", "Fevrier", "Mars", "Avril", "Mai", "Juin", "Juillet", "Aout", "Septembre", "Octobre", "Novembre", "Decembre")</f>
        <v>Decembre</v>
      </c>
      <c r="H981" s="153">
        <v>42707</v>
      </c>
      <c r="I981" s="84" t="s">
        <v>1049</v>
      </c>
      <c r="J981" s="162" t="s">
        <v>1053</v>
      </c>
      <c r="K981" s="162" t="s">
        <v>1048</v>
      </c>
      <c r="L981" s="72"/>
      <c r="M981" s="80" t="str">
        <f>IFERROR(VLOOKUP(K981,REFERENCES!R:S,2,FALSE),"")</f>
        <v>Nombre</v>
      </c>
      <c r="N981" s="75">
        <v>210</v>
      </c>
      <c r="O981" s="75"/>
      <c r="P981" s="75"/>
      <c r="Q981" s="75"/>
      <c r="R981" s="79">
        <v>1050</v>
      </c>
      <c r="S981" s="75">
        <v>210</v>
      </c>
      <c r="U981" s="162" t="s">
        <v>153</v>
      </c>
      <c r="V981" s="162" t="s">
        <v>299</v>
      </c>
      <c r="W981" s="86" t="s">
        <v>1389</v>
      </c>
      <c r="X981" s="166" t="s">
        <v>2809</v>
      </c>
      <c r="AB981" s="162" t="str">
        <f>UPPER(LEFT(A981,3)&amp;YEAR(H981)&amp;MONTH(H981)&amp;DAY((H981))&amp;LEFT(U981,2)&amp;LEFT(V981,2)&amp;LEFT(W981,2))</f>
        <v>CRO2016123NIPA1È</v>
      </c>
      <c r="AC981" s="162">
        <f>COUNTIF($AB$4:$AB$297,AB981)</f>
        <v>0</v>
      </c>
      <c r="AD981" s="162" t="str">
        <f>VLOOKUP(U981,NIVEAUXADMIN!A:B,2,FALSE)</f>
        <v>HT10</v>
      </c>
      <c r="AE981" s="162" t="str">
        <f>VLOOKUP(V981,NIVEAUXADMIN!E:F,2,FALSE)</f>
        <v>HT101014</v>
      </c>
      <c r="AF981" s="162" t="str">
        <f>VLOOKUP(W981,NIVEAUXADMIN!I:J,2,FALSE)</f>
        <v>HT101014-01</v>
      </c>
      <c r="AG981" s="162">
        <f>IF(SUMPRODUCT(($A$4:$A981=A981)*($V$4:$V981=V981))&gt;1,0,1)</f>
        <v>0</v>
      </c>
    </row>
    <row r="982" spans="1:33" s="162" customFormat="1" ht="15" customHeight="1">
      <c r="A982" s="162" t="s">
        <v>2847</v>
      </c>
      <c r="B982" s="162" t="s">
        <v>2848</v>
      </c>
      <c r="C982" s="162" t="s">
        <v>38</v>
      </c>
      <c r="D982" s="162" t="s">
        <v>2702</v>
      </c>
      <c r="F982" s="162" t="s">
        <v>16</v>
      </c>
      <c r="G982" s="162" t="str">
        <f>CHOOSE(MONTH(H982), "Janvier", "Fevrier", "Mars", "Avril", "Mai", "Juin", "Juillet", "Aout", "Septembre", "Octobre", "Novembre", "Decembre")</f>
        <v>Decembre</v>
      </c>
      <c r="H982" s="153">
        <v>42719</v>
      </c>
      <c r="I982" s="84" t="s">
        <v>1051</v>
      </c>
      <c r="J982" s="162" t="s">
        <v>1052</v>
      </c>
      <c r="K982" s="162" t="s">
        <v>1062</v>
      </c>
      <c r="L982" s="72"/>
      <c r="M982" s="80" t="str">
        <f>IFERROR(VLOOKUP(K982,REFERENCES!R:S,2,FALSE),"")</f>
        <v>Nombre</v>
      </c>
      <c r="N982" s="75">
        <v>25</v>
      </c>
      <c r="O982" s="75"/>
      <c r="P982" s="75"/>
      <c r="Q982" s="75"/>
      <c r="R982" s="79">
        <v>1175</v>
      </c>
      <c r="S982" s="75">
        <v>235</v>
      </c>
      <c r="U982" s="162" t="s">
        <v>153</v>
      </c>
      <c r="V982" s="162" t="s">
        <v>226</v>
      </c>
      <c r="W982" s="86" t="s">
        <v>1776</v>
      </c>
      <c r="X982" s="166" t="s">
        <v>2825</v>
      </c>
      <c r="AB982" s="162" t="str">
        <f>UPPER(LEFT(A982,3)&amp;YEAR(H982)&amp;MONTH(H982)&amp;DAY((H982))&amp;LEFT(U982,2)&amp;LEFT(V982,2)&amp;LEFT(W982,2))</f>
        <v>CRO20161215NIAN7È</v>
      </c>
      <c r="AC982" s="162">
        <f>COUNTIF($AB$4:$AB$297,AB982)</f>
        <v>0</v>
      </c>
      <c r="AD982" s="162" t="str">
        <f>VLOOKUP(U982,NIVEAUXADMIN!A:B,2,FALSE)</f>
        <v>HT10</v>
      </c>
      <c r="AE982" s="162" t="str">
        <f>VLOOKUP(V982,NIVEAUXADMIN!E:F,2,FALSE)</f>
        <v>HT101021</v>
      </c>
      <c r="AF982" s="162" t="str">
        <f>VLOOKUP(W982,NIVEAUXADMIN!I:J,2,FALSE)</f>
        <v>HT101021-03</v>
      </c>
      <c r="AG982" s="162">
        <f>IF(SUMPRODUCT(($A$4:$A982=A982)*($V$4:$V982=V982))&gt;1,0,1)</f>
        <v>0</v>
      </c>
    </row>
    <row r="983" spans="1:33" s="162" customFormat="1" ht="15" customHeight="1">
      <c r="A983" s="162" t="s">
        <v>2847</v>
      </c>
      <c r="B983" s="162" t="s">
        <v>2848</v>
      </c>
      <c r="C983" s="162" t="s">
        <v>38</v>
      </c>
      <c r="D983" s="162" t="s">
        <v>2702</v>
      </c>
      <c r="F983" s="162" t="s">
        <v>16</v>
      </c>
      <c r="G983" s="162" t="str">
        <f>CHOOSE(MONTH(H983), "Janvier", "Fevrier", "Mars", "Avril", "Mai", "Juin", "Juillet", "Aout", "Septembre", "Octobre", "Novembre", "Decembre")</f>
        <v>Decembre</v>
      </c>
      <c r="H983" s="153">
        <v>42719</v>
      </c>
      <c r="I983" s="84" t="s">
        <v>1049</v>
      </c>
      <c r="J983" s="162" t="s">
        <v>1053</v>
      </c>
      <c r="K983" s="162" t="s">
        <v>1064</v>
      </c>
      <c r="L983" s="72"/>
      <c r="M983" s="80" t="str">
        <f>IFERROR(VLOOKUP(K983,REFERENCES!R:S,2,FALSE),"")</f>
        <v>Nombre</v>
      </c>
      <c r="N983" s="75">
        <v>235</v>
      </c>
      <c r="O983" s="75"/>
      <c r="P983" s="75"/>
      <c r="Q983" s="75"/>
      <c r="R983" s="79">
        <v>1175</v>
      </c>
      <c r="S983" s="75">
        <v>235</v>
      </c>
      <c r="U983" s="162" t="s">
        <v>153</v>
      </c>
      <c r="V983" s="162" t="s">
        <v>226</v>
      </c>
      <c r="W983" s="86" t="s">
        <v>1776</v>
      </c>
      <c r="X983" s="166" t="s">
        <v>2825</v>
      </c>
      <c r="AB983" s="162" t="str">
        <f>UPPER(LEFT(A983,3)&amp;YEAR(H983)&amp;MONTH(H983)&amp;DAY((H983))&amp;LEFT(U983,2)&amp;LEFT(V983,2)&amp;LEFT(W983,2))</f>
        <v>CRO20161215NIAN7È</v>
      </c>
      <c r="AC983" s="162">
        <f>COUNTIF($AB$4:$AB$297,AB983)</f>
        <v>0</v>
      </c>
      <c r="AD983" s="162" t="str">
        <f>VLOOKUP(U983,NIVEAUXADMIN!A:B,2,FALSE)</f>
        <v>HT10</v>
      </c>
      <c r="AE983" s="162" t="str">
        <f>VLOOKUP(V983,NIVEAUXADMIN!E:F,2,FALSE)</f>
        <v>HT101021</v>
      </c>
      <c r="AF983" s="162" t="str">
        <f>VLOOKUP(W983,NIVEAUXADMIN!I:J,2,FALSE)</f>
        <v>HT101021-03</v>
      </c>
      <c r="AG983" s="162">
        <f>IF(SUMPRODUCT(($A$4:$A983=A983)*($V$4:$V983=V983))&gt;1,0,1)</f>
        <v>0</v>
      </c>
    </row>
    <row r="984" spans="1:33" s="162" customFormat="1" ht="15" customHeight="1">
      <c r="A984" s="162" t="s">
        <v>2847</v>
      </c>
      <c r="B984" s="162" t="s">
        <v>2848</v>
      </c>
      <c r="C984" s="162" t="s">
        <v>38</v>
      </c>
      <c r="D984" s="162" t="s">
        <v>2702</v>
      </c>
      <c r="F984" s="162" t="s">
        <v>16</v>
      </c>
      <c r="G984" s="162" t="str">
        <f>CHOOSE(MONTH(H984), "Janvier", "Fevrier", "Mars", "Avril", "Mai", "Juin", "Juillet", "Aout", "Septembre", "Octobre", "Novembre", "Decembre")</f>
        <v>Decembre</v>
      </c>
      <c r="H984" s="153">
        <v>42719</v>
      </c>
      <c r="I984" s="84" t="s">
        <v>1049</v>
      </c>
      <c r="J984" s="162" t="s">
        <v>1053</v>
      </c>
      <c r="K984" s="162" t="s">
        <v>1048</v>
      </c>
      <c r="L984" s="72"/>
      <c r="M984" s="80" t="str">
        <f>IFERROR(VLOOKUP(K984,REFERENCES!R:S,2,FALSE),"")</f>
        <v>Nombre</v>
      </c>
      <c r="N984" s="75">
        <v>235</v>
      </c>
      <c r="O984" s="75"/>
      <c r="P984" s="75"/>
      <c r="Q984" s="75"/>
      <c r="R984" s="79">
        <v>1175</v>
      </c>
      <c r="S984" s="75">
        <v>235</v>
      </c>
      <c r="U984" s="162" t="s">
        <v>153</v>
      </c>
      <c r="V984" s="162" t="s">
        <v>226</v>
      </c>
      <c r="W984" s="86" t="s">
        <v>1776</v>
      </c>
      <c r="X984" s="166" t="s">
        <v>2825</v>
      </c>
      <c r="AB984" s="162" t="str">
        <f>UPPER(LEFT(A984,3)&amp;YEAR(H984)&amp;MONTH(H984)&amp;DAY((H984))&amp;LEFT(U984,2)&amp;LEFT(V984,2)&amp;LEFT(W984,2))</f>
        <v>CRO20161215NIAN7È</v>
      </c>
      <c r="AC984" s="162">
        <f>COUNTIF($AB$4:$AB$297,AB984)</f>
        <v>0</v>
      </c>
      <c r="AD984" s="162" t="str">
        <f>VLOOKUP(U984,NIVEAUXADMIN!A:B,2,FALSE)</f>
        <v>HT10</v>
      </c>
      <c r="AE984" s="162" t="str">
        <f>VLOOKUP(V984,NIVEAUXADMIN!E:F,2,FALSE)</f>
        <v>HT101021</v>
      </c>
      <c r="AF984" s="162" t="str">
        <f>VLOOKUP(W984,NIVEAUXADMIN!I:J,2,FALSE)</f>
        <v>HT101021-03</v>
      </c>
      <c r="AG984" s="162">
        <f>IF(SUMPRODUCT(($A$4:$A984=A984)*($V$4:$V984=V984))&gt;1,0,1)</f>
        <v>0</v>
      </c>
    </row>
    <row r="985" spans="1:33" s="162" customFormat="1" ht="15" customHeight="1">
      <c r="A985" s="162" t="s">
        <v>2847</v>
      </c>
      <c r="B985" s="162" t="s">
        <v>2848</v>
      </c>
      <c r="C985" s="162" t="s">
        <v>38</v>
      </c>
      <c r="D985" s="162" t="s">
        <v>2702</v>
      </c>
      <c r="F985" s="162" t="s">
        <v>16</v>
      </c>
      <c r="G985" s="162" t="str">
        <f>CHOOSE(MONTH(H985), "Janvier", "Fevrier", "Mars", "Avril", "Mai", "Juin", "Juillet", "Aout", "Septembre", "Octobre", "Novembre", "Decembre")</f>
        <v>Decembre</v>
      </c>
      <c r="H985" s="153">
        <v>42719</v>
      </c>
      <c r="I985" s="84" t="s">
        <v>1051</v>
      </c>
      <c r="J985" s="162" t="s">
        <v>1052</v>
      </c>
      <c r="K985" s="162" t="s">
        <v>1057</v>
      </c>
      <c r="L985" s="72"/>
      <c r="M985" s="80" t="str">
        <f>IFERROR(VLOOKUP(K985,REFERENCES!R:S,2,FALSE),"")</f>
        <v>Nombre</v>
      </c>
      <c r="N985" s="75">
        <v>25</v>
      </c>
      <c r="O985" s="75"/>
      <c r="P985" s="75"/>
      <c r="Q985" s="75"/>
      <c r="R985" s="79">
        <v>1175</v>
      </c>
      <c r="S985" s="75">
        <v>235</v>
      </c>
      <c r="U985" s="162" t="s">
        <v>153</v>
      </c>
      <c r="V985" s="162" t="s">
        <v>226</v>
      </c>
      <c r="W985" s="86" t="s">
        <v>1776</v>
      </c>
      <c r="X985" s="166" t="s">
        <v>2825</v>
      </c>
      <c r="AB985" s="162" t="str">
        <f>UPPER(LEFT(A985,3)&amp;YEAR(H985)&amp;MONTH(H985)&amp;DAY((H985))&amp;LEFT(U985,2)&amp;LEFT(V985,2)&amp;LEFT(W985,2))</f>
        <v>CRO20161215NIAN7È</v>
      </c>
      <c r="AC985" s="162">
        <f>COUNTIF($AB$4:$AB$297,AB985)</f>
        <v>0</v>
      </c>
      <c r="AD985" s="162" t="str">
        <f>VLOOKUP(U985,NIVEAUXADMIN!A:B,2,FALSE)</f>
        <v>HT10</v>
      </c>
      <c r="AE985" s="162" t="str">
        <f>VLOOKUP(V985,NIVEAUXADMIN!E:F,2,FALSE)</f>
        <v>HT101021</v>
      </c>
      <c r="AF985" s="162" t="str">
        <f>VLOOKUP(W985,NIVEAUXADMIN!I:J,2,FALSE)</f>
        <v>HT101021-03</v>
      </c>
      <c r="AG985" s="162">
        <f>IF(SUMPRODUCT(($A$4:$A985=A985)*($V$4:$V985=V985))&gt;1,0,1)</f>
        <v>0</v>
      </c>
    </row>
    <row r="986" spans="1:33" s="162" customFormat="1" ht="15" customHeight="1">
      <c r="A986" s="162" t="s">
        <v>2847</v>
      </c>
      <c r="B986" s="162" t="s">
        <v>2848</v>
      </c>
      <c r="C986" s="162" t="s">
        <v>38</v>
      </c>
      <c r="D986" s="162" t="s">
        <v>2702</v>
      </c>
      <c r="F986" s="162" t="s">
        <v>16</v>
      </c>
      <c r="G986" s="162" t="str">
        <f>CHOOSE(MONTH(H986), "Janvier", "Fevrier", "Mars", "Avril", "Mai", "Juin", "Juillet", "Aout", "Septembre", "Octobre", "Novembre", "Decembre")</f>
        <v>Decembre</v>
      </c>
      <c r="H986" s="153">
        <v>42719</v>
      </c>
      <c r="I986" s="84" t="s">
        <v>1051</v>
      </c>
      <c r="J986" s="162" t="s">
        <v>1052</v>
      </c>
      <c r="K986" s="162" t="s">
        <v>1058</v>
      </c>
      <c r="L986" s="72"/>
      <c r="M986" s="80" t="str">
        <f>IFERROR(VLOOKUP(K986,REFERENCES!R:S,2,FALSE),"")</f>
        <v>Nombre</v>
      </c>
      <c r="N986" s="75">
        <v>50</v>
      </c>
      <c r="O986" s="75"/>
      <c r="P986" s="75"/>
      <c r="Q986" s="75"/>
      <c r="R986" s="79">
        <v>1175</v>
      </c>
      <c r="S986" s="75">
        <v>235</v>
      </c>
      <c r="U986" s="162" t="s">
        <v>153</v>
      </c>
      <c r="V986" s="162" t="s">
        <v>226</v>
      </c>
      <c r="W986" s="86" t="s">
        <v>1776</v>
      </c>
      <c r="X986" s="166" t="s">
        <v>2825</v>
      </c>
      <c r="AB986" s="162" t="str">
        <f>UPPER(LEFT(A986,3)&amp;YEAR(H986)&amp;MONTH(H986)&amp;DAY((H986))&amp;LEFT(U986,2)&amp;LEFT(V986,2)&amp;LEFT(W986,2))</f>
        <v>CRO20161215NIAN7È</v>
      </c>
      <c r="AC986" s="162">
        <f>COUNTIF($AB$4:$AB$297,AB986)</f>
        <v>0</v>
      </c>
      <c r="AD986" s="162" t="str">
        <f>VLOOKUP(U986,NIVEAUXADMIN!A:B,2,FALSE)</f>
        <v>HT10</v>
      </c>
      <c r="AE986" s="162" t="str">
        <f>VLOOKUP(V986,NIVEAUXADMIN!E:F,2,FALSE)</f>
        <v>HT101021</v>
      </c>
      <c r="AF986" s="162" t="str">
        <f>VLOOKUP(W986,NIVEAUXADMIN!I:J,2,FALSE)</f>
        <v>HT101021-03</v>
      </c>
      <c r="AG986" s="162">
        <f>IF(SUMPRODUCT(($A$4:$A986=A986)*($V$4:$V986=V986))&gt;1,0,1)</f>
        <v>0</v>
      </c>
    </row>
    <row r="987" spans="1:33" s="162" customFormat="1" ht="15" customHeight="1">
      <c r="A987" s="162" t="s">
        <v>2847</v>
      </c>
      <c r="B987" s="162" t="s">
        <v>2848</v>
      </c>
      <c r="C987" s="162" t="s">
        <v>38</v>
      </c>
      <c r="D987" s="162" t="s">
        <v>2702</v>
      </c>
      <c r="F987" s="162" t="s">
        <v>16</v>
      </c>
      <c r="G987" s="162" t="str">
        <f>CHOOSE(MONTH(H987), "Janvier", "Fevrier", "Mars", "Avril", "Mai", "Juin", "Juillet", "Aout", "Septembre", "Octobre", "Novembre", "Decembre")</f>
        <v>Decembre</v>
      </c>
      <c r="H987" s="153">
        <v>42727</v>
      </c>
      <c r="I987" s="84" t="s">
        <v>1049</v>
      </c>
      <c r="J987" s="162" t="s">
        <v>1053</v>
      </c>
      <c r="K987" s="162" t="s">
        <v>1185</v>
      </c>
      <c r="L987" s="72"/>
      <c r="M987" s="80" t="str">
        <f>IFERROR(VLOOKUP(K987,REFERENCES!R:S,2,FALSE),"")</f>
        <v>Nombre</v>
      </c>
      <c r="N987" s="75">
        <v>445</v>
      </c>
      <c r="O987" s="75"/>
      <c r="P987" s="75"/>
      <c r="Q987" s="75"/>
      <c r="R987" s="79">
        <v>2225</v>
      </c>
      <c r="S987" s="75">
        <v>445</v>
      </c>
      <c r="U987" s="162" t="s">
        <v>20</v>
      </c>
      <c r="V987" s="162" t="s">
        <v>554</v>
      </c>
      <c r="W987" s="86"/>
      <c r="X987" s="166"/>
      <c r="AB987" s="162" t="str">
        <f>UPPER(LEFT(A987,3)&amp;YEAR(H987)&amp;MONTH(H987)&amp;DAY((H987))&amp;LEFT(U987,2)&amp;LEFT(V987,2)&amp;LEFT(W987,2))</f>
        <v>CRO20161223SUTO</v>
      </c>
      <c r="AC987" s="162">
        <f>COUNTIF($AB$4:$AB$297,AB987)</f>
        <v>0</v>
      </c>
      <c r="AD987" s="162" t="str">
        <f>VLOOKUP(U987,NIVEAUXADMIN!A:B,2,FALSE)</f>
        <v>HT07</v>
      </c>
      <c r="AE987" s="162" t="str">
        <f>VLOOKUP(V987,NIVEAUXADMIN!E:F,2,FALSE)</f>
        <v>HT07712</v>
      </c>
      <c r="AF987" s="162" t="e">
        <f>VLOOKUP(W987,NIVEAUXADMIN!I:J,2,FALSE)</f>
        <v>#N/A</v>
      </c>
      <c r="AG987" s="162">
        <f>IF(SUMPRODUCT(($A$4:$A987=A987)*($V$4:$V987=V987))&gt;1,0,1)</f>
        <v>0</v>
      </c>
    </row>
    <row r="988" spans="1:33" s="162" customFormat="1" ht="15" customHeight="1">
      <c r="A988" s="162" t="s">
        <v>2847</v>
      </c>
      <c r="B988" s="162" t="s">
        <v>2848</v>
      </c>
      <c r="C988" s="162" t="s">
        <v>38</v>
      </c>
      <c r="D988" s="162" t="s">
        <v>2702</v>
      </c>
      <c r="F988" s="162" t="s">
        <v>16</v>
      </c>
      <c r="G988" s="162" t="str">
        <f>CHOOSE(MONTH(H988), "Janvier", "Fevrier", "Mars", "Avril", "Mai", "Juin", "Juillet", "Aout", "Septembre", "Octobre", "Novembre", "Decembre")</f>
        <v>Decembre</v>
      </c>
      <c r="H988" s="153">
        <v>42727</v>
      </c>
      <c r="I988" s="84" t="s">
        <v>1049</v>
      </c>
      <c r="J988" s="162" t="s">
        <v>1053</v>
      </c>
      <c r="K988" s="162" t="s">
        <v>1185</v>
      </c>
      <c r="L988" s="72"/>
      <c r="M988" s="80" t="str">
        <f>IFERROR(VLOOKUP(K988,REFERENCES!R:S,2,FALSE),"")</f>
        <v>Nombre</v>
      </c>
      <c r="N988" s="75">
        <v>412</v>
      </c>
      <c r="O988" s="75"/>
      <c r="P988" s="75"/>
      <c r="Q988" s="75"/>
      <c r="R988" s="79">
        <v>2060</v>
      </c>
      <c r="S988" s="75">
        <v>412</v>
      </c>
      <c r="U988" s="162" t="s">
        <v>20</v>
      </c>
      <c r="V988" s="162" t="s">
        <v>554</v>
      </c>
      <c r="W988" s="86"/>
      <c r="X988" s="166"/>
      <c r="AB988" s="162" t="str">
        <f>UPPER(LEFT(A988,3)&amp;YEAR(H988)&amp;MONTH(H988)&amp;DAY((H988))&amp;LEFT(U988,2)&amp;LEFT(V988,2)&amp;LEFT(W988,2))</f>
        <v>CRO20161223SUTO</v>
      </c>
      <c r="AC988" s="162">
        <f>COUNTIF($AB$4:$AB$297,AB988)</f>
        <v>0</v>
      </c>
      <c r="AD988" s="162" t="str">
        <f>VLOOKUP(U988,NIVEAUXADMIN!A:B,2,FALSE)</f>
        <v>HT07</v>
      </c>
      <c r="AE988" s="162" t="str">
        <f>VLOOKUP(V988,NIVEAUXADMIN!E:F,2,FALSE)</f>
        <v>HT07712</v>
      </c>
      <c r="AF988" s="162" t="e">
        <f>VLOOKUP(W988,NIVEAUXADMIN!I:J,2,FALSE)</f>
        <v>#N/A</v>
      </c>
      <c r="AG988" s="162">
        <f>IF(SUMPRODUCT(($A$4:$A988=A988)*($V$4:$V988=V988))&gt;1,0,1)</f>
        <v>0</v>
      </c>
    </row>
    <row r="989" spans="1:33" s="162" customFormat="1" ht="15" customHeight="1">
      <c r="A989" s="162" t="s">
        <v>2847</v>
      </c>
      <c r="B989" s="162" t="s">
        <v>2848</v>
      </c>
      <c r="C989" s="162" t="s">
        <v>38</v>
      </c>
      <c r="D989" s="162" t="s">
        <v>2702</v>
      </c>
      <c r="F989" s="162" t="s">
        <v>16</v>
      </c>
      <c r="G989" s="162" t="str">
        <f>CHOOSE(MONTH(H989), "Janvier", "Fevrier", "Mars", "Avril", "Mai", "Juin", "Juillet", "Aout", "Septembre", "Octobre", "Novembre", "Decembre")</f>
        <v>Decembre</v>
      </c>
      <c r="H989" s="153">
        <v>42727</v>
      </c>
      <c r="I989" s="84" t="s">
        <v>1049</v>
      </c>
      <c r="J989" s="162" t="s">
        <v>1053</v>
      </c>
      <c r="K989" s="162" t="s">
        <v>1185</v>
      </c>
      <c r="L989" s="72"/>
      <c r="M989" s="80" t="str">
        <f>IFERROR(VLOOKUP(K989,REFERENCES!R:S,2,FALSE),"")</f>
        <v>Nombre</v>
      </c>
      <c r="N989" s="75">
        <v>589</v>
      </c>
      <c r="O989" s="75"/>
      <c r="P989" s="75"/>
      <c r="Q989" s="75"/>
      <c r="R989" s="79">
        <v>2945</v>
      </c>
      <c r="S989" s="75">
        <v>589</v>
      </c>
      <c r="U989" s="162" t="s">
        <v>20</v>
      </c>
      <c r="V989" s="162" t="s">
        <v>548</v>
      </c>
      <c r="W989" s="86"/>
      <c r="X989" s="166"/>
      <c r="AB989" s="162" t="str">
        <f>UPPER(LEFT(A989,3)&amp;YEAR(H989)&amp;MONTH(H989)&amp;DAY((H989))&amp;LEFT(U989,2)&amp;LEFT(V989,2)&amp;LEFT(W989,2))</f>
        <v>CRO20161223SUST</v>
      </c>
      <c r="AC989" s="162">
        <f>COUNTIF($AB$4:$AB$297,AB989)</f>
        <v>0</v>
      </c>
      <c r="AD989" s="162" t="str">
        <f>VLOOKUP(U989,NIVEAUXADMIN!A:B,2,FALSE)</f>
        <v>HT07</v>
      </c>
      <c r="AE989" s="162" t="str">
        <f>VLOOKUP(V989,NIVEAUXADMIN!E:F,2,FALSE)</f>
        <v>HT07732</v>
      </c>
      <c r="AF989" s="162" t="e">
        <f>VLOOKUP(W989,NIVEAUXADMIN!I:J,2,FALSE)</f>
        <v>#N/A</v>
      </c>
      <c r="AG989" s="162">
        <f>IF(SUMPRODUCT(($A$4:$A989=A989)*($V$4:$V989=V989))&gt;1,0,1)</f>
        <v>1</v>
      </c>
    </row>
    <row r="990" spans="1:33" s="162" customFormat="1" ht="15" customHeight="1">
      <c r="A990" s="162" t="s">
        <v>2847</v>
      </c>
      <c r="B990" s="162" t="s">
        <v>2848</v>
      </c>
      <c r="C990" s="162" t="s">
        <v>38</v>
      </c>
      <c r="D990" s="162" t="s">
        <v>2702</v>
      </c>
      <c r="F990" s="162" t="s">
        <v>16</v>
      </c>
      <c r="G990" s="162" t="str">
        <f>CHOOSE(MONTH(H990), "Janvier", "Fevrier", "Mars", "Avril", "Mai", "Juin", "Juillet", "Aout", "Septembre", "Octobre", "Novembre", "Decembre")</f>
        <v>Decembre</v>
      </c>
      <c r="H990" s="153">
        <v>42727</v>
      </c>
      <c r="I990" s="84" t="s">
        <v>1051</v>
      </c>
      <c r="J990" s="162" t="s">
        <v>1052</v>
      </c>
      <c r="K990" s="162" t="s">
        <v>1062</v>
      </c>
      <c r="L990" s="72"/>
      <c r="M990" s="80" t="str">
        <f>IFERROR(VLOOKUP(K990,REFERENCES!R:S,2,FALSE),"")</f>
        <v>Nombre</v>
      </c>
      <c r="N990" s="75">
        <v>278</v>
      </c>
      <c r="O990" s="75"/>
      <c r="P990" s="75"/>
      <c r="Q990" s="75"/>
      <c r="R990" s="79">
        <v>1390</v>
      </c>
      <c r="S990" s="75">
        <v>278</v>
      </c>
      <c r="U990" s="162" t="s">
        <v>153</v>
      </c>
      <c r="V990" s="162" t="s">
        <v>287</v>
      </c>
      <c r="W990" s="86"/>
      <c r="X990" s="166"/>
      <c r="AB990" s="162" t="str">
        <f>UPPER(LEFT(A990,3)&amp;YEAR(H990)&amp;MONTH(H990)&amp;DAY((H990))&amp;LEFT(U990,2)&amp;LEFT(V990,2)&amp;LEFT(W990,2))</f>
        <v>CRO20161223NIFO</v>
      </c>
      <c r="AC990" s="162">
        <f>COUNTIF($AB$4:$AB$297,AB990)</f>
        <v>0</v>
      </c>
      <c r="AD990" s="162" t="str">
        <f>VLOOKUP(U990,NIVEAUXADMIN!A:B,2,FALSE)</f>
        <v>HT10</v>
      </c>
      <c r="AE990" s="162" t="str">
        <f>VLOOKUP(V990,NIVEAUXADMIN!E:F,2,FALSE)</f>
        <v>HT101013</v>
      </c>
      <c r="AF990" s="162" t="e">
        <f>VLOOKUP(W990,NIVEAUXADMIN!I:J,2,FALSE)</f>
        <v>#N/A</v>
      </c>
      <c r="AG990" s="162">
        <f>IF(SUMPRODUCT(($A$4:$A990=A990)*($V$4:$V990=V990))&gt;1,0,1)</f>
        <v>0</v>
      </c>
    </row>
    <row r="991" spans="1:33" s="162" customFormat="1" ht="15" customHeight="1">
      <c r="A991" s="162" t="s">
        <v>2847</v>
      </c>
      <c r="B991" s="162" t="s">
        <v>2848</v>
      </c>
      <c r="C991" s="162" t="s">
        <v>38</v>
      </c>
      <c r="D991" s="162" t="s">
        <v>2702</v>
      </c>
      <c r="F991" s="162" t="s">
        <v>16</v>
      </c>
      <c r="G991" s="162" t="str">
        <f>CHOOSE(MONTH(H991), "Janvier", "Fevrier", "Mars", "Avril", "Mai", "Juin", "Juillet", "Aout", "Septembre", "Octobre", "Novembre", "Decembre")</f>
        <v>Decembre</v>
      </c>
      <c r="H991" s="153">
        <v>42727</v>
      </c>
      <c r="I991" s="84" t="s">
        <v>1051</v>
      </c>
      <c r="J991" s="162" t="s">
        <v>1052</v>
      </c>
      <c r="K991" s="162" t="s">
        <v>1057</v>
      </c>
      <c r="L991" s="72"/>
      <c r="M991" s="80" t="str">
        <f>IFERROR(VLOOKUP(K991,REFERENCES!R:S,2,FALSE),"")</f>
        <v>Nombre</v>
      </c>
      <c r="N991" s="75">
        <v>278</v>
      </c>
      <c r="O991" s="75"/>
      <c r="P991" s="75"/>
      <c r="Q991" s="75"/>
      <c r="R991" s="79">
        <v>1390</v>
      </c>
      <c r="S991" s="75">
        <v>278</v>
      </c>
      <c r="U991" s="162" t="s">
        <v>153</v>
      </c>
      <c r="V991" s="162" t="s">
        <v>287</v>
      </c>
      <c r="W991" s="86"/>
      <c r="X991" s="166"/>
      <c r="AB991" s="162" t="str">
        <f>UPPER(LEFT(A991,3)&amp;YEAR(H991)&amp;MONTH(H991)&amp;DAY((H991))&amp;LEFT(U991,2)&amp;LEFT(V991,2)&amp;LEFT(W991,2))</f>
        <v>CRO20161223NIFO</v>
      </c>
      <c r="AC991" s="162">
        <f>COUNTIF($AB$4:$AB$297,AB991)</f>
        <v>0</v>
      </c>
      <c r="AD991" s="162" t="str">
        <f>VLOOKUP(U991,NIVEAUXADMIN!A:B,2,FALSE)</f>
        <v>HT10</v>
      </c>
      <c r="AE991" s="162" t="str">
        <f>VLOOKUP(V991,NIVEAUXADMIN!E:F,2,FALSE)</f>
        <v>HT101013</v>
      </c>
      <c r="AF991" s="162" t="e">
        <f>VLOOKUP(W991,NIVEAUXADMIN!I:J,2,FALSE)</f>
        <v>#N/A</v>
      </c>
      <c r="AG991" s="162">
        <f>IF(SUMPRODUCT(($A$4:$A991=A991)*($V$4:$V991=V991))&gt;1,0,1)</f>
        <v>0</v>
      </c>
    </row>
    <row r="992" spans="1:33" s="162" customFormat="1" ht="15" customHeight="1">
      <c r="A992" s="162" t="s">
        <v>2847</v>
      </c>
      <c r="B992" s="162" t="s">
        <v>2848</v>
      </c>
      <c r="C992" s="162" t="s">
        <v>38</v>
      </c>
      <c r="D992" s="162" t="s">
        <v>2702</v>
      </c>
      <c r="F992" s="162" t="s">
        <v>16</v>
      </c>
      <c r="G992" s="162" t="str">
        <f>CHOOSE(MONTH(H992), "Janvier", "Fevrier", "Mars", "Avril", "Mai", "Juin", "Juillet", "Aout", "Septembre", "Octobre", "Novembre", "Decembre")</f>
        <v>Decembre</v>
      </c>
      <c r="H992" s="153">
        <v>42711</v>
      </c>
      <c r="I992" s="84" t="s">
        <v>1051</v>
      </c>
      <c r="J992" s="162" t="s">
        <v>1052</v>
      </c>
      <c r="K992" s="162" t="s">
        <v>1062</v>
      </c>
      <c r="L992" s="72"/>
      <c r="M992" s="80" t="str">
        <f>IFERROR(VLOOKUP(K992,REFERENCES!R:S,2,FALSE),"")</f>
        <v>Nombre</v>
      </c>
      <c r="N992" s="75">
        <v>60</v>
      </c>
      <c r="O992" s="75"/>
      <c r="P992" s="75"/>
      <c r="Q992" s="75"/>
      <c r="R992" s="79">
        <v>300</v>
      </c>
      <c r="S992" s="75">
        <v>60</v>
      </c>
      <c r="U992" s="162" t="s">
        <v>20</v>
      </c>
      <c r="V992" s="162" t="s">
        <v>551</v>
      </c>
      <c r="W992" s="86" t="s">
        <v>1494</v>
      </c>
      <c r="X992" s="166" t="s">
        <v>2661</v>
      </c>
      <c r="AB992" s="162" t="str">
        <f>UPPER(LEFT(A992,3)&amp;YEAR(H992)&amp;MONTH(H992)&amp;DAY((H992))&amp;LEFT(U992,2)&amp;LEFT(V992,2)&amp;LEFT(W992,2))</f>
        <v>CRO2016127SUTI2È</v>
      </c>
      <c r="AC992" s="162">
        <f>COUNTIF($AB$4:$AB$297,AB992)</f>
        <v>0</v>
      </c>
      <c r="AD992" s="162" t="str">
        <f>VLOOKUP(U992,NIVEAUXADMIN!A:B,2,FALSE)</f>
        <v>HT07</v>
      </c>
      <c r="AE992" s="162" t="str">
        <f>VLOOKUP(V992,NIVEAUXADMIN!E:F,2,FALSE)</f>
        <v>HT07753</v>
      </c>
      <c r="AF992" s="162" t="str">
        <f>VLOOKUP(W992,NIVEAUXADMIN!I:J,2,FALSE)</f>
        <v>HT07753-02</v>
      </c>
      <c r="AG992" s="162">
        <f>IF(SUMPRODUCT(($A$4:$A992=A992)*($V$4:$V992=V992))&gt;1,0,1)</f>
        <v>0</v>
      </c>
    </row>
    <row r="993" spans="1:33" s="162" customFormat="1" ht="15" customHeight="1">
      <c r="A993" s="162" t="s">
        <v>2847</v>
      </c>
      <c r="B993" s="162" t="s">
        <v>2848</v>
      </c>
      <c r="C993" s="162" t="s">
        <v>38</v>
      </c>
      <c r="D993" s="162" t="s">
        <v>2702</v>
      </c>
      <c r="F993" s="162" t="s">
        <v>16</v>
      </c>
      <c r="G993" s="162" t="str">
        <f>CHOOSE(MONTH(H993), "Janvier", "Fevrier", "Mars", "Avril", "Mai", "Juin", "Juillet", "Aout", "Septembre", "Octobre", "Novembre", "Decembre")</f>
        <v>Decembre</v>
      </c>
      <c r="H993" s="153">
        <v>42711</v>
      </c>
      <c r="I993" s="84" t="s">
        <v>1051</v>
      </c>
      <c r="J993" s="162" t="s">
        <v>1052</v>
      </c>
      <c r="K993" s="162" t="s">
        <v>1057</v>
      </c>
      <c r="L993" s="72"/>
      <c r="M993" s="80" t="str">
        <f>IFERROR(VLOOKUP(K993,REFERENCES!R:S,2,FALSE),"")</f>
        <v>Nombre</v>
      </c>
      <c r="N993" s="75">
        <v>60</v>
      </c>
      <c r="O993" s="75"/>
      <c r="P993" s="75"/>
      <c r="Q993" s="75"/>
      <c r="R993" s="79">
        <v>300</v>
      </c>
      <c r="S993" s="75">
        <v>60</v>
      </c>
      <c r="U993" s="162" t="s">
        <v>20</v>
      </c>
      <c r="V993" s="162" t="s">
        <v>551</v>
      </c>
      <c r="W993" s="86" t="s">
        <v>1494</v>
      </c>
      <c r="X993" s="166" t="s">
        <v>2661</v>
      </c>
      <c r="AB993" s="162" t="str">
        <f>UPPER(LEFT(A993,3)&amp;YEAR(H993)&amp;MONTH(H993)&amp;DAY((H993))&amp;LEFT(U993,2)&amp;LEFT(V993,2)&amp;LEFT(W993,2))</f>
        <v>CRO2016127SUTI2È</v>
      </c>
      <c r="AC993" s="162">
        <f>COUNTIF($AB$4:$AB$297,AB993)</f>
        <v>0</v>
      </c>
      <c r="AD993" s="162" t="str">
        <f>VLOOKUP(U993,NIVEAUXADMIN!A:B,2,FALSE)</f>
        <v>HT07</v>
      </c>
      <c r="AE993" s="162" t="str">
        <f>VLOOKUP(V993,NIVEAUXADMIN!E:F,2,FALSE)</f>
        <v>HT07753</v>
      </c>
      <c r="AF993" s="162" t="str">
        <f>VLOOKUP(W993,NIVEAUXADMIN!I:J,2,FALSE)</f>
        <v>HT07753-02</v>
      </c>
      <c r="AG993" s="162">
        <f>IF(SUMPRODUCT(($A$4:$A993=A993)*($V$4:$V993=V993))&gt;1,0,1)</f>
        <v>0</v>
      </c>
    </row>
    <row r="994" spans="1:33" s="162" customFormat="1" ht="15" customHeight="1">
      <c r="A994" s="162" t="s">
        <v>2847</v>
      </c>
      <c r="B994" s="162" t="s">
        <v>2848</v>
      </c>
      <c r="C994" s="162" t="s">
        <v>38</v>
      </c>
      <c r="D994" s="162" t="s">
        <v>2702</v>
      </c>
      <c r="F994" s="162" t="s">
        <v>16</v>
      </c>
      <c r="G994" s="162" t="str">
        <f>CHOOSE(MONTH(H994), "Janvier", "Fevrier", "Mars", "Avril", "Mai", "Juin", "Juillet", "Aout", "Septembre", "Octobre", "Novembre", "Decembre")</f>
        <v>Decembre</v>
      </c>
      <c r="H994" s="153">
        <v>42711</v>
      </c>
      <c r="I994" s="84" t="s">
        <v>1051</v>
      </c>
      <c r="J994" s="162" t="s">
        <v>1052</v>
      </c>
      <c r="K994" s="162" t="s">
        <v>1058</v>
      </c>
      <c r="L994" s="72"/>
      <c r="M994" s="80" t="str">
        <f>IFERROR(VLOOKUP(K994,REFERENCES!R:S,2,FALSE),"")</f>
        <v>Nombre</v>
      </c>
      <c r="N994" s="75">
        <v>120</v>
      </c>
      <c r="O994" s="75"/>
      <c r="P994" s="75"/>
      <c r="Q994" s="75"/>
      <c r="R994" s="79">
        <v>300</v>
      </c>
      <c r="S994" s="75">
        <v>60</v>
      </c>
      <c r="U994" s="162" t="s">
        <v>20</v>
      </c>
      <c r="V994" s="162" t="s">
        <v>551</v>
      </c>
      <c r="W994" s="86" t="s">
        <v>1494</v>
      </c>
      <c r="X994" s="166" t="s">
        <v>2661</v>
      </c>
      <c r="AB994" s="162" t="str">
        <f>UPPER(LEFT(A994,3)&amp;YEAR(H994)&amp;MONTH(H994)&amp;DAY((H994))&amp;LEFT(U994,2)&amp;LEFT(V994,2)&amp;LEFT(W994,2))</f>
        <v>CRO2016127SUTI2È</v>
      </c>
      <c r="AC994" s="162">
        <f>COUNTIF($AB$4:$AB$297,AB994)</f>
        <v>0</v>
      </c>
      <c r="AD994" s="162" t="str">
        <f>VLOOKUP(U994,NIVEAUXADMIN!A:B,2,FALSE)</f>
        <v>HT07</v>
      </c>
      <c r="AE994" s="162" t="str">
        <f>VLOOKUP(V994,NIVEAUXADMIN!E:F,2,FALSE)</f>
        <v>HT07753</v>
      </c>
      <c r="AF994" s="162" t="str">
        <f>VLOOKUP(W994,NIVEAUXADMIN!I:J,2,FALSE)</f>
        <v>HT07753-02</v>
      </c>
      <c r="AG994" s="162">
        <f>IF(SUMPRODUCT(($A$4:$A994=A994)*($V$4:$V994=V994))&gt;1,0,1)</f>
        <v>0</v>
      </c>
    </row>
    <row r="995" spans="1:33" s="162" customFormat="1" ht="15" customHeight="1">
      <c r="A995" s="162" t="s">
        <v>2847</v>
      </c>
      <c r="B995" s="162" t="s">
        <v>2848</v>
      </c>
      <c r="C995" s="162" t="s">
        <v>38</v>
      </c>
      <c r="D995" s="162" t="s">
        <v>2702</v>
      </c>
      <c r="F995" s="162" t="s">
        <v>16</v>
      </c>
      <c r="G995" s="162" t="str">
        <f>CHOOSE(MONTH(H995), "Janvier", "Fevrier", "Mars", "Avril", "Mai", "Juin", "Juillet", "Aout", "Septembre", "Octobre", "Novembre", "Decembre")</f>
        <v>Decembre</v>
      </c>
      <c r="H995" s="153">
        <v>42717</v>
      </c>
      <c r="I995" s="84" t="s">
        <v>1051</v>
      </c>
      <c r="J995" s="162" t="s">
        <v>1052</v>
      </c>
      <c r="K995" s="162" t="s">
        <v>1062</v>
      </c>
      <c r="L995" s="72"/>
      <c r="M995" s="80" t="str">
        <f>IFERROR(VLOOKUP(K995,REFERENCES!R:S,2,FALSE),"")</f>
        <v>Nombre</v>
      </c>
      <c r="N995" s="75">
        <v>300</v>
      </c>
      <c r="O995" s="75"/>
      <c r="P995" s="75"/>
      <c r="Q995" s="75"/>
      <c r="R995" s="79">
        <v>1500</v>
      </c>
      <c r="S995" s="75">
        <v>300</v>
      </c>
      <c r="U995" s="162" t="s">
        <v>153</v>
      </c>
      <c r="V995" s="162" t="s">
        <v>305</v>
      </c>
      <c r="W995" s="86" t="s">
        <v>1601</v>
      </c>
      <c r="X995" s="166" t="s">
        <v>2819</v>
      </c>
      <c r="AB995" s="162" t="str">
        <f>UPPER(LEFT(A995,3)&amp;YEAR(H995)&amp;MONTH(H995)&amp;DAY((H995))&amp;LEFT(U995,2)&amp;LEFT(V995,2)&amp;LEFT(W995,2))</f>
        <v>CRO20161213NIPE3È</v>
      </c>
      <c r="AC995" s="162">
        <f>COUNTIF($AB$4:$AB$297,AB995)</f>
        <v>0</v>
      </c>
      <c r="AD995" s="162" t="str">
        <f>VLOOKUP(U995,NIVEAUXADMIN!A:B,2,FALSE)</f>
        <v>HT10</v>
      </c>
      <c r="AE995" s="162" t="str">
        <f>VLOOKUP(V995,NIVEAUXADMIN!E:F,2,FALSE)</f>
        <v>HT101012</v>
      </c>
      <c r="AF995" s="162" t="str">
        <f>VLOOKUP(W995,NIVEAUXADMIN!I:J,2,FALSE)</f>
        <v>HT101012-03</v>
      </c>
      <c r="AG995" s="162">
        <f>IF(SUMPRODUCT(($A$4:$A995=A995)*($V$4:$V995=V995))&gt;1,0,1)</f>
        <v>0</v>
      </c>
    </row>
    <row r="996" spans="1:33" s="162" customFormat="1" ht="15" customHeight="1">
      <c r="A996" s="162" t="s">
        <v>2847</v>
      </c>
      <c r="B996" s="162" t="s">
        <v>2848</v>
      </c>
      <c r="C996" s="162" t="s">
        <v>38</v>
      </c>
      <c r="D996" s="162" t="s">
        <v>2702</v>
      </c>
      <c r="F996" s="162" t="s">
        <v>16</v>
      </c>
      <c r="G996" s="162" t="str">
        <f>CHOOSE(MONTH(H996), "Janvier", "Fevrier", "Mars", "Avril", "Mai", "Juin", "Juillet", "Aout", "Septembre", "Octobre", "Novembre", "Decembre")</f>
        <v>Decembre</v>
      </c>
      <c r="H996" s="153">
        <v>42717</v>
      </c>
      <c r="I996" s="84" t="s">
        <v>1049</v>
      </c>
      <c r="J996" s="162" t="s">
        <v>1053</v>
      </c>
      <c r="K996" s="162" t="s">
        <v>1064</v>
      </c>
      <c r="L996" s="72"/>
      <c r="M996" s="80" t="str">
        <f>IFERROR(VLOOKUP(K996,REFERENCES!R:S,2,FALSE),"")</f>
        <v>Nombre</v>
      </c>
      <c r="N996" s="75">
        <v>300</v>
      </c>
      <c r="O996" s="75"/>
      <c r="P996" s="75"/>
      <c r="Q996" s="75"/>
      <c r="R996" s="79">
        <v>1500</v>
      </c>
      <c r="S996" s="75">
        <v>300</v>
      </c>
      <c r="U996" s="162" t="s">
        <v>153</v>
      </c>
      <c r="V996" s="162" t="s">
        <v>305</v>
      </c>
      <c r="W996" s="86" t="s">
        <v>1601</v>
      </c>
      <c r="X996" s="166" t="s">
        <v>2819</v>
      </c>
      <c r="AB996" s="162" t="str">
        <f>UPPER(LEFT(A996,3)&amp;YEAR(H996)&amp;MONTH(H996)&amp;DAY((H996))&amp;LEFT(U996,2)&amp;LEFT(V996,2)&amp;LEFT(W996,2))</f>
        <v>CRO20161213NIPE3È</v>
      </c>
      <c r="AC996" s="162">
        <f>COUNTIF($AB$4:$AB$297,AB996)</f>
        <v>0</v>
      </c>
      <c r="AD996" s="162" t="str">
        <f>VLOOKUP(U996,NIVEAUXADMIN!A:B,2,FALSE)</f>
        <v>HT10</v>
      </c>
      <c r="AE996" s="162" t="str">
        <f>VLOOKUP(V996,NIVEAUXADMIN!E:F,2,FALSE)</f>
        <v>HT101012</v>
      </c>
      <c r="AF996" s="162" t="str">
        <f>VLOOKUP(W996,NIVEAUXADMIN!I:J,2,FALSE)</f>
        <v>HT101012-03</v>
      </c>
      <c r="AG996" s="162">
        <f>IF(SUMPRODUCT(($A$4:$A996=A996)*($V$4:$V996=V996))&gt;1,0,1)</f>
        <v>0</v>
      </c>
    </row>
    <row r="997" spans="1:33" s="162" customFormat="1" ht="15" customHeight="1">
      <c r="A997" s="162" t="s">
        <v>2847</v>
      </c>
      <c r="B997" s="162" t="s">
        <v>2848</v>
      </c>
      <c r="C997" s="162" t="s">
        <v>38</v>
      </c>
      <c r="D997" s="162" t="s">
        <v>2702</v>
      </c>
      <c r="F997" s="162" t="s">
        <v>16</v>
      </c>
      <c r="G997" s="162" t="str">
        <f>CHOOSE(MONTH(H997), "Janvier", "Fevrier", "Mars", "Avril", "Mai", "Juin", "Juillet", "Aout", "Septembre", "Octobre", "Novembre", "Decembre")</f>
        <v>Decembre</v>
      </c>
      <c r="H997" s="153">
        <v>42717</v>
      </c>
      <c r="I997" s="84" t="s">
        <v>1051</v>
      </c>
      <c r="J997" s="162" t="s">
        <v>1052</v>
      </c>
      <c r="K997" s="162" t="s">
        <v>1063</v>
      </c>
      <c r="L997" s="72"/>
      <c r="M997" s="80" t="str">
        <f>IFERROR(VLOOKUP(K997,REFERENCES!R:S,2,FALSE),"")</f>
        <v>Nombre</v>
      </c>
      <c r="N997" s="75">
        <v>295</v>
      </c>
      <c r="O997" s="75"/>
      <c r="P997" s="75"/>
      <c r="Q997" s="75"/>
      <c r="R997" s="79">
        <v>1500</v>
      </c>
      <c r="S997" s="75">
        <v>300</v>
      </c>
      <c r="U997" s="162" t="s">
        <v>153</v>
      </c>
      <c r="V997" s="162" t="s">
        <v>305</v>
      </c>
      <c r="W997" s="86" t="s">
        <v>1601</v>
      </c>
      <c r="X997" s="166" t="s">
        <v>2819</v>
      </c>
      <c r="AB997" s="162" t="str">
        <f>UPPER(LEFT(A997,3)&amp;YEAR(H997)&amp;MONTH(H997)&amp;DAY((H997))&amp;LEFT(U997,2)&amp;LEFT(V997,2)&amp;LEFT(W997,2))</f>
        <v>CRO20161213NIPE3È</v>
      </c>
      <c r="AC997" s="162">
        <f>COUNTIF($AB$4:$AB$297,AB997)</f>
        <v>0</v>
      </c>
      <c r="AD997" s="162" t="str">
        <f>VLOOKUP(U997,NIVEAUXADMIN!A:B,2,FALSE)</f>
        <v>HT10</v>
      </c>
      <c r="AE997" s="162" t="str">
        <f>VLOOKUP(V997,NIVEAUXADMIN!E:F,2,FALSE)</f>
        <v>HT101012</v>
      </c>
      <c r="AF997" s="162" t="str">
        <f>VLOOKUP(W997,NIVEAUXADMIN!I:J,2,FALSE)</f>
        <v>HT101012-03</v>
      </c>
      <c r="AG997" s="162">
        <f>IF(SUMPRODUCT(($A$4:$A997=A997)*($V$4:$V997=V997))&gt;1,0,1)</f>
        <v>0</v>
      </c>
    </row>
    <row r="998" spans="1:33" s="162" customFormat="1" ht="15" customHeight="1">
      <c r="A998" s="162" t="s">
        <v>2847</v>
      </c>
      <c r="B998" s="162" t="s">
        <v>2848</v>
      </c>
      <c r="C998" s="162" t="s">
        <v>38</v>
      </c>
      <c r="D998" s="162" t="s">
        <v>2702</v>
      </c>
      <c r="F998" s="162" t="s">
        <v>16</v>
      </c>
      <c r="G998" s="162" t="str">
        <f>CHOOSE(MONTH(H998), "Janvier", "Fevrier", "Mars", "Avril", "Mai", "Juin", "Juillet", "Aout", "Septembre", "Octobre", "Novembre", "Decembre")</f>
        <v>Decembre</v>
      </c>
      <c r="H998" s="153">
        <v>42717</v>
      </c>
      <c r="I998" s="84" t="s">
        <v>1051</v>
      </c>
      <c r="J998" s="162" t="s">
        <v>1052</v>
      </c>
      <c r="K998" s="162" t="s">
        <v>1054</v>
      </c>
      <c r="L998" s="72"/>
      <c r="M998" s="80" t="str">
        <f>IFERROR(VLOOKUP(K998,REFERENCES!R:S,2,FALSE),"")</f>
        <v>Nombre</v>
      </c>
      <c r="N998" s="75">
        <v>300</v>
      </c>
      <c r="O998" s="75"/>
      <c r="P998" s="75"/>
      <c r="Q998" s="75"/>
      <c r="R998" s="79">
        <v>1500</v>
      </c>
      <c r="S998" s="75">
        <v>300</v>
      </c>
      <c r="U998" s="162" t="s">
        <v>153</v>
      </c>
      <c r="V998" s="162" t="s">
        <v>305</v>
      </c>
      <c r="W998" s="86" t="s">
        <v>1601</v>
      </c>
      <c r="X998" s="166" t="s">
        <v>2819</v>
      </c>
      <c r="AB998" s="162" t="str">
        <f>UPPER(LEFT(A998,3)&amp;YEAR(H998)&amp;MONTH(H998)&amp;DAY((H998))&amp;LEFT(U998,2)&amp;LEFT(V998,2)&amp;LEFT(W998,2))</f>
        <v>CRO20161213NIPE3È</v>
      </c>
      <c r="AC998" s="162">
        <f>COUNTIF($AB$4:$AB$297,AB998)</f>
        <v>0</v>
      </c>
      <c r="AD998" s="162" t="str">
        <f>VLOOKUP(U998,NIVEAUXADMIN!A:B,2,FALSE)</f>
        <v>HT10</v>
      </c>
      <c r="AE998" s="162" t="str">
        <f>VLOOKUP(V998,NIVEAUXADMIN!E:F,2,FALSE)</f>
        <v>HT101012</v>
      </c>
      <c r="AF998" s="162" t="str">
        <f>VLOOKUP(W998,NIVEAUXADMIN!I:J,2,FALSE)</f>
        <v>HT101012-03</v>
      </c>
      <c r="AG998" s="162">
        <f>IF(SUMPRODUCT(($A$4:$A998=A998)*($V$4:$V998=V998))&gt;1,0,1)</f>
        <v>0</v>
      </c>
    </row>
    <row r="999" spans="1:33" s="162" customFormat="1" ht="15" customHeight="1">
      <c r="A999" s="162" t="s">
        <v>2847</v>
      </c>
      <c r="B999" s="162" t="s">
        <v>2848</v>
      </c>
      <c r="C999" s="162" t="s">
        <v>38</v>
      </c>
      <c r="D999" s="162" t="s">
        <v>2702</v>
      </c>
      <c r="F999" s="162" t="s">
        <v>16</v>
      </c>
      <c r="G999" s="162" t="str">
        <f>CHOOSE(MONTH(H999), "Janvier", "Fevrier", "Mars", "Avril", "Mai", "Juin", "Juillet", "Aout", "Septembre", "Octobre", "Novembre", "Decembre")</f>
        <v>Decembre</v>
      </c>
      <c r="H999" s="153">
        <v>42717</v>
      </c>
      <c r="I999" s="84" t="s">
        <v>1051</v>
      </c>
      <c r="J999" s="162" t="s">
        <v>1052</v>
      </c>
      <c r="K999" s="162" t="s">
        <v>1057</v>
      </c>
      <c r="L999" s="72"/>
      <c r="M999" s="80" t="str">
        <f>IFERROR(VLOOKUP(K999,REFERENCES!R:S,2,FALSE),"")</f>
        <v>Nombre</v>
      </c>
      <c r="N999" s="75">
        <v>300</v>
      </c>
      <c r="O999" s="75"/>
      <c r="P999" s="75"/>
      <c r="Q999" s="75"/>
      <c r="R999" s="79">
        <v>1500</v>
      </c>
      <c r="S999" s="75">
        <v>300</v>
      </c>
      <c r="U999" s="162" t="s">
        <v>153</v>
      </c>
      <c r="V999" s="162" t="s">
        <v>305</v>
      </c>
      <c r="W999" s="86" t="s">
        <v>1601</v>
      </c>
      <c r="X999" s="166" t="s">
        <v>2819</v>
      </c>
      <c r="AB999" s="162" t="str">
        <f>UPPER(LEFT(A999,3)&amp;YEAR(H999)&amp;MONTH(H999)&amp;DAY((H999))&amp;LEFT(U999,2)&amp;LEFT(V999,2)&amp;LEFT(W999,2))</f>
        <v>CRO20161213NIPE3È</v>
      </c>
      <c r="AC999" s="162">
        <f>COUNTIF($AB$4:$AB$297,AB999)</f>
        <v>0</v>
      </c>
      <c r="AD999" s="162" t="str">
        <f>VLOOKUP(U999,NIVEAUXADMIN!A:B,2,FALSE)</f>
        <v>HT10</v>
      </c>
      <c r="AE999" s="162" t="str">
        <f>VLOOKUP(V999,NIVEAUXADMIN!E:F,2,FALSE)</f>
        <v>HT101012</v>
      </c>
      <c r="AF999" s="162" t="str">
        <f>VLOOKUP(W999,NIVEAUXADMIN!I:J,2,FALSE)</f>
        <v>HT101012-03</v>
      </c>
      <c r="AG999" s="162">
        <f>IF(SUMPRODUCT(($A$4:$A999=A999)*($V$4:$V999=V999))&gt;1,0,1)</f>
        <v>0</v>
      </c>
    </row>
    <row r="1000" spans="1:33" s="162" customFormat="1" ht="15" customHeight="1">
      <c r="A1000" s="162" t="s">
        <v>2847</v>
      </c>
      <c r="B1000" s="162" t="s">
        <v>2848</v>
      </c>
      <c r="C1000" s="162" t="s">
        <v>38</v>
      </c>
      <c r="D1000" s="162" t="s">
        <v>2702</v>
      </c>
      <c r="F1000" s="162" t="s">
        <v>16</v>
      </c>
      <c r="G1000" s="162" t="str">
        <f>CHOOSE(MONTH(H1000), "Janvier", "Fevrier", "Mars", "Avril", "Mai", "Juin", "Juillet", "Aout", "Septembre", "Octobre", "Novembre", "Decembre")</f>
        <v>Decembre</v>
      </c>
      <c r="H1000" s="153">
        <v>42717</v>
      </c>
      <c r="I1000" s="84" t="s">
        <v>1051</v>
      </c>
      <c r="J1000" s="162" t="s">
        <v>1052</v>
      </c>
      <c r="K1000" s="162" t="s">
        <v>1058</v>
      </c>
      <c r="L1000" s="72"/>
      <c r="M1000" s="80" t="str">
        <f>IFERROR(VLOOKUP(K1000,REFERENCES!R:S,2,FALSE),"")</f>
        <v>Nombre</v>
      </c>
      <c r="N1000" s="75">
        <v>600</v>
      </c>
      <c r="O1000" s="75"/>
      <c r="P1000" s="75"/>
      <c r="Q1000" s="75"/>
      <c r="R1000" s="79">
        <v>1500</v>
      </c>
      <c r="S1000" s="75">
        <v>300</v>
      </c>
      <c r="U1000" s="162" t="s">
        <v>153</v>
      </c>
      <c r="V1000" s="162" t="s">
        <v>305</v>
      </c>
      <c r="W1000" s="86" t="s">
        <v>1601</v>
      </c>
      <c r="X1000" s="166" t="s">
        <v>2819</v>
      </c>
      <c r="AB1000" s="162" t="str">
        <f>UPPER(LEFT(A1000,3)&amp;YEAR(H1000)&amp;MONTH(H1000)&amp;DAY((H1000))&amp;LEFT(U1000,2)&amp;LEFT(V1000,2)&amp;LEFT(W1000,2))</f>
        <v>CRO20161213NIPE3È</v>
      </c>
      <c r="AC1000" s="162">
        <f>COUNTIF($AB$4:$AB$297,AB1000)</f>
        <v>0</v>
      </c>
      <c r="AD1000" s="162" t="str">
        <f>VLOOKUP(U1000,NIVEAUXADMIN!A:B,2,FALSE)</f>
        <v>HT10</v>
      </c>
      <c r="AE1000" s="162" t="str">
        <f>VLOOKUP(V1000,NIVEAUXADMIN!E:F,2,FALSE)</f>
        <v>HT101012</v>
      </c>
      <c r="AF1000" s="162" t="str">
        <f>VLOOKUP(W1000,NIVEAUXADMIN!I:J,2,FALSE)</f>
        <v>HT101012-03</v>
      </c>
      <c r="AG1000" s="162">
        <f>IF(SUMPRODUCT(($A$4:$A1000=A1000)*($V$4:$V1000=V1000))&gt;1,0,1)</f>
        <v>0</v>
      </c>
    </row>
    <row r="1001" spans="1:33" s="162" customFormat="1" ht="15" customHeight="1">
      <c r="A1001" s="162" t="s">
        <v>2847</v>
      </c>
      <c r="B1001" s="162" t="s">
        <v>2848</v>
      </c>
      <c r="C1001" s="162" t="s">
        <v>38</v>
      </c>
      <c r="D1001" s="162" t="s">
        <v>2702</v>
      </c>
      <c r="F1001" s="162" t="s">
        <v>16</v>
      </c>
      <c r="G1001" s="162" t="str">
        <f>CHOOSE(MONTH(H1001), "Janvier", "Fevrier", "Mars", "Avril", "Mai", "Juin", "Juillet", "Aout", "Septembre", "Octobre", "Novembre", "Decembre")</f>
        <v>Octobre</v>
      </c>
      <c r="H1001" s="153">
        <v>42673</v>
      </c>
      <c r="I1001" s="84" t="s">
        <v>1051</v>
      </c>
      <c r="J1001" s="162" t="s">
        <v>1052</v>
      </c>
      <c r="K1001" s="162" t="s">
        <v>1058</v>
      </c>
      <c r="L1001" s="72"/>
      <c r="M1001" s="80" t="str">
        <f>IFERROR(VLOOKUP(K1001,REFERENCES!R:S,2,FALSE),"")</f>
        <v>Nombre</v>
      </c>
      <c r="N1001" s="75">
        <v>400</v>
      </c>
      <c r="O1001" s="75"/>
      <c r="P1001" s="75"/>
      <c r="Q1001" s="75"/>
      <c r="R1001" s="79">
        <v>1000</v>
      </c>
      <c r="S1001" s="75">
        <v>200</v>
      </c>
      <c r="U1001" s="162" t="s">
        <v>169</v>
      </c>
      <c r="V1001" s="162" t="s">
        <v>427</v>
      </c>
      <c r="W1001" s="86"/>
      <c r="X1001" s="166"/>
      <c r="AB1001" s="162" t="str">
        <f>UPPER(LEFT(A1001,3)&amp;YEAR(H1001)&amp;MONTH(H1001)&amp;DAY((H1001))&amp;LEFT(U1001,2)&amp;LEFT(V1001,2)&amp;LEFT(W1001,2))</f>
        <v>CRO20161030NOBO</v>
      </c>
      <c r="AC1001" s="162">
        <f>COUNTIF($AB$4:$AB$297,AB1001)</f>
        <v>0</v>
      </c>
      <c r="AD1001" s="162" t="str">
        <f>VLOOKUP(U1001,NIVEAUXADMIN!A:B,2,FALSE)</f>
        <v>HT09</v>
      </c>
      <c r="AE1001" s="162" t="str">
        <f>VLOOKUP(V1001,NIVEAUXADMIN!E:F,2,FALSE)</f>
        <v>HT09933</v>
      </c>
      <c r="AF1001" s="162" t="e">
        <f>VLOOKUP(W1001,NIVEAUXADMIN!I:J,2,FALSE)</f>
        <v>#N/A</v>
      </c>
      <c r="AG1001" s="162">
        <f>IF(SUMPRODUCT(($A$4:$A1001=A1001)*($V$4:$V1001=V1001))&gt;1,0,1)</f>
        <v>0</v>
      </c>
    </row>
    <row r="1002" spans="1:33" s="162" customFormat="1" ht="15" customHeight="1">
      <c r="A1002" s="162" t="s">
        <v>2847</v>
      </c>
      <c r="B1002" s="162" t="s">
        <v>2848</v>
      </c>
      <c r="C1002" s="162" t="s">
        <v>38</v>
      </c>
      <c r="D1002" s="162" t="s">
        <v>2702</v>
      </c>
      <c r="F1002" s="162" t="s">
        <v>16</v>
      </c>
      <c r="G1002" s="162" t="str">
        <f>CHOOSE(MONTH(H1002), "Janvier", "Fevrier", "Mars", "Avril", "Mai", "Juin", "Juillet", "Aout", "Septembre", "Octobre", "Novembre", "Decembre")</f>
        <v>Decembre</v>
      </c>
      <c r="H1002" s="153">
        <v>42727</v>
      </c>
      <c r="I1002" s="84" t="s">
        <v>1049</v>
      </c>
      <c r="J1002" s="162" t="s">
        <v>1053</v>
      </c>
      <c r="K1002" s="162" t="s">
        <v>1064</v>
      </c>
      <c r="L1002" s="72"/>
      <c r="M1002" s="80" t="str">
        <f>IFERROR(VLOOKUP(K1002,REFERENCES!R:S,2,FALSE),"")</f>
        <v>Nombre</v>
      </c>
      <c r="N1002" s="75">
        <v>324</v>
      </c>
      <c r="O1002" s="75"/>
      <c r="P1002" s="75"/>
      <c r="Q1002" s="75"/>
      <c r="R1002" s="79">
        <v>2225</v>
      </c>
      <c r="S1002" s="75">
        <v>445</v>
      </c>
      <c r="U1002" s="162" t="s">
        <v>20</v>
      </c>
      <c r="V1002" s="162" t="s">
        <v>554</v>
      </c>
      <c r="W1002" s="86" t="s">
        <v>1602</v>
      </c>
      <c r="X1002" s="166" t="s">
        <v>682</v>
      </c>
      <c r="AB1002" s="162" t="str">
        <f>UPPER(LEFT(A1002,3)&amp;YEAR(H1002)&amp;MONTH(H1002)&amp;DAY((H1002))&amp;LEFT(U1002,2)&amp;LEFT(V1002,2)&amp;LEFT(W1002,2))</f>
        <v>CRO20161223SUTO3È</v>
      </c>
      <c r="AC1002" s="162">
        <f>COUNTIF($AB$4:$AB$297,AB1002)</f>
        <v>0</v>
      </c>
      <c r="AD1002" s="162" t="str">
        <f>VLOOKUP(U1002,NIVEAUXADMIN!A:B,2,FALSE)</f>
        <v>HT07</v>
      </c>
      <c r="AE1002" s="162" t="str">
        <f>VLOOKUP(V1002,NIVEAUXADMIN!E:F,2,FALSE)</f>
        <v>HT07712</v>
      </c>
      <c r="AF1002" s="162" t="str">
        <f>VLOOKUP(W1002,NIVEAUXADMIN!I:J,2,FALSE)</f>
        <v>HT07712-03</v>
      </c>
      <c r="AG1002" s="162">
        <f>IF(SUMPRODUCT(($A$4:$A1002=A1002)*($V$4:$V1002=V1002))&gt;1,0,1)</f>
        <v>0</v>
      </c>
    </row>
    <row r="1003" spans="1:33" s="162" customFormat="1" ht="15" customHeight="1">
      <c r="A1003" s="162" t="s">
        <v>2847</v>
      </c>
      <c r="B1003" s="162" t="s">
        <v>2848</v>
      </c>
      <c r="C1003" s="162" t="s">
        <v>38</v>
      </c>
      <c r="D1003" s="162" t="s">
        <v>2702</v>
      </c>
      <c r="F1003" s="162" t="s">
        <v>16</v>
      </c>
      <c r="G1003" s="162" t="str">
        <f>CHOOSE(MONTH(H1003), "Janvier", "Fevrier", "Mars", "Avril", "Mai", "Juin", "Juillet", "Aout", "Septembre", "Octobre", "Novembre", "Decembre")</f>
        <v>Novembre</v>
      </c>
      <c r="H1003" s="153">
        <v>42678</v>
      </c>
      <c r="I1003" s="84" t="s">
        <v>1051</v>
      </c>
      <c r="J1003" s="162" t="s">
        <v>1052</v>
      </c>
      <c r="K1003" s="162" t="s">
        <v>1058</v>
      </c>
      <c r="L1003" s="72"/>
      <c r="M1003" s="80" t="str">
        <f>IFERROR(VLOOKUP(K1003,REFERENCES!R:S,2,FALSE),"")</f>
        <v>Nombre</v>
      </c>
      <c r="N1003" s="75">
        <v>410</v>
      </c>
      <c r="O1003" s="75"/>
      <c r="P1003" s="75"/>
      <c r="Q1003" s="75"/>
      <c r="R1003" s="79">
        <v>1385</v>
      </c>
      <c r="S1003" s="75">
        <v>277</v>
      </c>
      <c r="U1003" s="162" t="s">
        <v>20</v>
      </c>
      <c r="V1003" s="162" t="s">
        <v>554</v>
      </c>
      <c r="W1003" s="86"/>
      <c r="X1003" s="166"/>
      <c r="AB1003" s="162" t="str">
        <f>UPPER(LEFT(A1003,3)&amp;YEAR(H1003)&amp;MONTH(H1003)&amp;DAY((H1003))&amp;LEFT(U1003,2)&amp;LEFT(V1003,2)&amp;LEFT(W1003,2))</f>
        <v>CRO2016114SUTO</v>
      </c>
      <c r="AC1003" s="162">
        <f>COUNTIF($AB$4:$AB$297,AB1003)</f>
        <v>0</v>
      </c>
      <c r="AD1003" s="162" t="str">
        <f>VLOOKUP(U1003,NIVEAUXADMIN!A:B,2,FALSE)</f>
        <v>HT07</v>
      </c>
      <c r="AE1003" s="162" t="str">
        <f>VLOOKUP(V1003,NIVEAUXADMIN!E:F,2,FALSE)</f>
        <v>HT07712</v>
      </c>
      <c r="AF1003" s="162" t="e">
        <f>VLOOKUP(W1003,NIVEAUXADMIN!I:J,2,FALSE)</f>
        <v>#N/A</v>
      </c>
      <c r="AG1003" s="162">
        <f>IF(SUMPRODUCT(($A$4:$A1003=A1003)*($V$4:$V1003=V1003))&gt;1,0,1)</f>
        <v>0</v>
      </c>
    </row>
    <row r="1004" spans="1:33" s="162" customFormat="1" ht="15" customHeight="1">
      <c r="A1004" s="162" t="s">
        <v>2847</v>
      </c>
      <c r="B1004" s="162" t="s">
        <v>2848</v>
      </c>
      <c r="C1004" s="162" t="s">
        <v>38</v>
      </c>
      <c r="D1004" s="162" t="s">
        <v>2702</v>
      </c>
      <c r="F1004" s="162" t="s">
        <v>16</v>
      </c>
      <c r="G1004" s="162" t="str">
        <f>CHOOSE(MONTH(H1004), "Janvier", "Fevrier", "Mars", "Avril", "Mai", "Juin", "Juillet", "Aout", "Septembre", "Octobre", "Novembre", "Decembre")</f>
        <v>Octobre</v>
      </c>
      <c r="H1004" s="153">
        <v>42665</v>
      </c>
      <c r="I1004" s="84" t="s">
        <v>1051</v>
      </c>
      <c r="J1004" s="162" t="s">
        <v>1052</v>
      </c>
      <c r="K1004" s="162" t="s">
        <v>1062</v>
      </c>
      <c r="L1004" s="72"/>
      <c r="M1004" s="80" t="str">
        <f>IFERROR(VLOOKUP(K1004,REFERENCES!R:S,2,FALSE),"")</f>
        <v>Nombre</v>
      </c>
      <c r="N1004" s="75">
        <v>84</v>
      </c>
      <c r="O1004" s="75"/>
      <c r="P1004" s="75"/>
      <c r="Q1004" s="75"/>
      <c r="R1004" s="79">
        <v>420</v>
      </c>
      <c r="S1004" s="75">
        <v>84</v>
      </c>
      <c r="U1004" s="162" t="s">
        <v>20</v>
      </c>
      <c r="V1004" s="162" t="s">
        <v>542</v>
      </c>
      <c r="W1004" s="86" t="s">
        <v>1505</v>
      </c>
      <c r="X1004" s="166" t="s">
        <v>1160</v>
      </c>
      <c r="AB1004" s="162" t="str">
        <f>UPPER(LEFT(A1004,3)&amp;YEAR(H1004)&amp;MONTH(H1004)&amp;DAY((H1004))&amp;LEFT(U1004,2)&amp;LEFT(V1004,2)&amp;LEFT(W1004,2))</f>
        <v>CRO20161022SURO2È</v>
      </c>
      <c r="AC1004" s="162">
        <f>COUNTIF($AB$4:$AB$297,AB1004)</f>
        <v>0</v>
      </c>
      <c r="AD1004" s="162" t="str">
        <f>VLOOKUP(U1004,NIVEAUXADMIN!A:B,2,FALSE)</f>
        <v>HT07</v>
      </c>
      <c r="AE1004" s="162" t="str">
        <f>VLOOKUP(V1004,NIVEAUXADMIN!E:F,2,FALSE)</f>
        <v>HT07743</v>
      </c>
      <c r="AF1004" s="162" t="str">
        <f>VLOOKUP(W1004,NIVEAUXADMIN!I:J,2,FALSE)</f>
        <v>HT07743-02</v>
      </c>
      <c r="AG1004" s="162">
        <f>IF(SUMPRODUCT(($A$4:$A1004=A1004)*($V$4:$V1004=V1004))&gt;1,0,1)</f>
        <v>0</v>
      </c>
    </row>
    <row r="1005" spans="1:33" s="162" customFormat="1" ht="15" customHeight="1">
      <c r="A1005" s="162" t="s">
        <v>2847</v>
      </c>
      <c r="B1005" s="162" t="s">
        <v>2848</v>
      </c>
      <c r="C1005" s="162" t="s">
        <v>38</v>
      </c>
      <c r="D1005" s="162" t="s">
        <v>2702</v>
      </c>
      <c r="F1005" s="162" t="s">
        <v>16</v>
      </c>
      <c r="G1005" s="162" t="str">
        <f>CHOOSE(MONTH(H1005), "Janvier", "Fevrier", "Mars", "Avril", "Mai", "Juin", "Juillet", "Aout", "Septembre", "Octobre", "Novembre", "Decembre")</f>
        <v>Decembre</v>
      </c>
      <c r="H1005" s="153">
        <v>42706</v>
      </c>
      <c r="I1005" s="84" t="s">
        <v>1051</v>
      </c>
      <c r="J1005" s="162" t="s">
        <v>1052</v>
      </c>
      <c r="K1005" s="162" t="s">
        <v>1058</v>
      </c>
      <c r="L1005" s="72"/>
      <c r="M1005" s="80" t="str">
        <f>IFERROR(VLOOKUP(K1005,REFERENCES!R:S,2,FALSE),"")</f>
        <v>Nombre</v>
      </c>
      <c r="N1005" s="75">
        <v>60</v>
      </c>
      <c r="O1005" s="75"/>
      <c r="P1005" s="75"/>
      <c r="Q1005" s="75"/>
      <c r="R1005" s="79">
        <v>150</v>
      </c>
      <c r="S1005" s="75">
        <v>30</v>
      </c>
      <c r="U1005" s="162" t="s">
        <v>20</v>
      </c>
      <c r="V1005" s="162" t="s">
        <v>523</v>
      </c>
      <c r="W1005" s="86"/>
      <c r="X1005" s="166"/>
      <c r="AB1005" s="162" t="str">
        <f>UPPER(LEFT(A1005,3)&amp;YEAR(H1005)&amp;MONTH(H1005)&amp;DAY((H1005))&amp;LEFT(U1005,2)&amp;LEFT(V1005,2)&amp;LEFT(W1005,2))</f>
        <v>CRO2016122SUCO</v>
      </c>
      <c r="AC1005" s="162">
        <f>COUNTIF($AB$4:$AB$297,AB1005)</f>
        <v>0</v>
      </c>
      <c r="AD1005" s="162" t="str">
        <f>VLOOKUP(U1005,NIVEAUXADMIN!A:B,2,FALSE)</f>
        <v>HT07</v>
      </c>
      <c r="AE1005" s="162" t="str">
        <f>VLOOKUP(V1005,NIVEAUXADMIN!E:F,2,FALSE)</f>
        <v>HT07741</v>
      </c>
      <c r="AF1005" s="162" t="e">
        <f>VLOOKUP(W1005,NIVEAUXADMIN!I:J,2,FALSE)</f>
        <v>#N/A</v>
      </c>
      <c r="AG1005" s="162">
        <f>IF(SUMPRODUCT(($A$4:$A1005=A1005)*($V$4:$V1005=V1005))&gt;1,0,1)</f>
        <v>0</v>
      </c>
    </row>
    <row r="1006" spans="1:33" s="162" customFormat="1" ht="15" customHeight="1">
      <c r="A1006" s="162" t="s">
        <v>2847</v>
      </c>
      <c r="B1006" s="162" t="s">
        <v>2848</v>
      </c>
      <c r="C1006" s="162" t="s">
        <v>38</v>
      </c>
      <c r="D1006" s="162" t="s">
        <v>2702</v>
      </c>
      <c r="F1006" s="162" t="s">
        <v>16</v>
      </c>
      <c r="G1006" s="162" t="str">
        <f>CHOOSE(MONTH(H1006), "Janvier", "Fevrier", "Mars", "Avril", "Mai", "Juin", "Juillet", "Aout", "Septembre", "Octobre", "Novembre", "Decembre")</f>
        <v>Decembre</v>
      </c>
      <c r="H1006" s="153">
        <v>42706</v>
      </c>
      <c r="I1006" s="84" t="s">
        <v>1051</v>
      </c>
      <c r="J1006" s="162" t="s">
        <v>1052</v>
      </c>
      <c r="K1006" s="162" t="s">
        <v>1058</v>
      </c>
      <c r="L1006" s="72"/>
      <c r="M1006" s="80" t="str">
        <f>IFERROR(VLOOKUP(K1006,REFERENCES!R:S,2,FALSE),"")</f>
        <v>Nombre</v>
      </c>
      <c r="N1006" s="75">
        <v>120</v>
      </c>
      <c r="O1006" s="75"/>
      <c r="P1006" s="75"/>
      <c r="Q1006" s="75"/>
      <c r="R1006" s="79">
        <v>300</v>
      </c>
      <c r="S1006" s="75">
        <v>60</v>
      </c>
      <c r="U1006" s="162" t="s">
        <v>20</v>
      </c>
      <c r="V1006" s="162" t="s">
        <v>551</v>
      </c>
      <c r="W1006" s="86"/>
      <c r="X1006" s="166"/>
      <c r="AB1006" s="162" t="str">
        <f>UPPER(LEFT(A1006,3)&amp;YEAR(H1006)&amp;MONTH(H1006)&amp;DAY((H1006))&amp;LEFT(U1006,2)&amp;LEFT(V1006,2)&amp;LEFT(W1006,2))</f>
        <v>CRO2016122SUTI</v>
      </c>
      <c r="AC1006" s="162">
        <f>COUNTIF($AB$4:$AB$297,AB1006)</f>
        <v>0</v>
      </c>
      <c r="AD1006" s="162" t="str">
        <f>VLOOKUP(U1006,NIVEAUXADMIN!A:B,2,FALSE)</f>
        <v>HT07</v>
      </c>
      <c r="AE1006" s="162" t="str">
        <f>VLOOKUP(V1006,NIVEAUXADMIN!E:F,2,FALSE)</f>
        <v>HT07753</v>
      </c>
      <c r="AF1006" s="162" t="e">
        <f>VLOOKUP(W1006,NIVEAUXADMIN!I:J,2,FALSE)</f>
        <v>#N/A</v>
      </c>
      <c r="AG1006" s="162">
        <f>IF(SUMPRODUCT(($A$4:$A1006=A1006)*($V$4:$V1006=V1006))&gt;1,0,1)</f>
        <v>0</v>
      </c>
    </row>
    <row r="1007" spans="1:33" s="162" customFormat="1" ht="15" customHeight="1">
      <c r="A1007" s="162" t="s">
        <v>2847</v>
      </c>
      <c r="B1007" s="162" t="s">
        <v>2848</v>
      </c>
      <c r="C1007" s="162" t="s">
        <v>38</v>
      </c>
      <c r="D1007" s="162" t="s">
        <v>2702</v>
      </c>
      <c r="F1007" s="162" t="s">
        <v>16</v>
      </c>
      <c r="G1007" s="162" t="str">
        <f>CHOOSE(MONTH(H1007), "Janvier", "Fevrier", "Mars", "Avril", "Mai", "Juin", "Juillet", "Aout", "Septembre", "Octobre", "Novembre", "Decembre")</f>
        <v>Decembre</v>
      </c>
      <c r="H1007" s="153">
        <v>42708</v>
      </c>
      <c r="I1007" s="84" t="s">
        <v>1049</v>
      </c>
      <c r="J1007" s="162" t="s">
        <v>1053</v>
      </c>
      <c r="K1007" s="162" t="s">
        <v>1064</v>
      </c>
      <c r="L1007" s="72"/>
      <c r="M1007" s="80" t="str">
        <f>IFERROR(VLOOKUP(K1007,REFERENCES!R:S,2,FALSE),"")</f>
        <v>Nombre</v>
      </c>
      <c r="N1007" s="75">
        <v>190</v>
      </c>
      <c r="O1007" s="75"/>
      <c r="P1007" s="75"/>
      <c r="Q1007" s="75"/>
      <c r="R1007" s="79">
        <v>950</v>
      </c>
      <c r="S1007" s="75">
        <v>190</v>
      </c>
      <c r="U1007" s="162" t="s">
        <v>153</v>
      </c>
      <c r="V1007" s="162" t="s">
        <v>293</v>
      </c>
      <c r="W1007" s="86" t="s">
        <v>1607</v>
      </c>
      <c r="X1007" s="166" t="s">
        <v>2811</v>
      </c>
      <c r="AB1007" s="162" t="str">
        <f>UPPER(LEFT(A1007,3)&amp;YEAR(H1007)&amp;MONTH(H1007)&amp;DAY((H1007))&amp;LEFT(U1007,2)&amp;LEFT(V1007,2)&amp;LEFT(W1007,2))</f>
        <v>CRO2016124NIL'3È</v>
      </c>
      <c r="AC1007" s="162">
        <f>COUNTIF($AB$4:$AB$297,AB1007)</f>
        <v>0</v>
      </c>
      <c r="AD1007" s="162" t="str">
        <f>VLOOKUP(U1007,NIVEAUXADMIN!A:B,2,FALSE)</f>
        <v>HT10</v>
      </c>
      <c r="AE1007" s="162" t="str">
        <f>VLOOKUP(V1007,NIVEAUXADMIN!E:F,2,FALSE)</f>
        <v>HT101023</v>
      </c>
      <c r="AF1007" s="162" t="str">
        <f>VLOOKUP(W1007,NIVEAUXADMIN!I:J,2,FALSE)</f>
        <v>HT101023-03</v>
      </c>
      <c r="AG1007" s="162">
        <f>IF(SUMPRODUCT(($A$4:$A1007=A1007)*($V$4:$V1007=V1007))&gt;1,0,1)</f>
        <v>0</v>
      </c>
    </row>
    <row r="1008" spans="1:33" s="162" customFormat="1" ht="15" customHeight="1">
      <c r="A1008" s="162" t="s">
        <v>2847</v>
      </c>
      <c r="B1008" s="162" t="s">
        <v>2848</v>
      </c>
      <c r="C1008" s="162" t="s">
        <v>38</v>
      </c>
      <c r="D1008" s="162" t="s">
        <v>2702</v>
      </c>
      <c r="F1008" s="162" t="s">
        <v>16</v>
      </c>
      <c r="G1008" s="162" t="str">
        <f>CHOOSE(MONTH(H1008), "Janvier", "Fevrier", "Mars", "Avril", "Mai", "Juin", "Juillet", "Aout", "Septembre", "Octobre", "Novembre", "Decembre")</f>
        <v>Decembre</v>
      </c>
      <c r="H1008" s="153">
        <v>42708</v>
      </c>
      <c r="I1008" s="84" t="s">
        <v>1049</v>
      </c>
      <c r="J1008" s="162" t="s">
        <v>1053</v>
      </c>
      <c r="K1008" s="162" t="s">
        <v>1048</v>
      </c>
      <c r="L1008" s="72"/>
      <c r="M1008" s="80" t="str">
        <f>IFERROR(VLOOKUP(K1008,REFERENCES!R:S,2,FALSE),"")</f>
        <v>Nombre</v>
      </c>
      <c r="N1008" s="75">
        <v>190</v>
      </c>
      <c r="O1008" s="75"/>
      <c r="P1008" s="75"/>
      <c r="Q1008" s="75"/>
      <c r="R1008" s="79">
        <v>950</v>
      </c>
      <c r="S1008" s="75">
        <v>190</v>
      </c>
      <c r="U1008" s="162" t="s">
        <v>153</v>
      </c>
      <c r="V1008" s="162" t="s">
        <v>293</v>
      </c>
      <c r="W1008" s="86" t="s">
        <v>1607</v>
      </c>
      <c r="X1008" s="166" t="s">
        <v>2811</v>
      </c>
      <c r="AB1008" s="162" t="str">
        <f>UPPER(LEFT(A1008,3)&amp;YEAR(H1008)&amp;MONTH(H1008)&amp;DAY((H1008))&amp;LEFT(U1008,2)&amp;LEFT(V1008,2)&amp;LEFT(W1008,2))</f>
        <v>CRO2016124NIL'3È</v>
      </c>
      <c r="AC1008" s="162">
        <f>COUNTIF($AB$4:$AB$297,AB1008)</f>
        <v>0</v>
      </c>
      <c r="AD1008" s="162" t="str">
        <f>VLOOKUP(U1008,NIVEAUXADMIN!A:B,2,FALSE)</f>
        <v>HT10</v>
      </c>
      <c r="AE1008" s="162" t="str">
        <f>VLOOKUP(V1008,NIVEAUXADMIN!E:F,2,FALSE)</f>
        <v>HT101023</v>
      </c>
      <c r="AF1008" s="162" t="str">
        <f>VLOOKUP(W1008,NIVEAUXADMIN!I:J,2,FALSE)</f>
        <v>HT101023-03</v>
      </c>
      <c r="AG1008" s="162">
        <f>IF(SUMPRODUCT(($A$4:$A1008=A1008)*($V$4:$V1008=V1008))&gt;1,0,1)</f>
        <v>0</v>
      </c>
    </row>
    <row r="1009" spans="1:33" s="162" customFormat="1" ht="15" customHeight="1">
      <c r="A1009" s="162" t="s">
        <v>2847</v>
      </c>
      <c r="B1009" s="162" t="s">
        <v>2848</v>
      </c>
      <c r="C1009" s="162" t="s">
        <v>38</v>
      </c>
      <c r="D1009" s="162" t="s">
        <v>2702</v>
      </c>
      <c r="F1009" s="162" t="s">
        <v>16</v>
      </c>
      <c r="G1009" s="162" t="str">
        <f>CHOOSE(MONTH(H1009), "Janvier", "Fevrier", "Mars", "Avril", "Mai", "Juin", "Juillet", "Aout", "Septembre", "Octobre", "Novembre", "Decembre")</f>
        <v>Decembre</v>
      </c>
      <c r="H1009" s="153">
        <v>42720</v>
      </c>
      <c r="I1009" s="84" t="s">
        <v>1051</v>
      </c>
      <c r="J1009" s="162" t="s">
        <v>1052</v>
      </c>
      <c r="K1009" s="162" t="s">
        <v>1058</v>
      </c>
      <c r="L1009" s="72"/>
      <c r="M1009" s="80" t="str">
        <f>IFERROR(VLOOKUP(K1009,REFERENCES!R:S,2,FALSE),"")</f>
        <v>Nombre</v>
      </c>
      <c r="N1009" s="75">
        <v>110</v>
      </c>
      <c r="O1009" s="75"/>
      <c r="P1009" s="75"/>
      <c r="Q1009" s="75"/>
      <c r="R1009" s="79">
        <v>550</v>
      </c>
      <c r="S1009" s="75">
        <v>110</v>
      </c>
      <c r="U1009" s="162" t="s">
        <v>153</v>
      </c>
      <c r="V1009" s="162" t="s">
        <v>280</v>
      </c>
      <c r="W1009" s="86"/>
      <c r="X1009" s="166"/>
      <c r="AB1009" s="162" t="str">
        <f>UPPER(LEFT(A1009,3)&amp;YEAR(H1009)&amp;MONTH(H1009)&amp;DAY((H1009))&amp;LEFT(U1009,2)&amp;LEFT(V1009,2)&amp;LEFT(W1009,2))</f>
        <v>CRO20161216NIAR</v>
      </c>
      <c r="AC1009" s="162">
        <f>COUNTIF($AB$4:$AB$297,AB1009)</f>
        <v>0</v>
      </c>
      <c r="AD1009" s="162" t="str">
        <f>VLOOKUP(U1009,NIVEAUXADMIN!A:B,2,FALSE)</f>
        <v>HT10</v>
      </c>
      <c r="AE1009" s="162" t="str">
        <f>VLOOKUP(V1009,NIVEAUXADMIN!E:F,2,FALSE)</f>
        <v>HT101024</v>
      </c>
      <c r="AF1009" s="162" t="e">
        <f>VLOOKUP(W1009,NIVEAUXADMIN!I:J,2,FALSE)</f>
        <v>#N/A</v>
      </c>
      <c r="AG1009" s="162">
        <f>IF(SUMPRODUCT(($A$4:$A1009=A1009)*($V$4:$V1009=V1009))&gt;1,0,1)</f>
        <v>0</v>
      </c>
    </row>
    <row r="1010" spans="1:33" s="162" customFormat="1" ht="15" customHeight="1">
      <c r="A1010" s="162" t="s">
        <v>2847</v>
      </c>
      <c r="B1010" s="162" t="s">
        <v>2848</v>
      </c>
      <c r="C1010" s="162" t="s">
        <v>38</v>
      </c>
      <c r="D1010" s="162" t="s">
        <v>2702</v>
      </c>
      <c r="F1010" s="162" t="s">
        <v>16</v>
      </c>
      <c r="G1010" s="162" t="str">
        <f>CHOOSE(MONTH(H1010), "Janvier", "Fevrier", "Mars", "Avril", "Mai", "Juin", "Juillet", "Aout", "Septembre", "Octobre", "Novembre", "Decembre")</f>
        <v>Decembre</v>
      </c>
      <c r="H1010" s="153">
        <v>42720</v>
      </c>
      <c r="I1010" s="84" t="s">
        <v>1051</v>
      </c>
      <c r="J1010" s="162" t="s">
        <v>1052</v>
      </c>
      <c r="K1010" s="162" t="s">
        <v>1058</v>
      </c>
      <c r="L1010" s="72"/>
      <c r="M1010" s="80" t="str">
        <f>IFERROR(VLOOKUP(K1010,REFERENCES!R:S,2,FALSE),"")</f>
        <v>Nombre</v>
      </c>
      <c r="N1010" s="75">
        <v>115</v>
      </c>
      <c r="O1010" s="75"/>
      <c r="P1010" s="75"/>
      <c r="Q1010" s="75"/>
      <c r="R1010" s="79">
        <v>575</v>
      </c>
      <c r="S1010" s="75">
        <v>115</v>
      </c>
      <c r="U1010" s="162" t="s">
        <v>153</v>
      </c>
      <c r="V1010" s="162" t="s">
        <v>280</v>
      </c>
      <c r="W1010" s="86"/>
      <c r="X1010" s="166"/>
      <c r="AB1010" s="162" t="str">
        <f>UPPER(LEFT(A1010,3)&amp;YEAR(H1010)&amp;MONTH(H1010)&amp;DAY((H1010))&amp;LEFT(U1010,2)&amp;LEFT(V1010,2)&amp;LEFT(W1010,2))</f>
        <v>CRO20161216NIAR</v>
      </c>
      <c r="AC1010" s="162">
        <f>COUNTIF($AB$4:$AB$297,AB1010)</f>
        <v>0</v>
      </c>
      <c r="AD1010" s="162" t="str">
        <f>VLOOKUP(U1010,NIVEAUXADMIN!A:B,2,FALSE)</f>
        <v>HT10</v>
      </c>
      <c r="AE1010" s="162" t="str">
        <f>VLOOKUP(V1010,NIVEAUXADMIN!E:F,2,FALSE)</f>
        <v>HT101024</v>
      </c>
      <c r="AF1010" s="162" t="e">
        <f>VLOOKUP(W1010,NIVEAUXADMIN!I:J,2,FALSE)</f>
        <v>#N/A</v>
      </c>
      <c r="AG1010" s="162">
        <f>IF(SUMPRODUCT(($A$4:$A1010=A1010)*($V$4:$V1010=V1010))&gt;1,0,1)</f>
        <v>0</v>
      </c>
    </row>
    <row r="1011" spans="1:33" s="162" customFormat="1" ht="15" customHeight="1">
      <c r="A1011" s="162" t="s">
        <v>2847</v>
      </c>
      <c r="B1011" s="162" t="s">
        <v>2848</v>
      </c>
      <c r="C1011" s="162" t="s">
        <v>38</v>
      </c>
      <c r="D1011" s="162" t="s">
        <v>2702</v>
      </c>
      <c r="F1011" s="162" t="s">
        <v>16</v>
      </c>
      <c r="G1011" s="162" t="str">
        <f>CHOOSE(MONTH(H1011), "Janvier", "Fevrier", "Mars", "Avril", "Mai", "Juin", "Juillet", "Aout", "Septembre", "Octobre", "Novembre", "Decembre")</f>
        <v>Decembre</v>
      </c>
      <c r="H1011" s="153">
        <v>42720</v>
      </c>
      <c r="I1011" s="84" t="s">
        <v>1051</v>
      </c>
      <c r="J1011" s="162" t="s">
        <v>1052</v>
      </c>
      <c r="K1011" s="162" t="s">
        <v>1058</v>
      </c>
      <c r="L1011" s="72"/>
      <c r="M1011" s="80" t="str">
        <f>IFERROR(VLOOKUP(K1011,REFERENCES!R:S,2,FALSE),"")</f>
        <v>Nombre</v>
      </c>
      <c r="N1011" s="75">
        <v>250</v>
      </c>
      <c r="O1011" s="75"/>
      <c r="P1011" s="75"/>
      <c r="Q1011" s="75"/>
      <c r="R1011" s="79">
        <v>625</v>
      </c>
      <c r="S1011" s="75">
        <v>125</v>
      </c>
      <c r="U1011" s="162" t="s">
        <v>153</v>
      </c>
      <c r="V1011" s="162" t="s">
        <v>280</v>
      </c>
      <c r="W1011" s="86"/>
      <c r="X1011" s="166"/>
      <c r="AB1011" s="162" t="str">
        <f>UPPER(LEFT(A1011,3)&amp;YEAR(H1011)&amp;MONTH(H1011)&amp;DAY((H1011))&amp;LEFT(U1011,2)&amp;LEFT(V1011,2)&amp;LEFT(W1011,2))</f>
        <v>CRO20161216NIAR</v>
      </c>
      <c r="AC1011" s="162">
        <f>COUNTIF($AB$4:$AB$297,AB1011)</f>
        <v>0</v>
      </c>
      <c r="AD1011" s="162" t="str">
        <f>VLOOKUP(U1011,NIVEAUXADMIN!A:B,2,FALSE)</f>
        <v>HT10</v>
      </c>
      <c r="AE1011" s="162" t="str">
        <f>VLOOKUP(V1011,NIVEAUXADMIN!E:F,2,FALSE)</f>
        <v>HT101024</v>
      </c>
      <c r="AF1011" s="162" t="e">
        <f>VLOOKUP(W1011,NIVEAUXADMIN!I:J,2,FALSE)</f>
        <v>#N/A</v>
      </c>
      <c r="AG1011" s="162">
        <f>IF(SUMPRODUCT(($A$4:$A1011=A1011)*($V$4:$V1011=V1011))&gt;1,0,1)</f>
        <v>0</v>
      </c>
    </row>
    <row r="1012" spans="1:33" s="162" customFormat="1" ht="15" customHeight="1">
      <c r="A1012" s="162" t="s">
        <v>2847</v>
      </c>
      <c r="B1012" s="162" t="s">
        <v>2848</v>
      </c>
      <c r="C1012" s="162" t="s">
        <v>38</v>
      </c>
      <c r="D1012" s="162" t="s">
        <v>2702</v>
      </c>
      <c r="F1012" s="162" t="s">
        <v>16</v>
      </c>
      <c r="G1012" s="162" t="str">
        <f>CHOOSE(MONTH(H1012), "Janvier", "Fevrier", "Mars", "Avril", "Mai", "Juin", "Juillet", "Aout", "Septembre", "Octobre", "Novembre", "Decembre")</f>
        <v>Decembre</v>
      </c>
      <c r="H1012" s="153">
        <v>42708</v>
      </c>
      <c r="I1012" s="84" t="s">
        <v>1051</v>
      </c>
      <c r="J1012" s="162" t="s">
        <v>1052</v>
      </c>
      <c r="K1012" s="162" t="s">
        <v>1056</v>
      </c>
      <c r="L1012" s="72"/>
      <c r="M1012" s="80" t="str">
        <f>IFERROR(VLOOKUP(K1012,REFERENCES!R:S,2,FALSE),"")</f>
        <v>Nombre</v>
      </c>
      <c r="N1012" s="75">
        <v>10</v>
      </c>
      <c r="O1012" s="75"/>
      <c r="P1012" s="75"/>
      <c r="Q1012" s="75"/>
      <c r="R1012" s="79">
        <v>25</v>
      </c>
      <c r="S1012" s="75">
        <v>5</v>
      </c>
      <c r="U1012" s="162" t="s">
        <v>20</v>
      </c>
      <c r="V1012" s="162" t="s">
        <v>545</v>
      </c>
      <c r="W1012" s="86" t="s">
        <v>1608</v>
      </c>
      <c r="X1012" s="166" t="s">
        <v>2810</v>
      </c>
      <c r="AB1012" s="162" t="str">
        <f>UPPER(LEFT(A1012,3)&amp;YEAR(H1012)&amp;MONTH(H1012)&amp;DAY((H1012))&amp;LEFT(U1012,2)&amp;LEFT(V1012,2)&amp;LEFT(W1012,2))</f>
        <v>CRO2016124SUST3È</v>
      </c>
      <c r="AC1012" s="162">
        <f>COUNTIF($AB$4:$AB$297,AB1012)</f>
        <v>0</v>
      </c>
      <c r="AD1012" s="162" t="str">
        <f>VLOOKUP(U1012,NIVEAUXADMIN!A:B,2,FALSE)</f>
        <v>HT07</v>
      </c>
      <c r="AE1012" s="162" t="str">
        <f>VLOOKUP(V1012,NIVEAUXADMIN!E:F,2,FALSE)</f>
        <v>HT07722</v>
      </c>
      <c r="AF1012" s="162" t="str">
        <f>VLOOKUP(W1012,NIVEAUXADMIN!I:J,2,FALSE)</f>
        <v>HT07722-03</v>
      </c>
      <c r="AG1012" s="162">
        <f>IF(SUMPRODUCT(($A$4:$A1012=A1012)*($V$4:$V1012=V1012))&gt;1,0,1)</f>
        <v>0</v>
      </c>
    </row>
    <row r="1013" spans="1:33" s="162" customFormat="1" ht="15" customHeight="1">
      <c r="A1013" s="162" t="s">
        <v>2847</v>
      </c>
      <c r="B1013" s="162" t="s">
        <v>2848</v>
      </c>
      <c r="C1013" s="162" t="s">
        <v>38</v>
      </c>
      <c r="D1013" s="162" t="s">
        <v>2702</v>
      </c>
      <c r="F1013" s="162" t="s">
        <v>16</v>
      </c>
      <c r="G1013" s="162" t="str">
        <f>CHOOSE(MONTH(H1013), "Janvier", "Fevrier", "Mars", "Avril", "Mai", "Juin", "Juillet", "Aout", "Septembre", "Octobre", "Novembre", "Decembre")</f>
        <v>Decembre</v>
      </c>
      <c r="H1013" s="153">
        <v>42720</v>
      </c>
      <c r="I1013" s="84" t="s">
        <v>1051</v>
      </c>
      <c r="J1013" s="162" t="s">
        <v>1052</v>
      </c>
      <c r="K1013" s="162" t="s">
        <v>1058</v>
      </c>
      <c r="L1013" s="72"/>
      <c r="M1013" s="80" t="str">
        <f>IFERROR(VLOOKUP(K1013,REFERENCES!R:S,2,FALSE),"")</f>
        <v>Nombre</v>
      </c>
      <c r="N1013" s="75">
        <v>143</v>
      </c>
      <c r="O1013" s="75"/>
      <c r="P1013" s="75"/>
      <c r="Q1013" s="75"/>
      <c r="R1013" s="79">
        <v>890</v>
      </c>
      <c r="S1013" s="75">
        <v>178</v>
      </c>
      <c r="U1013" s="162" t="s">
        <v>153</v>
      </c>
      <c r="V1013" s="162" t="s">
        <v>280</v>
      </c>
      <c r="W1013" s="86"/>
      <c r="X1013" s="166"/>
      <c r="AB1013" s="162" t="str">
        <f>UPPER(LEFT(A1013,3)&amp;YEAR(H1013)&amp;MONTH(H1013)&amp;DAY((H1013))&amp;LEFT(U1013,2)&amp;LEFT(V1013,2)&amp;LEFT(W1013,2))</f>
        <v>CRO20161216NIAR</v>
      </c>
      <c r="AC1013" s="162">
        <f>COUNTIF($AB$4:$AB$297,AB1013)</f>
        <v>0</v>
      </c>
      <c r="AD1013" s="162" t="str">
        <f>VLOOKUP(U1013,NIVEAUXADMIN!A:B,2,FALSE)</f>
        <v>HT10</v>
      </c>
      <c r="AE1013" s="162" t="str">
        <f>VLOOKUP(V1013,NIVEAUXADMIN!E:F,2,FALSE)</f>
        <v>HT101024</v>
      </c>
      <c r="AF1013" s="162" t="e">
        <f>VLOOKUP(W1013,NIVEAUXADMIN!I:J,2,FALSE)</f>
        <v>#N/A</v>
      </c>
      <c r="AG1013" s="162">
        <f>IF(SUMPRODUCT(($A$4:$A1013=A1013)*($V$4:$V1013=V1013))&gt;1,0,1)</f>
        <v>0</v>
      </c>
    </row>
    <row r="1014" spans="1:33" s="162" customFormat="1" ht="15" customHeight="1">
      <c r="A1014" s="162" t="s">
        <v>2847</v>
      </c>
      <c r="B1014" s="162" t="s">
        <v>2848</v>
      </c>
      <c r="C1014" s="162" t="s">
        <v>38</v>
      </c>
      <c r="D1014" s="162" t="s">
        <v>2702</v>
      </c>
      <c r="F1014" s="162" t="s">
        <v>16</v>
      </c>
      <c r="G1014" s="162" t="str">
        <f>CHOOSE(MONTH(H1014), "Janvier", "Fevrier", "Mars", "Avril", "Mai", "Juin", "Juillet", "Aout", "Septembre", "Octobre", "Novembre", "Decembre")</f>
        <v>Decembre</v>
      </c>
      <c r="H1014" s="153">
        <v>42708</v>
      </c>
      <c r="I1014" s="84" t="s">
        <v>1049</v>
      </c>
      <c r="J1014" s="162" t="s">
        <v>1053</v>
      </c>
      <c r="K1014" s="162" t="s">
        <v>1064</v>
      </c>
      <c r="L1014" s="72"/>
      <c r="M1014" s="80" t="str">
        <f>IFERROR(VLOOKUP(K1014,REFERENCES!R:S,2,FALSE),"")</f>
        <v>Nombre</v>
      </c>
      <c r="N1014" s="75">
        <v>5</v>
      </c>
      <c r="O1014" s="75"/>
      <c r="P1014" s="75"/>
      <c r="Q1014" s="75"/>
      <c r="R1014" s="79">
        <v>25</v>
      </c>
      <c r="S1014" s="75">
        <v>5</v>
      </c>
      <c r="U1014" s="162" t="s">
        <v>20</v>
      </c>
      <c r="V1014" s="162" t="s">
        <v>545</v>
      </c>
      <c r="W1014" s="86" t="s">
        <v>1608</v>
      </c>
      <c r="X1014" s="166" t="s">
        <v>2810</v>
      </c>
      <c r="AB1014" s="162" t="str">
        <f>UPPER(LEFT(A1014,3)&amp;YEAR(H1014)&amp;MONTH(H1014)&amp;DAY((H1014))&amp;LEFT(U1014,2)&amp;LEFT(V1014,2)&amp;LEFT(W1014,2))</f>
        <v>CRO2016124SUST3È</v>
      </c>
      <c r="AC1014" s="162">
        <f>COUNTIF($AB$4:$AB$297,AB1014)</f>
        <v>0</v>
      </c>
      <c r="AD1014" s="162" t="str">
        <f>VLOOKUP(U1014,NIVEAUXADMIN!A:B,2,FALSE)</f>
        <v>HT07</v>
      </c>
      <c r="AE1014" s="162" t="str">
        <f>VLOOKUP(V1014,NIVEAUXADMIN!E:F,2,FALSE)</f>
        <v>HT07722</v>
      </c>
      <c r="AF1014" s="162" t="str">
        <f>VLOOKUP(W1014,NIVEAUXADMIN!I:J,2,FALSE)</f>
        <v>HT07722-03</v>
      </c>
      <c r="AG1014" s="162">
        <f>IF(SUMPRODUCT(($A$4:$A1014=A1014)*($V$4:$V1014=V1014))&gt;1,0,1)</f>
        <v>0</v>
      </c>
    </row>
    <row r="1015" spans="1:33" s="162" customFormat="1" ht="15" customHeight="1">
      <c r="A1015" s="162" t="s">
        <v>2847</v>
      </c>
      <c r="B1015" s="162" t="s">
        <v>2848</v>
      </c>
      <c r="C1015" s="162" t="s">
        <v>38</v>
      </c>
      <c r="D1015" s="162" t="s">
        <v>2702</v>
      </c>
      <c r="F1015" s="162" t="s">
        <v>16</v>
      </c>
      <c r="G1015" s="162" t="str">
        <f>CHOOSE(MONTH(H1015), "Janvier", "Fevrier", "Mars", "Avril", "Mai", "Juin", "Juillet", "Aout", "Septembre", "Octobre", "Novembre", "Decembre")</f>
        <v>Decembre</v>
      </c>
      <c r="H1015" s="153">
        <v>42708</v>
      </c>
      <c r="I1015" s="84" t="s">
        <v>1049</v>
      </c>
      <c r="J1015" s="162" t="s">
        <v>1053</v>
      </c>
      <c r="K1015" s="162" t="s">
        <v>1048</v>
      </c>
      <c r="L1015" s="72"/>
      <c r="M1015" s="80" t="str">
        <f>IFERROR(VLOOKUP(K1015,REFERENCES!R:S,2,FALSE),"")</f>
        <v>Nombre</v>
      </c>
      <c r="N1015" s="75">
        <v>5</v>
      </c>
      <c r="O1015" s="75"/>
      <c r="P1015" s="75"/>
      <c r="Q1015" s="75"/>
      <c r="R1015" s="79">
        <v>25</v>
      </c>
      <c r="S1015" s="75">
        <v>5</v>
      </c>
      <c r="U1015" s="162" t="s">
        <v>20</v>
      </c>
      <c r="V1015" s="162" t="s">
        <v>545</v>
      </c>
      <c r="W1015" s="86" t="s">
        <v>1608</v>
      </c>
      <c r="X1015" s="166" t="s">
        <v>2810</v>
      </c>
      <c r="AB1015" s="162" t="str">
        <f>UPPER(LEFT(A1015,3)&amp;YEAR(H1015)&amp;MONTH(H1015)&amp;DAY((H1015))&amp;LEFT(U1015,2)&amp;LEFT(V1015,2)&amp;LEFT(W1015,2))</f>
        <v>CRO2016124SUST3È</v>
      </c>
      <c r="AC1015" s="162">
        <f>COUNTIF($AB$4:$AB$297,AB1015)</f>
        <v>0</v>
      </c>
      <c r="AD1015" s="162" t="str">
        <f>VLOOKUP(U1015,NIVEAUXADMIN!A:B,2,FALSE)</f>
        <v>HT07</v>
      </c>
      <c r="AE1015" s="162" t="str">
        <f>VLOOKUP(V1015,NIVEAUXADMIN!E:F,2,FALSE)</f>
        <v>HT07722</v>
      </c>
      <c r="AF1015" s="162" t="str">
        <f>VLOOKUP(W1015,NIVEAUXADMIN!I:J,2,FALSE)</f>
        <v>HT07722-03</v>
      </c>
      <c r="AG1015" s="162">
        <f>IF(SUMPRODUCT(($A$4:$A1015=A1015)*($V$4:$V1015=V1015))&gt;1,0,1)</f>
        <v>0</v>
      </c>
    </row>
    <row r="1016" spans="1:33" s="162" customFormat="1" ht="15" customHeight="1">
      <c r="A1016" s="162" t="s">
        <v>2847</v>
      </c>
      <c r="B1016" s="162" t="s">
        <v>2848</v>
      </c>
      <c r="C1016" s="162" t="s">
        <v>38</v>
      </c>
      <c r="D1016" s="162" t="s">
        <v>2702</v>
      </c>
      <c r="F1016" s="162" t="s">
        <v>16</v>
      </c>
      <c r="G1016" s="162" t="str">
        <f>CHOOSE(MONTH(H1016), "Janvier", "Fevrier", "Mars", "Avril", "Mai", "Juin", "Juillet", "Aout", "Septembre", "Octobre", "Novembre", "Decembre")</f>
        <v>Decembre</v>
      </c>
      <c r="H1016" s="153">
        <v>42708</v>
      </c>
      <c r="I1016" s="84" t="s">
        <v>1051</v>
      </c>
      <c r="J1016" s="162" t="s">
        <v>1052</v>
      </c>
      <c r="K1016" s="162" t="s">
        <v>1063</v>
      </c>
      <c r="L1016" s="72"/>
      <c r="M1016" s="80" t="str">
        <f>IFERROR(VLOOKUP(K1016,REFERENCES!R:S,2,FALSE),"")</f>
        <v>Nombre</v>
      </c>
      <c r="N1016" s="75">
        <v>5</v>
      </c>
      <c r="O1016" s="75"/>
      <c r="P1016" s="75"/>
      <c r="Q1016" s="75"/>
      <c r="R1016" s="79">
        <v>25</v>
      </c>
      <c r="S1016" s="75">
        <v>5</v>
      </c>
      <c r="U1016" s="162" t="s">
        <v>20</v>
      </c>
      <c r="V1016" s="162" t="s">
        <v>545</v>
      </c>
      <c r="W1016" s="86" t="s">
        <v>1608</v>
      </c>
      <c r="X1016" s="166" t="s">
        <v>2810</v>
      </c>
      <c r="AB1016" s="162" t="str">
        <f>UPPER(LEFT(A1016,3)&amp;YEAR(H1016)&amp;MONTH(H1016)&amp;DAY((H1016))&amp;LEFT(U1016,2)&amp;LEFT(V1016,2)&amp;LEFT(W1016,2))</f>
        <v>CRO2016124SUST3È</v>
      </c>
      <c r="AC1016" s="162">
        <f>COUNTIF($AB$4:$AB$297,AB1016)</f>
        <v>0</v>
      </c>
      <c r="AD1016" s="162" t="str">
        <f>VLOOKUP(U1016,NIVEAUXADMIN!A:B,2,FALSE)</f>
        <v>HT07</v>
      </c>
      <c r="AE1016" s="162" t="str">
        <f>VLOOKUP(V1016,NIVEAUXADMIN!E:F,2,FALSE)</f>
        <v>HT07722</v>
      </c>
      <c r="AF1016" s="162" t="str">
        <f>VLOOKUP(W1016,NIVEAUXADMIN!I:J,2,FALSE)</f>
        <v>HT07722-03</v>
      </c>
      <c r="AG1016" s="162">
        <f>IF(SUMPRODUCT(($A$4:$A1016=A1016)*($V$4:$V1016=V1016))&gt;1,0,1)</f>
        <v>0</v>
      </c>
    </row>
    <row r="1017" spans="1:33" s="162" customFormat="1" ht="15" customHeight="1">
      <c r="A1017" s="162" t="s">
        <v>2847</v>
      </c>
      <c r="B1017" s="162" t="s">
        <v>2848</v>
      </c>
      <c r="C1017" s="162" t="s">
        <v>38</v>
      </c>
      <c r="D1017" s="162" t="s">
        <v>2702</v>
      </c>
      <c r="F1017" s="162" t="s">
        <v>16</v>
      </c>
      <c r="G1017" s="162" t="str">
        <f>CHOOSE(MONTH(H1017), "Janvier", "Fevrier", "Mars", "Avril", "Mai", "Juin", "Juillet", "Aout", "Septembre", "Octobre", "Novembre", "Decembre")</f>
        <v>Decembre</v>
      </c>
      <c r="H1017" s="153">
        <v>42721</v>
      </c>
      <c r="I1017" s="84" t="s">
        <v>1051</v>
      </c>
      <c r="J1017" s="162" t="s">
        <v>1052</v>
      </c>
      <c r="K1017" s="162" t="s">
        <v>1056</v>
      </c>
      <c r="L1017" s="72"/>
      <c r="M1017" s="80" t="str">
        <f>IFERROR(VLOOKUP(K1017,REFERENCES!R:S,2,FALSE),"")</f>
        <v>Nombre</v>
      </c>
      <c r="N1017" s="75">
        <v>205</v>
      </c>
      <c r="O1017" s="75"/>
      <c r="P1017" s="75"/>
      <c r="Q1017" s="75"/>
      <c r="R1017" s="79">
        <v>1025</v>
      </c>
      <c r="S1017" s="75">
        <v>205</v>
      </c>
      <c r="U1017" s="162" t="s">
        <v>20</v>
      </c>
      <c r="V1017" s="162" t="s">
        <v>545</v>
      </c>
      <c r="W1017" s="86" t="s">
        <v>1608</v>
      </c>
      <c r="X1017" s="166" t="s">
        <v>2810</v>
      </c>
      <c r="AB1017" s="162" t="str">
        <f>UPPER(LEFT(A1017,3)&amp;YEAR(H1017)&amp;MONTH(H1017)&amp;DAY((H1017))&amp;LEFT(U1017,2)&amp;LEFT(V1017,2)&amp;LEFT(W1017,2))</f>
        <v>CRO20161217SUST3È</v>
      </c>
      <c r="AC1017" s="162">
        <f>COUNTIF($AB$4:$AB$297,AB1017)</f>
        <v>0</v>
      </c>
      <c r="AD1017" s="162" t="str">
        <f>VLOOKUP(U1017,NIVEAUXADMIN!A:B,2,FALSE)</f>
        <v>HT07</v>
      </c>
      <c r="AE1017" s="162" t="str">
        <f>VLOOKUP(V1017,NIVEAUXADMIN!E:F,2,FALSE)</f>
        <v>HT07722</v>
      </c>
      <c r="AF1017" s="162" t="str">
        <f>VLOOKUP(W1017,NIVEAUXADMIN!I:J,2,FALSE)</f>
        <v>HT07722-03</v>
      </c>
      <c r="AG1017" s="162">
        <f>IF(SUMPRODUCT(($A$4:$A1017=A1017)*($V$4:$V1017=V1017))&gt;1,0,1)</f>
        <v>0</v>
      </c>
    </row>
    <row r="1018" spans="1:33" s="162" customFormat="1" ht="15" customHeight="1">
      <c r="A1018" s="162" t="s">
        <v>2847</v>
      </c>
      <c r="B1018" s="162" t="s">
        <v>2848</v>
      </c>
      <c r="C1018" s="162" t="s">
        <v>38</v>
      </c>
      <c r="D1018" s="162" t="s">
        <v>2702</v>
      </c>
      <c r="F1018" s="162" t="s">
        <v>16</v>
      </c>
      <c r="G1018" s="162" t="str">
        <f>CHOOSE(MONTH(H1018), "Janvier", "Fevrier", "Mars", "Avril", "Mai", "Juin", "Juillet", "Aout", "Septembre", "Octobre", "Novembre", "Decembre")</f>
        <v>Decembre</v>
      </c>
      <c r="H1018" s="153">
        <v>42721</v>
      </c>
      <c r="I1018" s="84" t="s">
        <v>1049</v>
      </c>
      <c r="J1018" s="162" t="s">
        <v>1053</v>
      </c>
      <c r="K1018" s="162" t="s">
        <v>1048</v>
      </c>
      <c r="L1018" s="72"/>
      <c r="M1018" s="80" t="str">
        <f>IFERROR(VLOOKUP(K1018,REFERENCES!R:S,2,FALSE),"")</f>
        <v>Nombre</v>
      </c>
      <c r="N1018" s="75">
        <v>205</v>
      </c>
      <c r="O1018" s="75"/>
      <c r="P1018" s="75"/>
      <c r="Q1018" s="75"/>
      <c r="R1018" s="79">
        <v>1025</v>
      </c>
      <c r="S1018" s="75">
        <v>205</v>
      </c>
      <c r="U1018" s="162" t="s">
        <v>20</v>
      </c>
      <c r="V1018" s="162" t="s">
        <v>545</v>
      </c>
      <c r="W1018" s="86" t="s">
        <v>1608</v>
      </c>
      <c r="X1018" s="166" t="s">
        <v>2810</v>
      </c>
      <c r="AB1018" s="162" t="str">
        <f>UPPER(LEFT(A1018,3)&amp;YEAR(H1018)&amp;MONTH(H1018)&amp;DAY((H1018))&amp;LEFT(U1018,2)&amp;LEFT(V1018,2)&amp;LEFT(W1018,2))</f>
        <v>CRO20161217SUST3È</v>
      </c>
      <c r="AC1018" s="162">
        <f>COUNTIF($AB$4:$AB$297,AB1018)</f>
        <v>0</v>
      </c>
      <c r="AD1018" s="162" t="str">
        <f>VLOOKUP(U1018,NIVEAUXADMIN!A:B,2,FALSE)</f>
        <v>HT07</v>
      </c>
      <c r="AE1018" s="162" t="str">
        <f>VLOOKUP(V1018,NIVEAUXADMIN!E:F,2,FALSE)</f>
        <v>HT07722</v>
      </c>
      <c r="AF1018" s="162" t="str">
        <f>VLOOKUP(W1018,NIVEAUXADMIN!I:J,2,FALSE)</f>
        <v>HT07722-03</v>
      </c>
      <c r="AG1018" s="162">
        <f>IF(SUMPRODUCT(($A$4:$A1018=A1018)*($V$4:$V1018=V1018))&gt;1,0,1)</f>
        <v>0</v>
      </c>
    </row>
    <row r="1019" spans="1:33" s="162" customFormat="1" ht="15" customHeight="1">
      <c r="A1019" s="162" t="s">
        <v>2847</v>
      </c>
      <c r="B1019" s="162" t="s">
        <v>2848</v>
      </c>
      <c r="C1019" s="162" t="s">
        <v>38</v>
      </c>
      <c r="D1019" s="162" t="s">
        <v>2702</v>
      </c>
      <c r="F1019" s="162" t="s">
        <v>16</v>
      </c>
      <c r="G1019" s="162" t="str">
        <f>CHOOSE(MONTH(H1019), "Janvier", "Fevrier", "Mars", "Avril", "Mai", "Juin", "Juillet", "Aout", "Septembre", "Octobre", "Novembre", "Decembre")</f>
        <v>Decembre</v>
      </c>
      <c r="H1019" s="153">
        <v>42727</v>
      </c>
      <c r="I1019" s="84" t="s">
        <v>1049</v>
      </c>
      <c r="J1019" s="162" t="s">
        <v>1053</v>
      </c>
      <c r="K1019" s="162" t="s">
        <v>1064</v>
      </c>
      <c r="L1019" s="72"/>
      <c r="M1019" s="80" t="str">
        <f>IFERROR(VLOOKUP(K1019,REFERENCES!R:S,2,FALSE),"")</f>
        <v>Nombre</v>
      </c>
      <c r="N1019" s="75">
        <v>589</v>
      </c>
      <c r="O1019" s="75"/>
      <c r="P1019" s="75"/>
      <c r="Q1019" s="75"/>
      <c r="R1019" s="79">
        <v>2945</v>
      </c>
      <c r="S1019" s="75">
        <v>589</v>
      </c>
      <c r="U1019" s="162" t="s">
        <v>20</v>
      </c>
      <c r="V1019" s="162" t="s">
        <v>545</v>
      </c>
      <c r="W1019" s="86" t="s">
        <v>1608</v>
      </c>
      <c r="X1019" s="166" t="s">
        <v>2810</v>
      </c>
      <c r="AB1019" s="162" t="str">
        <f>UPPER(LEFT(A1019,3)&amp;YEAR(H1019)&amp;MONTH(H1019)&amp;DAY((H1019))&amp;LEFT(U1019,2)&amp;LEFT(V1019,2)&amp;LEFT(W1019,2))</f>
        <v>CRO20161223SUST3È</v>
      </c>
      <c r="AC1019" s="162">
        <f>COUNTIF($AB$4:$AB$297,AB1019)</f>
        <v>0</v>
      </c>
      <c r="AD1019" s="162" t="str">
        <f>VLOOKUP(U1019,NIVEAUXADMIN!A:B,2,FALSE)</f>
        <v>HT07</v>
      </c>
      <c r="AE1019" s="162" t="str">
        <f>VLOOKUP(V1019,NIVEAUXADMIN!E:F,2,FALSE)</f>
        <v>HT07722</v>
      </c>
      <c r="AF1019" s="162" t="str">
        <f>VLOOKUP(W1019,NIVEAUXADMIN!I:J,2,FALSE)</f>
        <v>HT07722-03</v>
      </c>
      <c r="AG1019" s="162">
        <f>IF(SUMPRODUCT(($A$4:$A1019=A1019)*($V$4:$V1019=V1019))&gt;1,0,1)</f>
        <v>0</v>
      </c>
    </row>
    <row r="1020" spans="1:33" s="162" customFormat="1" ht="15" customHeight="1">
      <c r="A1020" s="162" t="s">
        <v>2847</v>
      </c>
      <c r="B1020" s="162" t="s">
        <v>2848</v>
      </c>
      <c r="C1020" s="162" t="s">
        <v>38</v>
      </c>
      <c r="D1020" s="162" t="s">
        <v>2702</v>
      </c>
      <c r="F1020" s="162" t="s">
        <v>16</v>
      </c>
      <c r="G1020" s="162" t="str">
        <f>CHOOSE(MONTH(H1020), "Janvier", "Fevrier", "Mars", "Avril", "Mai", "Juin", "Juillet", "Aout", "Septembre", "Octobre", "Novembre", "Decembre")</f>
        <v>Decembre</v>
      </c>
      <c r="H1020" s="153">
        <v>42724</v>
      </c>
      <c r="I1020" s="84" t="s">
        <v>1051</v>
      </c>
      <c r="J1020" s="162" t="s">
        <v>1052</v>
      </c>
      <c r="K1020" s="162" t="s">
        <v>1058</v>
      </c>
      <c r="L1020" s="72"/>
      <c r="M1020" s="80" t="str">
        <f>IFERROR(VLOOKUP(K1020,REFERENCES!R:S,2,FALSE),"")</f>
        <v>Nombre</v>
      </c>
      <c r="N1020" s="75">
        <v>240</v>
      </c>
      <c r="O1020" s="75"/>
      <c r="P1020" s="75"/>
      <c r="Q1020" s="75"/>
      <c r="R1020" s="79">
        <v>600</v>
      </c>
      <c r="S1020" s="75">
        <v>120</v>
      </c>
      <c r="U1020" s="162" t="s">
        <v>153</v>
      </c>
      <c r="V1020" s="162" t="s">
        <v>305</v>
      </c>
      <c r="W1020" s="86"/>
      <c r="X1020" s="166"/>
      <c r="AB1020" s="162" t="str">
        <f>UPPER(LEFT(A1020,3)&amp;YEAR(H1020)&amp;MONTH(H1020)&amp;DAY((H1020))&amp;LEFT(U1020,2)&amp;LEFT(V1020,2)&amp;LEFT(W1020,2))</f>
        <v>CRO20161220NIPE</v>
      </c>
      <c r="AC1020" s="162">
        <f>COUNTIF($AB$4:$AB$297,AB1020)</f>
        <v>0</v>
      </c>
      <c r="AD1020" s="162" t="str">
        <f>VLOOKUP(U1020,NIVEAUXADMIN!A:B,2,FALSE)</f>
        <v>HT10</v>
      </c>
      <c r="AE1020" s="162" t="str">
        <f>VLOOKUP(V1020,NIVEAUXADMIN!E:F,2,FALSE)</f>
        <v>HT101012</v>
      </c>
      <c r="AF1020" s="162" t="e">
        <f>VLOOKUP(W1020,NIVEAUXADMIN!I:J,2,FALSE)</f>
        <v>#N/A</v>
      </c>
      <c r="AG1020" s="162">
        <f>IF(SUMPRODUCT(($A$4:$A1020=A1020)*($V$4:$V1020=V1020))&gt;1,0,1)</f>
        <v>0</v>
      </c>
    </row>
    <row r="1021" spans="1:33" s="162" customFormat="1" ht="15" customHeight="1">
      <c r="A1021" s="162" t="s">
        <v>2847</v>
      </c>
      <c r="B1021" s="162" t="s">
        <v>2848</v>
      </c>
      <c r="C1021" s="162" t="s">
        <v>38</v>
      </c>
      <c r="D1021" s="162" t="s">
        <v>2702</v>
      </c>
      <c r="F1021" s="162" t="s">
        <v>16</v>
      </c>
      <c r="G1021" s="162" t="str">
        <f>CHOOSE(MONTH(H1021), "Janvier", "Fevrier", "Mars", "Avril", "Mai", "Juin", "Juillet", "Aout", "Septembre", "Octobre", "Novembre", "Decembre")</f>
        <v>Decembre</v>
      </c>
      <c r="H1021" s="153">
        <v>42726</v>
      </c>
      <c r="I1021" s="84" t="s">
        <v>1051</v>
      </c>
      <c r="J1021" s="162" t="s">
        <v>1052</v>
      </c>
      <c r="K1021" s="162" t="s">
        <v>1062</v>
      </c>
      <c r="L1021" s="72"/>
      <c r="M1021" s="80" t="str">
        <f>IFERROR(VLOOKUP(K1021,REFERENCES!R:S,2,FALSE),"")</f>
        <v>Nombre</v>
      </c>
      <c r="N1021" s="75">
        <v>100</v>
      </c>
      <c r="O1021" s="75"/>
      <c r="P1021" s="75"/>
      <c r="Q1021" s="75"/>
      <c r="R1021" s="79">
        <v>475</v>
      </c>
      <c r="S1021" s="75">
        <v>95</v>
      </c>
      <c r="U1021" s="162" t="s">
        <v>20</v>
      </c>
      <c r="V1021" s="162" t="s">
        <v>517</v>
      </c>
      <c r="W1021" s="86" t="s">
        <v>1492</v>
      </c>
      <c r="X1021" s="166" t="s">
        <v>2836</v>
      </c>
      <c r="AB1021" s="162" t="str">
        <f>UPPER(LEFT(A1021,3)&amp;YEAR(H1021)&amp;MONTH(H1021)&amp;DAY((H1021))&amp;LEFT(U1021,2)&amp;LEFT(V1021,2)&amp;LEFT(W1021,2))</f>
        <v>CRO20161222SUCH2È</v>
      </c>
      <c r="AC1021" s="162">
        <f>COUNTIF($AB$4:$AB$297,AB1021)</f>
        <v>0</v>
      </c>
      <c r="AD1021" s="162" t="str">
        <f>VLOOKUP(U1021,NIVEAUXADMIN!A:B,2,FALSE)</f>
        <v>HT07</v>
      </c>
      <c r="AE1021" s="162" t="str">
        <f>VLOOKUP(V1021,NIVEAUXADMIN!E:F,2,FALSE)</f>
        <v>HT07713</v>
      </c>
      <c r="AF1021" s="162" t="str">
        <f>VLOOKUP(W1021,NIVEAUXADMIN!I:J,2,FALSE)</f>
        <v>HT07713-02</v>
      </c>
      <c r="AG1021" s="162">
        <f>IF(SUMPRODUCT(($A$4:$A1021=A1021)*($V$4:$V1021=V1021))&gt;1,0,1)</f>
        <v>0</v>
      </c>
    </row>
    <row r="1022" spans="1:33" s="162" customFormat="1" ht="15" customHeight="1">
      <c r="A1022" s="162" t="s">
        <v>2847</v>
      </c>
      <c r="B1022" s="162" t="s">
        <v>2848</v>
      </c>
      <c r="C1022" s="162" t="s">
        <v>38</v>
      </c>
      <c r="D1022" s="162" t="s">
        <v>2702</v>
      </c>
      <c r="F1022" s="162" t="s">
        <v>16</v>
      </c>
      <c r="G1022" s="162" t="str">
        <f>CHOOSE(MONTH(H1022), "Janvier", "Fevrier", "Mars", "Avril", "Mai", "Juin", "Juillet", "Aout", "Septembre", "Octobre", "Novembre", "Decembre")</f>
        <v>Decembre</v>
      </c>
      <c r="H1022" s="153">
        <v>42726</v>
      </c>
      <c r="I1022" s="84" t="s">
        <v>1051</v>
      </c>
      <c r="J1022" s="162" t="s">
        <v>1052</v>
      </c>
      <c r="K1022" s="162" t="s">
        <v>1056</v>
      </c>
      <c r="L1022" s="72"/>
      <c r="M1022" s="80" t="str">
        <f>IFERROR(VLOOKUP(K1022,REFERENCES!R:S,2,FALSE),"")</f>
        <v>Nombre</v>
      </c>
      <c r="N1022" s="75">
        <v>30</v>
      </c>
      <c r="O1022" s="75"/>
      <c r="P1022" s="75"/>
      <c r="Q1022" s="75"/>
      <c r="R1022" s="79">
        <v>475</v>
      </c>
      <c r="S1022" s="75">
        <v>95</v>
      </c>
      <c r="U1022" s="162" t="s">
        <v>20</v>
      </c>
      <c r="V1022" s="162" t="s">
        <v>517</v>
      </c>
      <c r="W1022" s="86" t="s">
        <v>1492</v>
      </c>
      <c r="X1022" s="166" t="s">
        <v>2836</v>
      </c>
      <c r="AB1022" s="162" t="str">
        <f>UPPER(LEFT(A1022,3)&amp;YEAR(H1022)&amp;MONTH(H1022)&amp;DAY((H1022))&amp;LEFT(U1022,2)&amp;LEFT(V1022,2)&amp;LEFT(W1022,2))</f>
        <v>CRO20161222SUCH2È</v>
      </c>
      <c r="AC1022" s="162">
        <f>COUNTIF($AB$4:$AB$297,AB1022)</f>
        <v>0</v>
      </c>
      <c r="AD1022" s="162" t="str">
        <f>VLOOKUP(U1022,NIVEAUXADMIN!A:B,2,FALSE)</f>
        <v>HT07</v>
      </c>
      <c r="AE1022" s="162" t="str">
        <f>VLOOKUP(V1022,NIVEAUXADMIN!E:F,2,FALSE)</f>
        <v>HT07713</v>
      </c>
      <c r="AF1022" s="162" t="str">
        <f>VLOOKUP(W1022,NIVEAUXADMIN!I:J,2,FALSE)</f>
        <v>HT07713-02</v>
      </c>
      <c r="AG1022" s="162">
        <f>IF(SUMPRODUCT(($A$4:$A1022=A1022)*($V$4:$V1022=V1022))&gt;1,0,1)</f>
        <v>0</v>
      </c>
    </row>
    <row r="1023" spans="1:33" s="162" customFormat="1" ht="15" customHeight="1">
      <c r="A1023" s="162" t="s">
        <v>2847</v>
      </c>
      <c r="B1023" s="162" t="s">
        <v>2848</v>
      </c>
      <c r="C1023" s="162" t="s">
        <v>38</v>
      </c>
      <c r="D1023" s="162" t="s">
        <v>2702</v>
      </c>
      <c r="F1023" s="162" t="s">
        <v>16</v>
      </c>
      <c r="G1023" s="162" t="str">
        <f>CHOOSE(MONTH(H1023), "Janvier", "Fevrier", "Mars", "Avril", "Mai", "Juin", "Juillet", "Aout", "Septembre", "Octobre", "Novembre", "Decembre")</f>
        <v>Decembre</v>
      </c>
      <c r="H1023" s="153">
        <v>42726</v>
      </c>
      <c r="I1023" s="84" t="s">
        <v>1051</v>
      </c>
      <c r="J1023" s="162" t="s">
        <v>1052</v>
      </c>
      <c r="K1023" s="162" t="s">
        <v>1059</v>
      </c>
      <c r="L1023" s="72"/>
      <c r="M1023" s="80" t="str">
        <f>IFERROR(VLOOKUP(K1023,REFERENCES!R:S,2,FALSE),"")</f>
        <v>Nombre</v>
      </c>
      <c r="N1023" s="75">
        <v>95</v>
      </c>
      <c r="O1023" s="75"/>
      <c r="P1023" s="75"/>
      <c r="Q1023" s="75"/>
      <c r="R1023" s="79">
        <v>475</v>
      </c>
      <c r="S1023" s="75">
        <v>95</v>
      </c>
      <c r="U1023" s="162" t="s">
        <v>20</v>
      </c>
      <c r="V1023" s="162" t="s">
        <v>517</v>
      </c>
      <c r="W1023" s="86" t="s">
        <v>1492</v>
      </c>
      <c r="X1023" s="166" t="s">
        <v>2836</v>
      </c>
      <c r="AB1023" s="162" t="str">
        <f>UPPER(LEFT(A1023,3)&amp;YEAR(H1023)&amp;MONTH(H1023)&amp;DAY((H1023))&amp;LEFT(U1023,2)&amp;LEFT(V1023,2)&amp;LEFT(W1023,2))</f>
        <v>CRO20161222SUCH2È</v>
      </c>
      <c r="AC1023" s="162">
        <f>COUNTIF($AB$4:$AB$297,AB1023)</f>
        <v>0</v>
      </c>
      <c r="AD1023" s="162" t="str">
        <f>VLOOKUP(U1023,NIVEAUXADMIN!A:B,2,FALSE)</f>
        <v>HT07</v>
      </c>
      <c r="AE1023" s="162" t="str">
        <f>VLOOKUP(V1023,NIVEAUXADMIN!E:F,2,FALSE)</f>
        <v>HT07713</v>
      </c>
      <c r="AF1023" s="162" t="str">
        <f>VLOOKUP(W1023,NIVEAUXADMIN!I:J,2,FALSE)</f>
        <v>HT07713-02</v>
      </c>
      <c r="AG1023" s="162">
        <f>IF(SUMPRODUCT(($A$4:$A1023=A1023)*($V$4:$V1023=V1023))&gt;1,0,1)</f>
        <v>0</v>
      </c>
    </row>
    <row r="1024" spans="1:33" s="162" customFormat="1" ht="15" customHeight="1">
      <c r="A1024" s="162" t="s">
        <v>2847</v>
      </c>
      <c r="B1024" s="162" t="s">
        <v>2848</v>
      </c>
      <c r="C1024" s="162" t="s">
        <v>38</v>
      </c>
      <c r="D1024" s="162" t="s">
        <v>2702</v>
      </c>
      <c r="F1024" s="162" t="s">
        <v>16</v>
      </c>
      <c r="G1024" s="162" t="str">
        <f>CHOOSE(MONTH(H1024), "Janvier", "Fevrier", "Mars", "Avril", "Mai", "Juin", "Juillet", "Aout", "Septembre", "Octobre", "Novembre", "Decembre")</f>
        <v>Decembre</v>
      </c>
      <c r="H1024" s="153">
        <v>42725</v>
      </c>
      <c r="I1024" s="84" t="s">
        <v>1051</v>
      </c>
      <c r="J1024" s="162" t="s">
        <v>1052</v>
      </c>
      <c r="K1024" s="162" t="s">
        <v>1058</v>
      </c>
      <c r="L1024" s="72"/>
      <c r="M1024" s="80" t="str">
        <f>IFERROR(VLOOKUP(K1024,REFERENCES!R:S,2,FALSE),"")</f>
        <v>Nombre</v>
      </c>
      <c r="N1024" s="75">
        <v>400</v>
      </c>
      <c r="O1024" s="75"/>
      <c r="P1024" s="75"/>
      <c r="Q1024" s="75"/>
      <c r="R1024" s="79">
        <v>1000</v>
      </c>
      <c r="S1024" s="75">
        <v>200</v>
      </c>
      <c r="U1024" s="162" t="s">
        <v>153</v>
      </c>
      <c r="V1024" s="162" t="s">
        <v>296</v>
      </c>
      <c r="W1024" s="86"/>
      <c r="X1024" s="166"/>
      <c r="AB1024" s="162" t="str">
        <f>UPPER(LEFT(A1024,3)&amp;YEAR(H1024)&amp;MONTH(H1024)&amp;DAY((H1024))&amp;LEFT(U1024,2)&amp;LEFT(V1024,2)&amp;LEFT(W1024,2))</f>
        <v>CRO20161221NIMI</v>
      </c>
      <c r="AC1024" s="162">
        <f>COUNTIF($AB$4:$AB$297,AB1024)</f>
        <v>0</v>
      </c>
      <c r="AD1024" s="162" t="str">
        <f>VLOOKUP(U1024,NIVEAUXADMIN!A:B,2,FALSE)</f>
        <v>HT10</v>
      </c>
      <c r="AE1024" s="162" t="str">
        <f>VLOOKUP(V1024,NIVEAUXADMIN!E:F,2,FALSE)</f>
        <v>HT101011</v>
      </c>
      <c r="AF1024" s="162" t="e">
        <f>VLOOKUP(W1024,NIVEAUXADMIN!I:J,2,FALSE)</f>
        <v>#N/A</v>
      </c>
      <c r="AG1024" s="162">
        <f>IF(SUMPRODUCT(($A$4:$A1024=A1024)*($V$4:$V1024=V1024))&gt;1,0,1)</f>
        <v>0</v>
      </c>
    </row>
    <row r="1025" spans="1:33" s="162" customFormat="1" ht="15" customHeight="1">
      <c r="A1025" s="162" t="s">
        <v>2847</v>
      </c>
      <c r="B1025" s="162" t="s">
        <v>2848</v>
      </c>
      <c r="C1025" s="162" t="s">
        <v>38</v>
      </c>
      <c r="D1025" s="162" t="s">
        <v>2702</v>
      </c>
      <c r="F1025" s="162" t="s">
        <v>16</v>
      </c>
      <c r="G1025" s="162" t="str">
        <f>CHOOSE(MONTH(H1025), "Janvier", "Fevrier", "Mars", "Avril", "Mai", "Juin", "Juillet", "Aout", "Septembre", "Octobre", "Novembre", "Decembre")</f>
        <v>Decembre</v>
      </c>
      <c r="H1025" s="153">
        <v>42725</v>
      </c>
      <c r="I1025" s="84" t="s">
        <v>1051</v>
      </c>
      <c r="J1025" s="162" t="s">
        <v>1052</v>
      </c>
      <c r="K1025" s="162" t="s">
        <v>1058</v>
      </c>
      <c r="L1025" s="72"/>
      <c r="M1025" s="80" t="str">
        <f>IFERROR(VLOOKUP(K1025,REFERENCES!R:S,2,FALSE),"")</f>
        <v>Nombre</v>
      </c>
      <c r="N1025" s="75">
        <v>356</v>
      </c>
      <c r="O1025" s="75"/>
      <c r="P1025" s="75"/>
      <c r="Q1025" s="75"/>
      <c r="R1025" s="79">
        <v>890</v>
      </c>
      <c r="S1025" s="75">
        <v>178</v>
      </c>
      <c r="U1025" s="162" t="s">
        <v>153</v>
      </c>
      <c r="V1025" s="162" t="s">
        <v>287</v>
      </c>
      <c r="W1025" s="86"/>
      <c r="X1025" s="166"/>
      <c r="AB1025" s="162" t="str">
        <f>UPPER(LEFT(A1025,3)&amp;YEAR(H1025)&amp;MONTH(H1025)&amp;DAY((H1025))&amp;LEFT(U1025,2)&amp;LEFT(V1025,2)&amp;LEFT(W1025,2))</f>
        <v>CRO20161221NIFO</v>
      </c>
      <c r="AC1025" s="162">
        <f>COUNTIF($AB$4:$AB$297,AB1025)</f>
        <v>0</v>
      </c>
      <c r="AD1025" s="162" t="str">
        <f>VLOOKUP(U1025,NIVEAUXADMIN!A:B,2,FALSE)</f>
        <v>HT10</v>
      </c>
      <c r="AE1025" s="162" t="str">
        <f>VLOOKUP(V1025,NIVEAUXADMIN!E:F,2,FALSE)</f>
        <v>HT101013</v>
      </c>
      <c r="AF1025" s="162" t="e">
        <f>VLOOKUP(W1025,NIVEAUXADMIN!I:J,2,FALSE)</f>
        <v>#N/A</v>
      </c>
      <c r="AG1025" s="162">
        <f>IF(SUMPRODUCT(($A$4:$A1025=A1025)*($V$4:$V1025=V1025))&gt;1,0,1)</f>
        <v>0</v>
      </c>
    </row>
    <row r="1026" spans="1:33" s="162" customFormat="1" ht="15" customHeight="1">
      <c r="A1026" s="162" t="s">
        <v>2847</v>
      </c>
      <c r="B1026" s="162" t="s">
        <v>2848</v>
      </c>
      <c r="C1026" s="162" t="s">
        <v>38</v>
      </c>
      <c r="D1026" s="162" t="s">
        <v>2702</v>
      </c>
      <c r="F1026" s="162" t="s">
        <v>16</v>
      </c>
      <c r="G1026" s="162" t="str">
        <f>CHOOSE(MONTH(H1026), "Janvier", "Fevrier", "Mars", "Avril", "Mai", "Juin", "Juillet", "Aout", "Septembre", "Octobre", "Novembre", "Decembre")</f>
        <v>Decembre</v>
      </c>
      <c r="H1026" s="153">
        <v>42726</v>
      </c>
      <c r="I1026" s="84" t="s">
        <v>1051</v>
      </c>
      <c r="J1026" s="162" t="s">
        <v>1052</v>
      </c>
      <c r="K1026" s="162" t="s">
        <v>1057</v>
      </c>
      <c r="L1026" s="72"/>
      <c r="M1026" s="80" t="str">
        <f>IFERROR(VLOOKUP(K1026,REFERENCES!R:S,2,FALSE),"")</f>
        <v>Nombre</v>
      </c>
      <c r="N1026" s="75">
        <v>70</v>
      </c>
      <c r="O1026" s="75"/>
      <c r="P1026" s="75"/>
      <c r="Q1026" s="75"/>
      <c r="R1026" s="79">
        <v>475</v>
      </c>
      <c r="S1026" s="75">
        <v>95</v>
      </c>
      <c r="U1026" s="162" t="s">
        <v>20</v>
      </c>
      <c r="V1026" s="162" t="s">
        <v>517</v>
      </c>
      <c r="W1026" s="86" t="s">
        <v>1492</v>
      </c>
      <c r="X1026" s="166" t="s">
        <v>2836</v>
      </c>
      <c r="AB1026" s="162" t="str">
        <f>UPPER(LEFT(A1026,3)&amp;YEAR(H1026)&amp;MONTH(H1026)&amp;DAY((H1026))&amp;LEFT(U1026,2)&amp;LEFT(V1026,2)&amp;LEFT(W1026,2))</f>
        <v>CRO20161222SUCH2È</v>
      </c>
      <c r="AC1026" s="162">
        <f>COUNTIF($AB$4:$AB$297,AB1026)</f>
        <v>0</v>
      </c>
      <c r="AD1026" s="162" t="str">
        <f>VLOOKUP(U1026,NIVEAUXADMIN!A:B,2,FALSE)</f>
        <v>HT07</v>
      </c>
      <c r="AE1026" s="162" t="str">
        <f>VLOOKUP(V1026,NIVEAUXADMIN!E:F,2,FALSE)</f>
        <v>HT07713</v>
      </c>
      <c r="AF1026" s="162" t="str">
        <f>VLOOKUP(W1026,NIVEAUXADMIN!I:J,2,FALSE)</f>
        <v>HT07713-02</v>
      </c>
      <c r="AG1026" s="162">
        <f>IF(SUMPRODUCT(($A$4:$A1026=A1026)*($V$4:$V1026=V1026))&gt;1,0,1)</f>
        <v>0</v>
      </c>
    </row>
    <row r="1027" spans="1:33" s="162" customFormat="1" ht="15" customHeight="1">
      <c r="A1027" s="162" t="s">
        <v>2847</v>
      </c>
      <c r="B1027" s="162" t="s">
        <v>2848</v>
      </c>
      <c r="C1027" s="162" t="s">
        <v>38</v>
      </c>
      <c r="D1027" s="162" t="s">
        <v>2702</v>
      </c>
      <c r="F1027" s="162" t="s">
        <v>16</v>
      </c>
      <c r="G1027" s="162" t="str">
        <f>CHOOSE(MONTH(H1027), "Janvier", "Fevrier", "Mars", "Avril", "Mai", "Juin", "Juillet", "Aout", "Septembre", "Octobre", "Novembre", "Decembre")</f>
        <v>Decembre</v>
      </c>
      <c r="H1027" s="153">
        <v>42726</v>
      </c>
      <c r="I1027" s="84" t="s">
        <v>1051</v>
      </c>
      <c r="J1027" s="162" t="s">
        <v>1052</v>
      </c>
      <c r="K1027" s="162" t="s">
        <v>1058</v>
      </c>
      <c r="L1027" s="72"/>
      <c r="M1027" s="80" t="str">
        <f>IFERROR(VLOOKUP(K1027,REFERENCES!R:S,2,FALSE),"")</f>
        <v>Nombre</v>
      </c>
      <c r="N1027" s="75">
        <v>200</v>
      </c>
      <c r="O1027" s="75"/>
      <c r="P1027" s="75"/>
      <c r="Q1027" s="75"/>
      <c r="R1027" s="79">
        <v>475</v>
      </c>
      <c r="S1027" s="75">
        <v>95</v>
      </c>
      <c r="U1027" s="162" t="s">
        <v>20</v>
      </c>
      <c r="V1027" s="162" t="s">
        <v>517</v>
      </c>
      <c r="W1027" s="86" t="s">
        <v>1492</v>
      </c>
      <c r="X1027" s="166" t="s">
        <v>2836</v>
      </c>
      <c r="AB1027" s="162" t="str">
        <f>UPPER(LEFT(A1027,3)&amp;YEAR(H1027)&amp;MONTH(H1027)&amp;DAY((H1027))&amp;LEFT(U1027,2)&amp;LEFT(V1027,2)&amp;LEFT(W1027,2))</f>
        <v>CRO20161222SUCH2È</v>
      </c>
      <c r="AC1027" s="162">
        <f>COUNTIF($AB$4:$AB$297,AB1027)</f>
        <v>0</v>
      </c>
      <c r="AD1027" s="162" t="str">
        <f>VLOOKUP(U1027,NIVEAUXADMIN!A:B,2,FALSE)</f>
        <v>HT07</v>
      </c>
      <c r="AE1027" s="162" t="str">
        <f>VLOOKUP(V1027,NIVEAUXADMIN!E:F,2,FALSE)</f>
        <v>HT07713</v>
      </c>
      <c r="AF1027" s="162" t="str">
        <f>VLOOKUP(W1027,NIVEAUXADMIN!I:J,2,FALSE)</f>
        <v>HT07713-02</v>
      </c>
      <c r="AG1027" s="162">
        <f>IF(SUMPRODUCT(($A$4:$A1027=A1027)*($V$4:$V1027=V1027))&gt;1,0,1)</f>
        <v>0</v>
      </c>
    </row>
    <row r="1028" spans="1:33" s="162" customFormat="1" ht="15" customHeight="1">
      <c r="A1028" s="162" t="s">
        <v>2847</v>
      </c>
      <c r="B1028" s="162" t="s">
        <v>2848</v>
      </c>
      <c r="C1028" s="162" t="s">
        <v>38</v>
      </c>
      <c r="D1028" s="162" t="s">
        <v>2702</v>
      </c>
      <c r="F1028" s="162" t="s">
        <v>16</v>
      </c>
      <c r="G1028" s="162" t="str">
        <f>CHOOSE(MONTH(H1028), "Janvier", "Fevrier", "Mars", "Avril", "Mai", "Juin", "Juillet", "Aout", "Septembre", "Octobre", "Novembre", "Decembre")</f>
        <v>Decembre</v>
      </c>
      <c r="H1028" s="153">
        <v>42726</v>
      </c>
      <c r="I1028" s="84" t="s">
        <v>1051</v>
      </c>
      <c r="J1028" s="162" t="s">
        <v>1052</v>
      </c>
      <c r="K1028" s="162" t="s">
        <v>1058</v>
      </c>
      <c r="L1028" s="72"/>
      <c r="M1028" s="80" t="str">
        <f>IFERROR(VLOOKUP(K1028,REFERENCES!R:S,2,FALSE),"")</f>
        <v>Nombre</v>
      </c>
      <c r="N1028" s="75">
        <v>200</v>
      </c>
      <c r="O1028" s="75"/>
      <c r="P1028" s="75"/>
      <c r="Q1028" s="75"/>
      <c r="R1028" s="79">
        <v>500</v>
      </c>
      <c r="S1028" s="75">
        <v>100</v>
      </c>
      <c r="U1028" s="162" t="s">
        <v>20</v>
      </c>
      <c r="V1028" s="162" t="s">
        <v>517</v>
      </c>
      <c r="W1028" s="86"/>
      <c r="X1028" s="166"/>
      <c r="AB1028" s="162" t="str">
        <f>UPPER(LEFT(A1028,3)&amp;YEAR(H1028)&amp;MONTH(H1028)&amp;DAY((H1028))&amp;LEFT(U1028,2)&amp;LEFT(V1028,2)&amp;LEFT(W1028,2))</f>
        <v>CRO20161222SUCH</v>
      </c>
      <c r="AC1028" s="162">
        <f>COUNTIF($AB$4:$AB$297,AB1028)</f>
        <v>0</v>
      </c>
      <c r="AD1028" s="162" t="str">
        <f>VLOOKUP(U1028,NIVEAUXADMIN!A:B,2,FALSE)</f>
        <v>HT07</v>
      </c>
      <c r="AE1028" s="162" t="str">
        <f>VLOOKUP(V1028,NIVEAUXADMIN!E:F,2,FALSE)</f>
        <v>HT07713</v>
      </c>
      <c r="AF1028" s="162" t="e">
        <f>VLOOKUP(W1028,NIVEAUXADMIN!I:J,2,FALSE)</f>
        <v>#N/A</v>
      </c>
      <c r="AG1028" s="162">
        <f>IF(SUMPRODUCT(($A$4:$A1028=A1028)*($V$4:$V1028=V1028))&gt;1,0,1)</f>
        <v>0</v>
      </c>
    </row>
    <row r="1029" spans="1:33" s="162" customFormat="1" ht="15" customHeight="1">
      <c r="A1029" s="162" t="s">
        <v>2847</v>
      </c>
      <c r="B1029" s="162" t="s">
        <v>2848</v>
      </c>
      <c r="C1029" s="162" t="s">
        <v>38</v>
      </c>
      <c r="D1029" s="162" t="s">
        <v>2702</v>
      </c>
      <c r="F1029" s="162" t="s">
        <v>16</v>
      </c>
      <c r="G1029" s="162" t="str">
        <f>CHOOSE(MONTH(H1029), "Janvier", "Fevrier", "Mars", "Avril", "Mai", "Juin", "Juillet", "Aout", "Septembre", "Octobre", "Novembre", "Decembre")</f>
        <v>Decembre</v>
      </c>
      <c r="H1029" s="153">
        <v>42726</v>
      </c>
      <c r="I1029" s="84" t="s">
        <v>1051</v>
      </c>
      <c r="J1029" s="162" t="s">
        <v>1052</v>
      </c>
      <c r="K1029" s="162" t="s">
        <v>1058</v>
      </c>
      <c r="L1029" s="72"/>
      <c r="M1029" s="80" t="str">
        <f>IFERROR(VLOOKUP(K1029,REFERENCES!R:S,2,FALSE),"")</f>
        <v>Nombre</v>
      </c>
      <c r="N1029" s="75">
        <v>500</v>
      </c>
      <c r="O1029" s="75"/>
      <c r="P1029" s="75"/>
      <c r="Q1029" s="75"/>
      <c r="R1029" s="79">
        <v>1250</v>
      </c>
      <c r="S1029" s="75">
        <v>250</v>
      </c>
      <c r="U1029" s="162" t="s">
        <v>153</v>
      </c>
      <c r="V1029" s="162" t="s">
        <v>296</v>
      </c>
      <c r="W1029" s="86"/>
      <c r="X1029" s="166"/>
      <c r="AB1029" s="162" t="str">
        <f>UPPER(LEFT(A1029,3)&amp;YEAR(H1029)&amp;MONTH(H1029)&amp;DAY((H1029))&amp;LEFT(U1029,2)&amp;LEFT(V1029,2)&amp;LEFT(W1029,2))</f>
        <v>CRO20161222NIMI</v>
      </c>
      <c r="AC1029" s="162">
        <f>COUNTIF($AB$4:$AB$297,AB1029)</f>
        <v>0</v>
      </c>
      <c r="AD1029" s="162" t="str">
        <f>VLOOKUP(U1029,NIVEAUXADMIN!A:B,2,FALSE)</f>
        <v>HT10</v>
      </c>
      <c r="AE1029" s="162" t="str">
        <f>VLOOKUP(V1029,NIVEAUXADMIN!E:F,2,FALSE)</f>
        <v>HT101011</v>
      </c>
      <c r="AF1029" s="162" t="e">
        <f>VLOOKUP(W1029,NIVEAUXADMIN!I:J,2,FALSE)</f>
        <v>#N/A</v>
      </c>
      <c r="AG1029" s="162">
        <f>IF(SUMPRODUCT(($A$4:$A1029=A1029)*($V$4:$V1029=V1029))&gt;1,0,1)</f>
        <v>0</v>
      </c>
    </row>
    <row r="1030" spans="1:33" s="162" customFormat="1" ht="15" customHeight="1">
      <c r="A1030" s="162" t="s">
        <v>2847</v>
      </c>
      <c r="B1030" s="162" t="s">
        <v>2848</v>
      </c>
      <c r="C1030" s="162" t="s">
        <v>38</v>
      </c>
      <c r="D1030" s="162" t="s">
        <v>2702</v>
      </c>
      <c r="F1030" s="162" t="s">
        <v>16</v>
      </c>
      <c r="G1030" s="162" t="str">
        <f>CHOOSE(MONTH(H1030), "Janvier", "Fevrier", "Mars", "Avril", "Mai", "Juin", "Juillet", "Aout", "Septembre", "Octobre", "Novembre", "Decembre")</f>
        <v>Decembre</v>
      </c>
      <c r="H1030" s="153">
        <v>42726</v>
      </c>
      <c r="I1030" s="84" t="s">
        <v>1051</v>
      </c>
      <c r="J1030" s="162" t="s">
        <v>1052</v>
      </c>
      <c r="K1030" s="162" t="s">
        <v>1058</v>
      </c>
      <c r="L1030" s="72"/>
      <c r="M1030" s="80" t="str">
        <f>IFERROR(VLOOKUP(K1030,REFERENCES!R:S,2,FALSE),"")</f>
        <v>Nombre</v>
      </c>
      <c r="N1030" s="75">
        <v>500</v>
      </c>
      <c r="O1030" s="75"/>
      <c r="P1030" s="75"/>
      <c r="Q1030" s="75"/>
      <c r="R1030" s="79">
        <v>1250</v>
      </c>
      <c r="S1030" s="75">
        <v>250</v>
      </c>
      <c r="U1030" s="162" t="s">
        <v>153</v>
      </c>
      <c r="V1030" s="162" t="s">
        <v>293</v>
      </c>
      <c r="W1030" s="86"/>
      <c r="X1030" s="166"/>
      <c r="AB1030" s="162" t="str">
        <f>UPPER(LEFT(A1030,3)&amp;YEAR(H1030)&amp;MONTH(H1030)&amp;DAY((H1030))&amp;LEFT(U1030,2)&amp;LEFT(V1030,2)&amp;LEFT(W1030,2))</f>
        <v>CRO20161222NIL'</v>
      </c>
      <c r="AC1030" s="162">
        <f>COUNTIF($AB$4:$AB$297,AB1030)</f>
        <v>0</v>
      </c>
      <c r="AD1030" s="162" t="str">
        <f>VLOOKUP(U1030,NIVEAUXADMIN!A:B,2,FALSE)</f>
        <v>HT10</v>
      </c>
      <c r="AE1030" s="162" t="str">
        <f>VLOOKUP(V1030,NIVEAUXADMIN!E:F,2,FALSE)</f>
        <v>HT101023</v>
      </c>
      <c r="AF1030" s="162" t="e">
        <f>VLOOKUP(W1030,NIVEAUXADMIN!I:J,2,FALSE)</f>
        <v>#N/A</v>
      </c>
      <c r="AG1030" s="162">
        <f>IF(SUMPRODUCT(($A$4:$A1030=A1030)*($V$4:$V1030=V1030))&gt;1,0,1)</f>
        <v>0</v>
      </c>
    </row>
    <row r="1031" spans="1:33" s="162" customFormat="1" ht="15" customHeight="1">
      <c r="A1031" s="162" t="s">
        <v>2847</v>
      </c>
      <c r="B1031" s="162" t="s">
        <v>2848</v>
      </c>
      <c r="C1031" s="162" t="s">
        <v>38</v>
      </c>
      <c r="D1031" s="162" t="s">
        <v>2702</v>
      </c>
      <c r="F1031" s="162" t="s">
        <v>16</v>
      </c>
      <c r="G1031" s="162" t="str">
        <f>CHOOSE(MONTH(H1031), "Janvier", "Fevrier", "Mars", "Avril", "Mai", "Juin", "Juillet", "Aout", "Septembre", "Octobre", "Novembre", "Decembre")</f>
        <v>Octobre</v>
      </c>
      <c r="H1031" s="153">
        <v>42655</v>
      </c>
      <c r="I1031" s="84" t="s">
        <v>1051</v>
      </c>
      <c r="J1031" s="162" t="s">
        <v>1052</v>
      </c>
      <c r="K1031" s="162" t="s">
        <v>1062</v>
      </c>
      <c r="L1031" s="72"/>
      <c r="M1031" s="80" t="str">
        <f>IFERROR(VLOOKUP(K1031,REFERENCES!R:S,2,FALSE),"")</f>
        <v>Nombre</v>
      </c>
      <c r="N1031" s="75">
        <v>20</v>
      </c>
      <c r="O1031" s="75"/>
      <c r="P1031" s="75"/>
      <c r="Q1031" s="75"/>
      <c r="R1031" s="79">
        <v>100</v>
      </c>
      <c r="S1031" s="75">
        <v>20</v>
      </c>
      <c r="U1031" s="162" t="s">
        <v>169</v>
      </c>
      <c r="V1031" s="162" t="s">
        <v>328</v>
      </c>
      <c r="W1031" s="86"/>
      <c r="X1031" s="166" t="s">
        <v>1135</v>
      </c>
      <c r="AB1031" s="162" t="str">
        <f>UPPER(LEFT(A1031,3)&amp;YEAR(H1031)&amp;MONTH(H1031)&amp;DAY((H1031))&amp;LEFT(U1031,2)&amp;LEFT(V1031,2)&amp;LEFT(W1031,2))</f>
        <v>CRO20161012NOBA</v>
      </c>
      <c r="AC1031" s="162">
        <f>COUNTIF($AB$4:$AB$297,AB1031)</f>
        <v>0</v>
      </c>
      <c r="AD1031" s="162" t="str">
        <f>VLOOKUP(U1031,NIVEAUXADMIN!A:B,2,FALSE)</f>
        <v>HT09</v>
      </c>
      <c r="AE1031" s="162" t="str">
        <f>VLOOKUP(V1031,NIVEAUXADMIN!E:F,2,FALSE)</f>
        <v>HT09932</v>
      </c>
      <c r="AF1031" s="162" t="e">
        <f>VLOOKUP(W1031,NIVEAUXADMIN!I:J,2,FALSE)</f>
        <v>#N/A</v>
      </c>
      <c r="AG1031" s="162">
        <f>IF(SUMPRODUCT(($A$4:$A1031=A1031)*($V$4:$V1031=V1031))&gt;1,0,1)</f>
        <v>0</v>
      </c>
    </row>
    <row r="1032" spans="1:33" s="162" customFormat="1" ht="15" customHeight="1">
      <c r="A1032" s="162" t="s">
        <v>2847</v>
      </c>
      <c r="B1032" s="162" t="s">
        <v>2848</v>
      </c>
      <c r="C1032" s="162" t="s">
        <v>38</v>
      </c>
      <c r="D1032" s="162" t="s">
        <v>2702</v>
      </c>
      <c r="F1032" s="162" t="s">
        <v>16</v>
      </c>
      <c r="G1032" s="162" t="str">
        <f>CHOOSE(MONTH(H1032), "Janvier", "Fevrier", "Mars", "Avril", "Mai", "Juin", "Juillet", "Aout", "Septembre", "Octobre", "Novembre", "Decembre")</f>
        <v>Octobre</v>
      </c>
      <c r="H1032" s="153">
        <v>42655</v>
      </c>
      <c r="I1032" s="84" t="s">
        <v>1051</v>
      </c>
      <c r="J1032" s="162" t="s">
        <v>1052</v>
      </c>
      <c r="K1032" s="162" t="s">
        <v>1063</v>
      </c>
      <c r="L1032" s="72"/>
      <c r="M1032" s="80" t="str">
        <f>IFERROR(VLOOKUP(K1032,REFERENCES!R:S,2,FALSE),"")</f>
        <v>Nombre</v>
      </c>
      <c r="N1032" s="75">
        <v>20</v>
      </c>
      <c r="O1032" s="75"/>
      <c r="P1032" s="75"/>
      <c r="Q1032" s="75"/>
      <c r="R1032" s="79">
        <v>100</v>
      </c>
      <c r="S1032" s="75">
        <v>20</v>
      </c>
      <c r="U1032" s="162" t="s">
        <v>169</v>
      </c>
      <c r="V1032" s="162" t="s">
        <v>328</v>
      </c>
      <c r="W1032" s="86"/>
      <c r="X1032" s="166" t="s">
        <v>1135</v>
      </c>
      <c r="AB1032" s="162" t="str">
        <f>UPPER(LEFT(A1032,3)&amp;YEAR(H1032)&amp;MONTH(H1032)&amp;DAY((H1032))&amp;LEFT(U1032,2)&amp;LEFT(V1032,2)&amp;LEFT(W1032,2))</f>
        <v>CRO20161012NOBA</v>
      </c>
      <c r="AC1032" s="162">
        <f>COUNTIF($AB$4:$AB$297,AB1032)</f>
        <v>0</v>
      </c>
      <c r="AD1032" s="162" t="str">
        <f>VLOOKUP(U1032,NIVEAUXADMIN!A:B,2,FALSE)</f>
        <v>HT09</v>
      </c>
      <c r="AE1032" s="162" t="str">
        <f>VLOOKUP(V1032,NIVEAUXADMIN!E:F,2,FALSE)</f>
        <v>HT09932</v>
      </c>
      <c r="AF1032" s="162" t="e">
        <f>VLOOKUP(W1032,NIVEAUXADMIN!I:J,2,FALSE)</f>
        <v>#N/A</v>
      </c>
      <c r="AG1032" s="162">
        <f>IF(SUMPRODUCT(($A$4:$A1032=A1032)*($V$4:$V1032=V1032))&gt;1,0,1)</f>
        <v>0</v>
      </c>
    </row>
    <row r="1033" spans="1:33" s="162" customFormat="1" ht="15" customHeight="1">
      <c r="A1033" s="162" t="s">
        <v>2847</v>
      </c>
      <c r="B1033" s="162" t="s">
        <v>2848</v>
      </c>
      <c r="C1033" s="162" t="s">
        <v>38</v>
      </c>
      <c r="D1033" s="162" t="s">
        <v>2702</v>
      </c>
      <c r="F1033" s="162" t="s">
        <v>16</v>
      </c>
      <c r="G1033" s="162" t="str">
        <f>CHOOSE(MONTH(H1033), "Janvier", "Fevrier", "Mars", "Avril", "Mai", "Juin", "Juillet", "Aout", "Septembre", "Octobre", "Novembre", "Decembre")</f>
        <v>Octobre</v>
      </c>
      <c r="H1033" s="153">
        <v>42655</v>
      </c>
      <c r="I1033" s="84" t="s">
        <v>1051</v>
      </c>
      <c r="J1033" s="162" t="s">
        <v>1052</v>
      </c>
      <c r="K1033" s="162" t="s">
        <v>1054</v>
      </c>
      <c r="L1033" s="72"/>
      <c r="M1033" s="80" t="str">
        <f>IFERROR(VLOOKUP(K1033,REFERENCES!R:S,2,FALSE),"")</f>
        <v>Nombre</v>
      </c>
      <c r="N1033" s="75">
        <v>40</v>
      </c>
      <c r="O1033" s="75"/>
      <c r="P1033" s="75"/>
      <c r="Q1033" s="75"/>
      <c r="R1033" s="79">
        <v>100</v>
      </c>
      <c r="S1033" s="75">
        <v>20</v>
      </c>
      <c r="U1033" s="162" t="s">
        <v>169</v>
      </c>
      <c r="V1033" s="162" t="s">
        <v>328</v>
      </c>
      <c r="W1033" s="86"/>
      <c r="X1033" s="166" t="s">
        <v>1135</v>
      </c>
      <c r="AB1033" s="162" t="str">
        <f>UPPER(LEFT(A1033,3)&amp;YEAR(H1033)&amp;MONTH(H1033)&amp;DAY((H1033))&amp;LEFT(U1033,2)&amp;LEFT(V1033,2)&amp;LEFT(W1033,2))</f>
        <v>CRO20161012NOBA</v>
      </c>
      <c r="AC1033" s="162">
        <f>COUNTIF($AB$4:$AB$297,AB1033)</f>
        <v>0</v>
      </c>
      <c r="AD1033" s="162" t="str">
        <f>VLOOKUP(U1033,NIVEAUXADMIN!A:B,2,FALSE)</f>
        <v>HT09</v>
      </c>
      <c r="AE1033" s="162" t="str">
        <f>VLOOKUP(V1033,NIVEAUXADMIN!E:F,2,FALSE)</f>
        <v>HT09932</v>
      </c>
      <c r="AF1033" s="162" t="e">
        <f>VLOOKUP(W1033,NIVEAUXADMIN!I:J,2,FALSE)</f>
        <v>#N/A</v>
      </c>
      <c r="AG1033" s="162">
        <f>IF(SUMPRODUCT(($A$4:$A1033=A1033)*($V$4:$V1033=V1033))&gt;1,0,1)</f>
        <v>0</v>
      </c>
    </row>
    <row r="1034" spans="1:33" s="162" customFormat="1" ht="15" customHeight="1">
      <c r="A1034" s="162" t="s">
        <v>2847</v>
      </c>
      <c r="B1034" s="162" t="s">
        <v>2848</v>
      </c>
      <c r="C1034" s="162" t="s">
        <v>38</v>
      </c>
      <c r="D1034" s="162" t="s">
        <v>2702</v>
      </c>
      <c r="F1034" s="162" t="s">
        <v>16</v>
      </c>
      <c r="G1034" s="162" t="str">
        <f>CHOOSE(MONTH(H1034), "Janvier", "Fevrier", "Mars", "Avril", "Mai", "Juin", "Juillet", "Aout", "Septembre", "Octobre", "Novembre", "Decembre")</f>
        <v>Decembre</v>
      </c>
      <c r="H1034" s="153">
        <v>42727</v>
      </c>
      <c r="I1034" s="84" t="s">
        <v>1051</v>
      </c>
      <c r="J1034" s="162" t="s">
        <v>1052</v>
      </c>
      <c r="K1034" s="162" t="s">
        <v>1058</v>
      </c>
      <c r="L1034" s="72"/>
      <c r="M1034" s="80" t="str">
        <f>IFERROR(VLOOKUP(K1034,REFERENCES!R:S,2,FALSE),"")</f>
        <v>Nombre</v>
      </c>
      <c r="N1034" s="75">
        <v>556</v>
      </c>
      <c r="O1034" s="75"/>
      <c r="P1034" s="75"/>
      <c r="Q1034" s="75"/>
      <c r="R1034" s="79">
        <v>1390</v>
      </c>
      <c r="S1034" s="75">
        <v>278</v>
      </c>
      <c r="U1034" s="162" t="s">
        <v>153</v>
      </c>
      <c r="V1034" s="162" t="s">
        <v>287</v>
      </c>
      <c r="W1034" s="86"/>
      <c r="X1034" s="166"/>
      <c r="AB1034" s="162" t="str">
        <f>UPPER(LEFT(A1034,3)&amp;YEAR(H1034)&amp;MONTH(H1034)&amp;DAY((H1034))&amp;LEFT(U1034,2)&amp;LEFT(V1034,2)&amp;LEFT(W1034,2))</f>
        <v>CRO20161223NIFO</v>
      </c>
      <c r="AC1034" s="162">
        <f>COUNTIF($AB$4:$AB$297,AB1034)</f>
        <v>0</v>
      </c>
      <c r="AD1034" s="162" t="str">
        <f>VLOOKUP(U1034,NIVEAUXADMIN!A:B,2,FALSE)</f>
        <v>HT10</v>
      </c>
      <c r="AE1034" s="162" t="str">
        <f>VLOOKUP(V1034,NIVEAUXADMIN!E:F,2,FALSE)</f>
        <v>HT101013</v>
      </c>
      <c r="AF1034" s="162" t="e">
        <f>VLOOKUP(W1034,NIVEAUXADMIN!I:J,2,FALSE)</f>
        <v>#N/A</v>
      </c>
      <c r="AG1034" s="162">
        <f>IF(SUMPRODUCT(($A$4:$A1034=A1034)*($V$4:$V1034=V1034))&gt;1,0,1)</f>
        <v>0</v>
      </c>
    </row>
    <row r="1035" spans="1:33" s="162" customFormat="1" ht="15" customHeight="1">
      <c r="A1035" s="162" t="s">
        <v>2847</v>
      </c>
      <c r="B1035" s="162" t="s">
        <v>2848</v>
      </c>
      <c r="C1035" s="162" t="s">
        <v>38</v>
      </c>
      <c r="D1035" s="162" t="s">
        <v>2702</v>
      </c>
      <c r="F1035" s="162" t="s">
        <v>16</v>
      </c>
      <c r="G1035" s="162" t="str">
        <f>CHOOSE(MONTH(H1035), "Janvier", "Fevrier", "Mars", "Avril", "Mai", "Juin", "Juillet", "Aout", "Septembre", "Octobre", "Novembre", "Decembre")</f>
        <v>Octobre</v>
      </c>
      <c r="H1035" s="153">
        <v>42663</v>
      </c>
      <c r="I1035" s="84" t="s">
        <v>1051</v>
      </c>
      <c r="J1035" s="162" t="s">
        <v>1052</v>
      </c>
      <c r="K1035" s="162" t="s">
        <v>1062</v>
      </c>
      <c r="L1035" s="72"/>
      <c r="M1035" s="80" t="str">
        <f>IFERROR(VLOOKUP(K1035,REFERENCES!R:S,2,FALSE),"")</f>
        <v>Nombre</v>
      </c>
      <c r="N1035" s="75">
        <v>115</v>
      </c>
      <c r="O1035" s="75"/>
      <c r="P1035" s="75"/>
      <c r="Q1035" s="75"/>
      <c r="R1035" s="79">
        <v>575</v>
      </c>
      <c r="S1035" s="75">
        <v>115</v>
      </c>
      <c r="U1035" s="162" t="s">
        <v>169</v>
      </c>
      <c r="V1035" s="162" t="s">
        <v>433</v>
      </c>
      <c r="W1035" s="86"/>
      <c r="X1035" s="166" t="s">
        <v>1139</v>
      </c>
      <c r="AB1035" s="162" t="str">
        <f>UPPER(LEFT(A1035,3)&amp;YEAR(H1035)&amp;MONTH(H1035)&amp;DAY((H1035))&amp;LEFT(U1035,2)&amp;LEFT(V1035,2)&amp;LEFT(W1035,2))</f>
        <v>CRO20161020NOJE</v>
      </c>
      <c r="AC1035" s="162">
        <f>COUNTIF($AB$4:$AB$297,AB1035)</f>
        <v>0</v>
      </c>
      <c r="AD1035" s="162" t="str">
        <f>VLOOKUP(U1035,NIVEAUXADMIN!A:B,2,FALSE)</f>
        <v>HT09</v>
      </c>
      <c r="AE1035" s="162" t="str">
        <f>VLOOKUP(V1035,NIVEAUXADMIN!E:F,2,FALSE)</f>
        <v>HT09934</v>
      </c>
      <c r="AF1035" s="162" t="e">
        <f>VLOOKUP(W1035,NIVEAUXADMIN!I:J,2,FALSE)</f>
        <v>#N/A</v>
      </c>
      <c r="AG1035" s="162">
        <f>IF(SUMPRODUCT(($A$4:$A1035=A1035)*($V$4:$V1035=V1035))&gt;1,0,1)</f>
        <v>0</v>
      </c>
    </row>
    <row r="1036" spans="1:33" s="162" customFormat="1" ht="15" customHeight="1">
      <c r="A1036" s="162" t="s">
        <v>2847</v>
      </c>
      <c r="B1036" s="162" t="s">
        <v>2848</v>
      </c>
      <c r="C1036" s="162" t="s">
        <v>38</v>
      </c>
      <c r="D1036" s="162" t="s">
        <v>2702</v>
      </c>
      <c r="F1036" s="162" t="s">
        <v>16</v>
      </c>
      <c r="G1036" s="162" t="str">
        <f>CHOOSE(MONTH(H1036), "Janvier", "Fevrier", "Mars", "Avril", "Mai", "Juin", "Juillet", "Aout", "Septembre", "Octobre", "Novembre", "Decembre")</f>
        <v>Octobre</v>
      </c>
      <c r="H1036" s="153">
        <v>42663</v>
      </c>
      <c r="I1036" s="84" t="s">
        <v>1051</v>
      </c>
      <c r="J1036" s="162" t="s">
        <v>1052</v>
      </c>
      <c r="K1036" s="162" t="s">
        <v>1063</v>
      </c>
      <c r="L1036" s="72"/>
      <c r="M1036" s="80" t="str">
        <f>IFERROR(VLOOKUP(K1036,REFERENCES!R:S,2,FALSE),"")</f>
        <v>Nombre</v>
      </c>
      <c r="N1036" s="75">
        <v>115</v>
      </c>
      <c r="O1036" s="75"/>
      <c r="P1036" s="75"/>
      <c r="Q1036" s="75"/>
      <c r="R1036" s="79">
        <v>575</v>
      </c>
      <c r="S1036" s="75">
        <v>115</v>
      </c>
      <c r="U1036" s="162" t="s">
        <v>169</v>
      </c>
      <c r="V1036" s="162" t="s">
        <v>433</v>
      </c>
      <c r="W1036" s="86"/>
      <c r="X1036" s="166" t="s">
        <v>1139</v>
      </c>
      <c r="AB1036" s="162" t="str">
        <f>UPPER(LEFT(A1036,3)&amp;YEAR(H1036)&amp;MONTH(H1036)&amp;DAY((H1036))&amp;LEFT(U1036,2)&amp;LEFT(V1036,2)&amp;LEFT(W1036,2))</f>
        <v>CRO20161020NOJE</v>
      </c>
      <c r="AC1036" s="162">
        <f>COUNTIF($AB$4:$AB$297,AB1036)</f>
        <v>0</v>
      </c>
      <c r="AD1036" s="162" t="str">
        <f>VLOOKUP(U1036,NIVEAUXADMIN!A:B,2,FALSE)</f>
        <v>HT09</v>
      </c>
      <c r="AE1036" s="162" t="str">
        <f>VLOOKUP(V1036,NIVEAUXADMIN!E:F,2,FALSE)</f>
        <v>HT09934</v>
      </c>
      <c r="AF1036" s="162" t="e">
        <f>VLOOKUP(W1036,NIVEAUXADMIN!I:J,2,FALSE)</f>
        <v>#N/A</v>
      </c>
      <c r="AG1036" s="162">
        <f>IF(SUMPRODUCT(($A$4:$A1036=A1036)*($V$4:$V1036=V1036))&gt;1,0,1)</f>
        <v>0</v>
      </c>
    </row>
    <row r="1037" spans="1:33" s="162" customFormat="1" ht="15" customHeight="1">
      <c r="A1037" s="162" t="s">
        <v>2847</v>
      </c>
      <c r="B1037" s="162" t="s">
        <v>2848</v>
      </c>
      <c r="C1037" s="162" t="s">
        <v>38</v>
      </c>
      <c r="D1037" s="162" t="s">
        <v>2702</v>
      </c>
      <c r="F1037" s="162" t="s">
        <v>16</v>
      </c>
      <c r="G1037" s="162" t="str">
        <f>CHOOSE(MONTH(H1037), "Janvier", "Fevrier", "Mars", "Avril", "Mai", "Juin", "Juillet", "Aout", "Septembre", "Octobre", "Novembre", "Decembre")</f>
        <v>Octobre</v>
      </c>
      <c r="H1037" s="153">
        <v>42663</v>
      </c>
      <c r="I1037" s="84" t="s">
        <v>1051</v>
      </c>
      <c r="J1037" s="162" t="s">
        <v>1052</v>
      </c>
      <c r="K1037" s="162" t="s">
        <v>1054</v>
      </c>
      <c r="L1037" s="72"/>
      <c r="M1037" s="80" t="str">
        <f>IFERROR(VLOOKUP(K1037,REFERENCES!R:S,2,FALSE),"")</f>
        <v>Nombre</v>
      </c>
      <c r="N1037" s="75">
        <v>230</v>
      </c>
      <c r="O1037" s="75"/>
      <c r="P1037" s="75"/>
      <c r="Q1037" s="75"/>
      <c r="R1037" s="79">
        <v>575</v>
      </c>
      <c r="S1037" s="75">
        <v>115</v>
      </c>
      <c r="U1037" s="162" t="s">
        <v>169</v>
      </c>
      <c r="V1037" s="162" t="s">
        <v>433</v>
      </c>
      <c r="W1037" s="86"/>
      <c r="X1037" s="166" t="s">
        <v>1139</v>
      </c>
      <c r="AB1037" s="162" t="str">
        <f>UPPER(LEFT(A1037,3)&amp;YEAR(H1037)&amp;MONTH(H1037)&amp;DAY((H1037))&amp;LEFT(U1037,2)&amp;LEFT(V1037,2)&amp;LEFT(W1037,2))</f>
        <v>CRO20161020NOJE</v>
      </c>
      <c r="AC1037" s="162">
        <f>COUNTIF($AB$4:$AB$297,AB1037)</f>
        <v>0</v>
      </c>
      <c r="AD1037" s="162" t="str">
        <f>VLOOKUP(U1037,NIVEAUXADMIN!A:B,2,FALSE)</f>
        <v>HT09</v>
      </c>
      <c r="AE1037" s="162" t="str">
        <f>VLOOKUP(V1037,NIVEAUXADMIN!E:F,2,FALSE)</f>
        <v>HT09934</v>
      </c>
      <c r="AF1037" s="162" t="e">
        <f>VLOOKUP(W1037,NIVEAUXADMIN!I:J,2,FALSE)</f>
        <v>#N/A</v>
      </c>
      <c r="AG1037" s="162">
        <f>IF(SUMPRODUCT(($A$4:$A1037=A1037)*($V$4:$V1037=V1037))&gt;1,0,1)</f>
        <v>0</v>
      </c>
    </row>
    <row r="1038" spans="1:33" s="162" customFormat="1" ht="15" customHeight="1">
      <c r="A1038" s="162" t="s">
        <v>2697</v>
      </c>
      <c r="B1038" s="162" t="s">
        <v>2697</v>
      </c>
      <c r="C1038" s="162" t="s">
        <v>38</v>
      </c>
      <c r="D1038" s="162" t="s">
        <v>2702</v>
      </c>
      <c r="F1038" s="162" t="s">
        <v>16</v>
      </c>
      <c r="G1038" s="162" t="str">
        <f>CHOOSE(MONTH(H1038), "Janvier", "Fevrier", "Mars", "Avril", "Mai", "Juin", "Juillet", "Aout", "Septembre", "Octobre", "Novembre", "Decembre")</f>
        <v>Novembre</v>
      </c>
      <c r="H1038" s="153">
        <v>42704</v>
      </c>
      <c r="I1038" s="84" t="s">
        <v>1051</v>
      </c>
      <c r="J1038" s="162" t="s">
        <v>1052</v>
      </c>
      <c r="K1038" s="162" t="s">
        <v>1062</v>
      </c>
      <c r="L1038" s="72"/>
      <c r="M1038" s="80" t="str">
        <f>IFERROR(VLOOKUP(K1038,REFERENCES!R:S,2,FALSE),"")</f>
        <v>Nombre</v>
      </c>
      <c r="N1038" s="75">
        <v>231</v>
      </c>
      <c r="O1038" s="75"/>
      <c r="P1038" s="75"/>
      <c r="Q1038" s="75"/>
      <c r="R1038" s="79">
        <v>1155</v>
      </c>
      <c r="S1038" s="75">
        <v>231</v>
      </c>
      <c r="U1038" s="162" t="s">
        <v>174</v>
      </c>
      <c r="V1038" s="162" t="s">
        <v>494</v>
      </c>
      <c r="W1038" s="86" t="s">
        <v>1696</v>
      </c>
      <c r="X1038" s="166" t="s">
        <v>2804</v>
      </c>
      <c r="AB1038" s="162" t="str">
        <f>UPPER(LEFT(A1038,3)&amp;YEAR(H1038)&amp;MONTH(H1038)&amp;DAY((H1038))&amp;LEFT(U1038,2)&amp;LEFT(V1038,2)&amp;LEFT(W1038,2))</f>
        <v>CRO20161130OUPO5È</v>
      </c>
      <c r="AC1038" s="162">
        <f>COUNTIF($AB$4:$AB$297,AB1038)</f>
        <v>0</v>
      </c>
      <c r="AD1038" s="162" t="str">
        <f>VLOOKUP(U1038,NIVEAUXADMIN!A:B,2,FALSE)</f>
        <v>HT01</v>
      </c>
      <c r="AE1038" s="162" t="str">
        <f>VLOOKUP(V1038,NIVEAUXADMIN!E:F,2,FALSE)</f>
        <v>HT01152</v>
      </c>
      <c r="AF1038" s="162" t="str">
        <f>VLOOKUP(W1038,NIVEAUXADMIN!I:J,2,FALSE)</f>
        <v>HT01152-05</v>
      </c>
      <c r="AG1038" s="162">
        <f>IF(SUMPRODUCT(($A$4:$A1038=A1038)*($V$4:$V1038=V1038))&gt;1,0,1)</f>
        <v>1</v>
      </c>
    </row>
    <row r="1039" spans="1:33" s="162" customFormat="1" ht="15" customHeight="1">
      <c r="A1039" s="162" t="s">
        <v>2697</v>
      </c>
      <c r="B1039" s="162" t="s">
        <v>2697</v>
      </c>
      <c r="C1039" s="162" t="s">
        <v>38</v>
      </c>
      <c r="D1039" s="162" t="s">
        <v>2702</v>
      </c>
      <c r="F1039" s="162" t="s">
        <v>16</v>
      </c>
      <c r="G1039" s="162" t="str">
        <f>CHOOSE(MONTH(H1039), "Janvier", "Fevrier", "Mars", "Avril", "Mai", "Juin", "Juillet", "Aout", "Septembre", "Octobre", "Novembre", "Decembre")</f>
        <v>Novembre</v>
      </c>
      <c r="H1039" s="153">
        <v>42704</v>
      </c>
      <c r="I1039" s="84" t="s">
        <v>1049</v>
      </c>
      <c r="J1039" s="162" t="s">
        <v>1053</v>
      </c>
      <c r="K1039" s="162" t="s">
        <v>1064</v>
      </c>
      <c r="L1039" s="72"/>
      <c r="M1039" s="80" t="str">
        <f>IFERROR(VLOOKUP(K1039,REFERENCES!R:S,2,FALSE),"")</f>
        <v>Nombre</v>
      </c>
      <c r="N1039" s="75">
        <v>151</v>
      </c>
      <c r="O1039" s="75"/>
      <c r="P1039" s="75"/>
      <c r="Q1039" s="75"/>
      <c r="R1039" s="79">
        <v>1155</v>
      </c>
      <c r="S1039" s="75">
        <v>231</v>
      </c>
      <c r="U1039" s="162" t="s">
        <v>174</v>
      </c>
      <c r="V1039" s="162" t="s">
        <v>494</v>
      </c>
      <c r="W1039" s="86" t="s">
        <v>1696</v>
      </c>
      <c r="X1039" s="166" t="s">
        <v>2804</v>
      </c>
      <c r="AB1039" s="162" t="str">
        <f>UPPER(LEFT(A1039,3)&amp;YEAR(H1039)&amp;MONTH(H1039)&amp;DAY((H1039))&amp;LEFT(U1039,2)&amp;LEFT(V1039,2)&amp;LEFT(W1039,2))</f>
        <v>CRO20161130OUPO5È</v>
      </c>
      <c r="AC1039" s="162">
        <f>COUNTIF($AB$4:$AB$297,AB1039)</f>
        <v>0</v>
      </c>
      <c r="AD1039" s="162" t="str">
        <f>VLOOKUP(U1039,NIVEAUXADMIN!A:B,2,FALSE)</f>
        <v>HT01</v>
      </c>
      <c r="AE1039" s="162" t="str">
        <f>VLOOKUP(V1039,NIVEAUXADMIN!E:F,2,FALSE)</f>
        <v>HT01152</v>
      </c>
      <c r="AF1039" s="162" t="str">
        <f>VLOOKUP(W1039,NIVEAUXADMIN!I:J,2,FALSE)</f>
        <v>HT01152-05</v>
      </c>
      <c r="AG1039" s="162">
        <f>IF(SUMPRODUCT(($A$4:$A1039=A1039)*($V$4:$V1039=V1039))&gt;1,0,1)</f>
        <v>0</v>
      </c>
    </row>
    <row r="1040" spans="1:33" s="162" customFormat="1" ht="15" customHeight="1">
      <c r="A1040" s="162" t="s">
        <v>2697</v>
      </c>
      <c r="B1040" s="162" t="s">
        <v>2697</v>
      </c>
      <c r="C1040" s="162" t="s">
        <v>38</v>
      </c>
      <c r="D1040" s="162" t="s">
        <v>2702</v>
      </c>
      <c r="F1040" s="162" t="s">
        <v>16</v>
      </c>
      <c r="G1040" s="162" t="str">
        <f>CHOOSE(MONTH(H1040), "Janvier", "Fevrier", "Mars", "Avril", "Mai", "Juin", "Juillet", "Aout", "Septembre", "Octobre", "Novembre", "Decembre")</f>
        <v>Novembre</v>
      </c>
      <c r="H1040" s="153">
        <v>42704</v>
      </c>
      <c r="I1040" s="84" t="s">
        <v>1049</v>
      </c>
      <c r="J1040" s="162" t="s">
        <v>1053</v>
      </c>
      <c r="K1040" s="162" t="s">
        <v>1048</v>
      </c>
      <c r="L1040" s="72"/>
      <c r="M1040" s="80" t="str">
        <f>IFERROR(VLOOKUP(K1040,REFERENCES!R:S,2,FALSE),"")</f>
        <v>Nombre</v>
      </c>
      <c r="N1040" s="75">
        <v>151</v>
      </c>
      <c r="O1040" s="75"/>
      <c r="P1040" s="75"/>
      <c r="Q1040" s="75"/>
      <c r="R1040" s="79">
        <v>1155</v>
      </c>
      <c r="S1040" s="75">
        <v>231</v>
      </c>
      <c r="U1040" s="162" t="s">
        <v>174</v>
      </c>
      <c r="V1040" s="162" t="s">
        <v>494</v>
      </c>
      <c r="W1040" s="86" t="s">
        <v>1696</v>
      </c>
      <c r="X1040" s="166" t="s">
        <v>2804</v>
      </c>
      <c r="AB1040" s="162" t="str">
        <f>UPPER(LEFT(A1040,3)&amp;YEAR(H1040)&amp;MONTH(H1040)&amp;DAY((H1040))&amp;LEFT(U1040,2)&amp;LEFT(V1040,2)&amp;LEFT(W1040,2))</f>
        <v>CRO20161130OUPO5È</v>
      </c>
      <c r="AC1040" s="162">
        <f>COUNTIF($AB$4:$AB$297,AB1040)</f>
        <v>0</v>
      </c>
      <c r="AD1040" s="162" t="str">
        <f>VLOOKUP(U1040,NIVEAUXADMIN!A:B,2,FALSE)</f>
        <v>HT01</v>
      </c>
      <c r="AE1040" s="162" t="str">
        <f>VLOOKUP(V1040,NIVEAUXADMIN!E:F,2,FALSE)</f>
        <v>HT01152</v>
      </c>
      <c r="AF1040" s="162" t="str">
        <f>VLOOKUP(W1040,NIVEAUXADMIN!I:J,2,FALSE)</f>
        <v>HT01152-05</v>
      </c>
      <c r="AG1040" s="162">
        <f>IF(SUMPRODUCT(($A$4:$A1040=A1040)*($V$4:$V1040=V1040))&gt;1,0,1)</f>
        <v>0</v>
      </c>
    </row>
    <row r="1041" spans="1:33" s="162" customFormat="1" ht="15" customHeight="1">
      <c r="A1041" s="162" t="s">
        <v>2697</v>
      </c>
      <c r="B1041" s="162" t="s">
        <v>2697</v>
      </c>
      <c r="C1041" s="162" t="s">
        <v>38</v>
      </c>
      <c r="D1041" s="162" t="s">
        <v>2702</v>
      </c>
      <c r="F1041" s="162" t="s">
        <v>16</v>
      </c>
      <c r="G1041" s="162" t="str">
        <f>CHOOSE(MONTH(H1041), "Janvier", "Fevrier", "Mars", "Avril", "Mai", "Juin", "Juillet", "Aout", "Septembre", "Octobre", "Novembre", "Decembre")</f>
        <v>Novembre</v>
      </c>
      <c r="H1041" s="153">
        <v>42704</v>
      </c>
      <c r="I1041" s="84" t="s">
        <v>1051</v>
      </c>
      <c r="J1041" s="162" t="s">
        <v>1052</v>
      </c>
      <c r="K1041" s="162" t="s">
        <v>1063</v>
      </c>
      <c r="L1041" s="72"/>
      <c r="M1041" s="80" t="str">
        <f>IFERROR(VLOOKUP(K1041,REFERENCES!R:S,2,FALSE),"")</f>
        <v>Nombre</v>
      </c>
      <c r="N1041" s="75">
        <v>231</v>
      </c>
      <c r="O1041" s="75"/>
      <c r="P1041" s="75"/>
      <c r="Q1041" s="75"/>
      <c r="R1041" s="79">
        <v>1155</v>
      </c>
      <c r="S1041" s="75">
        <v>231</v>
      </c>
      <c r="U1041" s="162" t="s">
        <v>174</v>
      </c>
      <c r="V1041" s="162" t="s">
        <v>494</v>
      </c>
      <c r="W1041" s="86" t="s">
        <v>1696</v>
      </c>
      <c r="X1041" s="166" t="s">
        <v>2804</v>
      </c>
      <c r="AB1041" s="162" t="str">
        <f>UPPER(LEFT(A1041,3)&amp;YEAR(H1041)&amp;MONTH(H1041)&amp;DAY((H1041))&amp;LEFT(U1041,2)&amp;LEFT(V1041,2)&amp;LEFT(W1041,2))</f>
        <v>CRO20161130OUPO5È</v>
      </c>
      <c r="AC1041" s="162">
        <f>COUNTIF($AB$4:$AB$297,AB1041)</f>
        <v>0</v>
      </c>
      <c r="AD1041" s="162" t="str">
        <f>VLOOKUP(U1041,NIVEAUXADMIN!A:B,2,FALSE)</f>
        <v>HT01</v>
      </c>
      <c r="AE1041" s="162" t="str">
        <f>VLOOKUP(V1041,NIVEAUXADMIN!E:F,2,FALSE)</f>
        <v>HT01152</v>
      </c>
      <c r="AF1041" s="162" t="str">
        <f>VLOOKUP(W1041,NIVEAUXADMIN!I:J,2,FALSE)</f>
        <v>HT01152-05</v>
      </c>
      <c r="AG1041" s="162">
        <f>IF(SUMPRODUCT(($A$4:$A1041=A1041)*($V$4:$V1041=V1041))&gt;1,0,1)</f>
        <v>0</v>
      </c>
    </row>
    <row r="1042" spans="1:33" s="162" customFormat="1" ht="15" customHeight="1">
      <c r="A1042" s="162" t="s">
        <v>2697</v>
      </c>
      <c r="B1042" s="162" t="s">
        <v>2697</v>
      </c>
      <c r="C1042" s="162" t="s">
        <v>38</v>
      </c>
      <c r="D1042" s="162" t="s">
        <v>2702</v>
      </c>
      <c r="F1042" s="162" t="s">
        <v>16</v>
      </c>
      <c r="G1042" s="162" t="str">
        <f>CHOOSE(MONTH(H1042), "Janvier", "Fevrier", "Mars", "Avril", "Mai", "Juin", "Juillet", "Aout", "Septembre", "Octobre", "Novembre", "Decembre")</f>
        <v>Novembre</v>
      </c>
      <c r="H1042" s="153">
        <v>42704</v>
      </c>
      <c r="I1042" s="84" t="s">
        <v>1051</v>
      </c>
      <c r="J1042" s="162" t="s">
        <v>1052</v>
      </c>
      <c r="K1042" s="162" t="s">
        <v>1058</v>
      </c>
      <c r="L1042" s="72"/>
      <c r="M1042" s="80" t="str">
        <f>IFERROR(VLOOKUP(K1042,REFERENCES!R:S,2,FALSE),"")</f>
        <v>Nombre</v>
      </c>
      <c r="N1042" s="75">
        <v>231</v>
      </c>
      <c r="O1042" s="75"/>
      <c r="P1042" s="75"/>
      <c r="Q1042" s="75"/>
      <c r="R1042" s="79">
        <v>1155</v>
      </c>
      <c r="S1042" s="75">
        <v>231</v>
      </c>
      <c r="U1042" s="162" t="s">
        <v>174</v>
      </c>
      <c r="V1042" s="162" t="s">
        <v>494</v>
      </c>
      <c r="W1042" s="86" t="s">
        <v>1696</v>
      </c>
      <c r="X1042" s="166" t="s">
        <v>2804</v>
      </c>
      <c r="AB1042" s="162" t="str">
        <f>UPPER(LEFT(A1042,3)&amp;YEAR(H1042)&amp;MONTH(H1042)&amp;DAY((H1042))&amp;LEFT(U1042,2)&amp;LEFT(V1042,2)&amp;LEFT(W1042,2))</f>
        <v>CRO20161130OUPO5È</v>
      </c>
      <c r="AC1042" s="162">
        <f>COUNTIF($AB$4:$AB$297,AB1042)</f>
        <v>0</v>
      </c>
      <c r="AD1042" s="162" t="str">
        <f>VLOOKUP(U1042,NIVEAUXADMIN!A:B,2,FALSE)</f>
        <v>HT01</v>
      </c>
      <c r="AE1042" s="162" t="str">
        <f>VLOOKUP(V1042,NIVEAUXADMIN!E:F,2,FALSE)</f>
        <v>HT01152</v>
      </c>
      <c r="AF1042" s="162" t="str">
        <f>VLOOKUP(W1042,NIVEAUXADMIN!I:J,2,FALSE)</f>
        <v>HT01152-05</v>
      </c>
      <c r="AG1042" s="162">
        <f>IF(SUMPRODUCT(($A$4:$A1042=A1042)*($V$4:$V1042=V1042))&gt;1,0,1)</f>
        <v>0</v>
      </c>
    </row>
    <row r="1043" spans="1:33" s="162" customFormat="1" ht="15" customHeight="1">
      <c r="A1043" s="162" t="s">
        <v>2697</v>
      </c>
      <c r="B1043" s="162" t="s">
        <v>2697</v>
      </c>
      <c r="C1043" s="162" t="s">
        <v>38</v>
      </c>
      <c r="D1043" s="162" t="s">
        <v>2702</v>
      </c>
      <c r="F1043" s="162" t="s">
        <v>16</v>
      </c>
      <c r="G1043" s="162" t="str">
        <f>CHOOSE(MONTH(H1043), "Janvier", "Fevrier", "Mars", "Avril", "Mai", "Juin", "Juillet", "Aout", "Septembre", "Octobre", "Novembre", "Decembre")</f>
        <v>Novembre</v>
      </c>
      <c r="H1043" s="153">
        <v>42704</v>
      </c>
      <c r="I1043" s="84" t="s">
        <v>1051</v>
      </c>
      <c r="J1043" s="162" t="s">
        <v>1052</v>
      </c>
      <c r="K1043" s="162" t="s">
        <v>1062</v>
      </c>
      <c r="L1043" s="72"/>
      <c r="M1043" s="80" t="str">
        <f>IFERROR(VLOOKUP(K1043,REFERENCES!R:S,2,FALSE),"")</f>
        <v>Nombre</v>
      </c>
      <c r="N1043" s="75">
        <v>110</v>
      </c>
      <c r="O1043" s="75"/>
      <c r="P1043" s="75"/>
      <c r="Q1043" s="75"/>
      <c r="R1043" s="79">
        <v>550</v>
      </c>
      <c r="S1043" s="75">
        <v>110</v>
      </c>
      <c r="U1043" s="162" t="s">
        <v>174</v>
      </c>
      <c r="V1043" s="162" t="s">
        <v>494</v>
      </c>
      <c r="W1043" s="86" t="s">
        <v>1730</v>
      </c>
      <c r="X1043" s="166" t="s">
        <v>2527</v>
      </c>
      <c r="AB1043" s="162" t="str">
        <f>UPPER(LEFT(A1043,3)&amp;YEAR(H1043)&amp;MONTH(H1043)&amp;DAY((H1043))&amp;LEFT(U1043,2)&amp;LEFT(V1043,2)&amp;LEFT(W1043,2))</f>
        <v>CRO20161130OUPO6È</v>
      </c>
      <c r="AC1043" s="162">
        <f>COUNTIF($AB$4:$AB$297,AB1043)</f>
        <v>0</v>
      </c>
      <c r="AD1043" s="162" t="str">
        <f>VLOOKUP(U1043,NIVEAUXADMIN!A:B,2,FALSE)</f>
        <v>HT01</v>
      </c>
      <c r="AE1043" s="162" t="str">
        <f>VLOOKUP(V1043,NIVEAUXADMIN!E:F,2,FALSE)</f>
        <v>HT01152</v>
      </c>
      <c r="AF1043" s="162" t="str">
        <f>VLOOKUP(W1043,NIVEAUXADMIN!I:J,2,FALSE)</f>
        <v>HT01152-01</v>
      </c>
      <c r="AG1043" s="162">
        <f>IF(SUMPRODUCT(($A$4:$A1043=A1043)*($V$4:$V1043=V1043))&gt;1,0,1)</f>
        <v>0</v>
      </c>
    </row>
    <row r="1044" spans="1:33" s="162" customFormat="1" ht="15" customHeight="1">
      <c r="A1044" s="162" t="s">
        <v>2697</v>
      </c>
      <c r="B1044" s="162" t="s">
        <v>2697</v>
      </c>
      <c r="C1044" s="162" t="s">
        <v>38</v>
      </c>
      <c r="D1044" s="162" t="s">
        <v>2702</v>
      </c>
      <c r="F1044" s="162" t="s">
        <v>16</v>
      </c>
      <c r="G1044" s="162" t="str">
        <f>CHOOSE(MONTH(H1044), "Janvier", "Fevrier", "Mars", "Avril", "Mai", "Juin", "Juillet", "Aout", "Septembre", "Octobre", "Novembre", "Decembre")</f>
        <v>Novembre</v>
      </c>
      <c r="H1044" s="153">
        <v>42704</v>
      </c>
      <c r="I1044" s="84" t="s">
        <v>1051</v>
      </c>
      <c r="J1044" s="162" t="s">
        <v>1052</v>
      </c>
      <c r="K1044" s="162" t="s">
        <v>1059</v>
      </c>
      <c r="L1044" s="72"/>
      <c r="M1044" s="80" t="str">
        <f>IFERROR(VLOOKUP(K1044,REFERENCES!R:S,2,FALSE),"")</f>
        <v>Nombre</v>
      </c>
      <c r="N1044" s="75">
        <v>11000</v>
      </c>
      <c r="O1044" s="75"/>
      <c r="P1044" s="75"/>
      <c r="Q1044" s="75"/>
      <c r="R1044" s="79">
        <v>550</v>
      </c>
      <c r="S1044" s="75">
        <v>110</v>
      </c>
      <c r="U1044" s="162" t="s">
        <v>174</v>
      </c>
      <c r="V1044" s="162" t="s">
        <v>494</v>
      </c>
      <c r="W1044" s="86" t="s">
        <v>1730</v>
      </c>
      <c r="X1044" s="166" t="s">
        <v>2527</v>
      </c>
      <c r="AB1044" s="162" t="str">
        <f>UPPER(LEFT(A1044,3)&amp;YEAR(H1044)&amp;MONTH(H1044)&amp;DAY((H1044))&amp;LEFT(U1044,2)&amp;LEFT(V1044,2)&amp;LEFT(W1044,2))</f>
        <v>CRO20161130OUPO6È</v>
      </c>
      <c r="AC1044" s="162">
        <f>COUNTIF($AB$4:$AB$297,AB1044)</f>
        <v>0</v>
      </c>
      <c r="AD1044" s="162" t="str">
        <f>VLOOKUP(U1044,NIVEAUXADMIN!A:B,2,FALSE)</f>
        <v>HT01</v>
      </c>
      <c r="AE1044" s="162" t="str">
        <f>VLOOKUP(V1044,NIVEAUXADMIN!E:F,2,FALSE)</f>
        <v>HT01152</v>
      </c>
      <c r="AF1044" s="162" t="str">
        <f>VLOOKUP(W1044,NIVEAUXADMIN!I:J,2,FALSE)</f>
        <v>HT01152-01</v>
      </c>
      <c r="AG1044" s="162">
        <f>IF(SUMPRODUCT(($A$4:$A1044=A1044)*($V$4:$V1044=V1044))&gt;1,0,1)</f>
        <v>0</v>
      </c>
    </row>
    <row r="1045" spans="1:33" s="162" customFormat="1" ht="15" customHeight="1">
      <c r="A1045" s="162" t="s">
        <v>2697</v>
      </c>
      <c r="B1045" s="162" t="s">
        <v>2697</v>
      </c>
      <c r="C1045" s="162" t="s">
        <v>38</v>
      </c>
      <c r="D1045" s="162" t="s">
        <v>2702</v>
      </c>
      <c r="F1045" s="162" t="s">
        <v>16</v>
      </c>
      <c r="G1045" s="162" t="str">
        <f>CHOOSE(MONTH(H1045), "Janvier", "Fevrier", "Mars", "Avril", "Mai", "Juin", "Juillet", "Aout", "Septembre", "Octobre", "Novembre", "Decembre")</f>
        <v>Novembre</v>
      </c>
      <c r="H1045" s="153">
        <v>42704</v>
      </c>
      <c r="I1045" s="84" t="s">
        <v>1049</v>
      </c>
      <c r="J1045" s="162" t="s">
        <v>1053</v>
      </c>
      <c r="K1045" s="162" t="s">
        <v>1064</v>
      </c>
      <c r="L1045" s="72"/>
      <c r="M1045" s="80" t="str">
        <f>IFERROR(VLOOKUP(K1045,REFERENCES!R:S,2,FALSE),"")</f>
        <v>Nombre</v>
      </c>
      <c r="N1045" s="75">
        <v>30</v>
      </c>
      <c r="O1045" s="75"/>
      <c r="P1045" s="75"/>
      <c r="Q1045" s="75"/>
      <c r="R1045" s="79">
        <v>550</v>
      </c>
      <c r="S1045" s="75">
        <v>110</v>
      </c>
      <c r="U1045" s="162" t="s">
        <v>174</v>
      </c>
      <c r="V1045" s="162" t="s">
        <v>494</v>
      </c>
      <c r="W1045" s="86" t="s">
        <v>1730</v>
      </c>
      <c r="X1045" s="166" t="s">
        <v>2527</v>
      </c>
      <c r="AB1045" s="162" t="str">
        <f>UPPER(LEFT(A1045,3)&amp;YEAR(H1045)&amp;MONTH(H1045)&amp;DAY((H1045))&amp;LEFT(U1045,2)&amp;LEFT(V1045,2)&amp;LEFT(W1045,2))</f>
        <v>CRO20161130OUPO6È</v>
      </c>
      <c r="AC1045" s="162">
        <f>COUNTIF($AB$4:$AB$297,AB1045)</f>
        <v>0</v>
      </c>
      <c r="AD1045" s="162" t="str">
        <f>VLOOKUP(U1045,NIVEAUXADMIN!A:B,2,FALSE)</f>
        <v>HT01</v>
      </c>
      <c r="AE1045" s="162" t="str">
        <f>VLOOKUP(V1045,NIVEAUXADMIN!E:F,2,FALSE)</f>
        <v>HT01152</v>
      </c>
      <c r="AF1045" s="162" t="str">
        <f>VLOOKUP(W1045,NIVEAUXADMIN!I:J,2,FALSE)</f>
        <v>HT01152-01</v>
      </c>
      <c r="AG1045" s="162">
        <f>IF(SUMPRODUCT(($A$4:$A1045=A1045)*($V$4:$V1045=V1045))&gt;1,0,1)</f>
        <v>0</v>
      </c>
    </row>
    <row r="1046" spans="1:33" s="162" customFormat="1" ht="15" customHeight="1">
      <c r="A1046" s="162" t="s">
        <v>2697</v>
      </c>
      <c r="B1046" s="162" t="s">
        <v>2697</v>
      </c>
      <c r="C1046" s="162" t="s">
        <v>38</v>
      </c>
      <c r="D1046" s="162" t="s">
        <v>2702</v>
      </c>
      <c r="F1046" s="162" t="s">
        <v>16</v>
      </c>
      <c r="G1046" s="162" t="str">
        <f>CHOOSE(MONTH(H1046), "Janvier", "Fevrier", "Mars", "Avril", "Mai", "Juin", "Juillet", "Aout", "Septembre", "Octobre", "Novembre", "Decembre")</f>
        <v>Novembre</v>
      </c>
      <c r="H1046" s="153">
        <v>42704</v>
      </c>
      <c r="I1046" s="84" t="s">
        <v>1049</v>
      </c>
      <c r="J1046" s="162" t="s">
        <v>1053</v>
      </c>
      <c r="K1046" s="162" t="s">
        <v>1048</v>
      </c>
      <c r="L1046" s="72"/>
      <c r="M1046" s="80" t="str">
        <f>IFERROR(VLOOKUP(K1046,REFERENCES!R:S,2,FALSE),"")</f>
        <v>Nombre</v>
      </c>
      <c r="N1046" s="75">
        <v>30</v>
      </c>
      <c r="O1046" s="75"/>
      <c r="P1046" s="75"/>
      <c r="Q1046" s="75"/>
      <c r="R1046" s="79">
        <v>550</v>
      </c>
      <c r="S1046" s="75">
        <v>110</v>
      </c>
      <c r="U1046" s="162" t="s">
        <v>174</v>
      </c>
      <c r="V1046" s="162" t="s">
        <v>494</v>
      </c>
      <c r="W1046" s="86" t="s">
        <v>1730</v>
      </c>
      <c r="X1046" s="166" t="s">
        <v>2527</v>
      </c>
      <c r="AB1046" s="162" t="str">
        <f>UPPER(LEFT(A1046,3)&amp;YEAR(H1046)&amp;MONTH(H1046)&amp;DAY((H1046))&amp;LEFT(U1046,2)&amp;LEFT(V1046,2)&amp;LEFT(W1046,2))</f>
        <v>CRO20161130OUPO6È</v>
      </c>
      <c r="AC1046" s="162">
        <f>COUNTIF($AB$4:$AB$297,AB1046)</f>
        <v>0</v>
      </c>
      <c r="AD1046" s="162" t="str">
        <f>VLOOKUP(U1046,NIVEAUXADMIN!A:B,2,FALSE)</f>
        <v>HT01</v>
      </c>
      <c r="AE1046" s="162" t="str">
        <f>VLOOKUP(V1046,NIVEAUXADMIN!E:F,2,FALSE)</f>
        <v>HT01152</v>
      </c>
      <c r="AF1046" s="162" t="str">
        <f>VLOOKUP(W1046,NIVEAUXADMIN!I:J,2,FALSE)</f>
        <v>HT01152-01</v>
      </c>
      <c r="AG1046" s="162">
        <f>IF(SUMPRODUCT(($A$4:$A1046=A1046)*($V$4:$V1046=V1046))&gt;1,0,1)</f>
        <v>0</v>
      </c>
    </row>
    <row r="1047" spans="1:33" s="162" customFormat="1" ht="15" customHeight="1">
      <c r="A1047" s="162" t="s">
        <v>2697</v>
      </c>
      <c r="B1047" s="162" t="s">
        <v>2697</v>
      </c>
      <c r="C1047" s="162" t="s">
        <v>38</v>
      </c>
      <c r="D1047" s="162" t="s">
        <v>2702</v>
      </c>
      <c r="F1047" s="162" t="s">
        <v>16</v>
      </c>
      <c r="G1047" s="162" t="str">
        <f>CHOOSE(MONTH(H1047), "Janvier", "Fevrier", "Mars", "Avril", "Mai", "Juin", "Juillet", "Aout", "Septembre", "Octobre", "Novembre", "Decembre")</f>
        <v>Novembre</v>
      </c>
      <c r="H1047" s="153">
        <v>42704</v>
      </c>
      <c r="I1047" s="84" t="s">
        <v>1051</v>
      </c>
      <c r="J1047" s="162" t="s">
        <v>1052</v>
      </c>
      <c r="K1047" s="162" t="s">
        <v>1063</v>
      </c>
      <c r="L1047" s="72"/>
      <c r="M1047" s="80" t="str">
        <f>IFERROR(VLOOKUP(K1047,REFERENCES!R:S,2,FALSE),"")</f>
        <v>Nombre</v>
      </c>
      <c r="N1047" s="75">
        <v>110</v>
      </c>
      <c r="O1047" s="75"/>
      <c r="P1047" s="75"/>
      <c r="Q1047" s="75"/>
      <c r="R1047" s="79">
        <v>550</v>
      </c>
      <c r="S1047" s="75">
        <v>110</v>
      </c>
      <c r="U1047" s="162" t="s">
        <v>174</v>
      </c>
      <c r="V1047" s="162" t="s">
        <v>494</v>
      </c>
      <c r="W1047" s="86" t="s">
        <v>1730</v>
      </c>
      <c r="X1047" s="166" t="s">
        <v>2527</v>
      </c>
      <c r="AB1047" s="162" t="str">
        <f>UPPER(LEFT(A1047,3)&amp;YEAR(H1047)&amp;MONTH(H1047)&amp;DAY((H1047))&amp;LEFT(U1047,2)&amp;LEFT(V1047,2)&amp;LEFT(W1047,2))</f>
        <v>CRO20161130OUPO6È</v>
      </c>
      <c r="AC1047" s="162">
        <f>COUNTIF($AB$4:$AB$297,AB1047)</f>
        <v>0</v>
      </c>
      <c r="AD1047" s="162" t="str">
        <f>VLOOKUP(U1047,NIVEAUXADMIN!A:B,2,FALSE)</f>
        <v>HT01</v>
      </c>
      <c r="AE1047" s="162" t="str">
        <f>VLOOKUP(V1047,NIVEAUXADMIN!E:F,2,FALSE)</f>
        <v>HT01152</v>
      </c>
      <c r="AF1047" s="162" t="str">
        <f>VLOOKUP(W1047,NIVEAUXADMIN!I:J,2,FALSE)</f>
        <v>HT01152-01</v>
      </c>
      <c r="AG1047" s="162">
        <f>IF(SUMPRODUCT(($A$4:$A1047=A1047)*($V$4:$V1047=V1047))&gt;1,0,1)</f>
        <v>0</v>
      </c>
    </row>
    <row r="1048" spans="1:33" s="162" customFormat="1" ht="15" customHeight="1">
      <c r="A1048" s="162" t="s">
        <v>2697</v>
      </c>
      <c r="B1048" s="162" t="s">
        <v>2697</v>
      </c>
      <c r="C1048" s="162" t="s">
        <v>38</v>
      </c>
      <c r="D1048" s="162" t="s">
        <v>2702</v>
      </c>
      <c r="F1048" s="162" t="s">
        <v>16</v>
      </c>
      <c r="G1048" s="162" t="str">
        <f>CHOOSE(MONTH(H1048), "Janvier", "Fevrier", "Mars", "Avril", "Mai", "Juin", "Juillet", "Aout", "Septembre", "Octobre", "Novembre", "Decembre")</f>
        <v>Novembre</v>
      </c>
      <c r="H1048" s="153">
        <v>42704</v>
      </c>
      <c r="I1048" s="84" t="s">
        <v>1051</v>
      </c>
      <c r="J1048" s="162" t="s">
        <v>1052</v>
      </c>
      <c r="K1048" s="162" t="s">
        <v>1058</v>
      </c>
      <c r="L1048" s="72"/>
      <c r="M1048" s="80" t="str">
        <f>IFERROR(VLOOKUP(K1048,REFERENCES!R:S,2,FALSE),"")</f>
        <v>Nombre</v>
      </c>
      <c r="N1048" s="75">
        <v>110</v>
      </c>
      <c r="O1048" s="75"/>
      <c r="P1048" s="75"/>
      <c r="Q1048" s="75"/>
      <c r="R1048" s="79">
        <v>550</v>
      </c>
      <c r="S1048" s="75">
        <v>110</v>
      </c>
      <c r="U1048" s="162" t="s">
        <v>174</v>
      </c>
      <c r="V1048" s="162" t="s">
        <v>494</v>
      </c>
      <c r="W1048" s="86" t="s">
        <v>1730</v>
      </c>
      <c r="X1048" s="166" t="s">
        <v>2527</v>
      </c>
      <c r="AB1048" s="162" t="str">
        <f>UPPER(LEFT(A1048,3)&amp;YEAR(H1048)&amp;MONTH(H1048)&amp;DAY((H1048))&amp;LEFT(U1048,2)&amp;LEFT(V1048,2)&amp;LEFT(W1048,2))</f>
        <v>CRO20161130OUPO6È</v>
      </c>
      <c r="AC1048" s="162">
        <f>COUNTIF($AB$4:$AB$297,AB1048)</f>
        <v>0</v>
      </c>
      <c r="AD1048" s="162" t="str">
        <f>VLOOKUP(U1048,NIVEAUXADMIN!A:B,2,FALSE)</f>
        <v>HT01</v>
      </c>
      <c r="AE1048" s="162" t="str">
        <f>VLOOKUP(V1048,NIVEAUXADMIN!E:F,2,FALSE)</f>
        <v>HT01152</v>
      </c>
      <c r="AF1048" s="162" t="str">
        <f>VLOOKUP(W1048,NIVEAUXADMIN!I:J,2,FALSE)</f>
        <v>HT01152-01</v>
      </c>
      <c r="AG1048" s="162">
        <f>IF(SUMPRODUCT(($A$4:$A1048=A1048)*($V$4:$V1048=V1048))&gt;1,0,1)</f>
        <v>0</v>
      </c>
    </row>
    <row r="1049" spans="1:33" s="162" customFormat="1" ht="15" customHeight="1">
      <c r="A1049" s="162" t="s">
        <v>2697</v>
      </c>
      <c r="B1049" s="162" t="s">
        <v>2697</v>
      </c>
      <c r="C1049" s="162" t="s">
        <v>38</v>
      </c>
      <c r="D1049" s="162" t="s">
        <v>2702</v>
      </c>
      <c r="F1049" s="162" t="s">
        <v>16</v>
      </c>
      <c r="G1049" s="162" t="str">
        <f>CHOOSE(MONTH(H1049), "Janvier", "Fevrier", "Mars", "Avril", "Mai", "Juin", "Juillet", "Aout", "Septembre", "Octobre", "Novembre", "Decembre")</f>
        <v>Octobre</v>
      </c>
      <c r="H1049" s="153">
        <v>42670</v>
      </c>
      <c r="I1049" s="84" t="s">
        <v>1051</v>
      </c>
      <c r="J1049" s="162" t="s">
        <v>1052</v>
      </c>
      <c r="K1049" s="162" t="s">
        <v>1062</v>
      </c>
      <c r="L1049" s="72"/>
      <c r="M1049" s="80" t="str">
        <f>IFERROR(VLOOKUP(K1049,REFERENCES!R:S,2,FALSE),"")</f>
        <v>Nombre</v>
      </c>
      <c r="N1049" s="75">
        <v>123</v>
      </c>
      <c r="O1049" s="75"/>
      <c r="P1049" s="75"/>
      <c r="Q1049" s="75"/>
      <c r="R1049" s="79">
        <v>615</v>
      </c>
      <c r="S1049" s="75">
        <v>123</v>
      </c>
      <c r="U1049" s="162" t="s">
        <v>174</v>
      </c>
      <c r="V1049" s="162" t="s">
        <v>494</v>
      </c>
      <c r="W1049" s="86"/>
      <c r="X1049" s="166" t="s">
        <v>1106</v>
      </c>
      <c r="AB1049" s="162" t="str">
        <f>UPPER(LEFT(A1049,3)&amp;YEAR(H1049)&amp;MONTH(H1049)&amp;DAY((H1049))&amp;LEFT(U1049,2)&amp;LEFT(V1049,2)&amp;LEFT(W1049,2))</f>
        <v>CRO20161027OUPO</v>
      </c>
      <c r="AC1049" s="162">
        <f>COUNTIF($AB$4:$AB$297,AB1049)</f>
        <v>0</v>
      </c>
      <c r="AD1049" s="162" t="str">
        <f>VLOOKUP(U1049,NIVEAUXADMIN!A:B,2,FALSE)</f>
        <v>HT01</v>
      </c>
      <c r="AE1049" s="162" t="str">
        <f>VLOOKUP(V1049,NIVEAUXADMIN!E:F,2,FALSE)</f>
        <v>HT01152</v>
      </c>
      <c r="AF1049" s="162" t="e">
        <f>VLOOKUP(W1049,NIVEAUXADMIN!I:J,2,FALSE)</f>
        <v>#N/A</v>
      </c>
      <c r="AG1049" s="162">
        <f>IF(SUMPRODUCT(($A$4:$A1049=A1049)*($V$4:$V1049=V1049))&gt;1,0,1)</f>
        <v>0</v>
      </c>
    </row>
    <row r="1050" spans="1:33" s="162" customFormat="1" ht="15" customHeight="1">
      <c r="A1050" s="162" t="s">
        <v>2697</v>
      </c>
      <c r="B1050" s="162" t="s">
        <v>2697</v>
      </c>
      <c r="C1050" s="162" t="s">
        <v>38</v>
      </c>
      <c r="D1050" s="162" t="s">
        <v>2702</v>
      </c>
      <c r="F1050" s="162" t="s">
        <v>16</v>
      </c>
      <c r="G1050" s="162" t="str">
        <f>CHOOSE(MONTH(H1050), "Janvier", "Fevrier", "Mars", "Avril", "Mai", "Juin", "Juillet", "Aout", "Septembre", "Octobre", "Novembre", "Decembre")</f>
        <v>Octobre</v>
      </c>
      <c r="H1050" s="153">
        <v>42670</v>
      </c>
      <c r="I1050" s="84" t="s">
        <v>1049</v>
      </c>
      <c r="J1050" s="162" t="s">
        <v>1053</v>
      </c>
      <c r="K1050" s="162" t="s">
        <v>1064</v>
      </c>
      <c r="L1050" s="72"/>
      <c r="M1050" s="80" t="str">
        <f>IFERROR(VLOOKUP(K1050,REFERENCES!R:S,2,FALSE),"")</f>
        <v>Nombre</v>
      </c>
      <c r="N1050" s="75">
        <v>57</v>
      </c>
      <c r="O1050" s="75"/>
      <c r="P1050" s="75"/>
      <c r="Q1050" s="75"/>
      <c r="R1050" s="79">
        <v>615</v>
      </c>
      <c r="S1050" s="75">
        <v>123</v>
      </c>
      <c r="U1050" s="162" t="s">
        <v>174</v>
      </c>
      <c r="V1050" s="162" t="s">
        <v>494</v>
      </c>
      <c r="W1050" s="86"/>
      <c r="X1050" s="166" t="s">
        <v>1106</v>
      </c>
      <c r="AB1050" s="162" t="str">
        <f>UPPER(LEFT(A1050,3)&amp;YEAR(H1050)&amp;MONTH(H1050)&amp;DAY((H1050))&amp;LEFT(U1050,2)&amp;LEFT(V1050,2)&amp;LEFT(W1050,2))</f>
        <v>CRO20161027OUPO</v>
      </c>
      <c r="AC1050" s="162">
        <f>COUNTIF($AB$4:$AB$297,AB1050)</f>
        <v>0</v>
      </c>
      <c r="AD1050" s="162" t="str">
        <f>VLOOKUP(U1050,NIVEAUXADMIN!A:B,2,FALSE)</f>
        <v>HT01</v>
      </c>
      <c r="AE1050" s="162" t="str">
        <f>VLOOKUP(V1050,NIVEAUXADMIN!E:F,2,FALSE)</f>
        <v>HT01152</v>
      </c>
      <c r="AF1050" s="162" t="e">
        <f>VLOOKUP(W1050,NIVEAUXADMIN!I:J,2,FALSE)</f>
        <v>#N/A</v>
      </c>
      <c r="AG1050" s="162">
        <f>IF(SUMPRODUCT(($A$4:$A1050=A1050)*($V$4:$V1050=V1050))&gt;1,0,1)</f>
        <v>0</v>
      </c>
    </row>
    <row r="1051" spans="1:33" s="162" customFormat="1" ht="15" customHeight="1">
      <c r="A1051" s="162" t="s">
        <v>2697</v>
      </c>
      <c r="B1051" s="162" t="s">
        <v>2697</v>
      </c>
      <c r="C1051" s="162" t="s">
        <v>38</v>
      </c>
      <c r="D1051" s="162" t="s">
        <v>2702</v>
      </c>
      <c r="F1051" s="162" t="s">
        <v>16</v>
      </c>
      <c r="G1051" s="162" t="str">
        <f>CHOOSE(MONTH(H1051), "Janvier", "Fevrier", "Mars", "Avril", "Mai", "Juin", "Juillet", "Aout", "Septembre", "Octobre", "Novembre", "Decembre")</f>
        <v>Octobre</v>
      </c>
      <c r="H1051" s="153">
        <v>42670</v>
      </c>
      <c r="I1051" s="84" t="s">
        <v>1049</v>
      </c>
      <c r="J1051" s="162" t="s">
        <v>1053</v>
      </c>
      <c r="K1051" s="162" t="s">
        <v>1048</v>
      </c>
      <c r="L1051" s="72"/>
      <c r="M1051" s="80" t="str">
        <f>IFERROR(VLOOKUP(K1051,REFERENCES!R:S,2,FALSE),"")</f>
        <v>Nombre</v>
      </c>
      <c r="N1051" s="75">
        <v>57</v>
      </c>
      <c r="O1051" s="75"/>
      <c r="P1051" s="75"/>
      <c r="Q1051" s="75"/>
      <c r="R1051" s="79">
        <v>615</v>
      </c>
      <c r="S1051" s="75">
        <v>123</v>
      </c>
      <c r="U1051" s="162" t="s">
        <v>174</v>
      </c>
      <c r="V1051" s="162" t="s">
        <v>494</v>
      </c>
      <c r="W1051" s="86"/>
      <c r="X1051" s="166" t="s">
        <v>1106</v>
      </c>
      <c r="AB1051" s="162" t="str">
        <f>UPPER(LEFT(A1051,3)&amp;YEAR(H1051)&amp;MONTH(H1051)&amp;DAY((H1051))&amp;LEFT(U1051,2)&amp;LEFT(V1051,2)&amp;LEFT(W1051,2))</f>
        <v>CRO20161027OUPO</v>
      </c>
      <c r="AC1051" s="162">
        <f>COUNTIF($AB$4:$AB$297,AB1051)</f>
        <v>0</v>
      </c>
      <c r="AD1051" s="162" t="str">
        <f>VLOOKUP(U1051,NIVEAUXADMIN!A:B,2,FALSE)</f>
        <v>HT01</v>
      </c>
      <c r="AE1051" s="162" t="str">
        <f>VLOOKUP(V1051,NIVEAUXADMIN!E:F,2,FALSE)</f>
        <v>HT01152</v>
      </c>
      <c r="AF1051" s="162" t="e">
        <f>VLOOKUP(W1051,NIVEAUXADMIN!I:J,2,FALSE)</f>
        <v>#N/A</v>
      </c>
      <c r="AG1051" s="162">
        <f>IF(SUMPRODUCT(($A$4:$A1051=A1051)*($V$4:$V1051=V1051))&gt;1,0,1)</f>
        <v>0</v>
      </c>
    </row>
    <row r="1052" spans="1:33" s="162" customFormat="1" ht="15" customHeight="1">
      <c r="A1052" s="162" t="s">
        <v>2697</v>
      </c>
      <c r="B1052" s="162" t="s">
        <v>2697</v>
      </c>
      <c r="C1052" s="162" t="s">
        <v>38</v>
      </c>
      <c r="D1052" s="162" t="s">
        <v>2702</v>
      </c>
      <c r="F1052" s="162" t="s">
        <v>16</v>
      </c>
      <c r="G1052" s="162" t="str">
        <f>CHOOSE(MONTH(H1052), "Janvier", "Fevrier", "Mars", "Avril", "Mai", "Juin", "Juillet", "Aout", "Septembre", "Octobre", "Novembre", "Decembre")</f>
        <v>Octobre</v>
      </c>
      <c r="H1052" s="153">
        <v>42670</v>
      </c>
      <c r="I1052" s="84" t="s">
        <v>1051</v>
      </c>
      <c r="J1052" s="162" t="s">
        <v>1052</v>
      </c>
      <c r="K1052" s="162" t="s">
        <v>1063</v>
      </c>
      <c r="L1052" s="72"/>
      <c r="M1052" s="80" t="str">
        <f>IFERROR(VLOOKUP(K1052,REFERENCES!R:S,2,FALSE),"")</f>
        <v>Nombre</v>
      </c>
      <c r="N1052" s="75">
        <v>123</v>
      </c>
      <c r="O1052" s="75"/>
      <c r="P1052" s="75"/>
      <c r="Q1052" s="75"/>
      <c r="R1052" s="79">
        <v>615</v>
      </c>
      <c r="S1052" s="75">
        <v>123</v>
      </c>
      <c r="U1052" s="162" t="s">
        <v>174</v>
      </c>
      <c r="V1052" s="162" t="s">
        <v>494</v>
      </c>
      <c r="W1052" s="86"/>
      <c r="X1052" s="166" t="s">
        <v>1106</v>
      </c>
      <c r="AB1052" s="162" t="str">
        <f>UPPER(LEFT(A1052,3)&amp;YEAR(H1052)&amp;MONTH(H1052)&amp;DAY((H1052))&amp;LEFT(U1052,2)&amp;LEFT(V1052,2)&amp;LEFT(W1052,2))</f>
        <v>CRO20161027OUPO</v>
      </c>
      <c r="AC1052" s="162">
        <f>COUNTIF($AB$4:$AB$297,AB1052)</f>
        <v>0</v>
      </c>
      <c r="AD1052" s="162" t="str">
        <f>VLOOKUP(U1052,NIVEAUXADMIN!A:B,2,FALSE)</f>
        <v>HT01</v>
      </c>
      <c r="AE1052" s="162" t="str">
        <f>VLOOKUP(V1052,NIVEAUXADMIN!E:F,2,FALSE)</f>
        <v>HT01152</v>
      </c>
      <c r="AF1052" s="162" t="e">
        <f>VLOOKUP(W1052,NIVEAUXADMIN!I:J,2,FALSE)</f>
        <v>#N/A</v>
      </c>
      <c r="AG1052" s="162">
        <f>IF(SUMPRODUCT(($A$4:$A1052=A1052)*($V$4:$V1052=V1052))&gt;1,0,1)</f>
        <v>0</v>
      </c>
    </row>
    <row r="1053" spans="1:33" s="162" customFormat="1" ht="15" customHeight="1">
      <c r="A1053" s="162" t="s">
        <v>2697</v>
      </c>
      <c r="B1053" s="162" t="s">
        <v>2697</v>
      </c>
      <c r="C1053" s="162" t="s">
        <v>38</v>
      </c>
      <c r="D1053" s="162" t="s">
        <v>2702</v>
      </c>
      <c r="F1053" s="162" t="s">
        <v>16</v>
      </c>
      <c r="G1053" s="162" t="str">
        <f>CHOOSE(MONTH(H1053), "Janvier", "Fevrier", "Mars", "Avril", "Mai", "Juin", "Juillet", "Aout", "Septembre", "Octobre", "Novembre", "Decembre")</f>
        <v>Octobre</v>
      </c>
      <c r="H1053" s="153">
        <v>42670</v>
      </c>
      <c r="I1053" s="84" t="s">
        <v>1051</v>
      </c>
      <c r="J1053" s="162" t="s">
        <v>1052</v>
      </c>
      <c r="K1053" s="162" t="s">
        <v>1058</v>
      </c>
      <c r="L1053" s="72"/>
      <c r="M1053" s="80" t="str">
        <f>IFERROR(VLOOKUP(K1053,REFERENCES!R:S,2,FALSE),"")</f>
        <v>Nombre</v>
      </c>
      <c r="N1053" s="75">
        <v>123</v>
      </c>
      <c r="O1053" s="75"/>
      <c r="P1053" s="75"/>
      <c r="Q1053" s="75"/>
      <c r="R1053" s="79">
        <v>615</v>
      </c>
      <c r="S1053" s="75">
        <v>123</v>
      </c>
      <c r="U1053" s="162" t="s">
        <v>174</v>
      </c>
      <c r="V1053" s="162" t="s">
        <v>494</v>
      </c>
      <c r="W1053" s="86"/>
      <c r="X1053" s="166" t="s">
        <v>1106</v>
      </c>
      <c r="AB1053" s="162" t="str">
        <f>UPPER(LEFT(A1053,3)&amp;YEAR(H1053)&amp;MONTH(H1053)&amp;DAY((H1053))&amp;LEFT(U1053,2)&amp;LEFT(V1053,2)&amp;LEFT(W1053,2))</f>
        <v>CRO20161027OUPO</v>
      </c>
      <c r="AC1053" s="162">
        <f>COUNTIF($AB$4:$AB$297,AB1053)</f>
        <v>0</v>
      </c>
      <c r="AD1053" s="162" t="str">
        <f>VLOOKUP(U1053,NIVEAUXADMIN!A:B,2,FALSE)</f>
        <v>HT01</v>
      </c>
      <c r="AE1053" s="162" t="str">
        <f>VLOOKUP(V1053,NIVEAUXADMIN!E:F,2,FALSE)</f>
        <v>HT01152</v>
      </c>
      <c r="AF1053" s="162" t="e">
        <f>VLOOKUP(W1053,NIVEAUXADMIN!I:J,2,FALSE)</f>
        <v>#N/A</v>
      </c>
      <c r="AG1053" s="162">
        <f>IF(SUMPRODUCT(($A$4:$A1053=A1053)*($V$4:$V1053=V1053))&gt;1,0,1)</f>
        <v>0</v>
      </c>
    </row>
    <row r="1054" spans="1:33" s="162" customFormat="1" ht="15" customHeight="1">
      <c r="A1054" s="162" t="s">
        <v>2697</v>
      </c>
      <c r="B1054" s="162" t="s">
        <v>2697</v>
      </c>
      <c r="C1054" s="162" t="s">
        <v>38</v>
      </c>
      <c r="D1054" s="162" t="s">
        <v>2702</v>
      </c>
      <c r="F1054" s="162" t="s">
        <v>16</v>
      </c>
      <c r="G1054" s="162" t="str">
        <f>CHOOSE(MONTH(H1054), "Janvier", "Fevrier", "Mars", "Avril", "Mai", "Juin", "Juillet", "Aout", "Septembre", "Octobre", "Novembre", "Decembre")</f>
        <v>Novembre</v>
      </c>
      <c r="H1054" s="153">
        <v>42677</v>
      </c>
      <c r="I1054" s="84" t="s">
        <v>1051</v>
      </c>
      <c r="J1054" s="162" t="s">
        <v>1052</v>
      </c>
      <c r="K1054" s="162" t="s">
        <v>1062</v>
      </c>
      <c r="L1054" s="72"/>
      <c r="M1054" s="80" t="str">
        <f>IFERROR(VLOOKUP(K1054,REFERENCES!R:S,2,FALSE),"")</f>
        <v>Nombre</v>
      </c>
      <c r="N1054" s="75">
        <v>178</v>
      </c>
      <c r="O1054" s="75"/>
      <c r="P1054" s="75"/>
      <c r="Q1054" s="75"/>
      <c r="R1054" s="79">
        <v>530</v>
      </c>
      <c r="S1054" s="75">
        <v>106</v>
      </c>
      <c r="U1054" s="162" t="s">
        <v>174</v>
      </c>
      <c r="V1054" s="162" t="s">
        <v>494</v>
      </c>
      <c r="W1054" s="86"/>
      <c r="X1054" s="166" t="s">
        <v>1109</v>
      </c>
      <c r="AB1054" s="162" t="str">
        <f>UPPER(LEFT(A1054,3)&amp;YEAR(H1054)&amp;MONTH(H1054)&amp;DAY((H1054))&amp;LEFT(U1054,2)&amp;LEFT(V1054,2)&amp;LEFT(W1054,2))</f>
        <v>CRO2016113OUPO</v>
      </c>
      <c r="AC1054" s="162">
        <f>COUNTIF($AB$4:$AB$297,AB1054)</f>
        <v>0</v>
      </c>
      <c r="AD1054" s="162" t="str">
        <f>VLOOKUP(U1054,NIVEAUXADMIN!A:B,2,FALSE)</f>
        <v>HT01</v>
      </c>
      <c r="AE1054" s="162" t="str">
        <f>VLOOKUP(V1054,NIVEAUXADMIN!E:F,2,FALSE)</f>
        <v>HT01152</v>
      </c>
      <c r="AF1054" s="162" t="e">
        <f>VLOOKUP(W1054,NIVEAUXADMIN!I:J,2,FALSE)</f>
        <v>#N/A</v>
      </c>
      <c r="AG1054" s="162">
        <f>IF(SUMPRODUCT(($A$4:$A1054=A1054)*($V$4:$V1054=V1054))&gt;1,0,1)</f>
        <v>0</v>
      </c>
    </row>
    <row r="1055" spans="1:33" s="162" customFormat="1" ht="15" customHeight="1">
      <c r="A1055" s="162" t="s">
        <v>2697</v>
      </c>
      <c r="B1055" s="162" t="s">
        <v>2697</v>
      </c>
      <c r="C1055" s="162" t="s">
        <v>38</v>
      </c>
      <c r="D1055" s="162" t="s">
        <v>2702</v>
      </c>
      <c r="F1055" s="162" t="s">
        <v>16</v>
      </c>
      <c r="G1055" s="162" t="str">
        <f>CHOOSE(MONTH(H1055), "Janvier", "Fevrier", "Mars", "Avril", "Mai", "Juin", "Juillet", "Aout", "Septembre", "Octobre", "Novembre", "Decembre")</f>
        <v>Novembre</v>
      </c>
      <c r="H1055" s="153">
        <v>42677</v>
      </c>
      <c r="I1055" s="84" t="s">
        <v>1049</v>
      </c>
      <c r="J1055" s="162" t="s">
        <v>1053</v>
      </c>
      <c r="K1055" s="162" t="s">
        <v>1048</v>
      </c>
      <c r="L1055" s="72"/>
      <c r="M1055" s="80" t="str">
        <f>IFERROR(VLOOKUP(K1055,REFERENCES!R:S,2,FALSE),"")</f>
        <v>Nombre</v>
      </c>
      <c r="N1055" s="75">
        <v>11</v>
      </c>
      <c r="O1055" s="75"/>
      <c r="P1055" s="75"/>
      <c r="Q1055" s="75"/>
      <c r="R1055" s="79">
        <v>530</v>
      </c>
      <c r="S1055" s="75">
        <v>106</v>
      </c>
      <c r="U1055" s="162" t="s">
        <v>174</v>
      </c>
      <c r="V1055" s="162" t="s">
        <v>494</v>
      </c>
      <c r="W1055" s="86"/>
      <c r="X1055" s="166" t="s">
        <v>1109</v>
      </c>
      <c r="AB1055" s="162" t="str">
        <f>UPPER(LEFT(A1055,3)&amp;YEAR(H1055)&amp;MONTH(H1055)&amp;DAY((H1055))&amp;LEFT(U1055,2)&amp;LEFT(V1055,2)&amp;LEFT(W1055,2))</f>
        <v>CRO2016113OUPO</v>
      </c>
      <c r="AC1055" s="162">
        <f>COUNTIF($AB$4:$AB$297,AB1055)</f>
        <v>0</v>
      </c>
      <c r="AD1055" s="162" t="str">
        <f>VLOOKUP(U1055,NIVEAUXADMIN!A:B,2,FALSE)</f>
        <v>HT01</v>
      </c>
      <c r="AE1055" s="162" t="str">
        <f>VLOOKUP(V1055,NIVEAUXADMIN!E:F,2,FALSE)</f>
        <v>HT01152</v>
      </c>
      <c r="AF1055" s="162" t="e">
        <f>VLOOKUP(W1055,NIVEAUXADMIN!I:J,2,FALSE)</f>
        <v>#N/A</v>
      </c>
      <c r="AG1055" s="162">
        <f>IF(SUMPRODUCT(($A$4:$A1055=A1055)*($V$4:$V1055=V1055))&gt;1,0,1)</f>
        <v>0</v>
      </c>
    </row>
    <row r="1056" spans="1:33" s="162" customFormat="1" ht="15" customHeight="1">
      <c r="A1056" s="162" t="s">
        <v>2697</v>
      </c>
      <c r="B1056" s="162" t="s">
        <v>2697</v>
      </c>
      <c r="C1056" s="162" t="s">
        <v>38</v>
      </c>
      <c r="D1056" s="162" t="s">
        <v>2702</v>
      </c>
      <c r="F1056" s="162" t="s">
        <v>16</v>
      </c>
      <c r="G1056" s="162" t="str">
        <f>CHOOSE(MONTH(H1056), "Janvier", "Fevrier", "Mars", "Avril", "Mai", "Juin", "Juillet", "Aout", "Septembre", "Octobre", "Novembre", "Decembre")</f>
        <v>Novembre</v>
      </c>
      <c r="H1056" s="153">
        <v>42677</v>
      </c>
      <c r="I1056" s="84" t="s">
        <v>1051</v>
      </c>
      <c r="J1056" s="162" t="s">
        <v>1052</v>
      </c>
      <c r="K1056" s="162" t="s">
        <v>1063</v>
      </c>
      <c r="L1056" s="72"/>
      <c r="M1056" s="80" t="str">
        <f>IFERROR(VLOOKUP(K1056,REFERENCES!R:S,2,FALSE),"")</f>
        <v>Nombre</v>
      </c>
      <c r="N1056" s="75">
        <v>65</v>
      </c>
      <c r="O1056" s="75"/>
      <c r="P1056" s="75"/>
      <c r="Q1056" s="75"/>
      <c r="R1056" s="79">
        <v>530</v>
      </c>
      <c r="S1056" s="75">
        <v>106</v>
      </c>
      <c r="U1056" s="162" t="s">
        <v>174</v>
      </c>
      <c r="V1056" s="162" t="s">
        <v>494</v>
      </c>
      <c r="W1056" s="86"/>
      <c r="X1056" s="166" t="s">
        <v>1109</v>
      </c>
      <c r="AB1056" s="162" t="str">
        <f>UPPER(LEFT(A1056,3)&amp;YEAR(H1056)&amp;MONTH(H1056)&amp;DAY((H1056))&amp;LEFT(U1056,2)&amp;LEFT(V1056,2)&amp;LEFT(W1056,2))</f>
        <v>CRO2016113OUPO</v>
      </c>
      <c r="AC1056" s="162">
        <f>COUNTIF($AB$4:$AB$297,AB1056)</f>
        <v>0</v>
      </c>
      <c r="AD1056" s="162" t="str">
        <f>VLOOKUP(U1056,NIVEAUXADMIN!A:B,2,FALSE)</f>
        <v>HT01</v>
      </c>
      <c r="AE1056" s="162" t="str">
        <f>VLOOKUP(V1056,NIVEAUXADMIN!E:F,2,FALSE)</f>
        <v>HT01152</v>
      </c>
      <c r="AF1056" s="162" t="e">
        <f>VLOOKUP(W1056,NIVEAUXADMIN!I:J,2,FALSE)</f>
        <v>#N/A</v>
      </c>
      <c r="AG1056" s="162">
        <f>IF(SUMPRODUCT(($A$4:$A1056=A1056)*($V$4:$V1056=V1056))&gt;1,0,1)</f>
        <v>0</v>
      </c>
    </row>
    <row r="1057" spans="1:33" s="162" customFormat="1" ht="15" customHeight="1">
      <c r="A1057" s="162" t="s">
        <v>2697</v>
      </c>
      <c r="B1057" s="162" t="s">
        <v>2697</v>
      </c>
      <c r="C1057" s="162" t="s">
        <v>38</v>
      </c>
      <c r="D1057" s="162" t="s">
        <v>2702</v>
      </c>
      <c r="F1057" s="162" t="s">
        <v>16</v>
      </c>
      <c r="G1057" s="162" t="str">
        <f>CHOOSE(MONTH(H1057), "Janvier", "Fevrier", "Mars", "Avril", "Mai", "Juin", "Juillet", "Aout", "Septembre", "Octobre", "Novembre", "Decembre")</f>
        <v>Novembre</v>
      </c>
      <c r="H1057" s="153">
        <v>42677</v>
      </c>
      <c r="I1057" s="84" t="s">
        <v>1051</v>
      </c>
      <c r="J1057" s="162" t="s">
        <v>1052</v>
      </c>
      <c r="K1057" s="162" t="s">
        <v>1058</v>
      </c>
      <c r="L1057" s="72"/>
      <c r="M1057" s="80" t="str">
        <f>IFERROR(VLOOKUP(K1057,REFERENCES!R:S,2,FALSE),"")</f>
        <v>Nombre</v>
      </c>
      <c r="N1057" s="75">
        <v>8</v>
      </c>
      <c r="O1057" s="75"/>
      <c r="P1057" s="75"/>
      <c r="Q1057" s="75"/>
      <c r="R1057" s="79">
        <v>530</v>
      </c>
      <c r="S1057" s="75">
        <v>106</v>
      </c>
      <c r="U1057" s="162" t="s">
        <v>174</v>
      </c>
      <c r="V1057" s="162" t="s">
        <v>494</v>
      </c>
      <c r="W1057" s="86"/>
      <c r="X1057" s="166" t="s">
        <v>1109</v>
      </c>
      <c r="AB1057" s="162" t="str">
        <f>UPPER(LEFT(A1057,3)&amp;YEAR(H1057)&amp;MONTH(H1057)&amp;DAY((H1057))&amp;LEFT(U1057,2)&amp;LEFT(V1057,2)&amp;LEFT(W1057,2))</f>
        <v>CRO2016113OUPO</v>
      </c>
      <c r="AC1057" s="162">
        <f>COUNTIF($AB$4:$AB$297,AB1057)</f>
        <v>0</v>
      </c>
      <c r="AD1057" s="162" t="str">
        <f>VLOOKUP(U1057,NIVEAUXADMIN!A:B,2,FALSE)</f>
        <v>HT01</v>
      </c>
      <c r="AE1057" s="162" t="str">
        <f>VLOOKUP(V1057,NIVEAUXADMIN!E:F,2,FALSE)</f>
        <v>HT01152</v>
      </c>
      <c r="AF1057" s="162" t="e">
        <f>VLOOKUP(W1057,NIVEAUXADMIN!I:J,2,FALSE)</f>
        <v>#N/A</v>
      </c>
      <c r="AG1057" s="162">
        <f>IF(SUMPRODUCT(($A$4:$A1057=A1057)*($V$4:$V1057=V1057))&gt;1,0,1)</f>
        <v>0</v>
      </c>
    </row>
    <row r="1058" spans="1:33" s="162" customFormat="1" ht="15" customHeight="1">
      <c r="A1058" s="162" t="s">
        <v>2697</v>
      </c>
      <c r="B1058" s="162" t="s">
        <v>2697</v>
      </c>
      <c r="C1058" s="162" t="s">
        <v>38</v>
      </c>
      <c r="D1058" s="162" t="s">
        <v>2702</v>
      </c>
      <c r="F1058" s="162" t="s">
        <v>16</v>
      </c>
      <c r="G1058" s="162" t="str">
        <f>CHOOSE(MONTH(H1058), "Janvier", "Fevrier", "Mars", "Avril", "Mai", "Juin", "Juillet", "Aout", "Septembre", "Octobre", "Novembre", "Decembre")</f>
        <v>Octobre</v>
      </c>
      <c r="H1058" s="153">
        <v>42669</v>
      </c>
      <c r="I1058" s="84" t="s">
        <v>1051</v>
      </c>
      <c r="J1058" s="162" t="s">
        <v>1052</v>
      </c>
      <c r="K1058" s="162" t="s">
        <v>1062</v>
      </c>
      <c r="L1058" s="72"/>
      <c r="M1058" s="80" t="str">
        <f>IFERROR(VLOOKUP(K1058,REFERENCES!R:S,2,FALSE),"")</f>
        <v>Nombre</v>
      </c>
      <c r="N1058" s="75">
        <v>195</v>
      </c>
      <c r="O1058" s="75"/>
      <c r="P1058" s="75"/>
      <c r="Q1058" s="75"/>
      <c r="R1058" s="79">
        <v>975</v>
      </c>
      <c r="S1058" s="75">
        <v>195</v>
      </c>
      <c r="U1058" s="162" t="s">
        <v>158</v>
      </c>
      <c r="V1058" s="162" t="s">
        <v>360</v>
      </c>
      <c r="W1058" s="86"/>
      <c r="X1058" s="166" t="s">
        <v>1104</v>
      </c>
      <c r="AB1058" s="162" t="str">
        <f>UPPER(LEFT(A1058,3)&amp;YEAR(H1058)&amp;MONTH(H1058)&amp;DAY((H1058))&amp;LEFT(U1058,2)&amp;LEFT(V1058,2)&amp;LEFT(W1058,2))</f>
        <v>CRO20161026NOPL</v>
      </c>
      <c r="AC1058" s="162">
        <f>COUNTIF($AB$4:$AB$297,AB1058)</f>
        <v>0</v>
      </c>
      <c r="AD1058" s="162" t="str">
        <f>VLOOKUP(U1058,NIVEAUXADMIN!A:B,2,FALSE)</f>
        <v>HT03</v>
      </c>
      <c r="AE1058" s="162" t="str">
        <f>VLOOKUP(V1058,NIVEAUXADMIN!E:F,2,FALSE)</f>
        <v>HT03371</v>
      </c>
      <c r="AF1058" s="162" t="e">
        <f>VLOOKUP(W1058,NIVEAUXADMIN!I:J,2,FALSE)</f>
        <v>#N/A</v>
      </c>
      <c r="AG1058" s="162">
        <f>IF(SUMPRODUCT(($A$4:$A1058=A1058)*($V$4:$V1058=V1058))&gt;1,0,1)</f>
        <v>1</v>
      </c>
    </row>
    <row r="1059" spans="1:33" s="162" customFormat="1" ht="15" customHeight="1">
      <c r="A1059" s="162" t="s">
        <v>2697</v>
      </c>
      <c r="B1059" s="162" t="s">
        <v>2697</v>
      </c>
      <c r="C1059" s="162" t="s">
        <v>38</v>
      </c>
      <c r="D1059" s="162" t="s">
        <v>2702</v>
      </c>
      <c r="F1059" s="162" t="s">
        <v>16</v>
      </c>
      <c r="G1059" s="162" t="str">
        <f>CHOOSE(MONTH(H1059), "Janvier", "Fevrier", "Mars", "Avril", "Mai", "Juin", "Juillet", "Aout", "Septembre", "Octobre", "Novembre", "Decembre")</f>
        <v>Octobre</v>
      </c>
      <c r="H1059" s="153">
        <v>42669</v>
      </c>
      <c r="I1059" s="84" t="s">
        <v>1049</v>
      </c>
      <c r="J1059" s="162" t="s">
        <v>1053</v>
      </c>
      <c r="K1059" s="162" t="s">
        <v>1064</v>
      </c>
      <c r="L1059" s="72"/>
      <c r="M1059" s="80" t="str">
        <f>IFERROR(VLOOKUP(K1059,REFERENCES!R:S,2,FALSE),"")</f>
        <v>Nombre</v>
      </c>
      <c r="N1059" s="75">
        <v>110</v>
      </c>
      <c r="O1059" s="75"/>
      <c r="P1059" s="75"/>
      <c r="Q1059" s="75"/>
      <c r="R1059" s="79">
        <v>975</v>
      </c>
      <c r="S1059" s="75">
        <v>195</v>
      </c>
      <c r="U1059" s="162" t="s">
        <v>158</v>
      </c>
      <c r="V1059" s="162" t="s">
        <v>360</v>
      </c>
      <c r="W1059" s="86"/>
      <c r="X1059" s="166" t="s">
        <v>1104</v>
      </c>
      <c r="AB1059" s="162" t="str">
        <f>UPPER(LEFT(A1059,3)&amp;YEAR(H1059)&amp;MONTH(H1059)&amp;DAY((H1059))&amp;LEFT(U1059,2)&amp;LEFT(V1059,2)&amp;LEFT(W1059,2))</f>
        <v>CRO20161026NOPL</v>
      </c>
      <c r="AC1059" s="162">
        <f>COUNTIF($AB$4:$AB$297,AB1059)</f>
        <v>0</v>
      </c>
      <c r="AD1059" s="162" t="str">
        <f>VLOOKUP(U1059,NIVEAUXADMIN!A:B,2,FALSE)</f>
        <v>HT03</v>
      </c>
      <c r="AE1059" s="162" t="str">
        <f>VLOOKUP(V1059,NIVEAUXADMIN!E:F,2,FALSE)</f>
        <v>HT03371</v>
      </c>
      <c r="AF1059" s="162" t="e">
        <f>VLOOKUP(W1059,NIVEAUXADMIN!I:J,2,FALSE)</f>
        <v>#N/A</v>
      </c>
      <c r="AG1059" s="162">
        <f>IF(SUMPRODUCT(($A$4:$A1059=A1059)*($V$4:$V1059=V1059))&gt;1,0,1)</f>
        <v>0</v>
      </c>
    </row>
    <row r="1060" spans="1:33" s="162" customFormat="1" ht="15" customHeight="1">
      <c r="A1060" s="162" t="s">
        <v>2697</v>
      </c>
      <c r="B1060" s="162" t="s">
        <v>2697</v>
      </c>
      <c r="C1060" s="162" t="s">
        <v>38</v>
      </c>
      <c r="D1060" s="162" t="s">
        <v>2702</v>
      </c>
      <c r="F1060" s="162" t="s">
        <v>16</v>
      </c>
      <c r="G1060" s="162" t="str">
        <f>CHOOSE(MONTH(H1060), "Janvier", "Fevrier", "Mars", "Avril", "Mai", "Juin", "Juillet", "Aout", "Septembre", "Octobre", "Novembre", "Decembre")</f>
        <v>Octobre</v>
      </c>
      <c r="H1060" s="153">
        <v>42669</v>
      </c>
      <c r="I1060" s="84" t="s">
        <v>1049</v>
      </c>
      <c r="J1060" s="162" t="s">
        <v>1053</v>
      </c>
      <c r="K1060" s="162" t="s">
        <v>1048</v>
      </c>
      <c r="L1060" s="72"/>
      <c r="M1060" s="80" t="str">
        <f>IFERROR(VLOOKUP(K1060,REFERENCES!R:S,2,FALSE),"")</f>
        <v>Nombre</v>
      </c>
      <c r="N1060" s="75">
        <v>110</v>
      </c>
      <c r="O1060" s="75"/>
      <c r="P1060" s="75"/>
      <c r="Q1060" s="75"/>
      <c r="R1060" s="79">
        <v>975</v>
      </c>
      <c r="S1060" s="75">
        <v>195</v>
      </c>
      <c r="U1060" s="162" t="s">
        <v>158</v>
      </c>
      <c r="V1060" s="162" t="s">
        <v>360</v>
      </c>
      <c r="W1060" s="86"/>
      <c r="X1060" s="166" t="s">
        <v>1104</v>
      </c>
      <c r="AB1060" s="162" t="str">
        <f>UPPER(LEFT(A1060,3)&amp;YEAR(H1060)&amp;MONTH(H1060)&amp;DAY((H1060))&amp;LEFT(U1060,2)&amp;LEFT(V1060,2)&amp;LEFT(W1060,2))</f>
        <v>CRO20161026NOPL</v>
      </c>
      <c r="AC1060" s="162">
        <f>COUNTIF($AB$4:$AB$297,AB1060)</f>
        <v>0</v>
      </c>
      <c r="AD1060" s="162" t="str">
        <f>VLOOKUP(U1060,NIVEAUXADMIN!A:B,2,FALSE)</f>
        <v>HT03</v>
      </c>
      <c r="AE1060" s="162" t="str">
        <f>VLOOKUP(V1060,NIVEAUXADMIN!E:F,2,FALSE)</f>
        <v>HT03371</v>
      </c>
      <c r="AF1060" s="162" t="e">
        <f>VLOOKUP(W1060,NIVEAUXADMIN!I:J,2,FALSE)</f>
        <v>#N/A</v>
      </c>
      <c r="AG1060" s="162">
        <f>IF(SUMPRODUCT(($A$4:$A1060=A1060)*($V$4:$V1060=V1060))&gt;1,0,1)</f>
        <v>0</v>
      </c>
    </row>
    <row r="1061" spans="1:33" s="162" customFormat="1" ht="15" customHeight="1">
      <c r="A1061" s="162" t="s">
        <v>2697</v>
      </c>
      <c r="B1061" s="162" t="s">
        <v>2697</v>
      </c>
      <c r="C1061" s="162" t="s">
        <v>38</v>
      </c>
      <c r="D1061" s="162" t="s">
        <v>2702</v>
      </c>
      <c r="F1061" s="162" t="s">
        <v>16</v>
      </c>
      <c r="G1061" s="162" t="str">
        <f>CHOOSE(MONTH(H1061), "Janvier", "Fevrier", "Mars", "Avril", "Mai", "Juin", "Juillet", "Aout", "Septembre", "Octobre", "Novembre", "Decembre")</f>
        <v>Octobre</v>
      </c>
      <c r="H1061" s="153">
        <v>42669</v>
      </c>
      <c r="I1061" s="84" t="s">
        <v>1051</v>
      </c>
      <c r="J1061" s="162" t="s">
        <v>1052</v>
      </c>
      <c r="K1061" s="162" t="s">
        <v>1063</v>
      </c>
      <c r="L1061" s="72"/>
      <c r="M1061" s="80" t="str">
        <f>IFERROR(VLOOKUP(K1061,REFERENCES!R:S,2,FALSE),"")</f>
        <v>Nombre</v>
      </c>
      <c r="N1061" s="75">
        <v>195</v>
      </c>
      <c r="O1061" s="75"/>
      <c r="P1061" s="75"/>
      <c r="Q1061" s="75"/>
      <c r="R1061" s="79">
        <v>975</v>
      </c>
      <c r="S1061" s="75">
        <v>195</v>
      </c>
      <c r="U1061" s="162" t="s">
        <v>158</v>
      </c>
      <c r="V1061" s="162" t="s">
        <v>360</v>
      </c>
      <c r="W1061" s="86"/>
      <c r="X1061" s="166" t="s">
        <v>1104</v>
      </c>
      <c r="AB1061" s="162" t="str">
        <f>UPPER(LEFT(A1061,3)&amp;YEAR(H1061)&amp;MONTH(H1061)&amp;DAY((H1061))&amp;LEFT(U1061,2)&amp;LEFT(V1061,2)&amp;LEFT(W1061,2))</f>
        <v>CRO20161026NOPL</v>
      </c>
      <c r="AC1061" s="162">
        <f>COUNTIF($AB$4:$AB$297,AB1061)</f>
        <v>0</v>
      </c>
      <c r="AD1061" s="162" t="str">
        <f>VLOOKUP(U1061,NIVEAUXADMIN!A:B,2,FALSE)</f>
        <v>HT03</v>
      </c>
      <c r="AE1061" s="162" t="str">
        <f>VLOOKUP(V1061,NIVEAUXADMIN!E:F,2,FALSE)</f>
        <v>HT03371</v>
      </c>
      <c r="AF1061" s="162" t="e">
        <f>VLOOKUP(W1061,NIVEAUXADMIN!I:J,2,FALSE)</f>
        <v>#N/A</v>
      </c>
      <c r="AG1061" s="162">
        <f>IF(SUMPRODUCT(($A$4:$A1061=A1061)*($V$4:$V1061=V1061))&gt;1,0,1)</f>
        <v>0</v>
      </c>
    </row>
    <row r="1062" spans="1:33" s="162" customFormat="1" ht="15" customHeight="1">
      <c r="A1062" s="162" t="s">
        <v>2697</v>
      </c>
      <c r="B1062" s="162" t="s">
        <v>2697</v>
      </c>
      <c r="C1062" s="162" t="s">
        <v>38</v>
      </c>
      <c r="D1062" s="162" t="s">
        <v>2702</v>
      </c>
      <c r="F1062" s="162" t="s">
        <v>16</v>
      </c>
      <c r="G1062" s="162" t="str">
        <f>CHOOSE(MONTH(H1062), "Janvier", "Fevrier", "Mars", "Avril", "Mai", "Juin", "Juillet", "Aout", "Septembre", "Octobre", "Novembre", "Decembre")</f>
        <v>Octobre</v>
      </c>
      <c r="H1062" s="153">
        <v>42669</v>
      </c>
      <c r="I1062" s="84" t="s">
        <v>1051</v>
      </c>
      <c r="J1062" s="162" t="s">
        <v>1052</v>
      </c>
      <c r="K1062" s="162" t="s">
        <v>1058</v>
      </c>
      <c r="L1062" s="72"/>
      <c r="M1062" s="80" t="str">
        <f>IFERROR(VLOOKUP(K1062,REFERENCES!R:S,2,FALSE),"")</f>
        <v>Nombre</v>
      </c>
      <c r="N1062" s="75">
        <v>195</v>
      </c>
      <c r="O1062" s="75"/>
      <c r="P1062" s="75"/>
      <c r="Q1062" s="75"/>
      <c r="R1062" s="79">
        <v>975</v>
      </c>
      <c r="S1062" s="75">
        <v>195</v>
      </c>
      <c r="U1062" s="162" t="s">
        <v>158</v>
      </c>
      <c r="V1062" s="162" t="s">
        <v>360</v>
      </c>
      <c r="W1062" s="86"/>
      <c r="X1062" s="166" t="s">
        <v>1104</v>
      </c>
      <c r="AB1062" s="162" t="str">
        <f>UPPER(LEFT(A1062,3)&amp;YEAR(H1062)&amp;MONTH(H1062)&amp;DAY((H1062))&amp;LEFT(U1062,2)&amp;LEFT(V1062,2)&amp;LEFT(W1062,2))</f>
        <v>CRO20161026NOPL</v>
      </c>
      <c r="AC1062" s="162">
        <f>COUNTIF($AB$4:$AB$297,AB1062)</f>
        <v>0</v>
      </c>
      <c r="AD1062" s="162" t="str">
        <f>VLOOKUP(U1062,NIVEAUXADMIN!A:B,2,FALSE)</f>
        <v>HT03</v>
      </c>
      <c r="AE1062" s="162" t="str">
        <f>VLOOKUP(V1062,NIVEAUXADMIN!E:F,2,FALSE)</f>
        <v>HT03371</v>
      </c>
      <c r="AF1062" s="162" t="e">
        <f>VLOOKUP(W1062,NIVEAUXADMIN!I:J,2,FALSE)</f>
        <v>#N/A</v>
      </c>
      <c r="AG1062" s="162">
        <f>IF(SUMPRODUCT(($A$4:$A1062=A1062)*($V$4:$V1062=V1062))&gt;1,0,1)</f>
        <v>0</v>
      </c>
    </row>
    <row r="1063" spans="1:33" s="162" customFormat="1" ht="15" customHeight="1">
      <c r="A1063" s="162" t="s">
        <v>2697</v>
      </c>
      <c r="B1063" s="162" t="s">
        <v>2697</v>
      </c>
      <c r="C1063" s="162" t="s">
        <v>38</v>
      </c>
      <c r="D1063" s="162" t="s">
        <v>2702</v>
      </c>
      <c r="F1063" s="162" t="s">
        <v>16</v>
      </c>
      <c r="G1063" s="162" t="str">
        <f>CHOOSE(MONTH(H1063), "Janvier", "Fevrier", "Mars", "Avril", "Mai", "Juin", "Juillet", "Aout", "Septembre", "Octobre", "Novembre", "Decembre")</f>
        <v>Octobre</v>
      </c>
      <c r="H1063" s="153">
        <v>42668</v>
      </c>
      <c r="I1063" s="84" t="s">
        <v>1051</v>
      </c>
      <c r="J1063" s="162" t="s">
        <v>1052</v>
      </c>
      <c r="K1063" s="162" t="s">
        <v>1062</v>
      </c>
      <c r="L1063" s="72"/>
      <c r="M1063" s="80" t="str">
        <f>IFERROR(VLOOKUP(K1063,REFERENCES!R:S,2,FALSE),"")</f>
        <v>Nombre</v>
      </c>
      <c r="N1063" s="75">
        <v>200</v>
      </c>
      <c r="O1063" s="75"/>
      <c r="P1063" s="75"/>
      <c r="Q1063" s="75"/>
      <c r="R1063" s="79">
        <v>1000</v>
      </c>
      <c r="S1063" s="75">
        <v>200</v>
      </c>
      <c r="U1063" s="162" t="s">
        <v>174</v>
      </c>
      <c r="V1063" s="162" t="s">
        <v>494</v>
      </c>
      <c r="W1063" s="86" t="s">
        <v>1804</v>
      </c>
      <c r="X1063" s="166" t="s">
        <v>2795</v>
      </c>
      <c r="AB1063" s="162" t="str">
        <f>UPPER(LEFT(A1063,3)&amp;YEAR(H1063)&amp;MONTH(H1063)&amp;DAY((H1063))&amp;LEFT(U1063,2)&amp;LEFT(V1063,2)&amp;LEFT(W1063,2))</f>
        <v>CRO20161025OUPO9È</v>
      </c>
      <c r="AC1063" s="162">
        <f>COUNTIF($AB$4:$AB$297,AB1063)</f>
        <v>0</v>
      </c>
      <c r="AD1063" s="162" t="str">
        <f>VLOOKUP(U1063,NIVEAUXADMIN!A:B,2,FALSE)</f>
        <v>HT01</v>
      </c>
      <c r="AE1063" s="162" t="str">
        <f>VLOOKUP(V1063,NIVEAUXADMIN!E:F,2,FALSE)</f>
        <v>HT01152</v>
      </c>
      <c r="AF1063" s="162" t="str">
        <f>VLOOKUP(W1063,NIVEAUXADMIN!I:J,2,FALSE)</f>
        <v>HT01152-04</v>
      </c>
      <c r="AG1063" s="162">
        <f>IF(SUMPRODUCT(($A$4:$A1063=A1063)*($V$4:$V1063=V1063))&gt;1,0,1)</f>
        <v>0</v>
      </c>
    </row>
    <row r="1064" spans="1:33" s="162" customFormat="1" ht="15" customHeight="1">
      <c r="A1064" s="162" t="s">
        <v>2697</v>
      </c>
      <c r="B1064" s="162" t="s">
        <v>2697</v>
      </c>
      <c r="C1064" s="162" t="s">
        <v>38</v>
      </c>
      <c r="D1064" s="162" t="s">
        <v>2702</v>
      </c>
      <c r="F1064" s="162" t="s">
        <v>16</v>
      </c>
      <c r="G1064" s="162" t="str">
        <f>CHOOSE(MONTH(H1064), "Janvier", "Fevrier", "Mars", "Avril", "Mai", "Juin", "Juillet", "Aout", "Septembre", "Octobre", "Novembre", "Decembre")</f>
        <v>Octobre</v>
      </c>
      <c r="H1064" s="153">
        <v>42668</v>
      </c>
      <c r="I1064" s="84" t="s">
        <v>1049</v>
      </c>
      <c r="J1064" s="162" t="s">
        <v>1053</v>
      </c>
      <c r="K1064" s="162" t="s">
        <v>1048</v>
      </c>
      <c r="L1064" s="72"/>
      <c r="M1064" s="80" t="str">
        <f>IFERROR(VLOOKUP(K1064,REFERENCES!R:S,2,FALSE),"")</f>
        <v>Nombre</v>
      </c>
      <c r="N1064" s="75">
        <v>51</v>
      </c>
      <c r="O1064" s="75"/>
      <c r="P1064" s="75"/>
      <c r="Q1064" s="75"/>
      <c r="R1064" s="79">
        <v>1000</v>
      </c>
      <c r="S1064" s="75">
        <v>200</v>
      </c>
      <c r="U1064" s="162" t="s">
        <v>174</v>
      </c>
      <c r="V1064" s="162" t="s">
        <v>494</v>
      </c>
      <c r="W1064" s="86" t="s">
        <v>1804</v>
      </c>
      <c r="X1064" s="166" t="s">
        <v>2795</v>
      </c>
      <c r="AB1064" s="162" t="str">
        <f>UPPER(LEFT(A1064,3)&amp;YEAR(H1064)&amp;MONTH(H1064)&amp;DAY((H1064))&amp;LEFT(U1064,2)&amp;LEFT(V1064,2)&amp;LEFT(W1064,2))</f>
        <v>CRO20161025OUPO9È</v>
      </c>
      <c r="AC1064" s="162">
        <f>COUNTIF($AB$4:$AB$297,AB1064)</f>
        <v>0</v>
      </c>
      <c r="AD1064" s="162" t="str">
        <f>VLOOKUP(U1064,NIVEAUXADMIN!A:B,2,FALSE)</f>
        <v>HT01</v>
      </c>
      <c r="AE1064" s="162" t="str">
        <f>VLOOKUP(V1064,NIVEAUXADMIN!E:F,2,FALSE)</f>
        <v>HT01152</v>
      </c>
      <c r="AF1064" s="162" t="str">
        <f>VLOOKUP(W1064,NIVEAUXADMIN!I:J,2,FALSE)</f>
        <v>HT01152-04</v>
      </c>
      <c r="AG1064" s="162">
        <f>IF(SUMPRODUCT(($A$4:$A1064=A1064)*($V$4:$V1064=V1064))&gt;1,0,1)</f>
        <v>0</v>
      </c>
    </row>
    <row r="1065" spans="1:33" s="162" customFormat="1" ht="15" customHeight="1">
      <c r="A1065" s="162" t="s">
        <v>2697</v>
      </c>
      <c r="B1065" s="162" t="s">
        <v>2697</v>
      </c>
      <c r="C1065" s="162" t="s">
        <v>38</v>
      </c>
      <c r="D1065" s="162" t="s">
        <v>2702</v>
      </c>
      <c r="F1065" s="162" t="s">
        <v>16</v>
      </c>
      <c r="G1065" s="162" t="str">
        <f>CHOOSE(MONTH(H1065), "Janvier", "Fevrier", "Mars", "Avril", "Mai", "Juin", "Juillet", "Aout", "Septembre", "Octobre", "Novembre", "Decembre")</f>
        <v>Octobre</v>
      </c>
      <c r="H1065" s="153">
        <v>42668</v>
      </c>
      <c r="I1065" s="84" t="s">
        <v>1051</v>
      </c>
      <c r="J1065" s="162" t="s">
        <v>1052</v>
      </c>
      <c r="K1065" s="162" t="s">
        <v>1063</v>
      </c>
      <c r="L1065" s="72"/>
      <c r="M1065" s="80" t="str">
        <f>IFERROR(VLOOKUP(K1065,REFERENCES!R:S,2,FALSE),"")</f>
        <v>Nombre</v>
      </c>
      <c r="N1065" s="75">
        <v>200</v>
      </c>
      <c r="O1065" s="75"/>
      <c r="P1065" s="75"/>
      <c r="Q1065" s="75"/>
      <c r="R1065" s="79">
        <v>1000</v>
      </c>
      <c r="S1065" s="75">
        <v>200</v>
      </c>
      <c r="U1065" s="162" t="s">
        <v>174</v>
      </c>
      <c r="V1065" s="162" t="s">
        <v>494</v>
      </c>
      <c r="W1065" s="86" t="s">
        <v>1804</v>
      </c>
      <c r="X1065" s="166" t="s">
        <v>2795</v>
      </c>
      <c r="AB1065" s="162" t="str">
        <f>UPPER(LEFT(A1065,3)&amp;YEAR(H1065)&amp;MONTH(H1065)&amp;DAY((H1065))&amp;LEFT(U1065,2)&amp;LEFT(V1065,2)&amp;LEFT(W1065,2))</f>
        <v>CRO20161025OUPO9È</v>
      </c>
      <c r="AC1065" s="162">
        <f>COUNTIF($AB$4:$AB$297,AB1065)</f>
        <v>0</v>
      </c>
      <c r="AD1065" s="162" t="str">
        <f>VLOOKUP(U1065,NIVEAUXADMIN!A:B,2,FALSE)</f>
        <v>HT01</v>
      </c>
      <c r="AE1065" s="162" t="str">
        <f>VLOOKUP(V1065,NIVEAUXADMIN!E:F,2,FALSE)</f>
        <v>HT01152</v>
      </c>
      <c r="AF1065" s="162" t="str">
        <f>VLOOKUP(W1065,NIVEAUXADMIN!I:J,2,FALSE)</f>
        <v>HT01152-04</v>
      </c>
      <c r="AG1065" s="162">
        <f>IF(SUMPRODUCT(($A$4:$A1065=A1065)*($V$4:$V1065=V1065))&gt;1,0,1)</f>
        <v>0</v>
      </c>
    </row>
    <row r="1066" spans="1:33" s="162" customFormat="1" ht="15" customHeight="1">
      <c r="A1066" s="162" t="s">
        <v>2697</v>
      </c>
      <c r="B1066" s="162" t="s">
        <v>2697</v>
      </c>
      <c r="C1066" s="162" t="s">
        <v>38</v>
      </c>
      <c r="D1066" s="162" t="s">
        <v>2702</v>
      </c>
      <c r="F1066" s="162" t="s">
        <v>16</v>
      </c>
      <c r="G1066" s="162" t="str">
        <f>CHOOSE(MONTH(H1066), "Janvier", "Fevrier", "Mars", "Avril", "Mai", "Juin", "Juillet", "Aout", "Septembre", "Octobre", "Novembre", "Decembre")</f>
        <v>Octobre</v>
      </c>
      <c r="H1066" s="153">
        <v>42668</v>
      </c>
      <c r="I1066" s="84" t="s">
        <v>1051</v>
      </c>
      <c r="J1066" s="162" t="s">
        <v>1052</v>
      </c>
      <c r="K1066" s="162" t="s">
        <v>1058</v>
      </c>
      <c r="L1066" s="72"/>
      <c r="M1066" s="80" t="str">
        <f>IFERROR(VLOOKUP(K1066,REFERENCES!R:S,2,FALSE),"")</f>
        <v>Nombre</v>
      </c>
      <c r="N1066" s="75">
        <v>200</v>
      </c>
      <c r="O1066" s="75"/>
      <c r="P1066" s="75"/>
      <c r="Q1066" s="75"/>
      <c r="R1066" s="79">
        <v>1000</v>
      </c>
      <c r="S1066" s="75">
        <v>200</v>
      </c>
      <c r="U1066" s="162" t="s">
        <v>174</v>
      </c>
      <c r="V1066" s="162" t="s">
        <v>494</v>
      </c>
      <c r="W1066" s="86" t="s">
        <v>1804</v>
      </c>
      <c r="X1066" s="166" t="s">
        <v>2795</v>
      </c>
      <c r="AB1066" s="162" t="str">
        <f>UPPER(LEFT(A1066,3)&amp;YEAR(H1066)&amp;MONTH(H1066)&amp;DAY((H1066))&amp;LEFT(U1066,2)&amp;LEFT(V1066,2)&amp;LEFT(W1066,2))</f>
        <v>CRO20161025OUPO9È</v>
      </c>
      <c r="AC1066" s="162">
        <f>COUNTIF($AB$4:$AB$297,AB1066)</f>
        <v>0</v>
      </c>
      <c r="AD1066" s="162" t="str">
        <f>VLOOKUP(U1066,NIVEAUXADMIN!A:B,2,FALSE)</f>
        <v>HT01</v>
      </c>
      <c r="AE1066" s="162" t="str">
        <f>VLOOKUP(V1066,NIVEAUXADMIN!E:F,2,FALSE)</f>
        <v>HT01152</v>
      </c>
      <c r="AF1066" s="162" t="str">
        <f>VLOOKUP(W1066,NIVEAUXADMIN!I:J,2,FALSE)</f>
        <v>HT01152-04</v>
      </c>
      <c r="AG1066" s="162">
        <f>IF(SUMPRODUCT(($A$4:$A1066=A1066)*($V$4:$V1066=V1066))&gt;1,0,1)</f>
        <v>0</v>
      </c>
    </row>
    <row r="1067" spans="1:33" s="162" customFormat="1" ht="15" customHeight="1">
      <c r="A1067" s="162" t="s">
        <v>2697</v>
      </c>
      <c r="B1067" s="162" t="s">
        <v>2697</v>
      </c>
      <c r="C1067" s="162" t="s">
        <v>38</v>
      </c>
      <c r="D1067" s="162" t="s">
        <v>2702</v>
      </c>
      <c r="F1067" s="162" t="s">
        <v>16</v>
      </c>
      <c r="G1067" s="162" t="str">
        <f>CHOOSE(MONTH(H1067), "Janvier", "Fevrier", "Mars", "Avril", "Mai", "Juin", "Juillet", "Aout", "Septembre", "Octobre", "Novembre", "Decembre")</f>
        <v>Novembre</v>
      </c>
      <c r="H1067" s="153">
        <v>42703</v>
      </c>
      <c r="I1067" s="84" t="s">
        <v>1051</v>
      </c>
      <c r="J1067" s="162" t="s">
        <v>1052</v>
      </c>
      <c r="K1067" s="162" t="s">
        <v>1062</v>
      </c>
      <c r="L1067" s="72"/>
      <c r="M1067" s="80" t="str">
        <f>IFERROR(VLOOKUP(K1067,REFERENCES!R:S,2,FALSE),"")</f>
        <v>Nombre</v>
      </c>
      <c r="N1067" s="75">
        <v>146</v>
      </c>
      <c r="O1067" s="75"/>
      <c r="P1067" s="75"/>
      <c r="Q1067" s="75"/>
      <c r="R1067" s="79">
        <v>730</v>
      </c>
      <c r="S1067" s="75">
        <v>146</v>
      </c>
      <c r="U1067" s="162" t="s">
        <v>174</v>
      </c>
      <c r="V1067" s="162" t="s">
        <v>494</v>
      </c>
      <c r="W1067" s="86"/>
      <c r="X1067" s="166" t="s">
        <v>1110</v>
      </c>
      <c r="AB1067" s="162" t="str">
        <f>UPPER(LEFT(A1067,3)&amp;YEAR(H1067)&amp;MONTH(H1067)&amp;DAY((H1067))&amp;LEFT(U1067,2)&amp;LEFT(V1067,2)&amp;LEFT(W1067,2))</f>
        <v>CRO20161129OUPO</v>
      </c>
      <c r="AC1067" s="162">
        <f>COUNTIF($AB$4:$AB$297,AB1067)</f>
        <v>0</v>
      </c>
      <c r="AD1067" s="162" t="str">
        <f>VLOOKUP(U1067,NIVEAUXADMIN!A:B,2,FALSE)</f>
        <v>HT01</v>
      </c>
      <c r="AE1067" s="162" t="str">
        <f>VLOOKUP(V1067,NIVEAUXADMIN!E:F,2,FALSE)</f>
        <v>HT01152</v>
      </c>
      <c r="AF1067" s="162" t="e">
        <f>VLOOKUP(W1067,NIVEAUXADMIN!I:J,2,FALSE)</f>
        <v>#N/A</v>
      </c>
      <c r="AG1067" s="162">
        <f>IF(SUMPRODUCT(($A$4:$A1067=A1067)*($V$4:$V1067=V1067))&gt;1,0,1)</f>
        <v>0</v>
      </c>
    </row>
    <row r="1068" spans="1:33" s="162" customFormat="1" ht="15" customHeight="1">
      <c r="A1068" s="162" t="s">
        <v>2697</v>
      </c>
      <c r="B1068" s="162" t="s">
        <v>2697</v>
      </c>
      <c r="C1068" s="162" t="s">
        <v>38</v>
      </c>
      <c r="D1068" s="162" t="s">
        <v>2702</v>
      </c>
      <c r="F1068" s="162" t="s">
        <v>16</v>
      </c>
      <c r="G1068" s="162" t="str">
        <f>CHOOSE(MONTH(H1068), "Janvier", "Fevrier", "Mars", "Avril", "Mai", "Juin", "Juillet", "Aout", "Septembre", "Octobre", "Novembre", "Decembre")</f>
        <v>Novembre</v>
      </c>
      <c r="H1068" s="153">
        <v>42703</v>
      </c>
      <c r="I1068" s="84" t="s">
        <v>1051</v>
      </c>
      <c r="J1068" s="162" t="s">
        <v>1052</v>
      </c>
      <c r="K1068" s="162" t="s">
        <v>1059</v>
      </c>
      <c r="L1068" s="72"/>
      <c r="M1068" s="80" t="str">
        <f>IFERROR(VLOOKUP(K1068,REFERENCES!R:S,2,FALSE),"")</f>
        <v>Nombre</v>
      </c>
      <c r="N1068" s="75">
        <v>17300</v>
      </c>
      <c r="O1068" s="75"/>
      <c r="P1068" s="75"/>
      <c r="Q1068" s="75"/>
      <c r="R1068" s="79">
        <v>730</v>
      </c>
      <c r="S1068" s="75">
        <v>146</v>
      </c>
      <c r="U1068" s="162" t="s">
        <v>174</v>
      </c>
      <c r="V1068" s="162" t="s">
        <v>494</v>
      </c>
      <c r="W1068" s="86"/>
      <c r="X1068" s="166" t="s">
        <v>1110</v>
      </c>
      <c r="AB1068" s="162" t="str">
        <f>UPPER(LEFT(A1068,3)&amp;YEAR(H1068)&amp;MONTH(H1068)&amp;DAY((H1068))&amp;LEFT(U1068,2)&amp;LEFT(V1068,2)&amp;LEFT(W1068,2))</f>
        <v>CRO20161129OUPO</v>
      </c>
      <c r="AC1068" s="162">
        <f>COUNTIF($AB$4:$AB$297,AB1068)</f>
        <v>0</v>
      </c>
      <c r="AD1068" s="162" t="str">
        <f>VLOOKUP(U1068,NIVEAUXADMIN!A:B,2,FALSE)</f>
        <v>HT01</v>
      </c>
      <c r="AE1068" s="162" t="str">
        <f>VLOOKUP(V1068,NIVEAUXADMIN!E:F,2,FALSE)</f>
        <v>HT01152</v>
      </c>
      <c r="AF1068" s="162" t="e">
        <f>VLOOKUP(W1068,NIVEAUXADMIN!I:J,2,FALSE)</f>
        <v>#N/A</v>
      </c>
      <c r="AG1068" s="162">
        <f>IF(SUMPRODUCT(($A$4:$A1068=A1068)*($V$4:$V1068=V1068))&gt;1,0,1)</f>
        <v>0</v>
      </c>
    </row>
    <row r="1069" spans="1:33" s="162" customFormat="1" ht="15" customHeight="1">
      <c r="A1069" s="162" t="s">
        <v>2697</v>
      </c>
      <c r="B1069" s="162" t="s">
        <v>2697</v>
      </c>
      <c r="C1069" s="162" t="s">
        <v>38</v>
      </c>
      <c r="D1069" s="162" t="s">
        <v>2702</v>
      </c>
      <c r="F1069" s="162" t="s">
        <v>16</v>
      </c>
      <c r="G1069" s="162" t="str">
        <f>CHOOSE(MONTH(H1069), "Janvier", "Fevrier", "Mars", "Avril", "Mai", "Juin", "Juillet", "Aout", "Septembre", "Octobre", "Novembre", "Decembre")</f>
        <v>Novembre</v>
      </c>
      <c r="H1069" s="153">
        <v>42703</v>
      </c>
      <c r="I1069" s="84" t="s">
        <v>1049</v>
      </c>
      <c r="J1069" s="162" t="s">
        <v>1053</v>
      </c>
      <c r="K1069" s="162" t="s">
        <v>1064</v>
      </c>
      <c r="L1069" s="72"/>
      <c r="M1069" s="80" t="str">
        <f>IFERROR(VLOOKUP(K1069,REFERENCES!R:S,2,FALSE),"")</f>
        <v>Nombre</v>
      </c>
      <c r="N1069" s="75">
        <v>76</v>
      </c>
      <c r="O1069" s="75"/>
      <c r="P1069" s="75"/>
      <c r="Q1069" s="75"/>
      <c r="R1069" s="79">
        <v>730</v>
      </c>
      <c r="S1069" s="75">
        <v>146</v>
      </c>
      <c r="U1069" s="162" t="s">
        <v>174</v>
      </c>
      <c r="V1069" s="162" t="s">
        <v>494</v>
      </c>
      <c r="W1069" s="86"/>
      <c r="X1069" s="166" t="s">
        <v>1110</v>
      </c>
      <c r="AB1069" s="162" t="str">
        <f>UPPER(LEFT(A1069,3)&amp;YEAR(H1069)&amp;MONTH(H1069)&amp;DAY((H1069))&amp;LEFT(U1069,2)&amp;LEFT(V1069,2)&amp;LEFT(W1069,2))</f>
        <v>CRO20161129OUPO</v>
      </c>
      <c r="AC1069" s="162">
        <f>COUNTIF($AB$4:$AB$297,AB1069)</f>
        <v>0</v>
      </c>
      <c r="AD1069" s="162" t="str">
        <f>VLOOKUP(U1069,NIVEAUXADMIN!A:B,2,FALSE)</f>
        <v>HT01</v>
      </c>
      <c r="AE1069" s="162" t="str">
        <f>VLOOKUP(V1069,NIVEAUXADMIN!E:F,2,FALSE)</f>
        <v>HT01152</v>
      </c>
      <c r="AF1069" s="162" t="e">
        <f>VLOOKUP(W1069,NIVEAUXADMIN!I:J,2,FALSE)</f>
        <v>#N/A</v>
      </c>
      <c r="AG1069" s="162">
        <f>IF(SUMPRODUCT(($A$4:$A1069=A1069)*($V$4:$V1069=V1069))&gt;1,0,1)</f>
        <v>0</v>
      </c>
    </row>
    <row r="1070" spans="1:33" s="162" customFormat="1" ht="15" customHeight="1">
      <c r="A1070" s="162" t="s">
        <v>2697</v>
      </c>
      <c r="B1070" s="162" t="s">
        <v>2697</v>
      </c>
      <c r="C1070" s="162" t="s">
        <v>38</v>
      </c>
      <c r="D1070" s="162" t="s">
        <v>2702</v>
      </c>
      <c r="F1070" s="162" t="s">
        <v>16</v>
      </c>
      <c r="G1070" s="162" t="str">
        <f>CHOOSE(MONTH(H1070), "Janvier", "Fevrier", "Mars", "Avril", "Mai", "Juin", "Juillet", "Aout", "Septembre", "Octobre", "Novembre", "Decembre")</f>
        <v>Novembre</v>
      </c>
      <c r="H1070" s="153">
        <v>42703</v>
      </c>
      <c r="I1070" s="84" t="s">
        <v>1049</v>
      </c>
      <c r="J1070" s="162" t="s">
        <v>1053</v>
      </c>
      <c r="K1070" s="162" t="s">
        <v>1048</v>
      </c>
      <c r="L1070" s="72"/>
      <c r="M1070" s="80" t="str">
        <f>IFERROR(VLOOKUP(K1070,REFERENCES!R:S,2,FALSE),"")</f>
        <v>Nombre</v>
      </c>
      <c r="N1070" s="75">
        <v>76</v>
      </c>
      <c r="O1070" s="75"/>
      <c r="P1070" s="75"/>
      <c r="Q1070" s="75"/>
      <c r="R1070" s="79">
        <v>730</v>
      </c>
      <c r="S1070" s="75">
        <v>146</v>
      </c>
      <c r="U1070" s="162" t="s">
        <v>174</v>
      </c>
      <c r="V1070" s="162" t="s">
        <v>494</v>
      </c>
      <c r="W1070" s="86"/>
      <c r="X1070" s="166" t="s">
        <v>1110</v>
      </c>
      <c r="AB1070" s="162" t="str">
        <f>UPPER(LEFT(A1070,3)&amp;YEAR(H1070)&amp;MONTH(H1070)&amp;DAY((H1070))&amp;LEFT(U1070,2)&amp;LEFT(V1070,2)&amp;LEFT(W1070,2))</f>
        <v>CRO20161129OUPO</v>
      </c>
      <c r="AC1070" s="162">
        <f>COUNTIF($AB$4:$AB$297,AB1070)</f>
        <v>0</v>
      </c>
      <c r="AD1070" s="162" t="str">
        <f>VLOOKUP(U1070,NIVEAUXADMIN!A:B,2,FALSE)</f>
        <v>HT01</v>
      </c>
      <c r="AE1070" s="162" t="str">
        <f>VLOOKUP(V1070,NIVEAUXADMIN!E:F,2,FALSE)</f>
        <v>HT01152</v>
      </c>
      <c r="AF1070" s="162" t="e">
        <f>VLOOKUP(W1070,NIVEAUXADMIN!I:J,2,FALSE)</f>
        <v>#N/A</v>
      </c>
      <c r="AG1070" s="162">
        <f>IF(SUMPRODUCT(($A$4:$A1070=A1070)*($V$4:$V1070=V1070))&gt;1,0,1)</f>
        <v>0</v>
      </c>
    </row>
    <row r="1071" spans="1:33" s="162" customFormat="1" ht="15" customHeight="1">
      <c r="A1071" s="162" t="s">
        <v>2697</v>
      </c>
      <c r="B1071" s="162" t="s">
        <v>2697</v>
      </c>
      <c r="C1071" s="162" t="s">
        <v>38</v>
      </c>
      <c r="D1071" s="162" t="s">
        <v>2702</v>
      </c>
      <c r="F1071" s="162" t="s">
        <v>16</v>
      </c>
      <c r="G1071" s="162" t="str">
        <f>CHOOSE(MONTH(H1071), "Janvier", "Fevrier", "Mars", "Avril", "Mai", "Juin", "Juillet", "Aout", "Septembre", "Octobre", "Novembre", "Decembre")</f>
        <v>Novembre</v>
      </c>
      <c r="H1071" s="153">
        <v>42703</v>
      </c>
      <c r="I1071" s="84" t="s">
        <v>1051</v>
      </c>
      <c r="J1071" s="162" t="s">
        <v>1052</v>
      </c>
      <c r="K1071" s="162" t="s">
        <v>1063</v>
      </c>
      <c r="L1071" s="72"/>
      <c r="M1071" s="80" t="str">
        <f>IFERROR(VLOOKUP(K1071,REFERENCES!R:S,2,FALSE),"")</f>
        <v>Nombre</v>
      </c>
      <c r="N1071" s="75">
        <v>146</v>
      </c>
      <c r="O1071" s="75"/>
      <c r="P1071" s="75"/>
      <c r="Q1071" s="75"/>
      <c r="R1071" s="79">
        <v>730</v>
      </c>
      <c r="S1071" s="75">
        <v>146</v>
      </c>
      <c r="U1071" s="162" t="s">
        <v>174</v>
      </c>
      <c r="V1071" s="162" t="s">
        <v>494</v>
      </c>
      <c r="W1071" s="86"/>
      <c r="X1071" s="166" t="s">
        <v>1110</v>
      </c>
      <c r="AB1071" s="162" t="str">
        <f>UPPER(LEFT(A1071,3)&amp;YEAR(H1071)&amp;MONTH(H1071)&amp;DAY((H1071))&amp;LEFT(U1071,2)&amp;LEFT(V1071,2)&amp;LEFT(W1071,2))</f>
        <v>CRO20161129OUPO</v>
      </c>
      <c r="AC1071" s="162">
        <f>COUNTIF($AB$4:$AB$297,AB1071)</f>
        <v>0</v>
      </c>
      <c r="AD1071" s="162" t="str">
        <f>VLOOKUP(U1071,NIVEAUXADMIN!A:B,2,FALSE)</f>
        <v>HT01</v>
      </c>
      <c r="AE1071" s="162" t="str">
        <f>VLOOKUP(V1071,NIVEAUXADMIN!E:F,2,FALSE)</f>
        <v>HT01152</v>
      </c>
      <c r="AF1071" s="162" t="e">
        <f>VLOOKUP(W1071,NIVEAUXADMIN!I:J,2,FALSE)</f>
        <v>#N/A</v>
      </c>
      <c r="AG1071" s="162">
        <f>IF(SUMPRODUCT(($A$4:$A1071=A1071)*($V$4:$V1071=V1071))&gt;1,0,1)</f>
        <v>0</v>
      </c>
    </row>
    <row r="1072" spans="1:33" s="162" customFormat="1" ht="15" customHeight="1">
      <c r="A1072" s="162" t="s">
        <v>2697</v>
      </c>
      <c r="B1072" s="162" t="s">
        <v>2697</v>
      </c>
      <c r="C1072" s="162" t="s">
        <v>38</v>
      </c>
      <c r="D1072" s="162" t="s">
        <v>2702</v>
      </c>
      <c r="F1072" s="162" t="s">
        <v>16</v>
      </c>
      <c r="G1072" s="162" t="str">
        <f>CHOOSE(MONTH(H1072), "Janvier", "Fevrier", "Mars", "Avril", "Mai", "Juin", "Juillet", "Aout", "Septembre", "Octobre", "Novembre", "Decembre")</f>
        <v>Novembre</v>
      </c>
      <c r="H1072" s="153">
        <v>42703</v>
      </c>
      <c r="I1072" s="84" t="s">
        <v>1051</v>
      </c>
      <c r="J1072" s="162" t="s">
        <v>1052</v>
      </c>
      <c r="K1072" s="162" t="s">
        <v>1058</v>
      </c>
      <c r="L1072" s="72"/>
      <c r="M1072" s="80" t="str">
        <f>IFERROR(VLOOKUP(K1072,REFERENCES!R:S,2,FALSE),"")</f>
        <v>Nombre</v>
      </c>
      <c r="N1072" s="75">
        <v>143</v>
      </c>
      <c r="O1072" s="75"/>
      <c r="P1072" s="75"/>
      <c r="Q1072" s="75"/>
      <c r="R1072" s="79">
        <v>730</v>
      </c>
      <c r="S1072" s="75">
        <v>146</v>
      </c>
      <c r="U1072" s="162" t="s">
        <v>174</v>
      </c>
      <c r="V1072" s="162" t="s">
        <v>494</v>
      </c>
      <c r="W1072" s="86"/>
      <c r="X1072" s="166" t="s">
        <v>1110</v>
      </c>
      <c r="AB1072" s="162" t="str">
        <f>UPPER(LEFT(A1072,3)&amp;YEAR(H1072)&amp;MONTH(H1072)&amp;DAY((H1072))&amp;LEFT(U1072,2)&amp;LEFT(V1072,2)&amp;LEFT(W1072,2))</f>
        <v>CRO20161129OUPO</v>
      </c>
      <c r="AC1072" s="162">
        <f>COUNTIF($AB$4:$AB$297,AB1072)</f>
        <v>0</v>
      </c>
      <c r="AD1072" s="162" t="str">
        <f>VLOOKUP(U1072,NIVEAUXADMIN!A:B,2,FALSE)</f>
        <v>HT01</v>
      </c>
      <c r="AE1072" s="162" t="str">
        <f>VLOOKUP(V1072,NIVEAUXADMIN!E:F,2,FALSE)</f>
        <v>HT01152</v>
      </c>
      <c r="AF1072" s="162" t="e">
        <f>VLOOKUP(W1072,NIVEAUXADMIN!I:J,2,FALSE)</f>
        <v>#N/A</v>
      </c>
      <c r="AG1072" s="162">
        <f>IF(SUMPRODUCT(($A$4:$A1072=A1072)*($V$4:$V1072=V1072))&gt;1,0,1)</f>
        <v>0</v>
      </c>
    </row>
    <row r="1073" spans="1:33" s="162" customFormat="1" ht="15" customHeight="1">
      <c r="A1073" s="162" t="s">
        <v>2697</v>
      </c>
      <c r="B1073" s="162" t="s">
        <v>2697</v>
      </c>
      <c r="C1073" s="162" t="s">
        <v>38</v>
      </c>
      <c r="D1073" s="162" t="s">
        <v>2702</v>
      </c>
      <c r="F1073" s="162" t="s">
        <v>16</v>
      </c>
      <c r="G1073" s="162" t="str">
        <f>CHOOSE(MONTH(H1073), "Janvier", "Fevrier", "Mars", "Avril", "Mai", "Juin", "Juillet", "Aout", "Septembre", "Octobre", "Novembre", "Decembre")</f>
        <v>Novembre</v>
      </c>
      <c r="H1073" s="153">
        <v>42675</v>
      </c>
      <c r="I1073" s="84" t="s">
        <v>1051</v>
      </c>
      <c r="J1073" s="162" t="s">
        <v>1052</v>
      </c>
      <c r="K1073" s="162" t="s">
        <v>1062</v>
      </c>
      <c r="L1073" s="72"/>
      <c r="M1073" s="80" t="str">
        <f>IFERROR(VLOOKUP(K1073,REFERENCES!R:S,2,FALSE),"")</f>
        <v>Nombre</v>
      </c>
      <c r="N1073" s="75">
        <v>121</v>
      </c>
      <c r="O1073" s="75"/>
      <c r="P1073" s="75"/>
      <c r="Q1073" s="75"/>
      <c r="R1073" s="79">
        <v>605</v>
      </c>
      <c r="S1073" s="75">
        <v>121</v>
      </c>
      <c r="U1073" s="162" t="s">
        <v>174</v>
      </c>
      <c r="V1073" s="162" t="s">
        <v>494</v>
      </c>
      <c r="W1073" s="86" t="s">
        <v>1794</v>
      </c>
      <c r="X1073" s="166" t="s">
        <v>2797</v>
      </c>
      <c r="AB1073" s="162" t="str">
        <f>UPPER(LEFT(A1073,3)&amp;YEAR(H1073)&amp;MONTH(H1073)&amp;DAY((H1073))&amp;LEFT(U1073,2)&amp;LEFT(V1073,2)&amp;LEFT(W1073,2))</f>
        <v>CRO2016111OUPO8È</v>
      </c>
      <c r="AC1073" s="162">
        <f>COUNTIF($AB$4:$AB$297,AB1073)</f>
        <v>0</v>
      </c>
      <c r="AD1073" s="162" t="str">
        <f>VLOOKUP(U1073,NIVEAUXADMIN!A:B,2,FALSE)</f>
        <v>HT01</v>
      </c>
      <c r="AE1073" s="162" t="str">
        <f>VLOOKUP(V1073,NIVEAUXADMIN!E:F,2,FALSE)</f>
        <v>HT01152</v>
      </c>
      <c r="AF1073" s="162" t="str">
        <f>VLOOKUP(W1073,NIVEAUXADMIN!I:J,2,FALSE)</f>
        <v>HT01152-03</v>
      </c>
      <c r="AG1073" s="162">
        <f>IF(SUMPRODUCT(($A$4:$A1073=A1073)*($V$4:$V1073=V1073))&gt;1,0,1)</f>
        <v>0</v>
      </c>
    </row>
    <row r="1074" spans="1:33" s="162" customFormat="1" ht="15" customHeight="1">
      <c r="A1074" s="162" t="s">
        <v>2697</v>
      </c>
      <c r="B1074" s="162" t="s">
        <v>2697</v>
      </c>
      <c r="C1074" s="162" t="s">
        <v>38</v>
      </c>
      <c r="D1074" s="162" t="s">
        <v>2702</v>
      </c>
      <c r="F1074" s="162" t="s">
        <v>16</v>
      </c>
      <c r="G1074" s="162" t="str">
        <f>CHOOSE(MONTH(H1074), "Janvier", "Fevrier", "Mars", "Avril", "Mai", "Juin", "Juillet", "Aout", "Septembre", "Octobre", "Novembre", "Decembre")</f>
        <v>Novembre</v>
      </c>
      <c r="H1074" s="153">
        <v>42675</v>
      </c>
      <c r="I1074" s="84" t="s">
        <v>1049</v>
      </c>
      <c r="J1074" s="162" t="s">
        <v>1053</v>
      </c>
      <c r="K1074" s="162" t="s">
        <v>1064</v>
      </c>
      <c r="L1074" s="72"/>
      <c r="M1074" s="80" t="str">
        <f>IFERROR(VLOOKUP(K1074,REFERENCES!R:S,2,FALSE),"")</f>
        <v>Nombre</v>
      </c>
      <c r="N1074" s="75">
        <v>121</v>
      </c>
      <c r="O1074" s="75"/>
      <c r="P1074" s="75"/>
      <c r="Q1074" s="75"/>
      <c r="R1074" s="79">
        <v>605</v>
      </c>
      <c r="S1074" s="75">
        <v>121</v>
      </c>
      <c r="U1074" s="162" t="s">
        <v>174</v>
      </c>
      <c r="V1074" s="162" t="s">
        <v>494</v>
      </c>
      <c r="W1074" s="86" t="s">
        <v>1794</v>
      </c>
      <c r="X1074" s="166" t="s">
        <v>2797</v>
      </c>
      <c r="AB1074" s="162" t="str">
        <f>UPPER(LEFT(A1074,3)&amp;YEAR(H1074)&amp;MONTH(H1074)&amp;DAY((H1074))&amp;LEFT(U1074,2)&amp;LEFT(V1074,2)&amp;LEFT(W1074,2))</f>
        <v>CRO2016111OUPO8È</v>
      </c>
      <c r="AC1074" s="162">
        <f>COUNTIF($AB$4:$AB$297,AB1074)</f>
        <v>0</v>
      </c>
      <c r="AD1074" s="162" t="str">
        <f>VLOOKUP(U1074,NIVEAUXADMIN!A:B,2,FALSE)</f>
        <v>HT01</v>
      </c>
      <c r="AE1074" s="162" t="str">
        <f>VLOOKUP(V1074,NIVEAUXADMIN!E:F,2,FALSE)</f>
        <v>HT01152</v>
      </c>
      <c r="AF1074" s="162" t="str">
        <f>VLOOKUP(W1074,NIVEAUXADMIN!I:J,2,FALSE)</f>
        <v>HT01152-03</v>
      </c>
      <c r="AG1074" s="162">
        <f>IF(SUMPRODUCT(($A$4:$A1074=A1074)*($V$4:$V1074=V1074))&gt;1,0,1)</f>
        <v>0</v>
      </c>
    </row>
    <row r="1075" spans="1:33" s="162" customFormat="1" ht="15" customHeight="1">
      <c r="A1075" s="162" t="s">
        <v>2697</v>
      </c>
      <c r="B1075" s="162" t="s">
        <v>2697</v>
      </c>
      <c r="C1075" s="162" t="s">
        <v>38</v>
      </c>
      <c r="D1075" s="162" t="s">
        <v>2702</v>
      </c>
      <c r="F1075" s="162" t="s">
        <v>16</v>
      </c>
      <c r="G1075" s="162" t="str">
        <f>CHOOSE(MONTH(H1075), "Janvier", "Fevrier", "Mars", "Avril", "Mai", "Juin", "Juillet", "Aout", "Septembre", "Octobre", "Novembre", "Decembre")</f>
        <v>Novembre</v>
      </c>
      <c r="H1075" s="153">
        <v>42675</v>
      </c>
      <c r="I1075" s="84" t="s">
        <v>1049</v>
      </c>
      <c r="J1075" s="162" t="s">
        <v>1053</v>
      </c>
      <c r="K1075" s="162" t="s">
        <v>1048</v>
      </c>
      <c r="L1075" s="72"/>
      <c r="M1075" s="80" t="str">
        <f>IFERROR(VLOOKUP(K1075,REFERENCES!R:S,2,FALSE),"")</f>
        <v>Nombre</v>
      </c>
      <c r="N1075" s="75">
        <v>70</v>
      </c>
      <c r="O1075" s="75"/>
      <c r="P1075" s="75"/>
      <c r="Q1075" s="75"/>
      <c r="R1075" s="79">
        <v>605</v>
      </c>
      <c r="S1075" s="75">
        <v>121</v>
      </c>
      <c r="U1075" s="162" t="s">
        <v>174</v>
      </c>
      <c r="V1075" s="162" t="s">
        <v>494</v>
      </c>
      <c r="W1075" s="86" t="s">
        <v>1794</v>
      </c>
      <c r="X1075" s="166" t="s">
        <v>2797</v>
      </c>
      <c r="AB1075" s="162" t="str">
        <f>UPPER(LEFT(A1075,3)&amp;YEAR(H1075)&amp;MONTH(H1075)&amp;DAY((H1075))&amp;LEFT(U1075,2)&amp;LEFT(V1075,2)&amp;LEFT(W1075,2))</f>
        <v>CRO2016111OUPO8È</v>
      </c>
      <c r="AC1075" s="162">
        <f>COUNTIF($AB$4:$AB$297,AB1075)</f>
        <v>0</v>
      </c>
      <c r="AD1075" s="162" t="str">
        <f>VLOOKUP(U1075,NIVEAUXADMIN!A:B,2,FALSE)</f>
        <v>HT01</v>
      </c>
      <c r="AE1075" s="162" t="str">
        <f>VLOOKUP(V1075,NIVEAUXADMIN!E:F,2,FALSE)</f>
        <v>HT01152</v>
      </c>
      <c r="AF1075" s="162" t="str">
        <f>VLOOKUP(W1075,NIVEAUXADMIN!I:J,2,FALSE)</f>
        <v>HT01152-03</v>
      </c>
      <c r="AG1075" s="162">
        <f>IF(SUMPRODUCT(($A$4:$A1075=A1075)*($V$4:$V1075=V1075))&gt;1,0,1)</f>
        <v>0</v>
      </c>
    </row>
    <row r="1076" spans="1:33" s="162" customFormat="1" ht="15" customHeight="1">
      <c r="A1076" s="162" t="s">
        <v>2697</v>
      </c>
      <c r="B1076" s="162" t="s">
        <v>2697</v>
      </c>
      <c r="C1076" s="162" t="s">
        <v>38</v>
      </c>
      <c r="D1076" s="162" t="s">
        <v>2702</v>
      </c>
      <c r="F1076" s="162" t="s">
        <v>16</v>
      </c>
      <c r="G1076" s="162" t="str">
        <f>CHOOSE(MONTH(H1076), "Janvier", "Fevrier", "Mars", "Avril", "Mai", "Juin", "Juillet", "Aout", "Septembre", "Octobre", "Novembre", "Decembre")</f>
        <v>Novembre</v>
      </c>
      <c r="H1076" s="153">
        <v>42676</v>
      </c>
      <c r="I1076" s="84" t="s">
        <v>1051</v>
      </c>
      <c r="J1076" s="162" t="s">
        <v>1052</v>
      </c>
      <c r="K1076" s="162" t="s">
        <v>1062</v>
      </c>
      <c r="L1076" s="72"/>
      <c r="M1076" s="80" t="str">
        <f>IFERROR(VLOOKUP(K1076,REFERENCES!R:S,2,FALSE),"")</f>
        <v>Nombre</v>
      </c>
      <c r="N1076" s="75">
        <v>241</v>
      </c>
      <c r="O1076" s="75"/>
      <c r="P1076" s="75"/>
      <c r="Q1076" s="75"/>
      <c r="R1076" s="79">
        <v>1205</v>
      </c>
      <c r="S1076" s="75">
        <v>241</v>
      </c>
      <c r="U1076" s="162" t="s">
        <v>174</v>
      </c>
      <c r="V1076" s="162" t="s">
        <v>494</v>
      </c>
      <c r="W1076" s="86"/>
      <c r="X1076" s="166" t="s">
        <v>1108</v>
      </c>
      <c r="AB1076" s="162" t="str">
        <f>UPPER(LEFT(A1076,3)&amp;YEAR(H1076)&amp;MONTH(H1076)&amp;DAY((H1076))&amp;LEFT(U1076,2)&amp;LEFT(V1076,2)&amp;LEFT(W1076,2))</f>
        <v>CRO2016112OUPO</v>
      </c>
      <c r="AC1076" s="162">
        <f>COUNTIF($AB$4:$AB$297,AB1076)</f>
        <v>0</v>
      </c>
      <c r="AD1076" s="162" t="str">
        <f>VLOOKUP(U1076,NIVEAUXADMIN!A:B,2,FALSE)</f>
        <v>HT01</v>
      </c>
      <c r="AE1076" s="162" t="str">
        <f>VLOOKUP(V1076,NIVEAUXADMIN!E:F,2,FALSE)</f>
        <v>HT01152</v>
      </c>
      <c r="AF1076" s="162" t="e">
        <f>VLOOKUP(W1076,NIVEAUXADMIN!I:J,2,FALSE)</f>
        <v>#N/A</v>
      </c>
      <c r="AG1076" s="162">
        <f>IF(SUMPRODUCT(($A$4:$A1076=A1076)*($V$4:$V1076=V1076))&gt;1,0,1)</f>
        <v>0</v>
      </c>
    </row>
    <row r="1077" spans="1:33" s="162" customFormat="1" ht="15" customHeight="1">
      <c r="A1077" s="162" t="s">
        <v>2697</v>
      </c>
      <c r="B1077" s="162" t="s">
        <v>2697</v>
      </c>
      <c r="C1077" s="162" t="s">
        <v>38</v>
      </c>
      <c r="D1077" s="162" t="s">
        <v>2702</v>
      </c>
      <c r="F1077" s="162" t="s">
        <v>16</v>
      </c>
      <c r="G1077" s="162" t="str">
        <f>CHOOSE(MONTH(H1077), "Janvier", "Fevrier", "Mars", "Avril", "Mai", "Juin", "Juillet", "Aout", "Septembre", "Octobre", "Novembre", "Decembre")</f>
        <v>Novembre</v>
      </c>
      <c r="H1077" s="153">
        <v>42676</v>
      </c>
      <c r="I1077" s="84" t="s">
        <v>1049</v>
      </c>
      <c r="J1077" s="162" t="s">
        <v>1053</v>
      </c>
      <c r="K1077" s="162" t="s">
        <v>1048</v>
      </c>
      <c r="L1077" s="72"/>
      <c r="M1077" s="80" t="str">
        <f>IFERROR(VLOOKUP(K1077,REFERENCES!R:S,2,FALSE),"")</f>
        <v>Nombre</v>
      </c>
      <c r="N1077" s="75">
        <v>70</v>
      </c>
      <c r="O1077" s="75"/>
      <c r="P1077" s="75"/>
      <c r="Q1077" s="75"/>
      <c r="R1077" s="79">
        <v>1205</v>
      </c>
      <c r="S1077" s="75">
        <v>241</v>
      </c>
      <c r="U1077" s="162" t="s">
        <v>174</v>
      </c>
      <c r="V1077" s="162" t="s">
        <v>494</v>
      </c>
      <c r="W1077" s="86"/>
      <c r="X1077" s="166" t="s">
        <v>1108</v>
      </c>
      <c r="AB1077" s="162" t="str">
        <f>UPPER(LEFT(A1077,3)&amp;YEAR(H1077)&amp;MONTH(H1077)&amp;DAY((H1077))&amp;LEFT(U1077,2)&amp;LEFT(V1077,2)&amp;LEFT(W1077,2))</f>
        <v>CRO2016112OUPO</v>
      </c>
      <c r="AC1077" s="162">
        <f>COUNTIF($AB$4:$AB$297,AB1077)</f>
        <v>0</v>
      </c>
      <c r="AD1077" s="162" t="str">
        <f>VLOOKUP(U1077,NIVEAUXADMIN!A:B,2,FALSE)</f>
        <v>HT01</v>
      </c>
      <c r="AE1077" s="162" t="str">
        <f>VLOOKUP(V1077,NIVEAUXADMIN!E:F,2,FALSE)</f>
        <v>HT01152</v>
      </c>
      <c r="AF1077" s="162" t="e">
        <f>VLOOKUP(W1077,NIVEAUXADMIN!I:J,2,FALSE)</f>
        <v>#N/A</v>
      </c>
      <c r="AG1077" s="162">
        <f>IF(SUMPRODUCT(($A$4:$A1077=A1077)*($V$4:$V1077=V1077))&gt;1,0,1)</f>
        <v>0</v>
      </c>
    </row>
    <row r="1078" spans="1:33" s="162" customFormat="1" ht="15" customHeight="1">
      <c r="A1078" s="162" t="s">
        <v>2697</v>
      </c>
      <c r="B1078" s="162" t="s">
        <v>2697</v>
      </c>
      <c r="C1078" s="162" t="s">
        <v>38</v>
      </c>
      <c r="D1078" s="162" t="s">
        <v>2702</v>
      </c>
      <c r="F1078" s="162" t="s">
        <v>16</v>
      </c>
      <c r="G1078" s="162" t="str">
        <f>CHOOSE(MONTH(H1078), "Janvier", "Fevrier", "Mars", "Avril", "Mai", "Juin", "Juillet", "Aout", "Septembre", "Octobre", "Novembre", "Decembre")</f>
        <v>Novembre</v>
      </c>
      <c r="H1078" s="153">
        <v>42676</v>
      </c>
      <c r="I1078" s="84" t="s">
        <v>1051</v>
      </c>
      <c r="J1078" s="162" t="s">
        <v>1052</v>
      </c>
      <c r="K1078" s="162" t="s">
        <v>1063</v>
      </c>
      <c r="L1078" s="72"/>
      <c r="M1078" s="80" t="str">
        <f>IFERROR(VLOOKUP(K1078,REFERENCES!R:S,2,FALSE),"")</f>
        <v>Nombre</v>
      </c>
      <c r="N1078" s="75">
        <v>180</v>
      </c>
      <c r="O1078" s="75"/>
      <c r="P1078" s="75"/>
      <c r="Q1078" s="75"/>
      <c r="R1078" s="79">
        <v>1205</v>
      </c>
      <c r="S1078" s="75">
        <v>241</v>
      </c>
      <c r="U1078" s="162" t="s">
        <v>174</v>
      </c>
      <c r="V1078" s="162" t="s">
        <v>494</v>
      </c>
      <c r="W1078" s="86"/>
      <c r="X1078" s="166" t="s">
        <v>1108</v>
      </c>
      <c r="AB1078" s="162" t="str">
        <f>UPPER(LEFT(A1078,3)&amp;YEAR(H1078)&amp;MONTH(H1078)&amp;DAY((H1078))&amp;LEFT(U1078,2)&amp;LEFT(V1078,2)&amp;LEFT(W1078,2))</f>
        <v>CRO2016112OUPO</v>
      </c>
      <c r="AC1078" s="162">
        <f>COUNTIF($AB$4:$AB$297,AB1078)</f>
        <v>0</v>
      </c>
      <c r="AD1078" s="162" t="str">
        <f>VLOOKUP(U1078,NIVEAUXADMIN!A:B,2,FALSE)</f>
        <v>HT01</v>
      </c>
      <c r="AE1078" s="162" t="str">
        <f>VLOOKUP(V1078,NIVEAUXADMIN!E:F,2,FALSE)</f>
        <v>HT01152</v>
      </c>
      <c r="AF1078" s="162" t="e">
        <f>VLOOKUP(W1078,NIVEAUXADMIN!I:J,2,FALSE)</f>
        <v>#N/A</v>
      </c>
      <c r="AG1078" s="162">
        <f>IF(SUMPRODUCT(($A$4:$A1078=A1078)*($V$4:$V1078=V1078))&gt;1,0,1)</f>
        <v>0</v>
      </c>
    </row>
    <row r="1079" spans="1:33" s="162" customFormat="1" ht="15" customHeight="1">
      <c r="A1079" s="162" t="s">
        <v>2697</v>
      </c>
      <c r="B1079" s="162" t="s">
        <v>2697</v>
      </c>
      <c r="C1079" s="162" t="s">
        <v>38</v>
      </c>
      <c r="D1079" s="162" t="s">
        <v>2702</v>
      </c>
      <c r="F1079" s="162" t="s">
        <v>16</v>
      </c>
      <c r="G1079" s="162" t="str">
        <f>CHOOSE(MONTH(H1079), "Janvier", "Fevrier", "Mars", "Avril", "Mai", "Juin", "Juillet", "Aout", "Septembre", "Octobre", "Novembre", "Decembre")</f>
        <v>Novembre</v>
      </c>
      <c r="H1079" s="153">
        <v>42676</v>
      </c>
      <c r="I1079" s="84" t="s">
        <v>1051</v>
      </c>
      <c r="J1079" s="162" t="s">
        <v>1052</v>
      </c>
      <c r="K1079" s="162" t="s">
        <v>1058</v>
      </c>
      <c r="L1079" s="72"/>
      <c r="M1079" s="80" t="str">
        <f>IFERROR(VLOOKUP(K1079,REFERENCES!R:S,2,FALSE),"")</f>
        <v>Nombre</v>
      </c>
      <c r="N1079" s="75">
        <v>90</v>
      </c>
      <c r="O1079" s="75"/>
      <c r="P1079" s="75"/>
      <c r="Q1079" s="75"/>
      <c r="R1079" s="79">
        <v>1205</v>
      </c>
      <c r="S1079" s="75">
        <v>241</v>
      </c>
      <c r="U1079" s="162" t="s">
        <v>174</v>
      </c>
      <c r="V1079" s="162" t="s">
        <v>494</v>
      </c>
      <c r="W1079" s="86"/>
      <c r="X1079" s="166" t="s">
        <v>1108</v>
      </c>
      <c r="AB1079" s="162" t="str">
        <f>UPPER(LEFT(A1079,3)&amp;YEAR(H1079)&amp;MONTH(H1079)&amp;DAY((H1079))&amp;LEFT(U1079,2)&amp;LEFT(V1079,2)&amp;LEFT(W1079,2))</f>
        <v>CRO2016112OUPO</v>
      </c>
      <c r="AC1079" s="162">
        <f>COUNTIF($AB$4:$AB$297,AB1079)</f>
        <v>0</v>
      </c>
      <c r="AD1079" s="162" t="str">
        <f>VLOOKUP(U1079,NIVEAUXADMIN!A:B,2,FALSE)</f>
        <v>HT01</v>
      </c>
      <c r="AE1079" s="162" t="str">
        <f>VLOOKUP(V1079,NIVEAUXADMIN!E:F,2,FALSE)</f>
        <v>HT01152</v>
      </c>
      <c r="AF1079" s="162" t="e">
        <f>VLOOKUP(W1079,NIVEAUXADMIN!I:J,2,FALSE)</f>
        <v>#N/A</v>
      </c>
      <c r="AG1079" s="162">
        <f>IF(SUMPRODUCT(($A$4:$A1079=A1079)*($V$4:$V1079=V1079))&gt;1,0,1)</f>
        <v>0</v>
      </c>
    </row>
    <row r="1080" spans="1:33" s="162" customFormat="1" ht="15" customHeight="1">
      <c r="A1080" s="162" t="s">
        <v>2697</v>
      </c>
      <c r="B1080" s="162" t="s">
        <v>2697</v>
      </c>
      <c r="C1080" s="162" t="s">
        <v>38</v>
      </c>
      <c r="D1080" s="162" t="s">
        <v>2702</v>
      </c>
      <c r="F1080" s="162" t="s">
        <v>16</v>
      </c>
      <c r="G1080" s="162" t="str">
        <f>CHOOSE(MONTH(H1080), "Janvier", "Fevrier", "Mars", "Avril", "Mai", "Juin", "Juillet", "Aout", "Septembre", "Octobre", "Novembre", "Decembre")</f>
        <v>Octobre</v>
      </c>
      <c r="H1080" s="153">
        <v>42674</v>
      </c>
      <c r="I1080" s="84" t="s">
        <v>1051</v>
      </c>
      <c r="J1080" s="162" t="s">
        <v>1052</v>
      </c>
      <c r="K1080" s="162" t="s">
        <v>1062</v>
      </c>
      <c r="L1080" s="72"/>
      <c r="M1080" s="80" t="str">
        <f>IFERROR(VLOOKUP(K1080,REFERENCES!R:S,2,FALSE),"")</f>
        <v>Nombre</v>
      </c>
      <c r="N1080" s="75">
        <v>288</v>
      </c>
      <c r="O1080" s="75"/>
      <c r="P1080" s="75"/>
      <c r="Q1080" s="75"/>
      <c r="R1080" s="79">
        <v>1440</v>
      </c>
      <c r="S1080" s="75">
        <v>288</v>
      </c>
      <c r="U1080" s="162" t="s">
        <v>174</v>
      </c>
      <c r="V1080" s="162" t="s">
        <v>494</v>
      </c>
      <c r="W1080" s="86"/>
      <c r="X1080" s="166" t="s">
        <v>1107</v>
      </c>
      <c r="AB1080" s="162" t="str">
        <f>UPPER(LEFT(A1080,3)&amp;YEAR(H1080)&amp;MONTH(H1080)&amp;DAY((H1080))&amp;LEFT(U1080,2)&amp;LEFT(V1080,2)&amp;LEFT(W1080,2))</f>
        <v>CRO20161031OUPO</v>
      </c>
      <c r="AC1080" s="162">
        <f>COUNTIF($AB$4:$AB$297,AB1080)</f>
        <v>0</v>
      </c>
      <c r="AD1080" s="162" t="str">
        <f>VLOOKUP(U1080,NIVEAUXADMIN!A:B,2,FALSE)</f>
        <v>HT01</v>
      </c>
      <c r="AE1080" s="162" t="str">
        <f>VLOOKUP(V1080,NIVEAUXADMIN!E:F,2,FALSE)</f>
        <v>HT01152</v>
      </c>
      <c r="AF1080" s="162" t="e">
        <f>VLOOKUP(W1080,NIVEAUXADMIN!I:J,2,FALSE)</f>
        <v>#N/A</v>
      </c>
      <c r="AG1080" s="162">
        <f>IF(SUMPRODUCT(($A$4:$A1080=A1080)*($V$4:$V1080=V1080))&gt;1,0,1)</f>
        <v>0</v>
      </c>
    </row>
    <row r="1081" spans="1:33" s="162" customFormat="1" ht="15" customHeight="1">
      <c r="A1081" s="162" t="s">
        <v>2697</v>
      </c>
      <c r="B1081" s="162" t="s">
        <v>2697</v>
      </c>
      <c r="C1081" s="162" t="s">
        <v>38</v>
      </c>
      <c r="D1081" s="162" t="s">
        <v>2702</v>
      </c>
      <c r="F1081" s="162" t="s">
        <v>16</v>
      </c>
      <c r="G1081" s="162" t="str">
        <f>CHOOSE(MONTH(H1081), "Janvier", "Fevrier", "Mars", "Avril", "Mai", "Juin", "Juillet", "Aout", "Septembre", "Octobre", "Novembre", "Decembre")</f>
        <v>Octobre</v>
      </c>
      <c r="H1081" s="153">
        <v>42674</v>
      </c>
      <c r="I1081" s="84" t="s">
        <v>1049</v>
      </c>
      <c r="J1081" s="162" t="s">
        <v>1053</v>
      </c>
      <c r="K1081" s="162" t="s">
        <v>1064</v>
      </c>
      <c r="L1081" s="72"/>
      <c r="M1081" s="80" t="str">
        <f>IFERROR(VLOOKUP(K1081,REFERENCES!R:S,2,FALSE),"")</f>
        <v>Nombre</v>
      </c>
      <c r="N1081" s="75">
        <v>71</v>
      </c>
      <c r="O1081" s="75"/>
      <c r="P1081" s="75"/>
      <c r="Q1081" s="75"/>
      <c r="R1081" s="79">
        <v>1440</v>
      </c>
      <c r="S1081" s="75">
        <v>288</v>
      </c>
      <c r="U1081" s="162" t="s">
        <v>174</v>
      </c>
      <c r="V1081" s="162" t="s">
        <v>494</v>
      </c>
      <c r="W1081" s="86"/>
      <c r="X1081" s="166" t="s">
        <v>1107</v>
      </c>
      <c r="AB1081" s="162" t="str">
        <f>UPPER(LEFT(A1081,3)&amp;YEAR(H1081)&amp;MONTH(H1081)&amp;DAY((H1081))&amp;LEFT(U1081,2)&amp;LEFT(V1081,2)&amp;LEFT(W1081,2))</f>
        <v>CRO20161031OUPO</v>
      </c>
      <c r="AC1081" s="162">
        <f>COUNTIF($AB$4:$AB$297,AB1081)</f>
        <v>0</v>
      </c>
      <c r="AD1081" s="162" t="str">
        <f>VLOOKUP(U1081,NIVEAUXADMIN!A:B,2,FALSE)</f>
        <v>HT01</v>
      </c>
      <c r="AE1081" s="162" t="str">
        <f>VLOOKUP(V1081,NIVEAUXADMIN!E:F,2,FALSE)</f>
        <v>HT01152</v>
      </c>
      <c r="AF1081" s="162" t="e">
        <f>VLOOKUP(W1081,NIVEAUXADMIN!I:J,2,FALSE)</f>
        <v>#N/A</v>
      </c>
      <c r="AG1081" s="162">
        <f>IF(SUMPRODUCT(($A$4:$A1081=A1081)*($V$4:$V1081=V1081))&gt;1,0,1)</f>
        <v>0</v>
      </c>
    </row>
    <row r="1082" spans="1:33" s="162" customFormat="1" ht="15" customHeight="1">
      <c r="A1082" s="162" t="s">
        <v>2697</v>
      </c>
      <c r="B1082" s="162" t="s">
        <v>2697</v>
      </c>
      <c r="C1082" s="162" t="s">
        <v>38</v>
      </c>
      <c r="D1082" s="162" t="s">
        <v>2702</v>
      </c>
      <c r="F1082" s="162" t="s">
        <v>16</v>
      </c>
      <c r="G1082" s="162" t="str">
        <f>CHOOSE(MONTH(H1082), "Janvier", "Fevrier", "Mars", "Avril", "Mai", "Juin", "Juillet", "Aout", "Septembre", "Octobre", "Novembre", "Decembre")</f>
        <v>Octobre</v>
      </c>
      <c r="H1082" s="153">
        <v>42674</v>
      </c>
      <c r="I1082" s="84" t="s">
        <v>1049</v>
      </c>
      <c r="J1082" s="162" t="s">
        <v>1053</v>
      </c>
      <c r="K1082" s="162" t="s">
        <v>1048</v>
      </c>
      <c r="L1082" s="72"/>
      <c r="M1082" s="80" t="str">
        <f>IFERROR(VLOOKUP(K1082,REFERENCES!R:S,2,FALSE),"")</f>
        <v>Nombre</v>
      </c>
      <c r="N1082" s="75">
        <v>71</v>
      </c>
      <c r="O1082" s="75"/>
      <c r="P1082" s="75"/>
      <c r="Q1082" s="75"/>
      <c r="R1082" s="79">
        <v>1440</v>
      </c>
      <c r="S1082" s="75">
        <v>288</v>
      </c>
      <c r="U1082" s="162" t="s">
        <v>174</v>
      </c>
      <c r="V1082" s="162" t="s">
        <v>494</v>
      </c>
      <c r="W1082" s="86"/>
      <c r="X1082" s="166" t="s">
        <v>1107</v>
      </c>
      <c r="AB1082" s="162" t="str">
        <f>UPPER(LEFT(A1082,3)&amp;YEAR(H1082)&amp;MONTH(H1082)&amp;DAY((H1082))&amp;LEFT(U1082,2)&amp;LEFT(V1082,2)&amp;LEFT(W1082,2))</f>
        <v>CRO20161031OUPO</v>
      </c>
      <c r="AC1082" s="162">
        <f>COUNTIF($AB$4:$AB$297,AB1082)</f>
        <v>0</v>
      </c>
      <c r="AD1082" s="162" t="str">
        <f>VLOOKUP(U1082,NIVEAUXADMIN!A:B,2,FALSE)</f>
        <v>HT01</v>
      </c>
      <c r="AE1082" s="162" t="str">
        <f>VLOOKUP(V1082,NIVEAUXADMIN!E:F,2,FALSE)</f>
        <v>HT01152</v>
      </c>
      <c r="AF1082" s="162" t="e">
        <f>VLOOKUP(W1082,NIVEAUXADMIN!I:J,2,FALSE)</f>
        <v>#N/A</v>
      </c>
      <c r="AG1082" s="162">
        <f>IF(SUMPRODUCT(($A$4:$A1082=A1082)*($V$4:$V1082=V1082))&gt;1,0,1)</f>
        <v>0</v>
      </c>
    </row>
    <row r="1083" spans="1:33" s="162" customFormat="1" ht="15" customHeight="1">
      <c r="A1083" s="162" t="s">
        <v>2697</v>
      </c>
      <c r="B1083" s="162" t="s">
        <v>2697</v>
      </c>
      <c r="C1083" s="162" t="s">
        <v>38</v>
      </c>
      <c r="D1083" s="162" t="s">
        <v>2702</v>
      </c>
      <c r="F1083" s="162" t="s">
        <v>16</v>
      </c>
      <c r="G1083" s="162" t="str">
        <f>CHOOSE(MONTH(H1083), "Janvier", "Fevrier", "Mars", "Avril", "Mai", "Juin", "Juillet", "Aout", "Septembre", "Octobre", "Novembre", "Decembre")</f>
        <v>Octobre</v>
      </c>
      <c r="H1083" s="153">
        <v>42674</v>
      </c>
      <c r="I1083" s="84" t="s">
        <v>1051</v>
      </c>
      <c r="J1083" s="162" t="s">
        <v>1052</v>
      </c>
      <c r="K1083" s="162" t="s">
        <v>1063</v>
      </c>
      <c r="L1083" s="72"/>
      <c r="M1083" s="80" t="str">
        <f>IFERROR(VLOOKUP(K1083,REFERENCES!R:S,2,FALSE),"")</f>
        <v>Nombre</v>
      </c>
      <c r="N1083" s="75">
        <v>288</v>
      </c>
      <c r="O1083" s="75"/>
      <c r="P1083" s="75"/>
      <c r="Q1083" s="75"/>
      <c r="R1083" s="79">
        <v>1440</v>
      </c>
      <c r="S1083" s="75">
        <v>288</v>
      </c>
      <c r="U1083" s="162" t="s">
        <v>174</v>
      </c>
      <c r="V1083" s="162" t="s">
        <v>494</v>
      </c>
      <c r="W1083" s="86"/>
      <c r="X1083" s="166" t="s">
        <v>1107</v>
      </c>
      <c r="AB1083" s="162" t="str">
        <f>UPPER(LEFT(A1083,3)&amp;YEAR(H1083)&amp;MONTH(H1083)&amp;DAY((H1083))&amp;LEFT(U1083,2)&amp;LEFT(V1083,2)&amp;LEFT(W1083,2))</f>
        <v>CRO20161031OUPO</v>
      </c>
      <c r="AC1083" s="162">
        <f>COUNTIF($AB$4:$AB$297,AB1083)</f>
        <v>0</v>
      </c>
      <c r="AD1083" s="162" t="str">
        <f>VLOOKUP(U1083,NIVEAUXADMIN!A:B,2,FALSE)</f>
        <v>HT01</v>
      </c>
      <c r="AE1083" s="162" t="str">
        <f>VLOOKUP(V1083,NIVEAUXADMIN!E:F,2,FALSE)</f>
        <v>HT01152</v>
      </c>
      <c r="AF1083" s="162" t="e">
        <f>VLOOKUP(W1083,NIVEAUXADMIN!I:J,2,FALSE)</f>
        <v>#N/A</v>
      </c>
      <c r="AG1083" s="162">
        <f>IF(SUMPRODUCT(($A$4:$A1083=A1083)*($V$4:$V1083=V1083))&gt;1,0,1)</f>
        <v>0</v>
      </c>
    </row>
    <row r="1084" spans="1:33" s="162" customFormat="1" ht="15" customHeight="1">
      <c r="A1084" s="162" t="s">
        <v>2697</v>
      </c>
      <c r="B1084" s="162" t="s">
        <v>2697</v>
      </c>
      <c r="C1084" s="162" t="s">
        <v>38</v>
      </c>
      <c r="D1084" s="162" t="s">
        <v>2702</v>
      </c>
      <c r="F1084" s="162" t="s">
        <v>16</v>
      </c>
      <c r="G1084" s="162" t="str">
        <f>CHOOSE(MONTH(H1084), "Janvier", "Fevrier", "Mars", "Avril", "Mai", "Juin", "Juillet", "Aout", "Septembre", "Octobre", "Novembre", "Decembre")</f>
        <v>Octobre</v>
      </c>
      <c r="H1084" s="153">
        <v>42674</v>
      </c>
      <c r="I1084" s="84" t="s">
        <v>1051</v>
      </c>
      <c r="J1084" s="162" t="s">
        <v>1052</v>
      </c>
      <c r="K1084" s="162" t="s">
        <v>1058</v>
      </c>
      <c r="L1084" s="72"/>
      <c r="M1084" s="80" t="str">
        <f>IFERROR(VLOOKUP(K1084,REFERENCES!R:S,2,FALSE),"")</f>
        <v>Nombre</v>
      </c>
      <c r="N1084" s="75">
        <v>288</v>
      </c>
      <c r="O1084" s="75"/>
      <c r="P1084" s="75"/>
      <c r="Q1084" s="75"/>
      <c r="R1084" s="79">
        <v>1440</v>
      </c>
      <c r="S1084" s="75">
        <v>288</v>
      </c>
      <c r="U1084" s="162" t="s">
        <v>174</v>
      </c>
      <c r="V1084" s="162" t="s">
        <v>494</v>
      </c>
      <c r="W1084" s="86"/>
      <c r="X1084" s="166" t="s">
        <v>1107</v>
      </c>
      <c r="AB1084" s="162" t="str">
        <f>UPPER(LEFT(A1084,3)&amp;YEAR(H1084)&amp;MONTH(H1084)&amp;DAY((H1084))&amp;LEFT(U1084,2)&amp;LEFT(V1084,2)&amp;LEFT(W1084,2))</f>
        <v>CRO20161031OUPO</v>
      </c>
      <c r="AC1084" s="162">
        <f>COUNTIF($AB$4:$AB$297,AB1084)</f>
        <v>0</v>
      </c>
      <c r="AD1084" s="162" t="str">
        <f>VLOOKUP(U1084,NIVEAUXADMIN!A:B,2,FALSE)</f>
        <v>HT01</v>
      </c>
      <c r="AE1084" s="162" t="str">
        <f>VLOOKUP(V1084,NIVEAUXADMIN!E:F,2,FALSE)</f>
        <v>HT01152</v>
      </c>
      <c r="AF1084" s="162" t="e">
        <f>VLOOKUP(W1084,NIVEAUXADMIN!I:J,2,FALSE)</f>
        <v>#N/A</v>
      </c>
      <c r="AG1084" s="162">
        <f>IF(SUMPRODUCT(($A$4:$A1084=A1084)*($V$4:$V1084=V1084))&gt;1,0,1)</f>
        <v>0</v>
      </c>
    </row>
    <row r="1085" spans="1:33" s="162" customFormat="1" ht="15" customHeight="1">
      <c r="A1085" s="162" t="s">
        <v>2702</v>
      </c>
      <c r="B1085" s="162" t="s">
        <v>2702</v>
      </c>
      <c r="C1085" s="162" t="s">
        <v>38</v>
      </c>
      <c r="F1085" s="162" t="s">
        <v>16</v>
      </c>
      <c r="G1085" s="162" t="str">
        <f>CHOOSE(MONTH(H1085), "Janvier", "Fevrier", "Mars", "Avril", "Mai", "Juin", "Juillet", "Aout", "Septembre", "Octobre", "Novembre", "Decembre")</f>
        <v>Octobre</v>
      </c>
      <c r="H1085" s="153">
        <v>42654</v>
      </c>
      <c r="I1085" s="84" t="s">
        <v>1051</v>
      </c>
      <c r="J1085" s="162" t="s">
        <v>1052</v>
      </c>
      <c r="K1085" s="162" t="s">
        <v>1062</v>
      </c>
      <c r="L1085" s="72"/>
      <c r="M1085" s="80" t="str">
        <f>IFERROR(VLOOKUP(K1085,REFERENCES!R:S,2,FALSE),"")</f>
        <v>Nombre</v>
      </c>
      <c r="N1085" s="75">
        <v>54</v>
      </c>
      <c r="O1085" s="75"/>
      <c r="P1085" s="75"/>
      <c r="Q1085" s="75"/>
      <c r="R1085" s="79">
        <v>270</v>
      </c>
      <c r="S1085" s="75">
        <v>54</v>
      </c>
      <c r="U1085" s="162" t="s">
        <v>183</v>
      </c>
      <c r="V1085" s="162" t="s">
        <v>569</v>
      </c>
      <c r="W1085" s="86"/>
      <c r="X1085" s="73"/>
      <c r="AB1085" s="162" t="str">
        <f>UPPER(LEFT(A1085,3)&amp;YEAR(H1085)&amp;MONTH(H1085)&amp;DAY((H1085))&amp;LEFT(U1085,2)&amp;LEFT(V1085,2)&amp;LEFT(W1085,2))</f>
        <v>CRO20161011SUGR</v>
      </c>
      <c r="AC1085" s="162">
        <f>COUNTIF($AB$4:$AB$297,AB1085)</f>
        <v>0</v>
      </c>
      <c r="AD1085" s="162" t="str">
        <f>VLOOKUP(U1085,NIVEAUXADMIN!A:B,2,FALSE)</f>
        <v>HT02</v>
      </c>
      <c r="AE1085" s="162" t="str">
        <f>VLOOKUP(V1085,NIVEAUXADMIN!E:F,2,FALSE)</f>
        <v>HT02232</v>
      </c>
      <c r="AF1085" s="162" t="e">
        <f>VLOOKUP(W1085,NIVEAUXADMIN!I:J,2,FALSE)</f>
        <v>#N/A</v>
      </c>
      <c r="AG1085" s="162">
        <f>IF(SUMPRODUCT(($A$4:$A1085=A1085)*($V$4:$V1085=V1085))&gt;1,0,1)</f>
        <v>1</v>
      </c>
    </row>
    <row r="1086" spans="1:33" s="162" customFormat="1" ht="15" customHeight="1">
      <c r="A1086" s="162" t="s">
        <v>2702</v>
      </c>
      <c r="B1086" s="162" t="s">
        <v>2702</v>
      </c>
      <c r="C1086" s="162" t="s">
        <v>38</v>
      </c>
      <c r="F1086" s="162" t="s">
        <v>16</v>
      </c>
      <c r="G1086" s="162" t="str">
        <f>CHOOSE(MONTH(H1086), "Janvier", "Fevrier", "Mars", "Avril", "Mai", "Juin", "Juillet", "Aout", "Septembre", "Octobre", "Novembre", "Decembre")</f>
        <v>Octobre</v>
      </c>
      <c r="H1086" s="153">
        <v>42654</v>
      </c>
      <c r="I1086" s="84" t="s">
        <v>1049</v>
      </c>
      <c r="J1086" s="162" t="s">
        <v>1053</v>
      </c>
      <c r="K1086" s="162" t="s">
        <v>1064</v>
      </c>
      <c r="L1086" s="72"/>
      <c r="M1086" s="80" t="str">
        <f>IFERROR(VLOOKUP(K1086,REFERENCES!R:S,2,FALSE),"")</f>
        <v>Nombre</v>
      </c>
      <c r="N1086" s="75">
        <v>54</v>
      </c>
      <c r="O1086" s="75"/>
      <c r="P1086" s="75"/>
      <c r="Q1086" s="75"/>
      <c r="R1086" s="79">
        <v>270</v>
      </c>
      <c r="S1086" s="75">
        <v>54</v>
      </c>
      <c r="U1086" s="162" t="s">
        <v>183</v>
      </c>
      <c r="V1086" s="162" t="s">
        <v>569</v>
      </c>
      <c r="W1086" s="86"/>
      <c r="X1086" s="73"/>
      <c r="AB1086" s="162" t="str">
        <f>UPPER(LEFT(A1086,3)&amp;YEAR(H1086)&amp;MONTH(H1086)&amp;DAY((H1086))&amp;LEFT(U1086,2)&amp;LEFT(V1086,2)&amp;LEFT(W1086,2))</f>
        <v>CRO20161011SUGR</v>
      </c>
      <c r="AC1086" s="162">
        <f>COUNTIF($AB$4:$AB$297,AB1086)</f>
        <v>0</v>
      </c>
      <c r="AD1086" s="162" t="str">
        <f>VLOOKUP(U1086,NIVEAUXADMIN!A:B,2,FALSE)</f>
        <v>HT02</v>
      </c>
      <c r="AE1086" s="162" t="str">
        <f>VLOOKUP(V1086,NIVEAUXADMIN!E:F,2,FALSE)</f>
        <v>HT02232</v>
      </c>
      <c r="AF1086" s="162" t="e">
        <f>VLOOKUP(W1086,NIVEAUXADMIN!I:J,2,FALSE)</f>
        <v>#N/A</v>
      </c>
      <c r="AG1086" s="162">
        <f>IF(SUMPRODUCT(($A$4:$A1086=A1086)*($V$4:$V1086=V1086))&gt;1,0,1)</f>
        <v>0</v>
      </c>
    </row>
    <row r="1087" spans="1:33" s="162" customFormat="1" ht="15" customHeight="1">
      <c r="A1087" s="162" t="s">
        <v>2702</v>
      </c>
      <c r="B1087" s="162" t="s">
        <v>2702</v>
      </c>
      <c r="C1087" s="162" t="s">
        <v>38</v>
      </c>
      <c r="F1087" s="162" t="s">
        <v>16</v>
      </c>
      <c r="G1087" s="162" t="str">
        <f>CHOOSE(MONTH(H1087), "Janvier", "Fevrier", "Mars", "Avril", "Mai", "Juin", "Juillet", "Aout", "Septembre", "Octobre", "Novembre", "Decembre")</f>
        <v>Octobre</v>
      </c>
      <c r="H1087" s="153">
        <v>42654</v>
      </c>
      <c r="I1087" s="84" t="s">
        <v>1051</v>
      </c>
      <c r="J1087" s="162" t="s">
        <v>1052</v>
      </c>
      <c r="K1087" s="162" t="s">
        <v>1063</v>
      </c>
      <c r="L1087" s="72"/>
      <c r="M1087" s="80" t="str">
        <f>IFERROR(VLOOKUP(K1087,REFERENCES!R:S,2,FALSE),"")</f>
        <v>Nombre</v>
      </c>
      <c r="N1087" s="75">
        <v>54</v>
      </c>
      <c r="O1087" s="75"/>
      <c r="P1087" s="75"/>
      <c r="Q1087" s="75"/>
      <c r="R1087" s="79">
        <v>270</v>
      </c>
      <c r="S1087" s="75">
        <v>54</v>
      </c>
      <c r="U1087" s="162" t="s">
        <v>183</v>
      </c>
      <c r="V1087" s="162" t="s">
        <v>569</v>
      </c>
      <c r="W1087" s="86"/>
      <c r="X1087" s="73"/>
      <c r="AB1087" s="162" t="str">
        <f>UPPER(LEFT(A1087,3)&amp;YEAR(H1087)&amp;MONTH(H1087)&amp;DAY((H1087))&amp;LEFT(U1087,2)&amp;LEFT(V1087,2)&amp;LEFT(W1087,2))</f>
        <v>CRO20161011SUGR</v>
      </c>
      <c r="AC1087" s="162">
        <f>COUNTIF($AB$4:$AB$297,AB1087)</f>
        <v>0</v>
      </c>
      <c r="AD1087" s="162" t="str">
        <f>VLOOKUP(U1087,NIVEAUXADMIN!A:B,2,FALSE)</f>
        <v>HT02</v>
      </c>
      <c r="AE1087" s="162" t="str">
        <f>VLOOKUP(V1087,NIVEAUXADMIN!E:F,2,FALSE)</f>
        <v>HT02232</v>
      </c>
      <c r="AF1087" s="162" t="e">
        <f>VLOOKUP(W1087,NIVEAUXADMIN!I:J,2,FALSE)</f>
        <v>#N/A</v>
      </c>
      <c r="AG1087" s="162">
        <f>IF(SUMPRODUCT(($A$4:$A1087=A1087)*($V$4:$V1087=V1087))&gt;1,0,1)</f>
        <v>0</v>
      </c>
    </row>
    <row r="1088" spans="1:33" s="162" customFormat="1" ht="15" customHeight="1">
      <c r="A1088" s="162" t="s">
        <v>2702</v>
      </c>
      <c r="B1088" s="162" t="s">
        <v>2702</v>
      </c>
      <c r="C1088" s="162" t="s">
        <v>38</v>
      </c>
      <c r="F1088" s="162" t="s">
        <v>16</v>
      </c>
      <c r="G1088" s="162" t="str">
        <f>CHOOSE(MONTH(H1088), "Janvier", "Fevrier", "Mars", "Avril", "Mai", "Juin", "Juillet", "Aout", "Septembre", "Octobre", "Novembre", "Decembre")</f>
        <v>Octobre</v>
      </c>
      <c r="H1088" s="153">
        <v>42655</v>
      </c>
      <c r="I1088" s="84" t="s">
        <v>1051</v>
      </c>
      <c r="J1088" s="162" t="s">
        <v>1052</v>
      </c>
      <c r="K1088" s="162" t="s">
        <v>1062</v>
      </c>
      <c r="L1088" s="72"/>
      <c r="M1088" s="80" t="str">
        <f>IFERROR(VLOOKUP(K1088,REFERENCES!R:S,2,FALSE),"")</f>
        <v>Nombre</v>
      </c>
      <c r="N1088" s="75">
        <v>112</v>
      </c>
      <c r="O1088" s="75"/>
      <c r="P1088" s="75"/>
      <c r="Q1088" s="75"/>
      <c r="R1088" s="79">
        <v>560</v>
      </c>
      <c r="S1088" s="75">
        <v>112</v>
      </c>
      <c r="U1088" s="162" t="s">
        <v>183</v>
      </c>
      <c r="V1088" s="162" t="s">
        <v>341</v>
      </c>
      <c r="W1088" s="86"/>
      <c r="X1088" s="166"/>
      <c r="AB1088" s="162" t="str">
        <f>UPPER(LEFT(A1088,3)&amp;YEAR(H1088)&amp;MONTH(H1088)&amp;DAY((H1088))&amp;LEFT(U1088,2)&amp;LEFT(V1088,2)&amp;LEFT(W1088,2))</f>
        <v>CRO20161012SUBA</v>
      </c>
      <c r="AC1088" s="162">
        <f>COUNTIF($AB$4:$AB$297,AB1088)</f>
        <v>0</v>
      </c>
      <c r="AD1088" s="162" t="str">
        <f>VLOOKUP(U1088,NIVEAUXADMIN!A:B,2,FALSE)</f>
        <v>HT02</v>
      </c>
      <c r="AE1088" s="162" t="str">
        <f>VLOOKUP(V1088,NIVEAUXADMIN!E:F,2,FALSE)</f>
        <v>HT02221</v>
      </c>
      <c r="AF1088" s="162" t="e">
        <f>VLOOKUP(W1088,NIVEAUXADMIN!I:J,2,FALSE)</f>
        <v>#N/A</v>
      </c>
      <c r="AG1088" s="162">
        <f>IF(SUMPRODUCT(($A$4:$A1088=A1088)*($V$4:$V1088=V1088))&gt;1,0,1)</f>
        <v>1</v>
      </c>
    </row>
    <row r="1089" spans="1:33" s="162" customFormat="1" ht="15" customHeight="1">
      <c r="A1089" s="162" t="s">
        <v>2702</v>
      </c>
      <c r="B1089" s="162" t="s">
        <v>2702</v>
      </c>
      <c r="C1089" s="162" t="s">
        <v>38</v>
      </c>
      <c r="F1089" s="162" t="s">
        <v>16</v>
      </c>
      <c r="G1089" s="162" t="str">
        <f>CHOOSE(MONTH(H1089), "Janvier", "Fevrier", "Mars", "Avril", "Mai", "Juin", "Juillet", "Aout", "Septembre", "Octobre", "Novembre", "Decembre")</f>
        <v>Octobre</v>
      </c>
      <c r="H1089" s="153">
        <v>42655</v>
      </c>
      <c r="I1089" s="84" t="s">
        <v>1049</v>
      </c>
      <c r="J1089" s="162" t="s">
        <v>1053</v>
      </c>
      <c r="K1089" s="162" t="s">
        <v>1064</v>
      </c>
      <c r="L1089" s="72"/>
      <c r="M1089" s="80" t="str">
        <f>IFERROR(VLOOKUP(K1089,REFERENCES!R:S,2,FALSE),"")</f>
        <v>Nombre</v>
      </c>
      <c r="N1089" s="75">
        <v>112</v>
      </c>
      <c r="O1089" s="75"/>
      <c r="P1089" s="75"/>
      <c r="Q1089" s="75"/>
      <c r="R1089" s="79">
        <v>560</v>
      </c>
      <c r="S1089" s="75">
        <v>112</v>
      </c>
      <c r="U1089" s="162" t="s">
        <v>183</v>
      </c>
      <c r="V1089" s="162" t="s">
        <v>341</v>
      </c>
      <c r="W1089" s="86"/>
      <c r="X1089" s="166"/>
      <c r="AB1089" s="162" t="str">
        <f>UPPER(LEFT(A1089,3)&amp;YEAR(H1089)&amp;MONTH(H1089)&amp;DAY((H1089))&amp;LEFT(U1089,2)&amp;LEFT(V1089,2)&amp;LEFT(W1089,2))</f>
        <v>CRO20161012SUBA</v>
      </c>
      <c r="AC1089" s="162">
        <f>COUNTIF($AB$4:$AB$297,AB1089)</f>
        <v>0</v>
      </c>
      <c r="AD1089" s="162" t="str">
        <f>VLOOKUP(U1089,NIVEAUXADMIN!A:B,2,FALSE)</f>
        <v>HT02</v>
      </c>
      <c r="AE1089" s="162" t="str">
        <f>VLOOKUP(V1089,NIVEAUXADMIN!E:F,2,FALSE)</f>
        <v>HT02221</v>
      </c>
      <c r="AF1089" s="162" t="e">
        <f>VLOOKUP(W1089,NIVEAUXADMIN!I:J,2,FALSE)</f>
        <v>#N/A</v>
      </c>
      <c r="AG1089" s="162">
        <f>IF(SUMPRODUCT(($A$4:$A1089=A1089)*($V$4:$V1089=V1089))&gt;1,0,1)</f>
        <v>0</v>
      </c>
    </row>
    <row r="1090" spans="1:33" s="162" customFormat="1" ht="15" customHeight="1">
      <c r="A1090" s="162" t="s">
        <v>2702</v>
      </c>
      <c r="B1090" s="162" t="s">
        <v>2702</v>
      </c>
      <c r="C1090" s="162" t="s">
        <v>38</v>
      </c>
      <c r="F1090" s="162" t="s">
        <v>16</v>
      </c>
      <c r="G1090" s="162" t="str">
        <f>CHOOSE(MONTH(H1090), "Janvier", "Fevrier", "Mars", "Avril", "Mai", "Juin", "Juillet", "Aout", "Septembre", "Octobre", "Novembre", "Decembre")</f>
        <v>Octobre</v>
      </c>
      <c r="H1090" s="153">
        <v>42655</v>
      </c>
      <c r="I1090" s="84" t="s">
        <v>1051</v>
      </c>
      <c r="J1090" s="162" t="s">
        <v>1052</v>
      </c>
      <c r="K1090" s="162" t="s">
        <v>1063</v>
      </c>
      <c r="L1090" s="72"/>
      <c r="M1090" s="80" t="str">
        <f>IFERROR(VLOOKUP(K1090,REFERENCES!R:S,2,FALSE),"")</f>
        <v>Nombre</v>
      </c>
      <c r="N1090" s="75">
        <v>112</v>
      </c>
      <c r="O1090" s="75"/>
      <c r="P1090" s="75"/>
      <c r="Q1090" s="75"/>
      <c r="R1090" s="79">
        <v>560</v>
      </c>
      <c r="S1090" s="75">
        <v>112</v>
      </c>
      <c r="U1090" s="162" t="s">
        <v>183</v>
      </c>
      <c r="V1090" s="162" t="s">
        <v>341</v>
      </c>
      <c r="W1090" s="86"/>
      <c r="X1090" s="166"/>
      <c r="AB1090" s="162" t="str">
        <f>UPPER(LEFT(A1090,3)&amp;YEAR(H1090)&amp;MONTH(H1090)&amp;DAY((H1090))&amp;LEFT(U1090,2)&amp;LEFT(V1090,2)&amp;LEFT(W1090,2))</f>
        <v>CRO20161012SUBA</v>
      </c>
      <c r="AC1090" s="162">
        <f>COUNTIF($AB$4:$AB$297,AB1090)</f>
        <v>0</v>
      </c>
      <c r="AD1090" s="162" t="str">
        <f>VLOOKUP(U1090,NIVEAUXADMIN!A:B,2,FALSE)</f>
        <v>HT02</v>
      </c>
      <c r="AE1090" s="162" t="str">
        <f>VLOOKUP(V1090,NIVEAUXADMIN!E:F,2,FALSE)</f>
        <v>HT02221</v>
      </c>
      <c r="AF1090" s="162" t="e">
        <f>VLOOKUP(W1090,NIVEAUXADMIN!I:J,2,FALSE)</f>
        <v>#N/A</v>
      </c>
      <c r="AG1090" s="162">
        <f>IF(SUMPRODUCT(($A$4:$A1090=A1090)*($V$4:$V1090=V1090))&gt;1,0,1)</f>
        <v>0</v>
      </c>
    </row>
    <row r="1091" spans="1:33" s="162" customFormat="1" ht="15" customHeight="1">
      <c r="A1091" s="162" t="s">
        <v>2702</v>
      </c>
      <c r="B1091" s="162" t="s">
        <v>2702</v>
      </c>
      <c r="C1091" s="162" t="s">
        <v>38</v>
      </c>
      <c r="F1091" s="162" t="s">
        <v>16</v>
      </c>
      <c r="G1091" s="162" t="str">
        <f>CHOOSE(MONTH(H1091), "Janvier", "Fevrier", "Mars", "Avril", "Mai", "Juin", "Juillet", "Aout", "Septembre", "Octobre", "Novembre", "Decembre")</f>
        <v>Octobre</v>
      </c>
      <c r="H1091" s="153">
        <v>42660</v>
      </c>
      <c r="I1091" s="84" t="s">
        <v>1049</v>
      </c>
      <c r="J1091" s="162" t="s">
        <v>1053</v>
      </c>
      <c r="K1091" s="162" t="s">
        <v>1064</v>
      </c>
      <c r="L1091" s="72"/>
      <c r="M1091" s="80" t="str">
        <f>IFERROR(VLOOKUP(K1091,REFERENCES!R:S,2,FALSE),"")</f>
        <v>Nombre</v>
      </c>
      <c r="N1091" s="75">
        <v>25</v>
      </c>
      <c r="O1091" s="75"/>
      <c r="P1091" s="75"/>
      <c r="Q1091" s="75"/>
      <c r="R1091" s="79">
        <v>125</v>
      </c>
      <c r="S1091" s="75">
        <v>25</v>
      </c>
      <c r="U1091" s="162" t="s">
        <v>17</v>
      </c>
      <c r="V1091" s="162" t="s">
        <v>258</v>
      </c>
      <c r="W1091" s="86"/>
      <c r="X1091" s="166"/>
      <c r="AB1091" s="162" t="str">
        <f>UPPER(LEFT(A1091,3)&amp;YEAR(H1091)&amp;MONTH(H1091)&amp;DAY((H1091))&amp;LEFT(U1091,2)&amp;LEFT(V1091,2)&amp;LEFT(W1091,2))</f>
        <v>CRO20161017GRCO</v>
      </c>
      <c r="AC1091" s="162">
        <f>COUNTIF($AB$4:$AB$297,AB1091)</f>
        <v>0</v>
      </c>
      <c r="AD1091" s="162" t="str">
        <f>VLOOKUP(U1091,NIVEAUXADMIN!A:B,2,FALSE)</f>
        <v>HT08</v>
      </c>
      <c r="AE1091" s="162" t="str">
        <f>VLOOKUP(V1091,NIVEAUXADMIN!E:F,2,FALSE)</f>
        <v>HT08831</v>
      </c>
      <c r="AF1091" s="162" t="e">
        <f>VLOOKUP(W1091,NIVEAUXADMIN!I:J,2,FALSE)</f>
        <v>#N/A</v>
      </c>
      <c r="AG1091" s="162">
        <f>IF(SUMPRODUCT(($A$4:$A1091=A1091)*($V$4:$V1091=V1091))&gt;1,0,1)</f>
        <v>1</v>
      </c>
    </row>
    <row r="1092" spans="1:33" s="162" customFormat="1" ht="15" customHeight="1">
      <c r="A1092" s="162" t="s">
        <v>2702</v>
      </c>
      <c r="B1092" s="162" t="s">
        <v>2702</v>
      </c>
      <c r="C1092" s="162" t="s">
        <v>38</v>
      </c>
      <c r="F1092" s="162" t="s">
        <v>16</v>
      </c>
      <c r="G1092" s="162" t="str">
        <f>CHOOSE(MONTH(H1092), "Janvier", "Fevrier", "Mars", "Avril", "Mai", "Juin", "Juillet", "Aout", "Septembre", "Octobre", "Novembre", "Decembre")</f>
        <v>Octobre</v>
      </c>
      <c r="H1092" s="153">
        <v>42660</v>
      </c>
      <c r="I1092" s="84" t="s">
        <v>1051</v>
      </c>
      <c r="J1092" s="162" t="s">
        <v>1052</v>
      </c>
      <c r="K1092" s="162" t="s">
        <v>1063</v>
      </c>
      <c r="L1092" s="72"/>
      <c r="M1092" s="80" t="str">
        <f>IFERROR(VLOOKUP(K1092,REFERENCES!R:S,2,FALSE),"")</f>
        <v>Nombre</v>
      </c>
      <c r="N1092" s="75">
        <v>25</v>
      </c>
      <c r="O1092" s="75"/>
      <c r="P1092" s="75"/>
      <c r="Q1092" s="75"/>
      <c r="R1092" s="79">
        <v>125</v>
      </c>
      <c r="S1092" s="75">
        <v>25</v>
      </c>
      <c r="U1092" s="162" t="s">
        <v>17</v>
      </c>
      <c r="V1092" s="162" t="s">
        <v>258</v>
      </c>
      <c r="W1092" s="86"/>
      <c r="X1092" s="166"/>
      <c r="AB1092" s="162" t="str">
        <f>UPPER(LEFT(A1092,3)&amp;YEAR(H1092)&amp;MONTH(H1092)&amp;DAY((H1092))&amp;LEFT(U1092,2)&amp;LEFT(V1092,2)&amp;LEFT(W1092,2))</f>
        <v>CRO20161017GRCO</v>
      </c>
      <c r="AC1092" s="162">
        <f>COUNTIF($AB$4:$AB$297,AB1092)</f>
        <v>0</v>
      </c>
      <c r="AD1092" s="162" t="str">
        <f>VLOOKUP(U1092,NIVEAUXADMIN!A:B,2,FALSE)</f>
        <v>HT08</v>
      </c>
      <c r="AE1092" s="162" t="str">
        <f>VLOOKUP(V1092,NIVEAUXADMIN!E:F,2,FALSE)</f>
        <v>HT08831</v>
      </c>
      <c r="AF1092" s="162" t="e">
        <f>VLOOKUP(W1092,NIVEAUXADMIN!I:J,2,FALSE)</f>
        <v>#N/A</v>
      </c>
      <c r="AG1092" s="162">
        <f>IF(SUMPRODUCT(($A$4:$A1092=A1092)*($V$4:$V1092=V1092))&gt;1,0,1)</f>
        <v>0</v>
      </c>
    </row>
    <row r="1093" spans="1:33" s="162" customFormat="1" ht="15" customHeight="1">
      <c r="A1093" s="162" t="s">
        <v>2702</v>
      </c>
      <c r="B1093" s="162" t="s">
        <v>2702</v>
      </c>
      <c r="C1093" s="162" t="s">
        <v>38</v>
      </c>
      <c r="F1093" s="162" t="s">
        <v>16</v>
      </c>
      <c r="G1093" s="162" t="str">
        <f>CHOOSE(MONTH(H1093), "Janvier", "Fevrier", "Mars", "Avril", "Mai", "Juin", "Juillet", "Aout", "Septembre", "Octobre", "Novembre", "Decembre")</f>
        <v>Octobre</v>
      </c>
      <c r="H1093" s="153">
        <v>42660</v>
      </c>
      <c r="I1093" s="84" t="s">
        <v>1051</v>
      </c>
      <c r="J1093" s="162" t="s">
        <v>1052</v>
      </c>
      <c r="K1093" s="162" t="s">
        <v>1054</v>
      </c>
      <c r="L1093" s="72"/>
      <c r="M1093" s="80" t="str">
        <f>IFERROR(VLOOKUP(K1093,REFERENCES!R:S,2,FALSE),"")</f>
        <v>Nombre</v>
      </c>
      <c r="N1093" s="75">
        <v>50</v>
      </c>
      <c r="O1093" s="75"/>
      <c r="P1093" s="75"/>
      <c r="Q1093" s="75"/>
      <c r="R1093" s="79">
        <v>125</v>
      </c>
      <c r="S1093" s="75">
        <v>25</v>
      </c>
      <c r="U1093" s="162" t="s">
        <v>17</v>
      </c>
      <c r="V1093" s="162" t="s">
        <v>258</v>
      </c>
      <c r="W1093" s="86"/>
      <c r="X1093" s="166"/>
      <c r="AB1093" s="162" t="str">
        <f>UPPER(LEFT(A1093,3)&amp;YEAR(H1093)&amp;MONTH(H1093)&amp;DAY((H1093))&amp;LEFT(U1093,2)&amp;LEFT(V1093,2)&amp;LEFT(W1093,2))</f>
        <v>CRO20161017GRCO</v>
      </c>
      <c r="AC1093" s="162">
        <f>COUNTIF($AB$4:$AB$297,AB1093)</f>
        <v>0</v>
      </c>
      <c r="AD1093" s="162" t="str">
        <f>VLOOKUP(U1093,NIVEAUXADMIN!A:B,2,FALSE)</f>
        <v>HT08</v>
      </c>
      <c r="AE1093" s="162" t="str">
        <f>VLOOKUP(V1093,NIVEAUXADMIN!E:F,2,FALSE)</f>
        <v>HT08831</v>
      </c>
      <c r="AF1093" s="162" t="e">
        <f>VLOOKUP(W1093,NIVEAUXADMIN!I:J,2,FALSE)</f>
        <v>#N/A</v>
      </c>
      <c r="AG1093" s="162">
        <f>IF(SUMPRODUCT(($A$4:$A1093=A1093)*($V$4:$V1093=V1093))&gt;1,0,1)</f>
        <v>0</v>
      </c>
    </row>
    <row r="1094" spans="1:33" s="162" customFormat="1" ht="15" customHeight="1">
      <c r="A1094" s="162" t="s">
        <v>2702</v>
      </c>
      <c r="B1094" s="162" t="s">
        <v>2702</v>
      </c>
      <c r="C1094" s="162" t="s">
        <v>38</v>
      </c>
      <c r="F1094" s="162" t="s">
        <v>16</v>
      </c>
      <c r="G1094" s="162" t="str">
        <f>CHOOSE(MONTH(H1094), "Janvier", "Fevrier", "Mars", "Avril", "Mai", "Juin", "Juillet", "Aout", "Septembre", "Octobre", "Novembre", "Decembre")</f>
        <v>Octobre</v>
      </c>
      <c r="H1094" s="153">
        <v>42660</v>
      </c>
      <c r="I1094" s="84" t="s">
        <v>1051</v>
      </c>
      <c r="J1094" s="162" t="s">
        <v>1052</v>
      </c>
      <c r="K1094" s="162" t="s">
        <v>1057</v>
      </c>
      <c r="L1094" s="72"/>
      <c r="M1094" s="80" t="str">
        <f>IFERROR(VLOOKUP(K1094,REFERENCES!R:S,2,FALSE),"")</f>
        <v>Nombre</v>
      </c>
      <c r="N1094" s="75">
        <v>50</v>
      </c>
      <c r="O1094" s="75"/>
      <c r="P1094" s="75"/>
      <c r="Q1094" s="75"/>
      <c r="R1094" s="79">
        <v>125</v>
      </c>
      <c r="S1094" s="75">
        <v>25</v>
      </c>
      <c r="U1094" s="162" t="s">
        <v>17</v>
      </c>
      <c r="V1094" s="162" t="s">
        <v>258</v>
      </c>
      <c r="W1094" s="86"/>
      <c r="X1094" s="166"/>
      <c r="AB1094" s="162" t="str">
        <f>UPPER(LEFT(A1094,3)&amp;YEAR(H1094)&amp;MONTH(H1094)&amp;DAY((H1094))&amp;LEFT(U1094,2)&amp;LEFT(V1094,2)&amp;LEFT(W1094,2))</f>
        <v>CRO20161017GRCO</v>
      </c>
      <c r="AC1094" s="162">
        <f>COUNTIF($AB$4:$AB$297,AB1094)</f>
        <v>0</v>
      </c>
      <c r="AD1094" s="162" t="str">
        <f>VLOOKUP(U1094,NIVEAUXADMIN!A:B,2,FALSE)</f>
        <v>HT08</v>
      </c>
      <c r="AE1094" s="162" t="str">
        <f>VLOOKUP(V1094,NIVEAUXADMIN!E:F,2,FALSE)</f>
        <v>HT08831</v>
      </c>
      <c r="AF1094" s="162" t="e">
        <f>VLOOKUP(W1094,NIVEAUXADMIN!I:J,2,FALSE)</f>
        <v>#N/A</v>
      </c>
      <c r="AG1094" s="162">
        <f>IF(SUMPRODUCT(($A$4:$A1094=A1094)*($V$4:$V1094=V1094))&gt;1,0,1)</f>
        <v>0</v>
      </c>
    </row>
    <row r="1095" spans="1:33" s="162" customFormat="1" ht="15" customHeight="1">
      <c r="A1095" s="162" t="s">
        <v>2702</v>
      </c>
      <c r="B1095" s="162" t="s">
        <v>2702</v>
      </c>
      <c r="C1095" s="162" t="s">
        <v>38</v>
      </c>
      <c r="F1095" s="162" t="s">
        <v>16</v>
      </c>
      <c r="G1095" s="162" t="str">
        <f>CHOOSE(MONTH(H1095), "Janvier", "Fevrier", "Mars", "Avril", "Mai", "Juin", "Juillet", "Aout", "Septembre", "Octobre", "Novembre", "Decembre")</f>
        <v>Octobre</v>
      </c>
      <c r="H1095" s="153">
        <v>42660</v>
      </c>
      <c r="I1095" s="84" t="s">
        <v>1049</v>
      </c>
      <c r="J1095" s="162" t="s">
        <v>1053</v>
      </c>
      <c r="K1095" s="162" t="s">
        <v>1064</v>
      </c>
      <c r="L1095" s="72"/>
      <c r="M1095" s="80" t="str">
        <f>IFERROR(VLOOKUP(K1095,REFERENCES!R:S,2,FALSE),"")</f>
        <v>Nombre</v>
      </c>
      <c r="N1095" s="75">
        <v>25</v>
      </c>
      <c r="O1095" s="75"/>
      <c r="P1095" s="75"/>
      <c r="Q1095" s="75"/>
      <c r="R1095" s="79">
        <v>125</v>
      </c>
      <c r="S1095" s="75">
        <v>25</v>
      </c>
      <c r="U1095" s="162" t="s">
        <v>17</v>
      </c>
      <c r="V1095" s="162" t="s">
        <v>275</v>
      </c>
      <c r="W1095" s="86"/>
      <c r="X1095" s="166"/>
      <c r="AB1095" s="162" t="str">
        <f>UPPER(LEFT(A1095,3)&amp;YEAR(H1095)&amp;MONTH(H1095)&amp;DAY((H1095))&amp;LEFT(U1095,2)&amp;LEFT(V1095,2)&amp;LEFT(W1095,2))</f>
        <v>CRO20161017GRRO</v>
      </c>
      <c r="AC1095" s="162">
        <f>COUNTIF($AB$4:$AB$297,AB1095)</f>
        <v>0</v>
      </c>
      <c r="AD1095" s="162" t="str">
        <f>VLOOKUP(U1095,NIVEAUXADMIN!A:B,2,FALSE)</f>
        <v>HT08</v>
      </c>
      <c r="AE1095" s="162" t="str">
        <f>VLOOKUP(V1095,NIVEAUXADMIN!E:F,2,FALSE)</f>
        <v>HT08832</v>
      </c>
      <c r="AF1095" s="162" t="e">
        <f>VLOOKUP(W1095,NIVEAUXADMIN!I:J,2,FALSE)</f>
        <v>#N/A</v>
      </c>
      <c r="AG1095" s="162">
        <f>IF(SUMPRODUCT(($A$4:$A1095=A1095)*($V$4:$V1095=V1095))&gt;1,0,1)</f>
        <v>1</v>
      </c>
    </row>
    <row r="1096" spans="1:33" s="162" customFormat="1" ht="15" customHeight="1">
      <c r="A1096" s="162" t="s">
        <v>2702</v>
      </c>
      <c r="B1096" s="162" t="s">
        <v>2702</v>
      </c>
      <c r="C1096" s="162" t="s">
        <v>38</v>
      </c>
      <c r="F1096" s="162" t="s">
        <v>16</v>
      </c>
      <c r="G1096" s="162" t="str">
        <f>CHOOSE(MONTH(H1096), "Janvier", "Fevrier", "Mars", "Avril", "Mai", "Juin", "Juillet", "Aout", "Septembre", "Octobre", "Novembre", "Decembre")</f>
        <v>Octobre</v>
      </c>
      <c r="H1096" s="153">
        <v>42660</v>
      </c>
      <c r="I1096" s="84" t="s">
        <v>1051</v>
      </c>
      <c r="J1096" s="162" t="s">
        <v>1052</v>
      </c>
      <c r="K1096" s="162" t="s">
        <v>1063</v>
      </c>
      <c r="L1096" s="72"/>
      <c r="M1096" s="80" t="str">
        <f>IFERROR(VLOOKUP(K1096,REFERENCES!R:S,2,FALSE),"")</f>
        <v>Nombre</v>
      </c>
      <c r="N1096" s="75">
        <v>25</v>
      </c>
      <c r="O1096" s="75"/>
      <c r="P1096" s="75"/>
      <c r="Q1096" s="75"/>
      <c r="R1096" s="79">
        <v>125</v>
      </c>
      <c r="S1096" s="75">
        <v>25</v>
      </c>
      <c r="U1096" s="162" t="s">
        <v>17</v>
      </c>
      <c r="V1096" s="162" t="s">
        <v>275</v>
      </c>
      <c r="W1096" s="86"/>
      <c r="X1096" s="166"/>
      <c r="AB1096" s="162" t="str">
        <f>UPPER(LEFT(A1096,3)&amp;YEAR(H1096)&amp;MONTH(H1096)&amp;DAY((H1096))&amp;LEFT(U1096,2)&amp;LEFT(V1096,2)&amp;LEFT(W1096,2))</f>
        <v>CRO20161017GRRO</v>
      </c>
      <c r="AC1096" s="162">
        <f>COUNTIF($AB$4:$AB$297,AB1096)</f>
        <v>0</v>
      </c>
      <c r="AD1096" s="162" t="str">
        <f>VLOOKUP(U1096,NIVEAUXADMIN!A:B,2,FALSE)</f>
        <v>HT08</v>
      </c>
      <c r="AE1096" s="162" t="str">
        <f>VLOOKUP(V1096,NIVEAUXADMIN!E:F,2,FALSE)</f>
        <v>HT08832</v>
      </c>
      <c r="AF1096" s="162" t="e">
        <f>VLOOKUP(W1096,NIVEAUXADMIN!I:J,2,FALSE)</f>
        <v>#N/A</v>
      </c>
      <c r="AG1096" s="162">
        <f>IF(SUMPRODUCT(($A$4:$A1096=A1096)*($V$4:$V1096=V1096))&gt;1,0,1)</f>
        <v>0</v>
      </c>
    </row>
    <row r="1097" spans="1:33" s="162" customFormat="1" ht="15" customHeight="1">
      <c r="A1097" s="162" t="s">
        <v>2702</v>
      </c>
      <c r="B1097" s="162" t="s">
        <v>2702</v>
      </c>
      <c r="C1097" s="162" t="s">
        <v>38</v>
      </c>
      <c r="F1097" s="162" t="s">
        <v>16</v>
      </c>
      <c r="G1097" s="162" t="str">
        <f>CHOOSE(MONTH(H1097), "Janvier", "Fevrier", "Mars", "Avril", "Mai", "Juin", "Juillet", "Aout", "Septembre", "Octobre", "Novembre", "Decembre")</f>
        <v>Octobre</v>
      </c>
      <c r="H1097" s="153">
        <v>42660</v>
      </c>
      <c r="I1097" s="84" t="s">
        <v>1051</v>
      </c>
      <c r="J1097" s="162" t="s">
        <v>1052</v>
      </c>
      <c r="K1097" s="162" t="s">
        <v>1054</v>
      </c>
      <c r="L1097" s="72"/>
      <c r="M1097" s="80" t="str">
        <f>IFERROR(VLOOKUP(K1097,REFERENCES!R:S,2,FALSE),"")</f>
        <v>Nombre</v>
      </c>
      <c r="N1097" s="75">
        <v>50</v>
      </c>
      <c r="O1097" s="75"/>
      <c r="P1097" s="75"/>
      <c r="Q1097" s="75"/>
      <c r="R1097" s="79">
        <v>125</v>
      </c>
      <c r="S1097" s="75">
        <v>25</v>
      </c>
      <c r="U1097" s="162" t="s">
        <v>17</v>
      </c>
      <c r="V1097" s="162" t="s">
        <v>275</v>
      </c>
      <c r="W1097" s="86"/>
      <c r="X1097" s="166"/>
      <c r="AB1097" s="162" t="str">
        <f>UPPER(LEFT(A1097,3)&amp;YEAR(H1097)&amp;MONTH(H1097)&amp;DAY((H1097))&amp;LEFT(U1097,2)&amp;LEFT(V1097,2)&amp;LEFT(W1097,2))</f>
        <v>CRO20161017GRRO</v>
      </c>
      <c r="AC1097" s="162">
        <f>COUNTIF($AB$4:$AB$297,AB1097)</f>
        <v>0</v>
      </c>
      <c r="AD1097" s="162" t="str">
        <f>VLOOKUP(U1097,NIVEAUXADMIN!A:B,2,FALSE)</f>
        <v>HT08</v>
      </c>
      <c r="AE1097" s="162" t="str">
        <f>VLOOKUP(V1097,NIVEAUXADMIN!E:F,2,FALSE)</f>
        <v>HT08832</v>
      </c>
      <c r="AF1097" s="162" t="e">
        <f>VLOOKUP(W1097,NIVEAUXADMIN!I:J,2,FALSE)</f>
        <v>#N/A</v>
      </c>
      <c r="AG1097" s="162">
        <f>IF(SUMPRODUCT(($A$4:$A1097=A1097)*($V$4:$V1097=V1097))&gt;1,0,1)</f>
        <v>0</v>
      </c>
    </row>
    <row r="1098" spans="1:33" s="162" customFormat="1" ht="15" customHeight="1">
      <c r="A1098" s="162" t="s">
        <v>2702</v>
      </c>
      <c r="B1098" s="162" t="s">
        <v>2702</v>
      </c>
      <c r="C1098" s="162" t="s">
        <v>38</v>
      </c>
      <c r="F1098" s="162" t="s">
        <v>16</v>
      </c>
      <c r="G1098" s="162" t="str">
        <f>CHOOSE(MONTH(H1098), "Janvier", "Fevrier", "Mars", "Avril", "Mai", "Juin", "Juillet", "Aout", "Septembre", "Octobre", "Novembre", "Decembre")</f>
        <v>Octobre</v>
      </c>
      <c r="H1098" s="153">
        <v>42660</v>
      </c>
      <c r="I1098" s="84" t="s">
        <v>1051</v>
      </c>
      <c r="J1098" s="162" t="s">
        <v>1052</v>
      </c>
      <c r="K1098" s="162" t="s">
        <v>1057</v>
      </c>
      <c r="L1098" s="72"/>
      <c r="M1098" s="80" t="str">
        <f>IFERROR(VLOOKUP(K1098,REFERENCES!R:S,2,FALSE),"")</f>
        <v>Nombre</v>
      </c>
      <c r="N1098" s="75">
        <v>50</v>
      </c>
      <c r="O1098" s="75"/>
      <c r="P1098" s="75"/>
      <c r="Q1098" s="75"/>
      <c r="R1098" s="79">
        <v>125</v>
      </c>
      <c r="S1098" s="75">
        <v>25</v>
      </c>
      <c r="U1098" s="162" t="s">
        <v>17</v>
      </c>
      <c r="V1098" s="162" t="s">
        <v>275</v>
      </c>
      <c r="W1098" s="86"/>
      <c r="X1098" s="166"/>
      <c r="AB1098" s="162" t="str">
        <f>UPPER(LEFT(A1098,3)&amp;YEAR(H1098)&amp;MONTH(H1098)&amp;DAY((H1098))&amp;LEFT(U1098,2)&amp;LEFT(V1098,2)&amp;LEFT(W1098,2))</f>
        <v>CRO20161017GRRO</v>
      </c>
      <c r="AC1098" s="162">
        <f>COUNTIF($AB$4:$AB$297,AB1098)</f>
        <v>0</v>
      </c>
      <c r="AD1098" s="162" t="str">
        <f>VLOOKUP(U1098,NIVEAUXADMIN!A:B,2,FALSE)</f>
        <v>HT08</v>
      </c>
      <c r="AE1098" s="162" t="str">
        <f>VLOOKUP(V1098,NIVEAUXADMIN!E:F,2,FALSE)</f>
        <v>HT08832</v>
      </c>
      <c r="AF1098" s="162" t="e">
        <f>VLOOKUP(W1098,NIVEAUXADMIN!I:J,2,FALSE)</f>
        <v>#N/A</v>
      </c>
      <c r="AG1098" s="162">
        <f>IF(SUMPRODUCT(($A$4:$A1098=A1098)*($V$4:$V1098=V1098))&gt;1,0,1)</f>
        <v>0</v>
      </c>
    </row>
    <row r="1099" spans="1:33" s="162" customFormat="1" ht="15" customHeight="1">
      <c r="A1099" s="162" t="s">
        <v>2702</v>
      </c>
      <c r="B1099" s="162" t="s">
        <v>2702</v>
      </c>
      <c r="C1099" s="162" t="s">
        <v>38</v>
      </c>
      <c r="F1099" s="162" t="s">
        <v>16</v>
      </c>
      <c r="G1099" s="162" t="str">
        <f>CHOOSE(MONTH(H1099), "Janvier", "Fevrier", "Mars", "Avril", "Mai", "Juin", "Juillet", "Aout", "Septembre", "Octobre", "Novembre", "Decembre")</f>
        <v>Octobre</v>
      </c>
      <c r="H1099" s="153">
        <v>42660</v>
      </c>
      <c r="I1099" s="84" t="s">
        <v>1049</v>
      </c>
      <c r="J1099" s="162" t="s">
        <v>1053</v>
      </c>
      <c r="K1099" s="162" t="s">
        <v>1064</v>
      </c>
      <c r="L1099" s="72"/>
      <c r="M1099" s="80" t="str">
        <f>IFERROR(VLOOKUP(K1099,REFERENCES!R:S,2,FALSE),"")</f>
        <v>Nombre</v>
      </c>
      <c r="N1099" s="75">
        <v>25</v>
      </c>
      <c r="O1099" s="75"/>
      <c r="P1099" s="75"/>
      <c r="Q1099" s="75"/>
      <c r="R1099" s="79">
        <v>375</v>
      </c>
      <c r="S1099" s="75">
        <v>75</v>
      </c>
      <c r="U1099" s="162" t="s">
        <v>17</v>
      </c>
      <c r="V1099" s="162" t="s">
        <v>18</v>
      </c>
      <c r="W1099" s="86"/>
      <c r="X1099" s="166"/>
      <c r="AB1099" s="162" t="str">
        <f>UPPER(LEFT(A1099,3)&amp;YEAR(H1099)&amp;MONTH(H1099)&amp;DAY((H1099))&amp;LEFT(U1099,2)&amp;LEFT(V1099,2)&amp;LEFT(W1099,2))</f>
        <v>CRO20161017GRJE</v>
      </c>
      <c r="AC1099" s="162">
        <f>COUNTIF($AB$4:$AB$297,AB1099)</f>
        <v>0</v>
      </c>
      <c r="AD1099" s="162" t="str">
        <f>VLOOKUP(U1099,NIVEAUXADMIN!A:B,2,FALSE)</f>
        <v>HT08</v>
      </c>
      <c r="AE1099" s="162" t="str">
        <f>VLOOKUP(V1099,NIVEAUXADMIN!E:F,2,FALSE)</f>
        <v>HT08811</v>
      </c>
      <c r="AF1099" s="162" t="e">
        <f>VLOOKUP(W1099,NIVEAUXADMIN!I:J,2,FALSE)</f>
        <v>#N/A</v>
      </c>
      <c r="AG1099" s="162">
        <f>IF(SUMPRODUCT(($A$4:$A1099=A1099)*($V$4:$V1099=V1099))&gt;1,0,1)</f>
        <v>1</v>
      </c>
    </row>
    <row r="1100" spans="1:33" s="162" customFormat="1" ht="15" customHeight="1">
      <c r="A1100" s="162" t="s">
        <v>2702</v>
      </c>
      <c r="B1100" s="162" t="s">
        <v>2702</v>
      </c>
      <c r="C1100" s="162" t="s">
        <v>38</v>
      </c>
      <c r="F1100" s="162" t="s">
        <v>16</v>
      </c>
      <c r="G1100" s="162" t="str">
        <f>CHOOSE(MONTH(H1100), "Janvier", "Fevrier", "Mars", "Avril", "Mai", "Juin", "Juillet", "Aout", "Septembre", "Octobre", "Novembre", "Decembre")</f>
        <v>Octobre</v>
      </c>
      <c r="H1100" s="153">
        <v>42660</v>
      </c>
      <c r="I1100" s="84" t="s">
        <v>1051</v>
      </c>
      <c r="J1100" s="162" t="s">
        <v>1052</v>
      </c>
      <c r="K1100" s="162" t="s">
        <v>1063</v>
      </c>
      <c r="L1100" s="72"/>
      <c r="M1100" s="80" t="str">
        <f>IFERROR(VLOOKUP(K1100,REFERENCES!R:S,2,FALSE),"")</f>
        <v>Nombre</v>
      </c>
      <c r="N1100" s="75">
        <v>75</v>
      </c>
      <c r="O1100" s="75"/>
      <c r="P1100" s="75"/>
      <c r="Q1100" s="75"/>
      <c r="R1100" s="79">
        <v>375</v>
      </c>
      <c r="S1100" s="75">
        <v>75</v>
      </c>
      <c r="U1100" s="162" t="s">
        <v>17</v>
      </c>
      <c r="V1100" s="162" t="s">
        <v>18</v>
      </c>
      <c r="W1100" s="86"/>
      <c r="X1100" s="166"/>
      <c r="AB1100" s="162" t="str">
        <f>UPPER(LEFT(A1100,3)&amp;YEAR(H1100)&amp;MONTH(H1100)&amp;DAY((H1100))&amp;LEFT(U1100,2)&amp;LEFT(V1100,2)&amp;LEFT(W1100,2))</f>
        <v>CRO20161017GRJE</v>
      </c>
      <c r="AC1100" s="162">
        <f>COUNTIF($AB$4:$AB$297,AB1100)</f>
        <v>0</v>
      </c>
      <c r="AD1100" s="162" t="str">
        <f>VLOOKUP(U1100,NIVEAUXADMIN!A:B,2,FALSE)</f>
        <v>HT08</v>
      </c>
      <c r="AE1100" s="162" t="str">
        <f>VLOOKUP(V1100,NIVEAUXADMIN!E:F,2,FALSE)</f>
        <v>HT08811</v>
      </c>
      <c r="AF1100" s="162" t="e">
        <f>VLOOKUP(W1100,NIVEAUXADMIN!I:J,2,FALSE)</f>
        <v>#N/A</v>
      </c>
      <c r="AG1100" s="162">
        <f>IF(SUMPRODUCT(($A$4:$A1100=A1100)*($V$4:$V1100=V1100))&gt;1,0,1)</f>
        <v>0</v>
      </c>
    </row>
    <row r="1101" spans="1:33" s="162" customFormat="1" ht="15" customHeight="1">
      <c r="A1101" s="162" t="s">
        <v>2702</v>
      </c>
      <c r="B1101" s="162" t="s">
        <v>2702</v>
      </c>
      <c r="C1101" s="162" t="s">
        <v>38</v>
      </c>
      <c r="F1101" s="162" t="s">
        <v>16</v>
      </c>
      <c r="G1101" s="162" t="str">
        <f>CHOOSE(MONTH(H1101), "Janvier", "Fevrier", "Mars", "Avril", "Mai", "Juin", "Juillet", "Aout", "Septembre", "Octobre", "Novembre", "Decembre")</f>
        <v>Octobre</v>
      </c>
      <c r="H1101" s="153">
        <v>42660</v>
      </c>
      <c r="I1101" s="84" t="s">
        <v>1051</v>
      </c>
      <c r="J1101" s="162" t="s">
        <v>1052</v>
      </c>
      <c r="K1101" s="162" t="s">
        <v>1054</v>
      </c>
      <c r="L1101" s="72"/>
      <c r="M1101" s="80" t="str">
        <f>IFERROR(VLOOKUP(K1101,REFERENCES!R:S,2,FALSE),"")</f>
        <v>Nombre</v>
      </c>
      <c r="N1101" s="75">
        <v>150</v>
      </c>
      <c r="O1101" s="75"/>
      <c r="P1101" s="75"/>
      <c r="Q1101" s="75"/>
      <c r="R1101" s="79">
        <v>375</v>
      </c>
      <c r="S1101" s="75">
        <v>75</v>
      </c>
      <c r="U1101" s="162" t="s">
        <v>17</v>
      </c>
      <c r="V1101" s="162" t="s">
        <v>18</v>
      </c>
      <c r="W1101" s="86"/>
      <c r="X1101" s="166"/>
      <c r="AB1101" s="162" t="str">
        <f>UPPER(LEFT(A1101,3)&amp;YEAR(H1101)&amp;MONTH(H1101)&amp;DAY((H1101))&amp;LEFT(U1101,2)&amp;LEFT(V1101,2)&amp;LEFT(W1101,2))</f>
        <v>CRO20161017GRJE</v>
      </c>
      <c r="AC1101" s="162">
        <f>COUNTIF($AB$4:$AB$297,AB1101)</f>
        <v>0</v>
      </c>
      <c r="AD1101" s="162" t="str">
        <f>VLOOKUP(U1101,NIVEAUXADMIN!A:B,2,FALSE)</f>
        <v>HT08</v>
      </c>
      <c r="AE1101" s="162" t="str">
        <f>VLOOKUP(V1101,NIVEAUXADMIN!E:F,2,FALSE)</f>
        <v>HT08811</v>
      </c>
      <c r="AF1101" s="162" t="e">
        <f>VLOOKUP(W1101,NIVEAUXADMIN!I:J,2,FALSE)</f>
        <v>#N/A</v>
      </c>
      <c r="AG1101" s="162">
        <f>IF(SUMPRODUCT(($A$4:$A1101=A1101)*($V$4:$V1101=V1101))&gt;1,0,1)</f>
        <v>0</v>
      </c>
    </row>
    <row r="1102" spans="1:33" s="162" customFormat="1" ht="15" customHeight="1">
      <c r="A1102" s="162" t="s">
        <v>2702</v>
      </c>
      <c r="B1102" s="162" t="s">
        <v>2702</v>
      </c>
      <c r="C1102" s="162" t="s">
        <v>38</v>
      </c>
      <c r="F1102" s="162" t="s">
        <v>16</v>
      </c>
      <c r="G1102" s="162" t="str">
        <f>CHOOSE(MONTH(H1102), "Janvier", "Fevrier", "Mars", "Avril", "Mai", "Juin", "Juillet", "Aout", "Septembre", "Octobre", "Novembre", "Decembre")</f>
        <v>Octobre</v>
      </c>
      <c r="H1102" s="153">
        <v>42660</v>
      </c>
      <c r="I1102" s="84" t="s">
        <v>1051</v>
      </c>
      <c r="J1102" s="162" t="s">
        <v>1052</v>
      </c>
      <c r="K1102" s="162" t="s">
        <v>1057</v>
      </c>
      <c r="L1102" s="72"/>
      <c r="M1102" s="80" t="str">
        <f>IFERROR(VLOOKUP(K1102,REFERENCES!R:S,2,FALSE),"")</f>
        <v>Nombre</v>
      </c>
      <c r="N1102" s="75">
        <v>50</v>
      </c>
      <c r="O1102" s="75"/>
      <c r="P1102" s="75"/>
      <c r="Q1102" s="75"/>
      <c r="R1102" s="79">
        <v>375</v>
      </c>
      <c r="S1102" s="75">
        <v>75</v>
      </c>
      <c r="U1102" s="162" t="s">
        <v>17</v>
      </c>
      <c r="V1102" s="162" t="s">
        <v>18</v>
      </c>
      <c r="W1102" s="86"/>
      <c r="X1102" s="166"/>
      <c r="AB1102" s="162" t="str">
        <f>UPPER(LEFT(A1102,3)&amp;YEAR(H1102)&amp;MONTH(H1102)&amp;DAY((H1102))&amp;LEFT(U1102,2)&amp;LEFT(V1102,2)&amp;LEFT(W1102,2))</f>
        <v>CRO20161017GRJE</v>
      </c>
      <c r="AC1102" s="162">
        <f>COUNTIF($AB$4:$AB$297,AB1102)</f>
        <v>0</v>
      </c>
      <c r="AD1102" s="162" t="str">
        <f>VLOOKUP(U1102,NIVEAUXADMIN!A:B,2,FALSE)</f>
        <v>HT08</v>
      </c>
      <c r="AE1102" s="162" t="str">
        <f>VLOOKUP(V1102,NIVEAUXADMIN!E:F,2,FALSE)</f>
        <v>HT08811</v>
      </c>
      <c r="AF1102" s="162" t="e">
        <f>VLOOKUP(W1102,NIVEAUXADMIN!I:J,2,FALSE)</f>
        <v>#N/A</v>
      </c>
      <c r="AG1102" s="162">
        <f>IF(SUMPRODUCT(($A$4:$A1102=A1102)*($V$4:$V1102=V1102))&gt;1,0,1)</f>
        <v>0</v>
      </c>
    </row>
    <row r="1103" spans="1:33" s="162" customFormat="1" ht="15" customHeight="1">
      <c r="A1103" s="162" t="s">
        <v>2702</v>
      </c>
      <c r="B1103" s="162" t="s">
        <v>2702</v>
      </c>
      <c r="C1103" s="162" t="s">
        <v>38</v>
      </c>
      <c r="F1103" s="162" t="s">
        <v>16</v>
      </c>
      <c r="G1103" s="162" t="str">
        <f>CHOOSE(MONTH(H1103), "Janvier", "Fevrier", "Mars", "Avril", "Mai", "Juin", "Juillet", "Aout", "Septembre", "Octobre", "Novembre", "Decembre")</f>
        <v>Octobre</v>
      </c>
      <c r="H1103" s="153">
        <v>42660</v>
      </c>
      <c r="I1103" s="84" t="s">
        <v>1049</v>
      </c>
      <c r="J1103" s="162" t="s">
        <v>1053</v>
      </c>
      <c r="K1103" s="162" t="s">
        <v>1064</v>
      </c>
      <c r="L1103" s="72"/>
      <c r="M1103" s="80" t="str">
        <f>IFERROR(VLOOKUP(K1103,REFERENCES!R:S,2,FALSE),"")</f>
        <v>Nombre</v>
      </c>
      <c r="N1103" s="75">
        <v>25</v>
      </c>
      <c r="O1103" s="75"/>
      <c r="P1103" s="75"/>
      <c r="Q1103" s="75"/>
      <c r="R1103" s="79">
        <v>125</v>
      </c>
      <c r="S1103" s="75">
        <v>25</v>
      </c>
      <c r="U1103" s="162" t="s">
        <v>17</v>
      </c>
      <c r="V1103" s="162" t="s">
        <v>272</v>
      </c>
      <c r="W1103" s="86"/>
      <c r="X1103" s="166"/>
      <c r="AB1103" s="162" t="str">
        <f>UPPER(LEFT(A1103,3)&amp;YEAR(H1103)&amp;MONTH(H1103)&amp;DAY((H1103))&amp;LEFT(U1103,2)&amp;LEFT(V1103,2)&amp;LEFT(W1103,2))</f>
        <v>CRO20161017GRPE</v>
      </c>
      <c r="AC1103" s="162">
        <f>COUNTIF($AB$4:$AB$297,AB1103)</f>
        <v>0</v>
      </c>
      <c r="AD1103" s="162" t="str">
        <f>VLOOKUP(U1103,NIVEAUXADMIN!A:B,2,FALSE)</f>
        <v>HT08</v>
      </c>
      <c r="AE1103" s="162" t="str">
        <f>VLOOKUP(V1103,NIVEAUXADMIN!E:F,2,FALSE)</f>
        <v>HT08834</v>
      </c>
      <c r="AF1103" s="162" t="e">
        <f>VLOOKUP(W1103,NIVEAUXADMIN!I:J,2,FALSE)</f>
        <v>#N/A</v>
      </c>
      <c r="AG1103" s="162">
        <f>IF(SUMPRODUCT(($A$4:$A1103=A1103)*($V$4:$V1103=V1103))&gt;1,0,1)</f>
        <v>1</v>
      </c>
    </row>
    <row r="1104" spans="1:33" s="162" customFormat="1" ht="15" customHeight="1">
      <c r="A1104" s="162" t="s">
        <v>2702</v>
      </c>
      <c r="B1104" s="162" t="s">
        <v>2702</v>
      </c>
      <c r="C1104" s="162" t="s">
        <v>38</v>
      </c>
      <c r="F1104" s="162" t="s">
        <v>16</v>
      </c>
      <c r="G1104" s="162" t="str">
        <f>CHOOSE(MONTH(H1104), "Janvier", "Fevrier", "Mars", "Avril", "Mai", "Juin", "Juillet", "Aout", "Septembre", "Octobre", "Novembre", "Decembre")</f>
        <v>Octobre</v>
      </c>
      <c r="H1104" s="153">
        <v>42660</v>
      </c>
      <c r="I1104" s="84" t="s">
        <v>1051</v>
      </c>
      <c r="J1104" s="162" t="s">
        <v>1052</v>
      </c>
      <c r="K1104" s="162" t="s">
        <v>1063</v>
      </c>
      <c r="L1104" s="72"/>
      <c r="M1104" s="80" t="str">
        <f>IFERROR(VLOOKUP(K1104,REFERENCES!R:S,2,FALSE),"")</f>
        <v>Nombre</v>
      </c>
      <c r="N1104" s="75">
        <v>25</v>
      </c>
      <c r="O1104" s="75"/>
      <c r="P1104" s="75"/>
      <c r="Q1104" s="75"/>
      <c r="R1104" s="79">
        <v>125</v>
      </c>
      <c r="S1104" s="75">
        <v>25</v>
      </c>
      <c r="U1104" s="162" t="s">
        <v>17</v>
      </c>
      <c r="V1104" s="162" t="s">
        <v>272</v>
      </c>
      <c r="W1104" s="86"/>
      <c r="X1104" s="166"/>
      <c r="AB1104" s="162" t="str">
        <f>UPPER(LEFT(A1104,3)&amp;YEAR(H1104)&amp;MONTH(H1104)&amp;DAY((H1104))&amp;LEFT(U1104,2)&amp;LEFT(V1104,2)&amp;LEFT(W1104,2))</f>
        <v>CRO20161017GRPE</v>
      </c>
      <c r="AC1104" s="162">
        <f>COUNTIF($AB$4:$AB$297,AB1104)</f>
        <v>0</v>
      </c>
      <c r="AD1104" s="162" t="str">
        <f>VLOOKUP(U1104,NIVEAUXADMIN!A:B,2,FALSE)</f>
        <v>HT08</v>
      </c>
      <c r="AE1104" s="162" t="str">
        <f>VLOOKUP(V1104,NIVEAUXADMIN!E:F,2,FALSE)</f>
        <v>HT08834</v>
      </c>
      <c r="AF1104" s="162" t="e">
        <f>VLOOKUP(W1104,NIVEAUXADMIN!I:J,2,FALSE)</f>
        <v>#N/A</v>
      </c>
      <c r="AG1104" s="162">
        <f>IF(SUMPRODUCT(($A$4:$A1104=A1104)*($V$4:$V1104=V1104))&gt;1,0,1)</f>
        <v>0</v>
      </c>
    </row>
    <row r="1105" spans="1:33" s="162" customFormat="1" ht="15" customHeight="1">
      <c r="A1105" s="162" t="s">
        <v>2702</v>
      </c>
      <c r="B1105" s="162" t="s">
        <v>2702</v>
      </c>
      <c r="C1105" s="162" t="s">
        <v>38</v>
      </c>
      <c r="F1105" s="162" t="s">
        <v>16</v>
      </c>
      <c r="G1105" s="162" t="str">
        <f>CHOOSE(MONTH(H1105), "Janvier", "Fevrier", "Mars", "Avril", "Mai", "Juin", "Juillet", "Aout", "Septembre", "Octobre", "Novembre", "Decembre")</f>
        <v>Octobre</v>
      </c>
      <c r="H1105" s="153">
        <v>42660</v>
      </c>
      <c r="I1105" s="84" t="s">
        <v>1051</v>
      </c>
      <c r="J1105" s="162" t="s">
        <v>1052</v>
      </c>
      <c r="K1105" s="162" t="s">
        <v>1054</v>
      </c>
      <c r="L1105" s="72"/>
      <c r="M1105" s="80" t="str">
        <f>IFERROR(VLOOKUP(K1105,REFERENCES!R:S,2,FALSE),"")</f>
        <v>Nombre</v>
      </c>
      <c r="N1105" s="75">
        <v>50</v>
      </c>
      <c r="O1105" s="75"/>
      <c r="P1105" s="75"/>
      <c r="Q1105" s="75"/>
      <c r="R1105" s="79">
        <v>125</v>
      </c>
      <c r="S1105" s="75">
        <v>25</v>
      </c>
      <c r="U1105" s="162" t="s">
        <v>17</v>
      </c>
      <c r="V1105" s="162" t="s">
        <v>272</v>
      </c>
      <c r="W1105" s="86"/>
      <c r="X1105" s="166"/>
      <c r="AB1105" s="162" t="str">
        <f>UPPER(LEFT(A1105,3)&amp;YEAR(H1105)&amp;MONTH(H1105)&amp;DAY((H1105))&amp;LEFT(U1105,2)&amp;LEFT(V1105,2)&amp;LEFT(W1105,2))</f>
        <v>CRO20161017GRPE</v>
      </c>
      <c r="AC1105" s="162">
        <f>COUNTIF($AB$4:$AB$297,AB1105)</f>
        <v>0</v>
      </c>
      <c r="AD1105" s="162" t="str">
        <f>VLOOKUP(U1105,NIVEAUXADMIN!A:B,2,FALSE)</f>
        <v>HT08</v>
      </c>
      <c r="AE1105" s="162" t="str">
        <f>VLOOKUP(V1105,NIVEAUXADMIN!E:F,2,FALSE)</f>
        <v>HT08834</v>
      </c>
      <c r="AF1105" s="162" t="e">
        <f>VLOOKUP(W1105,NIVEAUXADMIN!I:J,2,FALSE)</f>
        <v>#N/A</v>
      </c>
      <c r="AG1105" s="162">
        <f>IF(SUMPRODUCT(($A$4:$A1105=A1105)*($V$4:$V1105=V1105))&gt;1,0,1)</f>
        <v>0</v>
      </c>
    </row>
    <row r="1106" spans="1:33" s="162" customFormat="1" ht="15" customHeight="1">
      <c r="A1106" s="162" t="s">
        <v>2702</v>
      </c>
      <c r="B1106" s="162" t="s">
        <v>2702</v>
      </c>
      <c r="C1106" s="162" t="s">
        <v>38</v>
      </c>
      <c r="F1106" s="162" t="s">
        <v>16</v>
      </c>
      <c r="G1106" s="162" t="str">
        <f>CHOOSE(MONTH(H1106), "Janvier", "Fevrier", "Mars", "Avril", "Mai", "Juin", "Juillet", "Aout", "Septembre", "Octobre", "Novembre", "Decembre")</f>
        <v>Octobre</v>
      </c>
      <c r="H1106" s="153">
        <v>42660</v>
      </c>
      <c r="I1106" s="84" t="s">
        <v>1051</v>
      </c>
      <c r="J1106" s="162" t="s">
        <v>1052</v>
      </c>
      <c r="K1106" s="162" t="s">
        <v>1057</v>
      </c>
      <c r="L1106" s="72"/>
      <c r="M1106" s="80" t="str">
        <f>IFERROR(VLOOKUP(K1106,REFERENCES!R:S,2,FALSE),"")</f>
        <v>Nombre</v>
      </c>
      <c r="N1106" s="75">
        <v>50</v>
      </c>
      <c r="O1106" s="75"/>
      <c r="P1106" s="75"/>
      <c r="Q1106" s="75"/>
      <c r="R1106" s="79">
        <v>125</v>
      </c>
      <c r="S1106" s="75">
        <v>25</v>
      </c>
      <c r="U1106" s="162" t="s">
        <v>17</v>
      </c>
      <c r="V1106" s="162" t="s">
        <v>272</v>
      </c>
      <c r="W1106" s="86"/>
      <c r="X1106" s="166"/>
      <c r="AB1106" s="162" t="str">
        <f>UPPER(LEFT(A1106,3)&amp;YEAR(H1106)&amp;MONTH(H1106)&amp;DAY((H1106))&amp;LEFT(U1106,2)&amp;LEFT(V1106,2)&amp;LEFT(W1106,2))</f>
        <v>CRO20161017GRPE</v>
      </c>
      <c r="AC1106" s="162">
        <f>COUNTIF($AB$4:$AB$297,AB1106)</f>
        <v>0</v>
      </c>
      <c r="AD1106" s="162" t="str">
        <f>VLOOKUP(U1106,NIVEAUXADMIN!A:B,2,FALSE)</f>
        <v>HT08</v>
      </c>
      <c r="AE1106" s="162" t="str">
        <f>VLOOKUP(V1106,NIVEAUXADMIN!E:F,2,FALSE)</f>
        <v>HT08834</v>
      </c>
      <c r="AF1106" s="162" t="e">
        <f>VLOOKUP(W1106,NIVEAUXADMIN!I:J,2,FALSE)</f>
        <v>#N/A</v>
      </c>
      <c r="AG1106" s="162">
        <f>IF(SUMPRODUCT(($A$4:$A1106=A1106)*($V$4:$V1106=V1106))&gt;1,0,1)</f>
        <v>0</v>
      </c>
    </row>
    <row r="1107" spans="1:33" s="162" customFormat="1" ht="15" customHeight="1">
      <c r="A1107" s="162" t="s">
        <v>2702</v>
      </c>
      <c r="B1107" s="162" t="s">
        <v>2702</v>
      </c>
      <c r="C1107" s="162" t="s">
        <v>38</v>
      </c>
      <c r="F1107" s="162" t="s">
        <v>16</v>
      </c>
      <c r="G1107" s="162" t="str">
        <f>CHOOSE(MONTH(H1107), "Janvier", "Fevrier", "Mars", "Avril", "Mai", "Juin", "Juillet", "Aout", "Septembre", "Octobre", "Novembre", "Decembre")</f>
        <v>Octobre</v>
      </c>
      <c r="H1107" s="153">
        <v>42660</v>
      </c>
      <c r="I1107" s="84" t="s">
        <v>1049</v>
      </c>
      <c r="J1107" s="162" t="s">
        <v>1053</v>
      </c>
      <c r="K1107" s="162" t="s">
        <v>1064</v>
      </c>
      <c r="L1107" s="72"/>
      <c r="M1107" s="80" t="str">
        <f>IFERROR(VLOOKUP(K1107,REFERENCES!R:S,2,FALSE),"")</f>
        <v>Nombre</v>
      </c>
      <c r="N1107" s="75">
        <v>25</v>
      </c>
      <c r="O1107" s="75"/>
      <c r="P1107" s="75"/>
      <c r="Q1107" s="75"/>
      <c r="R1107" s="79">
        <v>125</v>
      </c>
      <c r="S1107" s="75">
        <v>25</v>
      </c>
      <c r="U1107" s="162" t="s">
        <v>17</v>
      </c>
      <c r="V1107" s="162" t="s">
        <v>248</v>
      </c>
      <c r="W1107" s="86"/>
      <c r="X1107" s="166"/>
      <c r="AB1107" s="162" t="str">
        <f>UPPER(LEFT(A1107,3)&amp;YEAR(H1107)&amp;MONTH(H1107)&amp;DAY((H1107))&amp;LEFT(U1107,2)&amp;LEFT(V1107,2)&amp;LEFT(W1107,2))</f>
        <v>CRO20161017GRBE</v>
      </c>
      <c r="AC1107" s="162">
        <f>COUNTIF($AB$4:$AB$297,AB1107)</f>
        <v>0</v>
      </c>
      <c r="AD1107" s="162" t="str">
        <f>VLOOKUP(U1107,NIVEAUXADMIN!A:B,2,FALSE)</f>
        <v>HT08</v>
      </c>
      <c r="AE1107" s="162" t="str">
        <f>VLOOKUP(V1107,NIVEAUXADMIN!E:F,2,FALSE)</f>
        <v>HT08833</v>
      </c>
      <c r="AF1107" s="162" t="e">
        <f>VLOOKUP(W1107,NIVEAUXADMIN!I:J,2,FALSE)</f>
        <v>#N/A</v>
      </c>
      <c r="AG1107" s="162">
        <f>IF(SUMPRODUCT(($A$4:$A1107=A1107)*($V$4:$V1107=V1107))&gt;1,0,1)</f>
        <v>1</v>
      </c>
    </row>
    <row r="1108" spans="1:33" s="162" customFormat="1" ht="15" customHeight="1">
      <c r="A1108" s="162" t="s">
        <v>2702</v>
      </c>
      <c r="B1108" s="162" t="s">
        <v>2702</v>
      </c>
      <c r="C1108" s="162" t="s">
        <v>38</v>
      </c>
      <c r="F1108" s="162" t="s">
        <v>16</v>
      </c>
      <c r="G1108" s="162" t="str">
        <f>CHOOSE(MONTH(H1108), "Janvier", "Fevrier", "Mars", "Avril", "Mai", "Juin", "Juillet", "Aout", "Septembre", "Octobre", "Novembre", "Decembre")</f>
        <v>Octobre</v>
      </c>
      <c r="H1108" s="153">
        <v>42660</v>
      </c>
      <c r="I1108" s="84" t="s">
        <v>1051</v>
      </c>
      <c r="J1108" s="162" t="s">
        <v>1052</v>
      </c>
      <c r="K1108" s="162" t="s">
        <v>1063</v>
      </c>
      <c r="L1108" s="72"/>
      <c r="M1108" s="80" t="str">
        <f>IFERROR(VLOOKUP(K1108,REFERENCES!R:S,2,FALSE),"")</f>
        <v>Nombre</v>
      </c>
      <c r="N1108" s="75">
        <v>25</v>
      </c>
      <c r="O1108" s="75"/>
      <c r="P1108" s="75"/>
      <c r="Q1108" s="75"/>
      <c r="R1108" s="79">
        <v>125</v>
      </c>
      <c r="S1108" s="75">
        <v>25</v>
      </c>
      <c r="U1108" s="162" t="s">
        <v>17</v>
      </c>
      <c r="V1108" s="162" t="s">
        <v>248</v>
      </c>
      <c r="W1108" s="86"/>
      <c r="X1108" s="166"/>
      <c r="AB1108" s="162" t="str">
        <f>UPPER(LEFT(A1108,3)&amp;YEAR(H1108)&amp;MONTH(H1108)&amp;DAY((H1108))&amp;LEFT(U1108,2)&amp;LEFT(V1108,2)&amp;LEFT(W1108,2))</f>
        <v>CRO20161017GRBE</v>
      </c>
      <c r="AC1108" s="162">
        <f>COUNTIF($AB$4:$AB$297,AB1108)</f>
        <v>0</v>
      </c>
      <c r="AD1108" s="162" t="str">
        <f>VLOOKUP(U1108,NIVEAUXADMIN!A:B,2,FALSE)</f>
        <v>HT08</v>
      </c>
      <c r="AE1108" s="162" t="str">
        <f>VLOOKUP(V1108,NIVEAUXADMIN!E:F,2,FALSE)</f>
        <v>HT08833</v>
      </c>
      <c r="AF1108" s="162" t="e">
        <f>VLOOKUP(W1108,NIVEAUXADMIN!I:J,2,FALSE)</f>
        <v>#N/A</v>
      </c>
      <c r="AG1108" s="162">
        <f>IF(SUMPRODUCT(($A$4:$A1108=A1108)*($V$4:$V1108=V1108))&gt;1,0,1)</f>
        <v>0</v>
      </c>
    </row>
    <row r="1109" spans="1:33" s="162" customFormat="1" ht="15" customHeight="1">
      <c r="A1109" s="162" t="s">
        <v>2702</v>
      </c>
      <c r="B1109" s="162" t="s">
        <v>2702</v>
      </c>
      <c r="C1109" s="162" t="s">
        <v>38</v>
      </c>
      <c r="F1109" s="162" t="s">
        <v>16</v>
      </c>
      <c r="G1109" s="162" t="str">
        <f>CHOOSE(MONTH(H1109), "Janvier", "Fevrier", "Mars", "Avril", "Mai", "Juin", "Juillet", "Aout", "Septembre", "Octobre", "Novembre", "Decembre")</f>
        <v>Octobre</v>
      </c>
      <c r="H1109" s="153">
        <v>42660</v>
      </c>
      <c r="I1109" s="84" t="s">
        <v>1051</v>
      </c>
      <c r="J1109" s="162" t="s">
        <v>1052</v>
      </c>
      <c r="K1109" s="162" t="s">
        <v>1054</v>
      </c>
      <c r="L1109" s="72"/>
      <c r="M1109" s="80" t="str">
        <f>IFERROR(VLOOKUP(K1109,REFERENCES!R:S,2,FALSE),"")</f>
        <v>Nombre</v>
      </c>
      <c r="N1109" s="75">
        <v>50</v>
      </c>
      <c r="O1109" s="75"/>
      <c r="P1109" s="75"/>
      <c r="Q1109" s="75"/>
      <c r="R1109" s="79">
        <v>125</v>
      </c>
      <c r="S1109" s="75">
        <v>25</v>
      </c>
      <c r="U1109" s="162" t="s">
        <v>17</v>
      </c>
      <c r="V1109" s="162" t="s">
        <v>248</v>
      </c>
      <c r="W1109" s="86"/>
      <c r="X1109" s="166"/>
      <c r="AB1109" s="162" t="str">
        <f>UPPER(LEFT(A1109,3)&amp;YEAR(H1109)&amp;MONTH(H1109)&amp;DAY((H1109))&amp;LEFT(U1109,2)&amp;LEFT(V1109,2)&amp;LEFT(W1109,2))</f>
        <v>CRO20161017GRBE</v>
      </c>
      <c r="AC1109" s="162">
        <f>COUNTIF($AB$4:$AB$297,AB1109)</f>
        <v>0</v>
      </c>
      <c r="AD1109" s="162" t="str">
        <f>VLOOKUP(U1109,NIVEAUXADMIN!A:B,2,FALSE)</f>
        <v>HT08</v>
      </c>
      <c r="AE1109" s="162" t="str">
        <f>VLOOKUP(V1109,NIVEAUXADMIN!E:F,2,FALSE)</f>
        <v>HT08833</v>
      </c>
      <c r="AF1109" s="162" t="e">
        <f>VLOOKUP(W1109,NIVEAUXADMIN!I:J,2,FALSE)</f>
        <v>#N/A</v>
      </c>
      <c r="AG1109" s="162">
        <f>IF(SUMPRODUCT(($A$4:$A1109=A1109)*($V$4:$V1109=V1109))&gt;1,0,1)</f>
        <v>0</v>
      </c>
    </row>
    <row r="1110" spans="1:33" s="162" customFormat="1" ht="15" customHeight="1">
      <c r="A1110" s="162" t="s">
        <v>2702</v>
      </c>
      <c r="B1110" s="162" t="s">
        <v>2702</v>
      </c>
      <c r="C1110" s="162" t="s">
        <v>38</v>
      </c>
      <c r="F1110" s="162" t="s">
        <v>16</v>
      </c>
      <c r="G1110" s="162" t="str">
        <f>CHOOSE(MONTH(H1110), "Janvier", "Fevrier", "Mars", "Avril", "Mai", "Juin", "Juillet", "Aout", "Septembre", "Octobre", "Novembre", "Decembre")</f>
        <v>Octobre</v>
      </c>
      <c r="H1110" s="153">
        <v>42660</v>
      </c>
      <c r="I1110" s="84" t="s">
        <v>1051</v>
      </c>
      <c r="J1110" s="162" t="s">
        <v>1052</v>
      </c>
      <c r="K1110" s="162" t="s">
        <v>1057</v>
      </c>
      <c r="L1110" s="72"/>
      <c r="M1110" s="80" t="str">
        <f>IFERROR(VLOOKUP(K1110,REFERENCES!R:S,2,FALSE),"")</f>
        <v>Nombre</v>
      </c>
      <c r="N1110" s="75">
        <v>50</v>
      </c>
      <c r="O1110" s="75"/>
      <c r="P1110" s="75"/>
      <c r="Q1110" s="75"/>
      <c r="R1110" s="79">
        <v>125</v>
      </c>
      <c r="S1110" s="75">
        <v>25</v>
      </c>
      <c r="U1110" s="162" t="s">
        <v>17</v>
      </c>
      <c r="V1110" s="162" t="s">
        <v>248</v>
      </c>
      <c r="W1110" s="86"/>
      <c r="X1110" s="166"/>
      <c r="AB1110" s="162" t="str">
        <f>UPPER(LEFT(A1110,3)&amp;YEAR(H1110)&amp;MONTH(H1110)&amp;DAY((H1110))&amp;LEFT(U1110,2)&amp;LEFT(V1110,2)&amp;LEFT(W1110,2))</f>
        <v>CRO20161017GRBE</v>
      </c>
      <c r="AC1110" s="162">
        <f>COUNTIF($AB$4:$AB$297,AB1110)</f>
        <v>0</v>
      </c>
      <c r="AD1110" s="162" t="str">
        <f>VLOOKUP(U1110,NIVEAUXADMIN!A:B,2,FALSE)</f>
        <v>HT08</v>
      </c>
      <c r="AE1110" s="162" t="str">
        <f>VLOOKUP(V1110,NIVEAUXADMIN!E:F,2,FALSE)</f>
        <v>HT08833</v>
      </c>
      <c r="AF1110" s="162" t="e">
        <f>VLOOKUP(W1110,NIVEAUXADMIN!I:J,2,FALSE)</f>
        <v>#N/A</v>
      </c>
      <c r="AG1110" s="162">
        <f>IF(SUMPRODUCT(($A$4:$A1110=A1110)*($V$4:$V1110=V1110))&gt;1,0,1)</f>
        <v>0</v>
      </c>
    </row>
    <row r="1111" spans="1:33" s="162" customFormat="1" ht="15" customHeight="1">
      <c r="A1111" s="162" t="s">
        <v>2702</v>
      </c>
      <c r="B1111" s="162" t="s">
        <v>2702</v>
      </c>
      <c r="C1111" s="162" t="s">
        <v>38</v>
      </c>
      <c r="F1111" s="162" t="s">
        <v>16</v>
      </c>
      <c r="G1111" s="162" t="str">
        <f>CHOOSE(MONTH(H1111), "Janvier", "Fevrier", "Mars", "Avril", "Mai", "Juin", "Juillet", "Aout", "Septembre", "Octobre", "Novembre", "Decembre")</f>
        <v>Octobre</v>
      </c>
      <c r="H1111" s="153">
        <v>42660</v>
      </c>
      <c r="I1111" s="84" t="s">
        <v>1049</v>
      </c>
      <c r="J1111" s="162" t="s">
        <v>1053</v>
      </c>
      <c r="K1111" s="162" t="s">
        <v>1064</v>
      </c>
      <c r="L1111" s="72"/>
      <c r="M1111" s="80" t="str">
        <f>IFERROR(VLOOKUP(K1111,REFERENCES!R:S,2,FALSE),"")</f>
        <v>Nombre</v>
      </c>
      <c r="N1111" s="75">
        <v>25</v>
      </c>
      <c r="O1111" s="75"/>
      <c r="P1111" s="75"/>
      <c r="Q1111" s="75"/>
      <c r="R1111" s="79">
        <v>125</v>
      </c>
      <c r="S1111" s="75">
        <v>25</v>
      </c>
      <c r="U1111" s="162" t="s">
        <v>17</v>
      </c>
      <c r="V1111" s="162" t="s">
        <v>255</v>
      </c>
      <c r="W1111" s="86"/>
      <c r="X1111" s="166"/>
      <c r="AB1111" s="162" t="str">
        <f>UPPER(LEFT(A1111,3)&amp;YEAR(H1111)&amp;MONTH(H1111)&amp;DAY((H1111))&amp;LEFT(U1111,2)&amp;LEFT(V1111,2)&amp;LEFT(W1111,2))</f>
        <v>CRO20161017GRCH</v>
      </c>
      <c r="AC1111" s="162">
        <f>COUNTIF($AB$4:$AB$297,AB1111)</f>
        <v>0</v>
      </c>
      <c r="AD1111" s="162" t="str">
        <f>VLOOKUP(U1111,NIVEAUXADMIN!A:B,2,FALSE)</f>
        <v>HT08</v>
      </c>
      <c r="AE1111" s="162" t="str">
        <f>VLOOKUP(V1111,NIVEAUXADMIN!E:F,2,FALSE)</f>
        <v>HT08815</v>
      </c>
      <c r="AF1111" s="162" t="e">
        <f>VLOOKUP(W1111,NIVEAUXADMIN!I:J,2,FALSE)</f>
        <v>#N/A</v>
      </c>
      <c r="AG1111" s="162">
        <f>IF(SUMPRODUCT(($A$4:$A1111=A1111)*($V$4:$V1111=V1111))&gt;1,0,1)</f>
        <v>1</v>
      </c>
    </row>
    <row r="1112" spans="1:33" s="162" customFormat="1" ht="15" customHeight="1">
      <c r="A1112" s="162" t="s">
        <v>2702</v>
      </c>
      <c r="B1112" s="162" t="s">
        <v>2702</v>
      </c>
      <c r="C1112" s="162" t="s">
        <v>38</v>
      </c>
      <c r="F1112" s="162" t="s">
        <v>16</v>
      </c>
      <c r="G1112" s="162" t="str">
        <f>CHOOSE(MONTH(H1112), "Janvier", "Fevrier", "Mars", "Avril", "Mai", "Juin", "Juillet", "Aout", "Septembre", "Octobre", "Novembre", "Decembre")</f>
        <v>Octobre</v>
      </c>
      <c r="H1112" s="153">
        <v>42660</v>
      </c>
      <c r="I1112" s="84" t="s">
        <v>1051</v>
      </c>
      <c r="J1112" s="162" t="s">
        <v>1052</v>
      </c>
      <c r="K1112" s="162" t="s">
        <v>1063</v>
      </c>
      <c r="L1112" s="72"/>
      <c r="M1112" s="80" t="str">
        <f>IFERROR(VLOOKUP(K1112,REFERENCES!R:S,2,FALSE),"")</f>
        <v>Nombre</v>
      </c>
      <c r="N1112" s="75">
        <v>25</v>
      </c>
      <c r="O1112" s="75"/>
      <c r="P1112" s="75"/>
      <c r="Q1112" s="75"/>
      <c r="R1112" s="79">
        <v>125</v>
      </c>
      <c r="S1112" s="75">
        <v>25</v>
      </c>
      <c r="U1112" s="162" t="s">
        <v>17</v>
      </c>
      <c r="V1112" s="162" t="s">
        <v>255</v>
      </c>
      <c r="W1112" s="86"/>
      <c r="X1112" s="166"/>
      <c r="AB1112" s="162" t="str">
        <f>UPPER(LEFT(A1112,3)&amp;YEAR(H1112)&amp;MONTH(H1112)&amp;DAY((H1112))&amp;LEFT(U1112,2)&amp;LEFT(V1112,2)&amp;LEFT(W1112,2))</f>
        <v>CRO20161017GRCH</v>
      </c>
      <c r="AC1112" s="162">
        <f>COUNTIF($AB$4:$AB$297,AB1112)</f>
        <v>0</v>
      </c>
      <c r="AD1112" s="162" t="str">
        <f>VLOOKUP(U1112,NIVEAUXADMIN!A:B,2,FALSE)</f>
        <v>HT08</v>
      </c>
      <c r="AE1112" s="162" t="str">
        <f>VLOOKUP(V1112,NIVEAUXADMIN!E:F,2,FALSE)</f>
        <v>HT08815</v>
      </c>
      <c r="AF1112" s="162" t="e">
        <f>VLOOKUP(W1112,NIVEAUXADMIN!I:J,2,FALSE)</f>
        <v>#N/A</v>
      </c>
      <c r="AG1112" s="162">
        <f>IF(SUMPRODUCT(($A$4:$A1112=A1112)*($V$4:$V1112=V1112))&gt;1,0,1)</f>
        <v>0</v>
      </c>
    </row>
    <row r="1113" spans="1:33" s="162" customFormat="1" ht="15" customHeight="1">
      <c r="A1113" s="162" t="s">
        <v>2702</v>
      </c>
      <c r="B1113" s="162" t="s">
        <v>2702</v>
      </c>
      <c r="C1113" s="162" t="s">
        <v>38</v>
      </c>
      <c r="F1113" s="162" t="s">
        <v>16</v>
      </c>
      <c r="G1113" s="162" t="str">
        <f>CHOOSE(MONTH(H1113), "Janvier", "Fevrier", "Mars", "Avril", "Mai", "Juin", "Juillet", "Aout", "Septembre", "Octobre", "Novembre", "Decembre")</f>
        <v>Octobre</v>
      </c>
      <c r="H1113" s="153">
        <v>42660</v>
      </c>
      <c r="I1113" s="84" t="s">
        <v>1051</v>
      </c>
      <c r="J1113" s="162" t="s">
        <v>1052</v>
      </c>
      <c r="K1113" s="162" t="s">
        <v>1054</v>
      </c>
      <c r="L1113" s="72"/>
      <c r="M1113" s="80" t="str">
        <f>IFERROR(VLOOKUP(K1113,REFERENCES!R:S,2,FALSE),"")</f>
        <v>Nombre</v>
      </c>
      <c r="N1113" s="75">
        <v>50</v>
      </c>
      <c r="O1113" s="75"/>
      <c r="P1113" s="75"/>
      <c r="Q1113" s="75"/>
      <c r="R1113" s="79">
        <v>125</v>
      </c>
      <c r="S1113" s="75">
        <v>25</v>
      </c>
      <c r="U1113" s="162" t="s">
        <v>17</v>
      </c>
      <c r="V1113" s="162" t="s">
        <v>255</v>
      </c>
      <c r="W1113" s="86"/>
      <c r="X1113" s="166"/>
      <c r="AB1113" s="162" t="str">
        <f>UPPER(LEFT(A1113,3)&amp;YEAR(H1113)&amp;MONTH(H1113)&amp;DAY((H1113))&amp;LEFT(U1113,2)&amp;LEFT(V1113,2)&amp;LEFT(W1113,2))</f>
        <v>CRO20161017GRCH</v>
      </c>
      <c r="AC1113" s="162">
        <f>COUNTIF($AB$4:$AB$297,AB1113)</f>
        <v>0</v>
      </c>
      <c r="AD1113" s="162" t="str">
        <f>VLOOKUP(U1113,NIVEAUXADMIN!A:B,2,FALSE)</f>
        <v>HT08</v>
      </c>
      <c r="AE1113" s="162" t="str">
        <f>VLOOKUP(V1113,NIVEAUXADMIN!E:F,2,FALSE)</f>
        <v>HT08815</v>
      </c>
      <c r="AF1113" s="162" t="e">
        <f>VLOOKUP(W1113,NIVEAUXADMIN!I:J,2,FALSE)</f>
        <v>#N/A</v>
      </c>
      <c r="AG1113" s="162">
        <f>IF(SUMPRODUCT(($A$4:$A1113=A1113)*($V$4:$V1113=V1113))&gt;1,0,1)</f>
        <v>0</v>
      </c>
    </row>
    <row r="1114" spans="1:33" s="162" customFormat="1" ht="15" customHeight="1">
      <c r="A1114" s="162" t="s">
        <v>2702</v>
      </c>
      <c r="B1114" s="162" t="s">
        <v>2702</v>
      </c>
      <c r="C1114" s="162" t="s">
        <v>38</v>
      </c>
      <c r="F1114" s="162" t="s">
        <v>16</v>
      </c>
      <c r="G1114" s="162" t="str">
        <f>CHOOSE(MONTH(H1114), "Janvier", "Fevrier", "Mars", "Avril", "Mai", "Juin", "Juillet", "Aout", "Septembre", "Octobre", "Novembre", "Decembre")</f>
        <v>Octobre</v>
      </c>
      <c r="H1114" s="153">
        <v>42660</v>
      </c>
      <c r="I1114" s="84" t="s">
        <v>1051</v>
      </c>
      <c r="J1114" s="162" t="s">
        <v>1052</v>
      </c>
      <c r="K1114" s="162" t="s">
        <v>1057</v>
      </c>
      <c r="L1114" s="72"/>
      <c r="M1114" s="80" t="str">
        <f>IFERROR(VLOOKUP(K1114,REFERENCES!R:S,2,FALSE),"")</f>
        <v>Nombre</v>
      </c>
      <c r="N1114" s="75">
        <v>50</v>
      </c>
      <c r="O1114" s="75"/>
      <c r="P1114" s="75"/>
      <c r="Q1114" s="75"/>
      <c r="R1114" s="79">
        <v>125</v>
      </c>
      <c r="S1114" s="75">
        <v>25</v>
      </c>
      <c r="U1114" s="162" t="s">
        <v>17</v>
      </c>
      <c r="V1114" s="162" t="s">
        <v>255</v>
      </c>
      <c r="W1114" s="86"/>
      <c r="X1114" s="166"/>
      <c r="AB1114" s="162" t="str">
        <f>UPPER(LEFT(A1114,3)&amp;YEAR(H1114)&amp;MONTH(H1114)&amp;DAY((H1114))&amp;LEFT(U1114,2)&amp;LEFT(V1114,2)&amp;LEFT(W1114,2))</f>
        <v>CRO20161017GRCH</v>
      </c>
      <c r="AC1114" s="162">
        <f>COUNTIF($AB$4:$AB$297,AB1114)</f>
        <v>0</v>
      </c>
      <c r="AD1114" s="162" t="str">
        <f>VLOOKUP(U1114,NIVEAUXADMIN!A:B,2,FALSE)</f>
        <v>HT08</v>
      </c>
      <c r="AE1114" s="162" t="str">
        <f>VLOOKUP(V1114,NIVEAUXADMIN!E:F,2,FALSE)</f>
        <v>HT08815</v>
      </c>
      <c r="AF1114" s="162" t="e">
        <f>VLOOKUP(W1114,NIVEAUXADMIN!I:J,2,FALSE)</f>
        <v>#N/A</v>
      </c>
      <c r="AG1114" s="162">
        <f>IF(SUMPRODUCT(($A$4:$A1114=A1114)*($V$4:$V1114=V1114))&gt;1,0,1)</f>
        <v>0</v>
      </c>
    </row>
    <row r="1115" spans="1:33" s="162" customFormat="1" ht="15" customHeight="1">
      <c r="A1115" s="162" t="s">
        <v>2702</v>
      </c>
      <c r="B1115" s="162" t="s">
        <v>2702</v>
      </c>
      <c r="C1115" s="162" t="s">
        <v>38</v>
      </c>
      <c r="F1115" s="162" t="s">
        <v>16</v>
      </c>
      <c r="G1115" s="162" t="str">
        <f>CHOOSE(MONTH(H1115), "Janvier", "Fevrier", "Mars", "Avril", "Mai", "Juin", "Juillet", "Aout", "Septembre", "Octobre", "Novembre", "Decembre")</f>
        <v>Octobre</v>
      </c>
      <c r="H1115" s="153">
        <v>42660</v>
      </c>
      <c r="I1115" s="84" t="s">
        <v>1049</v>
      </c>
      <c r="J1115" s="162" t="s">
        <v>1053</v>
      </c>
      <c r="K1115" s="162" t="s">
        <v>1064</v>
      </c>
      <c r="L1115" s="72"/>
      <c r="M1115" s="80" t="str">
        <f>IFERROR(VLOOKUP(K1115,REFERENCES!R:S,2,FALSE),"")</f>
        <v>Nombre</v>
      </c>
      <c r="N1115" s="75">
        <v>25</v>
      </c>
      <c r="O1115" s="75"/>
      <c r="P1115" s="75"/>
      <c r="Q1115" s="75"/>
      <c r="R1115" s="79">
        <v>125</v>
      </c>
      <c r="S1115" s="75">
        <v>25</v>
      </c>
      <c r="U1115" s="162" t="s">
        <v>17</v>
      </c>
      <c r="V1115" s="162" t="s">
        <v>261</v>
      </c>
      <c r="W1115" s="86"/>
      <c r="X1115" s="166"/>
      <c r="AB1115" s="162" t="str">
        <f>UPPER(LEFT(A1115,3)&amp;YEAR(H1115)&amp;MONTH(H1115)&amp;DAY((H1115))&amp;LEFT(U1115,2)&amp;LEFT(V1115,2)&amp;LEFT(W1115,2))</f>
        <v>CRO20161017GRDA</v>
      </c>
      <c r="AC1115" s="162">
        <f>COUNTIF($AB$4:$AB$297,AB1115)</f>
        <v>0</v>
      </c>
      <c r="AD1115" s="162" t="str">
        <f>VLOOKUP(U1115,NIVEAUXADMIN!A:B,2,FALSE)</f>
        <v>HT08</v>
      </c>
      <c r="AE1115" s="162" t="str">
        <f>VLOOKUP(V1115,NIVEAUXADMIN!E:F,2,FALSE)</f>
        <v>HT08822</v>
      </c>
      <c r="AF1115" s="162" t="e">
        <f>VLOOKUP(W1115,NIVEAUXADMIN!I:J,2,FALSE)</f>
        <v>#N/A</v>
      </c>
      <c r="AG1115" s="162">
        <f>IF(SUMPRODUCT(($A$4:$A1115=A1115)*($V$4:$V1115=V1115))&gt;1,0,1)</f>
        <v>1</v>
      </c>
    </row>
    <row r="1116" spans="1:33" s="162" customFormat="1" ht="15" customHeight="1">
      <c r="A1116" s="162" t="s">
        <v>2702</v>
      </c>
      <c r="B1116" s="162" t="s">
        <v>2702</v>
      </c>
      <c r="C1116" s="162" t="s">
        <v>38</v>
      </c>
      <c r="F1116" s="162" t="s">
        <v>16</v>
      </c>
      <c r="G1116" s="162" t="str">
        <f>CHOOSE(MONTH(H1116), "Janvier", "Fevrier", "Mars", "Avril", "Mai", "Juin", "Juillet", "Aout", "Septembre", "Octobre", "Novembre", "Decembre")</f>
        <v>Octobre</v>
      </c>
      <c r="H1116" s="153">
        <v>42660</v>
      </c>
      <c r="I1116" s="84" t="s">
        <v>1051</v>
      </c>
      <c r="J1116" s="162" t="s">
        <v>1052</v>
      </c>
      <c r="K1116" s="162" t="s">
        <v>1063</v>
      </c>
      <c r="L1116" s="72"/>
      <c r="M1116" s="80" t="str">
        <f>IFERROR(VLOOKUP(K1116,REFERENCES!R:S,2,FALSE),"")</f>
        <v>Nombre</v>
      </c>
      <c r="N1116" s="75">
        <v>25</v>
      </c>
      <c r="O1116" s="75"/>
      <c r="P1116" s="75"/>
      <c r="Q1116" s="75"/>
      <c r="R1116" s="79">
        <v>125</v>
      </c>
      <c r="S1116" s="75">
        <v>25</v>
      </c>
      <c r="U1116" s="162" t="s">
        <v>17</v>
      </c>
      <c r="V1116" s="162" t="s">
        <v>261</v>
      </c>
      <c r="W1116" s="86"/>
      <c r="X1116" s="166"/>
      <c r="AB1116" s="162" t="str">
        <f>UPPER(LEFT(A1116,3)&amp;YEAR(H1116)&amp;MONTH(H1116)&amp;DAY((H1116))&amp;LEFT(U1116,2)&amp;LEFT(V1116,2)&amp;LEFT(W1116,2))</f>
        <v>CRO20161017GRDA</v>
      </c>
      <c r="AC1116" s="162">
        <f>COUNTIF($AB$4:$AB$297,AB1116)</f>
        <v>0</v>
      </c>
      <c r="AD1116" s="162" t="str">
        <f>VLOOKUP(U1116,NIVEAUXADMIN!A:B,2,FALSE)</f>
        <v>HT08</v>
      </c>
      <c r="AE1116" s="162" t="str">
        <f>VLOOKUP(V1116,NIVEAUXADMIN!E:F,2,FALSE)</f>
        <v>HT08822</v>
      </c>
      <c r="AF1116" s="162" t="e">
        <f>VLOOKUP(W1116,NIVEAUXADMIN!I:J,2,FALSE)</f>
        <v>#N/A</v>
      </c>
      <c r="AG1116" s="162">
        <f>IF(SUMPRODUCT(($A$4:$A1116=A1116)*($V$4:$V1116=V1116))&gt;1,0,1)</f>
        <v>0</v>
      </c>
    </row>
    <row r="1117" spans="1:33" s="162" customFormat="1" ht="15" customHeight="1">
      <c r="A1117" s="162" t="s">
        <v>2702</v>
      </c>
      <c r="B1117" s="162" t="s">
        <v>2702</v>
      </c>
      <c r="C1117" s="162" t="s">
        <v>38</v>
      </c>
      <c r="F1117" s="162" t="s">
        <v>16</v>
      </c>
      <c r="G1117" s="162" t="str">
        <f>CHOOSE(MONTH(H1117), "Janvier", "Fevrier", "Mars", "Avril", "Mai", "Juin", "Juillet", "Aout", "Septembre", "Octobre", "Novembre", "Decembre")</f>
        <v>Octobre</v>
      </c>
      <c r="H1117" s="153">
        <v>42660</v>
      </c>
      <c r="I1117" s="84" t="s">
        <v>1051</v>
      </c>
      <c r="J1117" s="162" t="s">
        <v>1052</v>
      </c>
      <c r="K1117" s="162" t="s">
        <v>1054</v>
      </c>
      <c r="L1117" s="72"/>
      <c r="M1117" s="80" t="str">
        <f>IFERROR(VLOOKUP(K1117,REFERENCES!R:S,2,FALSE),"")</f>
        <v>Nombre</v>
      </c>
      <c r="N1117" s="75">
        <v>50</v>
      </c>
      <c r="O1117" s="75"/>
      <c r="P1117" s="75"/>
      <c r="Q1117" s="75"/>
      <c r="R1117" s="79">
        <v>125</v>
      </c>
      <c r="S1117" s="75">
        <v>25</v>
      </c>
      <c r="U1117" s="162" t="s">
        <v>17</v>
      </c>
      <c r="V1117" s="162" t="s">
        <v>261</v>
      </c>
      <c r="W1117" s="86"/>
      <c r="X1117" s="166"/>
      <c r="AB1117" s="162" t="str">
        <f>UPPER(LEFT(A1117,3)&amp;YEAR(H1117)&amp;MONTH(H1117)&amp;DAY((H1117))&amp;LEFT(U1117,2)&amp;LEFT(V1117,2)&amp;LEFT(W1117,2))</f>
        <v>CRO20161017GRDA</v>
      </c>
      <c r="AC1117" s="162">
        <f>COUNTIF($AB$4:$AB$297,AB1117)</f>
        <v>0</v>
      </c>
      <c r="AD1117" s="162" t="str">
        <f>VLOOKUP(U1117,NIVEAUXADMIN!A:B,2,FALSE)</f>
        <v>HT08</v>
      </c>
      <c r="AE1117" s="162" t="str">
        <f>VLOOKUP(V1117,NIVEAUXADMIN!E:F,2,FALSE)</f>
        <v>HT08822</v>
      </c>
      <c r="AF1117" s="162" t="e">
        <f>VLOOKUP(W1117,NIVEAUXADMIN!I:J,2,FALSE)</f>
        <v>#N/A</v>
      </c>
      <c r="AG1117" s="162">
        <f>IF(SUMPRODUCT(($A$4:$A1117=A1117)*($V$4:$V1117=V1117))&gt;1,0,1)</f>
        <v>0</v>
      </c>
    </row>
    <row r="1118" spans="1:33" s="162" customFormat="1" ht="15" customHeight="1">
      <c r="A1118" s="162" t="s">
        <v>2702</v>
      </c>
      <c r="B1118" s="162" t="s">
        <v>2702</v>
      </c>
      <c r="C1118" s="162" t="s">
        <v>38</v>
      </c>
      <c r="F1118" s="162" t="s">
        <v>16</v>
      </c>
      <c r="G1118" s="162" t="str">
        <f>CHOOSE(MONTH(H1118), "Janvier", "Fevrier", "Mars", "Avril", "Mai", "Juin", "Juillet", "Aout", "Septembre", "Octobre", "Novembre", "Decembre")</f>
        <v>Octobre</v>
      </c>
      <c r="H1118" s="153">
        <v>42660</v>
      </c>
      <c r="I1118" s="84" t="s">
        <v>1051</v>
      </c>
      <c r="J1118" s="162" t="s">
        <v>1052</v>
      </c>
      <c r="K1118" s="162" t="s">
        <v>1057</v>
      </c>
      <c r="L1118" s="72"/>
      <c r="M1118" s="80" t="str">
        <f>IFERROR(VLOOKUP(K1118,REFERENCES!R:S,2,FALSE),"")</f>
        <v>Nombre</v>
      </c>
      <c r="N1118" s="75">
        <v>50</v>
      </c>
      <c r="O1118" s="75"/>
      <c r="P1118" s="75"/>
      <c r="Q1118" s="75"/>
      <c r="R1118" s="79">
        <v>125</v>
      </c>
      <c r="S1118" s="75">
        <v>25</v>
      </c>
      <c r="U1118" s="162" t="s">
        <v>17</v>
      </c>
      <c r="V1118" s="162" t="s">
        <v>261</v>
      </c>
      <c r="W1118" s="86"/>
      <c r="X1118" s="166"/>
      <c r="AB1118" s="162" t="str">
        <f>UPPER(LEFT(A1118,3)&amp;YEAR(H1118)&amp;MONTH(H1118)&amp;DAY((H1118))&amp;LEFT(U1118,2)&amp;LEFT(V1118,2)&amp;LEFT(W1118,2))</f>
        <v>CRO20161017GRDA</v>
      </c>
      <c r="AC1118" s="162">
        <f>COUNTIF($AB$4:$AB$297,AB1118)</f>
        <v>0</v>
      </c>
      <c r="AD1118" s="162" t="str">
        <f>VLOOKUP(U1118,NIVEAUXADMIN!A:B,2,FALSE)</f>
        <v>HT08</v>
      </c>
      <c r="AE1118" s="162" t="str">
        <f>VLOOKUP(V1118,NIVEAUXADMIN!E:F,2,FALSE)</f>
        <v>HT08822</v>
      </c>
      <c r="AF1118" s="162" t="e">
        <f>VLOOKUP(W1118,NIVEAUXADMIN!I:J,2,FALSE)</f>
        <v>#N/A</v>
      </c>
      <c r="AG1118" s="162">
        <f>IF(SUMPRODUCT(($A$4:$A1118=A1118)*($V$4:$V1118=V1118))&gt;1,0,1)</f>
        <v>0</v>
      </c>
    </row>
    <row r="1119" spans="1:33" s="162" customFormat="1" ht="15" customHeight="1">
      <c r="A1119" s="162" t="s">
        <v>2702</v>
      </c>
      <c r="B1119" s="162" t="s">
        <v>2702</v>
      </c>
      <c r="C1119" s="162" t="s">
        <v>38</v>
      </c>
      <c r="F1119" s="162" t="s">
        <v>16</v>
      </c>
      <c r="G1119" s="162" t="str">
        <f>CHOOSE(MONTH(H1119), "Janvier", "Fevrier", "Mars", "Avril", "Mai", "Juin", "Juillet", "Aout", "Septembre", "Octobre", "Novembre", "Decembre")</f>
        <v>Octobre</v>
      </c>
      <c r="H1119" s="153">
        <v>42660</v>
      </c>
      <c r="I1119" s="84" t="s">
        <v>1049</v>
      </c>
      <c r="J1119" s="162" t="s">
        <v>1053</v>
      </c>
      <c r="K1119" s="162" t="s">
        <v>1064</v>
      </c>
      <c r="L1119" s="72"/>
      <c r="M1119" s="80" t="str">
        <f>IFERROR(VLOOKUP(K1119,REFERENCES!R:S,2,FALSE),"")</f>
        <v>Nombre</v>
      </c>
      <c r="N1119" s="75">
        <v>25</v>
      </c>
      <c r="O1119" s="75"/>
      <c r="P1119" s="75"/>
      <c r="Q1119" s="75"/>
      <c r="R1119" s="79">
        <v>125</v>
      </c>
      <c r="S1119" s="75">
        <v>25</v>
      </c>
      <c r="U1119" s="162" t="s">
        <v>17</v>
      </c>
      <c r="V1119" s="162" t="s">
        <v>236</v>
      </c>
      <c r="W1119" s="86"/>
      <c r="X1119" s="166"/>
      <c r="AB1119" s="162" t="str">
        <f>UPPER(LEFT(A1119,3)&amp;YEAR(H1119)&amp;MONTH(H1119)&amp;DAY((H1119))&amp;LEFT(U1119,2)&amp;LEFT(V1119,2)&amp;LEFT(W1119,2))</f>
        <v>CRO20161017GRAN</v>
      </c>
      <c r="AC1119" s="162">
        <f>COUNTIF($AB$4:$AB$297,AB1119)</f>
        <v>0</v>
      </c>
      <c r="AD1119" s="162" t="str">
        <f>VLOOKUP(U1119,NIVEAUXADMIN!A:B,2,FALSE)</f>
        <v>HT08</v>
      </c>
      <c r="AE1119" s="162" t="str">
        <f>VLOOKUP(V1119,NIVEAUXADMIN!E:F,2,FALSE)</f>
        <v>HT08821</v>
      </c>
      <c r="AF1119" s="162" t="e">
        <f>VLOOKUP(W1119,NIVEAUXADMIN!I:J,2,FALSE)</f>
        <v>#N/A</v>
      </c>
      <c r="AG1119" s="162">
        <f>IF(SUMPRODUCT(($A$4:$A1119=A1119)*($V$4:$V1119=V1119))&gt;1,0,1)</f>
        <v>1</v>
      </c>
    </row>
    <row r="1120" spans="1:33" s="162" customFormat="1" ht="15" customHeight="1">
      <c r="A1120" s="162" t="s">
        <v>2702</v>
      </c>
      <c r="B1120" s="162" t="s">
        <v>2702</v>
      </c>
      <c r="C1120" s="162" t="s">
        <v>38</v>
      </c>
      <c r="F1120" s="162" t="s">
        <v>16</v>
      </c>
      <c r="G1120" s="162" t="str">
        <f>CHOOSE(MONTH(H1120), "Janvier", "Fevrier", "Mars", "Avril", "Mai", "Juin", "Juillet", "Aout", "Septembre", "Octobre", "Novembre", "Decembre")</f>
        <v>Octobre</v>
      </c>
      <c r="H1120" s="153">
        <v>42660</v>
      </c>
      <c r="I1120" s="84" t="s">
        <v>1051</v>
      </c>
      <c r="J1120" s="162" t="s">
        <v>1052</v>
      </c>
      <c r="K1120" s="162" t="s">
        <v>1063</v>
      </c>
      <c r="L1120" s="72"/>
      <c r="M1120" s="80" t="str">
        <f>IFERROR(VLOOKUP(K1120,REFERENCES!R:S,2,FALSE),"")</f>
        <v>Nombre</v>
      </c>
      <c r="N1120" s="75">
        <v>25</v>
      </c>
      <c r="O1120" s="75"/>
      <c r="P1120" s="75"/>
      <c r="Q1120" s="75"/>
      <c r="R1120" s="79">
        <v>125</v>
      </c>
      <c r="S1120" s="75">
        <v>25</v>
      </c>
      <c r="U1120" s="162" t="s">
        <v>17</v>
      </c>
      <c r="V1120" s="162" t="s">
        <v>236</v>
      </c>
      <c r="W1120" s="86"/>
      <c r="X1120" s="166"/>
      <c r="AB1120" s="162" t="str">
        <f>UPPER(LEFT(A1120,3)&amp;YEAR(H1120)&amp;MONTH(H1120)&amp;DAY((H1120))&amp;LEFT(U1120,2)&amp;LEFT(V1120,2)&amp;LEFT(W1120,2))</f>
        <v>CRO20161017GRAN</v>
      </c>
      <c r="AC1120" s="162">
        <f>COUNTIF($AB$4:$AB$297,AB1120)</f>
        <v>0</v>
      </c>
      <c r="AD1120" s="162" t="str">
        <f>VLOOKUP(U1120,NIVEAUXADMIN!A:B,2,FALSE)</f>
        <v>HT08</v>
      </c>
      <c r="AE1120" s="162" t="str">
        <f>VLOOKUP(V1120,NIVEAUXADMIN!E:F,2,FALSE)</f>
        <v>HT08821</v>
      </c>
      <c r="AF1120" s="162" t="e">
        <f>VLOOKUP(W1120,NIVEAUXADMIN!I:J,2,FALSE)</f>
        <v>#N/A</v>
      </c>
      <c r="AG1120" s="162">
        <f>IF(SUMPRODUCT(($A$4:$A1120=A1120)*($V$4:$V1120=V1120))&gt;1,0,1)</f>
        <v>0</v>
      </c>
    </row>
    <row r="1121" spans="1:33" s="162" customFormat="1" ht="15" customHeight="1">
      <c r="A1121" s="162" t="s">
        <v>2702</v>
      </c>
      <c r="B1121" s="162" t="s">
        <v>2702</v>
      </c>
      <c r="C1121" s="162" t="s">
        <v>38</v>
      </c>
      <c r="F1121" s="162" t="s">
        <v>16</v>
      </c>
      <c r="G1121" s="162" t="str">
        <f>CHOOSE(MONTH(H1121), "Janvier", "Fevrier", "Mars", "Avril", "Mai", "Juin", "Juillet", "Aout", "Septembre", "Octobre", "Novembre", "Decembre")</f>
        <v>Octobre</v>
      </c>
      <c r="H1121" s="153">
        <v>42660</v>
      </c>
      <c r="I1121" s="84" t="s">
        <v>1051</v>
      </c>
      <c r="J1121" s="162" t="s">
        <v>1052</v>
      </c>
      <c r="K1121" s="162" t="s">
        <v>1054</v>
      </c>
      <c r="L1121" s="72"/>
      <c r="M1121" s="80" t="str">
        <f>IFERROR(VLOOKUP(K1121,REFERENCES!R:S,2,FALSE),"")</f>
        <v>Nombre</v>
      </c>
      <c r="N1121" s="75">
        <v>50</v>
      </c>
      <c r="O1121" s="75"/>
      <c r="P1121" s="75"/>
      <c r="Q1121" s="75"/>
      <c r="R1121" s="79">
        <v>125</v>
      </c>
      <c r="S1121" s="75">
        <v>25</v>
      </c>
      <c r="U1121" s="162" t="s">
        <v>17</v>
      </c>
      <c r="V1121" s="162" t="s">
        <v>236</v>
      </c>
      <c r="W1121" s="86"/>
      <c r="X1121" s="166"/>
      <c r="AB1121" s="162" t="str">
        <f>UPPER(LEFT(A1121,3)&amp;YEAR(H1121)&amp;MONTH(H1121)&amp;DAY((H1121))&amp;LEFT(U1121,2)&amp;LEFT(V1121,2)&amp;LEFT(W1121,2))</f>
        <v>CRO20161017GRAN</v>
      </c>
      <c r="AC1121" s="162">
        <f>COUNTIF($AB$4:$AB$297,AB1121)</f>
        <v>0</v>
      </c>
      <c r="AD1121" s="162" t="str">
        <f>VLOOKUP(U1121,NIVEAUXADMIN!A:B,2,FALSE)</f>
        <v>HT08</v>
      </c>
      <c r="AE1121" s="162" t="str">
        <f>VLOOKUP(V1121,NIVEAUXADMIN!E:F,2,FALSE)</f>
        <v>HT08821</v>
      </c>
      <c r="AF1121" s="162" t="e">
        <f>VLOOKUP(W1121,NIVEAUXADMIN!I:J,2,FALSE)</f>
        <v>#N/A</v>
      </c>
      <c r="AG1121" s="162">
        <f>IF(SUMPRODUCT(($A$4:$A1121=A1121)*($V$4:$V1121=V1121))&gt;1,0,1)</f>
        <v>0</v>
      </c>
    </row>
    <row r="1122" spans="1:33" s="162" customFormat="1" ht="15" customHeight="1">
      <c r="A1122" s="162" t="s">
        <v>2702</v>
      </c>
      <c r="B1122" s="162" t="s">
        <v>2702</v>
      </c>
      <c r="C1122" s="162" t="s">
        <v>38</v>
      </c>
      <c r="F1122" s="162" t="s">
        <v>16</v>
      </c>
      <c r="G1122" s="162" t="str">
        <f>CHOOSE(MONTH(H1122), "Janvier", "Fevrier", "Mars", "Avril", "Mai", "Juin", "Juillet", "Aout", "Septembre", "Octobre", "Novembre", "Decembre")</f>
        <v>Octobre</v>
      </c>
      <c r="H1122" s="153">
        <v>42660</v>
      </c>
      <c r="I1122" s="84" t="s">
        <v>1051</v>
      </c>
      <c r="J1122" s="162" t="s">
        <v>1052</v>
      </c>
      <c r="K1122" s="162" t="s">
        <v>1057</v>
      </c>
      <c r="L1122" s="72"/>
      <c r="M1122" s="80" t="str">
        <f>IFERROR(VLOOKUP(K1122,REFERENCES!R:S,2,FALSE),"")</f>
        <v>Nombre</v>
      </c>
      <c r="N1122" s="75">
        <v>50</v>
      </c>
      <c r="O1122" s="75"/>
      <c r="P1122" s="75"/>
      <c r="Q1122" s="75"/>
      <c r="R1122" s="79">
        <v>125</v>
      </c>
      <c r="S1122" s="75">
        <v>25</v>
      </c>
      <c r="U1122" s="162" t="s">
        <v>17</v>
      </c>
      <c r="V1122" s="162" t="s">
        <v>236</v>
      </c>
      <c r="W1122" s="86"/>
      <c r="X1122" s="166"/>
      <c r="AB1122" s="162" t="str">
        <f>UPPER(LEFT(A1122,3)&amp;YEAR(H1122)&amp;MONTH(H1122)&amp;DAY((H1122))&amp;LEFT(U1122,2)&amp;LEFT(V1122,2)&amp;LEFT(W1122,2))</f>
        <v>CRO20161017GRAN</v>
      </c>
      <c r="AC1122" s="162">
        <f>COUNTIF($AB$4:$AB$297,AB1122)</f>
        <v>0</v>
      </c>
      <c r="AD1122" s="162" t="str">
        <f>VLOOKUP(U1122,NIVEAUXADMIN!A:B,2,FALSE)</f>
        <v>HT08</v>
      </c>
      <c r="AE1122" s="162" t="str">
        <f>VLOOKUP(V1122,NIVEAUXADMIN!E:F,2,FALSE)</f>
        <v>HT08821</v>
      </c>
      <c r="AF1122" s="162" t="e">
        <f>VLOOKUP(W1122,NIVEAUXADMIN!I:J,2,FALSE)</f>
        <v>#N/A</v>
      </c>
      <c r="AG1122" s="162">
        <f>IF(SUMPRODUCT(($A$4:$A1122=A1122)*($V$4:$V1122=V1122))&gt;1,0,1)</f>
        <v>0</v>
      </c>
    </row>
    <row r="1123" spans="1:33" s="162" customFormat="1" ht="15" customHeight="1">
      <c r="A1123" s="162" t="s">
        <v>2702</v>
      </c>
      <c r="B1123" s="162" t="s">
        <v>2702</v>
      </c>
      <c r="C1123" s="162" t="s">
        <v>38</v>
      </c>
      <c r="F1123" s="162" t="s">
        <v>16</v>
      </c>
      <c r="G1123" s="162" t="str">
        <f>CHOOSE(MONTH(H1123), "Janvier", "Fevrier", "Mars", "Avril", "Mai", "Juin", "Juillet", "Aout", "Septembre", "Octobre", "Novembre", "Decembre")</f>
        <v>Octobre</v>
      </c>
      <c r="H1123" s="153">
        <v>42660</v>
      </c>
      <c r="I1123" s="84" t="s">
        <v>1049</v>
      </c>
      <c r="J1123" s="162" t="s">
        <v>1053</v>
      </c>
      <c r="K1123" s="162" t="s">
        <v>1064</v>
      </c>
      <c r="L1123" s="72"/>
      <c r="M1123" s="80" t="str">
        <f>IFERROR(VLOOKUP(K1123,REFERENCES!R:S,2,FALSE),"")</f>
        <v>Nombre</v>
      </c>
      <c r="N1123" s="75">
        <v>25</v>
      </c>
      <c r="O1123" s="75"/>
      <c r="P1123" s="75"/>
      <c r="Q1123" s="75"/>
      <c r="R1123" s="79">
        <v>125</v>
      </c>
      <c r="S1123" s="75">
        <v>25</v>
      </c>
      <c r="U1123" s="162" t="s">
        <v>17</v>
      </c>
      <c r="V1123" s="162" t="s">
        <v>266</v>
      </c>
      <c r="W1123" s="86"/>
      <c r="X1123" s="166"/>
      <c r="AB1123" s="162" t="str">
        <f>UPPER(LEFT(A1123,3)&amp;YEAR(H1123)&amp;MONTH(H1123)&amp;DAY((H1123))&amp;LEFT(U1123,2)&amp;LEFT(V1123,2)&amp;LEFT(W1123,2))</f>
        <v>CRO20161017GRLE</v>
      </c>
      <c r="AC1123" s="162">
        <f>COUNTIF($AB$4:$AB$297,AB1123)</f>
        <v>0</v>
      </c>
      <c r="AD1123" s="162" t="str">
        <f>VLOOKUP(U1123,NIVEAUXADMIN!A:B,2,FALSE)</f>
        <v>HT08</v>
      </c>
      <c r="AE1123" s="162" t="str">
        <f>VLOOKUP(V1123,NIVEAUXADMIN!E:F,2,FALSE)</f>
        <v>HT08823</v>
      </c>
      <c r="AF1123" s="162" t="e">
        <f>VLOOKUP(W1123,NIVEAUXADMIN!I:J,2,FALSE)</f>
        <v>#N/A</v>
      </c>
      <c r="AG1123" s="162">
        <f>IF(SUMPRODUCT(($A$4:$A1123=A1123)*($V$4:$V1123=V1123))&gt;1,0,1)</f>
        <v>1</v>
      </c>
    </row>
    <row r="1124" spans="1:33" s="162" customFormat="1" ht="15" customHeight="1">
      <c r="A1124" s="162" t="s">
        <v>2702</v>
      </c>
      <c r="B1124" s="162" t="s">
        <v>2702</v>
      </c>
      <c r="C1124" s="162" t="s">
        <v>38</v>
      </c>
      <c r="F1124" s="162" t="s">
        <v>16</v>
      </c>
      <c r="G1124" s="162" t="str">
        <f>CHOOSE(MONTH(H1124), "Janvier", "Fevrier", "Mars", "Avril", "Mai", "Juin", "Juillet", "Aout", "Septembre", "Octobre", "Novembre", "Decembre")</f>
        <v>Octobre</v>
      </c>
      <c r="H1124" s="153">
        <v>42660</v>
      </c>
      <c r="I1124" s="84" t="s">
        <v>1051</v>
      </c>
      <c r="J1124" s="162" t="s">
        <v>1052</v>
      </c>
      <c r="K1124" s="162" t="s">
        <v>1063</v>
      </c>
      <c r="L1124" s="72"/>
      <c r="M1124" s="80" t="str">
        <f>IFERROR(VLOOKUP(K1124,REFERENCES!R:S,2,FALSE),"")</f>
        <v>Nombre</v>
      </c>
      <c r="N1124" s="75">
        <v>25</v>
      </c>
      <c r="O1124" s="75"/>
      <c r="P1124" s="75"/>
      <c r="Q1124" s="75"/>
      <c r="R1124" s="79">
        <v>125</v>
      </c>
      <c r="S1124" s="75">
        <v>25</v>
      </c>
      <c r="U1124" s="162" t="s">
        <v>17</v>
      </c>
      <c r="V1124" s="162" t="s">
        <v>266</v>
      </c>
      <c r="W1124" s="86"/>
      <c r="X1124" s="166"/>
      <c r="AB1124" s="162" t="str">
        <f>UPPER(LEFT(A1124,3)&amp;YEAR(H1124)&amp;MONTH(H1124)&amp;DAY((H1124))&amp;LEFT(U1124,2)&amp;LEFT(V1124,2)&amp;LEFT(W1124,2))</f>
        <v>CRO20161017GRLE</v>
      </c>
      <c r="AC1124" s="162">
        <f>COUNTIF($AB$4:$AB$297,AB1124)</f>
        <v>0</v>
      </c>
      <c r="AD1124" s="162" t="str">
        <f>VLOOKUP(U1124,NIVEAUXADMIN!A:B,2,FALSE)</f>
        <v>HT08</v>
      </c>
      <c r="AE1124" s="162" t="str">
        <f>VLOOKUP(V1124,NIVEAUXADMIN!E:F,2,FALSE)</f>
        <v>HT08823</v>
      </c>
      <c r="AF1124" s="162" t="e">
        <f>VLOOKUP(W1124,NIVEAUXADMIN!I:J,2,FALSE)</f>
        <v>#N/A</v>
      </c>
      <c r="AG1124" s="162">
        <f>IF(SUMPRODUCT(($A$4:$A1124=A1124)*($V$4:$V1124=V1124))&gt;1,0,1)</f>
        <v>0</v>
      </c>
    </row>
    <row r="1125" spans="1:33" s="162" customFormat="1" ht="15" customHeight="1">
      <c r="A1125" s="162" t="s">
        <v>2702</v>
      </c>
      <c r="B1125" s="162" t="s">
        <v>2702</v>
      </c>
      <c r="C1125" s="162" t="s">
        <v>38</v>
      </c>
      <c r="F1125" s="162" t="s">
        <v>16</v>
      </c>
      <c r="G1125" s="162" t="str">
        <f>CHOOSE(MONTH(H1125), "Janvier", "Fevrier", "Mars", "Avril", "Mai", "Juin", "Juillet", "Aout", "Septembre", "Octobre", "Novembre", "Decembre")</f>
        <v>Octobre</v>
      </c>
      <c r="H1125" s="153">
        <v>42660</v>
      </c>
      <c r="I1125" s="84" t="s">
        <v>1051</v>
      </c>
      <c r="J1125" s="162" t="s">
        <v>1052</v>
      </c>
      <c r="K1125" s="162" t="s">
        <v>1054</v>
      </c>
      <c r="L1125" s="72"/>
      <c r="M1125" s="80" t="str">
        <f>IFERROR(VLOOKUP(K1125,REFERENCES!R:S,2,FALSE),"")</f>
        <v>Nombre</v>
      </c>
      <c r="N1125" s="75">
        <v>50</v>
      </c>
      <c r="O1125" s="75"/>
      <c r="P1125" s="75"/>
      <c r="Q1125" s="75"/>
      <c r="R1125" s="79">
        <v>125</v>
      </c>
      <c r="S1125" s="75">
        <v>25</v>
      </c>
      <c r="U1125" s="162" t="s">
        <v>17</v>
      </c>
      <c r="V1125" s="162" t="s">
        <v>266</v>
      </c>
      <c r="W1125" s="86"/>
      <c r="X1125" s="166"/>
      <c r="AB1125" s="162" t="str">
        <f>UPPER(LEFT(A1125,3)&amp;YEAR(H1125)&amp;MONTH(H1125)&amp;DAY((H1125))&amp;LEFT(U1125,2)&amp;LEFT(V1125,2)&amp;LEFT(W1125,2))</f>
        <v>CRO20161017GRLE</v>
      </c>
      <c r="AC1125" s="162">
        <f>COUNTIF($AB$4:$AB$297,AB1125)</f>
        <v>0</v>
      </c>
      <c r="AD1125" s="162" t="str">
        <f>VLOOKUP(U1125,NIVEAUXADMIN!A:B,2,FALSE)</f>
        <v>HT08</v>
      </c>
      <c r="AE1125" s="162" t="str">
        <f>VLOOKUP(V1125,NIVEAUXADMIN!E:F,2,FALSE)</f>
        <v>HT08823</v>
      </c>
      <c r="AF1125" s="162" t="e">
        <f>VLOOKUP(W1125,NIVEAUXADMIN!I:J,2,FALSE)</f>
        <v>#N/A</v>
      </c>
      <c r="AG1125" s="162">
        <f>IF(SUMPRODUCT(($A$4:$A1125=A1125)*($V$4:$V1125=V1125))&gt;1,0,1)</f>
        <v>0</v>
      </c>
    </row>
    <row r="1126" spans="1:33" s="162" customFormat="1" ht="15" customHeight="1">
      <c r="A1126" s="162" t="s">
        <v>2702</v>
      </c>
      <c r="B1126" s="162" t="s">
        <v>2702</v>
      </c>
      <c r="C1126" s="162" t="s">
        <v>38</v>
      </c>
      <c r="F1126" s="162" t="s">
        <v>16</v>
      </c>
      <c r="G1126" s="162" t="str">
        <f>CHOOSE(MONTH(H1126), "Janvier", "Fevrier", "Mars", "Avril", "Mai", "Juin", "Juillet", "Aout", "Septembre", "Octobre", "Novembre", "Decembre")</f>
        <v>Octobre</v>
      </c>
      <c r="H1126" s="153">
        <v>42660</v>
      </c>
      <c r="I1126" s="84" t="s">
        <v>1051</v>
      </c>
      <c r="J1126" s="162" t="s">
        <v>1052</v>
      </c>
      <c r="K1126" s="162" t="s">
        <v>1057</v>
      </c>
      <c r="L1126" s="72"/>
      <c r="M1126" s="80" t="str">
        <f>IFERROR(VLOOKUP(K1126,REFERENCES!R:S,2,FALSE),"")</f>
        <v>Nombre</v>
      </c>
      <c r="N1126" s="75">
        <v>50</v>
      </c>
      <c r="O1126" s="75"/>
      <c r="P1126" s="75"/>
      <c r="Q1126" s="75"/>
      <c r="R1126" s="79">
        <v>125</v>
      </c>
      <c r="S1126" s="75">
        <v>25</v>
      </c>
      <c r="U1126" s="162" t="s">
        <v>17</v>
      </c>
      <c r="V1126" s="162" t="s">
        <v>266</v>
      </c>
      <c r="W1126" s="86"/>
      <c r="X1126" s="166"/>
      <c r="AB1126" s="162" t="str">
        <f>UPPER(LEFT(A1126,3)&amp;YEAR(H1126)&amp;MONTH(H1126)&amp;DAY((H1126))&amp;LEFT(U1126,2)&amp;LEFT(V1126,2)&amp;LEFT(W1126,2))</f>
        <v>CRO20161017GRLE</v>
      </c>
      <c r="AC1126" s="162">
        <f>COUNTIF($AB$4:$AB$297,AB1126)</f>
        <v>0</v>
      </c>
      <c r="AD1126" s="162" t="str">
        <f>VLOOKUP(U1126,NIVEAUXADMIN!A:B,2,FALSE)</f>
        <v>HT08</v>
      </c>
      <c r="AE1126" s="162" t="str">
        <f>VLOOKUP(V1126,NIVEAUXADMIN!E:F,2,FALSE)</f>
        <v>HT08823</v>
      </c>
      <c r="AF1126" s="162" t="e">
        <f>VLOOKUP(W1126,NIVEAUXADMIN!I:J,2,FALSE)</f>
        <v>#N/A</v>
      </c>
      <c r="AG1126" s="162">
        <f>IF(SUMPRODUCT(($A$4:$A1126=A1126)*($V$4:$V1126=V1126))&gt;1,0,1)</f>
        <v>0</v>
      </c>
    </row>
    <row r="1127" spans="1:33" s="162" customFormat="1" ht="15" customHeight="1">
      <c r="A1127" s="162" t="s">
        <v>2702</v>
      </c>
      <c r="B1127" s="162" t="s">
        <v>2702</v>
      </c>
      <c r="C1127" s="162" t="s">
        <v>38</v>
      </c>
      <c r="F1127" s="162" t="s">
        <v>16</v>
      </c>
      <c r="G1127" s="162" t="str">
        <f>CHOOSE(MONTH(H1127), "Janvier", "Fevrier", "Mars", "Avril", "Mai", "Juin", "Juillet", "Aout", "Septembre", "Octobre", "Novembre", "Decembre")</f>
        <v>Octobre</v>
      </c>
      <c r="H1127" s="153">
        <v>42660</v>
      </c>
      <c r="I1127" s="84" t="s">
        <v>1049</v>
      </c>
      <c r="J1127" s="162" t="s">
        <v>1053</v>
      </c>
      <c r="K1127" s="162" t="s">
        <v>1064</v>
      </c>
      <c r="L1127" s="72"/>
      <c r="M1127" s="80" t="str">
        <f>IFERROR(VLOOKUP(K1127,REFERENCES!R:S,2,FALSE),"")</f>
        <v>Nombre</v>
      </c>
      <c r="N1127" s="75">
        <v>25</v>
      </c>
      <c r="O1127" s="75"/>
      <c r="P1127" s="75"/>
      <c r="Q1127" s="75"/>
      <c r="R1127" s="79">
        <v>125</v>
      </c>
      <c r="S1127" s="75">
        <v>25</v>
      </c>
      <c r="U1127" s="162" t="s">
        <v>17</v>
      </c>
      <c r="V1127" s="162" t="s">
        <v>269</v>
      </c>
      <c r="W1127" s="86"/>
      <c r="X1127" s="166"/>
      <c r="AB1127" s="162" t="str">
        <f>UPPER(LEFT(A1127,3)&amp;YEAR(H1127)&amp;MONTH(H1127)&amp;DAY((H1127))&amp;LEFT(U1127,2)&amp;LEFT(V1127,2)&amp;LEFT(W1127,2))</f>
        <v>CRO20161017GRMO</v>
      </c>
      <c r="AC1127" s="162">
        <f>COUNTIF($AB$4:$AB$297,AB1127)</f>
        <v>0</v>
      </c>
      <c r="AD1127" s="162" t="str">
        <f>VLOOKUP(U1127,NIVEAUXADMIN!A:B,2,FALSE)</f>
        <v>HT08</v>
      </c>
      <c r="AE1127" s="162" t="str">
        <f>VLOOKUP(V1127,NIVEAUXADMIN!E:F,2,FALSE)</f>
        <v>HT08814</v>
      </c>
      <c r="AF1127" s="162" t="e">
        <f>VLOOKUP(W1127,NIVEAUXADMIN!I:J,2,FALSE)</f>
        <v>#N/A</v>
      </c>
      <c r="AG1127" s="162">
        <f>IF(SUMPRODUCT(($A$4:$A1127=A1127)*($V$4:$V1127=V1127))&gt;1,0,1)</f>
        <v>1</v>
      </c>
    </row>
    <row r="1128" spans="1:33" s="162" customFormat="1" ht="15" customHeight="1">
      <c r="A1128" s="162" t="s">
        <v>2702</v>
      </c>
      <c r="B1128" s="162" t="s">
        <v>2702</v>
      </c>
      <c r="C1128" s="162" t="s">
        <v>38</v>
      </c>
      <c r="F1128" s="162" t="s">
        <v>16</v>
      </c>
      <c r="G1128" s="162" t="str">
        <f>CHOOSE(MONTH(H1128), "Janvier", "Fevrier", "Mars", "Avril", "Mai", "Juin", "Juillet", "Aout", "Septembre", "Octobre", "Novembre", "Decembre")</f>
        <v>Octobre</v>
      </c>
      <c r="H1128" s="153">
        <v>42660</v>
      </c>
      <c r="I1128" s="84" t="s">
        <v>1051</v>
      </c>
      <c r="J1128" s="162" t="s">
        <v>1052</v>
      </c>
      <c r="K1128" s="162" t="s">
        <v>1063</v>
      </c>
      <c r="L1128" s="72"/>
      <c r="M1128" s="80" t="str">
        <f>IFERROR(VLOOKUP(K1128,REFERENCES!R:S,2,FALSE),"")</f>
        <v>Nombre</v>
      </c>
      <c r="N1128" s="75">
        <v>25</v>
      </c>
      <c r="O1128" s="75"/>
      <c r="P1128" s="75"/>
      <c r="Q1128" s="75"/>
      <c r="R1128" s="79">
        <v>125</v>
      </c>
      <c r="S1128" s="75">
        <v>25</v>
      </c>
      <c r="U1128" s="162" t="s">
        <v>17</v>
      </c>
      <c r="V1128" s="162" t="s">
        <v>269</v>
      </c>
      <c r="W1128" s="86"/>
      <c r="X1128" s="166"/>
      <c r="AB1128" s="162" t="str">
        <f>UPPER(LEFT(A1128,3)&amp;YEAR(H1128)&amp;MONTH(H1128)&amp;DAY((H1128))&amp;LEFT(U1128,2)&amp;LEFT(V1128,2)&amp;LEFT(W1128,2))</f>
        <v>CRO20161017GRMO</v>
      </c>
      <c r="AC1128" s="162">
        <f>COUNTIF($AB$4:$AB$297,AB1128)</f>
        <v>0</v>
      </c>
      <c r="AD1128" s="162" t="str">
        <f>VLOOKUP(U1128,NIVEAUXADMIN!A:B,2,FALSE)</f>
        <v>HT08</v>
      </c>
      <c r="AE1128" s="162" t="str">
        <f>VLOOKUP(V1128,NIVEAUXADMIN!E:F,2,FALSE)</f>
        <v>HT08814</v>
      </c>
      <c r="AF1128" s="162" t="e">
        <f>VLOOKUP(W1128,NIVEAUXADMIN!I:J,2,FALSE)</f>
        <v>#N/A</v>
      </c>
      <c r="AG1128" s="162">
        <f>IF(SUMPRODUCT(($A$4:$A1128=A1128)*($V$4:$V1128=V1128))&gt;1,0,1)</f>
        <v>0</v>
      </c>
    </row>
    <row r="1129" spans="1:33" s="162" customFormat="1" ht="15" customHeight="1">
      <c r="A1129" s="162" t="s">
        <v>2702</v>
      </c>
      <c r="B1129" s="162" t="s">
        <v>2702</v>
      </c>
      <c r="C1129" s="162" t="s">
        <v>38</v>
      </c>
      <c r="F1129" s="162" t="s">
        <v>16</v>
      </c>
      <c r="G1129" s="162" t="str">
        <f>CHOOSE(MONTH(H1129), "Janvier", "Fevrier", "Mars", "Avril", "Mai", "Juin", "Juillet", "Aout", "Septembre", "Octobre", "Novembre", "Decembre")</f>
        <v>Octobre</v>
      </c>
      <c r="H1129" s="153">
        <v>42660</v>
      </c>
      <c r="I1129" s="84" t="s">
        <v>1051</v>
      </c>
      <c r="J1129" s="162" t="s">
        <v>1052</v>
      </c>
      <c r="K1129" s="162" t="s">
        <v>1054</v>
      </c>
      <c r="L1129" s="72"/>
      <c r="M1129" s="80" t="str">
        <f>IFERROR(VLOOKUP(K1129,REFERENCES!R:S,2,FALSE),"")</f>
        <v>Nombre</v>
      </c>
      <c r="N1129" s="75">
        <v>25</v>
      </c>
      <c r="O1129" s="75"/>
      <c r="P1129" s="75"/>
      <c r="Q1129" s="75"/>
      <c r="R1129" s="79">
        <v>125</v>
      </c>
      <c r="S1129" s="75">
        <v>25</v>
      </c>
      <c r="U1129" s="162" t="s">
        <v>17</v>
      </c>
      <c r="V1129" s="162" t="s">
        <v>269</v>
      </c>
      <c r="W1129" s="86"/>
      <c r="X1129" s="166"/>
      <c r="AB1129" s="162" t="str">
        <f>UPPER(LEFT(A1129,3)&amp;YEAR(H1129)&amp;MONTH(H1129)&amp;DAY((H1129))&amp;LEFT(U1129,2)&amp;LEFT(V1129,2)&amp;LEFT(W1129,2))</f>
        <v>CRO20161017GRMO</v>
      </c>
      <c r="AC1129" s="162">
        <f>COUNTIF($AB$4:$AB$297,AB1129)</f>
        <v>0</v>
      </c>
      <c r="AD1129" s="162" t="str">
        <f>VLOOKUP(U1129,NIVEAUXADMIN!A:B,2,FALSE)</f>
        <v>HT08</v>
      </c>
      <c r="AE1129" s="162" t="str">
        <f>VLOOKUP(V1129,NIVEAUXADMIN!E:F,2,FALSE)</f>
        <v>HT08814</v>
      </c>
      <c r="AF1129" s="162" t="e">
        <f>VLOOKUP(W1129,NIVEAUXADMIN!I:J,2,FALSE)</f>
        <v>#N/A</v>
      </c>
      <c r="AG1129" s="162">
        <f>IF(SUMPRODUCT(($A$4:$A1129=A1129)*($V$4:$V1129=V1129))&gt;1,0,1)</f>
        <v>0</v>
      </c>
    </row>
    <row r="1130" spans="1:33" s="162" customFormat="1" ht="15" customHeight="1">
      <c r="A1130" s="162" t="s">
        <v>2702</v>
      </c>
      <c r="B1130" s="162" t="s">
        <v>2702</v>
      </c>
      <c r="C1130" s="162" t="s">
        <v>38</v>
      </c>
      <c r="F1130" s="162" t="s">
        <v>16</v>
      </c>
      <c r="G1130" s="162" t="str">
        <f>CHOOSE(MONTH(H1130), "Janvier", "Fevrier", "Mars", "Avril", "Mai", "Juin", "Juillet", "Aout", "Septembre", "Octobre", "Novembre", "Decembre")</f>
        <v>Octobre</v>
      </c>
      <c r="H1130" s="153">
        <v>42660</v>
      </c>
      <c r="I1130" s="84" t="s">
        <v>1051</v>
      </c>
      <c r="J1130" s="162" t="s">
        <v>1052</v>
      </c>
      <c r="K1130" s="162" t="s">
        <v>1057</v>
      </c>
      <c r="L1130" s="72"/>
      <c r="M1130" s="80" t="str">
        <f>IFERROR(VLOOKUP(K1130,REFERENCES!R:S,2,FALSE),"")</f>
        <v>Nombre</v>
      </c>
      <c r="N1130" s="75">
        <v>50</v>
      </c>
      <c r="O1130" s="75"/>
      <c r="P1130" s="75"/>
      <c r="Q1130" s="75"/>
      <c r="R1130" s="79">
        <v>125</v>
      </c>
      <c r="S1130" s="75">
        <v>25</v>
      </c>
      <c r="U1130" s="162" t="s">
        <v>17</v>
      </c>
      <c r="V1130" s="162" t="s">
        <v>269</v>
      </c>
      <c r="W1130" s="86"/>
      <c r="X1130" s="166"/>
      <c r="AB1130" s="162" t="str">
        <f>UPPER(LEFT(A1130,3)&amp;YEAR(H1130)&amp;MONTH(H1130)&amp;DAY((H1130))&amp;LEFT(U1130,2)&amp;LEFT(V1130,2)&amp;LEFT(W1130,2))</f>
        <v>CRO20161017GRMO</v>
      </c>
      <c r="AC1130" s="162">
        <f>COUNTIF($AB$4:$AB$297,AB1130)</f>
        <v>0</v>
      </c>
      <c r="AD1130" s="162" t="str">
        <f>VLOOKUP(U1130,NIVEAUXADMIN!A:B,2,FALSE)</f>
        <v>HT08</v>
      </c>
      <c r="AE1130" s="162" t="str">
        <f>VLOOKUP(V1130,NIVEAUXADMIN!E:F,2,FALSE)</f>
        <v>HT08814</v>
      </c>
      <c r="AF1130" s="162" t="e">
        <f>VLOOKUP(W1130,NIVEAUXADMIN!I:J,2,FALSE)</f>
        <v>#N/A</v>
      </c>
      <c r="AG1130" s="162">
        <f>IF(SUMPRODUCT(($A$4:$A1130=A1130)*($V$4:$V1130=V1130))&gt;1,0,1)</f>
        <v>0</v>
      </c>
    </row>
    <row r="1131" spans="1:33" s="162" customFormat="1" ht="15" customHeight="1">
      <c r="A1131" s="162" t="s">
        <v>2705</v>
      </c>
      <c r="B1131" s="162" t="s">
        <v>2705</v>
      </c>
      <c r="C1131" s="162" t="s">
        <v>38</v>
      </c>
      <c r="D1131" s="162" t="s">
        <v>2702</v>
      </c>
      <c r="F1131" s="162" t="s">
        <v>16</v>
      </c>
      <c r="G1131" s="162" t="str">
        <f>CHOOSE(MONTH(H1131), "Janvier", "Fevrier", "Mars", "Avril", "Mai", "Juin", "Juillet", "Aout", "Septembre", "Octobre", "Novembre", "Decembre")</f>
        <v>Decembre</v>
      </c>
      <c r="H1131" s="153">
        <v>42715</v>
      </c>
      <c r="I1131" s="84" t="s">
        <v>1051</v>
      </c>
      <c r="J1131" s="162" t="s">
        <v>1052</v>
      </c>
      <c r="K1131" s="162" t="s">
        <v>1059</v>
      </c>
      <c r="L1131" s="72"/>
      <c r="M1131" s="80" t="str">
        <f>IFERROR(VLOOKUP(K1131,REFERENCES!R:S,2,FALSE),"")</f>
        <v>Nombre</v>
      </c>
      <c r="N1131" s="75">
        <v>950</v>
      </c>
      <c r="O1131" s="75"/>
      <c r="P1131" s="75"/>
      <c r="Q1131" s="75"/>
      <c r="R1131" s="79">
        <v>365</v>
      </c>
      <c r="S1131" s="75">
        <v>73</v>
      </c>
      <c r="U1131" s="162" t="s">
        <v>174</v>
      </c>
      <c r="V1131" s="162" t="s">
        <v>464</v>
      </c>
      <c r="W1131" s="86" t="s">
        <v>1300</v>
      </c>
      <c r="X1131" s="166" t="s">
        <v>2816</v>
      </c>
      <c r="AB1131" s="162" t="str">
        <f>UPPER(LEFT(A1131,3)&amp;YEAR(H1131)&amp;MONTH(H1131)&amp;DAY((H1131))&amp;LEFT(U1131,2)&amp;LEFT(V1131,2)&amp;LEFT(W1131,2))</f>
        <v>CRO20161211OUCR1È</v>
      </c>
      <c r="AC1131" s="162">
        <f>COUNTIF($AB$4:$AB$297,AB1131)</f>
        <v>0</v>
      </c>
      <c r="AD1131" s="162" t="str">
        <f>VLOOKUP(U1131,NIVEAUXADMIN!A:B,2,FALSE)</f>
        <v>HT01</v>
      </c>
      <c r="AE1131" s="162" t="str">
        <f>VLOOKUP(V1131,NIVEAUXADMIN!E:F,2,FALSE)</f>
        <v>HT01131</v>
      </c>
      <c r="AF1131" s="162" t="str">
        <f>VLOOKUP(W1131,NIVEAUXADMIN!I:J,2,FALSE)</f>
        <v>HT01131-06</v>
      </c>
      <c r="AG1131" s="162">
        <f>IF(SUMPRODUCT(($A$4:$A1131=A1131)*($V$4:$V1131=V1131))&gt;1,0,1)</f>
        <v>1</v>
      </c>
    </row>
    <row r="1132" spans="1:33" s="162" customFormat="1" ht="15" customHeight="1">
      <c r="A1132" s="162" t="s">
        <v>2705</v>
      </c>
      <c r="B1132" s="162" t="s">
        <v>2705</v>
      </c>
      <c r="C1132" s="162" t="s">
        <v>38</v>
      </c>
      <c r="D1132" s="162" t="s">
        <v>2702</v>
      </c>
      <c r="F1132" s="162" t="s">
        <v>16</v>
      </c>
      <c r="G1132" s="162" t="str">
        <f>CHOOSE(MONTH(H1132), "Janvier", "Fevrier", "Mars", "Avril", "Mai", "Juin", "Juillet", "Aout", "Septembre", "Octobre", "Novembre", "Decembre")</f>
        <v>Octobre</v>
      </c>
      <c r="H1132" s="153">
        <v>42657</v>
      </c>
      <c r="I1132" s="84" t="s">
        <v>1051</v>
      </c>
      <c r="J1132" s="162" t="s">
        <v>1052</v>
      </c>
      <c r="K1132" s="162" t="s">
        <v>1059</v>
      </c>
      <c r="L1132" s="72"/>
      <c r="M1132" s="80" t="str">
        <f>IFERROR(VLOOKUP(K1132,REFERENCES!R:S,2,FALSE),"")</f>
        <v>Nombre</v>
      </c>
      <c r="N1132" s="75">
        <v>7000</v>
      </c>
      <c r="O1132" s="75"/>
      <c r="P1132" s="75"/>
      <c r="Q1132" s="75"/>
      <c r="R1132" s="79">
        <v>500</v>
      </c>
      <c r="S1132" s="75">
        <v>100</v>
      </c>
      <c r="U1132" s="162" t="s">
        <v>174</v>
      </c>
      <c r="V1132" s="162" t="s">
        <v>464</v>
      </c>
      <c r="W1132" s="86"/>
      <c r="X1132" s="166"/>
      <c r="AB1132" s="162" t="str">
        <f>UPPER(LEFT(A1132,3)&amp;YEAR(H1132)&amp;MONTH(H1132)&amp;DAY((H1132))&amp;LEFT(U1132,2)&amp;LEFT(V1132,2)&amp;LEFT(W1132,2))</f>
        <v>CRO20161014OUCR</v>
      </c>
      <c r="AC1132" s="162">
        <f>COUNTIF($AB$4:$AB$297,AB1132)</f>
        <v>0</v>
      </c>
      <c r="AD1132" s="162" t="str">
        <f>VLOOKUP(U1132,NIVEAUXADMIN!A:B,2,FALSE)</f>
        <v>HT01</v>
      </c>
      <c r="AE1132" s="162" t="str">
        <f>VLOOKUP(V1132,NIVEAUXADMIN!E:F,2,FALSE)</f>
        <v>HT01131</v>
      </c>
      <c r="AF1132" s="162" t="e">
        <f>VLOOKUP(W1132,NIVEAUXADMIN!I:J,2,FALSE)</f>
        <v>#N/A</v>
      </c>
      <c r="AG1132" s="162">
        <f>IF(SUMPRODUCT(($A$4:$A1132=A1132)*($V$4:$V1132=V1132))&gt;1,0,1)</f>
        <v>0</v>
      </c>
    </row>
    <row r="1133" spans="1:33" s="162" customFormat="1" ht="15" customHeight="1">
      <c r="A1133" s="162" t="s">
        <v>2705</v>
      </c>
      <c r="B1133" s="162" t="s">
        <v>2705</v>
      </c>
      <c r="C1133" s="162" t="s">
        <v>38</v>
      </c>
      <c r="D1133" s="162" t="s">
        <v>2702</v>
      </c>
      <c r="F1133" s="162" t="s">
        <v>16</v>
      </c>
      <c r="G1133" s="162" t="str">
        <f>CHOOSE(MONTH(H1133), "Janvier", "Fevrier", "Mars", "Avril", "Mai", "Juin", "Juillet", "Aout", "Septembre", "Octobre", "Novembre", "Decembre")</f>
        <v>Octobre</v>
      </c>
      <c r="H1133" s="153">
        <v>42658</v>
      </c>
      <c r="I1133" s="84" t="s">
        <v>1051</v>
      </c>
      <c r="J1133" s="162" t="s">
        <v>1052</v>
      </c>
      <c r="K1133" s="162" t="s">
        <v>1059</v>
      </c>
      <c r="L1133" s="72"/>
      <c r="M1133" s="80" t="str">
        <f>IFERROR(VLOOKUP(K1133,REFERENCES!R:S,2,FALSE),"")</f>
        <v>Nombre</v>
      </c>
      <c r="N1133" s="75">
        <v>3000</v>
      </c>
      <c r="O1133" s="75"/>
      <c r="P1133" s="75"/>
      <c r="Q1133" s="75"/>
      <c r="R1133" s="79">
        <v>385</v>
      </c>
      <c r="S1133" s="75">
        <v>77</v>
      </c>
      <c r="U1133" s="162" t="s">
        <v>174</v>
      </c>
      <c r="V1133" s="162" t="s">
        <v>464</v>
      </c>
      <c r="W1133" s="86"/>
      <c r="X1133" s="166"/>
      <c r="AB1133" s="162" t="str">
        <f>UPPER(LEFT(A1133,3)&amp;YEAR(H1133)&amp;MONTH(H1133)&amp;DAY((H1133))&amp;LEFT(U1133,2)&amp;LEFT(V1133,2)&amp;LEFT(W1133,2))</f>
        <v>CRO20161015OUCR</v>
      </c>
      <c r="AC1133" s="162">
        <f>COUNTIF($AB$4:$AB$297,AB1133)</f>
        <v>0</v>
      </c>
      <c r="AD1133" s="162" t="str">
        <f>VLOOKUP(U1133,NIVEAUXADMIN!A:B,2,FALSE)</f>
        <v>HT01</v>
      </c>
      <c r="AE1133" s="162" t="str">
        <f>VLOOKUP(V1133,NIVEAUXADMIN!E:F,2,FALSE)</f>
        <v>HT01131</v>
      </c>
      <c r="AF1133" s="162" t="e">
        <f>VLOOKUP(W1133,NIVEAUXADMIN!I:J,2,FALSE)</f>
        <v>#N/A</v>
      </c>
      <c r="AG1133" s="162">
        <f>IF(SUMPRODUCT(($A$4:$A1133=A1133)*($V$4:$V1133=V1133))&gt;1,0,1)</f>
        <v>0</v>
      </c>
    </row>
    <row r="1134" spans="1:33" s="162" customFormat="1" ht="15" customHeight="1">
      <c r="A1134" s="162" t="s">
        <v>2845</v>
      </c>
      <c r="B1134" s="162" t="s">
        <v>2845</v>
      </c>
      <c r="C1134" s="162" t="s">
        <v>38</v>
      </c>
      <c r="D1134" s="162" t="s">
        <v>2702</v>
      </c>
      <c r="F1134" s="162" t="s">
        <v>16</v>
      </c>
      <c r="G1134" s="162" t="str">
        <f>CHOOSE(MONTH(H1134), "Janvier", "Fevrier", "Mars", "Avril", "Mai", "Juin", "Juillet", "Aout", "Septembre", "Octobre", "Novembre", "Decembre")</f>
        <v>Novembre</v>
      </c>
      <c r="H1134" s="153">
        <v>42698</v>
      </c>
      <c r="I1134" s="84" t="s">
        <v>1049</v>
      </c>
      <c r="J1134" s="162" t="s">
        <v>1053</v>
      </c>
      <c r="K1134" s="162" t="s">
        <v>1048</v>
      </c>
      <c r="L1134" s="72"/>
      <c r="M1134" s="80" t="str">
        <f>IFERROR(VLOOKUP(K1134,REFERENCES!R:S,2,FALSE),"")</f>
        <v>Nombre</v>
      </c>
      <c r="N1134" s="75">
        <v>386</v>
      </c>
      <c r="O1134" s="75"/>
      <c r="P1134" s="75"/>
      <c r="Q1134" s="75"/>
      <c r="R1134" s="79">
        <v>5975</v>
      </c>
      <c r="S1134" s="75">
        <v>1195</v>
      </c>
      <c r="U1134" s="162" t="s">
        <v>17</v>
      </c>
      <c r="V1134" s="162" t="s">
        <v>258</v>
      </c>
      <c r="W1134" s="86" t="s">
        <v>1334</v>
      </c>
      <c r="X1134" s="166" t="s">
        <v>2802</v>
      </c>
      <c r="AB1134" s="162" t="str">
        <f>UPPER(LEFT(A1134,3)&amp;YEAR(H1134)&amp;MONTH(H1134)&amp;DAY((H1134))&amp;LEFT(U1134,2)&amp;LEFT(V1134,2)&amp;LEFT(W1134,2))</f>
        <v>CRO20161124GRCO1E</v>
      </c>
      <c r="AC1134" s="162">
        <f>COUNTIF($AB$4:$AB$297,AB1134)</f>
        <v>0</v>
      </c>
      <c r="AD1134" s="162" t="str">
        <f>VLOOKUP(U1134,NIVEAUXADMIN!A:B,2,FALSE)</f>
        <v>HT08</v>
      </c>
      <c r="AE1134" s="162" t="str">
        <f>VLOOKUP(V1134,NIVEAUXADMIN!E:F,2,FALSE)</f>
        <v>HT08831</v>
      </c>
      <c r="AF1134" s="162" t="str">
        <f>VLOOKUP(W1134,NIVEAUXADMIN!I:J,2,FALSE)</f>
        <v>HT08831-01</v>
      </c>
      <c r="AG1134" s="162">
        <f>IF(SUMPRODUCT(($A$4:$A1134=A1134)*($V$4:$V1134=V1134))&gt;1,0,1)</f>
        <v>1</v>
      </c>
    </row>
    <row r="1135" spans="1:33" s="162" customFormat="1" ht="15" customHeight="1">
      <c r="A1135" s="162" t="s">
        <v>2845</v>
      </c>
      <c r="B1135" s="162" t="s">
        <v>2845</v>
      </c>
      <c r="C1135" s="162" t="s">
        <v>38</v>
      </c>
      <c r="D1135" s="162" t="s">
        <v>2702</v>
      </c>
      <c r="F1135" s="162" t="s">
        <v>16</v>
      </c>
      <c r="G1135" s="162" t="str">
        <f>CHOOSE(MONTH(H1135), "Janvier", "Fevrier", "Mars", "Avril", "Mai", "Juin", "Juillet", "Aout", "Septembre", "Octobre", "Novembre", "Decembre")</f>
        <v>Novembre</v>
      </c>
      <c r="H1135" s="153">
        <v>42698</v>
      </c>
      <c r="I1135" s="84" t="s">
        <v>1049</v>
      </c>
      <c r="J1135" s="162" t="s">
        <v>1053</v>
      </c>
      <c r="K1135" s="162" t="s">
        <v>1048</v>
      </c>
      <c r="L1135" s="72"/>
      <c r="M1135" s="80" t="str">
        <f>IFERROR(VLOOKUP(K1135,REFERENCES!R:S,2,FALSE),"")</f>
        <v>Nombre</v>
      </c>
      <c r="N1135" s="75">
        <v>424</v>
      </c>
      <c r="O1135" s="75"/>
      <c r="P1135" s="75"/>
      <c r="Q1135" s="75"/>
      <c r="R1135" s="79">
        <v>5975</v>
      </c>
      <c r="S1135" s="75">
        <v>1195</v>
      </c>
      <c r="U1135" s="162" t="s">
        <v>17</v>
      </c>
      <c r="V1135" s="162" t="s">
        <v>258</v>
      </c>
      <c r="W1135" s="86" t="s">
        <v>1410</v>
      </c>
      <c r="X1135" s="166" t="s">
        <v>2802</v>
      </c>
      <c r="AB1135" s="162" t="str">
        <f>UPPER(LEFT(A1135,3)&amp;YEAR(H1135)&amp;MONTH(H1135)&amp;DAY((H1135))&amp;LEFT(U1135,2)&amp;LEFT(V1135,2)&amp;LEFT(W1135,2))</f>
        <v>CRO20161124GRCO2E</v>
      </c>
      <c r="AC1135" s="162">
        <f>COUNTIF($AB$4:$AB$297,AB1135)</f>
        <v>0</v>
      </c>
      <c r="AD1135" s="162" t="str">
        <f>VLOOKUP(U1135,NIVEAUXADMIN!A:B,2,FALSE)</f>
        <v>HT08</v>
      </c>
      <c r="AE1135" s="162" t="str">
        <f>VLOOKUP(V1135,NIVEAUXADMIN!E:F,2,FALSE)</f>
        <v>HT08831</v>
      </c>
      <c r="AF1135" s="162" t="str">
        <f>VLOOKUP(W1135,NIVEAUXADMIN!I:J,2,FALSE)</f>
        <v>HT08831-02</v>
      </c>
      <c r="AG1135" s="162">
        <f>IF(SUMPRODUCT(($A$4:$A1135=A1135)*($V$4:$V1135=V1135))&gt;1,0,1)</f>
        <v>0</v>
      </c>
    </row>
    <row r="1136" spans="1:33" s="162" customFormat="1" ht="15" customHeight="1">
      <c r="A1136" s="162" t="s">
        <v>2845</v>
      </c>
      <c r="B1136" s="162" t="s">
        <v>2845</v>
      </c>
      <c r="C1136" s="162" t="s">
        <v>38</v>
      </c>
      <c r="D1136" s="162" t="s">
        <v>2702</v>
      </c>
      <c r="F1136" s="162" t="s">
        <v>16</v>
      </c>
      <c r="G1136" s="162" t="str">
        <f>CHOOSE(MONTH(H1136), "Janvier", "Fevrier", "Mars", "Avril", "Mai", "Juin", "Juillet", "Aout", "Septembre", "Octobre", "Novembre", "Decembre")</f>
        <v>Novembre</v>
      </c>
      <c r="H1136" s="153">
        <v>42698</v>
      </c>
      <c r="I1136" s="84" t="s">
        <v>1049</v>
      </c>
      <c r="J1136" s="162" t="s">
        <v>1053</v>
      </c>
      <c r="K1136" s="162" t="s">
        <v>1048</v>
      </c>
      <c r="L1136" s="72"/>
      <c r="M1136" s="80" t="str">
        <f>IFERROR(VLOOKUP(K1136,REFERENCES!R:S,2,FALSE),"")</f>
        <v>Nombre</v>
      </c>
      <c r="N1136" s="75">
        <v>222</v>
      </c>
      <c r="O1136" s="75"/>
      <c r="P1136" s="75"/>
      <c r="Q1136" s="75"/>
      <c r="R1136" s="79">
        <v>5975</v>
      </c>
      <c r="S1136" s="75">
        <v>1195</v>
      </c>
      <c r="U1136" s="162" t="s">
        <v>17</v>
      </c>
      <c r="V1136" s="162" t="s">
        <v>258</v>
      </c>
      <c r="W1136" s="86" t="s">
        <v>1519</v>
      </c>
      <c r="X1136" s="166" t="s">
        <v>2802</v>
      </c>
      <c r="AB1136" s="162" t="str">
        <f>UPPER(LEFT(A1136,3)&amp;YEAR(H1136)&amp;MONTH(H1136)&amp;DAY((H1136))&amp;LEFT(U1136,2)&amp;LEFT(V1136,2)&amp;LEFT(W1136,2))</f>
        <v>CRO20161124GRCO3E</v>
      </c>
      <c r="AC1136" s="162">
        <f>COUNTIF($AB$4:$AB$297,AB1136)</f>
        <v>0</v>
      </c>
      <c r="AD1136" s="162" t="str">
        <f>VLOOKUP(U1136,NIVEAUXADMIN!A:B,2,FALSE)</f>
        <v>HT08</v>
      </c>
      <c r="AE1136" s="162" t="str">
        <f>VLOOKUP(V1136,NIVEAUXADMIN!E:F,2,FALSE)</f>
        <v>HT08831</v>
      </c>
      <c r="AF1136" s="162" t="str">
        <f>VLOOKUP(W1136,NIVEAUXADMIN!I:J,2,FALSE)</f>
        <v>HT08831-03</v>
      </c>
      <c r="AG1136" s="162">
        <f>IF(SUMPRODUCT(($A$4:$A1136=A1136)*($V$4:$V1136=V1136))&gt;1,0,1)</f>
        <v>0</v>
      </c>
    </row>
    <row r="1137" spans="1:33" s="162" customFormat="1" ht="15" customHeight="1">
      <c r="A1137" s="162" t="s">
        <v>65</v>
      </c>
      <c r="B1137" s="162" t="s">
        <v>2899</v>
      </c>
      <c r="C1137" s="162" t="s">
        <v>26</v>
      </c>
      <c r="D1137" s="162" t="s">
        <v>43</v>
      </c>
      <c r="E1137" s="162" t="s">
        <v>65</v>
      </c>
      <c r="F1137" s="162" t="s">
        <v>16</v>
      </c>
      <c r="G1137" s="162" t="str">
        <f>CHOOSE(MONTH(H1137), "Janvier", "Fevrier", "Mars", "Avril", "Mai", "Juin", "Juillet", "Aout", "Septembre", "Octobre", "Novembre", "Decembre")</f>
        <v>Octobre</v>
      </c>
      <c r="H1137" s="153">
        <v>42651</v>
      </c>
      <c r="I1137" s="84" t="s">
        <v>1051</v>
      </c>
      <c r="J1137" s="162" t="s">
        <v>1052</v>
      </c>
      <c r="K1137" s="162" t="s">
        <v>1062</v>
      </c>
      <c r="L1137" s="72" t="s">
        <v>1890</v>
      </c>
      <c r="M1137" s="80" t="str">
        <f>IFERROR(VLOOKUP(K1137,REFERENCES!R:S,2,FALSE),"")</f>
        <v>Nombre</v>
      </c>
      <c r="N1137" s="154">
        <v>80</v>
      </c>
      <c r="O1137" s="75"/>
      <c r="P1137" s="75"/>
      <c r="Q1137" s="75"/>
      <c r="R1137" s="79">
        <v>400</v>
      </c>
      <c r="S1137" s="75">
        <v>80</v>
      </c>
      <c r="T1137" s="162" t="s">
        <v>1040</v>
      </c>
      <c r="U1137" s="162" t="s">
        <v>183</v>
      </c>
      <c r="V1137" s="162" t="s">
        <v>341</v>
      </c>
      <c r="W1137" s="86" t="s">
        <v>1575</v>
      </c>
      <c r="Y1137" s="162" t="s">
        <v>1035</v>
      </c>
      <c r="Z1137" s="162" t="s">
        <v>1069</v>
      </c>
      <c r="AB1137" s="162" t="str">
        <f>UPPER(LEFT(A1137,3)&amp;YEAR(H1137)&amp;MONTH(H1137)&amp;DAY((H1137))&amp;LEFT(U1137,2)&amp;LEFT(V1137,2)&amp;LEFT(W1137,2))</f>
        <v>DIA2016108SUBA3È</v>
      </c>
      <c r="AC1137" s="162">
        <f>COUNTIF($AB$4:$AB$297,AB1137)</f>
        <v>0</v>
      </c>
      <c r="AD1137" s="162" t="str">
        <f>VLOOKUP(U1137,NIVEAUXADMIN!A:B,2,FALSE)</f>
        <v>HT02</v>
      </c>
      <c r="AE1137" s="162" t="str">
        <f>VLOOKUP(V1137,NIVEAUXADMIN!E:F,2,FALSE)</f>
        <v>HT02221</v>
      </c>
      <c r="AF1137" s="162" t="str">
        <f>VLOOKUP(W1137,NIVEAUXADMIN!I:J,2,FALSE)</f>
        <v>HT02221-03</v>
      </c>
      <c r="AG1137" s="162">
        <f>IF(SUMPRODUCT(($A$4:$A1137=A1137)*($V$4:$V1137=V1137))&gt;1,0,1)</f>
        <v>1</v>
      </c>
    </row>
    <row r="1138" spans="1:33" s="162" customFormat="1" ht="15" customHeight="1">
      <c r="A1138" s="162" t="s">
        <v>65</v>
      </c>
      <c r="B1138" s="162" t="s">
        <v>2899</v>
      </c>
      <c r="C1138" s="162" t="s">
        <v>26</v>
      </c>
      <c r="D1138" s="162" t="s">
        <v>43</v>
      </c>
      <c r="E1138" s="162" t="s">
        <v>65</v>
      </c>
      <c r="F1138" s="162" t="s">
        <v>16</v>
      </c>
      <c r="G1138" s="162" t="str">
        <f>CHOOSE(MONTH(H1138), "Janvier", "Fevrier", "Mars", "Avril", "Mai", "Juin", "Juillet", "Aout", "Septembre", "Octobre", "Novembre", "Decembre")</f>
        <v>Octobre</v>
      </c>
      <c r="H1138" s="153">
        <v>42652</v>
      </c>
      <c r="I1138" s="84" t="s">
        <v>1051</v>
      </c>
      <c r="J1138" s="162" t="s">
        <v>1052</v>
      </c>
      <c r="K1138" s="162" t="s">
        <v>1062</v>
      </c>
      <c r="L1138" s="72" t="s">
        <v>1890</v>
      </c>
      <c r="M1138" s="80" t="str">
        <f>IFERROR(VLOOKUP(K1138,REFERENCES!R:S,2,FALSE),"")</f>
        <v>Nombre</v>
      </c>
      <c r="N1138" s="154">
        <v>43</v>
      </c>
      <c r="O1138" s="75"/>
      <c r="P1138" s="75"/>
      <c r="Q1138" s="75"/>
      <c r="R1138" s="79">
        <v>215</v>
      </c>
      <c r="S1138" s="75">
        <v>43</v>
      </c>
      <c r="T1138" s="162" t="s">
        <v>1040</v>
      </c>
      <c r="U1138" s="162" t="s">
        <v>183</v>
      </c>
      <c r="V1138" s="162" t="s">
        <v>341</v>
      </c>
      <c r="W1138" s="86" t="s">
        <v>1314</v>
      </c>
      <c r="Y1138" s="162" t="s">
        <v>1035</v>
      </c>
      <c r="Z1138" s="162" t="s">
        <v>1069</v>
      </c>
      <c r="AB1138" s="162" t="str">
        <f>UPPER(LEFT(A1138,3)&amp;YEAR(H1138)&amp;MONTH(H1138)&amp;DAY((H1138))&amp;LEFT(U1138,2)&amp;LEFT(V1138,2)&amp;LEFT(W1138,2))</f>
        <v>DIA2016109SUBA1È</v>
      </c>
      <c r="AC1138" s="162">
        <f>COUNTIF($AB$4:$AB$297,AB1138)</f>
        <v>0</v>
      </c>
      <c r="AD1138" s="162" t="str">
        <f>VLOOKUP(U1138,NIVEAUXADMIN!A:B,2,FALSE)</f>
        <v>HT02</v>
      </c>
      <c r="AE1138" s="162" t="str">
        <f>VLOOKUP(V1138,NIVEAUXADMIN!E:F,2,FALSE)</f>
        <v>HT02221</v>
      </c>
      <c r="AF1138" s="162" t="str">
        <f>VLOOKUP(W1138,NIVEAUXADMIN!I:J,2,FALSE)</f>
        <v>HT02221-01</v>
      </c>
      <c r="AG1138" s="162">
        <f>IF(SUMPRODUCT(($A$4:$A1138=A1138)*($V$4:$V1138=V1138))&gt;1,0,1)</f>
        <v>0</v>
      </c>
    </row>
    <row r="1139" spans="1:33" s="162" customFormat="1" ht="15" customHeight="1">
      <c r="A1139" s="162" t="s">
        <v>65</v>
      </c>
      <c r="B1139" s="162" t="s">
        <v>2899</v>
      </c>
      <c r="C1139" s="162" t="s">
        <v>26</v>
      </c>
      <c r="D1139" s="162" t="s">
        <v>43</v>
      </c>
      <c r="E1139" s="162" t="s">
        <v>65</v>
      </c>
      <c r="F1139" s="162" t="s">
        <v>16</v>
      </c>
      <c r="G1139" s="162" t="str">
        <f>CHOOSE(MONTH(H1139), "Janvier", "Fevrier", "Mars", "Avril", "Mai", "Juin", "Juillet", "Aout", "Septembre", "Octobre", "Novembre", "Decembre")</f>
        <v>Octobre</v>
      </c>
      <c r="H1139" s="153">
        <v>42652</v>
      </c>
      <c r="I1139" s="84" t="s">
        <v>1051</v>
      </c>
      <c r="J1139" s="162" t="s">
        <v>1052</v>
      </c>
      <c r="K1139" s="162" t="s">
        <v>1062</v>
      </c>
      <c r="L1139" s="72" t="s">
        <v>1890</v>
      </c>
      <c r="M1139" s="80" t="str">
        <f>IFERROR(VLOOKUP(K1139,REFERENCES!R:S,2,FALSE),"")</f>
        <v>Nombre</v>
      </c>
      <c r="N1139" s="154">
        <v>67</v>
      </c>
      <c r="O1139" s="75"/>
      <c r="P1139" s="75"/>
      <c r="Q1139" s="75"/>
      <c r="R1139" s="79">
        <v>335</v>
      </c>
      <c r="S1139" s="75">
        <v>67</v>
      </c>
      <c r="T1139" s="162" t="s">
        <v>1040</v>
      </c>
      <c r="U1139" s="162" t="s">
        <v>183</v>
      </c>
      <c r="V1139" s="162" t="s">
        <v>341</v>
      </c>
      <c r="W1139" s="86" t="s">
        <v>1517</v>
      </c>
      <c r="Y1139" s="162" t="s">
        <v>1035</v>
      </c>
      <c r="Z1139" s="162" t="s">
        <v>1069</v>
      </c>
      <c r="AB1139" s="162" t="str">
        <f>UPPER(LEFT(A1139,3)&amp;YEAR(H1139)&amp;MONTH(H1139)&amp;DAY((H1139))&amp;LEFT(U1139,2)&amp;LEFT(V1139,2)&amp;LEFT(W1139,2))</f>
        <v>DIA2016109SUBA2È</v>
      </c>
      <c r="AC1139" s="162">
        <f>COUNTIF($AB$4:$AB$297,AB1139)</f>
        <v>0</v>
      </c>
      <c r="AD1139" s="162" t="str">
        <f>VLOOKUP(U1139,NIVEAUXADMIN!A:B,2,FALSE)</f>
        <v>HT02</v>
      </c>
      <c r="AE1139" s="162" t="str">
        <f>VLOOKUP(V1139,NIVEAUXADMIN!E:F,2,FALSE)</f>
        <v>HT02221</v>
      </c>
      <c r="AF1139" s="162" t="str">
        <f>VLOOKUP(W1139,NIVEAUXADMIN!I:J,2,FALSE)</f>
        <v>HT02221-02</v>
      </c>
      <c r="AG1139" s="162">
        <f>IF(SUMPRODUCT(($A$4:$A1139=A1139)*($V$4:$V1139=V1139))&gt;1,0,1)</f>
        <v>0</v>
      </c>
    </row>
    <row r="1140" spans="1:33" s="162" customFormat="1" ht="15" customHeight="1">
      <c r="A1140" s="162" t="s">
        <v>65</v>
      </c>
      <c r="B1140" s="162" t="s">
        <v>2899</v>
      </c>
      <c r="C1140" s="162" t="s">
        <v>26</v>
      </c>
      <c r="D1140" s="162" t="s">
        <v>87</v>
      </c>
      <c r="E1140" s="162" t="s">
        <v>1207</v>
      </c>
      <c r="F1140" s="162" t="s">
        <v>16</v>
      </c>
      <c r="G1140" s="162" t="str">
        <f>CHOOSE(MONTH(H1140), "Janvier", "Fevrier", "Mars", "Avril", "Mai", "Juin", "Juillet", "Aout", "Septembre", "Octobre", "Novembre", "Decembre")</f>
        <v>Octobre</v>
      </c>
      <c r="H1140" s="153">
        <v>42652</v>
      </c>
      <c r="I1140" s="84" t="s">
        <v>1049</v>
      </c>
      <c r="J1140" s="162" t="s">
        <v>1053</v>
      </c>
      <c r="K1140" s="162" t="s">
        <v>1064</v>
      </c>
      <c r="L1140" s="72" t="s">
        <v>1897</v>
      </c>
      <c r="M1140" s="80" t="str">
        <f>IFERROR(VLOOKUP(K1140,REFERENCES!R:S,2,FALSE),"")</f>
        <v>Nombre</v>
      </c>
      <c r="N1140" s="154">
        <v>50</v>
      </c>
      <c r="O1140" s="75"/>
      <c r="P1140" s="75"/>
      <c r="Q1140" s="75"/>
      <c r="R1140" s="79">
        <v>250</v>
      </c>
      <c r="S1140" s="75">
        <v>50</v>
      </c>
      <c r="T1140" s="162" t="s">
        <v>1040</v>
      </c>
      <c r="U1140" s="162" t="s">
        <v>20</v>
      </c>
      <c r="V1140" s="162" t="s">
        <v>517</v>
      </c>
      <c r="W1140" s="86" t="s">
        <v>1544</v>
      </c>
      <c r="Y1140" s="162" t="s">
        <v>1035</v>
      </c>
      <c r="Z1140" s="162" t="s">
        <v>1069</v>
      </c>
      <c r="AB1140" s="162" t="str">
        <f>UPPER(LEFT(A1140,3)&amp;YEAR(H1140)&amp;MONTH(H1140)&amp;DAY((H1140))&amp;LEFT(U1140,2)&amp;LEFT(V1140,2)&amp;LEFT(W1140,2))</f>
        <v>DIA2016109SUCH3È</v>
      </c>
      <c r="AC1140" s="162">
        <f>COUNTIF($AB$4:$AB$297,AB1140)</f>
        <v>0</v>
      </c>
      <c r="AD1140" s="162" t="str">
        <f>VLOOKUP(U1140,NIVEAUXADMIN!A:B,2,FALSE)</f>
        <v>HT07</v>
      </c>
      <c r="AE1140" s="162" t="str">
        <f>VLOOKUP(V1140,NIVEAUXADMIN!E:F,2,FALSE)</f>
        <v>HT07713</v>
      </c>
      <c r="AF1140" s="162" t="str">
        <f>VLOOKUP(W1140,NIVEAUXADMIN!I:J,2,FALSE)</f>
        <v>HT07713-03</v>
      </c>
      <c r="AG1140" s="162">
        <f>IF(SUMPRODUCT(($A$4:$A1140=A1140)*($V$4:$V1140=V1140))&gt;1,0,1)</f>
        <v>1</v>
      </c>
    </row>
    <row r="1141" spans="1:33" s="162" customFormat="1" ht="15" customHeight="1">
      <c r="A1141" s="162" t="s">
        <v>65</v>
      </c>
      <c r="B1141" s="162" t="s">
        <v>2899</v>
      </c>
      <c r="C1141" s="162" t="s">
        <v>26</v>
      </c>
      <c r="D1141" s="162" t="s">
        <v>87</v>
      </c>
      <c r="E1141" s="162" t="s">
        <v>1207</v>
      </c>
      <c r="F1141" s="162" t="s">
        <v>16</v>
      </c>
      <c r="G1141" s="162" t="str">
        <f>CHOOSE(MONTH(H1141), "Janvier", "Fevrier", "Mars", "Avril", "Mai", "Juin", "Juillet", "Aout", "Septembre", "Octobre", "Novembre", "Decembre")</f>
        <v>Octobre</v>
      </c>
      <c r="H1141" s="153">
        <v>42652</v>
      </c>
      <c r="I1141" s="84" t="s">
        <v>1051</v>
      </c>
      <c r="J1141" s="162" t="s">
        <v>1052</v>
      </c>
      <c r="K1141" s="162" t="s">
        <v>1062</v>
      </c>
      <c r="L1141" s="72" t="s">
        <v>1890</v>
      </c>
      <c r="M1141" s="80" t="str">
        <f>IFERROR(VLOOKUP(K1141,REFERENCES!R:S,2,FALSE),"")</f>
        <v>Nombre</v>
      </c>
      <c r="N1141" s="154">
        <v>50</v>
      </c>
      <c r="O1141" s="75"/>
      <c r="P1141" s="75"/>
      <c r="Q1141" s="75"/>
      <c r="R1141" s="79">
        <v>250</v>
      </c>
      <c r="S1141" s="75">
        <v>50</v>
      </c>
      <c r="T1141" s="162" t="s">
        <v>1040</v>
      </c>
      <c r="U1141" s="162" t="s">
        <v>20</v>
      </c>
      <c r="V1141" s="162" t="s">
        <v>517</v>
      </c>
      <c r="W1141" s="86" t="s">
        <v>1544</v>
      </c>
      <c r="Y1141" s="162" t="s">
        <v>1035</v>
      </c>
      <c r="Z1141" s="162" t="s">
        <v>1069</v>
      </c>
      <c r="AB1141" s="162" t="str">
        <f>UPPER(LEFT(A1141,3)&amp;YEAR(H1141)&amp;MONTH(H1141)&amp;DAY((H1141))&amp;LEFT(U1141,2)&amp;LEFT(V1141,2)&amp;LEFT(W1141,2))</f>
        <v>DIA2016109SUCH3È</v>
      </c>
      <c r="AC1141" s="162">
        <f>COUNTIF($AB$4:$AB$297,AB1141)</f>
        <v>0</v>
      </c>
      <c r="AD1141" s="162" t="str">
        <f>VLOOKUP(U1141,NIVEAUXADMIN!A:B,2,FALSE)</f>
        <v>HT07</v>
      </c>
      <c r="AE1141" s="162" t="str">
        <f>VLOOKUP(V1141,NIVEAUXADMIN!E:F,2,FALSE)</f>
        <v>HT07713</v>
      </c>
      <c r="AF1141" s="162" t="str">
        <f>VLOOKUP(W1141,NIVEAUXADMIN!I:J,2,FALSE)</f>
        <v>HT07713-03</v>
      </c>
      <c r="AG1141" s="162">
        <f>IF(SUMPRODUCT(($A$4:$A1141=A1141)*($V$4:$V1141=V1141))&gt;1,0,1)</f>
        <v>0</v>
      </c>
    </row>
    <row r="1142" spans="1:33" s="162" customFormat="1" ht="15" customHeight="1">
      <c r="A1142" s="162" t="s">
        <v>65</v>
      </c>
      <c r="B1142" s="162" t="s">
        <v>2899</v>
      </c>
      <c r="C1142" s="162" t="s">
        <v>26</v>
      </c>
      <c r="D1142" s="162" t="s">
        <v>87</v>
      </c>
      <c r="E1142" s="162" t="s">
        <v>1207</v>
      </c>
      <c r="F1142" s="162" t="s">
        <v>16</v>
      </c>
      <c r="G1142" s="162" t="str">
        <f>CHOOSE(MONTH(H1142), "Janvier", "Fevrier", "Mars", "Avril", "Mai", "Juin", "Juillet", "Aout", "Septembre", "Octobre", "Novembre", "Decembre")</f>
        <v>Octobre</v>
      </c>
      <c r="H1142" s="153">
        <v>42652</v>
      </c>
      <c r="I1142" s="84" t="s">
        <v>1049</v>
      </c>
      <c r="J1142" s="162" t="s">
        <v>1053</v>
      </c>
      <c r="K1142" s="162" t="s">
        <v>1064</v>
      </c>
      <c r="L1142" s="72" t="s">
        <v>1897</v>
      </c>
      <c r="M1142" s="80" t="str">
        <f>IFERROR(VLOOKUP(K1142,REFERENCES!R:S,2,FALSE),"")</f>
        <v>Nombre</v>
      </c>
      <c r="N1142" s="154">
        <v>250</v>
      </c>
      <c r="O1142" s="75"/>
      <c r="P1142" s="75"/>
      <c r="Q1142" s="75"/>
      <c r="R1142" s="79">
        <v>1250</v>
      </c>
      <c r="S1142" s="75">
        <v>250</v>
      </c>
      <c r="T1142" s="162" t="s">
        <v>1040</v>
      </c>
      <c r="U1142" s="162" t="s">
        <v>20</v>
      </c>
      <c r="V1142" s="162" t="s">
        <v>21</v>
      </c>
      <c r="W1142" s="86" t="s">
        <v>1311</v>
      </c>
      <c r="X1142" s="162" t="s">
        <v>1896</v>
      </c>
      <c r="Y1142" s="162" t="s">
        <v>1035</v>
      </c>
      <c r="Z1142" s="162" t="s">
        <v>1069</v>
      </c>
      <c r="AB1142" s="162" t="str">
        <f>UPPER(LEFT(A1142,3)&amp;YEAR(H1142)&amp;MONTH(H1142)&amp;DAY((H1142))&amp;LEFT(U1142,2)&amp;LEFT(V1142,2)&amp;LEFT(W1142,2))</f>
        <v>DIA2016109SULE1È</v>
      </c>
      <c r="AC1142" s="162">
        <f>COUNTIF($AB$4:$AB$297,AB1142)</f>
        <v>0</v>
      </c>
      <c r="AD1142" s="162" t="str">
        <f>VLOOKUP(U1142,NIVEAUXADMIN!A:B,2,FALSE)</f>
        <v>HT07</v>
      </c>
      <c r="AE1142" s="162" t="str">
        <f>VLOOKUP(V1142,NIVEAUXADMIN!E:F,2,FALSE)</f>
        <v>HT07711</v>
      </c>
      <c r="AF1142" s="162" t="str">
        <f>VLOOKUP(W1142,NIVEAUXADMIN!I:J,2,FALSE)</f>
        <v>HT07711-01</v>
      </c>
      <c r="AG1142" s="162">
        <f>IF(SUMPRODUCT(($A$4:$A1142=A1142)*($V$4:$V1142=V1142))&gt;1,0,1)</f>
        <v>1</v>
      </c>
    </row>
    <row r="1143" spans="1:33" s="162" customFormat="1" ht="15" customHeight="1">
      <c r="A1143" s="162" t="s">
        <v>65</v>
      </c>
      <c r="B1143" s="162" t="s">
        <v>2899</v>
      </c>
      <c r="C1143" s="162" t="s">
        <v>26</v>
      </c>
      <c r="D1143" s="162" t="s">
        <v>87</v>
      </c>
      <c r="E1143" s="162" t="s">
        <v>1207</v>
      </c>
      <c r="F1143" s="162" t="s">
        <v>16</v>
      </c>
      <c r="G1143" s="162" t="str">
        <f>CHOOSE(MONTH(H1143), "Janvier", "Fevrier", "Mars", "Avril", "Mai", "Juin", "Juillet", "Aout", "Septembre", "Octobre", "Novembre", "Decembre")</f>
        <v>Octobre</v>
      </c>
      <c r="H1143" s="153">
        <v>42652</v>
      </c>
      <c r="I1143" s="84" t="s">
        <v>1051</v>
      </c>
      <c r="J1143" s="162" t="s">
        <v>1052</v>
      </c>
      <c r="K1143" s="162" t="s">
        <v>1062</v>
      </c>
      <c r="L1143" s="72" t="s">
        <v>1890</v>
      </c>
      <c r="M1143" s="80" t="str">
        <f>IFERROR(VLOOKUP(K1143,REFERENCES!R:S,2,FALSE),"")</f>
        <v>Nombre</v>
      </c>
      <c r="N1143" s="154">
        <v>250</v>
      </c>
      <c r="O1143" s="75"/>
      <c r="P1143" s="75"/>
      <c r="Q1143" s="75"/>
      <c r="R1143" s="79">
        <v>1250</v>
      </c>
      <c r="S1143" s="75">
        <v>250</v>
      </c>
      <c r="T1143" s="162" t="s">
        <v>1040</v>
      </c>
      <c r="U1143" s="162" t="s">
        <v>20</v>
      </c>
      <c r="V1143" s="162" t="s">
        <v>21</v>
      </c>
      <c r="W1143" s="86" t="s">
        <v>1311</v>
      </c>
      <c r="X1143" s="162" t="s">
        <v>1896</v>
      </c>
      <c r="Y1143" s="162" t="s">
        <v>1035</v>
      </c>
      <c r="Z1143" s="162" t="s">
        <v>1069</v>
      </c>
      <c r="AB1143" s="162" t="str">
        <f>UPPER(LEFT(A1143,3)&amp;YEAR(H1143)&amp;MONTH(H1143)&amp;DAY((H1143))&amp;LEFT(U1143,2)&amp;LEFT(V1143,2)&amp;LEFT(W1143,2))</f>
        <v>DIA2016109SULE1È</v>
      </c>
      <c r="AC1143" s="162">
        <f>COUNTIF($AB$4:$AB$297,AB1143)</f>
        <v>0</v>
      </c>
      <c r="AD1143" s="162" t="str">
        <f>VLOOKUP(U1143,NIVEAUXADMIN!A:B,2,FALSE)</f>
        <v>HT07</v>
      </c>
      <c r="AE1143" s="162" t="str">
        <f>VLOOKUP(V1143,NIVEAUXADMIN!E:F,2,FALSE)</f>
        <v>HT07711</v>
      </c>
      <c r="AF1143" s="162" t="str">
        <f>VLOOKUP(W1143,NIVEAUXADMIN!I:J,2,FALSE)</f>
        <v>HT07711-01</v>
      </c>
      <c r="AG1143" s="162">
        <f>IF(SUMPRODUCT(($A$4:$A1143=A1143)*($V$4:$V1143=V1143))&gt;1,0,1)</f>
        <v>0</v>
      </c>
    </row>
    <row r="1144" spans="1:33" s="162" customFormat="1" ht="15" customHeight="1">
      <c r="A1144" s="162" t="s">
        <v>65</v>
      </c>
      <c r="B1144" s="162" t="s">
        <v>2899</v>
      </c>
      <c r="C1144" s="162" t="s">
        <v>26</v>
      </c>
      <c r="D1144" s="162" t="s">
        <v>87</v>
      </c>
      <c r="E1144" s="162" t="s">
        <v>1207</v>
      </c>
      <c r="F1144" s="162" t="s">
        <v>16</v>
      </c>
      <c r="G1144" s="162" t="str">
        <f>CHOOSE(MONTH(H1144), "Janvier", "Fevrier", "Mars", "Avril", "Mai", "Juin", "Juillet", "Aout", "Septembre", "Octobre", "Novembre", "Decembre")</f>
        <v>Octobre</v>
      </c>
      <c r="H1144" s="153">
        <v>42653</v>
      </c>
      <c r="I1144" s="84" t="s">
        <v>1049</v>
      </c>
      <c r="J1144" s="162" t="s">
        <v>1053</v>
      </c>
      <c r="K1144" s="162" t="s">
        <v>1064</v>
      </c>
      <c r="L1144" s="72" t="s">
        <v>1897</v>
      </c>
      <c r="M1144" s="80" t="str">
        <f>IFERROR(VLOOKUP(K1144,REFERENCES!R:S,2,FALSE),"")</f>
        <v>Nombre</v>
      </c>
      <c r="N1144" s="154">
        <v>252</v>
      </c>
      <c r="O1144" s="75"/>
      <c r="P1144" s="75"/>
      <c r="Q1144" s="75"/>
      <c r="R1144" s="79">
        <v>1260</v>
      </c>
      <c r="S1144" s="75">
        <v>252</v>
      </c>
      <c r="T1144" s="162" t="s">
        <v>1040</v>
      </c>
      <c r="U1144" s="162" t="s">
        <v>20</v>
      </c>
      <c r="V1144" s="162" t="s">
        <v>253</v>
      </c>
      <c r="W1144" s="86" t="s">
        <v>1542</v>
      </c>
      <c r="X1144" s="162" t="s">
        <v>1149</v>
      </c>
      <c r="Y1144" s="162" t="s">
        <v>1035</v>
      </c>
      <c r="Z1144" s="162" t="s">
        <v>1069</v>
      </c>
      <c r="AB1144" s="162" t="str">
        <f>UPPER(LEFT(A1144,3)&amp;YEAR(H1144)&amp;MONTH(H1144)&amp;DAY((H1144))&amp;LEFT(U1144,2)&amp;LEFT(V1144,2)&amp;LEFT(W1144,2))</f>
        <v>DIA20161010SUAQ3È</v>
      </c>
      <c r="AC1144" s="162">
        <f>COUNTIF($AB$4:$AB$297,AB1144)</f>
        <v>0</v>
      </c>
      <c r="AD1144" s="162" t="str">
        <f>VLOOKUP(U1144,NIVEAUXADMIN!A:B,2,FALSE)</f>
        <v>HT07</v>
      </c>
      <c r="AE1144" s="162" t="str">
        <f>VLOOKUP(V1144,NIVEAUXADMIN!E:F,2,FALSE)</f>
        <v>HT07731</v>
      </c>
      <c r="AF1144" s="162" t="str">
        <f>VLOOKUP(W1144,NIVEAUXADMIN!I:J,2,FALSE)</f>
        <v>HT07731-03</v>
      </c>
      <c r="AG1144" s="162">
        <f>IF(SUMPRODUCT(($A$4:$A1144=A1144)*($V$4:$V1144=V1144))&gt;1,0,1)</f>
        <v>1</v>
      </c>
    </row>
    <row r="1145" spans="1:33" s="162" customFormat="1" ht="15" customHeight="1">
      <c r="A1145" s="162" t="s">
        <v>65</v>
      </c>
      <c r="B1145" s="162" t="s">
        <v>2899</v>
      </c>
      <c r="C1145" s="162" t="s">
        <v>26</v>
      </c>
      <c r="D1145" s="162" t="s">
        <v>43</v>
      </c>
      <c r="E1145" s="162" t="s">
        <v>65</v>
      </c>
      <c r="F1145" s="162" t="s">
        <v>16</v>
      </c>
      <c r="G1145" s="162" t="str">
        <f>CHOOSE(MONTH(H1145), "Janvier", "Fevrier", "Mars", "Avril", "Mai", "Juin", "Juillet", "Aout", "Septembre", "Octobre", "Novembre", "Decembre")</f>
        <v>Octobre</v>
      </c>
      <c r="H1145" s="153">
        <v>42653</v>
      </c>
      <c r="I1145" s="84" t="s">
        <v>1051</v>
      </c>
      <c r="J1145" s="162" t="s">
        <v>1052</v>
      </c>
      <c r="K1145" s="162" t="s">
        <v>1062</v>
      </c>
      <c r="L1145" s="72" t="s">
        <v>1890</v>
      </c>
      <c r="M1145" s="80" t="str">
        <f>IFERROR(VLOOKUP(K1145,REFERENCES!R:S,2,FALSE),"")</f>
        <v>Nombre</v>
      </c>
      <c r="N1145" s="154">
        <v>252</v>
      </c>
      <c r="O1145" s="75"/>
      <c r="P1145" s="75"/>
      <c r="Q1145" s="75"/>
      <c r="R1145" s="79">
        <v>640</v>
      </c>
      <c r="S1145" s="75">
        <v>128</v>
      </c>
      <c r="T1145" s="162" t="s">
        <v>1040</v>
      </c>
      <c r="U1145" s="162" t="s">
        <v>183</v>
      </c>
      <c r="V1145" s="162" t="s">
        <v>341</v>
      </c>
      <c r="W1145" s="86" t="s">
        <v>1645</v>
      </c>
      <c r="Y1145" s="162" t="s">
        <v>1035</v>
      </c>
      <c r="Z1145" s="162" t="s">
        <v>1069</v>
      </c>
      <c r="AB1145" s="162" t="str">
        <f>UPPER(LEFT(A1145,3)&amp;YEAR(H1145)&amp;MONTH(H1145)&amp;DAY((H1145))&amp;LEFT(U1145,2)&amp;LEFT(V1145,2)&amp;LEFT(W1145,2))</f>
        <v>DIA20161010SUBA4È</v>
      </c>
      <c r="AC1145" s="162">
        <f>COUNTIF($AB$4:$AB$297,AB1145)</f>
        <v>0</v>
      </c>
      <c r="AD1145" s="162" t="str">
        <f>VLOOKUP(U1145,NIVEAUXADMIN!A:B,2,FALSE)</f>
        <v>HT02</v>
      </c>
      <c r="AE1145" s="162" t="str">
        <f>VLOOKUP(V1145,NIVEAUXADMIN!E:F,2,FALSE)</f>
        <v>HT02221</v>
      </c>
      <c r="AF1145" s="162" t="str">
        <f>VLOOKUP(W1145,NIVEAUXADMIN!I:J,2,FALSE)</f>
        <v>HT02221-04</v>
      </c>
      <c r="AG1145" s="162">
        <f>IF(SUMPRODUCT(($A$4:$A1145=A1145)*($V$4:$V1145=V1145))&gt;1,0,1)</f>
        <v>0</v>
      </c>
    </row>
    <row r="1146" spans="1:33" s="162" customFormat="1" ht="15" customHeight="1">
      <c r="A1146" s="162" t="s">
        <v>65</v>
      </c>
      <c r="B1146" s="162" t="s">
        <v>2899</v>
      </c>
      <c r="C1146" s="162" t="s">
        <v>26</v>
      </c>
      <c r="D1146" s="162" t="s">
        <v>87</v>
      </c>
      <c r="E1146" s="162" t="s">
        <v>1207</v>
      </c>
      <c r="F1146" s="162" t="s">
        <v>16</v>
      </c>
      <c r="G1146" s="162" t="str">
        <f>CHOOSE(MONTH(H1146), "Janvier", "Fevrier", "Mars", "Avril", "Mai", "Juin", "Juillet", "Aout", "Septembre", "Octobre", "Novembre", "Decembre")</f>
        <v>Octobre</v>
      </c>
      <c r="H1146" s="153">
        <v>42653</v>
      </c>
      <c r="I1146" s="84" t="s">
        <v>1051</v>
      </c>
      <c r="J1146" s="162" t="s">
        <v>1052</v>
      </c>
      <c r="K1146" s="162" t="s">
        <v>1062</v>
      </c>
      <c r="L1146" s="72" t="s">
        <v>1890</v>
      </c>
      <c r="M1146" s="80" t="str">
        <f>IFERROR(VLOOKUP(K1146,REFERENCES!R:S,2,FALSE),"")</f>
        <v>Nombre</v>
      </c>
      <c r="N1146" s="154">
        <v>128</v>
      </c>
      <c r="O1146" s="75"/>
      <c r="P1146" s="75"/>
      <c r="Q1146" s="75"/>
      <c r="R1146" s="79">
        <v>1260</v>
      </c>
      <c r="S1146" s="75">
        <v>252</v>
      </c>
      <c r="T1146" s="162" t="s">
        <v>1040</v>
      </c>
      <c r="U1146" s="162" t="s">
        <v>20</v>
      </c>
      <c r="V1146" s="162" t="s">
        <v>253</v>
      </c>
      <c r="W1146" s="86" t="s">
        <v>1542</v>
      </c>
      <c r="X1146" s="162" t="s">
        <v>1149</v>
      </c>
      <c r="Y1146" s="162" t="s">
        <v>1035</v>
      </c>
      <c r="Z1146" s="162" t="s">
        <v>1069</v>
      </c>
      <c r="AB1146" s="162" t="str">
        <f>UPPER(LEFT(A1146,3)&amp;YEAR(H1146)&amp;MONTH(H1146)&amp;DAY((H1146))&amp;LEFT(U1146,2)&amp;LEFT(V1146,2)&amp;LEFT(W1146,2))</f>
        <v>DIA20161010SUAQ3È</v>
      </c>
      <c r="AC1146" s="162">
        <f>COUNTIF($AB$4:$AB$297,AB1146)</f>
        <v>0</v>
      </c>
      <c r="AD1146" s="162" t="str">
        <f>VLOOKUP(U1146,NIVEAUXADMIN!A:B,2,FALSE)</f>
        <v>HT07</v>
      </c>
      <c r="AE1146" s="162" t="str">
        <f>VLOOKUP(V1146,NIVEAUXADMIN!E:F,2,FALSE)</f>
        <v>HT07731</v>
      </c>
      <c r="AF1146" s="162" t="str">
        <f>VLOOKUP(W1146,NIVEAUXADMIN!I:J,2,FALSE)</f>
        <v>HT07731-03</v>
      </c>
      <c r="AG1146" s="162">
        <f>IF(SUMPRODUCT(($A$4:$A1146=A1146)*($V$4:$V1146=V1146))&gt;1,0,1)</f>
        <v>0</v>
      </c>
    </row>
    <row r="1147" spans="1:33" s="162" customFormat="1" ht="15" customHeight="1">
      <c r="A1147" s="162" t="s">
        <v>65</v>
      </c>
      <c r="B1147" s="162" t="s">
        <v>2899</v>
      </c>
      <c r="C1147" s="162" t="s">
        <v>26</v>
      </c>
      <c r="D1147" s="162" t="s">
        <v>43</v>
      </c>
      <c r="E1147" s="162" t="s">
        <v>65</v>
      </c>
      <c r="F1147" s="162" t="s">
        <v>16</v>
      </c>
      <c r="G1147" s="162" t="str">
        <f>CHOOSE(MONTH(H1147), "Janvier", "Fevrier", "Mars", "Avril", "Mai", "Juin", "Juillet", "Aout", "Septembre", "Octobre", "Novembre", "Decembre")</f>
        <v>Octobre</v>
      </c>
      <c r="H1147" s="153">
        <v>42656</v>
      </c>
      <c r="I1147" s="84" t="s">
        <v>1051</v>
      </c>
      <c r="J1147" s="162" t="s">
        <v>1052</v>
      </c>
      <c r="K1147" s="162" t="s">
        <v>1062</v>
      </c>
      <c r="L1147" s="72" t="s">
        <v>1890</v>
      </c>
      <c r="M1147" s="80" t="str">
        <f>IFERROR(VLOOKUP(K1147,REFERENCES!R:S,2,FALSE),"")</f>
        <v>Nombre</v>
      </c>
      <c r="N1147" s="154">
        <v>57</v>
      </c>
      <c r="O1147" s="75"/>
      <c r="P1147" s="75"/>
      <c r="Q1147" s="75"/>
      <c r="R1147" s="79">
        <v>285</v>
      </c>
      <c r="S1147" s="75">
        <v>57</v>
      </c>
      <c r="T1147" s="162" t="s">
        <v>1040</v>
      </c>
      <c r="U1147" s="162" t="s">
        <v>183</v>
      </c>
      <c r="V1147" s="162" t="s">
        <v>341</v>
      </c>
      <c r="W1147" s="86" t="s">
        <v>1792</v>
      </c>
      <c r="Y1147" s="162" t="s">
        <v>1035</v>
      </c>
      <c r="Z1147" s="162" t="s">
        <v>1069</v>
      </c>
      <c r="AB1147" s="162" t="str">
        <f>UPPER(LEFT(A1147,3)&amp;YEAR(H1147)&amp;MONTH(H1147)&amp;DAY((H1147))&amp;LEFT(U1147,2)&amp;LEFT(V1147,2)&amp;LEFT(W1147,2))</f>
        <v>DIA20161013SUBA8È</v>
      </c>
      <c r="AC1147" s="162">
        <f>COUNTIF($AB$4:$AB$297,AB1147)</f>
        <v>0</v>
      </c>
      <c r="AD1147" s="162" t="str">
        <f>VLOOKUP(U1147,NIVEAUXADMIN!A:B,2,FALSE)</f>
        <v>HT02</v>
      </c>
      <c r="AE1147" s="162" t="str">
        <f>VLOOKUP(V1147,NIVEAUXADMIN!E:F,2,FALSE)</f>
        <v>HT02221</v>
      </c>
      <c r="AF1147" s="162" t="str">
        <f>VLOOKUP(W1147,NIVEAUXADMIN!I:J,2,FALSE)</f>
        <v>HT02221-08</v>
      </c>
      <c r="AG1147" s="162">
        <f>IF(SUMPRODUCT(($A$4:$A1147=A1147)*($V$4:$V1147=V1147))&gt;1,0,1)</f>
        <v>0</v>
      </c>
    </row>
    <row r="1148" spans="1:33" s="162" customFormat="1" ht="15" customHeight="1">
      <c r="A1148" s="162" t="s">
        <v>65</v>
      </c>
      <c r="B1148" s="162" t="s">
        <v>2899</v>
      </c>
      <c r="C1148" s="162" t="s">
        <v>26</v>
      </c>
      <c r="D1148" s="162" t="s">
        <v>87</v>
      </c>
      <c r="E1148" s="162" t="s">
        <v>1207</v>
      </c>
      <c r="F1148" s="162" t="s">
        <v>16</v>
      </c>
      <c r="G1148" s="162" t="str">
        <f>CHOOSE(MONTH(H1148), "Janvier", "Fevrier", "Mars", "Avril", "Mai", "Juin", "Juillet", "Aout", "Septembre", "Octobre", "Novembre", "Decembre")</f>
        <v>Octobre</v>
      </c>
      <c r="H1148" s="153">
        <v>42657</v>
      </c>
      <c r="I1148" s="84" t="s">
        <v>1049</v>
      </c>
      <c r="J1148" s="162" t="s">
        <v>1053</v>
      </c>
      <c r="K1148" s="162" t="s">
        <v>1064</v>
      </c>
      <c r="L1148" s="72" t="s">
        <v>1897</v>
      </c>
      <c r="M1148" s="80" t="str">
        <f>IFERROR(VLOOKUP(K1148,REFERENCES!R:S,2,FALSE),"")</f>
        <v>Nombre</v>
      </c>
      <c r="N1148" s="154">
        <v>176</v>
      </c>
      <c r="O1148" s="75"/>
      <c r="P1148" s="75"/>
      <c r="Q1148" s="75"/>
      <c r="R1148" s="79">
        <v>880</v>
      </c>
      <c r="S1148" s="75">
        <v>176</v>
      </c>
      <c r="T1148" s="162" t="s">
        <v>1040</v>
      </c>
      <c r="U1148" s="162" t="s">
        <v>20</v>
      </c>
      <c r="V1148" s="162" t="s">
        <v>499</v>
      </c>
      <c r="W1148" s="86" t="s">
        <v>1451</v>
      </c>
      <c r="X1148" s="162" t="s">
        <v>1898</v>
      </c>
      <c r="Y1148" s="162" t="s">
        <v>1035</v>
      </c>
      <c r="Z1148" s="162" t="s">
        <v>1069</v>
      </c>
      <c r="AB1148" s="162" t="str">
        <f>UPPER(LEFT(A1148,3)&amp;YEAR(H1148)&amp;MONTH(H1148)&amp;DAY((H1148))&amp;LEFT(U1148,2)&amp;LEFT(V1148,2)&amp;LEFT(W1148,2))</f>
        <v>DIA20161014SUCA2È</v>
      </c>
      <c r="AC1148" s="162">
        <f>COUNTIF($AB$4:$AB$297,AB1148)</f>
        <v>0</v>
      </c>
      <c r="AD1148" s="162" t="str">
        <f>VLOOKUP(U1148,NIVEAUXADMIN!A:B,2,FALSE)</f>
        <v>HT07</v>
      </c>
      <c r="AE1148" s="162" t="str">
        <f>VLOOKUP(V1148,NIVEAUXADMIN!E:F,2,FALSE)</f>
        <v>HT07714</v>
      </c>
      <c r="AF1148" s="162" t="str">
        <f>VLOOKUP(W1148,NIVEAUXADMIN!I:J,2,FALSE)</f>
        <v>HT07714-02</v>
      </c>
      <c r="AG1148" s="162">
        <f>IF(SUMPRODUCT(($A$4:$A1148=A1148)*($V$4:$V1148=V1148))&gt;1,0,1)</f>
        <v>1</v>
      </c>
    </row>
    <row r="1149" spans="1:33" s="162" customFormat="1" ht="15" customHeight="1">
      <c r="A1149" s="162" t="s">
        <v>65</v>
      </c>
      <c r="B1149" s="162" t="s">
        <v>2899</v>
      </c>
      <c r="C1149" s="162" t="s">
        <v>26</v>
      </c>
      <c r="D1149" s="162" t="s">
        <v>87</v>
      </c>
      <c r="E1149" s="162" t="s">
        <v>1207</v>
      </c>
      <c r="F1149" s="162" t="s">
        <v>16</v>
      </c>
      <c r="G1149" s="162" t="str">
        <f>CHOOSE(MONTH(H1149), "Janvier", "Fevrier", "Mars", "Avril", "Mai", "Juin", "Juillet", "Aout", "Septembre", "Octobre", "Novembre", "Decembre")</f>
        <v>Octobre</v>
      </c>
      <c r="H1149" s="153">
        <v>42657</v>
      </c>
      <c r="I1149" s="84" t="s">
        <v>1051</v>
      </c>
      <c r="J1149" s="162" t="s">
        <v>1052</v>
      </c>
      <c r="K1149" s="162" t="s">
        <v>1062</v>
      </c>
      <c r="L1149" s="72" t="s">
        <v>1890</v>
      </c>
      <c r="M1149" s="80" t="str">
        <f>IFERROR(VLOOKUP(K1149,REFERENCES!R:S,2,FALSE),"")</f>
        <v>Nombre</v>
      </c>
      <c r="N1149" s="154">
        <v>176</v>
      </c>
      <c r="O1149" s="75"/>
      <c r="P1149" s="75"/>
      <c r="Q1149" s="75"/>
      <c r="R1149" s="79">
        <v>880</v>
      </c>
      <c r="S1149" s="75">
        <v>176</v>
      </c>
      <c r="T1149" s="162" t="s">
        <v>1040</v>
      </c>
      <c r="U1149" s="162" t="s">
        <v>20</v>
      </c>
      <c r="V1149" s="162" t="s">
        <v>499</v>
      </c>
      <c r="W1149" s="86" t="s">
        <v>1451</v>
      </c>
      <c r="X1149" s="162" t="s">
        <v>1898</v>
      </c>
      <c r="Y1149" s="162" t="s">
        <v>1035</v>
      </c>
      <c r="Z1149" s="162" t="s">
        <v>1069</v>
      </c>
      <c r="AB1149" s="162" t="str">
        <f>UPPER(LEFT(A1149,3)&amp;YEAR(H1149)&amp;MONTH(H1149)&amp;DAY((H1149))&amp;LEFT(U1149,2)&amp;LEFT(V1149,2)&amp;LEFT(W1149,2))</f>
        <v>DIA20161014SUCA2È</v>
      </c>
      <c r="AC1149" s="162">
        <f>COUNTIF($AB$4:$AB$297,AB1149)</f>
        <v>0</v>
      </c>
      <c r="AD1149" s="162" t="str">
        <f>VLOOKUP(U1149,NIVEAUXADMIN!A:B,2,FALSE)</f>
        <v>HT07</v>
      </c>
      <c r="AE1149" s="162" t="str">
        <f>VLOOKUP(V1149,NIVEAUXADMIN!E:F,2,FALSE)</f>
        <v>HT07714</v>
      </c>
      <c r="AF1149" s="162" t="str">
        <f>VLOOKUP(W1149,NIVEAUXADMIN!I:J,2,FALSE)</f>
        <v>HT07714-02</v>
      </c>
      <c r="AG1149" s="162">
        <f>IF(SUMPRODUCT(($A$4:$A1149=A1149)*($V$4:$V1149=V1149))&gt;1,0,1)</f>
        <v>0</v>
      </c>
    </row>
    <row r="1150" spans="1:33" s="162" customFormat="1" ht="15" customHeight="1">
      <c r="A1150" s="162" t="s">
        <v>65</v>
      </c>
      <c r="B1150" s="162" t="s">
        <v>2899</v>
      </c>
      <c r="C1150" s="162" t="s">
        <v>26</v>
      </c>
      <c r="D1150" s="162" t="s">
        <v>87</v>
      </c>
      <c r="E1150" s="162" t="s">
        <v>1207</v>
      </c>
      <c r="F1150" s="162" t="s">
        <v>16</v>
      </c>
      <c r="G1150" s="162" t="str">
        <f>CHOOSE(MONTH(H1150), "Janvier", "Fevrier", "Mars", "Avril", "Mai", "Juin", "Juillet", "Aout", "Septembre", "Octobre", "Novembre", "Decembre")</f>
        <v>Octobre</v>
      </c>
      <c r="H1150" s="153">
        <v>42660</v>
      </c>
      <c r="I1150" s="84" t="s">
        <v>1049</v>
      </c>
      <c r="J1150" s="162" t="s">
        <v>1053</v>
      </c>
      <c r="K1150" s="162" t="s">
        <v>1064</v>
      </c>
      <c r="L1150" s="72" t="s">
        <v>1897</v>
      </c>
      <c r="M1150" s="80" t="str">
        <f>IFERROR(VLOOKUP(K1150,REFERENCES!R:S,2,FALSE),"")</f>
        <v>Nombre</v>
      </c>
      <c r="N1150" s="154">
        <v>125</v>
      </c>
      <c r="O1150" s="75"/>
      <c r="P1150" s="75"/>
      <c r="Q1150" s="75"/>
      <c r="R1150" s="79">
        <v>625</v>
      </c>
      <c r="S1150" s="75">
        <v>125</v>
      </c>
      <c r="T1150" s="162" t="s">
        <v>1040</v>
      </c>
      <c r="U1150" s="162" t="s">
        <v>20</v>
      </c>
      <c r="V1150" s="162" t="s">
        <v>554</v>
      </c>
      <c r="W1150" s="86" t="s">
        <v>1432</v>
      </c>
      <c r="Y1150" s="162" t="s">
        <v>1035</v>
      </c>
      <c r="Z1150" s="162" t="s">
        <v>1069</v>
      </c>
      <c r="AB1150" s="162" t="str">
        <f>UPPER(LEFT(A1150,3)&amp;YEAR(H1150)&amp;MONTH(H1150)&amp;DAY((H1150))&amp;LEFT(U1150,2)&amp;LEFT(V1150,2)&amp;LEFT(W1150,2))</f>
        <v>DIA20161017SUTO2È</v>
      </c>
      <c r="AC1150" s="162">
        <f>COUNTIF($AB$4:$AB$297,AB1150)</f>
        <v>0</v>
      </c>
      <c r="AD1150" s="162" t="str">
        <f>VLOOKUP(U1150,NIVEAUXADMIN!A:B,2,FALSE)</f>
        <v>HT07</v>
      </c>
      <c r="AE1150" s="162" t="str">
        <f>VLOOKUP(V1150,NIVEAUXADMIN!E:F,2,FALSE)</f>
        <v>HT07712</v>
      </c>
      <c r="AF1150" s="162" t="str">
        <f>VLOOKUP(W1150,NIVEAUXADMIN!I:J,2,FALSE)</f>
        <v>HT07712-02</v>
      </c>
      <c r="AG1150" s="162">
        <f>IF(SUMPRODUCT(($A$4:$A1150=A1150)*($V$4:$V1150=V1150))&gt;1,0,1)</f>
        <v>1</v>
      </c>
    </row>
    <row r="1151" spans="1:33" s="162" customFormat="1" ht="15" customHeight="1">
      <c r="A1151" s="162" t="s">
        <v>65</v>
      </c>
      <c r="B1151" s="162" t="s">
        <v>2899</v>
      </c>
      <c r="C1151" s="162" t="s">
        <v>26</v>
      </c>
      <c r="D1151" s="162" t="s">
        <v>87</v>
      </c>
      <c r="E1151" s="162" t="s">
        <v>1207</v>
      </c>
      <c r="F1151" s="162" t="s">
        <v>16</v>
      </c>
      <c r="G1151" s="162" t="str">
        <f>CHOOSE(MONTH(H1151), "Janvier", "Fevrier", "Mars", "Avril", "Mai", "Juin", "Juillet", "Aout", "Septembre", "Octobre", "Novembre", "Decembre")</f>
        <v>Octobre</v>
      </c>
      <c r="H1151" s="153">
        <v>42660</v>
      </c>
      <c r="I1151" s="84" t="s">
        <v>1051</v>
      </c>
      <c r="J1151" s="162" t="s">
        <v>1052</v>
      </c>
      <c r="K1151" s="162" t="s">
        <v>1062</v>
      </c>
      <c r="L1151" s="72" t="s">
        <v>1890</v>
      </c>
      <c r="M1151" s="80" t="str">
        <f>IFERROR(VLOOKUP(K1151,REFERENCES!R:S,2,FALSE),"")</f>
        <v>Nombre</v>
      </c>
      <c r="N1151" s="154">
        <v>125</v>
      </c>
      <c r="O1151" s="75"/>
      <c r="P1151" s="75"/>
      <c r="Q1151" s="75"/>
      <c r="R1151" s="79">
        <v>625</v>
      </c>
      <c r="S1151" s="75">
        <v>125</v>
      </c>
      <c r="T1151" s="162" t="s">
        <v>1040</v>
      </c>
      <c r="U1151" s="162" t="s">
        <v>20</v>
      </c>
      <c r="V1151" s="162" t="s">
        <v>554</v>
      </c>
      <c r="W1151" s="86" t="s">
        <v>1432</v>
      </c>
      <c r="Y1151" s="162" t="s">
        <v>1035</v>
      </c>
      <c r="Z1151" s="162" t="s">
        <v>1069</v>
      </c>
      <c r="AB1151" s="162" t="str">
        <f>UPPER(LEFT(A1151,3)&amp;YEAR(H1151)&amp;MONTH(H1151)&amp;DAY((H1151))&amp;LEFT(U1151,2)&amp;LEFT(V1151,2)&amp;LEFT(W1151,2))</f>
        <v>DIA20161017SUTO2È</v>
      </c>
      <c r="AC1151" s="162">
        <f>COUNTIF($AB$4:$AB$297,AB1151)</f>
        <v>0</v>
      </c>
      <c r="AD1151" s="162" t="str">
        <f>VLOOKUP(U1151,NIVEAUXADMIN!A:B,2,FALSE)</f>
        <v>HT07</v>
      </c>
      <c r="AE1151" s="162" t="str">
        <f>VLOOKUP(V1151,NIVEAUXADMIN!E:F,2,FALSE)</f>
        <v>HT07712</v>
      </c>
      <c r="AF1151" s="162" t="str">
        <f>VLOOKUP(W1151,NIVEAUXADMIN!I:J,2,FALSE)</f>
        <v>HT07712-02</v>
      </c>
      <c r="AG1151" s="162">
        <f>IF(SUMPRODUCT(($A$4:$A1151=A1151)*($V$4:$V1151=V1151))&gt;1,0,1)</f>
        <v>0</v>
      </c>
    </row>
    <row r="1152" spans="1:33" s="162" customFormat="1" ht="15" customHeight="1">
      <c r="A1152" s="162" t="s">
        <v>65</v>
      </c>
      <c r="B1152" s="162" t="s">
        <v>2899</v>
      </c>
      <c r="C1152" s="162" t="s">
        <v>26</v>
      </c>
      <c r="D1152" s="162" t="s">
        <v>87</v>
      </c>
      <c r="E1152" s="162" t="s">
        <v>1207</v>
      </c>
      <c r="F1152" s="162" t="s">
        <v>16</v>
      </c>
      <c r="G1152" s="162" t="str">
        <f>CHOOSE(MONTH(H1152), "Janvier", "Fevrier", "Mars", "Avril", "Mai", "Juin", "Juillet", "Aout", "Septembre", "Octobre", "Novembre", "Decembre")</f>
        <v>Octobre</v>
      </c>
      <c r="H1152" s="153">
        <v>42660</v>
      </c>
      <c r="I1152" s="84" t="s">
        <v>1049</v>
      </c>
      <c r="J1152" s="162" t="s">
        <v>1053</v>
      </c>
      <c r="K1152" s="162" t="s">
        <v>1064</v>
      </c>
      <c r="L1152" s="72" t="s">
        <v>1897</v>
      </c>
      <c r="M1152" s="80" t="str">
        <f>IFERROR(VLOOKUP(K1152,REFERENCES!R:S,2,FALSE),"")</f>
        <v>Nombre</v>
      </c>
      <c r="N1152" s="154">
        <v>97</v>
      </c>
      <c r="O1152" s="75"/>
      <c r="P1152" s="75"/>
      <c r="Q1152" s="75"/>
      <c r="R1152" s="79">
        <v>485</v>
      </c>
      <c r="S1152" s="75">
        <v>97</v>
      </c>
      <c r="T1152" s="162" t="s">
        <v>1040</v>
      </c>
      <c r="U1152" s="162" t="s">
        <v>20</v>
      </c>
      <c r="V1152" s="162" t="s">
        <v>554</v>
      </c>
      <c r="W1152" s="86" t="s">
        <v>1602</v>
      </c>
      <c r="Y1152" s="162" t="s">
        <v>1035</v>
      </c>
      <c r="Z1152" s="162" t="s">
        <v>1069</v>
      </c>
      <c r="AB1152" s="162" t="str">
        <f>UPPER(LEFT(A1152,3)&amp;YEAR(H1152)&amp;MONTH(H1152)&amp;DAY((H1152))&amp;LEFT(U1152,2)&amp;LEFT(V1152,2)&amp;LEFT(W1152,2))</f>
        <v>DIA20161017SUTO3È</v>
      </c>
      <c r="AC1152" s="162">
        <f>COUNTIF($AB$4:$AB$297,AB1152)</f>
        <v>0</v>
      </c>
      <c r="AD1152" s="162" t="str">
        <f>VLOOKUP(U1152,NIVEAUXADMIN!A:B,2,FALSE)</f>
        <v>HT07</v>
      </c>
      <c r="AE1152" s="162" t="str">
        <f>VLOOKUP(V1152,NIVEAUXADMIN!E:F,2,FALSE)</f>
        <v>HT07712</v>
      </c>
      <c r="AF1152" s="162" t="str">
        <f>VLOOKUP(W1152,NIVEAUXADMIN!I:J,2,FALSE)</f>
        <v>HT07712-03</v>
      </c>
      <c r="AG1152" s="162">
        <f>IF(SUMPRODUCT(($A$4:$A1152=A1152)*($V$4:$V1152=V1152))&gt;1,0,1)</f>
        <v>0</v>
      </c>
    </row>
    <row r="1153" spans="1:33" s="162" customFormat="1" ht="15" customHeight="1">
      <c r="A1153" s="162" t="s">
        <v>65</v>
      </c>
      <c r="B1153" s="162" t="s">
        <v>2899</v>
      </c>
      <c r="C1153" s="162" t="s">
        <v>26</v>
      </c>
      <c r="D1153" s="162" t="s">
        <v>87</v>
      </c>
      <c r="E1153" s="162" t="s">
        <v>1207</v>
      </c>
      <c r="F1153" s="162" t="s">
        <v>16</v>
      </c>
      <c r="G1153" s="162" t="str">
        <f>CHOOSE(MONTH(H1153), "Janvier", "Fevrier", "Mars", "Avril", "Mai", "Juin", "Juillet", "Aout", "Septembre", "Octobre", "Novembre", "Decembre")</f>
        <v>Octobre</v>
      </c>
      <c r="H1153" s="153">
        <v>42660</v>
      </c>
      <c r="I1153" s="84" t="s">
        <v>1051</v>
      </c>
      <c r="J1153" s="162" t="s">
        <v>1052</v>
      </c>
      <c r="K1153" s="162" t="s">
        <v>1062</v>
      </c>
      <c r="L1153" s="72" t="s">
        <v>1890</v>
      </c>
      <c r="M1153" s="80" t="str">
        <f>IFERROR(VLOOKUP(K1153,REFERENCES!R:S,2,FALSE),"")</f>
        <v>Nombre</v>
      </c>
      <c r="N1153" s="154">
        <v>97</v>
      </c>
      <c r="O1153" s="75"/>
      <c r="P1153" s="75"/>
      <c r="Q1153" s="75"/>
      <c r="R1153" s="79">
        <v>485</v>
      </c>
      <c r="S1153" s="75">
        <v>97</v>
      </c>
      <c r="T1153" s="162" t="s">
        <v>1040</v>
      </c>
      <c r="U1153" s="162" t="s">
        <v>20</v>
      </c>
      <c r="V1153" s="162" t="s">
        <v>554</v>
      </c>
      <c r="W1153" s="86" t="s">
        <v>1602</v>
      </c>
      <c r="Y1153" s="162" t="s">
        <v>1035</v>
      </c>
      <c r="Z1153" s="162" t="s">
        <v>1069</v>
      </c>
      <c r="AB1153" s="162" t="str">
        <f>UPPER(LEFT(A1153,3)&amp;YEAR(H1153)&amp;MONTH(H1153)&amp;DAY((H1153))&amp;LEFT(U1153,2)&amp;LEFT(V1153,2)&amp;LEFT(W1153,2))</f>
        <v>DIA20161017SUTO3È</v>
      </c>
      <c r="AC1153" s="162">
        <f>COUNTIF($AB$4:$AB$297,AB1153)</f>
        <v>0</v>
      </c>
      <c r="AD1153" s="162" t="str">
        <f>VLOOKUP(U1153,NIVEAUXADMIN!A:B,2,FALSE)</f>
        <v>HT07</v>
      </c>
      <c r="AE1153" s="162" t="str">
        <f>VLOOKUP(V1153,NIVEAUXADMIN!E:F,2,FALSE)</f>
        <v>HT07712</v>
      </c>
      <c r="AF1153" s="162" t="str">
        <f>VLOOKUP(W1153,NIVEAUXADMIN!I:J,2,FALSE)</f>
        <v>HT07712-03</v>
      </c>
      <c r="AG1153" s="162">
        <f>IF(SUMPRODUCT(($A$4:$A1153=A1153)*($V$4:$V1153=V1153))&gt;1,0,1)</f>
        <v>0</v>
      </c>
    </row>
    <row r="1154" spans="1:33" s="162" customFormat="1" ht="15" customHeight="1">
      <c r="A1154" s="162" t="s">
        <v>65</v>
      </c>
      <c r="B1154" s="162" t="s">
        <v>2899</v>
      </c>
      <c r="C1154" s="162" t="s">
        <v>26</v>
      </c>
      <c r="D1154" s="162" t="s">
        <v>87</v>
      </c>
      <c r="E1154" s="162" t="s">
        <v>1207</v>
      </c>
      <c r="F1154" s="162" t="s">
        <v>16</v>
      </c>
      <c r="G1154" s="162" t="str">
        <f>CHOOSE(MONTH(H1154), "Janvier", "Fevrier", "Mars", "Avril", "Mai", "Juin", "Juillet", "Aout", "Septembre", "Octobre", "Novembre", "Decembre")</f>
        <v>Octobre</v>
      </c>
      <c r="H1154" s="153">
        <v>42663</v>
      </c>
      <c r="I1154" s="84" t="s">
        <v>1049</v>
      </c>
      <c r="J1154" s="162" t="s">
        <v>1053</v>
      </c>
      <c r="K1154" s="162" t="s">
        <v>1064</v>
      </c>
      <c r="L1154" s="72" t="s">
        <v>1897</v>
      </c>
      <c r="M1154" s="80" t="str">
        <f>IFERROR(VLOOKUP(K1154,REFERENCES!R:S,2,FALSE),"")</f>
        <v>Nombre</v>
      </c>
      <c r="N1154" s="154">
        <v>85</v>
      </c>
      <c r="O1154" s="75"/>
      <c r="P1154" s="75"/>
      <c r="Q1154" s="75"/>
      <c r="R1154" s="79">
        <v>425</v>
      </c>
      <c r="S1154" s="75">
        <v>85</v>
      </c>
      <c r="T1154" s="162" t="s">
        <v>1040</v>
      </c>
      <c r="U1154" s="162" t="s">
        <v>20</v>
      </c>
      <c r="V1154" s="162" t="s">
        <v>253</v>
      </c>
      <c r="W1154" s="86" t="s">
        <v>1362</v>
      </c>
      <c r="X1154" s="162" t="s">
        <v>1899</v>
      </c>
      <c r="Y1154" s="162" t="s">
        <v>1035</v>
      </c>
      <c r="Z1154" s="162" t="s">
        <v>1069</v>
      </c>
      <c r="AB1154" s="162" t="str">
        <f>UPPER(LEFT(A1154,3)&amp;YEAR(H1154)&amp;MONTH(H1154)&amp;DAY((H1154))&amp;LEFT(U1154,2)&amp;LEFT(V1154,2)&amp;LEFT(W1154,2))</f>
        <v>DIA20161020SUAQ1È</v>
      </c>
      <c r="AC1154" s="162">
        <f>COUNTIF($AB$4:$AB$297,AB1154)</f>
        <v>0</v>
      </c>
      <c r="AD1154" s="162" t="str">
        <f>VLOOKUP(U1154,NIVEAUXADMIN!A:B,2,FALSE)</f>
        <v>HT07</v>
      </c>
      <c r="AE1154" s="162" t="str">
        <f>VLOOKUP(V1154,NIVEAUXADMIN!E:F,2,FALSE)</f>
        <v>HT07731</v>
      </c>
      <c r="AF1154" s="162" t="str">
        <f>VLOOKUP(W1154,NIVEAUXADMIN!I:J,2,FALSE)</f>
        <v>HT07731-01</v>
      </c>
      <c r="AG1154" s="162">
        <f>IF(SUMPRODUCT(($A$4:$A1154=A1154)*($V$4:$V1154=V1154))&gt;1,0,1)</f>
        <v>0</v>
      </c>
    </row>
    <row r="1155" spans="1:33" s="162" customFormat="1" ht="15" customHeight="1">
      <c r="A1155" s="162" t="s">
        <v>65</v>
      </c>
      <c r="B1155" s="162" t="s">
        <v>2899</v>
      </c>
      <c r="C1155" s="162" t="s">
        <v>26</v>
      </c>
      <c r="D1155" s="162" t="s">
        <v>87</v>
      </c>
      <c r="E1155" s="162" t="s">
        <v>1207</v>
      </c>
      <c r="F1155" s="162" t="s">
        <v>16</v>
      </c>
      <c r="G1155" s="162" t="str">
        <f>CHOOSE(MONTH(H1155), "Janvier", "Fevrier", "Mars", "Avril", "Mai", "Juin", "Juillet", "Aout", "Septembre", "Octobre", "Novembre", "Decembre")</f>
        <v>Octobre</v>
      </c>
      <c r="H1155" s="153">
        <v>42663</v>
      </c>
      <c r="I1155" s="84" t="s">
        <v>1051</v>
      </c>
      <c r="J1155" s="162" t="s">
        <v>1052</v>
      </c>
      <c r="K1155" s="162" t="s">
        <v>1062</v>
      </c>
      <c r="L1155" s="72" t="s">
        <v>1890</v>
      </c>
      <c r="M1155" s="80" t="str">
        <f>IFERROR(VLOOKUP(K1155,REFERENCES!R:S,2,FALSE),"")</f>
        <v>Nombre</v>
      </c>
      <c r="N1155" s="154">
        <v>85</v>
      </c>
      <c r="O1155" s="75"/>
      <c r="P1155" s="75"/>
      <c r="Q1155" s="75"/>
      <c r="R1155" s="79">
        <v>425</v>
      </c>
      <c r="S1155" s="75">
        <v>85</v>
      </c>
      <c r="T1155" s="162" t="s">
        <v>1040</v>
      </c>
      <c r="U1155" s="162" t="s">
        <v>20</v>
      </c>
      <c r="V1155" s="162" t="s">
        <v>253</v>
      </c>
      <c r="W1155" s="86" t="s">
        <v>1362</v>
      </c>
      <c r="X1155" s="162" t="s">
        <v>1899</v>
      </c>
      <c r="Y1155" s="162" t="s">
        <v>1035</v>
      </c>
      <c r="Z1155" s="162" t="s">
        <v>1069</v>
      </c>
      <c r="AB1155" s="162" t="str">
        <f>UPPER(LEFT(A1155,3)&amp;YEAR(H1155)&amp;MONTH(H1155)&amp;DAY((H1155))&amp;LEFT(U1155,2)&amp;LEFT(V1155,2)&amp;LEFT(W1155,2))</f>
        <v>DIA20161020SUAQ1È</v>
      </c>
      <c r="AC1155" s="162">
        <f>COUNTIF($AB$4:$AB$297,AB1155)</f>
        <v>0</v>
      </c>
      <c r="AD1155" s="162" t="str">
        <f>VLOOKUP(U1155,NIVEAUXADMIN!A:B,2,FALSE)</f>
        <v>HT07</v>
      </c>
      <c r="AE1155" s="162" t="str">
        <f>VLOOKUP(V1155,NIVEAUXADMIN!E:F,2,FALSE)</f>
        <v>HT07731</v>
      </c>
      <c r="AF1155" s="162" t="str">
        <f>VLOOKUP(W1155,NIVEAUXADMIN!I:J,2,FALSE)</f>
        <v>HT07731-01</v>
      </c>
      <c r="AG1155" s="162">
        <f>IF(SUMPRODUCT(($A$4:$A1155=A1155)*($V$4:$V1155=V1155))&gt;1,0,1)</f>
        <v>0</v>
      </c>
    </row>
    <row r="1156" spans="1:33" s="162" customFormat="1" ht="15" customHeight="1">
      <c r="A1156" s="162" t="s">
        <v>65</v>
      </c>
      <c r="B1156" s="162" t="s">
        <v>2899</v>
      </c>
      <c r="C1156" s="162" t="s">
        <v>26</v>
      </c>
      <c r="D1156" s="162" t="s">
        <v>87</v>
      </c>
      <c r="E1156" s="162" t="s">
        <v>1207</v>
      </c>
      <c r="F1156" s="162" t="s">
        <v>16</v>
      </c>
      <c r="G1156" s="162" t="str">
        <f>CHOOSE(MONTH(H1156), "Janvier", "Fevrier", "Mars", "Avril", "Mai", "Juin", "Juillet", "Aout", "Septembre", "Octobre", "Novembre", "Decembre")</f>
        <v>Octobre</v>
      </c>
      <c r="H1156" s="153">
        <v>42663</v>
      </c>
      <c r="I1156" s="84" t="s">
        <v>1049</v>
      </c>
      <c r="J1156" s="162" t="s">
        <v>1053</v>
      </c>
      <c r="K1156" s="162" t="s">
        <v>1064</v>
      </c>
      <c r="L1156" s="72" t="s">
        <v>1897</v>
      </c>
      <c r="M1156" s="80" t="str">
        <f>IFERROR(VLOOKUP(K1156,REFERENCES!R:S,2,FALSE),"")</f>
        <v>Nombre</v>
      </c>
      <c r="N1156" s="154">
        <v>95</v>
      </c>
      <c r="O1156" s="75"/>
      <c r="P1156" s="75"/>
      <c r="Q1156" s="75"/>
      <c r="R1156" s="79">
        <v>475</v>
      </c>
      <c r="S1156" s="75">
        <v>95</v>
      </c>
      <c r="T1156" s="162" t="s">
        <v>1040</v>
      </c>
      <c r="U1156" s="162" t="s">
        <v>20</v>
      </c>
      <c r="V1156" s="162" t="s">
        <v>517</v>
      </c>
      <c r="W1156" s="86" t="s">
        <v>1336</v>
      </c>
      <c r="Y1156" s="162" t="s">
        <v>1035</v>
      </c>
      <c r="Z1156" s="162" t="s">
        <v>1069</v>
      </c>
      <c r="AB1156" s="162" t="str">
        <f>UPPER(LEFT(A1156,3)&amp;YEAR(H1156)&amp;MONTH(H1156)&amp;DAY((H1156))&amp;LEFT(U1156,2)&amp;LEFT(V1156,2)&amp;LEFT(W1156,2))</f>
        <v>DIA20161020SUCH1È</v>
      </c>
      <c r="AC1156" s="162">
        <f>COUNTIF($AB$4:$AB$297,AB1156)</f>
        <v>0</v>
      </c>
      <c r="AD1156" s="162" t="str">
        <f>VLOOKUP(U1156,NIVEAUXADMIN!A:B,2,FALSE)</f>
        <v>HT07</v>
      </c>
      <c r="AE1156" s="162" t="str">
        <f>VLOOKUP(V1156,NIVEAUXADMIN!E:F,2,FALSE)</f>
        <v>HT07713</v>
      </c>
      <c r="AF1156" s="162" t="str">
        <f>VLOOKUP(W1156,NIVEAUXADMIN!I:J,2,FALSE)</f>
        <v>HT07713-01</v>
      </c>
      <c r="AG1156" s="162">
        <f>IF(SUMPRODUCT(($A$4:$A1156=A1156)*($V$4:$V1156=V1156))&gt;1,0,1)</f>
        <v>0</v>
      </c>
    </row>
    <row r="1157" spans="1:33" s="162" customFormat="1" ht="15" customHeight="1">
      <c r="A1157" s="162" t="s">
        <v>65</v>
      </c>
      <c r="B1157" s="162" t="s">
        <v>2899</v>
      </c>
      <c r="C1157" s="162" t="s">
        <v>26</v>
      </c>
      <c r="D1157" s="162" t="s">
        <v>87</v>
      </c>
      <c r="E1157" s="162" t="s">
        <v>1207</v>
      </c>
      <c r="F1157" s="162" t="s">
        <v>16</v>
      </c>
      <c r="G1157" s="162" t="str">
        <f>CHOOSE(MONTH(H1157), "Janvier", "Fevrier", "Mars", "Avril", "Mai", "Juin", "Juillet", "Aout", "Septembre", "Octobre", "Novembre", "Decembre")</f>
        <v>Octobre</v>
      </c>
      <c r="H1157" s="153">
        <v>42663</v>
      </c>
      <c r="I1157" s="84" t="s">
        <v>1051</v>
      </c>
      <c r="J1157" s="162" t="s">
        <v>1052</v>
      </c>
      <c r="K1157" s="162" t="s">
        <v>1062</v>
      </c>
      <c r="L1157" s="72" t="s">
        <v>1890</v>
      </c>
      <c r="M1157" s="80" t="str">
        <f>IFERROR(VLOOKUP(K1157,REFERENCES!R:S,2,FALSE),"")</f>
        <v>Nombre</v>
      </c>
      <c r="N1157" s="154">
        <v>95</v>
      </c>
      <c r="O1157" s="75"/>
      <c r="P1157" s="75"/>
      <c r="Q1157" s="75"/>
      <c r="R1157" s="79">
        <v>475</v>
      </c>
      <c r="S1157" s="75">
        <v>95</v>
      </c>
      <c r="T1157" s="162" t="s">
        <v>1040</v>
      </c>
      <c r="U1157" s="162" t="s">
        <v>20</v>
      </c>
      <c r="V1157" s="162" t="s">
        <v>517</v>
      </c>
      <c r="W1157" s="86" t="s">
        <v>1336</v>
      </c>
      <c r="Y1157" s="162" t="s">
        <v>1035</v>
      </c>
      <c r="Z1157" s="162" t="s">
        <v>1069</v>
      </c>
      <c r="AB1157" s="162" t="str">
        <f>UPPER(LEFT(A1157,3)&amp;YEAR(H1157)&amp;MONTH(H1157)&amp;DAY((H1157))&amp;LEFT(U1157,2)&amp;LEFT(V1157,2)&amp;LEFT(W1157,2))</f>
        <v>DIA20161020SUCH1È</v>
      </c>
      <c r="AC1157" s="162">
        <f>COUNTIF($AB$4:$AB$297,AB1157)</f>
        <v>0</v>
      </c>
      <c r="AD1157" s="162" t="str">
        <f>VLOOKUP(U1157,NIVEAUXADMIN!A:B,2,FALSE)</f>
        <v>HT07</v>
      </c>
      <c r="AE1157" s="162" t="str">
        <f>VLOOKUP(V1157,NIVEAUXADMIN!E:F,2,FALSE)</f>
        <v>HT07713</v>
      </c>
      <c r="AF1157" s="162" t="str">
        <f>VLOOKUP(W1157,NIVEAUXADMIN!I:J,2,FALSE)</f>
        <v>HT07713-01</v>
      </c>
      <c r="AG1157" s="162">
        <f>IF(SUMPRODUCT(($A$4:$A1157=A1157)*($V$4:$V1157=V1157))&gt;1,0,1)</f>
        <v>0</v>
      </c>
    </row>
    <row r="1158" spans="1:33" s="162" customFormat="1" ht="15" customHeight="1">
      <c r="A1158" s="162" t="s">
        <v>65</v>
      </c>
      <c r="B1158" s="162" t="s">
        <v>2899</v>
      </c>
      <c r="C1158" s="162" t="s">
        <v>26</v>
      </c>
      <c r="D1158" s="162" t="s">
        <v>87</v>
      </c>
      <c r="E1158" s="162" t="s">
        <v>1207</v>
      </c>
      <c r="F1158" s="162" t="s">
        <v>16</v>
      </c>
      <c r="G1158" s="162" t="str">
        <f>CHOOSE(MONTH(H1158), "Janvier", "Fevrier", "Mars", "Avril", "Mai", "Juin", "Juillet", "Aout", "Septembre", "Octobre", "Novembre", "Decembre")</f>
        <v>Octobre</v>
      </c>
      <c r="H1158" s="153">
        <v>42666</v>
      </c>
      <c r="I1158" s="84" t="s">
        <v>1049</v>
      </c>
      <c r="J1158" s="162" t="s">
        <v>1053</v>
      </c>
      <c r="K1158" s="162" t="s">
        <v>1064</v>
      </c>
      <c r="L1158" s="72" t="s">
        <v>1897</v>
      </c>
      <c r="M1158" s="80" t="str">
        <f>IFERROR(VLOOKUP(K1158,REFERENCES!R:S,2,FALSE),"")</f>
        <v>Nombre</v>
      </c>
      <c r="N1158" s="154">
        <v>50</v>
      </c>
      <c r="O1158" s="75"/>
      <c r="P1158" s="75"/>
      <c r="Q1158" s="75"/>
      <c r="R1158" s="79">
        <v>250</v>
      </c>
      <c r="S1158" s="75">
        <v>50</v>
      </c>
      <c r="T1158" s="162" t="s">
        <v>1040</v>
      </c>
      <c r="U1158" s="162" t="s">
        <v>20</v>
      </c>
      <c r="V1158" s="162" t="s">
        <v>499</v>
      </c>
      <c r="W1158" s="86" t="s">
        <v>1606</v>
      </c>
      <c r="X1158" s="162" t="s">
        <v>1152</v>
      </c>
      <c r="Y1158" s="162" t="s">
        <v>1035</v>
      </c>
      <c r="Z1158" s="162" t="s">
        <v>1069</v>
      </c>
      <c r="AB1158" s="162" t="str">
        <f>UPPER(LEFT(A1158,3)&amp;YEAR(H1158)&amp;MONTH(H1158)&amp;DAY((H1158))&amp;LEFT(U1158,2)&amp;LEFT(V1158,2)&amp;LEFT(W1158,2))</f>
        <v>DIA20161023SUCA3È</v>
      </c>
      <c r="AC1158" s="162">
        <f>COUNTIF($AB$4:$AB$297,AB1158)</f>
        <v>0</v>
      </c>
      <c r="AD1158" s="162" t="str">
        <f>VLOOKUP(U1158,NIVEAUXADMIN!A:B,2,FALSE)</f>
        <v>HT07</v>
      </c>
      <c r="AE1158" s="162" t="str">
        <f>VLOOKUP(V1158,NIVEAUXADMIN!E:F,2,FALSE)</f>
        <v>HT07714</v>
      </c>
      <c r="AF1158" s="162" t="str">
        <f>VLOOKUP(W1158,NIVEAUXADMIN!I:J,2,FALSE)</f>
        <v>HT07714-03</v>
      </c>
      <c r="AG1158" s="162">
        <f>IF(SUMPRODUCT(($A$4:$A1158=A1158)*($V$4:$V1158=V1158))&gt;1,0,1)</f>
        <v>0</v>
      </c>
    </row>
    <row r="1159" spans="1:33" s="162" customFormat="1" ht="15" customHeight="1">
      <c r="A1159" s="162" t="s">
        <v>65</v>
      </c>
      <c r="B1159" s="162" t="s">
        <v>2899</v>
      </c>
      <c r="C1159" s="162" t="s">
        <v>26</v>
      </c>
      <c r="D1159" s="162" t="s">
        <v>87</v>
      </c>
      <c r="E1159" s="162" t="s">
        <v>1207</v>
      </c>
      <c r="F1159" s="162" t="s">
        <v>16</v>
      </c>
      <c r="G1159" s="162" t="str">
        <f>CHOOSE(MONTH(H1159), "Janvier", "Fevrier", "Mars", "Avril", "Mai", "Juin", "Juillet", "Aout", "Septembre", "Octobre", "Novembre", "Decembre")</f>
        <v>Octobre</v>
      </c>
      <c r="H1159" s="153">
        <v>42666</v>
      </c>
      <c r="I1159" s="84" t="s">
        <v>1051</v>
      </c>
      <c r="J1159" s="162" t="s">
        <v>1052</v>
      </c>
      <c r="K1159" s="162" t="s">
        <v>1062</v>
      </c>
      <c r="L1159" s="72" t="s">
        <v>1890</v>
      </c>
      <c r="M1159" s="80" t="str">
        <f>IFERROR(VLOOKUP(K1159,REFERENCES!R:S,2,FALSE),"")</f>
        <v>Nombre</v>
      </c>
      <c r="N1159" s="154">
        <v>50</v>
      </c>
      <c r="O1159" s="75"/>
      <c r="P1159" s="75"/>
      <c r="Q1159" s="75"/>
      <c r="R1159" s="79">
        <v>250</v>
      </c>
      <c r="S1159" s="75">
        <v>50</v>
      </c>
      <c r="T1159" s="162" t="s">
        <v>1040</v>
      </c>
      <c r="U1159" s="162" t="s">
        <v>20</v>
      </c>
      <c r="V1159" s="162" t="s">
        <v>499</v>
      </c>
      <c r="W1159" s="86" t="s">
        <v>1606</v>
      </c>
      <c r="X1159" s="162" t="s">
        <v>1152</v>
      </c>
      <c r="Y1159" s="162" t="s">
        <v>1035</v>
      </c>
      <c r="Z1159" s="162" t="s">
        <v>1069</v>
      </c>
      <c r="AB1159" s="162" t="str">
        <f>UPPER(LEFT(A1159,3)&amp;YEAR(H1159)&amp;MONTH(H1159)&amp;DAY((H1159))&amp;LEFT(U1159,2)&amp;LEFT(V1159,2)&amp;LEFT(W1159,2))</f>
        <v>DIA20161023SUCA3È</v>
      </c>
      <c r="AC1159" s="162">
        <f>COUNTIF($AB$4:$AB$297,AB1159)</f>
        <v>0</v>
      </c>
      <c r="AD1159" s="162" t="str">
        <f>VLOOKUP(U1159,NIVEAUXADMIN!A:B,2,FALSE)</f>
        <v>HT07</v>
      </c>
      <c r="AE1159" s="162" t="str">
        <f>VLOOKUP(V1159,NIVEAUXADMIN!E:F,2,FALSE)</f>
        <v>HT07714</v>
      </c>
      <c r="AF1159" s="162" t="str">
        <f>VLOOKUP(W1159,NIVEAUXADMIN!I:J,2,FALSE)</f>
        <v>HT07714-03</v>
      </c>
      <c r="AG1159" s="162">
        <f>IF(SUMPRODUCT(($A$4:$A1159=A1159)*($V$4:$V1159=V1159))&gt;1,0,1)</f>
        <v>0</v>
      </c>
    </row>
    <row r="1160" spans="1:33" s="162" customFormat="1" ht="15" customHeight="1">
      <c r="A1160" s="162" t="s">
        <v>65</v>
      </c>
      <c r="B1160" s="162" t="s">
        <v>2899</v>
      </c>
      <c r="C1160" s="162" t="s">
        <v>26</v>
      </c>
      <c r="D1160" s="162" t="s">
        <v>87</v>
      </c>
      <c r="E1160" s="162" t="s">
        <v>1207</v>
      </c>
      <c r="F1160" s="162" t="s">
        <v>16</v>
      </c>
      <c r="G1160" s="162" t="str">
        <f>CHOOSE(MONTH(H1160), "Janvier", "Fevrier", "Mars", "Avril", "Mai", "Juin", "Juillet", "Aout", "Septembre", "Octobre", "Novembre", "Decembre")</f>
        <v>Octobre</v>
      </c>
      <c r="H1160" s="153">
        <v>42668</v>
      </c>
      <c r="I1160" s="84" t="s">
        <v>1049</v>
      </c>
      <c r="J1160" s="162" t="s">
        <v>1053</v>
      </c>
      <c r="K1160" s="162" t="s">
        <v>1064</v>
      </c>
      <c r="L1160" s="72" t="s">
        <v>1897</v>
      </c>
      <c r="M1160" s="80" t="str">
        <f>IFERROR(VLOOKUP(K1160,REFERENCES!R:S,2,FALSE),"")</f>
        <v>Nombre</v>
      </c>
      <c r="N1160" s="154">
        <v>40</v>
      </c>
      <c r="O1160" s="75"/>
      <c r="P1160" s="75"/>
      <c r="Q1160" s="75"/>
      <c r="R1160" s="79">
        <v>200</v>
      </c>
      <c r="S1160" s="75">
        <v>40</v>
      </c>
      <c r="T1160" s="162" t="s">
        <v>1040</v>
      </c>
      <c r="U1160" s="162" t="s">
        <v>20</v>
      </c>
      <c r="V1160" s="162" t="s">
        <v>548</v>
      </c>
      <c r="W1160" s="86" t="s">
        <v>1670</v>
      </c>
      <c r="X1160" s="162" t="s">
        <v>1901</v>
      </c>
      <c r="Y1160" s="162" t="s">
        <v>1035</v>
      </c>
      <c r="Z1160" s="162" t="s">
        <v>1069</v>
      </c>
      <c r="AB1160" s="162" t="str">
        <f>UPPER(LEFT(A1160,3)&amp;YEAR(H1160)&amp;MONTH(H1160)&amp;DAY((H1160))&amp;LEFT(U1160,2)&amp;LEFT(V1160,2)&amp;LEFT(W1160,2))</f>
        <v>DIA20161025SUST4È</v>
      </c>
      <c r="AC1160" s="162">
        <f>COUNTIF($AB$4:$AB$297,AB1160)</f>
        <v>0</v>
      </c>
      <c r="AD1160" s="162" t="str">
        <f>VLOOKUP(U1160,NIVEAUXADMIN!A:B,2,FALSE)</f>
        <v>HT07</v>
      </c>
      <c r="AE1160" s="162" t="str">
        <f>VLOOKUP(V1160,NIVEAUXADMIN!E:F,2,FALSE)</f>
        <v>HT07732</v>
      </c>
      <c r="AF1160" s="162" t="str">
        <f>VLOOKUP(W1160,NIVEAUXADMIN!I:J,2,FALSE)</f>
        <v>HT07732-04</v>
      </c>
      <c r="AG1160" s="162">
        <f>IF(SUMPRODUCT(($A$4:$A1160=A1160)*($V$4:$V1160=V1160))&gt;1,0,1)</f>
        <v>1</v>
      </c>
    </row>
    <row r="1161" spans="1:33" s="162" customFormat="1" ht="15" customHeight="1">
      <c r="A1161" s="162" t="s">
        <v>65</v>
      </c>
      <c r="B1161" s="162" t="s">
        <v>2899</v>
      </c>
      <c r="C1161" s="162" t="s">
        <v>26</v>
      </c>
      <c r="D1161" s="162" t="s">
        <v>87</v>
      </c>
      <c r="E1161" s="162" t="s">
        <v>1207</v>
      </c>
      <c r="F1161" s="162" t="s">
        <v>16</v>
      </c>
      <c r="G1161" s="162" t="str">
        <f>CHOOSE(MONTH(H1161), "Janvier", "Fevrier", "Mars", "Avril", "Mai", "Juin", "Juillet", "Aout", "Septembre", "Octobre", "Novembre", "Decembre")</f>
        <v>Octobre</v>
      </c>
      <c r="H1161" s="153">
        <v>42668</v>
      </c>
      <c r="I1161" s="84" t="s">
        <v>1049</v>
      </c>
      <c r="J1161" s="162" t="s">
        <v>1053</v>
      </c>
      <c r="K1161" s="162" t="s">
        <v>1064</v>
      </c>
      <c r="L1161" s="72" t="s">
        <v>1897</v>
      </c>
      <c r="M1161" s="80" t="str">
        <f>IFERROR(VLOOKUP(K1161,REFERENCES!R:S,2,FALSE),"")</f>
        <v>Nombre</v>
      </c>
      <c r="N1161" s="154">
        <v>70</v>
      </c>
      <c r="O1161" s="75"/>
      <c r="P1161" s="75"/>
      <c r="Q1161" s="75"/>
      <c r="R1161" s="79">
        <v>350</v>
      </c>
      <c r="S1161" s="75">
        <v>70</v>
      </c>
      <c r="T1161" s="162" t="s">
        <v>1040</v>
      </c>
      <c r="U1161" s="162" t="s">
        <v>20</v>
      </c>
      <c r="V1161" s="162" t="s">
        <v>548</v>
      </c>
      <c r="W1161" s="86" t="s">
        <v>1670</v>
      </c>
      <c r="X1161" s="162" t="s">
        <v>1902</v>
      </c>
      <c r="Y1161" s="162" t="s">
        <v>1035</v>
      </c>
      <c r="Z1161" s="162" t="s">
        <v>1069</v>
      </c>
      <c r="AB1161" s="162" t="str">
        <f>UPPER(LEFT(A1161,3)&amp;YEAR(H1161)&amp;MONTH(H1161)&amp;DAY((H1161))&amp;LEFT(U1161,2)&amp;LEFT(V1161,2)&amp;LEFT(W1161,2))</f>
        <v>DIA20161025SUST4È</v>
      </c>
      <c r="AC1161" s="162">
        <f>COUNTIF($AB$4:$AB$297,AB1161)</f>
        <v>0</v>
      </c>
      <c r="AD1161" s="162" t="str">
        <f>VLOOKUP(U1161,NIVEAUXADMIN!A:B,2,FALSE)</f>
        <v>HT07</v>
      </c>
      <c r="AE1161" s="162" t="str">
        <f>VLOOKUP(V1161,NIVEAUXADMIN!E:F,2,FALSE)</f>
        <v>HT07732</v>
      </c>
      <c r="AF1161" s="162" t="str">
        <f>VLOOKUP(W1161,NIVEAUXADMIN!I:J,2,FALSE)</f>
        <v>HT07732-04</v>
      </c>
      <c r="AG1161" s="162">
        <f>IF(SUMPRODUCT(($A$4:$A1161=A1161)*($V$4:$V1161=V1161))&gt;1,0,1)</f>
        <v>0</v>
      </c>
    </row>
    <row r="1162" spans="1:33" s="162" customFormat="1" ht="15" customHeight="1">
      <c r="A1162" s="162" t="s">
        <v>65</v>
      </c>
      <c r="B1162" s="162" t="s">
        <v>2899</v>
      </c>
      <c r="C1162" s="162" t="s">
        <v>26</v>
      </c>
      <c r="D1162" s="162" t="s">
        <v>87</v>
      </c>
      <c r="E1162" s="162" t="s">
        <v>1207</v>
      </c>
      <c r="F1162" s="162" t="s">
        <v>16</v>
      </c>
      <c r="G1162" s="162" t="str">
        <f>CHOOSE(MONTH(H1162), "Janvier", "Fevrier", "Mars", "Avril", "Mai", "Juin", "Juillet", "Aout", "Septembre", "Octobre", "Novembre", "Decembre")</f>
        <v>Octobre</v>
      </c>
      <c r="H1162" s="153">
        <v>42668</v>
      </c>
      <c r="I1162" s="84" t="s">
        <v>1051</v>
      </c>
      <c r="J1162" s="162" t="s">
        <v>1052</v>
      </c>
      <c r="K1162" s="162" t="s">
        <v>1062</v>
      </c>
      <c r="L1162" s="72" t="s">
        <v>1890</v>
      </c>
      <c r="M1162" s="80" t="str">
        <f>IFERROR(VLOOKUP(K1162,REFERENCES!R:S,2,FALSE),"")</f>
        <v>Nombre</v>
      </c>
      <c r="N1162" s="154">
        <v>40</v>
      </c>
      <c r="O1162" s="75"/>
      <c r="P1162" s="75"/>
      <c r="Q1162" s="75"/>
      <c r="R1162" s="79">
        <v>200</v>
      </c>
      <c r="S1162" s="75">
        <v>40</v>
      </c>
      <c r="T1162" s="162" t="s">
        <v>1040</v>
      </c>
      <c r="U1162" s="162" t="s">
        <v>20</v>
      </c>
      <c r="V1162" s="162" t="s">
        <v>548</v>
      </c>
      <c r="W1162" s="86" t="s">
        <v>1670</v>
      </c>
      <c r="X1162" s="162" t="s">
        <v>1901</v>
      </c>
      <c r="Y1162" s="162" t="s">
        <v>1035</v>
      </c>
      <c r="Z1162" s="162" t="s">
        <v>1069</v>
      </c>
      <c r="AB1162" s="162" t="str">
        <f>UPPER(LEFT(A1162,3)&amp;YEAR(H1162)&amp;MONTH(H1162)&amp;DAY((H1162))&amp;LEFT(U1162,2)&amp;LEFT(V1162,2)&amp;LEFT(W1162,2))</f>
        <v>DIA20161025SUST4È</v>
      </c>
      <c r="AC1162" s="162">
        <f>COUNTIF($AB$4:$AB$297,AB1162)</f>
        <v>0</v>
      </c>
      <c r="AD1162" s="162" t="str">
        <f>VLOOKUP(U1162,NIVEAUXADMIN!A:B,2,FALSE)</f>
        <v>HT07</v>
      </c>
      <c r="AE1162" s="162" t="str">
        <f>VLOOKUP(V1162,NIVEAUXADMIN!E:F,2,FALSE)</f>
        <v>HT07732</v>
      </c>
      <c r="AF1162" s="162" t="str">
        <f>VLOOKUP(W1162,NIVEAUXADMIN!I:J,2,FALSE)</f>
        <v>HT07732-04</v>
      </c>
      <c r="AG1162" s="162">
        <f>IF(SUMPRODUCT(($A$4:$A1162=A1162)*($V$4:$V1162=V1162))&gt;1,0,1)</f>
        <v>0</v>
      </c>
    </row>
    <row r="1163" spans="1:33" s="162" customFormat="1" ht="15" customHeight="1">
      <c r="A1163" s="162" t="s">
        <v>65</v>
      </c>
      <c r="B1163" s="162" t="s">
        <v>2899</v>
      </c>
      <c r="C1163" s="162" t="s">
        <v>26</v>
      </c>
      <c r="D1163" s="162" t="s">
        <v>87</v>
      </c>
      <c r="E1163" s="162" t="s">
        <v>1207</v>
      </c>
      <c r="F1163" s="162" t="s">
        <v>16</v>
      </c>
      <c r="G1163" s="162" t="str">
        <f>CHOOSE(MONTH(H1163), "Janvier", "Fevrier", "Mars", "Avril", "Mai", "Juin", "Juillet", "Aout", "Septembre", "Octobre", "Novembre", "Decembre")</f>
        <v>Octobre</v>
      </c>
      <c r="H1163" s="153">
        <v>42668</v>
      </c>
      <c r="I1163" s="84" t="s">
        <v>1051</v>
      </c>
      <c r="J1163" s="162" t="s">
        <v>1052</v>
      </c>
      <c r="K1163" s="162" t="s">
        <v>1062</v>
      </c>
      <c r="L1163" s="72" t="s">
        <v>1890</v>
      </c>
      <c r="M1163" s="80" t="str">
        <f>IFERROR(VLOOKUP(K1163,REFERENCES!R:S,2,FALSE),"")</f>
        <v>Nombre</v>
      </c>
      <c r="N1163" s="154">
        <v>70</v>
      </c>
      <c r="O1163" s="75"/>
      <c r="P1163" s="75"/>
      <c r="Q1163" s="75"/>
      <c r="R1163" s="79">
        <v>350</v>
      </c>
      <c r="S1163" s="75">
        <v>70</v>
      </c>
      <c r="T1163" s="162" t="s">
        <v>1040</v>
      </c>
      <c r="U1163" s="162" t="s">
        <v>20</v>
      </c>
      <c r="V1163" s="162" t="s">
        <v>548</v>
      </c>
      <c r="W1163" s="86" t="s">
        <v>1670</v>
      </c>
      <c r="X1163" s="162" t="s">
        <v>1902</v>
      </c>
      <c r="Y1163" s="162" t="s">
        <v>1035</v>
      </c>
      <c r="Z1163" s="162" t="s">
        <v>1069</v>
      </c>
      <c r="AB1163" s="162" t="str">
        <f>UPPER(LEFT(A1163,3)&amp;YEAR(H1163)&amp;MONTH(H1163)&amp;DAY((H1163))&amp;LEFT(U1163,2)&amp;LEFT(V1163,2)&amp;LEFT(W1163,2))</f>
        <v>DIA20161025SUST4È</v>
      </c>
      <c r="AC1163" s="162">
        <f>COUNTIF($AB$4:$AB$297,AB1163)</f>
        <v>0</v>
      </c>
      <c r="AD1163" s="162" t="str">
        <f>VLOOKUP(U1163,NIVEAUXADMIN!A:B,2,FALSE)</f>
        <v>HT07</v>
      </c>
      <c r="AE1163" s="162" t="str">
        <f>VLOOKUP(V1163,NIVEAUXADMIN!E:F,2,FALSE)</f>
        <v>HT07732</v>
      </c>
      <c r="AF1163" s="162" t="str">
        <f>VLOOKUP(W1163,NIVEAUXADMIN!I:J,2,FALSE)</f>
        <v>HT07732-04</v>
      </c>
      <c r="AG1163" s="162">
        <f>IF(SUMPRODUCT(($A$4:$A1163=A1163)*($V$4:$V1163=V1163))&gt;1,0,1)</f>
        <v>0</v>
      </c>
    </row>
    <row r="1164" spans="1:33" s="162" customFormat="1" ht="15" customHeight="1">
      <c r="A1164" s="162" t="s">
        <v>65</v>
      </c>
      <c r="B1164" s="162" t="s">
        <v>2899</v>
      </c>
      <c r="C1164" s="162" t="s">
        <v>26</v>
      </c>
      <c r="D1164" s="162" t="s">
        <v>87</v>
      </c>
      <c r="E1164" s="162" t="s">
        <v>1207</v>
      </c>
      <c r="F1164" s="162" t="s">
        <v>16</v>
      </c>
      <c r="G1164" s="162" t="str">
        <f>CHOOSE(MONTH(H1164), "Janvier", "Fevrier", "Mars", "Avril", "Mai", "Juin", "Juillet", "Aout", "Septembre", "Octobre", "Novembre", "Decembre")</f>
        <v>Octobre</v>
      </c>
      <c r="H1164" s="153">
        <v>42670</v>
      </c>
      <c r="I1164" s="84" t="s">
        <v>1049</v>
      </c>
      <c r="J1164" s="162" t="s">
        <v>1053</v>
      </c>
      <c r="K1164" s="162" t="s">
        <v>1064</v>
      </c>
      <c r="L1164" s="72" t="s">
        <v>1897</v>
      </c>
      <c r="M1164" s="80" t="str">
        <f>IFERROR(VLOOKUP(K1164,REFERENCES!R:S,2,FALSE),"")</f>
        <v>Nombre</v>
      </c>
      <c r="N1164" s="154">
        <v>50</v>
      </c>
      <c r="O1164" s="75"/>
      <c r="P1164" s="75"/>
      <c r="Q1164" s="75"/>
      <c r="R1164" s="79">
        <v>250</v>
      </c>
      <c r="S1164" s="75">
        <v>50</v>
      </c>
      <c r="T1164" s="162" t="s">
        <v>1040</v>
      </c>
      <c r="U1164" s="162" t="s">
        <v>20</v>
      </c>
      <c r="V1164" s="162" t="s">
        <v>548</v>
      </c>
      <c r="W1164" s="86" t="s">
        <v>1670</v>
      </c>
      <c r="X1164" s="162" t="s">
        <v>1903</v>
      </c>
      <c r="Y1164" s="162" t="s">
        <v>1035</v>
      </c>
      <c r="Z1164" s="162" t="s">
        <v>1069</v>
      </c>
      <c r="AB1164" s="162" t="str">
        <f>UPPER(LEFT(A1164,3)&amp;YEAR(H1164)&amp;MONTH(H1164)&amp;DAY((H1164))&amp;LEFT(U1164,2)&amp;LEFT(V1164,2)&amp;LEFT(W1164,2))</f>
        <v>DIA20161027SUST4È</v>
      </c>
      <c r="AC1164" s="162">
        <f>COUNTIF($AB$4:$AB$297,AB1164)</f>
        <v>0</v>
      </c>
      <c r="AD1164" s="162" t="str">
        <f>VLOOKUP(U1164,NIVEAUXADMIN!A:B,2,FALSE)</f>
        <v>HT07</v>
      </c>
      <c r="AE1164" s="162" t="str">
        <f>VLOOKUP(V1164,NIVEAUXADMIN!E:F,2,FALSE)</f>
        <v>HT07732</v>
      </c>
      <c r="AF1164" s="162" t="str">
        <f>VLOOKUP(W1164,NIVEAUXADMIN!I:J,2,FALSE)</f>
        <v>HT07732-04</v>
      </c>
      <c r="AG1164" s="162">
        <f>IF(SUMPRODUCT(($A$4:$A1164=A1164)*($V$4:$V1164=V1164))&gt;1,0,1)</f>
        <v>0</v>
      </c>
    </row>
    <row r="1165" spans="1:33" s="162" customFormat="1" ht="15" customHeight="1">
      <c r="A1165" s="162" t="s">
        <v>65</v>
      </c>
      <c r="B1165" s="162" t="s">
        <v>2899</v>
      </c>
      <c r="C1165" s="162" t="s">
        <v>26</v>
      </c>
      <c r="D1165" s="162" t="s">
        <v>87</v>
      </c>
      <c r="E1165" s="162" t="s">
        <v>1207</v>
      </c>
      <c r="F1165" s="162" t="s">
        <v>16</v>
      </c>
      <c r="G1165" s="162" t="str">
        <f>CHOOSE(MONTH(H1165), "Janvier", "Fevrier", "Mars", "Avril", "Mai", "Juin", "Juillet", "Aout", "Septembre", "Octobre", "Novembre", "Decembre")</f>
        <v>Octobre</v>
      </c>
      <c r="H1165" s="153">
        <v>42670</v>
      </c>
      <c r="I1165" s="84" t="s">
        <v>1051</v>
      </c>
      <c r="J1165" s="162" t="s">
        <v>1052</v>
      </c>
      <c r="K1165" s="162" t="s">
        <v>1062</v>
      </c>
      <c r="L1165" s="72" t="s">
        <v>1890</v>
      </c>
      <c r="M1165" s="80" t="str">
        <f>IFERROR(VLOOKUP(K1165,REFERENCES!R:S,2,FALSE),"")</f>
        <v>Nombre</v>
      </c>
      <c r="N1165" s="154">
        <v>50</v>
      </c>
      <c r="O1165" s="75"/>
      <c r="P1165" s="75"/>
      <c r="Q1165" s="75"/>
      <c r="R1165" s="79">
        <v>250</v>
      </c>
      <c r="S1165" s="75">
        <v>50</v>
      </c>
      <c r="T1165" s="162" t="s">
        <v>1040</v>
      </c>
      <c r="U1165" s="162" t="s">
        <v>20</v>
      </c>
      <c r="V1165" s="162" t="s">
        <v>548</v>
      </c>
      <c r="W1165" s="86" t="s">
        <v>1670</v>
      </c>
      <c r="X1165" s="162" t="s">
        <v>1903</v>
      </c>
      <c r="Y1165" s="162" t="s">
        <v>1035</v>
      </c>
      <c r="Z1165" s="162" t="s">
        <v>1069</v>
      </c>
      <c r="AB1165" s="162" t="str">
        <f>UPPER(LEFT(A1165,3)&amp;YEAR(H1165)&amp;MONTH(H1165)&amp;DAY((H1165))&amp;LEFT(U1165,2)&amp;LEFT(V1165,2)&amp;LEFT(W1165,2))</f>
        <v>DIA20161027SUST4È</v>
      </c>
      <c r="AC1165" s="162">
        <f>COUNTIF($AB$4:$AB$297,AB1165)</f>
        <v>0</v>
      </c>
      <c r="AD1165" s="162" t="str">
        <f>VLOOKUP(U1165,NIVEAUXADMIN!A:B,2,FALSE)</f>
        <v>HT07</v>
      </c>
      <c r="AE1165" s="162" t="str">
        <f>VLOOKUP(V1165,NIVEAUXADMIN!E:F,2,FALSE)</f>
        <v>HT07732</v>
      </c>
      <c r="AF1165" s="162" t="str">
        <f>VLOOKUP(W1165,NIVEAUXADMIN!I:J,2,FALSE)</f>
        <v>HT07732-04</v>
      </c>
      <c r="AG1165" s="162">
        <f>IF(SUMPRODUCT(($A$4:$A1165=A1165)*($V$4:$V1165=V1165))&gt;1,0,1)</f>
        <v>0</v>
      </c>
    </row>
    <row r="1166" spans="1:33" s="162" customFormat="1" ht="15" customHeight="1">
      <c r="A1166" s="162" t="s">
        <v>65</v>
      </c>
      <c r="B1166" s="162" t="s">
        <v>2899</v>
      </c>
      <c r="C1166" s="162" t="s">
        <v>26</v>
      </c>
      <c r="D1166" s="162" t="s">
        <v>87</v>
      </c>
      <c r="E1166" s="162" t="s">
        <v>1207</v>
      </c>
      <c r="F1166" s="162" t="s">
        <v>16</v>
      </c>
      <c r="G1166" s="162" t="str">
        <f>CHOOSE(MONTH(H1166), "Janvier", "Fevrier", "Mars", "Avril", "Mai", "Juin", "Juillet", "Aout", "Septembre", "Octobre", "Novembre", "Decembre")</f>
        <v>Octobre</v>
      </c>
      <c r="H1166" s="153">
        <v>42671</v>
      </c>
      <c r="I1166" s="84" t="s">
        <v>1049</v>
      </c>
      <c r="J1166" s="162" t="s">
        <v>1053</v>
      </c>
      <c r="K1166" s="162" t="s">
        <v>1064</v>
      </c>
      <c r="L1166" s="72" t="s">
        <v>1897</v>
      </c>
      <c r="M1166" s="80" t="str">
        <f>IFERROR(VLOOKUP(K1166,REFERENCES!R:S,2,FALSE),"")</f>
        <v>Nombre</v>
      </c>
      <c r="N1166" s="154">
        <v>18</v>
      </c>
      <c r="O1166" s="75"/>
      <c r="P1166" s="75"/>
      <c r="Q1166" s="75"/>
      <c r="R1166" s="79">
        <v>90</v>
      </c>
      <c r="S1166" s="75">
        <v>18</v>
      </c>
      <c r="T1166" s="162" t="s">
        <v>1040</v>
      </c>
      <c r="U1166" s="162" t="s">
        <v>20</v>
      </c>
      <c r="V1166" s="162" t="s">
        <v>517</v>
      </c>
      <c r="W1166" s="86" t="s">
        <v>1544</v>
      </c>
      <c r="X1166" s="162" t="s">
        <v>1900</v>
      </c>
      <c r="Y1166" s="162" t="s">
        <v>1035</v>
      </c>
      <c r="Z1166" s="162" t="s">
        <v>1069</v>
      </c>
      <c r="AB1166" s="162" t="str">
        <f>UPPER(LEFT(A1166,3)&amp;YEAR(H1166)&amp;MONTH(H1166)&amp;DAY((H1166))&amp;LEFT(U1166,2)&amp;LEFT(V1166,2)&amp;LEFT(W1166,2))</f>
        <v>DIA20161028SUCH3È</v>
      </c>
      <c r="AC1166" s="162">
        <f>COUNTIF($AB$4:$AB$297,AB1166)</f>
        <v>0</v>
      </c>
      <c r="AD1166" s="162" t="str">
        <f>VLOOKUP(U1166,NIVEAUXADMIN!A:B,2,FALSE)</f>
        <v>HT07</v>
      </c>
      <c r="AE1166" s="162" t="str">
        <f>VLOOKUP(V1166,NIVEAUXADMIN!E:F,2,FALSE)</f>
        <v>HT07713</v>
      </c>
      <c r="AF1166" s="162" t="str">
        <f>VLOOKUP(W1166,NIVEAUXADMIN!I:J,2,FALSE)</f>
        <v>HT07713-03</v>
      </c>
      <c r="AG1166" s="162">
        <f>IF(SUMPRODUCT(($A$4:$A1166=A1166)*($V$4:$V1166=V1166))&gt;1,0,1)</f>
        <v>0</v>
      </c>
    </row>
    <row r="1167" spans="1:33" s="162" customFormat="1" ht="15" customHeight="1">
      <c r="A1167" s="162" t="s">
        <v>65</v>
      </c>
      <c r="B1167" s="162" t="s">
        <v>2899</v>
      </c>
      <c r="C1167" s="162" t="s">
        <v>26</v>
      </c>
      <c r="D1167" s="162" t="s">
        <v>87</v>
      </c>
      <c r="E1167" s="162" t="s">
        <v>1207</v>
      </c>
      <c r="F1167" s="162" t="s">
        <v>16</v>
      </c>
      <c r="G1167" s="162" t="str">
        <f>CHOOSE(MONTH(H1167), "Janvier", "Fevrier", "Mars", "Avril", "Mai", "Juin", "Juillet", "Aout", "Septembre", "Octobre", "Novembre", "Decembre")</f>
        <v>Octobre</v>
      </c>
      <c r="H1167" s="153">
        <v>42671</v>
      </c>
      <c r="I1167" s="84" t="s">
        <v>1051</v>
      </c>
      <c r="J1167" s="162" t="s">
        <v>1052</v>
      </c>
      <c r="K1167" s="162" t="s">
        <v>1062</v>
      </c>
      <c r="L1167" s="72" t="s">
        <v>1890</v>
      </c>
      <c r="M1167" s="80" t="str">
        <f>IFERROR(VLOOKUP(K1167,REFERENCES!R:S,2,FALSE),"")</f>
        <v>Nombre</v>
      </c>
      <c r="N1167" s="154">
        <v>18</v>
      </c>
      <c r="O1167" s="75"/>
      <c r="P1167" s="75"/>
      <c r="Q1167" s="75"/>
      <c r="R1167" s="79">
        <v>90</v>
      </c>
      <c r="S1167" s="75">
        <v>18</v>
      </c>
      <c r="T1167" s="162" t="s">
        <v>1040</v>
      </c>
      <c r="U1167" s="162" t="s">
        <v>20</v>
      </c>
      <c r="V1167" s="162" t="s">
        <v>517</v>
      </c>
      <c r="W1167" s="86" t="s">
        <v>1544</v>
      </c>
      <c r="X1167" s="162" t="s">
        <v>1900</v>
      </c>
      <c r="Y1167" s="162" t="s">
        <v>1035</v>
      </c>
      <c r="Z1167" s="162" t="s">
        <v>1069</v>
      </c>
      <c r="AB1167" s="162" t="str">
        <f>UPPER(LEFT(A1167,3)&amp;YEAR(H1167)&amp;MONTH(H1167)&amp;DAY((H1167))&amp;LEFT(U1167,2)&amp;LEFT(V1167,2)&amp;LEFT(W1167,2))</f>
        <v>DIA20161028SUCH3È</v>
      </c>
      <c r="AC1167" s="162">
        <f>COUNTIF($AB$4:$AB$297,AB1167)</f>
        <v>0</v>
      </c>
      <c r="AD1167" s="162" t="str">
        <f>VLOOKUP(U1167,NIVEAUXADMIN!A:B,2,FALSE)</f>
        <v>HT07</v>
      </c>
      <c r="AE1167" s="162" t="str">
        <f>VLOOKUP(V1167,NIVEAUXADMIN!E:F,2,FALSE)</f>
        <v>HT07713</v>
      </c>
      <c r="AF1167" s="162" t="str">
        <f>VLOOKUP(W1167,NIVEAUXADMIN!I:J,2,FALSE)</f>
        <v>HT07713-03</v>
      </c>
      <c r="AG1167" s="162">
        <f>IF(SUMPRODUCT(($A$4:$A1167=A1167)*($V$4:$V1167=V1167))&gt;1,0,1)</f>
        <v>0</v>
      </c>
    </row>
    <row r="1168" spans="1:33" s="162" customFormat="1" ht="15" customHeight="1">
      <c r="A1168" s="162" t="s">
        <v>65</v>
      </c>
      <c r="B1168" s="162" t="s">
        <v>2899</v>
      </c>
      <c r="C1168" s="162" t="s">
        <v>26</v>
      </c>
      <c r="D1168" s="162" t="s">
        <v>1147</v>
      </c>
      <c r="E1168" s="162" t="s">
        <v>65</v>
      </c>
      <c r="F1168" s="162" t="s">
        <v>16</v>
      </c>
      <c r="G1168" s="162" t="str">
        <f>CHOOSE(MONTH(H1168), "Janvier", "Fevrier", "Mars", "Avril", "Mai", "Juin", "Juillet", "Aout", "Septembre", "Octobre", "Novembre", "Decembre")</f>
        <v>Novembre</v>
      </c>
      <c r="H1168" s="153">
        <v>42678</v>
      </c>
      <c r="I1168" s="84" t="s">
        <v>1049</v>
      </c>
      <c r="J1168" s="162" t="s">
        <v>1053</v>
      </c>
      <c r="K1168" s="162" t="s">
        <v>1064</v>
      </c>
      <c r="L1168" s="72" t="s">
        <v>1891</v>
      </c>
      <c r="M1168" s="80" t="str">
        <f>IFERROR(VLOOKUP(K1168,REFERENCES!R:S,2,FALSE),"")</f>
        <v>Nombre</v>
      </c>
      <c r="N1168" s="154">
        <v>100</v>
      </c>
      <c r="O1168" s="75"/>
      <c r="P1168" s="75"/>
      <c r="Q1168" s="75"/>
      <c r="R1168" s="79">
        <v>500</v>
      </c>
      <c r="S1168" s="75">
        <v>100</v>
      </c>
      <c r="T1168" s="162" t="s">
        <v>1040</v>
      </c>
      <c r="U1168" s="162" t="s">
        <v>17</v>
      </c>
      <c r="V1168" s="162" t="s">
        <v>18</v>
      </c>
      <c r="W1168" s="86" t="s">
        <v>1478</v>
      </c>
      <c r="X1168" s="162" t="s">
        <v>1893</v>
      </c>
      <c r="Y1168" s="162" t="s">
        <v>1035</v>
      </c>
      <c r="Z1168" s="162" t="s">
        <v>1069</v>
      </c>
      <c r="AB1168" s="162" t="str">
        <f>UPPER(LEFT(A1168,3)&amp;YEAR(H1168)&amp;MONTH(H1168)&amp;DAY((H1168))&amp;LEFT(U1168,2)&amp;LEFT(V1168,2)&amp;LEFT(W1168,2))</f>
        <v>DIA2016114GRJE2È</v>
      </c>
      <c r="AC1168" s="162">
        <f>COUNTIF($AB$4:$AB$297,AB1168)</f>
        <v>0</v>
      </c>
      <c r="AD1168" s="162" t="str">
        <f>VLOOKUP(U1168,NIVEAUXADMIN!A:B,2,FALSE)</f>
        <v>HT08</v>
      </c>
      <c r="AE1168" s="162" t="str">
        <f>VLOOKUP(V1168,NIVEAUXADMIN!E:F,2,FALSE)</f>
        <v>HT08811</v>
      </c>
      <c r="AF1168" s="162" t="str">
        <f>VLOOKUP(W1168,NIVEAUXADMIN!I:J,2,FALSE)</f>
        <v>HT08811-02</v>
      </c>
      <c r="AG1168" s="162">
        <f>IF(SUMPRODUCT(($A$4:$A1168=A1168)*($V$4:$V1168=V1168))&gt;1,0,1)</f>
        <v>1</v>
      </c>
    </row>
    <row r="1169" spans="1:33" s="162" customFormat="1" ht="15" customHeight="1">
      <c r="A1169" s="162" t="s">
        <v>65</v>
      </c>
      <c r="B1169" s="162" t="s">
        <v>2899</v>
      </c>
      <c r="C1169" s="162" t="s">
        <v>26</v>
      </c>
      <c r="D1169" s="162" t="s">
        <v>1147</v>
      </c>
      <c r="E1169" s="162" t="s">
        <v>65</v>
      </c>
      <c r="F1169" s="162" t="s">
        <v>16</v>
      </c>
      <c r="G1169" s="162" t="str">
        <f>CHOOSE(MONTH(H1169), "Janvier", "Fevrier", "Mars", "Avril", "Mai", "Juin", "Juillet", "Aout", "Septembre", "Octobre", "Novembre", "Decembre")</f>
        <v>Novembre</v>
      </c>
      <c r="H1169" s="153">
        <v>42683</v>
      </c>
      <c r="I1169" s="84" t="s">
        <v>1049</v>
      </c>
      <c r="J1169" s="162" t="s">
        <v>1053</v>
      </c>
      <c r="K1169" s="162" t="s">
        <v>1064</v>
      </c>
      <c r="L1169" s="72" t="s">
        <v>1891</v>
      </c>
      <c r="M1169" s="80" t="str">
        <f>IFERROR(VLOOKUP(K1169,REFERENCES!R:S,2,FALSE),"")</f>
        <v>Nombre</v>
      </c>
      <c r="N1169" s="154">
        <v>200</v>
      </c>
      <c r="O1169" s="75"/>
      <c r="P1169" s="75"/>
      <c r="Q1169" s="75"/>
      <c r="R1169" s="79">
        <v>1000</v>
      </c>
      <c r="S1169" s="75">
        <v>200</v>
      </c>
      <c r="T1169" s="162" t="s">
        <v>1040</v>
      </c>
      <c r="U1169" s="162" t="s">
        <v>17</v>
      </c>
      <c r="V1169" s="162" t="s">
        <v>18</v>
      </c>
      <c r="W1169" s="86" t="s">
        <v>1478</v>
      </c>
      <c r="X1169" s="162" t="s">
        <v>1892</v>
      </c>
      <c r="Y1169" s="162" t="s">
        <v>1035</v>
      </c>
      <c r="Z1169" s="162" t="s">
        <v>1069</v>
      </c>
      <c r="AB1169" s="162" t="str">
        <f>UPPER(LEFT(A1169,3)&amp;YEAR(H1169)&amp;MONTH(H1169)&amp;DAY((H1169))&amp;LEFT(U1169,2)&amp;LEFT(V1169,2)&amp;LEFT(W1169,2))</f>
        <v>DIA2016119GRJE2È</v>
      </c>
      <c r="AC1169" s="162">
        <f>COUNTIF($AB$4:$AB$297,AB1169)</f>
        <v>0</v>
      </c>
      <c r="AD1169" s="162" t="str">
        <f>VLOOKUP(U1169,NIVEAUXADMIN!A:B,2,FALSE)</f>
        <v>HT08</v>
      </c>
      <c r="AE1169" s="162" t="str">
        <f>VLOOKUP(V1169,NIVEAUXADMIN!E:F,2,FALSE)</f>
        <v>HT08811</v>
      </c>
      <c r="AF1169" s="162" t="str">
        <f>VLOOKUP(W1169,NIVEAUXADMIN!I:J,2,FALSE)</f>
        <v>HT08811-02</v>
      </c>
      <c r="AG1169" s="162">
        <f>IF(SUMPRODUCT(($A$4:$A1169=A1169)*($V$4:$V1169=V1169))&gt;1,0,1)</f>
        <v>0</v>
      </c>
    </row>
    <row r="1170" spans="1:33" s="162" customFormat="1" ht="15" customHeight="1">
      <c r="A1170" s="162" t="s">
        <v>65</v>
      </c>
      <c r="B1170" s="162" t="s">
        <v>2899</v>
      </c>
      <c r="C1170" s="162" t="s">
        <v>26</v>
      </c>
      <c r="D1170" s="162" t="s">
        <v>43</v>
      </c>
      <c r="E1170" s="162" t="s">
        <v>65</v>
      </c>
      <c r="F1170" s="162" t="s">
        <v>16</v>
      </c>
      <c r="G1170" s="162" t="str">
        <f>CHOOSE(MONTH(H1170), "Janvier", "Fevrier", "Mars", "Avril", "Mai", "Juin", "Juillet", "Aout", "Septembre", "Octobre", "Novembre", "Decembre")</f>
        <v>Novembre</v>
      </c>
      <c r="H1170" s="153">
        <v>42685</v>
      </c>
      <c r="I1170" s="84" t="s">
        <v>1051</v>
      </c>
      <c r="J1170" s="162" t="s">
        <v>1052</v>
      </c>
      <c r="K1170" s="162" t="s">
        <v>1062</v>
      </c>
      <c r="L1170" s="72" t="s">
        <v>1890</v>
      </c>
      <c r="M1170" s="80" t="str">
        <f>IFERROR(VLOOKUP(K1170,REFERENCES!R:S,2,FALSE),"")</f>
        <v>Nombre</v>
      </c>
      <c r="N1170" s="154">
        <v>113</v>
      </c>
      <c r="O1170" s="75"/>
      <c r="P1170" s="75"/>
      <c r="Q1170" s="75"/>
      <c r="R1170" s="79">
        <v>565</v>
      </c>
      <c r="S1170" s="75">
        <v>113</v>
      </c>
      <c r="T1170" s="162" t="s">
        <v>1040</v>
      </c>
      <c r="U1170" s="162" t="s">
        <v>183</v>
      </c>
      <c r="V1170" s="162" t="s">
        <v>341</v>
      </c>
      <c r="W1170" s="86" t="s">
        <v>1676</v>
      </c>
      <c r="Y1170" s="162" t="s">
        <v>1035</v>
      </c>
      <c r="Z1170" s="162" t="s">
        <v>1069</v>
      </c>
      <c r="AB1170" s="162" t="str">
        <f>UPPER(LEFT(A1170,3)&amp;YEAR(H1170)&amp;MONTH(H1170)&amp;DAY((H1170))&amp;LEFT(U1170,2)&amp;LEFT(V1170,2)&amp;LEFT(W1170,2))</f>
        <v>DIA20161111SUBA5È</v>
      </c>
      <c r="AC1170" s="162">
        <f>COUNTIF($AB$4:$AB$297,AB1170)</f>
        <v>0</v>
      </c>
      <c r="AD1170" s="162" t="str">
        <f>VLOOKUP(U1170,NIVEAUXADMIN!A:B,2,FALSE)</f>
        <v>HT02</v>
      </c>
      <c r="AE1170" s="162" t="str">
        <f>VLOOKUP(V1170,NIVEAUXADMIN!E:F,2,FALSE)</f>
        <v>HT02221</v>
      </c>
      <c r="AF1170" s="162" t="str">
        <f>VLOOKUP(W1170,NIVEAUXADMIN!I:J,2,FALSE)</f>
        <v>HT02221-05</v>
      </c>
      <c r="AG1170" s="162">
        <f>IF(SUMPRODUCT(($A$4:$A1170=A1170)*($V$4:$V1170=V1170))&gt;1,0,1)</f>
        <v>0</v>
      </c>
    </row>
    <row r="1171" spans="1:33" s="162" customFormat="1" ht="15" customHeight="1">
      <c r="A1171" s="162" t="s">
        <v>65</v>
      </c>
      <c r="B1171" s="162" t="s">
        <v>2899</v>
      </c>
      <c r="C1171" s="162" t="s">
        <v>26</v>
      </c>
      <c r="D1171" s="162" t="s">
        <v>43</v>
      </c>
      <c r="E1171" s="162" t="s">
        <v>65</v>
      </c>
      <c r="F1171" s="162" t="s">
        <v>16</v>
      </c>
      <c r="G1171" s="162" t="str">
        <f>CHOOSE(MONTH(H1171), "Janvier", "Fevrier", "Mars", "Avril", "Mai", "Juin", "Juillet", "Aout", "Septembre", "Octobre", "Novembre", "Decembre")</f>
        <v>Novembre</v>
      </c>
      <c r="H1171" s="153">
        <v>42685</v>
      </c>
      <c r="I1171" s="84" t="s">
        <v>1051</v>
      </c>
      <c r="J1171" s="162" t="s">
        <v>1052</v>
      </c>
      <c r="K1171" s="162" t="s">
        <v>1062</v>
      </c>
      <c r="L1171" s="72" t="s">
        <v>1890</v>
      </c>
      <c r="M1171" s="80" t="str">
        <f>IFERROR(VLOOKUP(K1171,REFERENCES!R:S,2,FALSE),"")</f>
        <v>Nombre</v>
      </c>
      <c r="N1171" s="154">
        <v>40</v>
      </c>
      <c r="O1171" s="75"/>
      <c r="P1171" s="75"/>
      <c r="Q1171" s="75"/>
      <c r="R1171" s="79">
        <v>200</v>
      </c>
      <c r="S1171" s="75">
        <v>40</v>
      </c>
      <c r="T1171" s="162" t="s">
        <v>1040</v>
      </c>
      <c r="U1171" s="162" t="s">
        <v>183</v>
      </c>
      <c r="V1171" s="162" t="s">
        <v>341</v>
      </c>
      <c r="W1171" s="86" t="s">
        <v>1716</v>
      </c>
      <c r="Y1171" s="162" t="s">
        <v>1035</v>
      </c>
      <c r="Z1171" s="162" t="s">
        <v>1069</v>
      </c>
      <c r="AB1171" s="162" t="str">
        <f>UPPER(LEFT(A1171,3)&amp;YEAR(H1171)&amp;MONTH(H1171)&amp;DAY((H1171))&amp;LEFT(U1171,2)&amp;LEFT(V1171,2)&amp;LEFT(W1171,2))</f>
        <v>DIA20161111SUBA6È</v>
      </c>
      <c r="AC1171" s="162">
        <f>COUNTIF($AB$4:$AB$297,AB1171)</f>
        <v>0</v>
      </c>
      <c r="AD1171" s="162" t="str">
        <f>VLOOKUP(U1171,NIVEAUXADMIN!A:B,2,FALSE)</f>
        <v>HT02</v>
      </c>
      <c r="AE1171" s="162" t="str">
        <f>VLOOKUP(V1171,NIVEAUXADMIN!E:F,2,FALSE)</f>
        <v>HT02221</v>
      </c>
      <c r="AF1171" s="162" t="str">
        <f>VLOOKUP(W1171,NIVEAUXADMIN!I:J,2,FALSE)</f>
        <v>HT02221-06</v>
      </c>
      <c r="AG1171" s="162">
        <f>IF(SUMPRODUCT(($A$4:$A1171=A1171)*($V$4:$V1171=V1171))&gt;1,0,1)</f>
        <v>0</v>
      </c>
    </row>
    <row r="1172" spans="1:33" s="162" customFormat="1" ht="15" customHeight="1">
      <c r="A1172" s="162" t="s">
        <v>65</v>
      </c>
      <c r="B1172" s="162" t="s">
        <v>2899</v>
      </c>
      <c r="C1172" s="162" t="s">
        <v>26</v>
      </c>
      <c r="D1172" s="162" t="s">
        <v>43</v>
      </c>
      <c r="E1172" s="162" t="s">
        <v>65</v>
      </c>
      <c r="F1172" s="162" t="s">
        <v>16</v>
      </c>
      <c r="G1172" s="162" t="str">
        <f>CHOOSE(MONTH(H1172), "Janvier", "Fevrier", "Mars", "Avril", "Mai", "Juin", "Juillet", "Aout", "Septembre", "Octobre", "Novembre", "Decembre")</f>
        <v>Novembre</v>
      </c>
      <c r="H1172" s="153">
        <v>42685</v>
      </c>
      <c r="I1172" s="84" t="s">
        <v>1051</v>
      </c>
      <c r="J1172" s="162" t="s">
        <v>1052</v>
      </c>
      <c r="K1172" s="162" t="s">
        <v>1062</v>
      </c>
      <c r="L1172" s="72" t="s">
        <v>1890</v>
      </c>
      <c r="M1172" s="80" t="str">
        <f>IFERROR(VLOOKUP(K1172,REFERENCES!R:S,2,FALSE),"")</f>
        <v>Nombre</v>
      </c>
      <c r="N1172" s="154">
        <v>63</v>
      </c>
      <c r="O1172" s="75"/>
      <c r="P1172" s="75"/>
      <c r="Q1172" s="75"/>
      <c r="R1172" s="79">
        <v>315</v>
      </c>
      <c r="S1172" s="75">
        <v>63</v>
      </c>
      <c r="T1172" s="162" t="s">
        <v>1040</v>
      </c>
      <c r="U1172" s="162" t="s">
        <v>183</v>
      </c>
      <c r="V1172" s="162" t="s">
        <v>341</v>
      </c>
      <c r="W1172" s="86" t="s">
        <v>1757</v>
      </c>
      <c r="Y1172" s="162" t="s">
        <v>1035</v>
      </c>
      <c r="Z1172" s="162" t="s">
        <v>1069</v>
      </c>
      <c r="AB1172" s="162" t="str">
        <f>UPPER(LEFT(A1172,3)&amp;YEAR(H1172)&amp;MONTH(H1172)&amp;DAY((H1172))&amp;LEFT(U1172,2)&amp;LEFT(V1172,2)&amp;LEFT(W1172,2))</f>
        <v>DIA20161111SUBA7È</v>
      </c>
      <c r="AC1172" s="162">
        <f>COUNTIF($AB$4:$AB$297,AB1172)</f>
        <v>0</v>
      </c>
      <c r="AD1172" s="162" t="str">
        <f>VLOOKUP(U1172,NIVEAUXADMIN!A:B,2,FALSE)</f>
        <v>HT02</v>
      </c>
      <c r="AE1172" s="162" t="str">
        <f>VLOOKUP(V1172,NIVEAUXADMIN!E:F,2,FALSE)</f>
        <v>HT02221</v>
      </c>
      <c r="AF1172" s="162" t="str">
        <f>VLOOKUP(W1172,NIVEAUXADMIN!I:J,2,FALSE)</f>
        <v>HT02221-07</v>
      </c>
      <c r="AG1172" s="162">
        <f>IF(SUMPRODUCT(($A$4:$A1172=A1172)*($V$4:$V1172=V1172))&gt;1,0,1)</f>
        <v>0</v>
      </c>
    </row>
    <row r="1173" spans="1:33" s="162" customFormat="1" ht="15" customHeight="1">
      <c r="A1173" s="162" t="s">
        <v>65</v>
      </c>
      <c r="B1173" s="162" t="s">
        <v>2899</v>
      </c>
      <c r="C1173" s="162" t="s">
        <v>26</v>
      </c>
      <c r="D1173" s="162" t="s">
        <v>43</v>
      </c>
      <c r="E1173" s="162" t="s">
        <v>65</v>
      </c>
      <c r="F1173" s="162" t="s">
        <v>16</v>
      </c>
      <c r="G1173" s="162" t="str">
        <f>CHOOSE(MONTH(H1173), "Janvier", "Fevrier", "Mars", "Avril", "Mai", "Juin", "Juillet", "Aout", "Septembre", "Octobre", "Novembre", "Decembre")</f>
        <v>Decembre</v>
      </c>
      <c r="H1173" s="153">
        <v>42714</v>
      </c>
      <c r="I1173" s="84" t="s">
        <v>1051</v>
      </c>
      <c r="J1173" s="162" t="s">
        <v>1052</v>
      </c>
      <c r="K1173" s="162" t="s">
        <v>1062</v>
      </c>
      <c r="L1173" s="72" t="s">
        <v>1890</v>
      </c>
      <c r="M1173" s="80" t="str">
        <f>IFERROR(VLOOKUP(K1173,REFERENCES!R:S,2,FALSE),"")</f>
        <v>Nombre</v>
      </c>
      <c r="N1173" s="154">
        <v>57</v>
      </c>
      <c r="O1173" s="75"/>
      <c r="P1173" s="75"/>
      <c r="Q1173" s="75"/>
      <c r="R1173" s="79">
        <v>285</v>
      </c>
      <c r="S1173" s="75">
        <v>57</v>
      </c>
      <c r="T1173" s="162" t="s">
        <v>1040</v>
      </c>
      <c r="U1173" s="162" t="s">
        <v>183</v>
      </c>
      <c r="V1173" s="162" t="s">
        <v>341</v>
      </c>
      <c r="W1173" s="86" t="s">
        <v>1796</v>
      </c>
      <c r="Y1173" s="162" t="s">
        <v>1035</v>
      </c>
      <c r="Z1173" s="162" t="s">
        <v>1069</v>
      </c>
      <c r="AB1173" s="162" t="str">
        <f>UPPER(LEFT(A1173,3)&amp;YEAR(H1173)&amp;MONTH(H1173)&amp;DAY((H1173))&amp;LEFT(U1173,2)&amp;LEFT(V1173,2)&amp;LEFT(W1173,2))</f>
        <v>DIA20161210SUBA9È</v>
      </c>
      <c r="AC1173" s="162">
        <f>COUNTIF($AB$4:$AB$297,AB1173)</f>
        <v>0</v>
      </c>
      <c r="AD1173" s="162" t="str">
        <f>VLOOKUP(U1173,NIVEAUXADMIN!A:B,2,FALSE)</f>
        <v>HT02</v>
      </c>
      <c r="AE1173" s="162" t="str">
        <f>VLOOKUP(V1173,NIVEAUXADMIN!E:F,2,FALSE)</f>
        <v>HT02221</v>
      </c>
      <c r="AF1173" s="162" t="str">
        <f>VLOOKUP(W1173,NIVEAUXADMIN!I:J,2,FALSE)</f>
        <v>HT02221-09</v>
      </c>
      <c r="AG1173" s="162">
        <f>IF(SUMPRODUCT(($A$4:$A1173=A1173)*($V$4:$V1173=V1173))&gt;1,0,1)</f>
        <v>0</v>
      </c>
    </row>
    <row r="1174" spans="1:33" s="162" customFormat="1" ht="15" customHeight="1">
      <c r="A1174" s="162" t="s">
        <v>65</v>
      </c>
      <c r="B1174" s="162" t="s">
        <v>2899</v>
      </c>
      <c r="C1174" s="162" t="s">
        <v>26</v>
      </c>
      <c r="D1174" s="162" t="s">
        <v>1147</v>
      </c>
      <c r="E1174" s="162" t="s">
        <v>65</v>
      </c>
      <c r="F1174" s="162" t="s">
        <v>16</v>
      </c>
      <c r="G1174" s="162" t="str">
        <f>CHOOSE(MONTH(H1174), "Janvier", "Fevrier", "Mars", "Avril", "Mai", "Juin", "Juillet", "Aout", "Septembre", "Octobre", "Novembre", "Decembre")</f>
        <v>Decembre</v>
      </c>
      <c r="H1174" s="153">
        <v>42715</v>
      </c>
      <c r="I1174" s="84" t="s">
        <v>1049</v>
      </c>
      <c r="J1174" s="162" t="s">
        <v>1053</v>
      </c>
      <c r="K1174" s="162" t="s">
        <v>1064</v>
      </c>
      <c r="L1174" s="72" t="s">
        <v>1891</v>
      </c>
      <c r="M1174" s="80" t="str">
        <f>IFERROR(VLOOKUP(K1174,REFERENCES!R:S,2,FALSE),"")</f>
        <v>Nombre</v>
      </c>
      <c r="N1174" s="154">
        <v>125</v>
      </c>
      <c r="O1174" s="75"/>
      <c r="P1174" s="75"/>
      <c r="Q1174" s="75"/>
      <c r="R1174" s="79">
        <v>625</v>
      </c>
      <c r="S1174" s="75">
        <v>125</v>
      </c>
      <c r="T1174" s="162" t="s">
        <v>1040</v>
      </c>
      <c r="U1174" s="162" t="s">
        <v>17</v>
      </c>
      <c r="V1174" s="162" t="s">
        <v>275</v>
      </c>
      <c r="W1174" s="86" t="s">
        <v>1409</v>
      </c>
      <c r="X1174" s="162" t="s">
        <v>1894</v>
      </c>
      <c r="Y1174" s="162" t="s">
        <v>1035</v>
      </c>
      <c r="Z1174" s="162" t="s">
        <v>1069</v>
      </c>
      <c r="AB1174" s="162" t="str">
        <f>UPPER(LEFT(A1174,3)&amp;YEAR(H1174)&amp;MONTH(H1174)&amp;DAY((H1174))&amp;LEFT(U1174,2)&amp;LEFT(V1174,2)&amp;LEFT(W1174,2))</f>
        <v>DIA20161211GRRO2E</v>
      </c>
      <c r="AC1174" s="162">
        <f>COUNTIF($AB$4:$AB$297,AB1174)</f>
        <v>0</v>
      </c>
      <c r="AD1174" s="162" t="str">
        <f>VLOOKUP(U1174,NIVEAUXADMIN!A:B,2,FALSE)</f>
        <v>HT08</v>
      </c>
      <c r="AE1174" s="162" t="str">
        <f>VLOOKUP(V1174,NIVEAUXADMIN!E:F,2,FALSE)</f>
        <v>HT08832</v>
      </c>
      <c r="AF1174" s="162" t="str">
        <f>VLOOKUP(W1174,NIVEAUXADMIN!I:J,2,FALSE)</f>
        <v>HT08832-02</v>
      </c>
      <c r="AG1174" s="162">
        <f>IF(SUMPRODUCT(($A$4:$A1174=A1174)*($V$4:$V1174=V1174))&gt;1,0,1)</f>
        <v>1</v>
      </c>
    </row>
    <row r="1175" spans="1:33" s="162" customFormat="1" ht="15" customHeight="1">
      <c r="A1175" s="162" t="s">
        <v>65</v>
      </c>
      <c r="B1175" s="162" t="s">
        <v>2899</v>
      </c>
      <c r="C1175" s="162" t="s">
        <v>26</v>
      </c>
      <c r="D1175" s="162" t="s">
        <v>1147</v>
      </c>
      <c r="E1175" s="162" t="s">
        <v>65</v>
      </c>
      <c r="F1175" s="162" t="s">
        <v>16</v>
      </c>
      <c r="G1175" s="162" t="str">
        <f>CHOOSE(MONTH(H1175), "Janvier", "Fevrier", "Mars", "Avril", "Mai", "Juin", "Juillet", "Aout", "Septembre", "Octobre", "Novembre", "Decembre")</f>
        <v>Decembre</v>
      </c>
      <c r="H1175" s="153">
        <v>42715</v>
      </c>
      <c r="I1175" s="84" t="s">
        <v>1049</v>
      </c>
      <c r="J1175" s="162" t="s">
        <v>1053</v>
      </c>
      <c r="K1175" s="162" t="s">
        <v>1064</v>
      </c>
      <c r="L1175" s="72" t="s">
        <v>1891</v>
      </c>
      <c r="M1175" s="80" t="str">
        <f>IFERROR(VLOOKUP(K1175,REFERENCES!R:S,2,FALSE),"")</f>
        <v>Nombre</v>
      </c>
      <c r="N1175" s="154">
        <v>75</v>
      </c>
      <c r="O1175" s="75"/>
      <c r="P1175" s="75"/>
      <c r="Q1175" s="75"/>
      <c r="R1175" s="79">
        <v>375</v>
      </c>
      <c r="S1175" s="75">
        <v>75</v>
      </c>
      <c r="T1175" s="162" t="s">
        <v>1040</v>
      </c>
      <c r="U1175" s="162" t="s">
        <v>17</v>
      </c>
      <c r="V1175" s="162" t="s">
        <v>275</v>
      </c>
      <c r="W1175" s="86" t="s">
        <v>1409</v>
      </c>
      <c r="X1175" s="162" t="s">
        <v>1895</v>
      </c>
      <c r="Y1175" s="162" t="s">
        <v>1035</v>
      </c>
      <c r="Z1175" s="162" t="s">
        <v>1069</v>
      </c>
      <c r="AB1175" s="162" t="str">
        <f>UPPER(LEFT(A1175,3)&amp;YEAR(H1175)&amp;MONTH(H1175)&amp;DAY((H1175))&amp;LEFT(U1175,2)&amp;LEFT(V1175,2)&amp;LEFT(W1175,2))</f>
        <v>DIA20161211GRRO2E</v>
      </c>
      <c r="AC1175" s="162">
        <f>COUNTIF($AB$4:$AB$297,AB1175)</f>
        <v>0</v>
      </c>
      <c r="AD1175" s="162" t="str">
        <f>VLOOKUP(U1175,NIVEAUXADMIN!A:B,2,FALSE)</f>
        <v>HT08</v>
      </c>
      <c r="AE1175" s="162" t="str">
        <f>VLOOKUP(V1175,NIVEAUXADMIN!E:F,2,FALSE)</f>
        <v>HT08832</v>
      </c>
      <c r="AF1175" s="162" t="str">
        <f>VLOOKUP(W1175,NIVEAUXADMIN!I:J,2,FALSE)</f>
        <v>HT08832-02</v>
      </c>
      <c r="AG1175" s="162">
        <f>IF(SUMPRODUCT(($A$4:$A1175=A1175)*($V$4:$V1175=V1175))&gt;1,0,1)</f>
        <v>0</v>
      </c>
    </row>
    <row r="1176" spans="1:33" s="162" customFormat="1" ht="15" customHeight="1">
      <c r="A1176" s="162" t="s">
        <v>65</v>
      </c>
      <c r="B1176" s="162" t="s">
        <v>2899</v>
      </c>
      <c r="C1176" s="162" t="s">
        <v>26</v>
      </c>
      <c r="D1176" s="162" t="s">
        <v>87</v>
      </c>
      <c r="E1176" s="162" t="s">
        <v>1207</v>
      </c>
      <c r="F1176" s="162" t="s">
        <v>16</v>
      </c>
      <c r="G1176" s="162" t="str">
        <f>CHOOSE(MONTH(H1176), "Janvier", "Fevrier", "Mars", "Avril", "Mai", "Juin", "Juillet", "Aout", "Septembre", "Octobre", "Novembre", "Decembre")</f>
        <v>Decembre</v>
      </c>
      <c r="H1176" s="153">
        <v>42726</v>
      </c>
      <c r="I1176" s="84" t="s">
        <v>1049</v>
      </c>
      <c r="J1176" s="162" t="s">
        <v>1053</v>
      </c>
      <c r="K1176" s="162" t="s">
        <v>1064</v>
      </c>
      <c r="L1176" s="72" t="s">
        <v>1897</v>
      </c>
      <c r="M1176" s="80" t="str">
        <f>IFERROR(VLOOKUP(K1176,REFERENCES!R:S,2,FALSE),"")</f>
        <v>Nombre</v>
      </c>
      <c r="N1176" s="154">
        <v>142</v>
      </c>
      <c r="O1176" s="75"/>
      <c r="P1176" s="75"/>
      <c r="Q1176" s="75"/>
      <c r="R1176" s="79">
        <v>710</v>
      </c>
      <c r="S1176" s="75">
        <v>142</v>
      </c>
      <c r="T1176" s="162" t="s">
        <v>1040</v>
      </c>
      <c r="U1176" s="162" t="s">
        <v>20</v>
      </c>
      <c r="V1176" s="162" t="s">
        <v>517</v>
      </c>
      <c r="W1176" s="86" t="s">
        <v>1544</v>
      </c>
      <c r="X1176" s="162" t="s">
        <v>1900</v>
      </c>
      <c r="Y1176" s="162" t="s">
        <v>1035</v>
      </c>
      <c r="Z1176" s="162" t="s">
        <v>1069</v>
      </c>
      <c r="AB1176" s="162" t="str">
        <f>UPPER(LEFT(A1176,3)&amp;YEAR(H1176)&amp;MONTH(H1176)&amp;DAY((H1176))&amp;LEFT(U1176,2)&amp;LEFT(V1176,2)&amp;LEFT(W1176,2))</f>
        <v>DIA20161222SUCH3È</v>
      </c>
      <c r="AC1176" s="162">
        <f>COUNTIF($AB$4:$AB$297,AB1176)</f>
        <v>0</v>
      </c>
      <c r="AD1176" s="162" t="str">
        <f>VLOOKUP(U1176,NIVEAUXADMIN!A:B,2,FALSE)</f>
        <v>HT07</v>
      </c>
      <c r="AE1176" s="162" t="str">
        <f>VLOOKUP(V1176,NIVEAUXADMIN!E:F,2,FALSE)</f>
        <v>HT07713</v>
      </c>
      <c r="AF1176" s="162" t="str">
        <f>VLOOKUP(W1176,NIVEAUXADMIN!I:J,2,FALSE)</f>
        <v>HT07713-03</v>
      </c>
      <c r="AG1176" s="162">
        <f>IF(SUMPRODUCT(($A$4:$A1176=A1176)*($V$4:$V1176=V1176))&gt;1,0,1)</f>
        <v>0</v>
      </c>
    </row>
    <row r="1177" spans="1:33" s="162" customFormat="1" ht="15" customHeight="1">
      <c r="A1177" s="162" t="s">
        <v>65</v>
      </c>
      <c r="B1177" s="162" t="s">
        <v>2899</v>
      </c>
      <c r="C1177" s="162" t="s">
        <v>26</v>
      </c>
      <c r="D1177" s="162" t="s">
        <v>87</v>
      </c>
      <c r="E1177" s="162" t="s">
        <v>1207</v>
      </c>
      <c r="F1177" s="162" t="s">
        <v>16</v>
      </c>
      <c r="G1177" s="162" t="str">
        <f>CHOOSE(MONTH(H1177), "Janvier", "Fevrier", "Mars", "Avril", "Mai", "Juin", "Juillet", "Aout", "Septembre", "Octobre", "Novembre", "Decembre")</f>
        <v>Decembre</v>
      </c>
      <c r="H1177" s="153">
        <v>42726</v>
      </c>
      <c r="I1177" s="84" t="s">
        <v>1051</v>
      </c>
      <c r="J1177" s="162" t="s">
        <v>1052</v>
      </c>
      <c r="K1177" s="162" t="s">
        <v>1062</v>
      </c>
      <c r="L1177" s="72" t="s">
        <v>1890</v>
      </c>
      <c r="M1177" s="80" t="str">
        <f>IFERROR(VLOOKUP(K1177,REFERENCES!R:S,2,FALSE),"")</f>
        <v>Nombre</v>
      </c>
      <c r="N1177" s="154">
        <v>142</v>
      </c>
      <c r="O1177" s="75"/>
      <c r="P1177" s="75"/>
      <c r="Q1177" s="75"/>
      <c r="R1177" s="79">
        <v>710</v>
      </c>
      <c r="S1177" s="75">
        <v>142</v>
      </c>
      <c r="T1177" s="162" t="s">
        <v>1040</v>
      </c>
      <c r="U1177" s="162" t="s">
        <v>20</v>
      </c>
      <c r="V1177" s="162" t="s">
        <v>517</v>
      </c>
      <c r="W1177" s="86" t="s">
        <v>1544</v>
      </c>
      <c r="X1177" s="162" t="s">
        <v>1900</v>
      </c>
      <c r="Y1177" s="162" t="s">
        <v>1035</v>
      </c>
      <c r="Z1177" s="162" t="s">
        <v>1069</v>
      </c>
      <c r="AB1177" s="162" t="str">
        <f>UPPER(LEFT(A1177,3)&amp;YEAR(H1177)&amp;MONTH(H1177)&amp;DAY((H1177))&amp;LEFT(U1177,2)&amp;LEFT(V1177,2)&amp;LEFT(W1177,2))</f>
        <v>DIA20161222SUCH3È</v>
      </c>
      <c r="AC1177" s="162">
        <f>COUNTIF($AB$4:$AB$297,AB1177)</f>
        <v>0</v>
      </c>
      <c r="AD1177" s="162" t="str">
        <f>VLOOKUP(U1177,NIVEAUXADMIN!A:B,2,FALSE)</f>
        <v>HT07</v>
      </c>
      <c r="AE1177" s="162" t="str">
        <f>VLOOKUP(V1177,NIVEAUXADMIN!E:F,2,FALSE)</f>
        <v>HT07713</v>
      </c>
      <c r="AF1177" s="162" t="str">
        <f>VLOOKUP(W1177,NIVEAUXADMIN!I:J,2,FALSE)</f>
        <v>HT07713-03</v>
      </c>
      <c r="AG1177" s="162">
        <f>IF(SUMPRODUCT(($A$4:$A1177=A1177)*($V$4:$V1177=V1177))&gt;1,0,1)</f>
        <v>0</v>
      </c>
    </row>
    <row r="1178" spans="1:33" s="162" customFormat="1" ht="15" customHeight="1">
      <c r="A1178" s="162" t="s">
        <v>65</v>
      </c>
      <c r="B1178" s="162" t="s">
        <v>2899</v>
      </c>
      <c r="C1178" s="162" t="s">
        <v>26</v>
      </c>
      <c r="D1178" s="162" t="s">
        <v>1147</v>
      </c>
      <c r="E1178" s="162" t="s">
        <v>65</v>
      </c>
      <c r="F1178" s="162" t="s">
        <v>16</v>
      </c>
      <c r="G1178" s="162" t="str">
        <f>CHOOSE(MONTH(H1178), "Janvier", "Fevrier", "Mars", "Avril", "Mai", "Juin", "Juillet", "Aout", "Septembre", "Octobre", "Novembre", "Decembre")</f>
        <v>Fevrier</v>
      </c>
      <c r="H1178" s="153">
        <v>42773</v>
      </c>
      <c r="I1178" s="84" t="s">
        <v>1051</v>
      </c>
      <c r="J1178" s="162" t="s">
        <v>1052</v>
      </c>
      <c r="K1178" s="162" t="s">
        <v>1062</v>
      </c>
      <c r="L1178" s="72" t="s">
        <v>1890</v>
      </c>
      <c r="M1178" s="80" t="str">
        <f>IFERROR(VLOOKUP(K1178,REFERENCES!R:S,2,FALSE),"")</f>
        <v>Nombre</v>
      </c>
      <c r="N1178" s="75">
        <v>220</v>
      </c>
      <c r="O1178" s="75"/>
      <c r="P1178" s="75"/>
      <c r="Q1178" s="75"/>
      <c r="R1178" s="79">
        <v>1100</v>
      </c>
      <c r="S1178" s="75">
        <v>220</v>
      </c>
      <c r="T1178" s="162" t="s">
        <v>1040</v>
      </c>
      <c r="U1178" s="162" t="s">
        <v>17</v>
      </c>
      <c r="V1178" s="162" t="s">
        <v>18</v>
      </c>
      <c r="W1178" s="164" t="s">
        <v>1523</v>
      </c>
      <c r="X1178" s="73"/>
      <c r="Y1178" s="164" t="s">
        <v>1035</v>
      </c>
      <c r="Z1178" s="165" t="s">
        <v>1069</v>
      </c>
      <c r="AB1178" s="162" t="str">
        <f>UPPER(LEFT(A1178,3)&amp;YEAR(H1178)&amp;MONTH(H1178)&amp;DAY((H1178))&amp;LEFT(U1178,2)&amp;LEFT(V1178,2)&amp;LEFT(W1178,2))</f>
        <v>DIA201727GRJE3E</v>
      </c>
      <c r="AC1178" s="162">
        <f>COUNTIF($AB$4:$AB$297,AB1178)</f>
        <v>0</v>
      </c>
      <c r="AD1178" s="162" t="str">
        <f>VLOOKUP(U1178,NIVEAUXADMIN!A:B,2,FALSE)</f>
        <v>HT08</v>
      </c>
      <c r="AE1178" s="162" t="str">
        <f>VLOOKUP(V1178,NIVEAUXADMIN!E:F,2,FALSE)</f>
        <v>HT08811</v>
      </c>
      <c r="AF1178" s="162" t="str">
        <f>VLOOKUP(W1178,NIVEAUXADMIN!I:J,2,FALSE)</f>
        <v>HT08811-03</v>
      </c>
      <c r="AG1178" s="162">
        <f>IF(SUMPRODUCT(($A$4:$A1178=A1178)*($V$4:$V1178=V1178))&gt;1,0,1)</f>
        <v>0</v>
      </c>
    </row>
    <row r="1179" spans="1:33" s="162" customFormat="1" ht="15" customHeight="1">
      <c r="A1179" s="162" t="s">
        <v>65</v>
      </c>
      <c r="B1179" s="162" t="s">
        <v>2899</v>
      </c>
      <c r="C1179" s="162" t="s">
        <v>26</v>
      </c>
      <c r="D1179" s="162" t="s">
        <v>1147</v>
      </c>
      <c r="E1179" s="162" t="s">
        <v>65</v>
      </c>
      <c r="F1179" s="162" t="s">
        <v>16</v>
      </c>
      <c r="G1179" s="162" t="str">
        <f>CHOOSE(MONTH(H1179), "Janvier", "Fevrier", "Mars", "Avril", "Mai", "Juin", "Juillet", "Aout", "Septembre", "Octobre", "Novembre", "Decembre")</f>
        <v>Fevrier</v>
      </c>
      <c r="H1179" s="153">
        <v>42773</v>
      </c>
      <c r="I1179" s="84" t="s">
        <v>1051</v>
      </c>
      <c r="J1179" s="162" t="s">
        <v>1052</v>
      </c>
      <c r="K1179" s="162" t="s">
        <v>1062</v>
      </c>
      <c r="L1179" s="72" t="s">
        <v>1890</v>
      </c>
      <c r="M1179" s="80" t="str">
        <f>IFERROR(VLOOKUP(K1179,REFERENCES!R:S,2,FALSE),"")</f>
        <v>Nombre</v>
      </c>
      <c r="N1179" s="75">
        <v>109</v>
      </c>
      <c r="O1179" s="75"/>
      <c r="P1179" s="75"/>
      <c r="Q1179" s="75"/>
      <c r="R1179" s="79">
        <v>545</v>
      </c>
      <c r="S1179" s="75">
        <v>109</v>
      </c>
      <c r="T1179" s="162" t="s">
        <v>1040</v>
      </c>
      <c r="U1179" s="162" t="s">
        <v>17</v>
      </c>
      <c r="V1179" s="162" t="s">
        <v>18</v>
      </c>
      <c r="W1179" s="164" t="s">
        <v>1297</v>
      </c>
      <c r="X1179" s="73"/>
      <c r="Y1179" s="164" t="s">
        <v>1035</v>
      </c>
      <c r="Z1179" s="165" t="s">
        <v>1069</v>
      </c>
      <c r="AB1179" s="162" t="str">
        <f>UPPER(LEFT(A1179,3)&amp;YEAR(H1179)&amp;MONTH(H1179)&amp;DAY((H1179))&amp;LEFT(U1179,2)&amp;LEFT(V1179,2)&amp;LEFT(W1179,2))</f>
        <v>DIA201727GRJE1È</v>
      </c>
      <c r="AC1179" s="162">
        <f>COUNTIF($AB$4:$AB$297,AB1179)</f>
        <v>0</v>
      </c>
      <c r="AD1179" s="162" t="str">
        <f>VLOOKUP(U1179,NIVEAUXADMIN!A:B,2,FALSE)</f>
        <v>HT08</v>
      </c>
      <c r="AE1179" s="162" t="str">
        <f>VLOOKUP(V1179,NIVEAUXADMIN!E:F,2,FALSE)</f>
        <v>HT08811</v>
      </c>
      <c r="AF1179" s="162" t="str">
        <f>VLOOKUP(W1179,NIVEAUXADMIN!I:J,2,FALSE)</f>
        <v>HT08811-01</v>
      </c>
      <c r="AG1179" s="162">
        <f>IF(SUMPRODUCT(($A$4:$A1179=A1179)*($V$4:$V1179=V1179))&gt;1,0,1)</f>
        <v>0</v>
      </c>
    </row>
    <row r="1180" spans="1:33" s="162" customFormat="1" ht="15" customHeight="1">
      <c r="A1180" s="162" t="s">
        <v>65</v>
      </c>
      <c r="B1180" s="162" t="s">
        <v>2899</v>
      </c>
      <c r="C1180" s="162" t="s">
        <v>26</v>
      </c>
      <c r="D1180" s="162" t="s">
        <v>1147</v>
      </c>
      <c r="E1180" s="162" t="s">
        <v>2730</v>
      </c>
      <c r="F1180" s="162" t="s">
        <v>16</v>
      </c>
      <c r="G1180" s="162" t="str">
        <f>CHOOSE(MONTH(H1180), "Janvier", "Fevrier", "Mars", "Avril", "Mai", "Juin", "Juillet", "Aout", "Septembre", "Octobre", "Novembre", "Decembre")</f>
        <v>Fevrier</v>
      </c>
      <c r="H1180" s="153">
        <v>42773</v>
      </c>
      <c r="I1180" s="84" t="s">
        <v>1049</v>
      </c>
      <c r="J1180" s="162" t="s">
        <v>1053</v>
      </c>
      <c r="K1180" s="162" t="s">
        <v>1064</v>
      </c>
      <c r="L1180" s="72" t="s">
        <v>1891</v>
      </c>
      <c r="M1180" s="80" t="str">
        <f>IFERROR(VLOOKUP(K1180,REFERENCES!R:S,2,FALSE),"")</f>
        <v>Nombre</v>
      </c>
      <c r="N1180" s="75">
        <v>220</v>
      </c>
      <c r="O1180" s="75"/>
      <c r="P1180" s="75"/>
      <c r="Q1180" s="75"/>
      <c r="R1180" s="79">
        <v>1100</v>
      </c>
      <c r="S1180" s="75">
        <v>220</v>
      </c>
      <c r="T1180" s="162" t="s">
        <v>1040</v>
      </c>
      <c r="U1180" s="162" t="s">
        <v>17</v>
      </c>
      <c r="V1180" s="162" t="s">
        <v>18</v>
      </c>
      <c r="W1180" s="164" t="s">
        <v>1523</v>
      </c>
      <c r="X1180" s="73"/>
      <c r="Y1180" s="164" t="s">
        <v>1035</v>
      </c>
      <c r="Z1180" s="165" t="s">
        <v>1069</v>
      </c>
      <c r="AB1180" s="162" t="str">
        <f>UPPER(LEFT(A1180,3)&amp;YEAR(H1180)&amp;MONTH(H1180)&amp;DAY((H1180))&amp;LEFT(U1180,2)&amp;LEFT(V1180,2)&amp;LEFT(W1180,2))</f>
        <v>DIA201727GRJE3E</v>
      </c>
      <c r="AC1180" s="162">
        <f>COUNTIF($AB$4:$AB$297,AB1180)</f>
        <v>0</v>
      </c>
      <c r="AD1180" s="162" t="str">
        <f>VLOOKUP(U1180,NIVEAUXADMIN!A:B,2,FALSE)</f>
        <v>HT08</v>
      </c>
      <c r="AE1180" s="162" t="str">
        <f>VLOOKUP(V1180,NIVEAUXADMIN!E:F,2,FALSE)</f>
        <v>HT08811</v>
      </c>
      <c r="AF1180" s="162" t="str">
        <f>VLOOKUP(W1180,NIVEAUXADMIN!I:J,2,FALSE)</f>
        <v>HT08811-03</v>
      </c>
      <c r="AG1180" s="162">
        <f>IF(SUMPRODUCT(($A$4:$A1180=A1180)*($V$4:$V1180=V1180))&gt;1,0,1)</f>
        <v>0</v>
      </c>
    </row>
    <row r="1181" spans="1:33" s="162" customFormat="1" ht="15" customHeight="1">
      <c r="A1181" s="162" t="s">
        <v>65</v>
      </c>
      <c r="B1181" s="162" t="s">
        <v>2899</v>
      </c>
      <c r="C1181" s="162" t="s">
        <v>26</v>
      </c>
      <c r="D1181" s="162" t="s">
        <v>1147</v>
      </c>
      <c r="E1181" s="162" t="s">
        <v>2730</v>
      </c>
      <c r="F1181" s="162" t="s">
        <v>16</v>
      </c>
      <c r="G1181" s="162" t="str">
        <f>CHOOSE(MONTH(H1181), "Janvier", "Fevrier", "Mars", "Avril", "Mai", "Juin", "Juillet", "Aout", "Septembre", "Octobre", "Novembre", "Decembre")</f>
        <v>Fevrier</v>
      </c>
      <c r="H1181" s="153">
        <v>42773</v>
      </c>
      <c r="I1181" s="84" t="s">
        <v>1049</v>
      </c>
      <c r="J1181" s="162" t="s">
        <v>1053</v>
      </c>
      <c r="K1181" s="162" t="s">
        <v>1064</v>
      </c>
      <c r="L1181" s="72" t="s">
        <v>1891</v>
      </c>
      <c r="M1181" s="80" t="str">
        <f>IFERROR(VLOOKUP(K1181,REFERENCES!R:S,2,FALSE),"")</f>
        <v>Nombre</v>
      </c>
      <c r="N1181" s="75">
        <v>109</v>
      </c>
      <c r="O1181" s="75"/>
      <c r="P1181" s="75"/>
      <c r="Q1181" s="75"/>
      <c r="R1181" s="79">
        <v>545</v>
      </c>
      <c r="S1181" s="75">
        <v>109</v>
      </c>
      <c r="T1181" s="162" t="s">
        <v>1040</v>
      </c>
      <c r="U1181" s="162" t="s">
        <v>17</v>
      </c>
      <c r="V1181" s="162" t="s">
        <v>18</v>
      </c>
      <c r="W1181" s="164" t="s">
        <v>1297</v>
      </c>
      <c r="X1181" s="73"/>
      <c r="Y1181" s="164" t="s">
        <v>1035</v>
      </c>
      <c r="Z1181" s="165" t="s">
        <v>1069</v>
      </c>
      <c r="AB1181" s="162" t="str">
        <f>UPPER(LEFT(A1181,3)&amp;YEAR(H1181)&amp;MONTH(H1181)&amp;DAY((H1181))&amp;LEFT(U1181,2)&amp;LEFT(V1181,2)&amp;LEFT(W1181,2))</f>
        <v>DIA201727GRJE1È</v>
      </c>
      <c r="AC1181" s="162">
        <f>COUNTIF($AB$4:$AB$297,AB1181)</f>
        <v>0</v>
      </c>
      <c r="AD1181" s="162" t="str">
        <f>VLOOKUP(U1181,NIVEAUXADMIN!A:B,2,FALSE)</f>
        <v>HT08</v>
      </c>
      <c r="AE1181" s="162" t="str">
        <f>VLOOKUP(V1181,NIVEAUXADMIN!E:F,2,FALSE)</f>
        <v>HT08811</v>
      </c>
      <c r="AF1181" s="162" t="str">
        <f>VLOOKUP(W1181,NIVEAUXADMIN!I:J,2,FALSE)</f>
        <v>HT08811-01</v>
      </c>
      <c r="AG1181" s="162">
        <f>IF(SUMPRODUCT(($A$4:$A1181=A1181)*($V$4:$V1181=V1181))&gt;1,0,1)</f>
        <v>0</v>
      </c>
    </row>
    <row r="1182" spans="1:33" s="162" customFormat="1" ht="15" customHeight="1">
      <c r="A1182" s="162" t="s">
        <v>65</v>
      </c>
      <c r="B1182" s="162" t="s">
        <v>2899</v>
      </c>
      <c r="C1182" s="162" t="s">
        <v>26</v>
      </c>
      <c r="D1182" s="162" t="s">
        <v>1147</v>
      </c>
      <c r="E1182" s="162" t="s">
        <v>65</v>
      </c>
      <c r="F1182" s="162" t="s">
        <v>16</v>
      </c>
      <c r="G1182" s="162" t="str">
        <f>CHOOSE(MONTH(H1182), "Janvier", "Fevrier", "Mars", "Avril", "Mai", "Juin", "Juillet", "Aout", "Septembre", "Octobre", "Novembre", "Decembre")</f>
        <v>Fevrier</v>
      </c>
      <c r="H1182" s="153">
        <v>42774</v>
      </c>
      <c r="I1182" s="84" t="s">
        <v>1051</v>
      </c>
      <c r="J1182" s="162" t="s">
        <v>1052</v>
      </c>
      <c r="K1182" s="162" t="s">
        <v>1062</v>
      </c>
      <c r="L1182" s="72" t="s">
        <v>1890</v>
      </c>
      <c r="M1182" s="80" t="str">
        <f>IFERROR(VLOOKUP(K1182,REFERENCES!R:S,2,FALSE),"")</f>
        <v>Nombre</v>
      </c>
      <c r="N1182" s="75">
        <v>100</v>
      </c>
      <c r="O1182" s="75"/>
      <c r="P1182" s="75"/>
      <c r="Q1182" s="75"/>
      <c r="R1182" s="79">
        <v>500</v>
      </c>
      <c r="S1182" s="75">
        <v>100</v>
      </c>
      <c r="T1182" s="162" t="s">
        <v>1040</v>
      </c>
      <c r="U1182" s="162" t="s">
        <v>17</v>
      </c>
      <c r="V1182" s="162" t="s">
        <v>275</v>
      </c>
      <c r="W1182" s="164" t="s">
        <v>1409</v>
      </c>
      <c r="X1182" s="73"/>
      <c r="Y1182" s="164" t="s">
        <v>1035</v>
      </c>
      <c r="Z1182" s="165" t="s">
        <v>1069</v>
      </c>
      <c r="AB1182" s="162" t="str">
        <f>UPPER(LEFT(A1182,3)&amp;YEAR(H1182)&amp;MONTH(H1182)&amp;DAY((H1182))&amp;LEFT(U1182,2)&amp;LEFT(V1182,2)&amp;LEFT(W1182,2))</f>
        <v>DIA201728GRRO2E</v>
      </c>
      <c r="AC1182" s="162">
        <f>COUNTIF($AB$4:$AB$297,AB1182)</f>
        <v>0</v>
      </c>
      <c r="AD1182" s="162" t="str">
        <f>VLOOKUP(U1182,NIVEAUXADMIN!A:B,2,FALSE)</f>
        <v>HT08</v>
      </c>
      <c r="AE1182" s="162" t="str">
        <f>VLOOKUP(V1182,NIVEAUXADMIN!E:F,2,FALSE)</f>
        <v>HT08832</v>
      </c>
      <c r="AF1182" s="162" t="str">
        <f>VLOOKUP(W1182,NIVEAUXADMIN!I:J,2,FALSE)</f>
        <v>HT08832-02</v>
      </c>
      <c r="AG1182" s="162">
        <f>IF(SUMPRODUCT(($A$4:$A1182=A1182)*($V$4:$V1182=V1182))&gt;1,0,1)</f>
        <v>0</v>
      </c>
    </row>
    <row r="1183" spans="1:33" s="162" customFormat="1" ht="15" customHeight="1">
      <c r="A1183" s="162" t="s">
        <v>65</v>
      </c>
      <c r="B1183" s="162" t="s">
        <v>2899</v>
      </c>
      <c r="C1183" s="162" t="s">
        <v>26</v>
      </c>
      <c r="D1183" s="162" t="s">
        <v>1147</v>
      </c>
      <c r="E1183" s="162" t="s">
        <v>65</v>
      </c>
      <c r="F1183" s="162" t="s">
        <v>16</v>
      </c>
      <c r="G1183" s="162" t="str">
        <f>CHOOSE(MONTH(H1183), "Janvier", "Fevrier", "Mars", "Avril", "Mai", "Juin", "Juillet", "Aout", "Septembre", "Octobre", "Novembre", "Decembre")</f>
        <v>Fevrier</v>
      </c>
      <c r="H1183" s="153">
        <v>42774</v>
      </c>
      <c r="I1183" s="84" t="s">
        <v>1051</v>
      </c>
      <c r="J1183" s="162" t="s">
        <v>1052</v>
      </c>
      <c r="K1183" s="162" t="s">
        <v>1062</v>
      </c>
      <c r="L1183" s="72" t="s">
        <v>1890</v>
      </c>
      <c r="M1183" s="80" t="str">
        <f>IFERROR(VLOOKUP(K1183,REFERENCES!R:S,2,FALSE),"")</f>
        <v>Nombre</v>
      </c>
      <c r="N1183" s="75">
        <v>200</v>
      </c>
      <c r="O1183" s="75"/>
      <c r="P1183" s="75"/>
      <c r="Q1183" s="75"/>
      <c r="R1183" s="79">
        <v>1000</v>
      </c>
      <c r="S1183" s="75">
        <v>200</v>
      </c>
      <c r="T1183" s="162" t="s">
        <v>1040</v>
      </c>
      <c r="U1183" s="162" t="s">
        <v>17</v>
      </c>
      <c r="V1183" s="162" t="s">
        <v>18</v>
      </c>
      <c r="W1183" s="164" t="s">
        <v>1754</v>
      </c>
      <c r="X1183" s="73"/>
      <c r="Y1183" s="164" t="s">
        <v>1035</v>
      </c>
      <c r="Z1183" s="165" t="s">
        <v>1069</v>
      </c>
      <c r="AB1183" s="162" t="str">
        <f>UPPER(LEFT(A1183,3)&amp;YEAR(H1183)&amp;MONTH(H1183)&amp;DAY((H1183))&amp;LEFT(U1183,2)&amp;LEFT(V1183,2)&amp;LEFT(W1183,2))</f>
        <v>DIA201728GRJE7E</v>
      </c>
      <c r="AC1183" s="162">
        <f>COUNTIF($AB$4:$AB$297,AB1183)</f>
        <v>0</v>
      </c>
      <c r="AD1183" s="162" t="str">
        <f>VLOOKUP(U1183,NIVEAUXADMIN!A:B,2,FALSE)</f>
        <v>HT08</v>
      </c>
      <c r="AE1183" s="162" t="str">
        <f>VLOOKUP(V1183,NIVEAUXADMIN!E:F,2,FALSE)</f>
        <v>HT08811</v>
      </c>
      <c r="AF1183" s="162" t="str">
        <f>VLOOKUP(W1183,NIVEAUXADMIN!I:J,2,FALSE)</f>
        <v>HT08811-07</v>
      </c>
      <c r="AG1183" s="162">
        <f>IF(SUMPRODUCT(($A$4:$A1183=A1183)*($V$4:$V1183=V1183))&gt;1,0,1)</f>
        <v>0</v>
      </c>
    </row>
    <row r="1184" spans="1:33" s="162" customFormat="1" ht="15" customHeight="1">
      <c r="A1184" s="162" t="s">
        <v>65</v>
      </c>
      <c r="B1184" s="162" t="s">
        <v>2899</v>
      </c>
      <c r="C1184" s="162" t="s">
        <v>26</v>
      </c>
      <c r="D1184" s="162" t="s">
        <v>1147</v>
      </c>
      <c r="E1184" s="162" t="s">
        <v>65</v>
      </c>
      <c r="F1184" s="162" t="s">
        <v>16</v>
      </c>
      <c r="G1184" s="162" t="str">
        <f>CHOOSE(MONTH(H1184), "Janvier", "Fevrier", "Mars", "Avril", "Mai", "Juin", "Juillet", "Aout", "Septembre", "Octobre", "Novembre", "Decembre")</f>
        <v>Fevrier</v>
      </c>
      <c r="H1184" s="153">
        <v>42774</v>
      </c>
      <c r="I1184" s="84" t="s">
        <v>1051</v>
      </c>
      <c r="J1184" s="162" t="s">
        <v>1052</v>
      </c>
      <c r="K1184" s="162" t="s">
        <v>1062</v>
      </c>
      <c r="L1184" s="72" t="s">
        <v>1890</v>
      </c>
      <c r="M1184" s="80" t="str">
        <f>IFERROR(VLOOKUP(K1184,REFERENCES!R:S,2,FALSE),"")</f>
        <v>Nombre</v>
      </c>
      <c r="N1184" s="75">
        <v>371</v>
      </c>
      <c r="O1184" s="75"/>
      <c r="P1184" s="75"/>
      <c r="Q1184" s="75"/>
      <c r="R1184" s="79">
        <v>1855</v>
      </c>
      <c r="S1184" s="75">
        <v>371</v>
      </c>
      <c r="T1184" s="162" t="s">
        <v>1040</v>
      </c>
      <c r="U1184" s="162" t="s">
        <v>17</v>
      </c>
      <c r="V1184" s="162" t="s">
        <v>18</v>
      </c>
      <c r="W1184" s="164" t="s">
        <v>1478</v>
      </c>
      <c r="X1184" s="73"/>
      <c r="Y1184" s="164" t="s">
        <v>1035</v>
      </c>
      <c r="Z1184" s="165" t="s">
        <v>1069</v>
      </c>
      <c r="AB1184" s="162" t="str">
        <f>UPPER(LEFT(A1184,3)&amp;YEAR(H1184)&amp;MONTH(H1184)&amp;DAY((H1184))&amp;LEFT(U1184,2)&amp;LEFT(V1184,2)&amp;LEFT(W1184,2))</f>
        <v>DIA201728GRJE2È</v>
      </c>
      <c r="AC1184" s="162">
        <f>COUNTIF($AB$4:$AB$297,AB1184)</f>
        <v>0</v>
      </c>
      <c r="AD1184" s="162" t="str">
        <f>VLOOKUP(U1184,NIVEAUXADMIN!A:B,2,FALSE)</f>
        <v>HT08</v>
      </c>
      <c r="AE1184" s="162" t="str">
        <f>VLOOKUP(V1184,NIVEAUXADMIN!E:F,2,FALSE)</f>
        <v>HT08811</v>
      </c>
      <c r="AF1184" s="162" t="str">
        <f>VLOOKUP(W1184,NIVEAUXADMIN!I:J,2,FALSE)</f>
        <v>HT08811-02</v>
      </c>
      <c r="AG1184" s="162">
        <f>IF(SUMPRODUCT(($A$4:$A1184=A1184)*($V$4:$V1184=V1184))&gt;1,0,1)</f>
        <v>0</v>
      </c>
    </row>
    <row r="1185" spans="1:33" s="162" customFormat="1" ht="15" customHeight="1">
      <c r="A1185" s="162" t="s">
        <v>65</v>
      </c>
      <c r="B1185" s="162" t="s">
        <v>2899</v>
      </c>
      <c r="C1185" s="162" t="s">
        <v>26</v>
      </c>
      <c r="D1185" s="162" t="s">
        <v>1147</v>
      </c>
      <c r="E1185" s="162" t="s">
        <v>2730</v>
      </c>
      <c r="F1185" s="162" t="s">
        <v>16</v>
      </c>
      <c r="G1185" s="162" t="str">
        <f>CHOOSE(MONTH(H1185), "Janvier", "Fevrier", "Mars", "Avril", "Mai", "Juin", "Juillet", "Aout", "Septembre", "Octobre", "Novembre", "Decembre")</f>
        <v>Fevrier</v>
      </c>
      <c r="H1185" s="153">
        <v>42774</v>
      </c>
      <c r="I1185" s="84" t="s">
        <v>1049</v>
      </c>
      <c r="J1185" s="162" t="s">
        <v>1053</v>
      </c>
      <c r="K1185" s="162" t="s">
        <v>1064</v>
      </c>
      <c r="L1185" s="72" t="s">
        <v>1891</v>
      </c>
      <c r="M1185" s="80" t="str">
        <f>IFERROR(VLOOKUP(K1185,REFERENCES!R:S,2,FALSE),"")</f>
        <v>Nombre</v>
      </c>
      <c r="N1185" s="75">
        <v>100</v>
      </c>
      <c r="O1185" s="75"/>
      <c r="P1185" s="75"/>
      <c r="Q1185" s="75"/>
      <c r="R1185" s="79">
        <v>500</v>
      </c>
      <c r="S1185" s="75">
        <v>100</v>
      </c>
      <c r="T1185" s="162" t="s">
        <v>1040</v>
      </c>
      <c r="U1185" s="162" t="s">
        <v>17</v>
      </c>
      <c r="V1185" s="162" t="s">
        <v>275</v>
      </c>
      <c r="W1185" s="164" t="s">
        <v>1409</v>
      </c>
      <c r="X1185" s="73"/>
      <c r="Y1185" s="164" t="s">
        <v>1035</v>
      </c>
      <c r="Z1185" s="165" t="s">
        <v>1069</v>
      </c>
      <c r="AB1185" s="162" t="str">
        <f>UPPER(LEFT(A1185,3)&amp;YEAR(H1185)&amp;MONTH(H1185)&amp;DAY((H1185))&amp;LEFT(U1185,2)&amp;LEFT(V1185,2)&amp;LEFT(W1185,2))</f>
        <v>DIA201728GRRO2E</v>
      </c>
      <c r="AC1185" s="162">
        <f>COUNTIF($AB$4:$AB$297,AB1185)</f>
        <v>0</v>
      </c>
      <c r="AD1185" s="162" t="str">
        <f>VLOOKUP(U1185,NIVEAUXADMIN!A:B,2,FALSE)</f>
        <v>HT08</v>
      </c>
      <c r="AE1185" s="162" t="str">
        <f>VLOOKUP(V1185,NIVEAUXADMIN!E:F,2,FALSE)</f>
        <v>HT08832</v>
      </c>
      <c r="AF1185" s="162" t="str">
        <f>VLOOKUP(W1185,NIVEAUXADMIN!I:J,2,FALSE)</f>
        <v>HT08832-02</v>
      </c>
      <c r="AG1185" s="162">
        <f>IF(SUMPRODUCT(($A$4:$A1185=A1185)*($V$4:$V1185=V1185))&gt;1,0,1)</f>
        <v>0</v>
      </c>
    </row>
    <row r="1186" spans="1:33" s="162" customFormat="1" ht="15" customHeight="1">
      <c r="A1186" s="162" t="s">
        <v>65</v>
      </c>
      <c r="B1186" s="162" t="s">
        <v>2899</v>
      </c>
      <c r="C1186" s="162" t="s">
        <v>26</v>
      </c>
      <c r="D1186" s="162" t="s">
        <v>1147</v>
      </c>
      <c r="E1186" s="162" t="s">
        <v>2730</v>
      </c>
      <c r="F1186" s="162" t="s">
        <v>16</v>
      </c>
      <c r="G1186" s="162" t="str">
        <f>CHOOSE(MONTH(H1186), "Janvier", "Fevrier", "Mars", "Avril", "Mai", "Juin", "Juillet", "Aout", "Septembre", "Octobre", "Novembre", "Decembre")</f>
        <v>Fevrier</v>
      </c>
      <c r="H1186" s="153">
        <v>42774</v>
      </c>
      <c r="I1186" s="84" t="s">
        <v>1049</v>
      </c>
      <c r="J1186" s="162" t="s">
        <v>1053</v>
      </c>
      <c r="K1186" s="162" t="s">
        <v>1064</v>
      </c>
      <c r="L1186" s="72" t="s">
        <v>1891</v>
      </c>
      <c r="M1186" s="80" t="str">
        <f>IFERROR(VLOOKUP(K1186,REFERENCES!R:S,2,FALSE),"")</f>
        <v>Nombre</v>
      </c>
      <c r="N1186" s="75">
        <v>200</v>
      </c>
      <c r="O1186" s="75"/>
      <c r="P1186" s="75"/>
      <c r="Q1186" s="75"/>
      <c r="R1186" s="79">
        <v>1000</v>
      </c>
      <c r="S1186" s="75">
        <v>200</v>
      </c>
      <c r="T1186" s="162" t="s">
        <v>1040</v>
      </c>
      <c r="U1186" s="162" t="s">
        <v>17</v>
      </c>
      <c r="V1186" s="162" t="s">
        <v>18</v>
      </c>
      <c r="W1186" s="164" t="s">
        <v>1754</v>
      </c>
      <c r="X1186" s="73"/>
      <c r="Y1186" s="164" t="s">
        <v>1035</v>
      </c>
      <c r="Z1186" s="165" t="s">
        <v>1069</v>
      </c>
      <c r="AB1186" s="162" t="str">
        <f>UPPER(LEFT(A1186,3)&amp;YEAR(H1186)&amp;MONTH(H1186)&amp;DAY((H1186))&amp;LEFT(U1186,2)&amp;LEFT(V1186,2)&amp;LEFT(W1186,2))</f>
        <v>DIA201728GRJE7E</v>
      </c>
      <c r="AC1186" s="162">
        <f>COUNTIF($AB$4:$AB$297,AB1186)</f>
        <v>0</v>
      </c>
      <c r="AD1186" s="162" t="str">
        <f>VLOOKUP(U1186,NIVEAUXADMIN!A:B,2,FALSE)</f>
        <v>HT08</v>
      </c>
      <c r="AE1186" s="162" t="str">
        <f>VLOOKUP(V1186,NIVEAUXADMIN!E:F,2,FALSE)</f>
        <v>HT08811</v>
      </c>
      <c r="AF1186" s="162" t="str">
        <f>VLOOKUP(W1186,NIVEAUXADMIN!I:J,2,FALSE)</f>
        <v>HT08811-07</v>
      </c>
      <c r="AG1186" s="162">
        <f>IF(SUMPRODUCT(($A$4:$A1186=A1186)*($V$4:$V1186=V1186))&gt;1,0,1)</f>
        <v>0</v>
      </c>
    </row>
    <row r="1187" spans="1:33" s="162" customFormat="1" ht="15" customHeight="1">
      <c r="A1187" s="162" t="s">
        <v>65</v>
      </c>
      <c r="B1187" s="162" t="s">
        <v>2899</v>
      </c>
      <c r="C1187" s="162" t="s">
        <v>26</v>
      </c>
      <c r="D1187" s="162" t="s">
        <v>1147</v>
      </c>
      <c r="E1187" s="162" t="s">
        <v>2730</v>
      </c>
      <c r="F1187" s="162" t="s">
        <v>16</v>
      </c>
      <c r="G1187" s="162" t="str">
        <f>CHOOSE(MONTH(H1187), "Janvier", "Fevrier", "Mars", "Avril", "Mai", "Juin", "Juillet", "Aout", "Septembre", "Octobre", "Novembre", "Decembre")</f>
        <v>Fevrier</v>
      </c>
      <c r="H1187" s="153">
        <v>42774</v>
      </c>
      <c r="I1187" s="84" t="s">
        <v>1049</v>
      </c>
      <c r="J1187" s="162" t="s">
        <v>1053</v>
      </c>
      <c r="K1187" s="162" t="s">
        <v>1064</v>
      </c>
      <c r="L1187" s="72" t="s">
        <v>1891</v>
      </c>
      <c r="M1187" s="80" t="str">
        <f>IFERROR(VLOOKUP(K1187,REFERENCES!R:S,2,FALSE),"")</f>
        <v>Nombre</v>
      </c>
      <c r="N1187" s="75">
        <v>371</v>
      </c>
      <c r="O1187" s="75"/>
      <c r="P1187" s="75"/>
      <c r="Q1187" s="75"/>
      <c r="R1187" s="79">
        <v>1855</v>
      </c>
      <c r="S1187" s="75">
        <v>371</v>
      </c>
      <c r="T1187" s="162" t="s">
        <v>1040</v>
      </c>
      <c r="U1187" s="162" t="s">
        <v>17</v>
      </c>
      <c r="V1187" s="162" t="s">
        <v>18</v>
      </c>
      <c r="W1187" s="164" t="s">
        <v>1478</v>
      </c>
      <c r="X1187" s="73"/>
      <c r="Y1187" s="164" t="s">
        <v>1035</v>
      </c>
      <c r="Z1187" s="165" t="s">
        <v>1069</v>
      </c>
      <c r="AB1187" s="162" t="str">
        <f>UPPER(LEFT(A1187,3)&amp;YEAR(H1187)&amp;MONTH(H1187)&amp;DAY((H1187))&amp;LEFT(U1187,2)&amp;LEFT(V1187,2)&amp;LEFT(W1187,2))</f>
        <v>DIA201728GRJE2È</v>
      </c>
      <c r="AC1187" s="162">
        <f>COUNTIF($AB$4:$AB$297,AB1187)</f>
        <v>0</v>
      </c>
      <c r="AD1187" s="162" t="str">
        <f>VLOOKUP(U1187,NIVEAUXADMIN!A:B,2,FALSE)</f>
        <v>HT08</v>
      </c>
      <c r="AE1187" s="162" t="str">
        <f>VLOOKUP(V1187,NIVEAUXADMIN!E:F,2,FALSE)</f>
        <v>HT08811</v>
      </c>
      <c r="AF1187" s="162" t="str">
        <f>VLOOKUP(W1187,NIVEAUXADMIN!I:J,2,FALSE)</f>
        <v>HT08811-02</v>
      </c>
      <c r="AG1187" s="162">
        <f>IF(SUMPRODUCT(($A$4:$A1187=A1187)*($V$4:$V1187=V1187))&gt;1,0,1)</f>
        <v>0</v>
      </c>
    </row>
    <row r="1188" spans="1:33" s="162" customFormat="1" ht="15" customHeight="1">
      <c r="A1188" s="162" t="s">
        <v>2594</v>
      </c>
      <c r="B1188" s="162" t="s">
        <v>2594</v>
      </c>
      <c r="C1188" s="162" t="s">
        <v>34</v>
      </c>
      <c r="F1188" s="162" t="s">
        <v>16</v>
      </c>
      <c r="G1188" s="162" t="str">
        <f>CHOOSE(MONTH(H1188), "Janvier", "Fevrier", "Mars", "Avril", "Mai", "Juin", "Juillet", "Aout", "Septembre", "Octobre", "Novembre", "Decembre")</f>
        <v>Decembre</v>
      </c>
      <c r="H1188" s="153">
        <v>42724</v>
      </c>
      <c r="I1188" s="84" t="s">
        <v>1051</v>
      </c>
      <c r="J1188" s="162" t="s">
        <v>1052</v>
      </c>
      <c r="K1188" s="162" t="s">
        <v>1054</v>
      </c>
      <c r="L1188" s="72"/>
      <c r="M1188" s="80" t="str">
        <f>IFERROR(VLOOKUP(K1188,REFERENCES!R:S,2,FALSE),"")</f>
        <v>Nombre</v>
      </c>
      <c r="N1188" s="75">
        <v>500</v>
      </c>
      <c r="O1188" s="75"/>
      <c r="P1188" s="75"/>
      <c r="Q1188" s="75"/>
      <c r="R1188" s="79"/>
      <c r="S1188" s="75">
        <v>500</v>
      </c>
      <c r="U1188" s="162" t="s">
        <v>20</v>
      </c>
      <c r="V1188" s="162" t="s">
        <v>526</v>
      </c>
      <c r="W1188" s="86" t="s">
        <v>1806</v>
      </c>
      <c r="X1188" s="162" t="s">
        <v>2595</v>
      </c>
      <c r="AB1188" s="162" t="str">
        <f>UPPER(LEFT(A1188,3)&amp;YEAR(H1188)&amp;MONTH(H1188)&amp;DAY((H1188))&amp;LEFT(U1188,2)&amp;LEFT(V1188,2)&amp;LEFT(W1188,2))</f>
        <v>EDE20161220SUILIL</v>
      </c>
      <c r="AC1188" s="162">
        <f>COUNTIF($AB$4:$AB$297,AB1188)</f>
        <v>0</v>
      </c>
      <c r="AD1188" s="162" t="str">
        <f>VLOOKUP(U1188,NIVEAUXADMIN!A:B,2,FALSE)</f>
        <v>HT07</v>
      </c>
      <c r="AE1188" s="162" t="str">
        <f>VLOOKUP(V1188,NIVEAUXADMIN!E:F,2,FALSE)</f>
        <v>HT07716</v>
      </c>
      <c r="AF1188" s="162" t="str">
        <f>VLOOKUP(W1188,NIVEAUXADMIN!I:J,2,FALSE)</f>
        <v>HT07716-01</v>
      </c>
      <c r="AG1188" s="162">
        <f>IF(SUMPRODUCT(($A$4:$A1188=A1188)*($V$4:$V1188=V1188))&gt;1,0,1)</f>
        <v>1</v>
      </c>
    </row>
    <row r="1189" spans="1:33" s="162" customFormat="1" ht="15" customHeight="1">
      <c r="A1189" s="162" t="s">
        <v>2594</v>
      </c>
      <c r="B1189" s="162" t="s">
        <v>2594</v>
      </c>
      <c r="C1189" s="162" t="s">
        <v>34</v>
      </c>
      <c r="F1189" s="162" t="s">
        <v>16</v>
      </c>
      <c r="G1189" s="162" t="str">
        <f>CHOOSE(MONTH(H1189), "Janvier", "Fevrier", "Mars", "Avril", "Mai", "Juin", "Juillet", "Aout", "Septembre", "Octobre", "Novembre", "Decembre")</f>
        <v>Decembre</v>
      </c>
      <c r="H1189" s="153">
        <v>42724</v>
      </c>
      <c r="I1189" s="84" t="s">
        <v>1051</v>
      </c>
      <c r="J1189" s="162" t="s">
        <v>1052</v>
      </c>
      <c r="K1189" s="162" t="s">
        <v>1057</v>
      </c>
      <c r="L1189" s="72"/>
      <c r="M1189" s="80" t="str">
        <f>IFERROR(VLOOKUP(K1189,REFERENCES!R:S,2,FALSE),"")</f>
        <v>Nombre</v>
      </c>
      <c r="N1189" s="75">
        <v>500</v>
      </c>
      <c r="O1189" s="75"/>
      <c r="P1189" s="75"/>
      <c r="Q1189" s="75"/>
      <c r="R1189" s="79"/>
      <c r="S1189" s="75">
        <v>500</v>
      </c>
      <c r="U1189" s="162" t="s">
        <v>20</v>
      </c>
      <c r="V1189" s="162" t="s">
        <v>526</v>
      </c>
      <c r="W1189" s="86" t="s">
        <v>1806</v>
      </c>
      <c r="X1189" s="162" t="s">
        <v>2595</v>
      </c>
      <c r="AB1189" s="162" t="str">
        <f>UPPER(LEFT(A1189,3)&amp;YEAR(H1189)&amp;MONTH(H1189)&amp;DAY((H1189))&amp;LEFT(U1189,2)&amp;LEFT(V1189,2)&amp;LEFT(W1189,2))</f>
        <v>EDE20161220SUILIL</v>
      </c>
      <c r="AC1189" s="162">
        <f>COUNTIF($AB$4:$AB$297,AB1189)</f>
        <v>0</v>
      </c>
      <c r="AD1189" s="162" t="str">
        <f>VLOOKUP(U1189,NIVEAUXADMIN!A:B,2,FALSE)</f>
        <v>HT07</v>
      </c>
      <c r="AE1189" s="162" t="str">
        <f>VLOOKUP(V1189,NIVEAUXADMIN!E:F,2,FALSE)</f>
        <v>HT07716</v>
      </c>
      <c r="AF1189" s="162" t="str">
        <f>VLOOKUP(W1189,NIVEAUXADMIN!I:J,2,FALSE)</f>
        <v>HT07716-01</v>
      </c>
      <c r="AG1189" s="162">
        <f>IF(SUMPRODUCT(($A$4:$A1189=A1189)*($V$4:$V1189=V1189))&gt;1,0,1)</f>
        <v>0</v>
      </c>
    </row>
    <row r="1190" spans="1:33" s="162" customFormat="1" ht="15" customHeight="1">
      <c r="A1190" s="162" t="s">
        <v>2594</v>
      </c>
      <c r="B1190" s="162" t="s">
        <v>2594</v>
      </c>
      <c r="C1190" s="162" t="s">
        <v>34</v>
      </c>
      <c r="F1190" s="162" t="s">
        <v>16</v>
      </c>
      <c r="G1190" s="162" t="str">
        <f>CHOOSE(MONTH(H1190), "Janvier", "Fevrier", "Mars", "Avril", "Mai", "Juin", "Juillet", "Aout", "Septembre", "Octobre", "Novembre", "Decembre")</f>
        <v>Decembre</v>
      </c>
      <c r="H1190" s="153">
        <v>42724</v>
      </c>
      <c r="I1190" s="84" t="s">
        <v>1051</v>
      </c>
      <c r="J1190" s="162" t="s">
        <v>1052</v>
      </c>
      <c r="K1190" s="162" t="s">
        <v>1062</v>
      </c>
      <c r="L1190" s="72"/>
      <c r="M1190" s="80" t="str">
        <f>IFERROR(VLOOKUP(K1190,REFERENCES!R:S,2,FALSE),"")</f>
        <v>Nombre</v>
      </c>
      <c r="N1190" s="75">
        <v>500</v>
      </c>
      <c r="O1190" s="75"/>
      <c r="P1190" s="75"/>
      <c r="Q1190" s="75"/>
      <c r="R1190" s="79"/>
      <c r="S1190" s="75">
        <v>500</v>
      </c>
      <c r="U1190" s="162" t="s">
        <v>20</v>
      </c>
      <c r="V1190" s="162" t="s">
        <v>526</v>
      </c>
      <c r="W1190" s="86" t="s">
        <v>1806</v>
      </c>
      <c r="X1190" s="162" t="s">
        <v>2595</v>
      </c>
      <c r="AB1190" s="162" t="str">
        <f>UPPER(LEFT(A1190,3)&amp;YEAR(H1190)&amp;MONTH(H1190)&amp;DAY((H1190))&amp;LEFT(U1190,2)&amp;LEFT(V1190,2)&amp;LEFT(W1190,2))</f>
        <v>EDE20161220SUILIL</v>
      </c>
      <c r="AC1190" s="162">
        <f>COUNTIF($AB$4:$AB$297,AB1190)</f>
        <v>0</v>
      </c>
      <c r="AD1190" s="162" t="str">
        <f>VLOOKUP(U1190,NIVEAUXADMIN!A:B,2,FALSE)</f>
        <v>HT07</v>
      </c>
      <c r="AE1190" s="162" t="str">
        <f>VLOOKUP(V1190,NIVEAUXADMIN!E:F,2,FALSE)</f>
        <v>HT07716</v>
      </c>
      <c r="AF1190" s="162" t="str">
        <f>VLOOKUP(W1190,NIVEAUXADMIN!I:J,2,FALSE)</f>
        <v>HT07716-01</v>
      </c>
      <c r="AG1190" s="162">
        <f>IF(SUMPRODUCT(($A$4:$A1190=A1190)*($V$4:$V1190=V1190))&gt;1,0,1)</f>
        <v>0</v>
      </c>
    </row>
    <row r="1191" spans="1:33" s="162" customFormat="1" ht="15" customHeight="1">
      <c r="A1191" s="162" t="s">
        <v>2594</v>
      </c>
      <c r="B1191" s="162" t="s">
        <v>2594</v>
      </c>
      <c r="C1191" s="162" t="s">
        <v>34</v>
      </c>
      <c r="F1191" s="162" t="s">
        <v>16</v>
      </c>
      <c r="G1191" s="162" t="str">
        <f>CHOOSE(MONTH(H1191), "Janvier", "Fevrier", "Mars", "Avril", "Mai", "Juin", "Juillet", "Aout", "Septembre", "Octobre", "Novembre", "Decembre")</f>
        <v>Decembre</v>
      </c>
      <c r="H1191" s="153">
        <v>42724</v>
      </c>
      <c r="I1191" s="84" t="s">
        <v>1049</v>
      </c>
      <c r="J1191" s="162" t="s">
        <v>1053</v>
      </c>
      <c r="K1191" s="162" t="s">
        <v>1048</v>
      </c>
      <c r="L1191" s="72"/>
      <c r="M1191" s="80" t="str">
        <f>IFERROR(VLOOKUP(K1191,REFERENCES!R:S,2,FALSE),"")</f>
        <v>Nombre</v>
      </c>
      <c r="N1191" s="75">
        <v>500</v>
      </c>
      <c r="O1191" s="75"/>
      <c r="P1191" s="75"/>
      <c r="Q1191" s="75"/>
      <c r="R1191" s="79"/>
      <c r="S1191" s="75">
        <v>500</v>
      </c>
      <c r="U1191" s="162" t="s">
        <v>20</v>
      </c>
      <c r="V1191" s="162" t="s">
        <v>526</v>
      </c>
      <c r="W1191" s="86" t="s">
        <v>1806</v>
      </c>
      <c r="X1191" s="162" t="s">
        <v>2595</v>
      </c>
      <c r="AB1191" s="162" t="str">
        <f>UPPER(LEFT(A1191,3)&amp;YEAR(H1191)&amp;MONTH(H1191)&amp;DAY((H1191))&amp;LEFT(U1191,2)&amp;LEFT(V1191,2)&amp;LEFT(W1191,2))</f>
        <v>EDE20161220SUILIL</v>
      </c>
      <c r="AC1191" s="162">
        <f>COUNTIF($AB$4:$AB$297,AB1191)</f>
        <v>0</v>
      </c>
      <c r="AD1191" s="162" t="str">
        <f>VLOOKUP(U1191,NIVEAUXADMIN!A:B,2,FALSE)</f>
        <v>HT07</v>
      </c>
      <c r="AE1191" s="162" t="str">
        <f>VLOOKUP(V1191,NIVEAUXADMIN!E:F,2,FALSE)</f>
        <v>HT07716</v>
      </c>
      <c r="AF1191" s="162" t="str">
        <f>VLOOKUP(W1191,NIVEAUXADMIN!I:J,2,FALSE)</f>
        <v>HT07716-01</v>
      </c>
      <c r="AG1191" s="162">
        <f>IF(SUMPRODUCT(($A$4:$A1191=A1191)*($V$4:$V1191=V1191))&gt;1,0,1)</f>
        <v>0</v>
      </c>
    </row>
    <row r="1192" spans="1:33" s="162" customFormat="1" ht="15" customHeight="1">
      <c r="A1192" s="162" t="s">
        <v>1101</v>
      </c>
      <c r="B1192" s="162" t="s">
        <v>1101</v>
      </c>
      <c r="C1192" s="162" t="s">
        <v>2692</v>
      </c>
      <c r="D1192" s="162" t="s">
        <v>68</v>
      </c>
      <c r="E1192" s="162" t="s">
        <v>48</v>
      </c>
      <c r="F1192" s="162" t="s">
        <v>16</v>
      </c>
      <c r="G1192" s="162" t="str">
        <f>CHOOSE(MONTH(H1192), "Janvier", "Fevrier", "Mars", "Avril", "Mai", "Juin", "Juillet", "Aout", "Septembre", "Octobre", "Novembre", "Decembre")</f>
        <v>Octobre</v>
      </c>
      <c r="H1192" s="153">
        <v>42661</v>
      </c>
      <c r="I1192" s="84" t="s">
        <v>1051</v>
      </c>
      <c r="J1192" s="162" t="s">
        <v>1052</v>
      </c>
      <c r="K1192" s="162" t="s">
        <v>1063</v>
      </c>
      <c r="L1192" s="72" t="s">
        <v>2495</v>
      </c>
      <c r="M1192" s="80" t="str">
        <f>IFERROR(VLOOKUP(K1192,REFERENCES!R:S,2,FALSE),"")</f>
        <v>Nombre</v>
      </c>
      <c r="N1192" s="75">
        <v>80</v>
      </c>
      <c r="O1192" s="75"/>
      <c r="P1192" s="75"/>
      <c r="Q1192" s="75"/>
      <c r="R1192" s="79"/>
      <c r="S1192" s="75">
        <v>80</v>
      </c>
      <c r="U1192" s="162" t="s">
        <v>17</v>
      </c>
      <c r="V1192" s="162" t="s">
        <v>236</v>
      </c>
      <c r="W1192" s="86" t="s">
        <v>1284</v>
      </c>
      <c r="AB1192" s="162" t="str">
        <f>UPPER(LEFT(A1192,3)&amp;YEAR(H1192)&amp;MONTH(H1192)&amp;DAY((H1192))&amp;LEFT(U1192,2)&amp;LEFT(V1192,2)&amp;LEFT(W1192,2))</f>
        <v>FON20161018GRAN1E</v>
      </c>
      <c r="AC1192" s="162">
        <f>COUNTIF($AB$4:$AB$297,AB1192)</f>
        <v>0</v>
      </c>
      <c r="AD1192" s="162" t="str">
        <f>VLOOKUP(U1192,NIVEAUXADMIN!A:B,2,FALSE)</f>
        <v>HT08</v>
      </c>
      <c r="AE1192" s="162" t="str">
        <f>VLOOKUP(V1192,NIVEAUXADMIN!E:F,2,FALSE)</f>
        <v>HT08821</v>
      </c>
      <c r="AF1192" s="162" t="str">
        <f>VLOOKUP(W1192,NIVEAUXADMIN!I:J,2,FALSE)</f>
        <v>HT08821-01</v>
      </c>
      <c r="AG1192" s="162">
        <f>IF(SUMPRODUCT(($A$4:$A1192=A1192)*($V$4:$V1192=V1192))&gt;1,0,1)</f>
        <v>1</v>
      </c>
    </row>
    <row r="1193" spans="1:33" s="162" customFormat="1" ht="15" customHeight="1">
      <c r="A1193" s="162" t="s">
        <v>1101</v>
      </c>
      <c r="B1193" s="162" t="s">
        <v>1101</v>
      </c>
      <c r="C1193" s="162" t="s">
        <v>2692</v>
      </c>
      <c r="D1193" s="162" t="s">
        <v>68</v>
      </c>
      <c r="E1193" s="162" t="s">
        <v>48</v>
      </c>
      <c r="F1193" s="162" t="s">
        <v>16</v>
      </c>
      <c r="G1193" s="162" t="str">
        <f>CHOOSE(MONTH(H1193), "Janvier", "Fevrier", "Mars", "Avril", "Mai", "Juin", "Juillet", "Aout", "Septembre", "Octobre", "Novembre", "Decembre")</f>
        <v>Octobre</v>
      </c>
      <c r="H1193" s="153">
        <v>42661</v>
      </c>
      <c r="I1193" s="84" t="s">
        <v>1051</v>
      </c>
      <c r="J1193" s="162" t="s">
        <v>1052</v>
      </c>
      <c r="K1193" s="162" t="s">
        <v>1057</v>
      </c>
      <c r="L1193" s="72"/>
      <c r="M1193" s="80" t="str">
        <f>IFERROR(VLOOKUP(K1193,REFERENCES!R:S,2,FALSE),"")</f>
        <v>Nombre</v>
      </c>
      <c r="N1193" s="75">
        <v>104</v>
      </c>
      <c r="O1193" s="75"/>
      <c r="P1193" s="75"/>
      <c r="Q1193" s="75"/>
      <c r="R1193" s="79"/>
      <c r="S1193" s="75">
        <v>104</v>
      </c>
      <c r="U1193" s="162" t="s">
        <v>17</v>
      </c>
      <c r="V1193" s="162" t="s">
        <v>258</v>
      </c>
      <c r="W1193" s="86" t="s">
        <v>1334</v>
      </c>
      <c r="AB1193" s="162" t="str">
        <f>UPPER(LEFT(A1193,3)&amp;YEAR(H1193)&amp;MONTH(H1193)&amp;DAY((H1193))&amp;LEFT(U1193,2)&amp;LEFT(V1193,2)&amp;LEFT(W1193,2))</f>
        <v>FON20161018GRCO1E</v>
      </c>
      <c r="AC1193" s="162">
        <f>COUNTIF($AB$4:$AB$297,AB1193)</f>
        <v>0</v>
      </c>
      <c r="AD1193" s="162" t="str">
        <f>VLOOKUP(U1193,NIVEAUXADMIN!A:B,2,FALSE)</f>
        <v>HT08</v>
      </c>
      <c r="AE1193" s="162" t="str">
        <f>VLOOKUP(V1193,NIVEAUXADMIN!E:F,2,FALSE)</f>
        <v>HT08831</v>
      </c>
      <c r="AF1193" s="162" t="str">
        <f>VLOOKUP(W1193,NIVEAUXADMIN!I:J,2,FALSE)</f>
        <v>HT08831-01</v>
      </c>
      <c r="AG1193" s="162">
        <f>IF(SUMPRODUCT(($A$4:$A1193=A1193)*($V$4:$V1193=V1193))&gt;1,0,1)</f>
        <v>1</v>
      </c>
    </row>
    <row r="1194" spans="1:33" s="162" customFormat="1" ht="15" customHeight="1">
      <c r="A1194" s="162" t="s">
        <v>1101</v>
      </c>
      <c r="B1194" s="162" t="s">
        <v>1101</v>
      </c>
      <c r="C1194" s="162" t="s">
        <v>2692</v>
      </c>
      <c r="D1194" s="162" t="s">
        <v>68</v>
      </c>
      <c r="E1194" s="162" t="s">
        <v>48</v>
      </c>
      <c r="F1194" s="162" t="s">
        <v>16</v>
      </c>
      <c r="G1194" s="162" t="str">
        <f>CHOOSE(MONTH(H1194), "Janvier", "Fevrier", "Mars", "Avril", "Mai", "Juin", "Juillet", "Aout", "Septembre", "Octobre", "Novembre", "Decembre")</f>
        <v>Octobre</v>
      </c>
      <c r="H1194" s="153">
        <v>42661</v>
      </c>
      <c r="I1194" s="84" t="s">
        <v>1051</v>
      </c>
      <c r="J1194" s="162" t="s">
        <v>1052</v>
      </c>
      <c r="K1194" s="162" t="s">
        <v>1062</v>
      </c>
      <c r="L1194" s="72"/>
      <c r="M1194" s="80" t="str">
        <f>IFERROR(VLOOKUP(K1194,REFERENCES!R:S,2,FALSE),"")</f>
        <v>Nombre</v>
      </c>
      <c r="N1194" s="75">
        <v>104</v>
      </c>
      <c r="O1194" s="75"/>
      <c r="P1194" s="75"/>
      <c r="Q1194" s="75"/>
      <c r="R1194" s="79"/>
      <c r="S1194" s="75">
        <v>104</v>
      </c>
      <c r="U1194" s="162" t="s">
        <v>17</v>
      </c>
      <c r="V1194" s="162" t="s">
        <v>258</v>
      </c>
      <c r="W1194" s="86" t="s">
        <v>1334</v>
      </c>
      <c r="AB1194" s="162" t="str">
        <f>UPPER(LEFT(A1194,3)&amp;YEAR(H1194)&amp;MONTH(H1194)&amp;DAY((H1194))&amp;LEFT(U1194,2)&amp;LEFT(V1194,2)&amp;LEFT(W1194,2))</f>
        <v>FON20161018GRCO1E</v>
      </c>
      <c r="AC1194" s="162">
        <f>COUNTIF($AB$4:$AB$297,AB1194)</f>
        <v>0</v>
      </c>
      <c r="AD1194" s="162" t="str">
        <f>VLOOKUP(U1194,NIVEAUXADMIN!A:B,2,FALSE)</f>
        <v>HT08</v>
      </c>
      <c r="AE1194" s="162" t="str">
        <f>VLOOKUP(V1194,NIVEAUXADMIN!E:F,2,FALSE)</f>
        <v>HT08831</v>
      </c>
      <c r="AF1194" s="162" t="str">
        <f>VLOOKUP(W1194,NIVEAUXADMIN!I:J,2,FALSE)</f>
        <v>HT08831-01</v>
      </c>
      <c r="AG1194" s="162">
        <f>IF(SUMPRODUCT(($A$4:$A1194=A1194)*($V$4:$V1194=V1194))&gt;1,0,1)</f>
        <v>0</v>
      </c>
    </row>
    <row r="1195" spans="1:33" s="162" customFormat="1" ht="15" customHeight="1">
      <c r="A1195" s="162" t="s">
        <v>1101</v>
      </c>
      <c r="B1195" s="162" t="s">
        <v>1101</v>
      </c>
      <c r="C1195" s="162" t="s">
        <v>2692</v>
      </c>
      <c r="D1195" s="162" t="s">
        <v>68</v>
      </c>
      <c r="E1195" s="162" t="s">
        <v>48</v>
      </c>
      <c r="F1195" s="162" t="s">
        <v>16</v>
      </c>
      <c r="G1195" s="162" t="str">
        <f>CHOOSE(MONTH(H1195), "Janvier", "Fevrier", "Mars", "Avril", "Mai", "Juin", "Juillet", "Aout", "Septembre", "Octobre", "Novembre", "Decembre")</f>
        <v>Octobre</v>
      </c>
      <c r="H1195" s="153">
        <v>42661</v>
      </c>
      <c r="I1195" s="84" t="s">
        <v>1051</v>
      </c>
      <c r="J1195" s="162" t="s">
        <v>1052</v>
      </c>
      <c r="K1195" s="162" t="s">
        <v>1063</v>
      </c>
      <c r="L1195" s="72"/>
      <c r="M1195" s="80" t="str">
        <f>IFERROR(VLOOKUP(K1195,REFERENCES!R:S,2,FALSE),"")</f>
        <v>Nombre</v>
      </c>
      <c r="N1195" s="75">
        <v>104</v>
      </c>
      <c r="O1195" s="75"/>
      <c r="P1195" s="75"/>
      <c r="Q1195" s="75"/>
      <c r="R1195" s="79"/>
      <c r="S1195" s="75">
        <v>104</v>
      </c>
      <c r="U1195" s="162" t="s">
        <v>17</v>
      </c>
      <c r="V1195" s="162" t="s">
        <v>258</v>
      </c>
      <c r="W1195" s="86" t="s">
        <v>1334</v>
      </c>
      <c r="AB1195" s="162" t="str">
        <f>UPPER(LEFT(A1195,3)&amp;YEAR(H1195)&amp;MONTH(H1195)&amp;DAY((H1195))&amp;LEFT(U1195,2)&amp;LEFT(V1195,2)&amp;LEFT(W1195,2))</f>
        <v>FON20161018GRCO1E</v>
      </c>
      <c r="AC1195" s="162">
        <f>COUNTIF($AB$4:$AB$297,AB1195)</f>
        <v>0</v>
      </c>
      <c r="AD1195" s="162" t="str">
        <f>VLOOKUP(U1195,NIVEAUXADMIN!A:B,2,FALSE)</f>
        <v>HT08</v>
      </c>
      <c r="AE1195" s="162" t="str">
        <f>VLOOKUP(V1195,NIVEAUXADMIN!E:F,2,FALSE)</f>
        <v>HT08831</v>
      </c>
      <c r="AF1195" s="162" t="str">
        <f>VLOOKUP(W1195,NIVEAUXADMIN!I:J,2,FALSE)</f>
        <v>HT08831-01</v>
      </c>
      <c r="AG1195" s="162">
        <f>IF(SUMPRODUCT(($A$4:$A1195=A1195)*($V$4:$V1195=V1195))&gt;1,0,1)</f>
        <v>0</v>
      </c>
    </row>
    <row r="1196" spans="1:33" s="162" customFormat="1" ht="15" customHeight="1">
      <c r="A1196" s="162" t="s">
        <v>1101</v>
      </c>
      <c r="B1196" s="162" t="s">
        <v>1101</v>
      </c>
      <c r="C1196" s="162" t="s">
        <v>2692</v>
      </c>
      <c r="F1196" s="162" t="s">
        <v>16</v>
      </c>
      <c r="G1196" s="162" t="str">
        <f>CHOOSE(MONTH(H1196), "Janvier", "Fevrier", "Mars", "Avril", "Mai", "Juin", "Juillet", "Aout", "Septembre", "Octobre", "Novembre", "Decembre")</f>
        <v>Novembre</v>
      </c>
      <c r="H1196" s="153">
        <v>42684</v>
      </c>
      <c r="I1196" s="84" t="s">
        <v>1051</v>
      </c>
      <c r="J1196" s="162" t="s">
        <v>1052</v>
      </c>
      <c r="K1196" s="162" t="s">
        <v>1062</v>
      </c>
      <c r="L1196" s="72"/>
      <c r="M1196" s="80" t="str">
        <f>IFERROR(VLOOKUP(K1196,REFERENCES!R:S,2,FALSE),"")</f>
        <v>Nombre</v>
      </c>
      <c r="N1196" s="75">
        <v>110</v>
      </c>
      <c r="O1196" s="75"/>
      <c r="P1196" s="75"/>
      <c r="Q1196" s="75"/>
      <c r="R1196" s="79"/>
      <c r="S1196" s="75">
        <v>110</v>
      </c>
      <c r="U1196" s="162" t="s">
        <v>17</v>
      </c>
      <c r="V1196" s="162" t="s">
        <v>18</v>
      </c>
      <c r="W1196" s="86" t="s">
        <v>1754</v>
      </c>
      <c r="X1196" s="162" t="s">
        <v>2751</v>
      </c>
      <c r="AB1196" s="162" t="str">
        <f>UPPER(LEFT(A1196,3)&amp;YEAR(H1196)&amp;MONTH(H1196)&amp;DAY((H1196))&amp;LEFT(U1196,2)&amp;LEFT(V1196,2)&amp;LEFT(W1196,2))</f>
        <v>FON20161110GRJE7E</v>
      </c>
      <c r="AC1196" s="162">
        <f>COUNTIF($AB$4:$AB$297,AB1196)</f>
        <v>0</v>
      </c>
      <c r="AD1196" s="162" t="str">
        <f>VLOOKUP(U1196,NIVEAUXADMIN!A:B,2,FALSE)</f>
        <v>HT08</v>
      </c>
      <c r="AE1196" s="162" t="str">
        <f>VLOOKUP(V1196,NIVEAUXADMIN!E:F,2,FALSE)</f>
        <v>HT08811</v>
      </c>
      <c r="AF1196" s="162" t="str">
        <f>VLOOKUP(W1196,NIVEAUXADMIN!I:J,2,FALSE)</f>
        <v>HT08811-07</v>
      </c>
      <c r="AG1196" s="162">
        <f>IF(SUMPRODUCT(($A$4:$A1196=A1196)*($V$4:$V1196=V1196))&gt;1,0,1)</f>
        <v>1</v>
      </c>
    </row>
    <row r="1197" spans="1:33" s="162" customFormat="1" ht="15" customHeight="1">
      <c r="A1197" s="162" t="s">
        <v>1101</v>
      </c>
      <c r="B1197" s="162" t="s">
        <v>1101</v>
      </c>
      <c r="C1197" s="162" t="s">
        <v>2692</v>
      </c>
      <c r="F1197" s="162" t="s">
        <v>16</v>
      </c>
      <c r="G1197" s="162" t="str">
        <f>CHOOSE(MONTH(H1197), "Janvier", "Fevrier", "Mars", "Avril", "Mai", "Juin", "Juillet", "Aout", "Septembre", "Octobre", "Novembre", "Decembre")</f>
        <v>Novembre</v>
      </c>
      <c r="H1197" s="153">
        <v>42684</v>
      </c>
      <c r="I1197" s="84" t="s">
        <v>1051</v>
      </c>
      <c r="J1197" s="162" t="s">
        <v>1052</v>
      </c>
      <c r="K1197" s="162" t="s">
        <v>1056</v>
      </c>
      <c r="L1197" s="72"/>
      <c r="M1197" s="80" t="str">
        <f>IFERROR(VLOOKUP(K1197,REFERENCES!R:S,2,FALSE),"")</f>
        <v>Nombre</v>
      </c>
      <c r="N1197" s="75">
        <v>110</v>
      </c>
      <c r="O1197" s="75"/>
      <c r="P1197" s="75"/>
      <c r="Q1197" s="75"/>
      <c r="R1197" s="79"/>
      <c r="S1197" s="75">
        <v>110</v>
      </c>
      <c r="U1197" s="162" t="s">
        <v>17</v>
      </c>
      <c r="V1197" s="162" t="s">
        <v>18</v>
      </c>
      <c r="W1197" s="86" t="s">
        <v>1754</v>
      </c>
      <c r="X1197" s="162" t="s">
        <v>2751</v>
      </c>
      <c r="AB1197" s="162" t="str">
        <f>UPPER(LEFT(A1197,3)&amp;YEAR(H1197)&amp;MONTH(H1197)&amp;DAY((H1197))&amp;LEFT(U1197,2)&amp;LEFT(V1197,2)&amp;LEFT(W1197,2))</f>
        <v>FON20161110GRJE7E</v>
      </c>
      <c r="AC1197" s="162">
        <f>COUNTIF($AB$4:$AB$297,AB1197)</f>
        <v>0</v>
      </c>
      <c r="AD1197" s="162" t="str">
        <f>VLOOKUP(U1197,NIVEAUXADMIN!A:B,2,FALSE)</f>
        <v>HT08</v>
      </c>
      <c r="AE1197" s="162" t="str">
        <f>VLOOKUP(V1197,NIVEAUXADMIN!E:F,2,FALSE)</f>
        <v>HT08811</v>
      </c>
      <c r="AF1197" s="162" t="str">
        <f>VLOOKUP(W1197,NIVEAUXADMIN!I:J,2,FALSE)</f>
        <v>HT08811-07</v>
      </c>
      <c r="AG1197" s="162">
        <f>IF(SUMPRODUCT(($A$4:$A1197=A1197)*($V$4:$V1197=V1197))&gt;1,0,1)</f>
        <v>0</v>
      </c>
    </row>
    <row r="1198" spans="1:33" s="162" customFormat="1" ht="15" customHeight="1">
      <c r="A1198" s="162" t="s">
        <v>1101</v>
      </c>
      <c r="B1198" s="162" t="s">
        <v>1101</v>
      </c>
      <c r="C1198" s="162" t="s">
        <v>2692</v>
      </c>
      <c r="F1198" s="162" t="s">
        <v>16</v>
      </c>
      <c r="G1198" s="162" t="str">
        <f>CHOOSE(MONTH(H1198), "Janvier", "Fevrier", "Mars", "Avril", "Mai", "Juin", "Juillet", "Aout", "Septembre", "Octobre", "Novembre", "Decembre")</f>
        <v>Novembre</v>
      </c>
      <c r="H1198" s="153">
        <v>42684</v>
      </c>
      <c r="I1198" s="84" t="s">
        <v>1051</v>
      </c>
      <c r="J1198" s="162" t="s">
        <v>1052</v>
      </c>
      <c r="K1198" s="162" t="s">
        <v>1063</v>
      </c>
      <c r="L1198" s="72"/>
      <c r="M1198" s="80" t="str">
        <f>IFERROR(VLOOKUP(K1198,REFERENCES!R:S,2,FALSE),"")</f>
        <v>Nombre</v>
      </c>
      <c r="N1198" s="75">
        <v>110</v>
      </c>
      <c r="O1198" s="75"/>
      <c r="P1198" s="75"/>
      <c r="Q1198" s="75"/>
      <c r="R1198" s="79"/>
      <c r="S1198" s="75">
        <v>110</v>
      </c>
      <c r="U1198" s="162" t="s">
        <v>17</v>
      </c>
      <c r="V1198" s="162" t="s">
        <v>18</v>
      </c>
      <c r="W1198" s="86" t="s">
        <v>1754</v>
      </c>
      <c r="X1198" s="162" t="s">
        <v>2751</v>
      </c>
      <c r="AB1198" s="162" t="str">
        <f>UPPER(LEFT(A1198,3)&amp;YEAR(H1198)&amp;MONTH(H1198)&amp;DAY((H1198))&amp;LEFT(U1198,2)&amp;LEFT(V1198,2)&amp;LEFT(W1198,2))</f>
        <v>FON20161110GRJE7E</v>
      </c>
      <c r="AC1198" s="162">
        <f>COUNTIF($AB$4:$AB$297,AB1198)</f>
        <v>0</v>
      </c>
      <c r="AD1198" s="162" t="str">
        <f>VLOOKUP(U1198,NIVEAUXADMIN!A:B,2,FALSE)</f>
        <v>HT08</v>
      </c>
      <c r="AE1198" s="162" t="str">
        <f>VLOOKUP(V1198,NIVEAUXADMIN!E:F,2,FALSE)</f>
        <v>HT08811</v>
      </c>
      <c r="AF1198" s="162" t="str">
        <f>VLOOKUP(W1198,NIVEAUXADMIN!I:J,2,FALSE)</f>
        <v>HT08811-07</v>
      </c>
      <c r="AG1198" s="162">
        <f>IF(SUMPRODUCT(($A$4:$A1198=A1198)*($V$4:$V1198=V1198))&gt;1,0,1)</f>
        <v>0</v>
      </c>
    </row>
    <row r="1199" spans="1:33" s="162" customFormat="1" ht="15" customHeight="1">
      <c r="A1199" s="162" t="s">
        <v>1101</v>
      </c>
      <c r="B1199" s="162" t="s">
        <v>1101</v>
      </c>
      <c r="C1199" s="162" t="s">
        <v>2692</v>
      </c>
      <c r="D1199" s="162" t="s">
        <v>68</v>
      </c>
      <c r="E1199" s="162" t="s">
        <v>48</v>
      </c>
      <c r="F1199" s="162" t="s">
        <v>16</v>
      </c>
      <c r="G1199" s="162" t="str">
        <f>CHOOSE(MONTH(H1199), "Janvier", "Fevrier", "Mars", "Avril", "Mai", "Juin", "Juillet", "Aout", "Septembre", "Octobre", "Novembre", "Decembre")</f>
        <v>Octobre</v>
      </c>
      <c r="H1199" s="153">
        <v>42661</v>
      </c>
      <c r="I1199" s="84" t="s">
        <v>1051</v>
      </c>
      <c r="J1199" s="162" t="s">
        <v>1052</v>
      </c>
      <c r="K1199" s="162" t="s">
        <v>1057</v>
      </c>
      <c r="L1199" s="72"/>
      <c r="M1199" s="80" t="str">
        <f>IFERROR(VLOOKUP(K1199,REFERENCES!R:S,2,FALSE),"")</f>
        <v>Nombre</v>
      </c>
      <c r="N1199" s="75">
        <v>130</v>
      </c>
      <c r="O1199" s="75"/>
      <c r="P1199" s="75"/>
      <c r="Q1199" s="75"/>
      <c r="R1199" s="79"/>
      <c r="S1199" s="75">
        <v>130</v>
      </c>
      <c r="U1199" s="162" t="s">
        <v>17</v>
      </c>
      <c r="V1199" s="162" t="s">
        <v>248</v>
      </c>
      <c r="W1199" s="86" t="s">
        <v>1622</v>
      </c>
      <c r="AB1199" s="162" t="str">
        <f>UPPER(LEFT(A1199,3)&amp;YEAR(H1199)&amp;MONTH(H1199)&amp;DAY((H1199))&amp;LEFT(U1199,2)&amp;LEFT(V1199,2)&amp;LEFT(W1199,2))</f>
        <v>FON20161018GRBE4È</v>
      </c>
      <c r="AC1199" s="162">
        <f>COUNTIF($AB$4:$AB$297,AB1199)</f>
        <v>0</v>
      </c>
      <c r="AD1199" s="162" t="str">
        <f>VLOOKUP(U1199,NIVEAUXADMIN!A:B,2,FALSE)</f>
        <v>HT08</v>
      </c>
      <c r="AE1199" s="162" t="str">
        <f>VLOOKUP(V1199,NIVEAUXADMIN!E:F,2,FALSE)</f>
        <v>HT08833</v>
      </c>
      <c r="AF1199" s="162" t="str">
        <f>VLOOKUP(W1199,NIVEAUXADMIN!I:J,2,FALSE)</f>
        <v>HT08833-01</v>
      </c>
      <c r="AG1199" s="162">
        <f>IF(SUMPRODUCT(($A$4:$A1199=A1199)*($V$4:$V1199=V1199))&gt;1,0,1)</f>
        <v>1</v>
      </c>
    </row>
    <row r="1200" spans="1:33" s="162" customFormat="1" ht="15" customHeight="1">
      <c r="A1200" s="162" t="s">
        <v>1101</v>
      </c>
      <c r="B1200" s="162" t="s">
        <v>1101</v>
      </c>
      <c r="C1200" s="162" t="s">
        <v>2692</v>
      </c>
      <c r="D1200" s="162" t="s">
        <v>68</v>
      </c>
      <c r="E1200" s="162" t="s">
        <v>48</v>
      </c>
      <c r="F1200" s="162" t="s">
        <v>16</v>
      </c>
      <c r="G1200" s="162" t="str">
        <f>CHOOSE(MONTH(H1200), "Janvier", "Fevrier", "Mars", "Avril", "Mai", "Juin", "Juillet", "Aout", "Septembre", "Octobre", "Novembre", "Decembre")</f>
        <v>Octobre</v>
      </c>
      <c r="H1200" s="153">
        <v>42661</v>
      </c>
      <c r="I1200" s="84" t="s">
        <v>1051</v>
      </c>
      <c r="J1200" s="162" t="s">
        <v>1052</v>
      </c>
      <c r="K1200" s="162" t="s">
        <v>1062</v>
      </c>
      <c r="L1200" s="72"/>
      <c r="M1200" s="80" t="str">
        <f>IFERROR(VLOOKUP(K1200,REFERENCES!R:S,2,FALSE),"")</f>
        <v>Nombre</v>
      </c>
      <c r="N1200" s="75">
        <v>130</v>
      </c>
      <c r="O1200" s="75"/>
      <c r="P1200" s="75"/>
      <c r="Q1200" s="75"/>
      <c r="R1200" s="79"/>
      <c r="S1200" s="75">
        <v>130</v>
      </c>
      <c r="U1200" s="162" t="s">
        <v>17</v>
      </c>
      <c r="V1200" s="162" t="s">
        <v>248</v>
      </c>
      <c r="W1200" s="86" t="s">
        <v>1622</v>
      </c>
      <c r="AB1200" s="162" t="str">
        <f>UPPER(LEFT(A1200,3)&amp;YEAR(H1200)&amp;MONTH(H1200)&amp;DAY((H1200))&amp;LEFT(U1200,2)&amp;LEFT(V1200,2)&amp;LEFT(W1200,2))</f>
        <v>FON20161018GRBE4È</v>
      </c>
      <c r="AC1200" s="162">
        <f>COUNTIF($AB$4:$AB$297,AB1200)</f>
        <v>0</v>
      </c>
      <c r="AD1200" s="162" t="str">
        <f>VLOOKUP(U1200,NIVEAUXADMIN!A:B,2,FALSE)</f>
        <v>HT08</v>
      </c>
      <c r="AE1200" s="162" t="str">
        <f>VLOOKUP(V1200,NIVEAUXADMIN!E:F,2,FALSE)</f>
        <v>HT08833</v>
      </c>
      <c r="AF1200" s="162" t="str">
        <f>VLOOKUP(W1200,NIVEAUXADMIN!I:J,2,FALSE)</f>
        <v>HT08833-01</v>
      </c>
      <c r="AG1200" s="162">
        <f>IF(SUMPRODUCT(($A$4:$A1200=A1200)*($V$4:$V1200=V1200))&gt;1,0,1)</f>
        <v>0</v>
      </c>
    </row>
    <row r="1201" spans="1:33" s="162" customFormat="1" ht="15" customHeight="1">
      <c r="A1201" s="162" t="s">
        <v>1101</v>
      </c>
      <c r="B1201" s="162" t="s">
        <v>1101</v>
      </c>
      <c r="C1201" s="162" t="s">
        <v>2692</v>
      </c>
      <c r="D1201" s="162" t="s">
        <v>68</v>
      </c>
      <c r="E1201" s="162" t="s">
        <v>48</v>
      </c>
      <c r="F1201" s="162" t="s">
        <v>16</v>
      </c>
      <c r="G1201" s="162" t="str">
        <f>CHOOSE(MONTH(H1201), "Janvier", "Fevrier", "Mars", "Avril", "Mai", "Juin", "Juillet", "Aout", "Septembre", "Octobre", "Novembre", "Decembre")</f>
        <v>Octobre</v>
      </c>
      <c r="H1201" s="153">
        <v>42661</v>
      </c>
      <c r="I1201" s="84" t="s">
        <v>1051</v>
      </c>
      <c r="J1201" s="162" t="s">
        <v>1052</v>
      </c>
      <c r="K1201" s="162" t="s">
        <v>1063</v>
      </c>
      <c r="L1201" s="72"/>
      <c r="M1201" s="80" t="str">
        <f>IFERROR(VLOOKUP(K1201,REFERENCES!R:S,2,FALSE),"")</f>
        <v>Nombre</v>
      </c>
      <c r="N1201" s="75">
        <v>130</v>
      </c>
      <c r="O1201" s="75"/>
      <c r="P1201" s="75"/>
      <c r="Q1201" s="75"/>
      <c r="R1201" s="79"/>
      <c r="S1201" s="75">
        <v>130</v>
      </c>
      <c r="U1201" s="162" t="s">
        <v>17</v>
      </c>
      <c r="V1201" s="162" t="s">
        <v>248</v>
      </c>
      <c r="W1201" s="86" t="s">
        <v>1622</v>
      </c>
      <c r="AB1201" s="162" t="str">
        <f>UPPER(LEFT(A1201,3)&amp;YEAR(H1201)&amp;MONTH(H1201)&amp;DAY((H1201))&amp;LEFT(U1201,2)&amp;LEFT(V1201,2)&amp;LEFT(W1201,2))</f>
        <v>FON20161018GRBE4È</v>
      </c>
      <c r="AC1201" s="162">
        <f>COUNTIF($AB$4:$AB$297,AB1201)</f>
        <v>0</v>
      </c>
      <c r="AD1201" s="162" t="str">
        <f>VLOOKUP(U1201,NIVEAUXADMIN!A:B,2,FALSE)</f>
        <v>HT08</v>
      </c>
      <c r="AE1201" s="162" t="str">
        <f>VLOOKUP(V1201,NIVEAUXADMIN!E:F,2,FALSE)</f>
        <v>HT08833</v>
      </c>
      <c r="AF1201" s="162" t="str">
        <f>VLOOKUP(W1201,NIVEAUXADMIN!I:J,2,FALSE)</f>
        <v>HT08833-01</v>
      </c>
      <c r="AG1201" s="162">
        <f>IF(SUMPRODUCT(($A$4:$A1201=A1201)*($V$4:$V1201=V1201))&gt;1,0,1)</f>
        <v>0</v>
      </c>
    </row>
    <row r="1202" spans="1:33" s="162" customFormat="1" ht="15" customHeight="1">
      <c r="A1202" s="162" t="s">
        <v>1101</v>
      </c>
      <c r="B1202" s="162" t="s">
        <v>1101</v>
      </c>
      <c r="C1202" s="162" t="s">
        <v>2692</v>
      </c>
      <c r="D1202" s="162" t="s">
        <v>68</v>
      </c>
      <c r="E1202" s="162" t="s">
        <v>48</v>
      </c>
      <c r="F1202" s="162" t="s">
        <v>16</v>
      </c>
      <c r="G1202" s="162" t="str">
        <f>CHOOSE(MONTH(H1202), "Janvier", "Fevrier", "Mars", "Avril", "Mai", "Juin", "Juillet", "Aout", "Septembre", "Octobre", "Novembre", "Decembre")</f>
        <v>Novembre</v>
      </c>
      <c r="H1202" s="153">
        <v>42684</v>
      </c>
      <c r="I1202" s="84" t="s">
        <v>1051</v>
      </c>
      <c r="J1202" s="162" t="s">
        <v>1052</v>
      </c>
      <c r="K1202" s="162" t="s">
        <v>1057</v>
      </c>
      <c r="L1202" s="72" t="s">
        <v>2495</v>
      </c>
      <c r="M1202" s="80" t="str">
        <f>IFERROR(VLOOKUP(K1202,REFERENCES!R:S,2,FALSE),"")</f>
        <v>Nombre</v>
      </c>
      <c r="N1202" s="75">
        <v>256</v>
      </c>
      <c r="O1202" s="75"/>
      <c r="P1202" s="75"/>
      <c r="Q1202" s="75"/>
      <c r="R1202" s="79"/>
      <c r="S1202" s="75">
        <v>256</v>
      </c>
      <c r="U1202" s="162" t="s">
        <v>17</v>
      </c>
      <c r="V1202" s="162" t="s">
        <v>272</v>
      </c>
      <c r="W1202" s="86" t="s">
        <v>1617</v>
      </c>
      <c r="X1202" s="162" t="s">
        <v>1893</v>
      </c>
      <c r="AB1202" s="162" t="str">
        <f>UPPER(LEFT(A1202,3)&amp;YEAR(H1202)&amp;MONTH(H1202)&amp;DAY((H1202))&amp;LEFT(U1202,2)&amp;LEFT(V1202,2)&amp;LEFT(W1202,2))</f>
        <v>FON20161110GRPE4E</v>
      </c>
      <c r="AC1202" s="162">
        <f>COUNTIF($AB$4:$AB$297,AB1202)</f>
        <v>0</v>
      </c>
      <c r="AD1202" s="162" t="str">
        <f>VLOOKUP(U1202,NIVEAUXADMIN!A:B,2,FALSE)</f>
        <v>HT08</v>
      </c>
      <c r="AE1202" s="162" t="str">
        <f>VLOOKUP(V1202,NIVEAUXADMIN!E:F,2,FALSE)</f>
        <v>HT08834</v>
      </c>
      <c r="AF1202" s="162" t="str">
        <f>VLOOKUP(W1202,NIVEAUXADMIN!I:J,2,FALSE)</f>
        <v>HT08834-04</v>
      </c>
      <c r="AG1202" s="162">
        <f>IF(SUMPRODUCT(($A$4:$A1202=A1202)*($V$4:$V1202=V1202))&gt;1,0,1)</f>
        <v>1</v>
      </c>
    </row>
    <row r="1203" spans="1:33" s="162" customFormat="1" ht="15" customHeight="1">
      <c r="A1203" s="162" t="s">
        <v>1101</v>
      </c>
      <c r="B1203" s="162" t="s">
        <v>1101</v>
      </c>
      <c r="C1203" s="162" t="s">
        <v>2692</v>
      </c>
      <c r="D1203" s="162" t="s">
        <v>68</v>
      </c>
      <c r="E1203" s="162" t="s">
        <v>48</v>
      </c>
      <c r="F1203" s="162" t="s">
        <v>16</v>
      </c>
      <c r="G1203" s="162" t="str">
        <f>CHOOSE(MONTH(H1203), "Janvier", "Fevrier", "Mars", "Avril", "Mai", "Juin", "Juillet", "Aout", "Septembre", "Octobre", "Novembre", "Decembre")</f>
        <v>Novembre</v>
      </c>
      <c r="H1203" s="153">
        <v>42684</v>
      </c>
      <c r="I1203" s="84" t="s">
        <v>1051</v>
      </c>
      <c r="J1203" s="162" t="s">
        <v>1052</v>
      </c>
      <c r="K1203" s="162" t="s">
        <v>1062</v>
      </c>
      <c r="L1203" s="72" t="s">
        <v>2495</v>
      </c>
      <c r="M1203" s="80" t="str">
        <f>IFERROR(VLOOKUP(K1203,REFERENCES!R:S,2,FALSE),"")</f>
        <v>Nombre</v>
      </c>
      <c r="N1203" s="75">
        <v>256</v>
      </c>
      <c r="O1203" s="75"/>
      <c r="P1203" s="75"/>
      <c r="Q1203" s="75"/>
      <c r="R1203" s="79"/>
      <c r="S1203" s="75">
        <v>256</v>
      </c>
      <c r="U1203" s="162" t="s">
        <v>17</v>
      </c>
      <c r="V1203" s="162" t="s">
        <v>272</v>
      </c>
      <c r="W1203" s="86" t="s">
        <v>1617</v>
      </c>
      <c r="X1203" s="162" t="s">
        <v>1893</v>
      </c>
      <c r="AB1203" s="162" t="str">
        <f>UPPER(LEFT(A1203,3)&amp;YEAR(H1203)&amp;MONTH(H1203)&amp;DAY((H1203))&amp;LEFT(U1203,2)&amp;LEFT(V1203,2)&amp;LEFT(W1203,2))</f>
        <v>FON20161110GRPE4E</v>
      </c>
      <c r="AC1203" s="162">
        <f>COUNTIF($AB$4:$AB$297,AB1203)</f>
        <v>0</v>
      </c>
      <c r="AD1203" s="162" t="str">
        <f>VLOOKUP(U1203,NIVEAUXADMIN!A:B,2,FALSE)</f>
        <v>HT08</v>
      </c>
      <c r="AE1203" s="162" t="str">
        <f>VLOOKUP(V1203,NIVEAUXADMIN!E:F,2,FALSE)</f>
        <v>HT08834</v>
      </c>
      <c r="AF1203" s="162" t="str">
        <f>VLOOKUP(W1203,NIVEAUXADMIN!I:J,2,FALSE)</f>
        <v>HT08834-04</v>
      </c>
      <c r="AG1203" s="162">
        <f>IF(SUMPRODUCT(($A$4:$A1203=A1203)*($V$4:$V1203=V1203))&gt;1,0,1)</f>
        <v>0</v>
      </c>
    </row>
    <row r="1204" spans="1:33" s="162" customFormat="1" ht="15" customHeight="1">
      <c r="A1204" s="162" t="s">
        <v>1101</v>
      </c>
      <c r="B1204" s="162" t="s">
        <v>1101</v>
      </c>
      <c r="C1204" s="162" t="s">
        <v>2692</v>
      </c>
      <c r="D1204" s="162" t="s">
        <v>68</v>
      </c>
      <c r="E1204" s="162" t="s">
        <v>48</v>
      </c>
      <c r="F1204" s="162" t="s">
        <v>16</v>
      </c>
      <c r="G1204" s="162" t="str">
        <f>CHOOSE(MONTH(H1204), "Janvier", "Fevrier", "Mars", "Avril", "Mai", "Juin", "Juillet", "Aout", "Septembre", "Octobre", "Novembre", "Decembre")</f>
        <v>Novembre</v>
      </c>
      <c r="H1204" s="153">
        <v>42684</v>
      </c>
      <c r="I1204" s="84" t="s">
        <v>1051</v>
      </c>
      <c r="J1204" s="162" t="s">
        <v>1052</v>
      </c>
      <c r="K1204" s="162" t="s">
        <v>1063</v>
      </c>
      <c r="L1204" s="72" t="s">
        <v>2495</v>
      </c>
      <c r="M1204" s="80" t="str">
        <f>IFERROR(VLOOKUP(K1204,REFERENCES!R:S,2,FALSE),"")</f>
        <v>Nombre</v>
      </c>
      <c r="N1204" s="75">
        <v>256</v>
      </c>
      <c r="O1204" s="75"/>
      <c r="P1204" s="75"/>
      <c r="Q1204" s="75"/>
      <c r="R1204" s="79"/>
      <c r="S1204" s="75">
        <v>256</v>
      </c>
      <c r="U1204" s="162" t="s">
        <v>17</v>
      </c>
      <c r="V1204" s="162" t="s">
        <v>272</v>
      </c>
      <c r="W1204" s="86" t="s">
        <v>1617</v>
      </c>
      <c r="X1204" s="162" t="s">
        <v>1893</v>
      </c>
      <c r="AB1204" s="162" t="str">
        <f>UPPER(LEFT(A1204,3)&amp;YEAR(H1204)&amp;MONTH(H1204)&amp;DAY((H1204))&amp;LEFT(U1204,2)&amp;LEFT(V1204,2)&amp;LEFT(W1204,2))</f>
        <v>FON20161110GRPE4E</v>
      </c>
      <c r="AC1204" s="162">
        <f>COUNTIF($AB$4:$AB$297,AB1204)</f>
        <v>0</v>
      </c>
      <c r="AD1204" s="162" t="str">
        <f>VLOOKUP(U1204,NIVEAUXADMIN!A:B,2,FALSE)</f>
        <v>HT08</v>
      </c>
      <c r="AE1204" s="162" t="str">
        <f>VLOOKUP(V1204,NIVEAUXADMIN!E:F,2,FALSE)</f>
        <v>HT08834</v>
      </c>
      <c r="AF1204" s="162" t="str">
        <f>VLOOKUP(W1204,NIVEAUXADMIN!I:J,2,FALSE)</f>
        <v>HT08834-04</v>
      </c>
      <c r="AG1204" s="162">
        <f>IF(SUMPRODUCT(($A$4:$A1204=A1204)*($V$4:$V1204=V1204))&gt;1,0,1)</f>
        <v>0</v>
      </c>
    </row>
    <row r="1205" spans="1:33" s="162" customFormat="1" ht="15" customHeight="1">
      <c r="A1205" s="162" t="s">
        <v>1101</v>
      </c>
      <c r="B1205" s="162" t="s">
        <v>1101</v>
      </c>
      <c r="C1205" s="162" t="s">
        <v>2692</v>
      </c>
      <c r="D1205" s="162" t="s">
        <v>68</v>
      </c>
      <c r="E1205" s="162" t="s">
        <v>48</v>
      </c>
      <c r="F1205" s="162" t="s">
        <v>16</v>
      </c>
      <c r="G1205" s="162" t="str">
        <f>CHOOSE(MONTH(H1205), "Janvier", "Fevrier", "Mars", "Avril", "Mai", "Juin", "Juillet", "Aout", "Septembre", "Octobre", "Novembre", "Decembre")</f>
        <v>Octobre</v>
      </c>
      <c r="H1205" s="153">
        <v>42654</v>
      </c>
      <c r="I1205" s="84" t="s">
        <v>1051</v>
      </c>
      <c r="J1205" s="162" t="s">
        <v>1052</v>
      </c>
      <c r="K1205" s="162" t="s">
        <v>1063</v>
      </c>
      <c r="L1205" s="72" t="s">
        <v>2498</v>
      </c>
      <c r="M1205" s="80" t="str">
        <f>IFERROR(VLOOKUP(K1205,REFERENCES!R:S,2,FALSE),"")</f>
        <v>Nombre</v>
      </c>
      <c r="N1205" s="75">
        <v>355</v>
      </c>
      <c r="O1205" s="75"/>
      <c r="P1205" s="75"/>
      <c r="Q1205" s="75"/>
      <c r="R1205" s="79"/>
      <c r="S1205" s="75">
        <v>355</v>
      </c>
      <c r="U1205" s="162" t="s">
        <v>20</v>
      </c>
      <c r="V1205" s="162" t="s">
        <v>514</v>
      </c>
      <c r="W1205" s="86" t="s">
        <v>1304</v>
      </c>
      <c r="AB1205" s="162" t="str">
        <f>UPPER(LEFT(A1205,3)&amp;YEAR(H1205)&amp;MONTH(H1205)&amp;DAY((H1205))&amp;LEFT(U1205,2)&amp;LEFT(V1205,2)&amp;LEFT(W1205,2))</f>
        <v>FON20161011SUCA1È</v>
      </c>
      <c r="AC1205" s="162">
        <f>COUNTIF($AB$4:$AB$297,AB1205)</f>
        <v>0</v>
      </c>
      <c r="AD1205" s="162" t="str">
        <f>VLOOKUP(U1205,NIVEAUXADMIN!A:B,2,FALSE)</f>
        <v>HT07</v>
      </c>
      <c r="AE1205" s="162" t="str">
        <f>VLOOKUP(V1205,NIVEAUXADMIN!E:F,2,FALSE)</f>
        <v>HT07733</v>
      </c>
      <c r="AF1205" s="162" t="str">
        <f>VLOOKUP(W1205,NIVEAUXADMIN!I:J,2,FALSE)</f>
        <v>HT07733-01</v>
      </c>
      <c r="AG1205" s="162">
        <f>IF(SUMPRODUCT(($A$4:$A1205=A1205)*($V$4:$V1205=V1205))&gt;1,0,1)</f>
        <v>1</v>
      </c>
    </row>
    <row r="1206" spans="1:33" s="162" customFormat="1" ht="15" customHeight="1">
      <c r="A1206" s="162" t="s">
        <v>1101</v>
      </c>
      <c r="B1206" s="162" t="s">
        <v>1101</v>
      </c>
      <c r="C1206" s="162" t="s">
        <v>2692</v>
      </c>
      <c r="D1206" s="162" t="s">
        <v>68</v>
      </c>
      <c r="E1206" s="162" t="s">
        <v>48</v>
      </c>
      <c r="F1206" s="162" t="s">
        <v>16</v>
      </c>
      <c r="G1206" s="162" t="str">
        <f>CHOOSE(MONTH(H1206), "Janvier", "Fevrier", "Mars", "Avril", "Mai", "Juin", "Juillet", "Aout", "Septembre", "Octobre", "Novembre", "Decembre")</f>
        <v>Octobre</v>
      </c>
      <c r="H1206" s="153">
        <v>42654</v>
      </c>
      <c r="I1206" s="84" t="s">
        <v>1051</v>
      </c>
      <c r="J1206" s="162" t="s">
        <v>1052</v>
      </c>
      <c r="K1206" s="162" t="s">
        <v>1056</v>
      </c>
      <c r="L1206" s="72" t="s">
        <v>2495</v>
      </c>
      <c r="M1206" s="80" t="str">
        <f>IFERROR(VLOOKUP(K1206,REFERENCES!R:S,2,FALSE),"")</f>
        <v>Nombre</v>
      </c>
      <c r="N1206" s="75">
        <v>355</v>
      </c>
      <c r="O1206" s="75"/>
      <c r="P1206" s="75"/>
      <c r="Q1206" s="75"/>
      <c r="R1206" s="79"/>
      <c r="S1206" s="75">
        <v>355</v>
      </c>
      <c r="U1206" s="162" t="s">
        <v>20</v>
      </c>
      <c r="V1206" s="162" t="s">
        <v>523</v>
      </c>
      <c r="W1206" s="86" t="s">
        <v>1630</v>
      </c>
      <c r="AB1206" s="162" t="str">
        <f>UPPER(LEFT(A1206,3)&amp;YEAR(H1206)&amp;MONTH(H1206)&amp;DAY((H1206))&amp;LEFT(U1206,2)&amp;LEFT(V1206,2)&amp;LEFT(W1206,2))</f>
        <v>FON20161011SUCO4È</v>
      </c>
      <c r="AC1206" s="162">
        <f>COUNTIF($AB$4:$AB$297,AB1206)</f>
        <v>0</v>
      </c>
      <c r="AD1206" s="162" t="str">
        <f>VLOOKUP(U1206,NIVEAUXADMIN!A:B,2,FALSE)</f>
        <v>HT07</v>
      </c>
      <c r="AE1206" s="162" t="str">
        <f>VLOOKUP(V1206,NIVEAUXADMIN!E:F,2,FALSE)</f>
        <v>HT07741</v>
      </c>
      <c r="AF1206" s="162" t="str">
        <f>VLOOKUP(W1206,NIVEAUXADMIN!I:J,2,FALSE)</f>
        <v>HT07741-01</v>
      </c>
      <c r="AG1206" s="162">
        <f>IF(SUMPRODUCT(($A$4:$A1206=A1206)*($V$4:$V1206=V1206))&gt;1,0,1)</f>
        <v>1</v>
      </c>
    </row>
    <row r="1207" spans="1:33" s="162" customFormat="1" ht="15" customHeight="1">
      <c r="A1207" s="162" t="s">
        <v>1101</v>
      </c>
      <c r="B1207" s="162" t="s">
        <v>1101</v>
      </c>
      <c r="C1207" s="162" t="s">
        <v>2692</v>
      </c>
      <c r="D1207" s="162" t="s">
        <v>68</v>
      </c>
      <c r="E1207" s="162" t="s">
        <v>48</v>
      </c>
      <c r="F1207" s="162" t="s">
        <v>16</v>
      </c>
      <c r="G1207" s="162" t="str">
        <f>CHOOSE(MONTH(H1207), "Janvier", "Fevrier", "Mars", "Avril", "Mai", "Juin", "Juillet", "Aout", "Septembre", "Octobre", "Novembre", "Decembre")</f>
        <v>Octobre</v>
      </c>
      <c r="H1207" s="153">
        <v>42654</v>
      </c>
      <c r="I1207" s="84" t="s">
        <v>1051</v>
      </c>
      <c r="J1207" s="162" t="s">
        <v>1052</v>
      </c>
      <c r="K1207" s="162" t="s">
        <v>1054</v>
      </c>
      <c r="L1207" s="72" t="s">
        <v>2495</v>
      </c>
      <c r="M1207" s="80" t="str">
        <f>IFERROR(VLOOKUP(K1207,REFERENCES!R:S,2,FALSE),"")</f>
        <v>Nombre</v>
      </c>
      <c r="N1207" s="75">
        <v>355</v>
      </c>
      <c r="O1207" s="75"/>
      <c r="P1207" s="75"/>
      <c r="Q1207" s="75"/>
      <c r="R1207" s="79"/>
      <c r="S1207" s="75">
        <v>355</v>
      </c>
      <c r="U1207" s="162" t="s">
        <v>20</v>
      </c>
      <c r="W1207" s="86"/>
      <c r="AB1207" s="162" t="str">
        <f>UPPER(LEFT(A1207,3)&amp;YEAR(H1207)&amp;MONTH(H1207)&amp;DAY((H1207))&amp;LEFT(U1207,2)&amp;LEFT(V1207,2)&amp;LEFT(W1207,2))</f>
        <v>FON20161011SU</v>
      </c>
      <c r="AC1207" s="162">
        <f>COUNTIF($AB$4:$AB$297,AB1207)</f>
        <v>0</v>
      </c>
      <c r="AD1207" s="162" t="str">
        <f>VLOOKUP(U1207,NIVEAUXADMIN!A:B,2,FALSE)</f>
        <v>HT07</v>
      </c>
      <c r="AE1207" s="162" t="e">
        <f>VLOOKUP(V1207,NIVEAUXADMIN!E:F,2,FALSE)</f>
        <v>#N/A</v>
      </c>
      <c r="AF1207" s="162" t="e">
        <f>VLOOKUP(W1207,NIVEAUXADMIN!I:J,2,FALSE)</f>
        <v>#N/A</v>
      </c>
      <c r="AG1207" s="162">
        <f>IF(SUMPRODUCT(($A$4:$A1207=A1207)*($V$4:$V1207=V1207))&gt;1,0,1)</f>
        <v>1</v>
      </c>
    </row>
    <row r="1208" spans="1:33" s="162" customFormat="1" ht="15" customHeight="1">
      <c r="A1208" s="162" t="s">
        <v>1101</v>
      </c>
      <c r="B1208" s="162" t="s">
        <v>1101</v>
      </c>
      <c r="C1208" s="162" t="s">
        <v>2692</v>
      </c>
      <c r="D1208" s="162" t="s">
        <v>68</v>
      </c>
      <c r="E1208" s="162" t="s">
        <v>48</v>
      </c>
      <c r="F1208" s="162" t="s">
        <v>16</v>
      </c>
      <c r="G1208" s="162" t="str">
        <f>CHOOSE(MONTH(H1208), "Janvier", "Fevrier", "Mars", "Avril", "Mai", "Juin", "Juillet", "Aout", "Septembre", "Octobre", "Novembre", "Decembre")</f>
        <v>Octobre</v>
      </c>
      <c r="H1208" s="153">
        <v>42661</v>
      </c>
      <c r="I1208" s="84" t="s">
        <v>1051</v>
      </c>
      <c r="J1208" s="162" t="s">
        <v>1052</v>
      </c>
      <c r="K1208" s="162" t="s">
        <v>1063</v>
      </c>
      <c r="L1208" s="72" t="s">
        <v>2498</v>
      </c>
      <c r="M1208" s="80" t="str">
        <f>IFERROR(VLOOKUP(K1208,REFERENCES!R:S,2,FALSE),"")</f>
        <v>Nombre</v>
      </c>
      <c r="N1208" s="75">
        <v>75</v>
      </c>
      <c r="O1208" s="75"/>
      <c r="P1208" s="75"/>
      <c r="Q1208" s="75"/>
      <c r="R1208" s="79"/>
      <c r="S1208" s="75">
        <v>75</v>
      </c>
      <c r="U1208" s="162" t="s">
        <v>17</v>
      </c>
      <c r="V1208" s="162" t="s">
        <v>261</v>
      </c>
      <c r="W1208" s="86"/>
      <c r="X1208" s="162" t="s">
        <v>2515</v>
      </c>
      <c r="AB1208" s="162" t="str">
        <f>UPPER(LEFT(A1208,3)&amp;YEAR(H1208)&amp;MONTH(H1208)&amp;DAY((H1208))&amp;LEFT(U1208,2)&amp;LEFT(V1208,2)&amp;LEFT(W1208,2))</f>
        <v>FON20161018GRDA</v>
      </c>
      <c r="AC1208" s="162">
        <f>COUNTIF($AB$4:$AB$297,AB1208)</f>
        <v>0</v>
      </c>
      <c r="AD1208" s="162" t="str">
        <f>VLOOKUP(U1208,NIVEAUXADMIN!A:B,2,FALSE)</f>
        <v>HT08</v>
      </c>
      <c r="AE1208" s="162" t="str">
        <f>VLOOKUP(V1208,NIVEAUXADMIN!E:F,2,FALSE)</f>
        <v>HT08822</v>
      </c>
      <c r="AF1208" s="162" t="e">
        <f>VLOOKUP(W1208,NIVEAUXADMIN!I:J,2,FALSE)</f>
        <v>#N/A</v>
      </c>
      <c r="AG1208" s="162">
        <f>IF(SUMPRODUCT(($A$4:$A1208=A1208)*($V$4:$V1208=V1208))&gt;1,0,1)</f>
        <v>1</v>
      </c>
    </row>
    <row r="1209" spans="1:33" s="162" customFormat="1" ht="15" customHeight="1">
      <c r="A1209" s="162" t="s">
        <v>1101</v>
      </c>
      <c r="B1209" s="162" t="s">
        <v>1101</v>
      </c>
      <c r="C1209" s="162" t="s">
        <v>2692</v>
      </c>
      <c r="D1209" s="162" t="s">
        <v>68</v>
      </c>
      <c r="E1209" s="162" t="s">
        <v>48</v>
      </c>
      <c r="F1209" s="162" t="s">
        <v>16</v>
      </c>
      <c r="G1209" s="162" t="str">
        <f>CHOOSE(MONTH(H1209), "Janvier", "Fevrier", "Mars", "Avril", "Mai", "Juin", "Juillet", "Aout", "Septembre", "Octobre", "Novembre", "Decembre")</f>
        <v>Octobre</v>
      </c>
      <c r="H1209" s="153">
        <v>42661</v>
      </c>
      <c r="I1209" s="84" t="s">
        <v>1051</v>
      </c>
      <c r="J1209" s="162" t="s">
        <v>1052</v>
      </c>
      <c r="K1209" s="162" t="s">
        <v>1056</v>
      </c>
      <c r="L1209" s="72"/>
      <c r="M1209" s="80" t="str">
        <f>IFERROR(VLOOKUP(K1209,REFERENCES!R:S,2,FALSE),"")</f>
        <v>Nombre</v>
      </c>
      <c r="N1209" s="75">
        <v>75</v>
      </c>
      <c r="O1209" s="75"/>
      <c r="P1209" s="75"/>
      <c r="Q1209" s="75"/>
      <c r="R1209" s="79"/>
      <c r="S1209" s="75">
        <v>75</v>
      </c>
      <c r="U1209" s="162" t="s">
        <v>17</v>
      </c>
      <c r="V1209" s="162" t="s">
        <v>261</v>
      </c>
      <c r="W1209" s="86"/>
      <c r="X1209" s="162" t="s">
        <v>2515</v>
      </c>
      <c r="AB1209" s="162" t="str">
        <f>UPPER(LEFT(A1209,3)&amp;YEAR(H1209)&amp;MONTH(H1209)&amp;DAY((H1209))&amp;LEFT(U1209,2)&amp;LEFT(V1209,2)&amp;LEFT(W1209,2))</f>
        <v>FON20161018GRDA</v>
      </c>
      <c r="AC1209" s="162">
        <f>COUNTIF($AB$4:$AB$297,AB1209)</f>
        <v>0</v>
      </c>
      <c r="AD1209" s="162" t="str">
        <f>VLOOKUP(U1209,NIVEAUXADMIN!A:B,2,FALSE)</f>
        <v>HT08</v>
      </c>
      <c r="AE1209" s="162" t="str">
        <f>VLOOKUP(V1209,NIVEAUXADMIN!E:F,2,FALSE)</f>
        <v>HT08822</v>
      </c>
      <c r="AF1209" s="162" t="e">
        <f>VLOOKUP(W1209,NIVEAUXADMIN!I:J,2,FALSE)</f>
        <v>#N/A</v>
      </c>
      <c r="AG1209" s="162">
        <f>IF(SUMPRODUCT(($A$4:$A1209=A1209)*($V$4:$V1209=V1209))&gt;1,0,1)</f>
        <v>0</v>
      </c>
    </row>
    <row r="1210" spans="1:33" s="162" customFormat="1" ht="15" customHeight="1">
      <c r="A1210" s="162" t="s">
        <v>1101</v>
      </c>
      <c r="B1210" s="162" t="s">
        <v>1101</v>
      </c>
      <c r="C1210" s="162" t="s">
        <v>2692</v>
      </c>
      <c r="D1210" s="162" t="s">
        <v>68</v>
      </c>
      <c r="E1210" s="162" t="s">
        <v>48</v>
      </c>
      <c r="F1210" s="162" t="s">
        <v>16</v>
      </c>
      <c r="G1210" s="162" t="str">
        <f>CHOOSE(MONTH(H1210), "Janvier", "Fevrier", "Mars", "Avril", "Mai", "Juin", "Juillet", "Aout", "Septembre", "Octobre", "Novembre", "Decembre")</f>
        <v>Octobre</v>
      </c>
      <c r="H1210" s="153">
        <v>42661</v>
      </c>
      <c r="I1210" s="84" t="s">
        <v>1051</v>
      </c>
      <c r="J1210" s="162" t="s">
        <v>1052</v>
      </c>
      <c r="K1210" s="162" t="s">
        <v>1062</v>
      </c>
      <c r="L1210" s="72"/>
      <c r="M1210" s="80" t="str">
        <f>IFERROR(VLOOKUP(K1210,REFERENCES!R:S,2,FALSE),"")</f>
        <v>Nombre</v>
      </c>
      <c r="N1210" s="75">
        <v>75</v>
      </c>
      <c r="O1210" s="75"/>
      <c r="P1210" s="75"/>
      <c r="Q1210" s="75"/>
      <c r="R1210" s="79"/>
      <c r="S1210" s="75">
        <v>75</v>
      </c>
      <c r="U1210" s="162" t="s">
        <v>17</v>
      </c>
      <c r="V1210" s="162" t="s">
        <v>261</v>
      </c>
      <c r="W1210" s="86"/>
      <c r="X1210" s="162" t="s">
        <v>2515</v>
      </c>
      <c r="AB1210" s="162" t="str">
        <f>UPPER(LEFT(A1210,3)&amp;YEAR(H1210)&amp;MONTH(H1210)&amp;DAY((H1210))&amp;LEFT(U1210,2)&amp;LEFT(V1210,2)&amp;LEFT(W1210,2))</f>
        <v>FON20161018GRDA</v>
      </c>
      <c r="AC1210" s="162">
        <f>COUNTIF($AB$4:$AB$297,AB1210)</f>
        <v>0</v>
      </c>
      <c r="AD1210" s="162" t="str">
        <f>VLOOKUP(U1210,NIVEAUXADMIN!A:B,2,FALSE)</f>
        <v>HT08</v>
      </c>
      <c r="AE1210" s="162" t="str">
        <f>VLOOKUP(V1210,NIVEAUXADMIN!E:F,2,FALSE)</f>
        <v>HT08822</v>
      </c>
      <c r="AF1210" s="162" t="e">
        <f>VLOOKUP(W1210,NIVEAUXADMIN!I:J,2,FALSE)</f>
        <v>#N/A</v>
      </c>
      <c r="AG1210" s="162">
        <f>IF(SUMPRODUCT(($A$4:$A1210=A1210)*($V$4:$V1210=V1210))&gt;1,0,1)</f>
        <v>0</v>
      </c>
    </row>
    <row r="1211" spans="1:33" s="162" customFormat="1" ht="15" customHeight="1">
      <c r="A1211" s="162" t="s">
        <v>2597</v>
      </c>
      <c r="B1211" s="162" t="s">
        <v>2597</v>
      </c>
      <c r="C1211" s="162" t="s">
        <v>34</v>
      </c>
      <c r="F1211" s="162" t="s">
        <v>16</v>
      </c>
      <c r="G1211" s="162" t="str">
        <f>CHOOSE(MONTH(H1211), "Janvier", "Fevrier", "Mars", "Avril", "Mai", "Juin", "Juillet", "Aout", "Septembre", "Octobre", "Novembre", "Decembre")</f>
        <v>Decembre</v>
      </c>
      <c r="H1211" s="153">
        <v>42708</v>
      </c>
      <c r="I1211" s="84" t="s">
        <v>1049</v>
      </c>
      <c r="J1211" s="162" t="s">
        <v>1053</v>
      </c>
      <c r="K1211" s="162" t="s">
        <v>1048</v>
      </c>
      <c r="L1211" s="72"/>
      <c r="M1211" s="80" t="str">
        <f>IFERROR(VLOOKUP(K1211,REFERENCES!R:S,2,FALSE),"")</f>
        <v>Nombre</v>
      </c>
      <c r="N1211" s="75">
        <v>1000</v>
      </c>
      <c r="O1211" s="75"/>
      <c r="P1211" s="75"/>
      <c r="Q1211" s="75"/>
      <c r="R1211" s="79"/>
      <c r="S1211" s="75">
        <v>1000</v>
      </c>
      <c r="U1211" s="162" t="s">
        <v>17</v>
      </c>
      <c r="W1211" s="86"/>
      <c r="AB1211" s="162" t="str">
        <f>UPPER(LEFT(A1211,3)&amp;YEAR(H1211)&amp;MONTH(H1211)&amp;DAY((H1211))&amp;LEFT(U1211,2)&amp;LEFT(V1211,2)&amp;LEFT(W1211,2))</f>
        <v>FON2016124GR</v>
      </c>
      <c r="AC1211" s="162">
        <f>COUNTIF($AB$4:$AB$297,AB1211)</f>
        <v>0</v>
      </c>
      <c r="AD1211" s="162" t="str">
        <f>VLOOKUP(U1211,NIVEAUXADMIN!A:B,2,FALSE)</f>
        <v>HT08</v>
      </c>
      <c r="AE1211" s="162" t="e">
        <f>VLOOKUP(V1211,NIVEAUXADMIN!E:F,2,FALSE)</f>
        <v>#N/A</v>
      </c>
      <c r="AF1211" s="162" t="e">
        <f>VLOOKUP(W1211,NIVEAUXADMIN!I:J,2,FALSE)</f>
        <v>#N/A</v>
      </c>
      <c r="AG1211" s="162">
        <f>IF(SUMPRODUCT(($A$4:$A1211=A1211)*($V$4:$V1211=V1211))&gt;1,0,1)</f>
        <v>1</v>
      </c>
    </row>
    <row r="1212" spans="1:33" s="162" customFormat="1" ht="15" customHeight="1">
      <c r="A1212" s="162" t="s">
        <v>2597</v>
      </c>
      <c r="B1212" s="162" t="s">
        <v>2597</v>
      </c>
      <c r="C1212" s="162" t="s">
        <v>34</v>
      </c>
      <c r="F1212" s="162" t="s">
        <v>16</v>
      </c>
      <c r="G1212" s="162" t="str">
        <f>CHOOSE(MONTH(H1212), "Janvier", "Fevrier", "Mars", "Avril", "Mai", "Juin", "Juillet", "Aout", "Septembre", "Octobre", "Novembre", "Decembre")</f>
        <v>Decembre</v>
      </c>
      <c r="H1212" s="153">
        <v>42708</v>
      </c>
      <c r="I1212" s="84" t="s">
        <v>1051</v>
      </c>
      <c r="J1212" s="162" t="s">
        <v>1052</v>
      </c>
      <c r="K1212" s="162" t="s">
        <v>1054</v>
      </c>
      <c r="L1212" s="72"/>
      <c r="M1212" s="80" t="str">
        <f>IFERROR(VLOOKUP(K1212,REFERENCES!R:S,2,FALSE),"")</f>
        <v>Nombre</v>
      </c>
      <c r="N1212" s="75">
        <v>400</v>
      </c>
      <c r="O1212" s="75"/>
      <c r="P1212" s="75"/>
      <c r="Q1212" s="75"/>
      <c r="R1212" s="79"/>
      <c r="S1212" s="75">
        <v>1000</v>
      </c>
      <c r="U1212" s="162" t="s">
        <v>17</v>
      </c>
      <c r="W1212" s="86"/>
      <c r="AB1212" s="162" t="str">
        <f>UPPER(LEFT(A1212,3)&amp;YEAR(H1212)&amp;MONTH(H1212)&amp;DAY((H1212))&amp;LEFT(U1212,2)&amp;LEFT(V1212,2)&amp;LEFT(W1212,2))</f>
        <v>FON2016124GR</v>
      </c>
      <c r="AC1212" s="162">
        <f>COUNTIF($AB$4:$AB$297,AB1212)</f>
        <v>0</v>
      </c>
      <c r="AD1212" s="162" t="str">
        <f>VLOOKUP(U1212,NIVEAUXADMIN!A:B,2,FALSE)</f>
        <v>HT08</v>
      </c>
      <c r="AE1212" s="162" t="e">
        <f>VLOOKUP(V1212,NIVEAUXADMIN!E:F,2,FALSE)</f>
        <v>#N/A</v>
      </c>
      <c r="AF1212" s="162" t="e">
        <f>VLOOKUP(W1212,NIVEAUXADMIN!I:J,2,FALSE)</f>
        <v>#N/A</v>
      </c>
      <c r="AG1212" s="162">
        <f>IF(SUMPRODUCT(($A$4:$A1212=A1212)*($V$4:$V1212=V1212))&gt;1,0,1)</f>
        <v>0</v>
      </c>
    </row>
    <row r="1213" spans="1:33" s="162" customFormat="1" ht="15" customHeight="1">
      <c r="A1213" s="162" t="s">
        <v>2597</v>
      </c>
      <c r="B1213" s="162" t="s">
        <v>2597</v>
      </c>
      <c r="C1213" s="162" t="s">
        <v>34</v>
      </c>
      <c r="F1213" s="162" t="s">
        <v>16</v>
      </c>
      <c r="G1213" s="162" t="str">
        <f>CHOOSE(MONTH(H1213), "Janvier", "Fevrier", "Mars", "Avril", "Mai", "Juin", "Juillet", "Aout", "Septembre", "Octobre", "Novembre", "Decembre")</f>
        <v>Decembre</v>
      </c>
      <c r="H1213" s="153">
        <v>42708</v>
      </c>
      <c r="I1213" s="84" t="s">
        <v>1051</v>
      </c>
      <c r="J1213" s="162" t="s">
        <v>1052</v>
      </c>
      <c r="K1213" s="162" t="s">
        <v>1056</v>
      </c>
      <c r="L1213" s="72"/>
      <c r="M1213" s="80" t="str">
        <f>IFERROR(VLOOKUP(K1213,REFERENCES!R:S,2,FALSE),"")</f>
        <v>Nombre</v>
      </c>
      <c r="N1213" s="75">
        <v>700</v>
      </c>
      <c r="O1213" s="75"/>
      <c r="P1213" s="75"/>
      <c r="Q1213" s="75"/>
      <c r="R1213" s="79"/>
      <c r="S1213" s="75">
        <v>1000</v>
      </c>
      <c r="U1213" s="162" t="s">
        <v>17</v>
      </c>
      <c r="W1213" s="86"/>
      <c r="AB1213" s="162" t="str">
        <f>UPPER(LEFT(A1213,3)&amp;YEAR(H1213)&amp;MONTH(H1213)&amp;DAY((H1213))&amp;LEFT(U1213,2)&amp;LEFT(V1213,2)&amp;LEFT(W1213,2))</f>
        <v>FON2016124GR</v>
      </c>
      <c r="AC1213" s="162">
        <f>COUNTIF($AB$4:$AB$297,AB1213)</f>
        <v>0</v>
      </c>
      <c r="AD1213" s="162" t="str">
        <f>VLOOKUP(U1213,NIVEAUXADMIN!A:B,2,FALSE)</f>
        <v>HT08</v>
      </c>
      <c r="AE1213" s="162" t="e">
        <f>VLOOKUP(V1213,NIVEAUXADMIN!E:F,2,FALSE)</f>
        <v>#N/A</v>
      </c>
      <c r="AF1213" s="162" t="e">
        <f>VLOOKUP(W1213,NIVEAUXADMIN!I:J,2,FALSE)</f>
        <v>#N/A</v>
      </c>
      <c r="AG1213" s="162">
        <f>IF(SUMPRODUCT(($A$4:$A1213=A1213)*($V$4:$V1213=V1213))&gt;1,0,1)</f>
        <v>0</v>
      </c>
    </row>
    <row r="1214" spans="1:33" s="162" customFormat="1" ht="15" customHeight="1">
      <c r="A1214" s="162" t="s">
        <v>2597</v>
      </c>
      <c r="B1214" s="162" t="s">
        <v>2597</v>
      </c>
      <c r="C1214" s="162" t="s">
        <v>34</v>
      </c>
      <c r="F1214" s="162" t="s">
        <v>16</v>
      </c>
      <c r="G1214" s="162" t="str">
        <f>CHOOSE(MONTH(H1214), "Janvier", "Fevrier", "Mars", "Avril", "Mai", "Juin", "Juillet", "Aout", "Septembre", "Octobre", "Novembre", "Decembre")</f>
        <v>Decembre</v>
      </c>
      <c r="H1214" s="153">
        <v>42708</v>
      </c>
      <c r="I1214" s="84" t="s">
        <v>1051</v>
      </c>
      <c r="J1214" s="162" t="s">
        <v>1052</v>
      </c>
      <c r="K1214" s="162" t="s">
        <v>1063</v>
      </c>
      <c r="L1214" s="72"/>
      <c r="M1214" s="80" t="str">
        <f>IFERROR(VLOOKUP(K1214,REFERENCES!R:S,2,FALSE),"")</f>
        <v>Nombre</v>
      </c>
      <c r="N1214" s="75">
        <v>1000</v>
      </c>
      <c r="O1214" s="75"/>
      <c r="P1214" s="75"/>
      <c r="Q1214" s="75"/>
      <c r="R1214" s="79"/>
      <c r="S1214" s="75">
        <v>1000</v>
      </c>
      <c r="U1214" s="162" t="s">
        <v>17</v>
      </c>
      <c r="W1214" s="86"/>
      <c r="AB1214" s="162" t="str">
        <f>UPPER(LEFT(A1214,3)&amp;YEAR(H1214)&amp;MONTH(H1214)&amp;DAY((H1214))&amp;LEFT(U1214,2)&amp;LEFT(V1214,2)&amp;LEFT(W1214,2))</f>
        <v>FON2016124GR</v>
      </c>
      <c r="AC1214" s="162">
        <f>COUNTIF($AB$4:$AB$297,AB1214)</f>
        <v>0</v>
      </c>
      <c r="AD1214" s="162" t="str">
        <f>VLOOKUP(U1214,NIVEAUXADMIN!A:B,2,FALSE)</f>
        <v>HT08</v>
      </c>
      <c r="AE1214" s="162" t="e">
        <f>VLOOKUP(V1214,NIVEAUXADMIN!E:F,2,FALSE)</f>
        <v>#N/A</v>
      </c>
      <c r="AF1214" s="162" t="e">
        <f>VLOOKUP(W1214,NIVEAUXADMIN!I:J,2,FALSE)</f>
        <v>#N/A</v>
      </c>
      <c r="AG1214" s="162">
        <f>IF(SUMPRODUCT(($A$4:$A1214=A1214)*($V$4:$V1214=V1214))&gt;1,0,1)</f>
        <v>0</v>
      </c>
    </row>
    <row r="1215" spans="1:33" s="162" customFormat="1" ht="15" customHeight="1">
      <c r="A1215" s="162" t="s">
        <v>2696</v>
      </c>
      <c r="B1215" s="162" t="s">
        <v>2695</v>
      </c>
      <c r="C1215" s="162" t="s">
        <v>34</v>
      </c>
      <c r="D1215" s="162" t="s">
        <v>68</v>
      </c>
      <c r="E1215" s="162" t="s">
        <v>48</v>
      </c>
      <c r="F1215" s="162" t="s">
        <v>16</v>
      </c>
      <c r="G1215" s="162" t="str">
        <f>CHOOSE(MONTH(H1215), "Janvier", "Fevrier", "Mars", "Avril", "Mai", "Juin", "Juillet", "Aout", "Septembre", "Octobre", "Novembre", "Decembre")</f>
        <v>Octobre</v>
      </c>
      <c r="H1215" s="153">
        <v>42668</v>
      </c>
      <c r="I1215" s="84" t="s">
        <v>1049</v>
      </c>
      <c r="J1215" s="162" t="s">
        <v>1053</v>
      </c>
      <c r="K1215" s="162" t="s">
        <v>1048</v>
      </c>
      <c r="L1215" s="72" t="s">
        <v>2495</v>
      </c>
      <c r="M1215" s="80" t="str">
        <f>IFERROR(VLOOKUP(K1215,REFERENCES!R:S,2,FALSE),"")</f>
        <v>Nombre</v>
      </c>
      <c r="N1215" s="75">
        <v>49</v>
      </c>
      <c r="O1215" s="75"/>
      <c r="P1215" s="75"/>
      <c r="Q1215" s="75"/>
      <c r="R1215" s="79"/>
      <c r="S1215" s="75">
        <v>49</v>
      </c>
      <c r="U1215" s="162" t="s">
        <v>17</v>
      </c>
      <c r="V1215" s="162" t="s">
        <v>18</v>
      </c>
      <c r="W1215" s="86" t="s">
        <v>1612</v>
      </c>
      <c r="X1215" s="162" t="s">
        <v>2596</v>
      </c>
      <c r="AB1215" s="162" t="str">
        <f>UPPER(LEFT(A1215,3)&amp;YEAR(H1215)&amp;MONTH(H1215)&amp;DAY((H1215))&amp;LEFT(U1215,2)&amp;LEFT(V1215,2)&amp;LEFT(W1215,2))</f>
        <v>FON20161025GRJE4E</v>
      </c>
      <c r="AC1215" s="162">
        <f>COUNTIF($AB$4:$AB$297,AB1215)</f>
        <v>0</v>
      </c>
      <c r="AD1215" s="162" t="str">
        <f>VLOOKUP(U1215,NIVEAUXADMIN!A:B,2,FALSE)</f>
        <v>HT08</v>
      </c>
      <c r="AE1215" s="162" t="str">
        <f>VLOOKUP(V1215,NIVEAUXADMIN!E:F,2,FALSE)</f>
        <v>HT08811</v>
      </c>
      <c r="AF1215" s="162" t="str">
        <f>VLOOKUP(W1215,NIVEAUXADMIN!I:J,2,FALSE)</f>
        <v>HT08811-04</v>
      </c>
      <c r="AG1215" s="162">
        <f>IF(SUMPRODUCT(($A$4:$A1215=A1215)*($V$4:$V1215=V1215))&gt;1,0,1)</f>
        <v>1</v>
      </c>
    </row>
    <row r="1216" spans="1:33" s="162" customFormat="1" ht="15" customHeight="1">
      <c r="A1216" s="162" t="s">
        <v>2696</v>
      </c>
      <c r="B1216" s="162" t="s">
        <v>2695</v>
      </c>
      <c r="C1216" s="162" t="s">
        <v>34</v>
      </c>
      <c r="D1216" s="162" t="s">
        <v>68</v>
      </c>
      <c r="E1216" s="162" t="s">
        <v>48</v>
      </c>
      <c r="F1216" s="162" t="s">
        <v>16</v>
      </c>
      <c r="G1216" s="162" t="str">
        <f>CHOOSE(MONTH(H1216), "Janvier", "Fevrier", "Mars", "Avril", "Mai", "Juin", "Juillet", "Aout", "Septembre", "Octobre", "Novembre", "Decembre")</f>
        <v>Octobre</v>
      </c>
      <c r="H1216" s="153">
        <v>42668</v>
      </c>
      <c r="I1216" s="84" t="s">
        <v>1051</v>
      </c>
      <c r="J1216" s="162" t="s">
        <v>1052</v>
      </c>
      <c r="K1216" s="162" t="s">
        <v>1062</v>
      </c>
      <c r="L1216" s="72" t="s">
        <v>2496</v>
      </c>
      <c r="M1216" s="80" t="str">
        <f>IFERROR(VLOOKUP(K1216,REFERENCES!R:S,2,FALSE),"")</f>
        <v>Nombre</v>
      </c>
      <c r="N1216" s="75">
        <v>49</v>
      </c>
      <c r="O1216" s="75"/>
      <c r="P1216" s="75"/>
      <c r="Q1216" s="75"/>
      <c r="R1216" s="79"/>
      <c r="S1216" s="75">
        <v>49</v>
      </c>
      <c r="U1216" s="162" t="s">
        <v>17</v>
      </c>
      <c r="V1216" s="162" t="s">
        <v>18</v>
      </c>
      <c r="W1216" s="86" t="s">
        <v>1612</v>
      </c>
      <c r="X1216" s="162" t="s">
        <v>2596</v>
      </c>
      <c r="AB1216" s="162" t="str">
        <f>UPPER(LEFT(A1216,3)&amp;YEAR(H1216)&amp;MONTH(H1216)&amp;DAY((H1216))&amp;LEFT(U1216,2)&amp;LEFT(V1216,2)&amp;LEFT(W1216,2))</f>
        <v>FON20161025GRJE4E</v>
      </c>
      <c r="AC1216" s="162">
        <f>COUNTIF($AB$4:$AB$297,AB1216)</f>
        <v>0</v>
      </c>
      <c r="AD1216" s="162" t="str">
        <f>VLOOKUP(U1216,NIVEAUXADMIN!A:B,2,FALSE)</f>
        <v>HT08</v>
      </c>
      <c r="AE1216" s="162" t="str">
        <f>VLOOKUP(V1216,NIVEAUXADMIN!E:F,2,FALSE)</f>
        <v>HT08811</v>
      </c>
      <c r="AF1216" s="162" t="str">
        <f>VLOOKUP(W1216,NIVEAUXADMIN!I:J,2,FALSE)</f>
        <v>HT08811-04</v>
      </c>
      <c r="AG1216" s="162">
        <f>IF(SUMPRODUCT(($A$4:$A1216=A1216)*($V$4:$V1216=V1216))&gt;1,0,1)</f>
        <v>0</v>
      </c>
    </row>
    <row r="1217" spans="1:33" s="162" customFormat="1" ht="15" customHeight="1">
      <c r="A1217" s="162" t="s">
        <v>2696</v>
      </c>
      <c r="B1217" s="162" t="s">
        <v>2695</v>
      </c>
      <c r="C1217" s="162" t="s">
        <v>34</v>
      </c>
      <c r="F1217" s="162" t="s">
        <v>16</v>
      </c>
      <c r="G1217" s="162" t="str">
        <f>CHOOSE(MONTH(H1217), "Janvier", "Fevrier", "Mars", "Avril", "Mai", "Juin", "Juillet", "Aout", "Septembre", "Octobre", "Novembre", "Decembre")</f>
        <v>Fevrier</v>
      </c>
      <c r="H1217" s="153">
        <v>42779</v>
      </c>
      <c r="I1217" s="84" t="s">
        <v>1051</v>
      </c>
      <c r="J1217" s="162" t="s">
        <v>1052</v>
      </c>
      <c r="K1217" s="162" t="s">
        <v>1061</v>
      </c>
      <c r="L1217" s="72" t="s">
        <v>2653</v>
      </c>
      <c r="M1217" s="80" t="str">
        <f>IFERROR(VLOOKUP(K1217,REFERENCES!R:S,2,FALSE),"")</f>
        <v>Nombre</v>
      </c>
      <c r="N1217" s="75">
        <v>25</v>
      </c>
      <c r="O1217" s="75"/>
      <c r="P1217" s="75"/>
      <c r="Q1217" s="75"/>
      <c r="R1217" s="79"/>
      <c r="S1217" s="75">
        <v>25</v>
      </c>
      <c r="U1217" s="162" t="s">
        <v>17</v>
      </c>
      <c r="V1217" s="162" t="s">
        <v>18</v>
      </c>
      <c r="W1217" s="86" t="s">
        <v>1612</v>
      </c>
      <c r="X1217" s="162" t="s">
        <v>2654</v>
      </c>
      <c r="AB1217" s="162" t="str">
        <f>UPPER(LEFT(A1217,3)&amp;YEAR(H1217)&amp;MONTH(H1217)&amp;DAY((H1217))&amp;LEFT(U1217,2)&amp;LEFT(V1217,2)&amp;LEFT(W1217,2))</f>
        <v>FON2017213GRJE4E</v>
      </c>
      <c r="AC1217" s="162">
        <f>COUNTIF($AB$4:$AB$297,AB1217)</f>
        <v>0</v>
      </c>
      <c r="AD1217" s="162" t="str">
        <f>VLOOKUP(U1217,NIVEAUXADMIN!A:B,2,FALSE)</f>
        <v>HT08</v>
      </c>
      <c r="AE1217" s="162" t="str">
        <f>VLOOKUP(V1217,NIVEAUXADMIN!E:F,2,FALSE)</f>
        <v>HT08811</v>
      </c>
      <c r="AF1217" s="162" t="str">
        <f>VLOOKUP(W1217,NIVEAUXADMIN!I:J,2,FALSE)</f>
        <v>HT08811-04</v>
      </c>
      <c r="AG1217" s="162">
        <f>IF(SUMPRODUCT(($A$4:$A1217=A1217)*($V$4:$V1217=V1217))&gt;1,0,1)</f>
        <v>0</v>
      </c>
    </row>
    <row r="1218" spans="1:33" s="162" customFormat="1" ht="15" customHeight="1">
      <c r="A1218" s="162" t="s">
        <v>2514</v>
      </c>
      <c r="B1218" s="162" t="s">
        <v>2514</v>
      </c>
      <c r="C1218" s="162" t="s">
        <v>34</v>
      </c>
      <c r="D1218" s="162" t="s">
        <v>68</v>
      </c>
      <c r="E1218" s="162" t="s">
        <v>48</v>
      </c>
      <c r="F1218" s="162" t="s">
        <v>16</v>
      </c>
      <c r="G1218" s="162" t="str">
        <f>CHOOSE(MONTH(H1218), "Janvier", "Fevrier", "Mars", "Avril", "Mai", "Juin", "Juillet", "Aout", "Septembre", "Octobre", "Novembre", "Decembre")</f>
        <v>Decembre</v>
      </c>
      <c r="H1218" s="153">
        <v>42710</v>
      </c>
      <c r="I1218" s="84" t="s">
        <v>1049</v>
      </c>
      <c r="J1218" s="162" t="s">
        <v>1053</v>
      </c>
      <c r="K1218" s="162" t="s">
        <v>1048</v>
      </c>
      <c r="L1218" s="72" t="s">
        <v>2495</v>
      </c>
      <c r="M1218" s="80" t="str">
        <f>IFERROR(VLOOKUP(K1218,REFERENCES!R:S,2,FALSE),"")</f>
        <v>Nombre</v>
      </c>
      <c r="N1218" s="75">
        <v>2026</v>
      </c>
      <c r="O1218" s="75"/>
      <c r="P1218" s="75"/>
      <c r="Q1218" s="75"/>
      <c r="R1218" s="79"/>
      <c r="S1218" s="75">
        <v>2026</v>
      </c>
      <c r="U1218" s="162" t="s">
        <v>17</v>
      </c>
      <c r="V1218" s="162" t="s">
        <v>142</v>
      </c>
      <c r="W1218" s="86"/>
      <c r="X1218" s="162" t="s">
        <v>2726</v>
      </c>
      <c r="AB1218" s="162" t="str">
        <f>UPPER(LEFT(A1218,3)&amp;YEAR(H1218)&amp;MONTH(H1218)&amp;DAY((H1218))&amp;LEFT(U1218,2)&amp;LEFT(V1218,2)&amp;LEFT(W1218,2))</f>
        <v>FON2016126GRAB</v>
      </c>
      <c r="AC1218" s="162">
        <f>COUNTIF($AB$4:$AB$297,AB1218)</f>
        <v>0</v>
      </c>
      <c r="AD1218" s="162" t="str">
        <f>VLOOKUP(U1218,NIVEAUXADMIN!A:B,2,FALSE)</f>
        <v>HT08</v>
      </c>
      <c r="AE1218" s="162" t="str">
        <f>VLOOKUP(V1218,NIVEAUXADMIN!E:F,2,FALSE)</f>
        <v>HT08812</v>
      </c>
      <c r="AF1218" s="162" t="e">
        <f>VLOOKUP(W1218,NIVEAUXADMIN!I:J,2,FALSE)</f>
        <v>#N/A</v>
      </c>
      <c r="AG1218" s="162">
        <f>IF(SUMPRODUCT(($A$4:$A1218=A1218)*($V$4:$V1218=V1218))&gt;1,0,1)</f>
        <v>1</v>
      </c>
    </row>
    <row r="1219" spans="1:33" s="162" customFormat="1" ht="15" customHeight="1">
      <c r="A1219" s="162" t="s">
        <v>2514</v>
      </c>
      <c r="B1219" s="162" t="s">
        <v>2514</v>
      </c>
      <c r="C1219" s="162" t="s">
        <v>34</v>
      </c>
      <c r="F1219" s="162" t="s">
        <v>16</v>
      </c>
      <c r="G1219" s="162" t="s">
        <v>2922</v>
      </c>
      <c r="H1219" s="153" t="s">
        <v>2916</v>
      </c>
      <c r="I1219" s="84" t="s">
        <v>1051</v>
      </c>
      <c r="J1219" s="162" t="s">
        <v>1052</v>
      </c>
      <c r="K1219" s="162" t="s">
        <v>1054</v>
      </c>
      <c r="L1219" s="72" t="s">
        <v>2495</v>
      </c>
      <c r="M1219" s="80" t="str">
        <f>IFERROR(VLOOKUP(K1219,REFERENCES!R:S,2,FALSE),"")</f>
        <v>Nombre</v>
      </c>
      <c r="N1219" s="75">
        <v>600</v>
      </c>
      <c r="O1219" s="75"/>
      <c r="P1219" s="75"/>
      <c r="Q1219" s="75"/>
      <c r="R1219" s="79"/>
      <c r="S1219" s="75">
        <v>600</v>
      </c>
      <c r="U1219" s="162" t="s">
        <v>17</v>
      </c>
      <c r="V1219" s="162" t="s">
        <v>142</v>
      </c>
      <c r="W1219" s="86"/>
      <c r="X1219" s="162" t="s">
        <v>2726</v>
      </c>
      <c r="AB1219" s="162" t="e">
        <f>UPPER(LEFT(A1219,3)&amp;YEAR(H1219)&amp;MONTH(H1219)&amp;DAY((H1219))&amp;LEFT(U1219,2)&amp;LEFT(V1219,2)&amp;LEFT(W1219,2))</f>
        <v>#VALUE!</v>
      </c>
      <c r="AC1219" s="162">
        <f>COUNTIF($AB$4:$AB$297,AB1219)</f>
        <v>72</v>
      </c>
      <c r="AD1219" s="162" t="str">
        <f>VLOOKUP(U1219,NIVEAUXADMIN!A:B,2,FALSE)</f>
        <v>HT08</v>
      </c>
      <c r="AE1219" s="162" t="str">
        <f>VLOOKUP(V1219,NIVEAUXADMIN!E:F,2,FALSE)</f>
        <v>HT08812</v>
      </c>
      <c r="AF1219" s="162" t="e">
        <f>VLOOKUP(W1219,NIVEAUXADMIN!I:J,2,FALSE)</f>
        <v>#N/A</v>
      </c>
      <c r="AG1219" s="162">
        <f>IF(SUMPRODUCT(($A$4:$A1219=A1219)*($V$4:$V1219=V1219))&gt;1,0,1)</f>
        <v>0</v>
      </c>
    </row>
    <row r="1220" spans="1:33" s="162" customFormat="1" ht="15" customHeight="1">
      <c r="A1220" s="162" t="s">
        <v>2514</v>
      </c>
      <c r="B1220" s="162" t="s">
        <v>2514</v>
      </c>
      <c r="C1220" s="162" t="s">
        <v>34</v>
      </c>
      <c r="F1220" s="162" t="s">
        <v>16</v>
      </c>
      <c r="G1220" s="162" t="s">
        <v>2922</v>
      </c>
      <c r="H1220" s="153" t="s">
        <v>2916</v>
      </c>
      <c r="I1220" s="84" t="s">
        <v>1049</v>
      </c>
      <c r="J1220" s="162" t="s">
        <v>1053</v>
      </c>
      <c r="K1220" s="162" t="s">
        <v>1048</v>
      </c>
      <c r="L1220" s="72" t="s">
        <v>2495</v>
      </c>
      <c r="M1220" s="80" t="str">
        <f>IFERROR(VLOOKUP(K1220,REFERENCES!R:S,2,FALSE),"")</f>
        <v>Nombre</v>
      </c>
      <c r="N1220" s="75">
        <v>500</v>
      </c>
      <c r="O1220" s="75"/>
      <c r="P1220" s="75"/>
      <c r="Q1220" s="75"/>
      <c r="R1220" s="79"/>
      <c r="S1220" s="75">
        <v>500</v>
      </c>
      <c r="U1220" s="162" t="s">
        <v>17</v>
      </c>
      <c r="V1220" s="162" t="s">
        <v>142</v>
      </c>
      <c r="W1220" s="86" t="s">
        <v>1283</v>
      </c>
      <c r="AB1220" s="162" t="e">
        <f>UPPER(LEFT(A1220,3)&amp;YEAR(H1220)&amp;MONTH(H1220)&amp;DAY((H1220))&amp;LEFT(U1220,2)&amp;LEFT(V1220,2)&amp;LEFT(W1220,2))</f>
        <v>#VALUE!</v>
      </c>
      <c r="AC1220" s="162">
        <f>COUNTIF($AB$4:$AB$297,AB1220)</f>
        <v>72</v>
      </c>
      <c r="AD1220" s="162" t="str">
        <f>VLOOKUP(U1220,NIVEAUXADMIN!A:B,2,FALSE)</f>
        <v>HT08</v>
      </c>
      <c r="AE1220" s="162" t="str">
        <f>VLOOKUP(V1220,NIVEAUXADMIN!E:F,2,FALSE)</f>
        <v>HT08812</v>
      </c>
      <c r="AF1220" s="162" t="str">
        <f>VLOOKUP(W1220,NIVEAUXADMIN!I:J,2,FALSE)</f>
        <v>HT08812-01</v>
      </c>
      <c r="AG1220" s="162">
        <f>IF(SUMPRODUCT(($A$4:$A1220=A1220)*($V$4:$V1220=V1220))&gt;1,0,1)</f>
        <v>0</v>
      </c>
    </row>
    <row r="1221" spans="1:33" s="162" customFormat="1" ht="15" customHeight="1">
      <c r="A1221" s="162" t="s">
        <v>2752</v>
      </c>
      <c r="B1221" s="162" t="s">
        <v>2752</v>
      </c>
      <c r="C1221" s="162" t="s">
        <v>26</v>
      </c>
      <c r="F1221" s="162" t="s">
        <v>32</v>
      </c>
      <c r="G1221" s="162" t="s">
        <v>2922</v>
      </c>
      <c r="H1221" s="153" t="s">
        <v>2916</v>
      </c>
      <c r="I1221" s="84" t="s">
        <v>1051</v>
      </c>
      <c r="J1221" s="162" t="s">
        <v>1052</v>
      </c>
      <c r="K1221" s="162" t="s">
        <v>1054</v>
      </c>
      <c r="L1221" s="72"/>
      <c r="M1221" s="80" t="str">
        <f>IFERROR(VLOOKUP(K1221,REFERENCES!R:S,2,FALSE),"")</f>
        <v>Nombre</v>
      </c>
      <c r="N1221" s="75">
        <v>1500</v>
      </c>
      <c r="O1221" s="75"/>
      <c r="P1221" s="75"/>
      <c r="Q1221" s="75"/>
      <c r="R1221" s="79"/>
      <c r="S1221" s="75">
        <v>1500</v>
      </c>
      <c r="U1221" s="162" t="s">
        <v>17</v>
      </c>
      <c r="W1221" s="86"/>
      <c r="X1221" s="162" t="s">
        <v>2753</v>
      </c>
      <c r="AB1221" s="162" t="e">
        <f>UPPER(LEFT(A1221,3)&amp;YEAR(H1221)&amp;MONTH(H1221)&amp;DAY((H1221))&amp;LEFT(U1221,2)&amp;LEFT(V1221,2)&amp;LEFT(W1221,2))</f>
        <v>#VALUE!</v>
      </c>
      <c r="AC1221" s="162">
        <f>COUNTIF($AB$4:$AB$297,AB1221)</f>
        <v>72</v>
      </c>
      <c r="AD1221" s="162" t="str">
        <f>VLOOKUP(U1221,NIVEAUXADMIN!A:B,2,FALSE)</f>
        <v>HT08</v>
      </c>
      <c r="AE1221" s="162" t="e">
        <f>VLOOKUP(V1221,NIVEAUXADMIN!E:F,2,FALSE)</f>
        <v>#N/A</v>
      </c>
      <c r="AF1221" s="162" t="e">
        <f>VLOOKUP(W1221,NIVEAUXADMIN!I:J,2,FALSE)</f>
        <v>#N/A</v>
      </c>
      <c r="AG1221" s="162">
        <f>IF(SUMPRODUCT(($A$4:$A1221=A1221)*($V$4:$V1221=V1221))&gt;1,0,1)</f>
        <v>1</v>
      </c>
    </row>
    <row r="1222" spans="1:33" s="162" customFormat="1" ht="15" customHeight="1">
      <c r="A1222" s="162" t="s">
        <v>2752</v>
      </c>
      <c r="B1222" s="162" t="s">
        <v>2752</v>
      </c>
      <c r="C1222" s="162" t="s">
        <v>26</v>
      </c>
      <c r="F1222" s="162" t="s">
        <v>32</v>
      </c>
      <c r="G1222" s="162" t="s">
        <v>2922</v>
      </c>
      <c r="H1222" s="153" t="s">
        <v>2916</v>
      </c>
      <c r="I1222" s="84" t="s">
        <v>1051</v>
      </c>
      <c r="J1222" s="162" t="s">
        <v>1052</v>
      </c>
      <c r="K1222" s="162" t="s">
        <v>1056</v>
      </c>
      <c r="L1222" s="72"/>
      <c r="M1222" s="80" t="str">
        <f>IFERROR(VLOOKUP(K1222,REFERENCES!R:S,2,FALSE),"")</f>
        <v>Nombre</v>
      </c>
      <c r="N1222" s="75">
        <v>400</v>
      </c>
      <c r="O1222" s="75"/>
      <c r="P1222" s="75"/>
      <c r="Q1222" s="75"/>
      <c r="R1222" s="79"/>
      <c r="S1222" s="75">
        <v>400</v>
      </c>
      <c r="U1222" s="162" t="s">
        <v>17</v>
      </c>
      <c r="W1222" s="86"/>
      <c r="X1222" s="162" t="s">
        <v>2753</v>
      </c>
      <c r="AB1222" s="162" t="e">
        <f>UPPER(LEFT(A1222,3)&amp;YEAR(H1222)&amp;MONTH(H1222)&amp;DAY((H1222))&amp;LEFT(U1222,2)&amp;LEFT(V1222,2)&amp;LEFT(W1222,2))</f>
        <v>#VALUE!</v>
      </c>
      <c r="AC1222" s="162">
        <f>COUNTIF($AB$4:$AB$297,AB1222)</f>
        <v>72</v>
      </c>
      <c r="AD1222" s="162" t="str">
        <f>VLOOKUP(U1222,NIVEAUXADMIN!A:B,2,FALSE)</f>
        <v>HT08</v>
      </c>
      <c r="AE1222" s="162" t="e">
        <f>VLOOKUP(V1222,NIVEAUXADMIN!E:F,2,FALSE)</f>
        <v>#N/A</v>
      </c>
      <c r="AF1222" s="162" t="e">
        <f>VLOOKUP(W1222,NIVEAUXADMIN!I:J,2,FALSE)</f>
        <v>#N/A</v>
      </c>
      <c r="AG1222" s="162">
        <f>IF(SUMPRODUCT(($A$4:$A1222=A1222)*($V$4:$V1222=V1222))&gt;1,0,1)</f>
        <v>0</v>
      </c>
    </row>
    <row r="1223" spans="1:33" s="162" customFormat="1" ht="15" customHeight="1">
      <c r="A1223" s="162" t="s">
        <v>2752</v>
      </c>
      <c r="B1223" s="162" t="s">
        <v>2752</v>
      </c>
      <c r="C1223" s="162" t="s">
        <v>26</v>
      </c>
      <c r="F1223" s="162" t="s">
        <v>32</v>
      </c>
      <c r="G1223" s="162" t="s">
        <v>2922</v>
      </c>
      <c r="H1223" s="153" t="s">
        <v>2916</v>
      </c>
      <c r="I1223" s="84" t="s">
        <v>1051</v>
      </c>
      <c r="J1223" s="162" t="s">
        <v>1052</v>
      </c>
      <c r="K1223" s="162" t="s">
        <v>1063</v>
      </c>
      <c r="L1223" s="72"/>
      <c r="M1223" s="80" t="str">
        <f>IFERROR(VLOOKUP(K1223,REFERENCES!R:S,2,FALSE),"")</f>
        <v>Nombre</v>
      </c>
      <c r="N1223" s="75">
        <v>500</v>
      </c>
      <c r="O1223" s="75"/>
      <c r="P1223" s="75"/>
      <c r="Q1223" s="75"/>
      <c r="R1223" s="79"/>
      <c r="S1223" s="75">
        <v>500</v>
      </c>
      <c r="U1223" s="162" t="s">
        <v>17</v>
      </c>
      <c r="W1223" s="86"/>
      <c r="X1223" s="162" t="s">
        <v>2753</v>
      </c>
      <c r="AB1223" s="162" t="e">
        <f>UPPER(LEFT(A1223,3)&amp;YEAR(H1223)&amp;MONTH(H1223)&amp;DAY((H1223))&amp;LEFT(U1223,2)&amp;LEFT(V1223,2)&amp;LEFT(W1223,2))</f>
        <v>#VALUE!</v>
      </c>
      <c r="AC1223" s="162">
        <f>COUNTIF($AB$4:$AB$297,AB1223)</f>
        <v>72</v>
      </c>
      <c r="AD1223" s="162" t="str">
        <f>VLOOKUP(U1223,NIVEAUXADMIN!A:B,2,FALSE)</f>
        <v>HT08</v>
      </c>
      <c r="AE1223" s="162" t="e">
        <f>VLOOKUP(V1223,NIVEAUXADMIN!E:F,2,FALSE)</f>
        <v>#N/A</v>
      </c>
      <c r="AF1223" s="162" t="e">
        <f>VLOOKUP(W1223,NIVEAUXADMIN!I:J,2,FALSE)</f>
        <v>#N/A</v>
      </c>
      <c r="AG1223" s="162">
        <f>IF(SUMPRODUCT(($A$4:$A1223=A1223)*($V$4:$V1223=V1223))&gt;1,0,1)</f>
        <v>0</v>
      </c>
    </row>
    <row r="1224" spans="1:33" s="162" customFormat="1" ht="15" customHeight="1">
      <c r="A1224" s="162" t="s">
        <v>2752</v>
      </c>
      <c r="B1224" s="162" t="s">
        <v>2752</v>
      </c>
      <c r="C1224" s="162" t="s">
        <v>26</v>
      </c>
      <c r="F1224" s="162" t="s">
        <v>16</v>
      </c>
      <c r="G1224" s="162" t="str">
        <f>CHOOSE(MONTH(H1224), "Janvier", "Fevrier", "Mars", "Avril", "Mai", "Juin", "Juillet", "Aout", "Septembre", "Octobre", "Novembre", "Decembre")</f>
        <v>Fevrier</v>
      </c>
      <c r="H1224" s="153">
        <v>42790</v>
      </c>
      <c r="I1224" s="84" t="s">
        <v>1051</v>
      </c>
      <c r="J1224" s="162" t="s">
        <v>1052</v>
      </c>
      <c r="K1224" s="162" t="s">
        <v>1063</v>
      </c>
      <c r="L1224" s="72"/>
      <c r="M1224" s="80" t="str">
        <f>IFERROR(VLOOKUP(K1224,REFERENCES!R:S,2,FALSE),"")</f>
        <v>Nombre</v>
      </c>
      <c r="N1224" s="75">
        <v>93</v>
      </c>
      <c r="O1224" s="75"/>
      <c r="P1224" s="75"/>
      <c r="Q1224" s="75"/>
      <c r="R1224" s="79"/>
      <c r="S1224" s="75">
        <v>93</v>
      </c>
      <c r="U1224" s="162" t="s">
        <v>17</v>
      </c>
      <c r="V1224" s="162" t="s">
        <v>18</v>
      </c>
      <c r="W1224" s="86" t="s">
        <v>1612</v>
      </c>
      <c r="X1224" s="73" t="s">
        <v>2858</v>
      </c>
      <c r="AB1224" s="162" t="str">
        <f>UPPER(LEFT(A1224,3)&amp;YEAR(H1224)&amp;MONTH(H1224)&amp;DAY((H1224))&amp;LEFT(U1224,2)&amp;LEFT(V1224,2)&amp;LEFT(W1224,2))</f>
        <v>FRI2017224GRJE4E</v>
      </c>
      <c r="AC1224" s="162">
        <f>COUNTIF($AB$4:$AB$297,AB1224)</f>
        <v>0</v>
      </c>
      <c r="AD1224" s="162" t="str">
        <f>VLOOKUP(U1224,NIVEAUXADMIN!A:B,2,FALSE)</f>
        <v>HT08</v>
      </c>
      <c r="AE1224" s="162" t="str">
        <f>VLOOKUP(V1224,NIVEAUXADMIN!E:F,2,FALSE)</f>
        <v>HT08811</v>
      </c>
      <c r="AF1224" s="162" t="str">
        <f>VLOOKUP(W1224,NIVEAUXADMIN!I:J,2,FALSE)</f>
        <v>HT08811-04</v>
      </c>
      <c r="AG1224" s="162">
        <f>IF(SUMPRODUCT(($A$4:$A1224=A1224)*($V$4:$V1224=V1224))&gt;1,0,1)</f>
        <v>1</v>
      </c>
    </row>
    <row r="1225" spans="1:33" s="162" customFormat="1" ht="15" customHeight="1">
      <c r="A1225" s="162" t="s">
        <v>2752</v>
      </c>
      <c r="B1225" s="162" t="s">
        <v>2752</v>
      </c>
      <c r="C1225" s="162" t="s">
        <v>26</v>
      </c>
      <c r="F1225" s="162" t="s">
        <v>16</v>
      </c>
      <c r="G1225" s="162" t="str">
        <f>CHOOSE(MONTH(H1225), "Janvier", "Fevrier", "Mars", "Avril", "Mai", "Juin", "Juillet", "Aout", "Septembre", "Octobre", "Novembre", "Decembre")</f>
        <v>Fevrier</v>
      </c>
      <c r="H1225" s="153">
        <v>42790</v>
      </c>
      <c r="I1225" s="84" t="s">
        <v>1051</v>
      </c>
      <c r="J1225" s="162" t="s">
        <v>1052</v>
      </c>
      <c r="K1225" s="162" t="s">
        <v>1054</v>
      </c>
      <c r="L1225" s="72"/>
      <c r="M1225" s="80" t="str">
        <f>IFERROR(VLOOKUP(K1225,REFERENCES!R:S,2,FALSE),"")</f>
        <v>Nombre</v>
      </c>
      <c r="N1225" s="75">
        <v>93</v>
      </c>
      <c r="O1225" s="75"/>
      <c r="P1225" s="75"/>
      <c r="Q1225" s="75"/>
      <c r="R1225" s="79"/>
      <c r="S1225" s="75">
        <v>93</v>
      </c>
      <c r="U1225" s="162" t="s">
        <v>17</v>
      </c>
      <c r="V1225" s="162" t="s">
        <v>18</v>
      </c>
      <c r="W1225" s="86" t="s">
        <v>1612</v>
      </c>
      <c r="X1225" s="73" t="s">
        <v>2858</v>
      </c>
      <c r="AB1225" s="162" t="str">
        <f>UPPER(LEFT(A1225,3)&amp;YEAR(H1225)&amp;MONTH(H1225)&amp;DAY((H1225))&amp;LEFT(U1225,2)&amp;LEFT(V1225,2)&amp;LEFT(W1225,2))</f>
        <v>FRI2017224GRJE4E</v>
      </c>
      <c r="AC1225" s="162">
        <f>COUNTIF($AB$4:$AB$297,AB1225)</f>
        <v>0</v>
      </c>
      <c r="AD1225" s="162" t="str">
        <f>VLOOKUP(U1225,NIVEAUXADMIN!A:B,2,FALSE)</f>
        <v>HT08</v>
      </c>
      <c r="AE1225" s="162" t="str">
        <f>VLOOKUP(V1225,NIVEAUXADMIN!E:F,2,FALSE)</f>
        <v>HT08811</v>
      </c>
      <c r="AF1225" s="162" t="str">
        <f>VLOOKUP(W1225,NIVEAUXADMIN!I:J,2,FALSE)</f>
        <v>HT08811-04</v>
      </c>
      <c r="AG1225" s="162">
        <f>IF(SUMPRODUCT(($A$4:$A1225=A1225)*($V$4:$V1225=V1225))&gt;1,0,1)</f>
        <v>0</v>
      </c>
    </row>
    <row r="1226" spans="1:33" s="162" customFormat="1" ht="15" customHeight="1">
      <c r="A1226" s="162" t="s">
        <v>2752</v>
      </c>
      <c r="B1226" s="162" t="s">
        <v>2752</v>
      </c>
      <c r="C1226" s="162" t="s">
        <v>26</v>
      </c>
      <c r="F1226" s="162" t="s">
        <v>16</v>
      </c>
      <c r="G1226" s="162" t="str">
        <f>CHOOSE(MONTH(H1226), "Janvier", "Fevrier", "Mars", "Avril", "Mai", "Juin", "Juillet", "Aout", "Septembre", "Octobre", "Novembre", "Decembre")</f>
        <v>Fevrier</v>
      </c>
      <c r="H1226" s="153">
        <v>42790</v>
      </c>
      <c r="I1226" s="84" t="s">
        <v>1051</v>
      </c>
      <c r="J1226" s="162" t="s">
        <v>1052</v>
      </c>
      <c r="K1226" s="162" t="s">
        <v>1056</v>
      </c>
      <c r="L1226" s="72"/>
      <c r="M1226" s="80" t="str">
        <f>IFERROR(VLOOKUP(K1226,REFERENCES!R:S,2,FALSE),"")</f>
        <v>Nombre</v>
      </c>
      <c r="N1226" s="75">
        <v>93</v>
      </c>
      <c r="O1226" s="75"/>
      <c r="P1226" s="75"/>
      <c r="Q1226" s="75"/>
      <c r="R1226" s="79"/>
      <c r="S1226" s="75">
        <v>93</v>
      </c>
      <c r="U1226" s="162" t="s">
        <v>17</v>
      </c>
      <c r="V1226" s="162" t="s">
        <v>18</v>
      </c>
      <c r="W1226" s="86" t="s">
        <v>1612</v>
      </c>
      <c r="X1226" s="73" t="s">
        <v>2858</v>
      </c>
      <c r="AB1226" s="162" t="str">
        <f>UPPER(LEFT(A1226,3)&amp;YEAR(H1226)&amp;MONTH(H1226)&amp;DAY((H1226))&amp;LEFT(U1226,2)&amp;LEFT(V1226,2)&amp;LEFT(W1226,2))</f>
        <v>FRI2017224GRJE4E</v>
      </c>
      <c r="AC1226" s="162">
        <f>COUNTIF($AB$4:$AB$297,AB1226)</f>
        <v>0</v>
      </c>
      <c r="AD1226" s="162" t="str">
        <f>VLOOKUP(U1226,NIVEAUXADMIN!A:B,2,FALSE)</f>
        <v>HT08</v>
      </c>
      <c r="AE1226" s="162" t="str">
        <f>VLOOKUP(V1226,NIVEAUXADMIN!E:F,2,FALSE)</f>
        <v>HT08811</v>
      </c>
      <c r="AF1226" s="162" t="str">
        <f>VLOOKUP(W1226,NIVEAUXADMIN!I:J,2,FALSE)</f>
        <v>HT08811-04</v>
      </c>
      <c r="AG1226" s="162">
        <f>IF(SUMPRODUCT(($A$4:$A1226=A1226)*($V$4:$V1226=V1226))&gt;1,0,1)</f>
        <v>0</v>
      </c>
    </row>
    <row r="1227" spans="1:33" s="162" customFormat="1" ht="15" customHeight="1">
      <c r="A1227" s="162" t="s">
        <v>2752</v>
      </c>
      <c r="B1227" s="162" t="s">
        <v>2752</v>
      </c>
      <c r="C1227" s="162" t="s">
        <v>26</v>
      </c>
      <c r="F1227" s="162" t="s">
        <v>16</v>
      </c>
      <c r="G1227" s="162" t="str">
        <f>CHOOSE(MONTH(H1227), "Janvier", "Fevrier", "Mars", "Avril", "Mai", "Juin", "Juillet", "Aout", "Septembre", "Octobre", "Novembre", "Decembre")</f>
        <v>Fevrier</v>
      </c>
      <c r="H1227" s="153">
        <v>42790</v>
      </c>
      <c r="I1227" s="84" t="s">
        <v>1051</v>
      </c>
      <c r="J1227" s="162" t="s">
        <v>1052</v>
      </c>
      <c r="K1227" s="162" t="s">
        <v>1063</v>
      </c>
      <c r="L1227" s="72"/>
      <c r="M1227" s="80" t="str">
        <f>IFERROR(VLOOKUP(K1227,REFERENCES!R:S,2,FALSE),"")</f>
        <v>Nombre</v>
      </c>
      <c r="N1227" s="75">
        <v>57</v>
      </c>
      <c r="O1227" s="75"/>
      <c r="P1227" s="75"/>
      <c r="Q1227" s="75"/>
      <c r="R1227" s="79"/>
      <c r="S1227" s="75">
        <v>57</v>
      </c>
      <c r="U1227" s="162" t="s">
        <v>17</v>
      </c>
      <c r="V1227" s="162" t="s">
        <v>18</v>
      </c>
      <c r="W1227" s="86" t="s">
        <v>1612</v>
      </c>
      <c r="X1227" s="73" t="s">
        <v>2753</v>
      </c>
      <c r="AB1227" s="162" t="str">
        <f>UPPER(LEFT(A1227,3)&amp;YEAR(H1227)&amp;MONTH(H1227)&amp;DAY((H1227))&amp;LEFT(U1227,2)&amp;LEFT(V1227,2)&amp;LEFT(W1227,2))</f>
        <v>FRI2017224GRJE4E</v>
      </c>
      <c r="AC1227" s="162">
        <f>COUNTIF($AB$4:$AB$297,AB1227)</f>
        <v>0</v>
      </c>
      <c r="AD1227" s="162" t="str">
        <f>VLOOKUP(U1227,NIVEAUXADMIN!A:B,2,FALSE)</f>
        <v>HT08</v>
      </c>
      <c r="AE1227" s="162" t="str">
        <f>VLOOKUP(V1227,NIVEAUXADMIN!E:F,2,FALSE)</f>
        <v>HT08811</v>
      </c>
      <c r="AF1227" s="162" t="str">
        <f>VLOOKUP(W1227,NIVEAUXADMIN!I:J,2,FALSE)</f>
        <v>HT08811-04</v>
      </c>
      <c r="AG1227" s="162">
        <f>IF(SUMPRODUCT(($A$4:$A1227=A1227)*($V$4:$V1227=V1227))&gt;1,0,1)</f>
        <v>0</v>
      </c>
    </row>
    <row r="1228" spans="1:33" s="162" customFormat="1" ht="15" customHeight="1">
      <c r="A1228" s="162" t="s">
        <v>2752</v>
      </c>
      <c r="B1228" s="162" t="s">
        <v>2752</v>
      </c>
      <c r="C1228" s="162" t="s">
        <v>26</v>
      </c>
      <c r="F1228" s="162" t="s">
        <v>16</v>
      </c>
      <c r="G1228" s="162" t="str">
        <f>CHOOSE(MONTH(H1228), "Janvier", "Fevrier", "Mars", "Avril", "Mai", "Juin", "Juillet", "Aout", "Septembre", "Octobre", "Novembre", "Decembre")</f>
        <v>Fevrier</v>
      </c>
      <c r="H1228" s="153">
        <v>42790</v>
      </c>
      <c r="I1228" s="84" t="s">
        <v>1051</v>
      </c>
      <c r="J1228" s="162" t="s">
        <v>1052</v>
      </c>
      <c r="K1228" s="162" t="s">
        <v>1054</v>
      </c>
      <c r="L1228" s="72"/>
      <c r="M1228" s="80" t="str">
        <f>IFERROR(VLOOKUP(K1228,REFERENCES!R:S,2,FALSE),"")</f>
        <v>Nombre</v>
      </c>
      <c r="N1228" s="75">
        <v>57</v>
      </c>
      <c r="O1228" s="75"/>
      <c r="P1228" s="75"/>
      <c r="Q1228" s="75"/>
      <c r="R1228" s="79"/>
      <c r="S1228" s="75">
        <v>57</v>
      </c>
      <c r="U1228" s="162" t="s">
        <v>17</v>
      </c>
      <c r="V1228" s="162" t="s">
        <v>18</v>
      </c>
      <c r="W1228" s="86" t="s">
        <v>1612</v>
      </c>
      <c r="X1228" s="73" t="s">
        <v>2753</v>
      </c>
      <c r="AB1228" s="162" t="str">
        <f>UPPER(LEFT(A1228,3)&amp;YEAR(H1228)&amp;MONTH(H1228)&amp;DAY((H1228))&amp;LEFT(U1228,2)&amp;LEFT(V1228,2)&amp;LEFT(W1228,2))</f>
        <v>FRI2017224GRJE4E</v>
      </c>
      <c r="AC1228" s="162">
        <f>COUNTIF($AB$4:$AB$297,AB1228)</f>
        <v>0</v>
      </c>
      <c r="AD1228" s="162" t="str">
        <f>VLOOKUP(U1228,NIVEAUXADMIN!A:B,2,FALSE)</f>
        <v>HT08</v>
      </c>
      <c r="AE1228" s="162" t="str">
        <f>VLOOKUP(V1228,NIVEAUXADMIN!E:F,2,FALSE)</f>
        <v>HT08811</v>
      </c>
      <c r="AF1228" s="162" t="str">
        <f>VLOOKUP(W1228,NIVEAUXADMIN!I:J,2,FALSE)</f>
        <v>HT08811-04</v>
      </c>
      <c r="AG1228" s="162">
        <f>IF(SUMPRODUCT(($A$4:$A1228=A1228)*($V$4:$V1228=V1228))&gt;1,0,1)</f>
        <v>0</v>
      </c>
    </row>
    <row r="1229" spans="1:33" s="162" customFormat="1" ht="15" customHeight="1">
      <c r="A1229" s="162" t="s">
        <v>2752</v>
      </c>
      <c r="B1229" s="162" t="s">
        <v>2752</v>
      </c>
      <c r="C1229" s="162" t="s">
        <v>26</v>
      </c>
      <c r="F1229" s="162" t="s">
        <v>16</v>
      </c>
      <c r="G1229" s="162" t="str">
        <f>CHOOSE(MONTH(H1229), "Janvier", "Fevrier", "Mars", "Avril", "Mai", "Juin", "Juillet", "Aout", "Septembre", "Octobre", "Novembre", "Decembre")</f>
        <v>Fevrier</v>
      </c>
      <c r="H1229" s="153">
        <v>42790</v>
      </c>
      <c r="I1229" s="84" t="s">
        <v>1051</v>
      </c>
      <c r="J1229" s="162" t="s">
        <v>1052</v>
      </c>
      <c r="K1229" s="162" t="s">
        <v>1056</v>
      </c>
      <c r="L1229" s="72"/>
      <c r="M1229" s="80" t="str">
        <f>IFERROR(VLOOKUP(K1229,REFERENCES!R:S,2,FALSE),"")</f>
        <v>Nombre</v>
      </c>
      <c r="N1229" s="75">
        <v>57</v>
      </c>
      <c r="O1229" s="75"/>
      <c r="P1229" s="75"/>
      <c r="Q1229" s="75"/>
      <c r="R1229" s="79"/>
      <c r="S1229" s="75">
        <v>57</v>
      </c>
      <c r="U1229" s="162" t="s">
        <v>17</v>
      </c>
      <c r="V1229" s="162" t="s">
        <v>18</v>
      </c>
      <c r="W1229" s="86" t="s">
        <v>1612</v>
      </c>
      <c r="X1229" s="73" t="s">
        <v>2753</v>
      </c>
      <c r="AB1229" s="162" t="str">
        <f>UPPER(LEFT(A1229,3)&amp;YEAR(H1229)&amp;MONTH(H1229)&amp;DAY((H1229))&amp;LEFT(U1229,2)&amp;LEFT(V1229,2)&amp;LEFT(W1229,2))</f>
        <v>FRI2017224GRJE4E</v>
      </c>
      <c r="AC1229" s="162">
        <f>COUNTIF($AB$4:$AB$297,AB1229)</f>
        <v>0</v>
      </c>
      <c r="AD1229" s="162" t="str">
        <f>VLOOKUP(U1229,NIVEAUXADMIN!A:B,2,FALSE)</f>
        <v>HT08</v>
      </c>
      <c r="AE1229" s="162" t="str">
        <f>VLOOKUP(V1229,NIVEAUXADMIN!E:F,2,FALSE)</f>
        <v>HT08811</v>
      </c>
      <c r="AF1229" s="162" t="str">
        <f>VLOOKUP(W1229,NIVEAUXADMIN!I:J,2,FALSE)</f>
        <v>HT08811-04</v>
      </c>
      <c r="AG1229" s="162">
        <f>IF(SUMPRODUCT(($A$4:$A1229=A1229)*($V$4:$V1229=V1229))&gt;1,0,1)</f>
        <v>0</v>
      </c>
    </row>
    <row r="1230" spans="1:33" s="162" customFormat="1" ht="15" customHeight="1">
      <c r="A1230" s="162" t="s">
        <v>2752</v>
      </c>
      <c r="B1230" s="162" t="s">
        <v>2752</v>
      </c>
      <c r="C1230" s="162" t="s">
        <v>26</v>
      </c>
      <c r="F1230" s="162" t="s">
        <v>16</v>
      </c>
      <c r="G1230" s="162" t="str">
        <f>CHOOSE(MONTH(H1230), "Janvier", "Fevrier", "Mars", "Avril", "Mai", "Juin", "Juillet", "Aout", "Septembre", "Octobre", "Novembre", "Decembre")</f>
        <v>Fevrier</v>
      </c>
      <c r="H1230" s="153">
        <v>42790</v>
      </c>
      <c r="I1230" s="84" t="s">
        <v>1051</v>
      </c>
      <c r="J1230" s="162" t="s">
        <v>1052</v>
      </c>
      <c r="K1230" s="162" t="s">
        <v>1063</v>
      </c>
      <c r="L1230" s="72"/>
      <c r="M1230" s="80" t="str">
        <f>IFERROR(VLOOKUP(K1230,REFERENCES!R:S,2,FALSE),"")</f>
        <v>Nombre</v>
      </c>
      <c r="N1230" s="75">
        <v>47</v>
      </c>
      <c r="O1230" s="75"/>
      <c r="P1230" s="75"/>
      <c r="Q1230" s="75"/>
      <c r="R1230" s="79"/>
      <c r="S1230" s="75">
        <v>47</v>
      </c>
      <c r="U1230" s="162" t="s">
        <v>17</v>
      </c>
      <c r="V1230" s="162" t="s">
        <v>18</v>
      </c>
      <c r="W1230" s="86" t="s">
        <v>1612</v>
      </c>
      <c r="X1230" s="73" t="s">
        <v>2859</v>
      </c>
      <c r="AB1230" s="162" t="str">
        <f>UPPER(LEFT(A1230,3)&amp;YEAR(H1230)&amp;MONTH(H1230)&amp;DAY((H1230))&amp;LEFT(U1230,2)&amp;LEFT(V1230,2)&amp;LEFT(W1230,2))</f>
        <v>FRI2017224GRJE4E</v>
      </c>
      <c r="AC1230" s="162">
        <f>COUNTIF($AB$4:$AB$297,AB1230)</f>
        <v>0</v>
      </c>
      <c r="AD1230" s="162" t="str">
        <f>VLOOKUP(U1230,NIVEAUXADMIN!A:B,2,FALSE)</f>
        <v>HT08</v>
      </c>
      <c r="AE1230" s="162" t="str">
        <f>VLOOKUP(V1230,NIVEAUXADMIN!E:F,2,FALSE)</f>
        <v>HT08811</v>
      </c>
      <c r="AF1230" s="162" t="str">
        <f>VLOOKUP(W1230,NIVEAUXADMIN!I:J,2,FALSE)</f>
        <v>HT08811-04</v>
      </c>
      <c r="AG1230" s="162">
        <f>IF(SUMPRODUCT(($A$4:$A1230=A1230)*($V$4:$V1230=V1230))&gt;1,0,1)</f>
        <v>0</v>
      </c>
    </row>
    <row r="1231" spans="1:33" s="162" customFormat="1" ht="15" customHeight="1">
      <c r="A1231" s="162" t="s">
        <v>2752</v>
      </c>
      <c r="B1231" s="162" t="s">
        <v>2752</v>
      </c>
      <c r="C1231" s="162" t="s">
        <v>26</v>
      </c>
      <c r="F1231" s="162" t="s">
        <v>16</v>
      </c>
      <c r="G1231" s="162" t="str">
        <f>CHOOSE(MONTH(H1231), "Janvier", "Fevrier", "Mars", "Avril", "Mai", "Juin", "Juillet", "Aout", "Septembre", "Octobre", "Novembre", "Decembre")</f>
        <v>Fevrier</v>
      </c>
      <c r="H1231" s="153">
        <v>42790</v>
      </c>
      <c r="I1231" s="84" t="s">
        <v>1051</v>
      </c>
      <c r="J1231" s="162" t="s">
        <v>1052</v>
      </c>
      <c r="K1231" s="162" t="s">
        <v>1054</v>
      </c>
      <c r="L1231" s="72"/>
      <c r="M1231" s="80" t="str">
        <f>IFERROR(VLOOKUP(K1231,REFERENCES!R:S,2,FALSE),"")</f>
        <v>Nombre</v>
      </c>
      <c r="N1231" s="75">
        <v>47</v>
      </c>
      <c r="O1231" s="75"/>
      <c r="P1231" s="75"/>
      <c r="Q1231" s="75"/>
      <c r="R1231" s="79"/>
      <c r="S1231" s="75">
        <v>47</v>
      </c>
      <c r="U1231" s="162" t="s">
        <v>17</v>
      </c>
      <c r="V1231" s="162" t="s">
        <v>18</v>
      </c>
      <c r="W1231" s="86" t="s">
        <v>1612</v>
      </c>
      <c r="X1231" s="73" t="s">
        <v>2859</v>
      </c>
      <c r="AB1231" s="162" t="str">
        <f>UPPER(LEFT(A1231,3)&amp;YEAR(H1231)&amp;MONTH(H1231)&amp;DAY((H1231))&amp;LEFT(U1231,2)&amp;LEFT(V1231,2)&amp;LEFT(W1231,2))</f>
        <v>FRI2017224GRJE4E</v>
      </c>
      <c r="AC1231" s="162">
        <f>COUNTIF($AB$4:$AB$297,AB1231)</f>
        <v>0</v>
      </c>
      <c r="AD1231" s="162" t="str">
        <f>VLOOKUP(U1231,NIVEAUXADMIN!A:B,2,FALSE)</f>
        <v>HT08</v>
      </c>
      <c r="AE1231" s="162" t="str">
        <f>VLOOKUP(V1231,NIVEAUXADMIN!E:F,2,FALSE)</f>
        <v>HT08811</v>
      </c>
      <c r="AF1231" s="162" t="str">
        <f>VLOOKUP(W1231,NIVEAUXADMIN!I:J,2,FALSE)</f>
        <v>HT08811-04</v>
      </c>
      <c r="AG1231" s="162">
        <f>IF(SUMPRODUCT(($A$4:$A1231=A1231)*($V$4:$V1231=V1231))&gt;1,0,1)</f>
        <v>0</v>
      </c>
    </row>
    <row r="1232" spans="1:33" s="162" customFormat="1" ht="15" customHeight="1">
      <c r="A1232" s="162" t="s">
        <v>2752</v>
      </c>
      <c r="B1232" s="162" t="s">
        <v>2752</v>
      </c>
      <c r="C1232" s="162" t="s">
        <v>26</v>
      </c>
      <c r="F1232" s="162" t="s">
        <v>16</v>
      </c>
      <c r="G1232" s="162" t="str">
        <f>CHOOSE(MONTH(H1232), "Janvier", "Fevrier", "Mars", "Avril", "Mai", "Juin", "Juillet", "Aout", "Septembre", "Octobre", "Novembre", "Decembre")</f>
        <v>Fevrier</v>
      </c>
      <c r="H1232" s="153">
        <v>42790</v>
      </c>
      <c r="I1232" s="84" t="s">
        <v>1051</v>
      </c>
      <c r="J1232" s="162" t="s">
        <v>1052</v>
      </c>
      <c r="K1232" s="162" t="s">
        <v>1056</v>
      </c>
      <c r="L1232" s="72"/>
      <c r="M1232" s="80" t="str">
        <f>IFERROR(VLOOKUP(K1232,REFERENCES!R:S,2,FALSE),"")</f>
        <v>Nombre</v>
      </c>
      <c r="N1232" s="75">
        <v>47</v>
      </c>
      <c r="O1232" s="75"/>
      <c r="P1232" s="75"/>
      <c r="Q1232" s="75"/>
      <c r="R1232" s="79"/>
      <c r="S1232" s="75">
        <v>47</v>
      </c>
      <c r="U1232" s="162" t="s">
        <v>17</v>
      </c>
      <c r="V1232" s="162" t="s">
        <v>18</v>
      </c>
      <c r="W1232" s="86" t="s">
        <v>1612</v>
      </c>
      <c r="X1232" s="73" t="s">
        <v>2859</v>
      </c>
      <c r="AB1232" s="162" t="str">
        <f>UPPER(LEFT(A1232,3)&amp;YEAR(H1232)&amp;MONTH(H1232)&amp;DAY((H1232))&amp;LEFT(U1232,2)&amp;LEFT(V1232,2)&amp;LEFT(W1232,2))</f>
        <v>FRI2017224GRJE4E</v>
      </c>
      <c r="AC1232" s="162">
        <f>COUNTIF($AB$4:$AB$297,AB1232)</f>
        <v>0</v>
      </c>
      <c r="AD1232" s="162" t="str">
        <f>VLOOKUP(U1232,NIVEAUXADMIN!A:B,2,FALSE)</f>
        <v>HT08</v>
      </c>
      <c r="AE1232" s="162" t="str">
        <f>VLOOKUP(V1232,NIVEAUXADMIN!E:F,2,FALSE)</f>
        <v>HT08811</v>
      </c>
      <c r="AF1232" s="162" t="str">
        <f>VLOOKUP(W1232,NIVEAUXADMIN!I:J,2,FALSE)</f>
        <v>HT08811-04</v>
      </c>
      <c r="AG1232" s="162">
        <f>IF(SUMPRODUCT(($A$4:$A1232=A1232)*($V$4:$V1232=V1232))&gt;1,0,1)</f>
        <v>0</v>
      </c>
    </row>
    <row r="1233" spans="1:33" s="162" customFormat="1" ht="15" customHeight="1">
      <c r="A1233" s="162" t="s">
        <v>2752</v>
      </c>
      <c r="B1233" s="162" t="s">
        <v>2752</v>
      </c>
      <c r="C1233" s="162" t="s">
        <v>26</v>
      </c>
      <c r="F1233" s="162" t="s">
        <v>16</v>
      </c>
      <c r="G1233" s="162" t="str">
        <f>CHOOSE(MONTH(H1233), "Janvier", "Fevrier", "Mars", "Avril", "Mai", "Juin", "Juillet", "Aout", "Septembre", "Octobre", "Novembre", "Decembre")</f>
        <v>Fevrier</v>
      </c>
      <c r="H1233" s="153">
        <v>42790</v>
      </c>
      <c r="I1233" s="84" t="s">
        <v>1051</v>
      </c>
      <c r="J1233" s="162" t="s">
        <v>1052</v>
      </c>
      <c r="K1233" s="162" t="s">
        <v>1063</v>
      </c>
      <c r="L1233" s="72"/>
      <c r="M1233" s="80" t="str">
        <f>IFERROR(VLOOKUP(K1233,REFERENCES!R:S,2,FALSE),"")</f>
        <v>Nombre</v>
      </c>
      <c r="N1233" s="75">
        <v>28</v>
      </c>
      <c r="O1233" s="75"/>
      <c r="P1233" s="75"/>
      <c r="Q1233" s="75"/>
      <c r="R1233" s="79"/>
      <c r="S1233" s="75">
        <v>28</v>
      </c>
      <c r="U1233" s="162" t="s">
        <v>17</v>
      </c>
      <c r="V1233" s="162" t="s">
        <v>18</v>
      </c>
      <c r="W1233" s="86" t="s">
        <v>1612</v>
      </c>
      <c r="X1233" s="73" t="s">
        <v>2860</v>
      </c>
      <c r="AB1233" s="162" t="str">
        <f>UPPER(LEFT(A1233,3)&amp;YEAR(H1233)&amp;MONTH(H1233)&amp;DAY((H1233))&amp;LEFT(U1233,2)&amp;LEFT(V1233,2)&amp;LEFT(W1233,2))</f>
        <v>FRI2017224GRJE4E</v>
      </c>
      <c r="AC1233" s="162">
        <f>COUNTIF($AB$4:$AB$297,AB1233)</f>
        <v>0</v>
      </c>
      <c r="AD1233" s="162" t="str">
        <f>VLOOKUP(U1233,NIVEAUXADMIN!A:B,2,FALSE)</f>
        <v>HT08</v>
      </c>
      <c r="AE1233" s="162" t="str">
        <f>VLOOKUP(V1233,NIVEAUXADMIN!E:F,2,FALSE)</f>
        <v>HT08811</v>
      </c>
      <c r="AF1233" s="162" t="str">
        <f>VLOOKUP(W1233,NIVEAUXADMIN!I:J,2,FALSE)</f>
        <v>HT08811-04</v>
      </c>
      <c r="AG1233" s="162">
        <f>IF(SUMPRODUCT(($A$4:$A1233=A1233)*($V$4:$V1233=V1233))&gt;1,0,1)</f>
        <v>0</v>
      </c>
    </row>
    <row r="1234" spans="1:33" s="162" customFormat="1" ht="15" customHeight="1">
      <c r="A1234" s="162" t="s">
        <v>2752</v>
      </c>
      <c r="B1234" s="162" t="s">
        <v>2752</v>
      </c>
      <c r="C1234" s="162" t="s">
        <v>26</v>
      </c>
      <c r="F1234" s="162" t="s">
        <v>16</v>
      </c>
      <c r="G1234" s="162" t="str">
        <f>CHOOSE(MONTH(H1234), "Janvier", "Fevrier", "Mars", "Avril", "Mai", "Juin", "Juillet", "Aout", "Septembre", "Octobre", "Novembre", "Decembre")</f>
        <v>Fevrier</v>
      </c>
      <c r="H1234" s="153">
        <v>42790</v>
      </c>
      <c r="I1234" s="84" t="s">
        <v>1051</v>
      </c>
      <c r="J1234" s="162" t="s">
        <v>1052</v>
      </c>
      <c r="K1234" s="162" t="s">
        <v>1054</v>
      </c>
      <c r="L1234" s="72"/>
      <c r="M1234" s="80" t="str">
        <f>IFERROR(VLOOKUP(K1234,REFERENCES!R:S,2,FALSE),"")</f>
        <v>Nombre</v>
      </c>
      <c r="N1234" s="75">
        <v>28</v>
      </c>
      <c r="O1234" s="75"/>
      <c r="P1234" s="75"/>
      <c r="Q1234" s="75"/>
      <c r="R1234" s="79"/>
      <c r="S1234" s="75">
        <v>28</v>
      </c>
      <c r="U1234" s="162" t="s">
        <v>17</v>
      </c>
      <c r="V1234" s="162" t="s">
        <v>18</v>
      </c>
      <c r="W1234" s="86" t="s">
        <v>1612</v>
      </c>
      <c r="X1234" s="73" t="s">
        <v>2860</v>
      </c>
      <c r="AB1234" s="162" t="str">
        <f>UPPER(LEFT(A1234,3)&amp;YEAR(H1234)&amp;MONTH(H1234)&amp;DAY((H1234))&amp;LEFT(U1234,2)&amp;LEFT(V1234,2)&amp;LEFT(W1234,2))</f>
        <v>FRI2017224GRJE4E</v>
      </c>
      <c r="AC1234" s="162">
        <f>COUNTIF($AB$4:$AB$297,AB1234)</f>
        <v>0</v>
      </c>
      <c r="AD1234" s="162" t="str">
        <f>VLOOKUP(U1234,NIVEAUXADMIN!A:B,2,FALSE)</f>
        <v>HT08</v>
      </c>
      <c r="AE1234" s="162" t="str">
        <f>VLOOKUP(V1234,NIVEAUXADMIN!E:F,2,FALSE)</f>
        <v>HT08811</v>
      </c>
      <c r="AF1234" s="162" t="str">
        <f>VLOOKUP(W1234,NIVEAUXADMIN!I:J,2,FALSE)</f>
        <v>HT08811-04</v>
      </c>
      <c r="AG1234" s="162">
        <f>IF(SUMPRODUCT(($A$4:$A1234=A1234)*($V$4:$V1234=V1234))&gt;1,0,1)</f>
        <v>0</v>
      </c>
    </row>
    <row r="1235" spans="1:33" s="162" customFormat="1" ht="15" customHeight="1">
      <c r="A1235" s="162" t="s">
        <v>2752</v>
      </c>
      <c r="B1235" s="162" t="s">
        <v>2752</v>
      </c>
      <c r="C1235" s="162" t="s">
        <v>26</v>
      </c>
      <c r="F1235" s="162" t="s">
        <v>16</v>
      </c>
      <c r="G1235" s="162" t="str">
        <f>CHOOSE(MONTH(H1235), "Janvier", "Fevrier", "Mars", "Avril", "Mai", "Juin", "Juillet", "Aout", "Septembre", "Octobre", "Novembre", "Decembre")</f>
        <v>Fevrier</v>
      </c>
      <c r="H1235" s="153">
        <v>42790</v>
      </c>
      <c r="I1235" s="84" t="s">
        <v>1051</v>
      </c>
      <c r="J1235" s="162" t="s">
        <v>1052</v>
      </c>
      <c r="K1235" s="162" t="s">
        <v>1056</v>
      </c>
      <c r="L1235" s="72"/>
      <c r="M1235" s="80" t="str">
        <f>IFERROR(VLOOKUP(K1235,REFERENCES!R:S,2,FALSE),"")</f>
        <v>Nombre</v>
      </c>
      <c r="N1235" s="75">
        <v>28</v>
      </c>
      <c r="O1235" s="75"/>
      <c r="P1235" s="75"/>
      <c r="Q1235" s="75"/>
      <c r="R1235" s="79"/>
      <c r="S1235" s="75">
        <v>28</v>
      </c>
      <c r="U1235" s="162" t="s">
        <v>17</v>
      </c>
      <c r="V1235" s="162" t="s">
        <v>18</v>
      </c>
      <c r="W1235" s="86" t="s">
        <v>1612</v>
      </c>
      <c r="X1235" s="73" t="s">
        <v>2860</v>
      </c>
      <c r="AB1235" s="162" t="str">
        <f>UPPER(LEFT(A1235,3)&amp;YEAR(H1235)&amp;MONTH(H1235)&amp;DAY((H1235))&amp;LEFT(U1235,2)&amp;LEFT(V1235,2)&amp;LEFT(W1235,2))</f>
        <v>FRI2017224GRJE4E</v>
      </c>
      <c r="AC1235" s="162">
        <f>COUNTIF($AB$4:$AB$297,AB1235)</f>
        <v>0</v>
      </c>
      <c r="AD1235" s="162" t="str">
        <f>VLOOKUP(U1235,NIVEAUXADMIN!A:B,2,FALSE)</f>
        <v>HT08</v>
      </c>
      <c r="AE1235" s="162" t="str">
        <f>VLOOKUP(V1235,NIVEAUXADMIN!E:F,2,FALSE)</f>
        <v>HT08811</v>
      </c>
      <c r="AF1235" s="162" t="str">
        <f>VLOOKUP(W1235,NIVEAUXADMIN!I:J,2,FALSE)</f>
        <v>HT08811-04</v>
      </c>
      <c r="AG1235" s="162">
        <f>IF(SUMPRODUCT(($A$4:$A1235=A1235)*($V$4:$V1235=V1235))&gt;1,0,1)</f>
        <v>0</v>
      </c>
    </row>
    <row r="1236" spans="1:33" s="162" customFormat="1" ht="15" customHeight="1">
      <c r="A1236" s="162" t="s">
        <v>2752</v>
      </c>
      <c r="B1236" s="162" t="s">
        <v>2752</v>
      </c>
      <c r="C1236" s="162" t="s">
        <v>26</v>
      </c>
      <c r="F1236" s="162" t="s">
        <v>16</v>
      </c>
      <c r="G1236" s="162" t="str">
        <f>CHOOSE(MONTH(H1236), "Janvier", "Fevrier", "Mars", "Avril", "Mai", "Juin", "Juillet", "Aout", "Septembre", "Octobre", "Novembre", "Decembre")</f>
        <v>Fevrier</v>
      </c>
      <c r="H1236" s="153">
        <v>42790</v>
      </c>
      <c r="I1236" s="84" t="s">
        <v>1051</v>
      </c>
      <c r="J1236" s="162" t="s">
        <v>1052</v>
      </c>
      <c r="K1236" s="162" t="s">
        <v>1063</v>
      </c>
      <c r="L1236" s="72"/>
      <c r="M1236" s="80" t="str">
        <f>IFERROR(VLOOKUP(K1236,REFERENCES!R:S,2,FALSE),"")</f>
        <v>Nombre</v>
      </c>
      <c r="N1236" s="75">
        <v>10</v>
      </c>
      <c r="O1236" s="75"/>
      <c r="P1236" s="75"/>
      <c r="Q1236" s="75"/>
      <c r="R1236" s="79"/>
      <c r="S1236" s="75">
        <v>10</v>
      </c>
      <c r="U1236" s="162" t="s">
        <v>17</v>
      </c>
      <c r="V1236" s="162" t="s">
        <v>18</v>
      </c>
      <c r="W1236" s="86" t="s">
        <v>1612</v>
      </c>
      <c r="X1236" s="73" t="s">
        <v>2861</v>
      </c>
      <c r="AB1236" s="162" t="str">
        <f>UPPER(LEFT(A1236,3)&amp;YEAR(H1236)&amp;MONTH(H1236)&amp;DAY((H1236))&amp;LEFT(U1236,2)&amp;LEFT(V1236,2)&amp;LEFT(W1236,2))</f>
        <v>FRI2017224GRJE4E</v>
      </c>
      <c r="AC1236" s="162">
        <f>COUNTIF($AB$4:$AB$297,AB1236)</f>
        <v>0</v>
      </c>
      <c r="AD1236" s="162" t="str">
        <f>VLOOKUP(U1236,NIVEAUXADMIN!A:B,2,FALSE)</f>
        <v>HT08</v>
      </c>
      <c r="AE1236" s="162" t="str">
        <f>VLOOKUP(V1236,NIVEAUXADMIN!E:F,2,FALSE)</f>
        <v>HT08811</v>
      </c>
      <c r="AF1236" s="162" t="str">
        <f>VLOOKUP(W1236,NIVEAUXADMIN!I:J,2,FALSE)</f>
        <v>HT08811-04</v>
      </c>
      <c r="AG1236" s="162">
        <f>IF(SUMPRODUCT(($A$4:$A1236=A1236)*($V$4:$V1236=V1236))&gt;1,0,1)</f>
        <v>0</v>
      </c>
    </row>
    <row r="1237" spans="1:33" s="162" customFormat="1" ht="15" customHeight="1">
      <c r="A1237" s="162" t="s">
        <v>2752</v>
      </c>
      <c r="B1237" s="162" t="s">
        <v>2752</v>
      </c>
      <c r="C1237" s="162" t="s">
        <v>26</v>
      </c>
      <c r="F1237" s="162" t="s">
        <v>16</v>
      </c>
      <c r="G1237" s="162" t="str">
        <f>CHOOSE(MONTH(H1237), "Janvier", "Fevrier", "Mars", "Avril", "Mai", "Juin", "Juillet", "Aout", "Septembre", "Octobre", "Novembre", "Decembre")</f>
        <v>Fevrier</v>
      </c>
      <c r="H1237" s="153">
        <v>42790</v>
      </c>
      <c r="I1237" s="84" t="s">
        <v>1051</v>
      </c>
      <c r="J1237" s="162" t="s">
        <v>1052</v>
      </c>
      <c r="K1237" s="162" t="s">
        <v>1054</v>
      </c>
      <c r="L1237" s="72"/>
      <c r="M1237" s="80" t="str">
        <f>IFERROR(VLOOKUP(K1237,REFERENCES!R:S,2,FALSE),"")</f>
        <v>Nombre</v>
      </c>
      <c r="N1237" s="75">
        <v>10</v>
      </c>
      <c r="O1237" s="75"/>
      <c r="P1237" s="75"/>
      <c r="Q1237" s="75"/>
      <c r="R1237" s="79"/>
      <c r="S1237" s="75">
        <v>10</v>
      </c>
      <c r="U1237" s="162" t="s">
        <v>17</v>
      </c>
      <c r="V1237" s="162" t="s">
        <v>18</v>
      </c>
      <c r="W1237" s="86" t="s">
        <v>1612</v>
      </c>
      <c r="X1237" s="73" t="s">
        <v>2861</v>
      </c>
      <c r="AB1237" s="162" t="str">
        <f>UPPER(LEFT(A1237,3)&amp;YEAR(H1237)&amp;MONTH(H1237)&amp;DAY((H1237))&amp;LEFT(U1237,2)&amp;LEFT(V1237,2)&amp;LEFT(W1237,2))</f>
        <v>FRI2017224GRJE4E</v>
      </c>
      <c r="AC1237" s="162">
        <f>COUNTIF($AB$4:$AB$297,AB1237)</f>
        <v>0</v>
      </c>
      <c r="AD1237" s="162" t="str">
        <f>VLOOKUP(U1237,NIVEAUXADMIN!A:B,2,FALSE)</f>
        <v>HT08</v>
      </c>
      <c r="AE1237" s="162" t="str">
        <f>VLOOKUP(V1237,NIVEAUXADMIN!E:F,2,FALSE)</f>
        <v>HT08811</v>
      </c>
      <c r="AF1237" s="162" t="str">
        <f>VLOOKUP(W1237,NIVEAUXADMIN!I:J,2,FALSE)</f>
        <v>HT08811-04</v>
      </c>
      <c r="AG1237" s="162">
        <f>IF(SUMPRODUCT(($A$4:$A1237=A1237)*($V$4:$V1237=V1237))&gt;1,0,1)</f>
        <v>0</v>
      </c>
    </row>
    <row r="1238" spans="1:33" s="162" customFormat="1" ht="15" customHeight="1">
      <c r="A1238" s="162" t="s">
        <v>2752</v>
      </c>
      <c r="B1238" s="162" t="s">
        <v>2752</v>
      </c>
      <c r="C1238" s="162" t="s">
        <v>26</v>
      </c>
      <c r="F1238" s="162" t="s">
        <v>16</v>
      </c>
      <c r="G1238" s="162" t="str">
        <f>CHOOSE(MONTH(H1238), "Janvier", "Fevrier", "Mars", "Avril", "Mai", "Juin", "Juillet", "Aout", "Septembre", "Octobre", "Novembre", "Decembre")</f>
        <v>Fevrier</v>
      </c>
      <c r="H1238" s="153">
        <v>42790</v>
      </c>
      <c r="I1238" s="84" t="s">
        <v>1051</v>
      </c>
      <c r="J1238" s="162" t="s">
        <v>1052</v>
      </c>
      <c r="K1238" s="162" t="s">
        <v>1056</v>
      </c>
      <c r="L1238" s="72"/>
      <c r="M1238" s="80" t="str">
        <f>IFERROR(VLOOKUP(K1238,REFERENCES!R:S,2,FALSE),"")</f>
        <v>Nombre</v>
      </c>
      <c r="N1238" s="75">
        <v>10</v>
      </c>
      <c r="O1238" s="75"/>
      <c r="P1238" s="75"/>
      <c r="Q1238" s="75"/>
      <c r="R1238" s="79"/>
      <c r="S1238" s="75">
        <v>10</v>
      </c>
      <c r="U1238" s="162" t="s">
        <v>17</v>
      </c>
      <c r="V1238" s="162" t="s">
        <v>18</v>
      </c>
      <c r="W1238" s="86" t="s">
        <v>1612</v>
      </c>
      <c r="X1238" s="73" t="s">
        <v>2861</v>
      </c>
      <c r="AB1238" s="162" t="str">
        <f>UPPER(LEFT(A1238,3)&amp;YEAR(H1238)&amp;MONTH(H1238)&amp;DAY((H1238))&amp;LEFT(U1238,2)&amp;LEFT(V1238,2)&amp;LEFT(W1238,2))</f>
        <v>FRI2017224GRJE4E</v>
      </c>
      <c r="AC1238" s="162">
        <f>COUNTIF($AB$4:$AB$297,AB1238)</f>
        <v>0</v>
      </c>
      <c r="AD1238" s="162" t="str">
        <f>VLOOKUP(U1238,NIVEAUXADMIN!A:B,2,FALSE)</f>
        <v>HT08</v>
      </c>
      <c r="AE1238" s="162" t="str">
        <f>VLOOKUP(V1238,NIVEAUXADMIN!E:F,2,FALSE)</f>
        <v>HT08811</v>
      </c>
      <c r="AF1238" s="162" t="str">
        <f>VLOOKUP(W1238,NIVEAUXADMIN!I:J,2,FALSE)</f>
        <v>HT08811-04</v>
      </c>
      <c r="AG1238" s="162">
        <f>IF(SUMPRODUCT(($A$4:$A1238=A1238)*($V$4:$V1238=V1238))&gt;1,0,1)</f>
        <v>0</v>
      </c>
    </row>
    <row r="1239" spans="1:33" s="162" customFormat="1" ht="15" customHeight="1">
      <c r="A1239" s="162" t="s">
        <v>2752</v>
      </c>
      <c r="B1239" s="162" t="s">
        <v>2752</v>
      </c>
      <c r="C1239" s="162" t="s">
        <v>26</v>
      </c>
      <c r="F1239" s="162" t="s">
        <v>16</v>
      </c>
      <c r="G1239" s="162" t="str">
        <f>CHOOSE(MONTH(H1239), "Janvier", "Fevrier", "Mars", "Avril", "Mai", "Juin", "Juillet", "Aout", "Septembre", "Octobre", "Novembre", "Decembre")</f>
        <v>Fevrier</v>
      </c>
      <c r="H1239" s="153">
        <v>42790</v>
      </c>
      <c r="I1239" s="84" t="s">
        <v>1051</v>
      </c>
      <c r="J1239" s="162" t="s">
        <v>1052</v>
      </c>
      <c r="K1239" s="162" t="s">
        <v>1063</v>
      </c>
      <c r="L1239" s="72"/>
      <c r="M1239" s="80" t="str">
        <f>IFERROR(VLOOKUP(K1239,REFERENCES!R:S,2,FALSE),"")</f>
        <v>Nombre</v>
      </c>
      <c r="N1239" s="75">
        <v>25</v>
      </c>
      <c r="O1239" s="75"/>
      <c r="P1239" s="75"/>
      <c r="Q1239" s="75"/>
      <c r="R1239" s="79"/>
      <c r="S1239" s="75">
        <v>25</v>
      </c>
      <c r="U1239" s="162" t="s">
        <v>17</v>
      </c>
      <c r="V1239" s="162" t="s">
        <v>18</v>
      </c>
      <c r="W1239" s="86" t="s">
        <v>1612</v>
      </c>
      <c r="X1239" s="73" t="s">
        <v>2862</v>
      </c>
      <c r="AB1239" s="162" t="str">
        <f>UPPER(LEFT(A1239,3)&amp;YEAR(H1239)&amp;MONTH(H1239)&amp;DAY((H1239))&amp;LEFT(U1239,2)&amp;LEFT(V1239,2)&amp;LEFT(W1239,2))</f>
        <v>FRI2017224GRJE4E</v>
      </c>
      <c r="AC1239" s="162">
        <f>COUNTIF($AB$4:$AB$297,AB1239)</f>
        <v>0</v>
      </c>
      <c r="AD1239" s="162" t="str">
        <f>VLOOKUP(U1239,NIVEAUXADMIN!A:B,2,FALSE)</f>
        <v>HT08</v>
      </c>
      <c r="AE1239" s="162" t="str">
        <f>VLOOKUP(V1239,NIVEAUXADMIN!E:F,2,FALSE)</f>
        <v>HT08811</v>
      </c>
      <c r="AF1239" s="162" t="str">
        <f>VLOOKUP(W1239,NIVEAUXADMIN!I:J,2,FALSE)</f>
        <v>HT08811-04</v>
      </c>
      <c r="AG1239" s="162">
        <f>IF(SUMPRODUCT(($A$4:$A1239=A1239)*($V$4:$V1239=V1239))&gt;1,0,1)</f>
        <v>0</v>
      </c>
    </row>
    <row r="1240" spans="1:33" s="162" customFormat="1" ht="15" customHeight="1">
      <c r="A1240" s="162" t="s">
        <v>2752</v>
      </c>
      <c r="B1240" s="162" t="s">
        <v>2752</v>
      </c>
      <c r="C1240" s="162" t="s">
        <v>26</v>
      </c>
      <c r="F1240" s="162" t="s">
        <v>16</v>
      </c>
      <c r="G1240" s="162" t="str">
        <f>CHOOSE(MONTH(H1240), "Janvier", "Fevrier", "Mars", "Avril", "Mai", "Juin", "Juillet", "Aout", "Septembre", "Octobre", "Novembre", "Decembre")</f>
        <v>Fevrier</v>
      </c>
      <c r="H1240" s="153">
        <v>42790</v>
      </c>
      <c r="I1240" s="84" t="s">
        <v>1051</v>
      </c>
      <c r="J1240" s="162" t="s">
        <v>1052</v>
      </c>
      <c r="K1240" s="162" t="s">
        <v>1054</v>
      </c>
      <c r="L1240" s="72"/>
      <c r="M1240" s="80" t="str">
        <f>IFERROR(VLOOKUP(K1240,REFERENCES!R:S,2,FALSE),"")</f>
        <v>Nombre</v>
      </c>
      <c r="N1240" s="75">
        <v>25</v>
      </c>
      <c r="O1240" s="75"/>
      <c r="P1240" s="75"/>
      <c r="Q1240" s="75"/>
      <c r="R1240" s="79"/>
      <c r="S1240" s="75">
        <v>25</v>
      </c>
      <c r="U1240" s="162" t="s">
        <v>17</v>
      </c>
      <c r="V1240" s="162" t="s">
        <v>18</v>
      </c>
      <c r="W1240" s="86" t="s">
        <v>1612</v>
      </c>
      <c r="X1240" s="73" t="s">
        <v>2862</v>
      </c>
      <c r="AB1240" s="162" t="str">
        <f>UPPER(LEFT(A1240,3)&amp;YEAR(H1240)&amp;MONTH(H1240)&amp;DAY((H1240))&amp;LEFT(U1240,2)&amp;LEFT(V1240,2)&amp;LEFT(W1240,2))</f>
        <v>FRI2017224GRJE4E</v>
      </c>
      <c r="AC1240" s="162">
        <f>COUNTIF($AB$4:$AB$297,AB1240)</f>
        <v>0</v>
      </c>
      <c r="AD1240" s="162" t="str">
        <f>VLOOKUP(U1240,NIVEAUXADMIN!A:B,2,FALSE)</f>
        <v>HT08</v>
      </c>
      <c r="AE1240" s="162" t="str">
        <f>VLOOKUP(V1240,NIVEAUXADMIN!E:F,2,FALSE)</f>
        <v>HT08811</v>
      </c>
      <c r="AF1240" s="162" t="str">
        <f>VLOOKUP(W1240,NIVEAUXADMIN!I:J,2,FALSE)</f>
        <v>HT08811-04</v>
      </c>
      <c r="AG1240" s="162">
        <f>IF(SUMPRODUCT(($A$4:$A1240=A1240)*($V$4:$V1240=V1240))&gt;1,0,1)</f>
        <v>0</v>
      </c>
    </row>
    <row r="1241" spans="1:33" s="162" customFormat="1" ht="15" customHeight="1">
      <c r="A1241" s="162" t="s">
        <v>2752</v>
      </c>
      <c r="B1241" s="162" t="s">
        <v>2752</v>
      </c>
      <c r="C1241" s="162" t="s">
        <v>26</v>
      </c>
      <c r="F1241" s="162" t="s">
        <v>16</v>
      </c>
      <c r="G1241" s="162" t="str">
        <f>CHOOSE(MONTH(H1241), "Janvier", "Fevrier", "Mars", "Avril", "Mai", "Juin", "Juillet", "Aout", "Septembre", "Octobre", "Novembre", "Decembre")</f>
        <v>Fevrier</v>
      </c>
      <c r="H1241" s="153">
        <v>42790</v>
      </c>
      <c r="I1241" s="84" t="s">
        <v>1051</v>
      </c>
      <c r="J1241" s="162" t="s">
        <v>1052</v>
      </c>
      <c r="K1241" s="162" t="s">
        <v>1056</v>
      </c>
      <c r="L1241" s="72"/>
      <c r="M1241" s="80" t="str">
        <f>IFERROR(VLOOKUP(K1241,REFERENCES!R:S,2,FALSE),"")</f>
        <v>Nombre</v>
      </c>
      <c r="N1241" s="75">
        <v>25</v>
      </c>
      <c r="O1241" s="75"/>
      <c r="P1241" s="75"/>
      <c r="Q1241" s="75"/>
      <c r="R1241" s="79"/>
      <c r="S1241" s="75">
        <v>25</v>
      </c>
      <c r="U1241" s="162" t="s">
        <v>17</v>
      </c>
      <c r="V1241" s="162" t="s">
        <v>18</v>
      </c>
      <c r="W1241" s="86" t="s">
        <v>1612</v>
      </c>
      <c r="X1241" s="73" t="s">
        <v>2862</v>
      </c>
      <c r="AB1241" s="162" t="str">
        <f>UPPER(LEFT(A1241,3)&amp;YEAR(H1241)&amp;MONTH(H1241)&amp;DAY((H1241))&amp;LEFT(U1241,2)&amp;LEFT(V1241,2)&amp;LEFT(W1241,2))</f>
        <v>FRI2017224GRJE4E</v>
      </c>
      <c r="AC1241" s="162">
        <f>COUNTIF($AB$4:$AB$297,AB1241)</f>
        <v>0</v>
      </c>
      <c r="AD1241" s="162" t="str">
        <f>VLOOKUP(U1241,NIVEAUXADMIN!A:B,2,FALSE)</f>
        <v>HT08</v>
      </c>
      <c r="AE1241" s="162" t="str">
        <f>VLOOKUP(V1241,NIVEAUXADMIN!E:F,2,FALSE)</f>
        <v>HT08811</v>
      </c>
      <c r="AF1241" s="162" t="str">
        <f>VLOOKUP(W1241,NIVEAUXADMIN!I:J,2,FALSE)</f>
        <v>HT08811-04</v>
      </c>
      <c r="AG1241" s="162">
        <f>IF(SUMPRODUCT(($A$4:$A1241=A1241)*($V$4:$V1241=V1241))&gt;1,0,1)</f>
        <v>0</v>
      </c>
    </row>
    <row r="1242" spans="1:33" s="162" customFormat="1" ht="15" customHeight="1">
      <c r="A1242" s="162" t="s">
        <v>2752</v>
      </c>
      <c r="B1242" s="162" t="s">
        <v>2752</v>
      </c>
      <c r="C1242" s="162" t="s">
        <v>26</v>
      </c>
      <c r="F1242" s="162" t="s">
        <v>16</v>
      </c>
      <c r="G1242" s="162" t="str">
        <f>CHOOSE(MONTH(H1242), "Janvier", "Fevrier", "Mars", "Avril", "Mai", "Juin", "Juillet", "Aout", "Septembre", "Octobre", "Novembre", "Decembre")</f>
        <v>Fevrier</v>
      </c>
      <c r="H1242" s="153">
        <v>42790</v>
      </c>
      <c r="I1242" s="84" t="s">
        <v>1051</v>
      </c>
      <c r="J1242" s="162" t="s">
        <v>1052</v>
      </c>
      <c r="K1242" s="162" t="s">
        <v>1063</v>
      </c>
      <c r="L1242" s="72"/>
      <c r="M1242" s="80" t="str">
        <f>IFERROR(VLOOKUP(K1242,REFERENCES!R:S,2,FALSE),"")</f>
        <v>Nombre</v>
      </c>
      <c r="N1242" s="75">
        <v>73</v>
      </c>
      <c r="O1242" s="75"/>
      <c r="P1242" s="75"/>
      <c r="Q1242" s="75"/>
      <c r="R1242" s="79"/>
      <c r="S1242" s="75">
        <v>73</v>
      </c>
      <c r="U1242" s="162" t="s">
        <v>17</v>
      </c>
      <c r="V1242" s="162" t="s">
        <v>18</v>
      </c>
      <c r="W1242" s="86" t="s">
        <v>1612</v>
      </c>
      <c r="X1242" s="73" t="s">
        <v>2864</v>
      </c>
      <c r="AB1242" s="162" t="str">
        <f>UPPER(LEFT(A1242,3)&amp;YEAR(H1242)&amp;MONTH(H1242)&amp;DAY((H1242))&amp;LEFT(U1242,2)&amp;LEFT(V1242,2)&amp;LEFT(W1242,2))</f>
        <v>FRI2017224GRJE4E</v>
      </c>
      <c r="AC1242" s="162">
        <f>COUNTIF($AB$4:$AB$297,AB1242)</f>
        <v>0</v>
      </c>
      <c r="AD1242" s="162" t="str">
        <f>VLOOKUP(U1242,NIVEAUXADMIN!A:B,2,FALSE)</f>
        <v>HT08</v>
      </c>
      <c r="AE1242" s="162" t="str">
        <f>VLOOKUP(V1242,NIVEAUXADMIN!E:F,2,FALSE)</f>
        <v>HT08811</v>
      </c>
      <c r="AF1242" s="162" t="str">
        <f>VLOOKUP(W1242,NIVEAUXADMIN!I:J,2,FALSE)</f>
        <v>HT08811-04</v>
      </c>
      <c r="AG1242" s="162">
        <f>IF(SUMPRODUCT(($A$4:$A1242=A1242)*($V$4:$V1242=V1242))&gt;1,0,1)</f>
        <v>0</v>
      </c>
    </row>
    <row r="1243" spans="1:33" s="162" customFormat="1" ht="15" customHeight="1">
      <c r="A1243" s="162" t="s">
        <v>2752</v>
      </c>
      <c r="B1243" s="162" t="s">
        <v>2752</v>
      </c>
      <c r="C1243" s="162" t="s">
        <v>26</v>
      </c>
      <c r="F1243" s="162" t="s">
        <v>16</v>
      </c>
      <c r="G1243" s="162" t="str">
        <f>CHOOSE(MONTH(H1243), "Janvier", "Fevrier", "Mars", "Avril", "Mai", "Juin", "Juillet", "Aout", "Septembre", "Octobre", "Novembre", "Decembre")</f>
        <v>Fevrier</v>
      </c>
      <c r="H1243" s="153">
        <v>42790</v>
      </c>
      <c r="I1243" s="84" t="s">
        <v>1051</v>
      </c>
      <c r="J1243" s="162" t="s">
        <v>1052</v>
      </c>
      <c r="K1243" s="162" t="s">
        <v>1054</v>
      </c>
      <c r="L1243" s="72"/>
      <c r="M1243" s="80" t="str">
        <f>IFERROR(VLOOKUP(K1243,REFERENCES!R:S,2,FALSE),"")</f>
        <v>Nombre</v>
      </c>
      <c r="N1243" s="75">
        <v>73</v>
      </c>
      <c r="O1243" s="75"/>
      <c r="P1243" s="75"/>
      <c r="Q1243" s="75"/>
      <c r="R1243" s="79"/>
      <c r="S1243" s="75">
        <v>73</v>
      </c>
      <c r="U1243" s="162" t="s">
        <v>17</v>
      </c>
      <c r="V1243" s="162" t="s">
        <v>18</v>
      </c>
      <c r="W1243" s="86" t="s">
        <v>1612</v>
      </c>
      <c r="X1243" s="73" t="s">
        <v>2864</v>
      </c>
      <c r="AB1243" s="162" t="str">
        <f>UPPER(LEFT(A1243,3)&amp;YEAR(H1243)&amp;MONTH(H1243)&amp;DAY((H1243))&amp;LEFT(U1243,2)&amp;LEFT(V1243,2)&amp;LEFT(W1243,2))</f>
        <v>FRI2017224GRJE4E</v>
      </c>
      <c r="AC1243" s="162">
        <f>COUNTIF($AB$4:$AB$297,AB1243)</f>
        <v>0</v>
      </c>
      <c r="AD1243" s="162" t="str">
        <f>VLOOKUP(U1243,NIVEAUXADMIN!A:B,2,FALSE)</f>
        <v>HT08</v>
      </c>
      <c r="AE1243" s="162" t="str">
        <f>VLOOKUP(V1243,NIVEAUXADMIN!E:F,2,FALSE)</f>
        <v>HT08811</v>
      </c>
      <c r="AF1243" s="162" t="str">
        <f>VLOOKUP(W1243,NIVEAUXADMIN!I:J,2,FALSE)</f>
        <v>HT08811-04</v>
      </c>
      <c r="AG1243" s="162">
        <f>IF(SUMPRODUCT(($A$4:$A1243=A1243)*($V$4:$V1243=V1243))&gt;1,0,1)</f>
        <v>0</v>
      </c>
    </row>
    <row r="1244" spans="1:33" s="162" customFormat="1" ht="15" customHeight="1">
      <c r="A1244" s="162" t="s">
        <v>2752</v>
      </c>
      <c r="B1244" s="162" t="s">
        <v>2752</v>
      </c>
      <c r="C1244" s="162" t="s">
        <v>26</v>
      </c>
      <c r="F1244" s="162" t="s">
        <v>16</v>
      </c>
      <c r="G1244" s="162" t="str">
        <f>CHOOSE(MONTH(H1244), "Janvier", "Fevrier", "Mars", "Avril", "Mai", "Juin", "Juillet", "Aout", "Septembre", "Octobre", "Novembre", "Decembre")</f>
        <v>Fevrier</v>
      </c>
      <c r="H1244" s="153">
        <v>42790</v>
      </c>
      <c r="I1244" s="84" t="s">
        <v>1051</v>
      </c>
      <c r="J1244" s="162" t="s">
        <v>1052</v>
      </c>
      <c r="K1244" s="162" t="s">
        <v>1056</v>
      </c>
      <c r="L1244" s="72"/>
      <c r="M1244" s="80" t="str">
        <f>IFERROR(VLOOKUP(K1244,REFERENCES!R:S,2,FALSE),"")</f>
        <v>Nombre</v>
      </c>
      <c r="N1244" s="75">
        <v>73</v>
      </c>
      <c r="O1244" s="75"/>
      <c r="P1244" s="75"/>
      <c r="Q1244" s="75"/>
      <c r="R1244" s="79"/>
      <c r="S1244" s="75">
        <v>73</v>
      </c>
      <c r="U1244" s="162" t="s">
        <v>17</v>
      </c>
      <c r="V1244" s="162" t="s">
        <v>18</v>
      </c>
      <c r="W1244" s="86" t="s">
        <v>1612</v>
      </c>
      <c r="X1244" s="73" t="s">
        <v>2864</v>
      </c>
      <c r="AB1244" s="162" t="str">
        <f>UPPER(LEFT(A1244,3)&amp;YEAR(H1244)&amp;MONTH(H1244)&amp;DAY((H1244))&amp;LEFT(U1244,2)&amp;LEFT(V1244,2)&amp;LEFT(W1244,2))</f>
        <v>FRI2017224GRJE4E</v>
      </c>
      <c r="AC1244" s="162">
        <f>COUNTIF($AB$4:$AB$297,AB1244)</f>
        <v>0</v>
      </c>
      <c r="AD1244" s="162" t="str">
        <f>VLOOKUP(U1244,NIVEAUXADMIN!A:B,2,FALSE)</f>
        <v>HT08</v>
      </c>
      <c r="AE1244" s="162" t="str">
        <f>VLOOKUP(V1244,NIVEAUXADMIN!E:F,2,FALSE)</f>
        <v>HT08811</v>
      </c>
      <c r="AF1244" s="162" t="str">
        <f>VLOOKUP(W1244,NIVEAUXADMIN!I:J,2,FALSE)</f>
        <v>HT08811-04</v>
      </c>
      <c r="AG1244" s="162">
        <f>IF(SUMPRODUCT(($A$4:$A1244=A1244)*($V$4:$V1244=V1244))&gt;1,0,1)</f>
        <v>0</v>
      </c>
    </row>
    <row r="1245" spans="1:33" s="162" customFormat="1" ht="15" customHeight="1">
      <c r="A1245" s="162" t="s">
        <v>2752</v>
      </c>
      <c r="B1245" s="162" t="s">
        <v>2752</v>
      </c>
      <c r="C1245" s="162" t="s">
        <v>26</v>
      </c>
      <c r="F1245" s="162" t="s">
        <v>16</v>
      </c>
      <c r="G1245" s="162" t="str">
        <f>CHOOSE(MONTH(H1245), "Janvier", "Fevrier", "Mars", "Avril", "Mai", "Juin", "Juillet", "Aout", "Septembre", "Octobre", "Novembre", "Decembre")</f>
        <v>Fevrier</v>
      </c>
      <c r="H1245" s="153">
        <v>42790</v>
      </c>
      <c r="I1245" s="84" t="s">
        <v>1051</v>
      </c>
      <c r="J1245" s="162" t="s">
        <v>1052</v>
      </c>
      <c r="K1245" s="162" t="s">
        <v>1063</v>
      </c>
      <c r="L1245" s="72"/>
      <c r="M1245" s="80" t="str">
        <f>IFERROR(VLOOKUP(K1245,REFERENCES!R:S,2,FALSE),"")</f>
        <v>Nombre</v>
      </c>
      <c r="N1245" s="75">
        <v>67</v>
      </c>
      <c r="O1245" s="75"/>
      <c r="P1245" s="75"/>
      <c r="Q1245" s="75"/>
      <c r="R1245" s="79"/>
      <c r="S1245" s="75">
        <v>67</v>
      </c>
      <c r="U1245" s="162" t="s">
        <v>17</v>
      </c>
      <c r="V1245" s="162" t="s">
        <v>18</v>
      </c>
      <c r="W1245" s="86" t="s">
        <v>1612</v>
      </c>
      <c r="X1245" s="73" t="s">
        <v>2863</v>
      </c>
      <c r="AB1245" s="162" t="str">
        <f>UPPER(LEFT(A1245,3)&amp;YEAR(H1245)&amp;MONTH(H1245)&amp;DAY((H1245))&amp;LEFT(U1245,2)&amp;LEFT(V1245,2)&amp;LEFT(W1245,2))</f>
        <v>FRI2017224GRJE4E</v>
      </c>
      <c r="AC1245" s="162">
        <f>COUNTIF($AB$4:$AB$297,AB1245)</f>
        <v>0</v>
      </c>
      <c r="AD1245" s="162" t="str">
        <f>VLOOKUP(U1245,NIVEAUXADMIN!A:B,2,FALSE)</f>
        <v>HT08</v>
      </c>
      <c r="AE1245" s="162" t="str">
        <f>VLOOKUP(V1245,NIVEAUXADMIN!E:F,2,FALSE)</f>
        <v>HT08811</v>
      </c>
      <c r="AF1245" s="162" t="str">
        <f>VLOOKUP(W1245,NIVEAUXADMIN!I:J,2,FALSE)</f>
        <v>HT08811-04</v>
      </c>
      <c r="AG1245" s="162">
        <f>IF(SUMPRODUCT(($A$4:$A1245=A1245)*($V$4:$V1245=V1245))&gt;1,0,1)</f>
        <v>0</v>
      </c>
    </row>
    <row r="1246" spans="1:33" s="162" customFormat="1" ht="15" customHeight="1">
      <c r="A1246" s="162" t="s">
        <v>2752</v>
      </c>
      <c r="B1246" s="162" t="s">
        <v>2752</v>
      </c>
      <c r="C1246" s="162" t="s">
        <v>26</v>
      </c>
      <c r="F1246" s="162" t="s">
        <v>16</v>
      </c>
      <c r="G1246" s="162" t="str">
        <f>CHOOSE(MONTH(H1246), "Janvier", "Fevrier", "Mars", "Avril", "Mai", "Juin", "Juillet", "Aout", "Septembre", "Octobre", "Novembre", "Decembre")</f>
        <v>Fevrier</v>
      </c>
      <c r="H1246" s="153">
        <v>42790</v>
      </c>
      <c r="I1246" s="84" t="s">
        <v>1051</v>
      </c>
      <c r="J1246" s="162" t="s">
        <v>1052</v>
      </c>
      <c r="K1246" s="162" t="s">
        <v>1054</v>
      </c>
      <c r="L1246" s="72"/>
      <c r="M1246" s="80" t="str">
        <f>IFERROR(VLOOKUP(K1246,REFERENCES!R:S,2,FALSE),"")</f>
        <v>Nombre</v>
      </c>
      <c r="N1246" s="75">
        <v>67</v>
      </c>
      <c r="O1246" s="75"/>
      <c r="P1246" s="75"/>
      <c r="Q1246" s="75"/>
      <c r="R1246" s="79"/>
      <c r="S1246" s="75">
        <v>67</v>
      </c>
      <c r="U1246" s="162" t="s">
        <v>17</v>
      </c>
      <c r="V1246" s="162" t="s">
        <v>18</v>
      </c>
      <c r="W1246" s="86" t="s">
        <v>1612</v>
      </c>
      <c r="X1246" s="73" t="s">
        <v>2863</v>
      </c>
      <c r="AB1246" s="162" t="str">
        <f>UPPER(LEFT(A1246,3)&amp;YEAR(H1246)&amp;MONTH(H1246)&amp;DAY((H1246))&amp;LEFT(U1246,2)&amp;LEFT(V1246,2)&amp;LEFT(W1246,2))</f>
        <v>FRI2017224GRJE4E</v>
      </c>
      <c r="AC1246" s="162">
        <f>COUNTIF($AB$4:$AB$297,AB1246)</f>
        <v>0</v>
      </c>
      <c r="AD1246" s="162" t="str">
        <f>VLOOKUP(U1246,NIVEAUXADMIN!A:B,2,FALSE)</f>
        <v>HT08</v>
      </c>
      <c r="AE1246" s="162" t="str">
        <f>VLOOKUP(V1246,NIVEAUXADMIN!E:F,2,FALSE)</f>
        <v>HT08811</v>
      </c>
      <c r="AF1246" s="162" t="str">
        <f>VLOOKUP(W1246,NIVEAUXADMIN!I:J,2,FALSE)</f>
        <v>HT08811-04</v>
      </c>
      <c r="AG1246" s="162">
        <f>IF(SUMPRODUCT(($A$4:$A1246=A1246)*($V$4:$V1246=V1246))&gt;1,0,1)</f>
        <v>0</v>
      </c>
    </row>
    <row r="1247" spans="1:33" s="162" customFormat="1" ht="15" customHeight="1">
      <c r="A1247" s="162" t="s">
        <v>2752</v>
      </c>
      <c r="B1247" s="162" t="s">
        <v>2752</v>
      </c>
      <c r="C1247" s="162" t="s">
        <v>26</v>
      </c>
      <c r="F1247" s="162" t="s">
        <v>16</v>
      </c>
      <c r="G1247" s="162" t="str">
        <f>CHOOSE(MONTH(H1247), "Janvier", "Fevrier", "Mars", "Avril", "Mai", "Juin", "Juillet", "Aout", "Septembre", "Octobre", "Novembre", "Decembre")</f>
        <v>Fevrier</v>
      </c>
      <c r="H1247" s="153">
        <v>42790</v>
      </c>
      <c r="I1247" s="84" t="s">
        <v>1051</v>
      </c>
      <c r="J1247" s="162" t="s">
        <v>1052</v>
      </c>
      <c r="K1247" s="162" t="s">
        <v>1056</v>
      </c>
      <c r="L1247" s="72"/>
      <c r="M1247" s="80" t="str">
        <f>IFERROR(VLOOKUP(K1247,REFERENCES!R:S,2,FALSE),"")</f>
        <v>Nombre</v>
      </c>
      <c r="N1247" s="75">
        <v>67</v>
      </c>
      <c r="O1247" s="75"/>
      <c r="P1247" s="75"/>
      <c r="Q1247" s="75"/>
      <c r="R1247" s="79"/>
      <c r="S1247" s="75">
        <v>67</v>
      </c>
      <c r="U1247" s="162" t="s">
        <v>17</v>
      </c>
      <c r="V1247" s="162" t="s">
        <v>18</v>
      </c>
      <c r="W1247" s="86" t="s">
        <v>1612</v>
      </c>
      <c r="X1247" s="73" t="s">
        <v>2863</v>
      </c>
      <c r="AB1247" s="162" t="str">
        <f>UPPER(LEFT(A1247,3)&amp;YEAR(H1247)&amp;MONTH(H1247)&amp;DAY((H1247))&amp;LEFT(U1247,2)&amp;LEFT(V1247,2)&amp;LEFT(W1247,2))</f>
        <v>FRI2017224GRJE4E</v>
      </c>
      <c r="AC1247" s="162">
        <f>COUNTIF($AB$4:$AB$297,AB1247)</f>
        <v>0</v>
      </c>
      <c r="AD1247" s="162" t="str">
        <f>VLOOKUP(U1247,NIVEAUXADMIN!A:B,2,FALSE)</f>
        <v>HT08</v>
      </c>
      <c r="AE1247" s="162" t="str">
        <f>VLOOKUP(V1247,NIVEAUXADMIN!E:F,2,FALSE)</f>
        <v>HT08811</v>
      </c>
      <c r="AF1247" s="162" t="str">
        <f>VLOOKUP(W1247,NIVEAUXADMIN!I:J,2,FALSE)</f>
        <v>HT08811-04</v>
      </c>
      <c r="AG1247" s="162">
        <f>IF(SUMPRODUCT(($A$4:$A1247=A1247)*($V$4:$V1247=V1247))&gt;1,0,1)</f>
        <v>0</v>
      </c>
    </row>
    <row r="1248" spans="1:33" s="162" customFormat="1" ht="15" customHeight="1">
      <c r="A1248" s="162" t="s">
        <v>2739</v>
      </c>
      <c r="B1248" s="162" t="s">
        <v>2739</v>
      </c>
      <c r="C1248" s="162" t="s">
        <v>26</v>
      </c>
      <c r="F1248" s="162" t="s">
        <v>16</v>
      </c>
      <c r="G1248" s="162" t="s">
        <v>2922</v>
      </c>
      <c r="H1248" s="153" t="s">
        <v>2916</v>
      </c>
      <c r="I1248" s="84" t="s">
        <v>1051</v>
      </c>
      <c r="J1248" s="162" t="s">
        <v>1052</v>
      </c>
      <c r="K1248" s="162" t="s">
        <v>1063</v>
      </c>
      <c r="L1248" s="72"/>
      <c r="M1248" s="80" t="str">
        <f>IFERROR(VLOOKUP(K1248,REFERENCES!R:S,2,FALSE),"")</f>
        <v>Nombre</v>
      </c>
      <c r="N1248" s="75">
        <v>621</v>
      </c>
      <c r="O1248" s="75"/>
      <c r="P1248" s="75"/>
      <c r="Q1248" s="75"/>
      <c r="R1248" s="79"/>
      <c r="S1248" s="75">
        <v>621</v>
      </c>
      <c r="U1248" s="162" t="s">
        <v>20</v>
      </c>
      <c r="V1248" s="162" t="s">
        <v>554</v>
      </c>
      <c r="W1248" s="164"/>
      <c r="AB1248" s="162" t="e">
        <f>UPPER(LEFT(A1248,3)&amp;YEAR(H1248)&amp;MONTH(H1248)&amp;DAY((H1248))&amp;LEFT(U1248,2)&amp;LEFT(V1248,2)&amp;LEFT(W1248,2))</f>
        <v>#VALUE!</v>
      </c>
      <c r="AC1248" s="162">
        <f>COUNTIF($AB$4:$AB$297,AB1248)</f>
        <v>72</v>
      </c>
      <c r="AD1248" s="162" t="str">
        <f>VLOOKUP(U1248,NIVEAUXADMIN!A:B,2,FALSE)</f>
        <v>HT07</v>
      </c>
      <c r="AE1248" s="162" t="str">
        <f>VLOOKUP(V1248,NIVEAUXADMIN!E:F,2,FALSE)</f>
        <v>HT07712</v>
      </c>
      <c r="AF1248" s="162" t="e">
        <f>VLOOKUP(W1248,NIVEAUXADMIN!I:J,2,FALSE)</f>
        <v>#N/A</v>
      </c>
      <c r="AG1248" s="162">
        <f>IF(SUMPRODUCT(($A$4:$A1248=A1248)*($V$4:$V1248=V1248))&gt;1,0,1)</f>
        <v>1</v>
      </c>
    </row>
    <row r="1249" spans="1:33" s="162" customFormat="1" ht="15" customHeight="1">
      <c r="A1249" s="162" t="s">
        <v>2739</v>
      </c>
      <c r="B1249" s="162" t="s">
        <v>2739</v>
      </c>
      <c r="C1249" s="162" t="s">
        <v>26</v>
      </c>
      <c r="F1249" s="162" t="s">
        <v>16</v>
      </c>
      <c r="G1249" s="162" t="s">
        <v>2922</v>
      </c>
      <c r="H1249" s="153" t="s">
        <v>2916</v>
      </c>
      <c r="I1249" s="84" t="s">
        <v>1051</v>
      </c>
      <c r="J1249" s="162" t="s">
        <v>1052</v>
      </c>
      <c r="K1249" s="162" t="s">
        <v>1054</v>
      </c>
      <c r="L1249" s="72"/>
      <c r="M1249" s="80" t="str">
        <f>IFERROR(VLOOKUP(K1249,REFERENCES!R:S,2,FALSE),"")</f>
        <v>Nombre</v>
      </c>
      <c r="N1249" s="75">
        <v>621</v>
      </c>
      <c r="O1249" s="75"/>
      <c r="P1249" s="75"/>
      <c r="Q1249" s="75"/>
      <c r="R1249" s="79"/>
      <c r="S1249" s="75">
        <v>621</v>
      </c>
      <c r="U1249" s="162" t="s">
        <v>20</v>
      </c>
      <c r="V1249" s="162" t="s">
        <v>554</v>
      </c>
      <c r="W1249" s="164"/>
      <c r="AB1249" s="162" t="e">
        <f>UPPER(LEFT(A1249,3)&amp;YEAR(H1249)&amp;MONTH(H1249)&amp;DAY((H1249))&amp;LEFT(U1249,2)&amp;LEFT(V1249,2)&amp;LEFT(W1249,2))</f>
        <v>#VALUE!</v>
      </c>
      <c r="AC1249" s="162">
        <f>COUNTIF($AB$4:$AB$297,AB1249)</f>
        <v>72</v>
      </c>
      <c r="AD1249" s="162" t="str">
        <f>VLOOKUP(U1249,NIVEAUXADMIN!A:B,2,FALSE)</f>
        <v>HT07</v>
      </c>
      <c r="AE1249" s="162" t="str">
        <f>VLOOKUP(V1249,NIVEAUXADMIN!E:F,2,FALSE)</f>
        <v>HT07712</v>
      </c>
      <c r="AF1249" s="162" t="e">
        <f>VLOOKUP(W1249,NIVEAUXADMIN!I:J,2,FALSE)</f>
        <v>#N/A</v>
      </c>
      <c r="AG1249" s="162">
        <f>IF(SUMPRODUCT(($A$4:$A1249=A1249)*($V$4:$V1249=V1249))&gt;1,0,1)</f>
        <v>0</v>
      </c>
    </row>
    <row r="1250" spans="1:33" s="162" customFormat="1" ht="15" customHeight="1">
      <c r="A1250" s="162" t="s">
        <v>2739</v>
      </c>
      <c r="B1250" s="162" t="s">
        <v>2739</v>
      </c>
      <c r="C1250" s="162" t="s">
        <v>26</v>
      </c>
      <c r="F1250" s="162" t="s">
        <v>16</v>
      </c>
      <c r="G1250" s="162" t="s">
        <v>2922</v>
      </c>
      <c r="H1250" s="153" t="s">
        <v>2916</v>
      </c>
      <c r="I1250" s="84" t="s">
        <v>1051</v>
      </c>
      <c r="J1250" s="162" t="s">
        <v>1052</v>
      </c>
      <c r="K1250" s="162" t="s">
        <v>1062</v>
      </c>
      <c r="L1250" s="72"/>
      <c r="M1250" s="80" t="str">
        <f>IFERROR(VLOOKUP(K1250,REFERENCES!R:S,2,FALSE),"")</f>
        <v>Nombre</v>
      </c>
      <c r="N1250" s="75">
        <v>621</v>
      </c>
      <c r="O1250" s="75"/>
      <c r="P1250" s="75"/>
      <c r="Q1250" s="75"/>
      <c r="R1250" s="79"/>
      <c r="S1250" s="75">
        <v>621</v>
      </c>
      <c r="U1250" s="162" t="s">
        <v>20</v>
      </c>
      <c r="V1250" s="162" t="s">
        <v>554</v>
      </c>
      <c r="W1250" s="164"/>
      <c r="AB1250" s="162" t="e">
        <f>UPPER(LEFT(A1250,3)&amp;YEAR(H1250)&amp;MONTH(H1250)&amp;DAY((H1250))&amp;LEFT(U1250,2)&amp;LEFT(V1250,2)&amp;LEFT(W1250,2))</f>
        <v>#VALUE!</v>
      </c>
      <c r="AC1250" s="162">
        <f>COUNTIF($AB$4:$AB$297,AB1250)</f>
        <v>72</v>
      </c>
      <c r="AD1250" s="162" t="str">
        <f>VLOOKUP(U1250,NIVEAUXADMIN!A:B,2,FALSE)</f>
        <v>HT07</v>
      </c>
      <c r="AE1250" s="162" t="str">
        <f>VLOOKUP(V1250,NIVEAUXADMIN!E:F,2,FALSE)</f>
        <v>HT07712</v>
      </c>
      <c r="AF1250" s="162" t="e">
        <f>VLOOKUP(W1250,NIVEAUXADMIN!I:J,2,FALSE)</f>
        <v>#N/A</v>
      </c>
      <c r="AG1250" s="162">
        <f>IF(SUMPRODUCT(($A$4:$A1250=A1250)*($V$4:$V1250=V1250))&gt;1,0,1)</f>
        <v>0</v>
      </c>
    </row>
    <row r="1251" spans="1:33" s="162" customFormat="1" ht="15" customHeight="1">
      <c r="A1251" s="162" t="s">
        <v>2699</v>
      </c>
      <c r="B1251" s="162" t="s">
        <v>2699</v>
      </c>
      <c r="C1251" s="162" t="s">
        <v>26</v>
      </c>
      <c r="F1251" s="162" t="s">
        <v>16</v>
      </c>
      <c r="G1251" s="162" t="str">
        <f>CHOOSE(MONTH(H1251), "Janvier", "Fevrier", "Mars", "Avril", "Mai", "Juin", "Juillet", "Aout", "Septembre", "Octobre", "Novembre", "Decembre")</f>
        <v>Octobre</v>
      </c>
      <c r="H1251" s="153">
        <v>42658</v>
      </c>
      <c r="I1251" s="84" t="s">
        <v>1051</v>
      </c>
      <c r="J1251" s="162" t="s">
        <v>1052</v>
      </c>
      <c r="K1251" s="162" t="s">
        <v>1063</v>
      </c>
      <c r="L1251" s="72"/>
      <c r="M1251" s="80" t="str">
        <f>IFERROR(VLOOKUP(K1251,REFERENCES!R:S,2,FALSE),"")</f>
        <v>Nombre</v>
      </c>
      <c r="N1251" s="154">
        <v>393</v>
      </c>
      <c r="O1251" s="75"/>
      <c r="P1251" s="75"/>
      <c r="Q1251" s="75"/>
      <c r="R1251" s="79" t="s">
        <v>1875</v>
      </c>
      <c r="S1251" s="75">
        <v>393</v>
      </c>
      <c r="U1251" s="162" t="s">
        <v>174</v>
      </c>
      <c r="V1251" s="162" t="s">
        <v>485</v>
      </c>
      <c r="W1251" s="86" t="s">
        <v>1260</v>
      </c>
      <c r="X1251" s="162" t="s">
        <v>2598</v>
      </c>
      <c r="AA1251" s="162" t="s">
        <v>1166</v>
      </c>
      <c r="AB1251" s="162" t="str">
        <f>UPPER(LEFT(A1251,3)&amp;YEAR(H1251)&amp;MONTH(H1251)&amp;DAY((H1251))&amp;LEFT(U1251,2)&amp;LEFT(V1251,2)&amp;LEFT(W1251,2))</f>
        <v>GOA20161015OULE11</v>
      </c>
      <c r="AC1251" s="162">
        <f>COUNTIF($AB$4:$AB$297,AB1251)</f>
        <v>0</v>
      </c>
      <c r="AD1251" s="162" t="str">
        <f>VLOOKUP(U1251,NIVEAUXADMIN!A:B,2,FALSE)</f>
        <v>HT01</v>
      </c>
      <c r="AE1251" s="162" t="str">
        <f>VLOOKUP(V1251,NIVEAUXADMIN!E:F,2,FALSE)</f>
        <v>HT01121</v>
      </c>
      <c r="AF1251" s="162" t="str">
        <f>VLOOKUP(W1251,NIVEAUXADMIN!I:J,2,FALSE)</f>
        <v>HT01121-11</v>
      </c>
      <c r="AG1251" s="162">
        <f>IF(SUMPRODUCT(($A$4:$A1251=A1251)*($V$4:$V1251=V1251))&gt;1,0,1)</f>
        <v>1</v>
      </c>
    </row>
    <row r="1252" spans="1:33" s="162" customFormat="1" ht="15" customHeight="1">
      <c r="A1252" s="162" t="s">
        <v>2699</v>
      </c>
      <c r="B1252" s="162" t="s">
        <v>2699</v>
      </c>
      <c r="C1252" s="162" t="s">
        <v>26</v>
      </c>
      <c r="F1252" s="162" t="s">
        <v>16</v>
      </c>
      <c r="G1252" s="162" t="str">
        <f>CHOOSE(MONTH(H1252), "Janvier", "Fevrier", "Mars", "Avril", "Mai", "Juin", "Juillet", "Aout", "Septembre", "Octobre", "Novembre", "Decembre")</f>
        <v>Octobre</v>
      </c>
      <c r="H1252" s="153">
        <v>42658</v>
      </c>
      <c r="I1252" s="84" t="s">
        <v>1051</v>
      </c>
      <c r="J1252" s="162" t="s">
        <v>1052</v>
      </c>
      <c r="K1252" s="162" t="s">
        <v>1062</v>
      </c>
      <c r="L1252" s="72"/>
      <c r="M1252" s="80" t="str">
        <f>IFERROR(VLOOKUP(K1252,REFERENCES!R:S,2,FALSE),"")</f>
        <v>Nombre</v>
      </c>
      <c r="N1252" s="154">
        <v>393</v>
      </c>
      <c r="O1252" s="75"/>
      <c r="P1252" s="75"/>
      <c r="Q1252" s="75"/>
      <c r="R1252" s="79" t="s">
        <v>1875</v>
      </c>
      <c r="S1252" s="75">
        <v>393</v>
      </c>
      <c r="U1252" s="162" t="s">
        <v>174</v>
      </c>
      <c r="V1252" s="162" t="s">
        <v>485</v>
      </c>
      <c r="W1252" s="86" t="s">
        <v>1260</v>
      </c>
      <c r="X1252" s="162" t="s">
        <v>2598</v>
      </c>
      <c r="AB1252" s="162" t="str">
        <f>UPPER(LEFT(A1252,3)&amp;YEAR(H1252)&amp;MONTH(H1252)&amp;DAY((H1252))&amp;LEFT(U1252,2)&amp;LEFT(V1252,2)&amp;LEFT(W1252,2))</f>
        <v>GOA20161015OULE11</v>
      </c>
      <c r="AC1252" s="162">
        <f>COUNTIF($AB$4:$AB$297,AB1252)</f>
        <v>0</v>
      </c>
      <c r="AD1252" s="162" t="str">
        <f>VLOOKUP(U1252,NIVEAUXADMIN!A:B,2,FALSE)</f>
        <v>HT01</v>
      </c>
      <c r="AE1252" s="162" t="str">
        <f>VLOOKUP(V1252,NIVEAUXADMIN!E:F,2,FALSE)</f>
        <v>HT01121</v>
      </c>
      <c r="AF1252" s="162" t="str">
        <f>VLOOKUP(W1252,NIVEAUXADMIN!I:J,2,FALSE)</f>
        <v>HT01121-11</v>
      </c>
      <c r="AG1252" s="162">
        <f>IF(SUMPRODUCT(($A$4:$A1252=A1252)*($V$4:$V1252=V1252))&gt;1,0,1)</f>
        <v>0</v>
      </c>
    </row>
    <row r="1253" spans="1:33" s="162" customFormat="1" ht="15" customHeight="1">
      <c r="A1253" s="162" t="s">
        <v>2911</v>
      </c>
      <c r="B1253" s="162" t="s">
        <v>125</v>
      </c>
      <c r="C1253" s="162" t="s">
        <v>2742</v>
      </c>
      <c r="E1253" s="162" t="s">
        <v>48</v>
      </c>
      <c r="F1253" s="162" t="s">
        <v>16</v>
      </c>
      <c r="G1253" s="162" t="str">
        <f>CHOOSE(MONTH(H1253), "Janvier", "Fevrier", "Mars", "Avril", "Mai", "Juin", "Juillet", "Aout", "Septembre", "Octobre", "Novembre", "Decembre")</f>
        <v>Octobre</v>
      </c>
      <c r="H1253" s="153">
        <v>42654</v>
      </c>
      <c r="I1253" s="84" t="s">
        <v>1049</v>
      </c>
      <c r="J1253" s="162" t="s">
        <v>1053</v>
      </c>
      <c r="K1253" s="162" t="s">
        <v>1048</v>
      </c>
      <c r="L1253" s="72"/>
      <c r="M1253" s="80" t="str">
        <f>IFERROR(VLOOKUP(K1253,REFERENCES!R:S,2,FALSE),"")</f>
        <v>Nombre</v>
      </c>
      <c r="N1253" s="154">
        <v>20</v>
      </c>
      <c r="O1253" s="75"/>
      <c r="P1253" s="75"/>
      <c r="Q1253" s="75"/>
      <c r="R1253" s="79" t="s">
        <v>1875</v>
      </c>
      <c r="S1253" s="75"/>
      <c r="U1253" s="162" t="s">
        <v>153</v>
      </c>
      <c r="V1253" s="162" t="s">
        <v>293</v>
      </c>
      <c r="W1253" s="86" t="s">
        <v>1357</v>
      </c>
      <c r="AB1253" s="162" t="str">
        <f>UPPER(LEFT(A1253,3)&amp;YEAR(H1253)&amp;MONTH(H1253)&amp;DAY((H1253))&amp;LEFT(U1253,2)&amp;LEFT(V1253,2)&amp;LEFT(W1253,2))</f>
        <v>GOV20161011NIL'1È</v>
      </c>
      <c r="AC1253" s="162">
        <f>COUNTIF($AB$4:$AB$297,AB1253)</f>
        <v>0</v>
      </c>
      <c r="AD1253" s="162" t="str">
        <f>VLOOKUP(U1253,NIVEAUXADMIN!A:B,2,FALSE)</f>
        <v>HT10</v>
      </c>
      <c r="AE1253" s="162" t="str">
        <f>VLOOKUP(V1253,NIVEAUXADMIN!E:F,2,FALSE)</f>
        <v>HT101023</v>
      </c>
      <c r="AF1253" s="162" t="str">
        <f>VLOOKUP(W1253,NIVEAUXADMIN!I:J,2,FALSE)</f>
        <v>HT101023-01</v>
      </c>
      <c r="AG1253" s="162">
        <f>IF(SUMPRODUCT(($A$4:$A1253=A1253)*($V$4:$V1253=V1253))&gt;1,0,1)</f>
        <v>1</v>
      </c>
    </row>
    <row r="1254" spans="1:33" s="162" customFormat="1" ht="15" customHeight="1">
      <c r="A1254" s="162" t="s">
        <v>2911</v>
      </c>
      <c r="B1254" s="162" t="s">
        <v>125</v>
      </c>
      <c r="C1254" s="162" t="s">
        <v>2742</v>
      </c>
      <c r="E1254" s="162" t="s">
        <v>48</v>
      </c>
      <c r="F1254" s="162" t="s">
        <v>16</v>
      </c>
      <c r="G1254" s="162" t="str">
        <f>CHOOSE(MONTH(H1254), "Janvier", "Fevrier", "Mars", "Avril", "Mai", "Juin", "Juillet", "Aout", "Septembre", "Octobre", "Novembre", "Decembre")</f>
        <v>Octobre</v>
      </c>
      <c r="H1254" s="153">
        <v>42654</v>
      </c>
      <c r="I1254" s="84" t="s">
        <v>1049</v>
      </c>
      <c r="J1254" s="162" t="s">
        <v>1053</v>
      </c>
      <c r="K1254" s="162" t="s">
        <v>1048</v>
      </c>
      <c r="L1254" s="72"/>
      <c r="M1254" s="80" t="str">
        <f>IFERROR(VLOOKUP(K1254,REFERENCES!R:S,2,FALSE),"")</f>
        <v>Nombre</v>
      </c>
      <c r="N1254" s="154">
        <v>20</v>
      </c>
      <c r="O1254" s="75"/>
      <c r="P1254" s="75"/>
      <c r="Q1254" s="75"/>
      <c r="R1254" s="79" t="s">
        <v>1875</v>
      </c>
      <c r="S1254" s="75"/>
      <c r="U1254" s="162" t="s">
        <v>20</v>
      </c>
      <c r="V1254" s="162" t="s">
        <v>499</v>
      </c>
      <c r="W1254" s="86"/>
      <c r="AB1254" s="162" t="str">
        <f>UPPER(LEFT(A1254,3)&amp;YEAR(H1254)&amp;MONTH(H1254)&amp;DAY((H1254))&amp;LEFT(U1254,2)&amp;LEFT(V1254,2)&amp;LEFT(W1254,2))</f>
        <v>GOV20161011SUCA</v>
      </c>
      <c r="AC1254" s="162">
        <f>COUNTIF($AB$4:$AB$297,AB1254)</f>
        <v>0</v>
      </c>
      <c r="AD1254" s="162" t="str">
        <f>VLOOKUP(U1254,NIVEAUXADMIN!A:B,2,FALSE)</f>
        <v>HT07</v>
      </c>
      <c r="AE1254" s="162" t="str">
        <f>VLOOKUP(V1254,NIVEAUXADMIN!E:F,2,FALSE)</f>
        <v>HT07714</v>
      </c>
      <c r="AF1254" s="162" t="e">
        <f>VLOOKUP(W1254,NIVEAUXADMIN!I:J,2,FALSE)</f>
        <v>#N/A</v>
      </c>
      <c r="AG1254" s="162">
        <f>IF(SUMPRODUCT(($A$4:$A1254=A1254)*($V$4:$V1254=V1254))&gt;1,0,1)</f>
        <v>1</v>
      </c>
    </row>
    <row r="1255" spans="1:33" s="162" customFormat="1" ht="15" customHeight="1">
      <c r="A1255" s="162" t="s">
        <v>2911</v>
      </c>
      <c r="B1255" s="162" t="s">
        <v>125</v>
      </c>
      <c r="C1255" s="162" t="s">
        <v>2742</v>
      </c>
      <c r="E1255" s="162" t="s">
        <v>48</v>
      </c>
      <c r="F1255" s="162" t="s">
        <v>16</v>
      </c>
      <c r="G1255" s="162" t="str">
        <f>CHOOSE(MONTH(H1255), "Janvier", "Fevrier", "Mars", "Avril", "Mai", "Juin", "Juillet", "Aout", "Septembre", "Octobre", "Novembre", "Decembre")</f>
        <v>Octobre</v>
      </c>
      <c r="H1255" s="153">
        <v>42654</v>
      </c>
      <c r="I1255" s="84" t="s">
        <v>1051</v>
      </c>
      <c r="J1255" s="162" t="s">
        <v>1052</v>
      </c>
      <c r="K1255" s="162" t="s">
        <v>1056</v>
      </c>
      <c r="L1255" s="72"/>
      <c r="M1255" s="80" t="str">
        <f>IFERROR(VLOOKUP(K1255,REFERENCES!R:S,2,FALSE),"")</f>
        <v>Nombre</v>
      </c>
      <c r="N1255" s="154">
        <v>20</v>
      </c>
      <c r="O1255" s="75"/>
      <c r="P1255" s="75"/>
      <c r="Q1255" s="75"/>
      <c r="R1255" s="79" t="s">
        <v>1875</v>
      </c>
      <c r="S1255" s="75"/>
      <c r="U1255" s="162" t="s">
        <v>153</v>
      </c>
      <c r="V1255" s="162" t="s">
        <v>293</v>
      </c>
      <c r="W1255" s="86" t="s">
        <v>1357</v>
      </c>
      <c r="AB1255" s="162" t="str">
        <f>UPPER(LEFT(A1255,3)&amp;YEAR(H1255)&amp;MONTH(H1255)&amp;DAY((H1255))&amp;LEFT(U1255,2)&amp;LEFT(V1255,2)&amp;LEFT(W1255,2))</f>
        <v>GOV20161011NIL'1È</v>
      </c>
      <c r="AC1255" s="162">
        <f>COUNTIF($AB$4:$AB$297,AB1255)</f>
        <v>0</v>
      </c>
      <c r="AD1255" s="162" t="str">
        <f>VLOOKUP(U1255,NIVEAUXADMIN!A:B,2,FALSE)</f>
        <v>HT10</v>
      </c>
      <c r="AE1255" s="162" t="str">
        <f>VLOOKUP(V1255,NIVEAUXADMIN!E:F,2,FALSE)</f>
        <v>HT101023</v>
      </c>
      <c r="AF1255" s="162" t="str">
        <f>VLOOKUP(W1255,NIVEAUXADMIN!I:J,2,FALSE)</f>
        <v>HT101023-01</v>
      </c>
      <c r="AG1255" s="162">
        <f>IF(SUMPRODUCT(($A$4:$A1255=A1255)*($V$4:$V1255=V1255))&gt;1,0,1)</f>
        <v>0</v>
      </c>
    </row>
    <row r="1256" spans="1:33" s="162" customFormat="1" ht="15" customHeight="1">
      <c r="A1256" s="162" t="s">
        <v>2911</v>
      </c>
      <c r="B1256" s="162" t="s">
        <v>125</v>
      </c>
      <c r="C1256" s="162" t="s">
        <v>2742</v>
      </c>
      <c r="E1256" s="162" t="s">
        <v>48</v>
      </c>
      <c r="F1256" s="162" t="s">
        <v>16</v>
      </c>
      <c r="G1256" s="162" t="str">
        <f>CHOOSE(MONTH(H1256), "Janvier", "Fevrier", "Mars", "Avril", "Mai", "Juin", "Juillet", "Aout", "Septembre", "Octobre", "Novembre", "Decembre")</f>
        <v>Octobre</v>
      </c>
      <c r="H1256" s="153">
        <v>42654</v>
      </c>
      <c r="I1256" s="84" t="s">
        <v>1051</v>
      </c>
      <c r="J1256" s="162" t="s">
        <v>1052</v>
      </c>
      <c r="K1256" s="162" t="s">
        <v>1056</v>
      </c>
      <c r="L1256" s="72"/>
      <c r="M1256" s="80" t="str">
        <f>IFERROR(VLOOKUP(K1256,REFERENCES!R:S,2,FALSE),"")</f>
        <v>Nombre</v>
      </c>
      <c r="N1256" s="154">
        <v>20</v>
      </c>
      <c r="O1256" s="75"/>
      <c r="P1256" s="75"/>
      <c r="Q1256" s="75"/>
      <c r="R1256" s="79" t="s">
        <v>1875</v>
      </c>
      <c r="S1256" s="75"/>
      <c r="U1256" s="162" t="s">
        <v>20</v>
      </c>
      <c r="V1256" s="162" t="s">
        <v>499</v>
      </c>
      <c r="W1256" s="86"/>
      <c r="AB1256" s="162" t="str">
        <f>UPPER(LEFT(A1256,3)&amp;YEAR(H1256)&amp;MONTH(H1256)&amp;DAY((H1256))&amp;LEFT(U1256,2)&amp;LEFT(V1256,2)&amp;LEFT(W1256,2))</f>
        <v>GOV20161011SUCA</v>
      </c>
      <c r="AC1256" s="162">
        <f>COUNTIF($AB$4:$AB$297,AB1256)</f>
        <v>0</v>
      </c>
      <c r="AD1256" s="162" t="str">
        <f>VLOOKUP(U1256,NIVEAUXADMIN!A:B,2,FALSE)</f>
        <v>HT07</v>
      </c>
      <c r="AE1256" s="162" t="str">
        <f>VLOOKUP(V1256,NIVEAUXADMIN!E:F,2,FALSE)</f>
        <v>HT07714</v>
      </c>
      <c r="AF1256" s="162" t="e">
        <f>VLOOKUP(W1256,NIVEAUXADMIN!I:J,2,FALSE)</f>
        <v>#N/A</v>
      </c>
      <c r="AG1256" s="162">
        <f>IF(SUMPRODUCT(($A$4:$A1256=A1256)*($V$4:$V1256=V1256))&gt;1,0,1)</f>
        <v>0</v>
      </c>
    </row>
    <row r="1257" spans="1:33" s="162" customFormat="1" ht="15" customHeight="1">
      <c r="A1257" s="162" t="s">
        <v>2911</v>
      </c>
      <c r="B1257" s="162" t="s">
        <v>125</v>
      </c>
      <c r="C1257" s="162" t="s">
        <v>2742</v>
      </c>
      <c r="E1257" s="162" t="s">
        <v>48</v>
      </c>
      <c r="F1257" s="162" t="s">
        <v>16</v>
      </c>
      <c r="G1257" s="162" t="str">
        <f>CHOOSE(MONTH(H1257), "Janvier", "Fevrier", "Mars", "Avril", "Mai", "Juin", "Juillet", "Aout", "Septembre", "Octobre", "Novembre", "Decembre")</f>
        <v>Octobre</v>
      </c>
      <c r="H1257" s="153">
        <v>42654</v>
      </c>
      <c r="I1257" s="84" t="s">
        <v>1051</v>
      </c>
      <c r="J1257" s="162" t="s">
        <v>1052</v>
      </c>
      <c r="K1257" s="162" t="s">
        <v>1054</v>
      </c>
      <c r="L1257" s="72"/>
      <c r="M1257" s="80" t="str">
        <f>IFERROR(VLOOKUP(K1257,REFERENCES!R:S,2,FALSE),"")</f>
        <v>Nombre</v>
      </c>
      <c r="N1257" s="154">
        <v>20</v>
      </c>
      <c r="O1257" s="75"/>
      <c r="P1257" s="75"/>
      <c r="Q1257" s="75"/>
      <c r="R1257" s="79" t="s">
        <v>1875</v>
      </c>
      <c r="S1257" s="75"/>
      <c r="U1257" s="162" t="s">
        <v>153</v>
      </c>
      <c r="V1257" s="162" t="s">
        <v>293</v>
      </c>
      <c r="W1257" s="86" t="s">
        <v>1357</v>
      </c>
      <c r="AB1257" s="162" t="str">
        <f>UPPER(LEFT(A1257,3)&amp;YEAR(H1257)&amp;MONTH(H1257)&amp;DAY((H1257))&amp;LEFT(U1257,2)&amp;LEFT(V1257,2)&amp;LEFT(W1257,2))</f>
        <v>GOV20161011NIL'1È</v>
      </c>
      <c r="AC1257" s="162">
        <f>COUNTIF($AB$4:$AB$297,AB1257)</f>
        <v>0</v>
      </c>
      <c r="AD1257" s="162" t="str">
        <f>VLOOKUP(U1257,NIVEAUXADMIN!A:B,2,FALSE)</f>
        <v>HT10</v>
      </c>
      <c r="AE1257" s="162" t="str">
        <f>VLOOKUP(V1257,NIVEAUXADMIN!E:F,2,FALSE)</f>
        <v>HT101023</v>
      </c>
      <c r="AF1257" s="162" t="str">
        <f>VLOOKUP(W1257,NIVEAUXADMIN!I:J,2,FALSE)</f>
        <v>HT101023-01</v>
      </c>
      <c r="AG1257" s="162">
        <f>IF(SUMPRODUCT(($A$4:$A1257=A1257)*($V$4:$V1257=V1257))&gt;1,0,1)</f>
        <v>0</v>
      </c>
    </row>
    <row r="1258" spans="1:33" s="162" customFormat="1" ht="15" customHeight="1">
      <c r="A1258" s="162" t="s">
        <v>2911</v>
      </c>
      <c r="B1258" s="162" t="s">
        <v>125</v>
      </c>
      <c r="C1258" s="162" t="s">
        <v>2742</v>
      </c>
      <c r="E1258" s="162" t="s">
        <v>48</v>
      </c>
      <c r="F1258" s="162" t="s">
        <v>16</v>
      </c>
      <c r="G1258" s="162" t="str">
        <f>CHOOSE(MONTH(H1258), "Janvier", "Fevrier", "Mars", "Avril", "Mai", "Juin", "Juillet", "Aout", "Septembre", "Octobre", "Novembre", "Decembre")</f>
        <v>Octobre</v>
      </c>
      <c r="H1258" s="153">
        <v>42654</v>
      </c>
      <c r="I1258" s="84" t="s">
        <v>1051</v>
      </c>
      <c r="J1258" s="162" t="s">
        <v>1052</v>
      </c>
      <c r="K1258" s="162" t="s">
        <v>1054</v>
      </c>
      <c r="L1258" s="72"/>
      <c r="M1258" s="80" t="str">
        <f>IFERROR(VLOOKUP(K1258,REFERENCES!R:S,2,FALSE),"")</f>
        <v>Nombre</v>
      </c>
      <c r="N1258" s="154">
        <v>20</v>
      </c>
      <c r="O1258" s="75"/>
      <c r="P1258" s="75"/>
      <c r="Q1258" s="75"/>
      <c r="R1258" s="79" t="s">
        <v>1875</v>
      </c>
      <c r="S1258" s="75"/>
      <c r="U1258" s="162" t="s">
        <v>20</v>
      </c>
      <c r="V1258" s="162" t="s">
        <v>499</v>
      </c>
      <c r="W1258" s="86"/>
      <c r="AB1258" s="162" t="str">
        <f>UPPER(LEFT(A1258,3)&amp;YEAR(H1258)&amp;MONTH(H1258)&amp;DAY((H1258))&amp;LEFT(U1258,2)&amp;LEFT(V1258,2)&amp;LEFT(W1258,2))</f>
        <v>GOV20161011SUCA</v>
      </c>
      <c r="AC1258" s="162">
        <f>COUNTIF($AB$4:$AB$297,AB1258)</f>
        <v>0</v>
      </c>
      <c r="AD1258" s="162" t="str">
        <f>VLOOKUP(U1258,NIVEAUXADMIN!A:B,2,FALSE)</f>
        <v>HT07</v>
      </c>
      <c r="AE1258" s="162" t="str">
        <f>VLOOKUP(V1258,NIVEAUXADMIN!E:F,2,FALSE)</f>
        <v>HT07714</v>
      </c>
      <c r="AF1258" s="162" t="e">
        <f>VLOOKUP(W1258,NIVEAUXADMIN!I:J,2,FALSE)</f>
        <v>#N/A</v>
      </c>
      <c r="AG1258" s="162">
        <f>IF(SUMPRODUCT(($A$4:$A1258=A1258)*($V$4:$V1258=V1258))&gt;1,0,1)</f>
        <v>0</v>
      </c>
    </row>
    <row r="1259" spans="1:33" s="162" customFormat="1" ht="15" customHeight="1">
      <c r="A1259" s="162" t="s">
        <v>2911</v>
      </c>
      <c r="B1259" s="162" t="s">
        <v>125</v>
      </c>
      <c r="C1259" s="162" t="s">
        <v>2742</v>
      </c>
      <c r="E1259" s="162" t="s">
        <v>48</v>
      </c>
      <c r="F1259" s="162" t="s">
        <v>16</v>
      </c>
      <c r="G1259" s="162" t="str">
        <f>CHOOSE(MONTH(H1259), "Janvier", "Fevrier", "Mars", "Avril", "Mai", "Juin", "Juillet", "Aout", "Septembre", "Octobre", "Novembre", "Decembre")</f>
        <v>Octobre</v>
      </c>
      <c r="H1259" s="153">
        <v>42654</v>
      </c>
      <c r="I1259" s="84" t="s">
        <v>1051</v>
      </c>
      <c r="J1259" s="162" t="s">
        <v>1052</v>
      </c>
      <c r="K1259" s="162" t="s">
        <v>1063</v>
      </c>
      <c r="L1259" s="72"/>
      <c r="M1259" s="80" t="str">
        <f>IFERROR(VLOOKUP(K1259,REFERENCES!R:S,2,FALSE),"")</f>
        <v>Nombre</v>
      </c>
      <c r="N1259" s="154">
        <v>20</v>
      </c>
      <c r="O1259" s="75"/>
      <c r="P1259" s="75"/>
      <c r="Q1259" s="75"/>
      <c r="R1259" s="79" t="s">
        <v>1875</v>
      </c>
      <c r="S1259" s="75"/>
      <c r="U1259" s="162" t="s">
        <v>153</v>
      </c>
      <c r="V1259" s="162" t="s">
        <v>293</v>
      </c>
      <c r="W1259" s="86" t="s">
        <v>1357</v>
      </c>
      <c r="AB1259" s="162" t="str">
        <f>UPPER(LEFT(A1259,3)&amp;YEAR(H1259)&amp;MONTH(H1259)&amp;DAY((H1259))&amp;LEFT(U1259,2)&amp;LEFT(V1259,2)&amp;LEFT(W1259,2))</f>
        <v>GOV20161011NIL'1È</v>
      </c>
      <c r="AC1259" s="162">
        <f>COUNTIF($AB$4:$AB$297,AB1259)</f>
        <v>0</v>
      </c>
      <c r="AD1259" s="162" t="str">
        <f>VLOOKUP(U1259,NIVEAUXADMIN!A:B,2,FALSE)</f>
        <v>HT10</v>
      </c>
      <c r="AE1259" s="162" t="str">
        <f>VLOOKUP(V1259,NIVEAUXADMIN!E:F,2,FALSE)</f>
        <v>HT101023</v>
      </c>
      <c r="AF1259" s="162" t="str">
        <f>VLOOKUP(W1259,NIVEAUXADMIN!I:J,2,FALSE)</f>
        <v>HT101023-01</v>
      </c>
      <c r="AG1259" s="162">
        <f>IF(SUMPRODUCT(($A$4:$A1259=A1259)*($V$4:$V1259=V1259))&gt;1,0,1)</f>
        <v>0</v>
      </c>
    </row>
    <row r="1260" spans="1:33" s="162" customFormat="1" ht="15" customHeight="1">
      <c r="A1260" s="162" t="s">
        <v>2911</v>
      </c>
      <c r="B1260" s="162" t="s">
        <v>125</v>
      </c>
      <c r="C1260" s="162" t="s">
        <v>2742</v>
      </c>
      <c r="E1260" s="162" t="s">
        <v>48</v>
      </c>
      <c r="F1260" s="162" t="s">
        <v>16</v>
      </c>
      <c r="G1260" s="162" t="str">
        <f>CHOOSE(MONTH(H1260), "Janvier", "Fevrier", "Mars", "Avril", "Mai", "Juin", "Juillet", "Aout", "Septembre", "Octobre", "Novembre", "Decembre")</f>
        <v>Octobre</v>
      </c>
      <c r="H1260" s="153">
        <v>42654</v>
      </c>
      <c r="I1260" s="84" t="s">
        <v>1051</v>
      </c>
      <c r="J1260" s="162" t="s">
        <v>1052</v>
      </c>
      <c r="K1260" s="162" t="s">
        <v>1063</v>
      </c>
      <c r="L1260" s="72"/>
      <c r="M1260" s="80" t="str">
        <f>IFERROR(VLOOKUP(K1260,REFERENCES!R:S,2,FALSE),"")</f>
        <v>Nombre</v>
      </c>
      <c r="N1260" s="154">
        <v>20</v>
      </c>
      <c r="O1260" s="75"/>
      <c r="P1260" s="75"/>
      <c r="Q1260" s="75"/>
      <c r="R1260" s="79" t="s">
        <v>1875</v>
      </c>
      <c r="S1260" s="75"/>
      <c r="U1260" s="162" t="s">
        <v>20</v>
      </c>
      <c r="V1260" s="162" t="s">
        <v>499</v>
      </c>
      <c r="W1260" s="86"/>
      <c r="AB1260" s="162" t="str">
        <f>UPPER(LEFT(A1260,3)&amp;YEAR(H1260)&amp;MONTH(H1260)&amp;DAY((H1260))&amp;LEFT(U1260,2)&amp;LEFT(V1260,2)&amp;LEFT(W1260,2))</f>
        <v>GOV20161011SUCA</v>
      </c>
      <c r="AC1260" s="162">
        <f>COUNTIF($AB$4:$AB$297,AB1260)</f>
        <v>0</v>
      </c>
      <c r="AD1260" s="162" t="str">
        <f>VLOOKUP(U1260,NIVEAUXADMIN!A:B,2,FALSE)</f>
        <v>HT07</v>
      </c>
      <c r="AE1260" s="162" t="str">
        <f>VLOOKUP(V1260,NIVEAUXADMIN!E:F,2,FALSE)</f>
        <v>HT07714</v>
      </c>
      <c r="AF1260" s="162" t="e">
        <f>VLOOKUP(W1260,NIVEAUXADMIN!I:J,2,FALSE)</f>
        <v>#N/A</v>
      </c>
      <c r="AG1260" s="162">
        <f>IF(SUMPRODUCT(($A$4:$A1260=A1260)*($V$4:$V1260=V1260))&gt;1,0,1)</f>
        <v>0</v>
      </c>
    </row>
    <row r="1261" spans="1:33" s="162" customFormat="1" ht="15" customHeight="1">
      <c r="A1261" s="162" t="s">
        <v>2911</v>
      </c>
      <c r="B1261" s="162" t="s">
        <v>125</v>
      </c>
      <c r="C1261" s="162" t="s">
        <v>2742</v>
      </c>
      <c r="E1261" s="162" t="s">
        <v>48</v>
      </c>
      <c r="F1261" s="162" t="s">
        <v>16</v>
      </c>
      <c r="G1261" s="162" t="str">
        <f>CHOOSE(MONTH(H1261), "Janvier", "Fevrier", "Mars", "Avril", "Mai", "Juin", "Juillet", "Aout", "Septembre", "Octobre", "Novembre", "Decembre")</f>
        <v>Octobre</v>
      </c>
      <c r="H1261" s="153">
        <v>42654</v>
      </c>
      <c r="I1261" s="84" t="s">
        <v>1051</v>
      </c>
      <c r="J1261" s="162" t="s">
        <v>1052</v>
      </c>
      <c r="K1261" s="162" t="s">
        <v>1062</v>
      </c>
      <c r="L1261" s="72"/>
      <c r="M1261" s="80" t="str">
        <f>IFERROR(VLOOKUP(K1261,REFERENCES!R:S,2,FALSE),"")</f>
        <v>Nombre</v>
      </c>
      <c r="N1261" s="154">
        <v>20</v>
      </c>
      <c r="O1261" s="75"/>
      <c r="P1261" s="75"/>
      <c r="Q1261" s="75"/>
      <c r="R1261" s="79" t="s">
        <v>1875</v>
      </c>
      <c r="S1261" s="75"/>
      <c r="U1261" s="162" t="s">
        <v>153</v>
      </c>
      <c r="V1261" s="162" t="s">
        <v>293</v>
      </c>
      <c r="W1261" s="86" t="s">
        <v>1357</v>
      </c>
      <c r="AB1261" s="162" t="str">
        <f>UPPER(LEFT(A1261,3)&amp;YEAR(H1261)&amp;MONTH(H1261)&amp;DAY((H1261))&amp;LEFT(U1261,2)&amp;LEFT(V1261,2)&amp;LEFT(W1261,2))</f>
        <v>GOV20161011NIL'1È</v>
      </c>
      <c r="AC1261" s="162">
        <f>COUNTIF($AB$4:$AB$297,AB1261)</f>
        <v>0</v>
      </c>
      <c r="AD1261" s="162" t="str">
        <f>VLOOKUP(U1261,NIVEAUXADMIN!A:B,2,FALSE)</f>
        <v>HT10</v>
      </c>
      <c r="AE1261" s="162" t="str">
        <f>VLOOKUP(V1261,NIVEAUXADMIN!E:F,2,FALSE)</f>
        <v>HT101023</v>
      </c>
      <c r="AF1261" s="162" t="str">
        <f>VLOOKUP(W1261,NIVEAUXADMIN!I:J,2,FALSE)</f>
        <v>HT101023-01</v>
      </c>
      <c r="AG1261" s="162">
        <f>IF(SUMPRODUCT(($A$4:$A1261=A1261)*($V$4:$V1261=V1261))&gt;1,0,1)</f>
        <v>0</v>
      </c>
    </row>
    <row r="1262" spans="1:33" s="162" customFormat="1" ht="15" customHeight="1">
      <c r="A1262" s="162" t="s">
        <v>2911</v>
      </c>
      <c r="B1262" s="162" t="s">
        <v>125</v>
      </c>
      <c r="C1262" s="162" t="s">
        <v>2742</v>
      </c>
      <c r="E1262" s="162" t="s">
        <v>48</v>
      </c>
      <c r="F1262" s="162" t="s">
        <v>16</v>
      </c>
      <c r="G1262" s="162" t="str">
        <f>CHOOSE(MONTH(H1262), "Janvier", "Fevrier", "Mars", "Avril", "Mai", "Juin", "Juillet", "Aout", "Septembre", "Octobre", "Novembre", "Decembre")</f>
        <v>Octobre</v>
      </c>
      <c r="H1262" s="153">
        <v>42654</v>
      </c>
      <c r="I1262" s="84" t="s">
        <v>1051</v>
      </c>
      <c r="J1262" s="162" t="s">
        <v>1052</v>
      </c>
      <c r="K1262" s="162" t="s">
        <v>1062</v>
      </c>
      <c r="L1262" s="72"/>
      <c r="M1262" s="80" t="str">
        <f>IFERROR(VLOOKUP(K1262,REFERENCES!R:S,2,FALSE),"")</f>
        <v>Nombre</v>
      </c>
      <c r="N1262" s="154">
        <v>20</v>
      </c>
      <c r="O1262" s="75"/>
      <c r="P1262" s="75"/>
      <c r="Q1262" s="75"/>
      <c r="R1262" s="79" t="s">
        <v>1875</v>
      </c>
      <c r="S1262" s="75"/>
      <c r="U1262" s="162" t="s">
        <v>20</v>
      </c>
      <c r="V1262" s="162" t="s">
        <v>499</v>
      </c>
      <c r="W1262" s="86"/>
      <c r="AB1262" s="162" t="str">
        <f>UPPER(LEFT(A1262,3)&amp;YEAR(H1262)&amp;MONTH(H1262)&amp;DAY((H1262))&amp;LEFT(U1262,2)&amp;LEFT(V1262,2)&amp;LEFT(W1262,2))</f>
        <v>GOV20161011SUCA</v>
      </c>
      <c r="AC1262" s="162">
        <f>COUNTIF($AB$4:$AB$297,AB1262)</f>
        <v>0</v>
      </c>
      <c r="AD1262" s="162" t="str">
        <f>VLOOKUP(U1262,NIVEAUXADMIN!A:B,2,FALSE)</f>
        <v>HT07</v>
      </c>
      <c r="AE1262" s="162" t="str">
        <f>VLOOKUP(V1262,NIVEAUXADMIN!E:F,2,FALSE)</f>
        <v>HT07714</v>
      </c>
      <c r="AF1262" s="162" t="e">
        <f>VLOOKUP(W1262,NIVEAUXADMIN!I:J,2,FALSE)</f>
        <v>#N/A</v>
      </c>
      <c r="AG1262" s="162">
        <f>IF(SUMPRODUCT(($A$4:$A1262=A1262)*($V$4:$V1262=V1262))&gt;1,0,1)</f>
        <v>0</v>
      </c>
    </row>
    <row r="1263" spans="1:33" s="162" customFormat="1" ht="15" customHeight="1">
      <c r="A1263" s="162" t="s">
        <v>2700</v>
      </c>
      <c r="B1263" s="162" t="s">
        <v>2561</v>
      </c>
      <c r="C1263" s="162" t="s">
        <v>34</v>
      </c>
      <c r="F1263" s="162" t="s">
        <v>16</v>
      </c>
      <c r="G1263" s="162" t="str">
        <f>CHOOSE(MONTH(H1263), "Janvier", "Fevrier", "Mars", "Avril", "Mai", "Juin", "Juillet", "Aout", "Septembre", "Octobre", "Novembre", "Decembre")</f>
        <v>Janvier</v>
      </c>
      <c r="H1263" s="153">
        <v>42745</v>
      </c>
      <c r="I1263" s="84" t="s">
        <v>1051</v>
      </c>
      <c r="J1263" s="162" t="s">
        <v>1052</v>
      </c>
      <c r="K1263" s="162" t="s">
        <v>1054</v>
      </c>
      <c r="L1263" s="72"/>
      <c r="M1263" s="80" t="str">
        <f>IFERROR(VLOOKUP(K1263,REFERENCES!R:S,2,FALSE),"")</f>
        <v>Nombre</v>
      </c>
      <c r="N1263" s="75">
        <v>417</v>
      </c>
      <c r="O1263" s="75"/>
      <c r="P1263" s="75">
        <v>218</v>
      </c>
      <c r="Q1263" s="75">
        <v>199</v>
      </c>
      <c r="R1263" s="79"/>
      <c r="S1263" s="75">
        <v>417</v>
      </c>
      <c r="U1263" s="162" t="s">
        <v>20</v>
      </c>
      <c r="V1263" s="162" t="s">
        <v>514</v>
      </c>
      <c r="W1263" s="86" t="s">
        <v>1304</v>
      </c>
      <c r="X1263" s="162" t="s">
        <v>2563</v>
      </c>
      <c r="Y1263" s="162" t="s">
        <v>1035</v>
      </c>
      <c r="Z1263" s="162" t="s">
        <v>1069</v>
      </c>
      <c r="AB1263" s="162" t="str">
        <f>UPPER(LEFT(A1263,3)&amp;YEAR(H1263)&amp;MONTH(H1263)&amp;DAY((H1263))&amp;LEFT(U1263,2)&amp;LEFT(V1263,2)&amp;LEFT(W1263,2))</f>
        <v>GRO2017110SUCA1È</v>
      </c>
      <c r="AC1263" s="162">
        <f>COUNTIF($AB$4:$AB$297,AB1263)</f>
        <v>0</v>
      </c>
      <c r="AD1263" s="162" t="str">
        <f>VLOOKUP(U1263,NIVEAUXADMIN!A:B,2,FALSE)</f>
        <v>HT07</v>
      </c>
      <c r="AE1263" s="162" t="str">
        <f>VLOOKUP(V1263,NIVEAUXADMIN!E:F,2,FALSE)</f>
        <v>HT07733</v>
      </c>
      <c r="AF1263" s="162" t="str">
        <f>VLOOKUP(W1263,NIVEAUXADMIN!I:J,2,FALSE)</f>
        <v>HT07733-01</v>
      </c>
      <c r="AG1263" s="162">
        <f>IF(SUMPRODUCT(($A$4:$A1263=A1263)*($V$4:$V1263=V1263))&gt;1,0,1)</f>
        <v>1</v>
      </c>
    </row>
    <row r="1264" spans="1:33" s="162" customFormat="1" ht="15" customHeight="1">
      <c r="A1264" s="162" t="s">
        <v>2700</v>
      </c>
      <c r="B1264" s="162" t="s">
        <v>2561</v>
      </c>
      <c r="C1264" s="162" t="s">
        <v>34</v>
      </c>
      <c r="F1264" s="162" t="s">
        <v>16</v>
      </c>
      <c r="G1264" s="162" t="str">
        <f>CHOOSE(MONTH(H1264), "Janvier", "Fevrier", "Mars", "Avril", "Mai", "Juin", "Juillet", "Aout", "Septembre", "Octobre", "Novembre", "Decembre")</f>
        <v>Janvier</v>
      </c>
      <c r="H1264" s="153">
        <v>42745</v>
      </c>
      <c r="I1264" s="84" t="s">
        <v>1051</v>
      </c>
      <c r="J1264" s="162" t="s">
        <v>1052</v>
      </c>
      <c r="K1264" s="162" t="s">
        <v>1056</v>
      </c>
      <c r="L1264" s="72"/>
      <c r="M1264" s="80" t="str">
        <f>IFERROR(VLOOKUP(K1264,REFERENCES!R:S,2,FALSE),"")</f>
        <v>Nombre</v>
      </c>
      <c r="N1264" s="75">
        <v>417</v>
      </c>
      <c r="O1264" s="75"/>
      <c r="P1264" s="75">
        <v>218</v>
      </c>
      <c r="Q1264" s="75">
        <v>199</v>
      </c>
      <c r="R1264" s="79"/>
      <c r="S1264" s="75">
        <v>417</v>
      </c>
      <c r="U1264" s="162" t="s">
        <v>20</v>
      </c>
      <c r="V1264" s="162" t="s">
        <v>514</v>
      </c>
      <c r="W1264" s="86" t="s">
        <v>1304</v>
      </c>
      <c r="X1264" s="162" t="s">
        <v>2563</v>
      </c>
      <c r="Y1264" s="162" t="s">
        <v>1035</v>
      </c>
      <c r="Z1264" s="162" t="s">
        <v>1069</v>
      </c>
      <c r="AB1264" s="162" t="str">
        <f>UPPER(LEFT(A1264,3)&amp;YEAR(H1264)&amp;MONTH(H1264)&amp;DAY((H1264))&amp;LEFT(U1264,2)&amp;LEFT(V1264,2)&amp;LEFT(W1264,2))</f>
        <v>GRO2017110SUCA1È</v>
      </c>
      <c r="AC1264" s="162">
        <f>COUNTIF($AB$4:$AB$297,AB1264)</f>
        <v>0</v>
      </c>
      <c r="AD1264" s="162" t="str">
        <f>VLOOKUP(U1264,NIVEAUXADMIN!A:B,2,FALSE)</f>
        <v>HT07</v>
      </c>
      <c r="AE1264" s="162" t="str">
        <f>VLOOKUP(V1264,NIVEAUXADMIN!E:F,2,FALSE)</f>
        <v>HT07733</v>
      </c>
      <c r="AF1264" s="162" t="str">
        <f>VLOOKUP(W1264,NIVEAUXADMIN!I:J,2,FALSE)</f>
        <v>HT07733-01</v>
      </c>
      <c r="AG1264" s="162">
        <f>IF(SUMPRODUCT(($A$4:$A1264=A1264)*($V$4:$V1264=V1264))&gt;1,0,1)</f>
        <v>0</v>
      </c>
    </row>
    <row r="1265" spans="1:33" s="162" customFormat="1" ht="15" customHeight="1">
      <c r="A1265" s="162" t="s">
        <v>2700</v>
      </c>
      <c r="B1265" s="162" t="s">
        <v>2561</v>
      </c>
      <c r="C1265" s="162" t="s">
        <v>34</v>
      </c>
      <c r="F1265" s="162" t="s">
        <v>16</v>
      </c>
      <c r="G1265" s="162" t="str">
        <f>CHOOSE(MONTH(H1265), "Janvier", "Fevrier", "Mars", "Avril", "Mai", "Juin", "Juillet", "Aout", "Septembre", "Octobre", "Novembre", "Decembre")</f>
        <v>Janvier</v>
      </c>
      <c r="H1265" s="153">
        <v>42745</v>
      </c>
      <c r="I1265" s="84" t="s">
        <v>1049</v>
      </c>
      <c r="J1265" s="162" t="s">
        <v>1053</v>
      </c>
      <c r="K1265" s="162" t="s">
        <v>1048</v>
      </c>
      <c r="L1265" s="72"/>
      <c r="M1265" s="80" t="str">
        <f>IFERROR(VLOOKUP(K1265,REFERENCES!R:S,2,FALSE),"")</f>
        <v>Nombre</v>
      </c>
      <c r="N1265" s="75">
        <v>417</v>
      </c>
      <c r="O1265" s="75"/>
      <c r="P1265" s="75">
        <v>218</v>
      </c>
      <c r="Q1265" s="75">
        <v>199</v>
      </c>
      <c r="R1265" s="79"/>
      <c r="S1265" s="75">
        <v>417</v>
      </c>
      <c r="U1265" s="162" t="s">
        <v>20</v>
      </c>
      <c r="V1265" s="162" t="s">
        <v>514</v>
      </c>
      <c r="W1265" s="86" t="s">
        <v>1304</v>
      </c>
      <c r="X1265" s="162" t="s">
        <v>2563</v>
      </c>
      <c r="Y1265" s="162" t="s">
        <v>1035</v>
      </c>
      <c r="Z1265" s="162" t="s">
        <v>1069</v>
      </c>
      <c r="AB1265" s="162" t="str">
        <f>UPPER(LEFT(A1265,3)&amp;YEAR(H1265)&amp;MONTH(H1265)&amp;DAY((H1265))&amp;LEFT(U1265,2)&amp;LEFT(V1265,2)&amp;LEFT(W1265,2))</f>
        <v>GRO2017110SUCA1È</v>
      </c>
      <c r="AC1265" s="162">
        <f>COUNTIF($AB$4:$AB$297,AB1265)</f>
        <v>0</v>
      </c>
      <c r="AD1265" s="162" t="str">
        <f>VLOOKUP(U1265,NIVEAUXADMIN!A:B,2,FALSE)</f>
        <v>HT07</v>
      </c>
      <c r="AE1265" s="162" t="str">
        <f>VLOOKUP(V1265,NIVEAUXADMIN!E:F,2,FALSE)</f>
        <v>HT07733</v>
      </c>
      <c r="AF1265" s="162" t="str">
        <f>VLOOKUP(W1265,NIVEAUXADMIN!I:J,2,FALSE)</f>
        <v>HT07733-01</v>
      </c>
      <c r="AG1265" s="162">
        <f>IF(SUMPRODUCT(($A$4:$A1265=A1265)*($V$4:$V1265=V1265))&gt;1,0,1)</f>
        <v>0</v>
      </c>
    </row>
    <row r="1266" spans="1:33" s="162" customFormat="1" ht="15" customHeight="1">
      <c r="A1266" s="162" t="s">
        <v>2700</v>
      </c>
      <c r="B1266" s="162" t="s">
        <v>2561</v>
      </c>
      <c r="C1266" s="162" t="s">
        <v>34</v>
      </c>
      <c r="F1266" s="162" t="s">
        <v>16</v>
      </c>
      <c r="G1266" s="162" t="str">
        <f>CHOOSE(MONTH(H1266), "Janvier", "Fevrier", "Mars", "Avril", "Mai", "Juin", "Juillet", "Aout", "Septembre", "Octobre", "Novembre", "Decembre")</f>
        <v>Janvier</v>
      </c>
      <c r="H1266" s="153">
        <v>42745</v>
      </c>
      <c r="I1266" s="84" t="s">
        <v>1049</v>
      </c>
      <c r="J1266" s="162" t="s">
        <v>1053</v>
      </c>
      <c r="K1266" s="162" t="s">
        <v>1065</v>
      </c>
      <c r="L1266" s="72" t="s">
        <v>2648</v>
      </c>
      <c r="M1266" s="80" t="str">
        <f>IFERROR(VLOOKUP(K1266,REFERENCES!R:S,2,FALSE),"")</f>
        <v>N/A</v>
      </c>
      <c r="N1266" s="75">
        <v>417</v>
      </c>
      <c r="O1266" s="75"/>
      <c r="P1266" s="75">
        <v>218</v>
      </c>
      <c r="Q1266" s="75">
        <v>199</v>
      </c>
      <c r="R1266" s="79"/>
      <c r="S1266" s="75">
        <v>417</v>
      </c>
      <c r="U1266" s="162" t="s">
        <v>20</v>
      </c>
      <c r="V1266" s="162" t="s">
        <v>514</v>
      </c>
      <c r="W1266" s="86" t="s">
        <v>1304</v>
      </c>
      <c r="X1266" s="162" t="s">
        <v>2563</v>
      </c>
      <c r="Y1266" s="162" t="s">
        <v>1035</v>
      </c>
      <c r="Z1266" s="162" t="s">
        <v>1069</v>
      </c>
      <c r="AA1266" s="162" t="s">
        <v>2562</v>
      </c>
      <c r="AB1266" s="162" t="str">
        <f>UPPER(LEFT(A1266,3)&amp;YEAR(H1266)&amp;MONTH(H1266)&amp;DAY((H1266))&amp;LEFT(U1266,2)&amp;LEFT(V1266,2)&amp;LEFT(W1266,2))</f>
        <v>GRO2017110SUCA1È</v>
      </c>
      <c r="AC1266" s="162">
        <f>COUNTIF($AB$4:$AB$297,AB1266)</f>
        <v>0</v>
      </c>
      <c r="AD1266" s="162" t="str">
        <f>VLOOKUP(U1266,NIVEAUXADMIN!A:B,2,FALSE)</f>
        <v>HT07</v>
      </c>
      <c r="AE1266" s="162" t="str">
        <f>VLOOKUP(V1266,NIVEAUXADMIN!E:F,2,FALSE)</f>
        <v>HT07733</v>
      </c>
      <c r="AF1266" s="162" t="str">
        <f>VLOOKUP(W1266,NIVEAUXADMIN!I:J,2,FALSE)</f>
        <v>HT07733-01</v>
      </c>
      <c r="AG1266" s="162">
        <f>IF(SUMPRODUCT(($A$4:$A1266=A1266)*($V$4:$V1266=V1266))&gt;1,0,1)</f>
        <v>0</v>
      </c>
    </row>
    <row r="1267" spans="1:33" s="162" customFormat="1" ht="15" customHeight="1">
      <c r="A1267" s="162" t="s">
        <v>2700</v>
      </c>
      <c r="B1267" s="162" t="s">
        <v>2561</v>
      </c>
      <c r="C1267" s="162" t="s">
        <v>34</v>
      </c>
      <c r="F1267" s="162" t="s">
        <v>16</v>
      </c>
      <c r="G1267" s="162" t="str">
        <f>CHOOSE(MONTH(H1267), "Janvier", "Fevrier", "Mars", "Avril", "Mai", "Juin", "Juillet", "Aout", "Septembre", "Octobre", "Novembre", "Decembre")</f>
        <v>Janvier</v>
      </c>
      <c r="H1267" s="153">
        <v>42745</v>
      </c>
      <c r="I1267" s="84" t="s">
        <v>1051</v>
      </c>
      <c r="J1267" s="162" t="s">
        <v>1052</v>
      </c>
      <c r="K1267" s="162" t="s">
        <v>1054</v>
      </c>
      <c r="L1267" s="72"/>
      <c r="M1267" s="80" t="str">
        <f>IFERROR(VLOOKUP(K1267,REFERENCES!R:S,2,FALSE),"")</f>
        <v>Nombre</v>
      </c>
      <c r="N1267" s="75">
        <v>250</v>
      </c>
      <c r="O1267" s="75"/>
      <c r="P1267" s="75">
        <v>145</v>
      </c>
      <c r="Q1267" s="75">
        <v>105</v>
      </c>
      <c r="R1267" s="79"/>
      <c r="S1267" s="75">
        <v>250</v>
      </c>
      <c r="U1267" s="162" t="s">
        <v>20</v>
      </c>
      <c r="V1267" s="162" t="s">
        <v>514</v>
      </c>
      <c r="W1267" s="86" t="s">
        <v>1304</v>
      </c>
      <c r="X1267" s="162" t="s">
        <v>2564</v>
      </c>
      <c r="Y1267" s="162" t="s">
        <v>1035</v>
      </c>
      <c r="Z1267" s="162" t="s">
        <v>1069</v>
      </c>
      <c r="AB1267" s="162" t="str">
        <f>UPPER(LEFT(A1267,3)&amp;YEAR(H1267)&amp;MONTH(H1267)&amp;DAY((H1267))&amp;LEFT(U1267,2)&amp;LEFT(V1267,2)&amp;LEFT(W1267,2))</f>
        <v>GRO2017110SUCA1È</v>
      </c>
      <c r="AC1267" s="162">
        <f>COUNTIF($AB$4:$AB$297,AB1267)</f>
        <v>0</v>
      </c>
      <c r="AD1267" s="162" t="str">
        <f>VLOOKUP(U1267,NIVEAUXADMIN!A:B,2,FALSE)</f>
        <v>HT07</v>
      </c>
      <c r="AE1267" s="162" t="str">
        <f>VLOOKUP(V1267,NIVEAUXADMIN!E:F,2,FALSE)</f>
        <v>HT07733</v>
      </c>
      <c r="AF1267" s="162" t="str">
        <f>VLOOKUP(W1267,NIVEAUXADMIN!I:J,2,FALSE)</f>
        <v>HT07733-01</v>
      </c>
      <c r="AG1267" s="162">
        <f>IF(SUMPRODUCT(($A$4:$A1267=A1267)*($V$4:$V1267=V1267))&gt;1,0,1)</f>
        <v>0</v>
      </c>
    </row>
    <row r="1268" spans="1:33" s="162" customFormat="1" ht="15" customHeight="1">
      <c r="A1268" s="162" t="s">
        <v>2700</v>
      </c>
      <c r="B1268" s="162" t="s">
        <v>2561</v>
      </c>
      <c r="C1268" s="162" t="s">
        <v>34</v>
      </c>
      <c r="F1268" s="162" t="s">
        <v>16</v>
      </c>
      <c r="G1268" s="162" t="str">
        <f>CHOOSE(MONTH(H1268), "Janvier", "Fevrier", "Mars", "Avril", "Mai", "Juin", "Juillet", "Aout", "Septembre", "Octobre", "Novembre", "Decembre")</f>
        <v>Janvier</v>
      </c>
      <c r="H1268" s="153">
        <v>42745</v>
      </c>
      <c r="I1268" s="84" t="s">
        <v>1051</v>
      </c>
      <c r="J1268" s="162" t="s">
        <v>1052</v>
      </c>
      <c r="K1268" s="162" t="s">
        <v>1056</v>
      </c>
      <c r="L1268" s="72"/>
      <c r="M1268" s="80" t="str">
        <f>IFERROR(VLOOKUP(K1268,REFERENCES!R:S,2,FALSE),"")</f>
        <v>Nombre</v>
      </c>
      <c r="N1268" s="75">
        <v>250</v>
      </c>
      <c r="O1268" s="75"/>
      <c r="P1268" s="75">
        <v>145</v>
      </c>
      <c r="Q1268" s="75">
        <v>105</v>
      </c>
      <c r="R1268" s="79"/>
      <c r="S1268" s="75">
        <v>250</v>
      </c>
      <c r="U1268" s="162" t="s">
        <v>20</v>
      </c>
      <c r="V1268" s="162" t="s">
        <v>514</v>
      </c>
      <c r="W1268" s="86" t="s">
        <v>1304</v>
      </c>
      <c r="X1268" s="162" t="s">
        <v>2564</v>
      </c>
      <c r="Y1268" s="162" t="s">
        <v>1035</v>
      </c>
      <c r="Z1268" s="162" t="s">
        <v>1069</v>
      </c>
      <c r="AB1268" s="162" t="str">
        <f>UPPER(LEFT(A1268,3)&amp;YEAR(H1268)&amp;MONTH(H1268)&amp;DAY((H1268))&amp;LEFT(U1268,2)&amp;LEFT(V1268,2)&amp;LEFT(W1268,2))</f>
        <v>GRO2017110SUCA1È</v>
      </c>
      <c r="AC1268" s="162">
        <f>COUNTIF($AB$4:$AB$297,AB1268)</f>
        <v>0</v>
      </c>
      <c r="AD1268" s="162" t="str">
        <f>VLOOKUP(U1268,NIVEAUXADMIN!A:B,2,FALSE)</f>
        <v>HT07</v>
      </c>
      <c r="AE1268" s="162" t="str">
        <f>VLOOKUP(V1268,NIVEAUXADMIN!E:F,2,FALSE)</f>
        <v>HT07733</v>
      </c>
      <c r="AF1268" s="162" t="str">
        <f>VLOOKUP(W1268,NIVEAUXADMIN!I:J,2,FALSE)</f>
        <v>HT07733-01</v>
      </c>
      <c r="AG1268" s="162">
        <f>IF(SUMPRODUCT(($A$4:$A1268=A1268)*($V$4:$V1268=V1268))&gt;1,0,1)</f>
        <v>0</v>
      </c>
    </row>
    <row r="1269" spans="1:33" s="162" customFormat="1" ht="15" customHeight="1">
      <c r="A1269" s="162" t="s">
        <v>2700</v>
      </c>
      <c r="B1269" s="162" t="s">
        <v>2561</v>
      </c>
      <c r="C1269" s="162" t="s">
        <v>34</v>
      </c>
      <c r="F1269" s="162" t="s">
        <v>16</v>
      </c>
      <c r="G1269" s="162" t="str">
        <f>CHOOSE(MONTH(H1269), "Janvier", "Fevrier", "Mars", "Avril", "Mai", "Juin", "Juillet", "Aout", "Septembre", "Octobre", "Novembre", "Decembre")</f>
        <v>Janvier</v>
      </c>
      <c r="H1269" s="153">
        <v>42745</v>
      </c>
      <c r="I1269" s="84" t="s">
        <v>1049</v>
      </c>
      <c r="J1269" s="162" t="s">
        <v>1053</v>
      </c>
      <c r="K1269" s="162" t="s">
        <v>1048</v>
      </c>
      <c r="L1269" s="72"/>
      <c r="M1269" s="80" t="str">
        <f>IFERROR(VLOOKUP(K1269,REFERENCES!R:S,2,FALSE),"")</f>
        <v>Nombre</v>
      </c>
      <c r="N1269" s="75">
        <v>250</v>
      </c>
      <c r="O1269" s="75"/>
      <c r="P1269" s="75">
        <v>145</v>
      </c>
      <c r="Q1269" s="75">
        <v>105</v>
      </c>
      <c r="R1269" s="79"/>
      <c r="S1269" s="75">
        <v>250</v>
      </c>
      <c r="U1269" s="162" t="s">
        <v>20</v>
      </c>
      <c r="V1269" s="162" t="s">
        <v>514</v>
      </c>
      <c r="W1269" s="86" t="s">
        <v>1304</v>
      </c>
      <c r="X1269" s="162" t="s">
        <v>2564</v>
      </c>
      <c r="Y1269" s="162" t="s">
        <v>1035</v>
      </c>
      <c r="Z1269" s="162" t="s">
        <v>1069</v>
      </c>
      <c r="AB1269" s="162" t="str">
        <f>UPPER(LEFT(A1269,3)&amp;YEAR(H1269)&amp;MONTH(H1269)&amp;DAY((H1269))&amp;LEFT(U1269,2)&amp;LEFT(V1269,2)&amp;LEFT(W1269,2))</f>
        <v>GRO2017110SUCA1È</v>
      </c>
      <c r="AC1269" s="162">
        <f>COUNTIF($AB$4:$AB$297,AB1269)</f>
        <v>0</v>
      </c>
      <c r="AD1269" s="162" t="str">
        <f>VLOOKUP(U1269,NIVEAUXADMIN!A:B,2,FALSE)</f>
        <v>HT07</v>
      </c>
      <c r="AE1269" s="162" t="str">
        <f>VLOOKUP(V1269,NIVEAUXADMIN!E:F,2,FALSE)</f>
        <v>HT07733</v>
      </c>
      <c r="AF1269" s="162" t="str">
        <f>VLOOKUP(W1269,NIVEAUXADMIN!I:J,2,FALSE)</f>
        <v>HT07733-01</v>
      </c>
      <c r="AG1269" s="162">
        <f>IF(SUMPRODUCT(($A$4:$A1269=A1269)*($V$4:$V1269=V1269))&gt;1,0,1)</f>
        <v>0</v>
      </c>
    </row>
    <row r="1270" spans="1:33" s="162" customFormat="1" ht="15" customHeight="1">
      <c r="A1270" s="162" t="s">
        <v>2700</v>
      </c>
      <c r="B1270" s="162" t="s">
        <v>2561</v>
      </c>
      <c r="C1270" s="162" t="s">
        <v>34</v>
      </c>
      <c r="F1270" s="162" t="s">
        <v>16</v>
      </c>
      <c r="G1270" s="162" t="str">
        <f>CHOOSE(MONTH(H1270), "Janvier", "Fevrier", "Mars", "Avril", "Mai", "Juin", "Juillet", "Aout", "Septembre", "Octobre", "Novembre", "Decembre")</f>
        <v>Janvier</v>
      </c>
      <c r="H1270" s="153">
        <v>42745</v>
      </c>
      <c r="I1270" s="84" t="s">
        <v>1049</v>
      </c>
      <c r="J1270" s="162" t="s">
        <v>1053</v>
      </c>
      <c r="K1270" s="162" t="s">
        <v>1065</v>
      </c>
      <c r="L1270" s="72" t="s">
        <v>2648</v>
      </c>
      <c r="M1270" s="80" t="str">
        <f>IFERROR(VLOOKUP(K1270,REFERENCES!R:S,2,FALSE),"")</f>
        <v>N/A</v>
      </c>
      <c r="N1270" s="75">
        <v>250</v>
      </c>
      <c r="O1270" s="75"/>
      <c r="P1270" s="75">
        <v>145</v>
      </c>
      <c r="Q1270" s="75">
        <v>105</v>
      </c>
      <c r="R1270" s="79"/>
      <c r="S1270" s="75">
        <v>250</v>
      </c>
      <c r="U1270" s="162" t="s">
        <v>20</v>
      </c>
      <c r="V1270" s="162" t="s">
        <v>514</v>
      </c>
      <c r="W1270" s="86" t="s">
        <v>1304</v>
      </c>
      <c r="X1270" s="162" t="s">
        <v>2564</v>
      </c>
      <c r="Y1270" s="162" t="s">
        <v>1035</v>
      </c>
      <c r="Z1270" s="162" t="s">
        <v>1069</v>
      </c>
      <c r="AA1270" s="162" t="s">
        <v>2562</v>
      </c>
      <c r="AB1270" s="162" t="str">
        <f>UPPER(LEFT(A1270,3)&amp;YEAR(H1270)&amp;MONTH(H1270)&amp;DAY((H1270))&amp;LEFT(U1270,2)&amp;LEFT(V1270,2)&amp;LEFT(W1270,2))</f>
        <v>GRO2017110SUCA1È</v>
      </c>
      <c r="AC1270" s="162">
        <f>COUNTIF($AB$4:$AB$297,AB1270)</f>
        <v>0</v>
      </c>
      <c r="AD1270" s="162" t="str">
        <f>VLOOKUP(U1270,NIVEAUXADMIN!A:B,2,FALSE)</f>
        <v>HT07</v>
      </c>
      <c r="AE1270" s="162" t="str">
        <f>VLOOKUP(V1270,NIVEAUXADMIN!E:F,2,FALSE)</f>
        <v>HT07733</v>
      </c>
      <c r="AF1270" s="162" t="str">
        <f>VLOOKUP(W1270,NIVEAUXADMIN!I:J,2,FALSE)</f>
        <v>HT07733-01</v>
      </c>
      <c r="AG1270" s="162">
        <f>IF(SUMPRODUCT(($A$4:$A1270=A1270)*($V$4:$V1270=V1270))&gt;1,0,1)</f>
        <v>0</v>
      </c>
    </row>
    <row r="1271" spans="1:33" s="162" customFormat="1" ht="15" customHeight="1">
      <c r="A1271" s="162" t="s">
        <v>2700</v>
      </c>
      <c r="B1271" s="162" t="s">
        <v>2561</v>
      </c>
      <c r="C1271" s="162" t="s">
        <v>34</v>
      </c>
      <c r="F1271" s="162" t="s">
        <v>16</v>
      </c>
      <c r="G1271" s="162" t="str">
        <f>CHOOSE(MONTH(H1271), "Janvier", "Fevrier", "Mars", "Avril", "Mai", "Juin", "Juillet", "Aout", "Septembre", "Octobre", "Novembre", "Decembre")</f>
        <v>Janvier</v>
      </c>
      <c r="H1271" s="153">
        <v>42745</v>
      </c>
      <c r="I1271" s="84" t="s">
        <v>1051</v>
      </c>
      <c r="J1271" s="162" t="s">
        <v>1052</v>
      </c>
      <c r="K1271" s="162" t="s">
        <v>1054</v>
      </c>
      <c r="L1271" s="72"/>
      <c r="M1271" s="80" t="str">
        <f>IFERROR(VLOOKUP(K1271,REFERENCES!R:S,2,FALSE),"")</f>
        <v>Nombre</v>
      </c>
      <c r="N1271" s="75">
        <v>148</v>
      </c>
      <c r="O1271" s="75"/>
      <c r="P1271" s="75">
        <v>85</v>
      </c>
      <c r="Q1271" s="75">
        <v>63</v>
      </c>
      <c r="R1271" s="79"/>
      <c r="S1271" s="75">
        <v>148</v>
      </c>
      <c r="U1271" s="162" t="s">
        <v>20</v>
      </c>
      <c r="V1271" s="162" t="s">
        <v>514</v>
      </c>
      <c r="W1271" s="86" t="s">
        <v>1304</v>
      </c>
      <c r="X1271" s="162" t="s">
        <v>2565</v>
      </c>
      <c r="Y1271" s="162" t="s">
        <v>1035</v>
      </c>
      <c r="Z1271" s="162" t="s">
        <v>1069</v>
      </c>
      <c r="AB1271" s="162" t="str">
        <f>UPPER(LEFT(A1271,3)&amp;YEAR(H1271)&amp;MONTH(H1271)&amp;DAY((H1271))&amp;LEFT(U1271,2)&amp;LEFT(V1271,2)&amp;LEFT(W1271,2))</f>
        <v>GRO2017110SUCA1È</v>
      </c>
      <c r="AC1271" s="162">
        <f>COUNTIF($AB$4:$AB$297,AB1271)</f>
        <v>0</v>
      </c>
      <c r="AD1271" s="162" t="str">
        <f>VLOOKUP(U1271,NIVEAUXADMIN!A:B,2,FALSE)</f>
        <v>HT07</v>
      </c>
      <c r="AE1271" s="162" t="str">
        <f>VLOOKUP(V1271,NIVEAUXADMIN!E:F,2,FALSE)</f>
        <v>HT07733</v>
      </c>
      <c r="AF1271" s="162" t="str">
        <f>VLOOKUP(W1271,NIVEAUXADMIN!I:J,2,FALSE)</f>
        <v>HT07733-01</v>
      </c>
      <c r="AG1271" s="162">
        <f>IF(SUMPRODUCT(($A$4:$A1271=A1271)*($V$4:$V1271=V1271))&gt;1,0,1)</f>
        <v>0</v>
      </c>
    </row>
    <row r="1272" spans="1:33" s="162" customFormat="1" ht="15" customHeight="1">
      <c r="A1272" s="162" t="s">
        <v>2700</v>
      </c>
      <c r="B1272" s="162" t="s">
        <v>2561</v>
      </c>
      <c r="C1272" s="162" t="s">
        <v>34</v>
      </c>
      <c r="F1272" s="162" t="s">
        <v>16</v>
      </c>
      <c r="G1272" s="162" t="str">
        <f>CHOOSE(MONTH(H1272), "Janvier", "Fevrier", "Mars", "Avril", "Mai", "Juin", "Juillet", "Aout", "Septembre", "Octobre", "Novembre", "Decembre")</f>
        <v>Janvier</v>
      </c>
      <c r="H1272" s="153">
        <v>42745</v>
      </c>
      <c r="I1272" s="84" t="s">
        <v>1051</v>
      </c>
      <c r="J1272" s="162" t="s">
        <v>1052</v>
      </c>
      <c r="K1272" s="162" t="s">
        <v>1056</v>
      </c>
      <c r="L1272" s="72"/>
      <c r="M1272" s="80" t="str">
        <f>IFERROR(VLOOKUP(K1272,REFERENCES!R:S,2,FALSE),"")</f>
        <v>Nombre</v>
      </c>
      <c r="N1272" s="75">
        <v>148</v>
      </c>
      <c r="O1272" s="75"/>
      <c r="P1272" s="75">
        <v>85</v>
      </c>
      <c r="Q1272" s="75">
        <v>63</v>
      </c>
      <c r="R1272" s="79"/>
      <c r="S1272" s="75">
        <v>148</v>
      </c>
      <c r="U1272" s="162" t="s">
        <v>20</v>
      </c>
      <c r="V1272" s="162" t="s">
        <v>514</v>
      </c>
      <c r="W1272" s="86" t="s">
        <v>1304</v>
      </c>
      <c r="X1272" s="162" t="s">
        <v>2565</v>
      </c>
      <c r="Y1272" s="162" t="s">
        <v>1035</v>
      </c>
      <c r="Z1272" s="162" t="s">
        <v>1069</v>
      </c>
      <c r="AB1272" s="162" t="str">
        <f>UPPER(LEFT(A1272,3)&amp;YEAR(H1272)&amp;MONTH(H1272)&amp;DAY((H1272))&amp;LEFT(U1272,2)&amp;LEFT(V1272,2)&amp;LEFT(W1272,2))</f>
        <v>GRO2017110SUCA1È</v>
      </c>
      <c r="AC1272" s="162">
        <f>COUNTIF($AB$4:$AB$297,AB1272)</f>
        <v>0</v>
      </c>
      <c r="AD1272" s="162" t="str">
        <f>VLOOKUP(U1272,NIVEAUXADMIN!A:B,2,FALSE)</f>
        <v>HT07</v>
      </c>
      <c r="AE1272" s="162" t="str">
        <f>VLOOKUP(V1272,NIVEAUXADMIN!E:F,2,FALSE)</f>
        <v>HT07733</v>
      </c>
      <c r="AF1272" s="162" t="str">
        <f>VLOOKUP(W1272,NIVEAUXADMIN!I:J,2,FALSE)</f>
        <v>HT07733-01</v>
      </c>
      <c r="AG1272" s="162">
        <f>IF(SUMPRODUCT(($A$4:$A1272=A1272)*($V$4:$V1272=V1272))&gt;1,0,1)</f>
        <v>0</v>
      </c>
    </row>
    <row r="1273" spans="1:33" s="162" customFormat="1" ht="15" customHeight="1">
      <c r="A1273" s="162" t="s">
        <v>2700</v>
      </c>
      <c r="B1273" s="162" t="s">
        <v>2561</v>
      </c>
      <c r="C1273" s="162" t="s">
        <v>34</v>
      </c>
      <c r="F1273" s="162" t="s">
        <v>16</v>
      </c>
      <c r="G1273" s="162" t="str">
        <f>CHOOSE(MONTH(H1273), "Janvier", "Fevrier", "Mars", "Avril", "Mai", "Juin", "Juillet", "Aout", "Septembre", "Octobre", "Novembre", "Decembre")</f>
        <v>Janvier</v>
      </c>
      <c r="H1273" s="153">
        <v>42745</v>
      </c>
      <c r="I1273" s="84" t="s">
        <v>1049</v>
      </c>
      <c r="J1273" s="162" t="s">
        <v>1053</v>
      </c>
      <c r="K1273" s="162" t="s">
        <v>1048</v>
      </c>
      <c r="L1273" s="72"/>
      <c r="M1273" s="80" t="str">
        <f>IFERROR(VLOOKUP(K1273,REFERENCES!R:S,2,FALSE),"")</f>
        <v>Nombre</v>
      </c>
      <c r="N1273" s="75">
        <v>148</v>
      </c>
      <c r="O1273" s="75"/>
      <c r="P1273" s="75">
        <v>85</v>
      </c>
      <c r="Q1273" s="75">
        <v>63</v>
      </c>
      <c r="R1273" s="79"/>
      <c r="S1273" s="75">
        <v>148</v>
      </c>
      <c r="U1273" s="162" t="s">
        <v>20</v>
      </c>
      <c r="V1273" s="162" t="s">
        <v>514</v>
      </c>
      <c r="W1273" s="86" t="s">
        <v>1304</v>
      </c>
      <c r="X1273" s="162" t="s">
        <v>2565</v>
      </c>
      <c r="Y1273" s="162" t="s">
        <v>1035</v>
      </c>
      <c r="Z1273" s="162" t="s">
        <v>1069</v>
      </c>
      <c r="AB1273" s="162" t="str">
        <f>UPPER(LEFT(A1273,3)&amp;YEAR(H1273)&amp;MONTH(H1273)&amp;DAY((H1273))&amp;LEFT(U1273,2)&amp;LEFT(V1273,2)&amp;LEFT(W1273,2))</f>
        <v>GRO2017110SUCA1È</v>
      </c>
      <c r="AC1273" s="162">
        <f>COUNTIF($AB$4:$AB$297,AB1273)</f>
        <v>0</v>
      </c>
      <c r="AD1273" s="162" t="str">
        <f>VLOOKUP(U1273,NIVEAUXADMIN!A:B,2,FALSE)</f>
        <v>HT07</v>
      </c>
      <c r="AE1273" s="162" t="str">
        <f>VLOOKUP(V1273,NIVEAUXADMIN!E:F,2,FALSE)</f>
        <v>HT07733</v>
      </c>
      <c r="AF1273" s="162" t="str">
        <f>VLOOKUP(W1273,NIVEAUXADMIN!I:J,2,FALSE)</f>
        <v>HT07733-01</v>
      </c>
      <c r="AG1273" s="162">
        <f>IF(SUMPRODUCT(($A$4:$A1273=A1273)*($V$4:$V1273=V1273))&gt;1,0,1)</f>
        <v>0</v>
      </c>
    </row>
    <row r="1274" spans="1:33" s="162" customFormat="1" ht="15" customHeight="1">
      <c r="A1274" s="162" t="s">
        <v>2700</v>
      </c>
      <c r="B1274" s="162" t="s">
        <v>2561</v>
      </c>
      <c r="C1274" s="162" t="s">
        <v>34</v>
      </c>
      <c r="F1274" s="162" t="s">
        <v>16</v>
      </c>
      <c r="G1274" s="162" t="str">
        <f>CHOOSE(MONTH(H1274), "Janvier", "Fevrier", "Mars", "Avril", "Mai", "Juin", "Juillet", "Aout", "Septembre", "Octobre", "Novembre", "Decembre")</f>
        <v>Janvier</v>
      </c>
      <c r="H1274" s="153">
        <v>42745</v>
      </c>
      <c r="I1274" s="84" t="s">
        <v>1049</v>
      </c>
      <c r="J1274" s="162" t="s">
        <v>1053</v>
      </c>
      <c r="K1274" s="162" t="s">
        <v>1065</v>
      </c>
      <c r="L1274" s="72" t="s">
        <v>2648</v>
      </c>
      <c r="M1274" s="80" t="str">
        <f>IFERROR(VLOOKUP(K1274,REFERENCES!R:S,2,FALSE),"")</f>
        <v>N/A</v>
      </c>
      <c r="N1274" s="75">
        <v>148</v>
      </c>
      <c r="O1274" s="75"/>
      <c r="P1274" s="75">
        <v>85</v>
      </c>
      <c r="Q1274" s="75">
        <v>63</v>
      </c>
      <c r="R1274" s="79"/>
      <c r="S1274" s="75">
        <v>148</v>
      </c>
      <c r="U1274" s="162" t="s">
        <v>20</v>
      </c>
      <c r="V1274" s="162" t="s">
        <v>514</v>
      </c>
      <c r="W1274" s="86" t="s">
        <v>1304</v>
      </c>
      <c r="X1274" s="162" t="s">
        <v>2565</v>
      </c>
      <c r="Y1274" s="162" t="s">
        <v>1035</v>
      </c>
      <c r="Z1274" s="162" t="s">
        <v>1069</v>
      </c>
      <c r="AA1274" s="162" t="s">
        <v>2562</v>
      </c>
      <c r="AB1274" s="162" t="str">
        <f>UPPER(LEFT(A1274,3)&amp;YEAR(H1274)&amp;MONTH(H1274)&amp;DAY((H1274))&amp;LEFT(U1274,2)&amp;LEFT(V1274,2)&amp;LEFT(W1274,2))</f>
        <v>GRO2017110SUCA1È</v>
      </c>
      <c r="AC1274" s="162">
        <f>COUNTIF($AB$4:$AB$297,AB1274)</f>
        <v>0</v>
      </c>
      <c r="AD1274" s="162" t="str">
        <f>VLOOKUP(U1274,NIVEAUXADMIN!A:B,2,FALSE)</f>
        <v>HT07</v>
      </c>
      <c r="AE1274" s="162" t="str">
        <f>VLOOKUP(V1274,NIVEAUXADMIN!E:F,2,FALSE)</f>
        <v>HT07733</v>
      </c>
      <c r="AF1274" s="162" t="str">
        <f>VLOOKUP(W1274,NIVEAUXADMIN!I:J,2,FALSE)</f>
        <v>HT07733-01</v>
      </c>
      <c r="AG1274" s="162">
        <f>IF(SUMPRODUCT(($A$4:$A1274=A1274)*($V$4:$V1274=V1274))&gt;1,0,1)</f>
        <v>0</v>
      </c>
    </row>
    <row r="1275" spans="1:33" s="162" customFormat="1" ht="15" customHeight="1">
      <c r="A1275" s="162" t="s">
        <v>2700</v>
      </c>
      <c r="B1275" s="162" t="s">
        <v>2561</v>
      </c>
      <c r="C1275" s="162" t="s">
        <v>34</v>
      </c>
      <c r="F1275" s="162" t="s">
        <v>16</v>
      </c>
      <c r="G1275" s="162" t="str">
        <f>CHOOSE(MONTH(H1275), "Janvier", "Fevrier", "Mars", "Avril", "Mai", "Juin", "Juillet", "Aout", "Septembre", "Octobre", "Novembre", "Decembre")</f>
        <v>Janvier</v>
      </c>
      <c r="H1275" s="153">
        <v>42751</v>
      </c>
      <c r="I1275" s="84" t="s">
        <v>1051</v>
      </c>
      <c r="J1275" s="162" t="s">
        <v>1052</v>
      </c>
      <c r="K1275" s="162" t="s">
        <v>1054</v>
      </c>
      <c r="L1275" s="72"/>
      <c r="M1275" s="80" t="str">
        <f>IFERROR(VLOOKUP(K1275,REFERENCES!R:S,2,FALSE),"")</f>
        <v>Nombre</v>
      </c>
      <c r="N1275" s="75">
        <v>335</v>
      </c>
      <c r="O1275" s="75"/>
      <c r="P1275" s="75">
        <v>171</v>
      </c>
      <c r="Q1275" s="75">
        <v>164</v>
      </c>
      <c r="R1275" s="79"/>
      <c r="S1275" s="75">
        <v>335</v>
      </c>
      <c r="U1275" s="162" t="s">
        <v>20</v>
      </c>
      <c r="V1275" s="162" t="s">
        <v>514</v>
      </c>
      <c r="W1275" s="86" t="s">
        <v>1304</v>
      </c>
      <c r="X1275" s="162" t="s">
        <v>2566</v>
      </c>
      <c r="Y1275" s="162" t="s">
        <v>1035</v>
      </c>
      <c r="Z1275" s="162" t="s">
        <v>1069</v>
      </c>
      <c r="AB1275" s="162" t="str">
        <f>UPPER(LEFT(A1275,3)&amp;YEAR(H1275)&amp;MONTH(H1275)&amp;DAY((H1275))&amp;LEFT(U1275,2)&amp;LEFT(V1275,2)&amp;LEFT(W1275,2))</f>
        <v>GRO2017116SUCA1È</v>
      </c>
      <c r="AC1275" s="162">
        <f>COUNTIF($AB$4:$AB$297,AB1275)</f>
        <v>0</v>
      </c>
      <c r="AD1275" s="162" t="str">
        <f>VLOOKUP(U1275,NIVEAUXADMIN!A:B,2,FALSE)</f>
        <v>HT07</v>
      </c>
      <c r="AE1275" s="162" t="str">
        <f>VLOOKUP(V1275,NIVEAUXADMIN!E:F,2,FALSE)</f>
        <v>HT07733</v>
      </c>
      <c r="AF1275" s="162" t="str">
        <f>VLOOKUP(W1275,NIVEAUXADMIN!I:J,2,FALSE)</f>
        <v>HT07733-01</v>
      </c>
      <c r="AG1275" s="162">
        <f>IF(SUMPRODUCT(($A$4:$A1275=A1275)*($V$4:$V1275=V1275))&gt;1,0,1)</f>
        <v>0</v>
      </c>
    </row>
    <row r="1276" spans="1:33" s="162" customFormat="1" ht="15" customHeight="1">
      <c r="A1276" s="162" t="s">
        <v>2700</v>
      </c>
      <c r="B1276" s="162" t="s">
        <v>2561</v>
      </c>
      <c r="C1276" s="162" t="s">
        <v>34</v>
      </c>
      <c r="F1276" s="162" t="s">
        <v>16</v>
      </c>
      <c r="G1276" s="162" t="str">
        <f>CHOOSE(MONTH(H1276), "Janvier", "Fevrier", "Mars", "Avril", "Mai", "Juin", "Juillet", "Aout", "Septembre", "Octobre", "Novembre", "Decembre")</f>
        <v>Janvier</v>
      </c>
      <c r="H1276" s="153">
        <v>42751</v>
      </c>
      <c r="I1276" s="84" t="s">
        <v>1051</v>
      </c>
      <c r="J1276" s="162" t="s">
        <v>1052</v>
      </c>
      <c r="K1276" s="162" t="s">
        <v>1056</v>
      </c>
      <c r="L1276" s="72"/>
      <c r="M1276" s="80" t="str">
        <f>IFERROR(VLOOKUP(K1276,REFERENCES!R:S,2,FALSE),"")</f>
        <v>Nombre</v>
      </c>
      <c r="N1276" s="75">
        <v>335</v>
      </c>
      <c r="O1276" s="75"/>
      <c r="P1276" s="75">
        <v>171</v>
      </c>
      <c r="Q1276" s="75">
        <v>164</v>
      </c>
      <c r="R1276" s="79"/>
      <c r="S1276" s="75">
        <v>335</v>
      </c>
      <c r="U1276" s="162" t="s">
        <v>20</v>
      </c>
      <c r="V1276" s="162" t="s">
        <v>514</v>
      </c>
      <c r="W1276" s="86" t="s">
        <v>1304</v>
      </c>
      <c r="X1276" s="162" t="s">
        <v>2566</v>
      </c>
      <c r="Y1276" s="162" t="s">
        <v>1035</v>
      </c>
      <c r="Z1276" s="162" t="s">
        <v>1069</v>
      </c>
      <c r="AB1276" s="162" t="str">
        <f>UPPER(LEFT(A1276,3)&amp;YEAR(H1276)&amp;MONTH(H1276)&amp;DAY((H1276))&amp;LEFT(U1276,2)&amp;LEFT(V1276,2)&amp;LEFT(W1276,2))</f>
        <v>GRO2017116SUCA1È</v>
      </c>
      <c r="AC1276" s="162">
        <f>COUNTIF($AB$4:$AB$297,AB1276)</f>
        <v>0</v>
      </c>
      <c r="AD1276" s="162" t="str">
        <f>VLOOKUP(U1276,NIVEAUXADMIN!A:B,2,FALSE)</f>
        <v>HT07</v>
      </c>
      <c r="AE1276" s="162" t="str">
        <f>VLOOKUP(V1276,NIVEAUXADMIN!E:F,2,FALSE)</f>
        <v>HT07733</v>
      </c>
      <c r="AF1276" s="162" t="str">
        <f>VLOOKUP(W1276,NIVEAUXADMIN!I:J,2,FALSE)</f>
        <v>HT07733-01</v>
      </c>
      <c r="AG1276" s="162">
        <f>IF(SUMPRODUCT(($A$4:$A1276=A1276)*($V$4:$V1276=V1276))&gt;1,0,1)</f>
        <v>0</v>
      </c>
    </row>
    <row r="1277" spans="1:33" s="162" customFormat="1" ht="15" customHeight="1">
      <c r="A1277" s="162" t="s">
        <v>2700</v>
      </c>
      <c r="B1277" s="162" t="s">
        <v>2561</v>
      </c>
      <c r="C1277" s="162" t="s">
        <v>34</v>
      </c>
      <c r="F1277" s="162" t="s">
        <v>16</v>
      </c>
      <c r="G1277" s="162" t="str">
        <f>CHOOSE(MONTH(H1277), "Janvier", "Fevrier", "Mars", "Avril", "Mai", "Juin", "Juillet", "Aout", "Septembre", "Octobre", "Novembre", "Decembre")</f>
        <v>Janvier</v>
      </c>
      <c r="H1277" s="153">
        <v>42751</v>
      </c>
      <c r="I1277" s="84" t="s">
        <v>1049</v>
      </c>
      <c r="J1277" s="162" t="s">
        <v>1053</v>
      </c>
      <c r="K1277" s="162" t="s">
        <v>1048</v>
      </c>
      <c r="L1277" s="72"/>
      <c r="M1277" s="80" t="str">
        <f>IFERROR(VLOOKUP(K1277,REFERENCES!R:S,2,FALSE),"")</f>
        <v>Nombre</v>
      </c>
      <c r="N1277" s="75">
        <v>335</v>
      </c>
      <c r="O1277" s="75"/>
      <c r="P1277" s="75">
        <v>171</v>
      </c>
      <c r="Q1277" s="75">
        <v>164</v>
      </c>
      <c r="R1277" s="79"/>
      <c r="S1277" s="75">
        <v>335</v>
      </c>
      <c r="U1277" s="162" t="s">
        <v>20</v>
      </c>
      <c r="V1277" s="162" t="s">
        <v>514</v>
      </c>
      <c r="W1277" s="86" t="s">
        <v>1304</v>
      </c>
      <c r="X1277" s="162" t="s">
        <v>2566</v>
      </c>
      <c r="Y1277" s="162" t="s">
        <v>1035</v>
      </c>
      <c r="Z1277" s="162" t="s">
        <v>1069</v>
      </c>
      <c r="AB1277" s="162" t="str">
        <f>UPPER(LEFT(A1277,3)&amp;YEAR(H1277)&amp;MONTH(H1277)&amp;DAY((H1277))&amp;LEFT(U1277,2)&amp;LEFT(V1277,2)&amp;LEFT(W1277,2))</f>
        <v>GRO2017116SUCA1È</v>
      </c>
      <c r="AC1277" s="162">
        <f>COUNTIF($AB$4:$AB$297,AB1277)</f>
        <v>0</v>
      </c>
      <c r="AD1277" s="162" t="str">
        <f>VLOOKUP(U1277,NIVEAUXADMIN!A:B,2,FALSE)</f>
        <v>HT07</v>
      </c>
      <c r="AE1277" s="162" t="str">
        <f>VLOOKUP(V1277,NIVEAUXADMIN!E:F,2,FALSE)</f>
        <v>HT07733</v>
      </c>
      <c r="AF1277" s="162" t="str">
        <f>VLOOKUP(W1277,NIVEAUXADMIN!I:J,2,FALSE)</f>
        <v>HT07733-01</v>
      </c>
      <c r="AG1277" s="162">
        <f>IF(SUMPRODUCT(($A$4:$A1277=A1277)*($V$4:$V1277=V1277))&gt;1,0,1)</f>
        <v>0</v>
      </c>
    </row>
    <row r="1278" spans="1:33" s="162" customFormat="1" ht="15" customHeight="1">
      <c r="A1278" s="162" t="s">
        <v>2700</v>
      </c>
      <c r="B1278" s="162" t="s">
        <v>2561</v>
      </c>
      <c r="C1278" s="162" t="s">
        <v>34</v>
      </c>
      <c r="F1278" s="162" t="s">
        <v>16</v>
      </c>
      <c r="G1278" s="162" t="str">
        <f>CHOOSE(MONTH(H1278), "Janvier", "Fevrier", "Mars", "Avril", "Mai", "Juin", "Juillet", "Aout", "Septembre", "Octobre", "Novembre", "Decembre")</f>
        <v>Janvier</v>
      </c>
      <c r="H1278" s="153">
        <v>42751</v>
      </c>
      <c r="I1278" s="84" t="s">
        <v>1049</v>
      </c>
      <c r="J1278" s="162" t="s">
        <v>1053</v>
      </c>
      <c r="K1278" s="162" t="s">
        <v>1065</v>
      </c>
      <c r="L1278" s="72" t="s">
        <v>2648</v>
      </c>
      <c r="M1278" s="80" t="str">
        <f>IFERROR(VLOOKUP(K1278,REFERENCES!R:S,2,FALSE),"")</f>
        <v>N/A</v>
      </c>
      <c r="N1278" s="75">
        <v>335</v>
      </c>
      <c r="O1278" s="75"/>
      <c r="P1278" s="75">
        <v>171</v>
      </c>
      <c r="Q1278" s="75">
        <v>164</v>
      </c>
      <c r="R1278" s="79"/>
      <c r="S1278" s="75">
        <v>335</v>
      </c>
      <c r="U1278" s="162" t="s">
        <v>20</v>
      </c>
      <c r="V1278" s="162" t="s">
        <v>514</v>
      </c>
      <c r="W1278" s="86" t="s">
        <v>1304</v>
      </c>
      <c r="X1278" s="162" t="s">
        <v>2566</v>
      </c>
      <c r="Y1278" s="162" t="s">
        <v>1035</v>
      </c>
      <c r="Z1278" s="162" t="s">
        <v>1069</v>
      </c>
      <c r="AA1278" s="162" t="s">
        <v>2562</v>
      </c>
      <c r="AB1278" s="162" t="str">
        <f>UPPER(LEFT(A1278,3)&amp;YEAR(H1278)&amp;MONTH(H1278)&amp;DAY((H1278))&amp;LEFT(U1278,2)&amp;LEFT(V1278,2)&amp;LEFT(W1278,2))</f>
        <v>GRO2017116SUCA1È</v>
      </c>
      <c r="AC1278" s="162">
        <f>COUNTIF($AB$4:$AB$297,AB1278)</f>
        <v>0</v>
      </c>
      <c r="AD1278" s="162" t="str">
        <f>VLOOKUP(U1278,NIVEAUXADMIN!A:B,2,FALSE)</f>
        <v>HT07</v>
      </c>
      <c r="AE1278" s="162" t="str">
        <f>VLOOKUP(V1278,NIVEAUXADMIN!E:F,2,FALSE)</f>
        <v>HT07733</v>
      </c>
      <c r="AF1278" s="162" t="str">
        <f>VLOOKUP(W1278,NIVEAUXADMIN!I:J,2,FALSE)</f>
        <v>HT07733-01</v>
      </c>
      <c r="AG1278" s="162">
        <f>IF(SUMPRODUCT(($A$4:$A1278=A1278)*($V$4:$V1278=V1278))&gt;1,0,1)</f>
        <v>0</v>
      </c>
    </row>
    <row r="1279" spans="1:33" s="162" customFormat="1" ht="15" customHeight="1">
      <c r="A1279" s="162" t="s">
        <v>2700</v>
      </c>
      <c r="B1279" s="162" t="s">
        <v>2561</v>
      </c>
      <c r="C1279" s="162" t="s">
        <v>34</v>
      </c>
      <c r="F1279" s="162" t="s">
        <v>16</v>
      </c>
      <c r="G1279" s="162" t="str">
        <f>CHOOSE(MONTH(H1279), "Janvier", "Fevrier", "Mars", "Avril", "Mai", "Juin", "Juillet", "Aout", "Septembre", "Octobre", "Novembre", "Decembre")</f>
        <v>Janvier</v>
      </c>
      <c r="H1279" s="153">
        <v>42751</v>
      </c>
      <c r="I1279" s="84" t="s">
        <v>1051</v>
      </c>
      <c r="J1279" s="162" t="s">
        <v>1052</v>
      </c>
      <c r="K1279" s="162" t="s">
        <v>1054</v>
      </c>
      <c r="L1279" s="72"/>
      <c r="M1279" s="80" t="str">
        <f>IFERROR(VLOOKUP(K1279,REFERENCES!R:S,2,FALSE),"")</f>
        <v>Nombre</v>
      </c>
      <c r="N1279" s="75">
        <v>515</v>
      </c>
      <c r="O1279" s="75"/>
      <c r="P1279" s="75">
        <v>397</v>
      </c>
      <c r="Q1279" s="75">
        <v>119</v>
      </c>
      <c r="R1279" s="79"/>
      <c r="S1279" s="75">
        <v>515</v>
      </c>
      <c r="U1279" s="162" t="s">
        <v>20</v>
      </c>
      <c r="V1279" s="162" t="s">
        <v>514</v>
      </c>
      <c r="W1279" s="86" t="s">
        <v>1304</v>
      </c>
      <c r="X1279" s="162" t="s">
        <v>2567</v>
      </c>
      <c r="Y1279" s="162" t="s">
        <v>1035</v>
      </c>
      <c r="Z1279" s="162" t="s">
        <v>1069</v>
      </c>
      <c r="AB1279" s="162" t="str">
        <f>UPPER(LEFT(A1279,3)&amp;YEAR(H1279)&amp;MONTH(H1279)&amp;DAY((H1279))&amp;LEFT(U1279,2)&amp;LEFT(V1279,2)&amp;LEFT(W1279,2))</f>
        <v>GRO2017116SUCA1È</v>
      </c>
      <c r="AC1279" s="162">
        <f>COUNTIF($AB$4:$AB$297,AB1279)</f>
        <v>0</v>
      </c>
      <c r="AD1279" s="162" t="str">
        <f>VLOOKUP(U1279,NIVEAUXADMIN!A:B,2,FALSE)</f>
        <v>HT07</v>
      </c>
      <c r="AE1279" s="162" t="str">
        <f>VLOOKUP(V1279,NIVEAUXADMIN!E:F,2,FALSE)</f>
        <v>HT07733</v>
      </c>
      <c r="AF1279" s="162" t="str">
        <f>VLOOKUP(W1279,NIVEAUXADMIN!I:J,2,FALSE)</f>
        <v>HT07733-01</v>
      </c>
      <c r="AG1279" s="162">
        <f>IF(SUMPRODUCT(($A$4:$A1279=A1279)*($V$4:$V1279=V1279))&gt;1,0,1)</f>
        <v>0</v>
      </c>
    </row>
    <row r="1280" spans="1:33" s="162" customFormat="1" ht="15" customHeight="1">
      <c r="A1280" s="162" t="s">
        <v>2700</v>
      </c>
      <c r="B1280" s="162" t="s">
        <v>2561</v>
      </c>
      <c r="C1280" s="162" t="s">
        <v>34</v>
      </c>
      <c r="F1280" s="162" t="s">
        <v>16</v>
      </c>
      <c r="G1280" s="162" t="str">
        <f>CHOOSE(MONTH(H1280), "Janvier", "Fevrier", "Mars", "Avril", "Mai", "Juin", "Juillet", "Aout", "Septembre", "Octobre", "Novembre", "Decembre")</f>
        <v>Janvier</v>
      </c>
      <c r="H1280" s="153">
        <v>42751</v>
      </c>
      <c r="I1280" s="84" t="s">
        <v>1051</v>
      </c>
      <c r="J1280" s="162" t="s">
        <v>1052</v>
      </c>
      <c r="K1280" s="162" t="s">
        <v>1056</v>
      </c>
      <c r="L1280" s="72"/>
      <c r="M1280" s="80" t="str">
        <f>IFERROR(VLOOKUP(K1280,REFERENCES!R:S,2,FALSE),"")</f>
        <v>Nombre</v>
      </c>
      <c r="N1280" s="75">
        <v>515</v>
      </c>
      <c r="O1280" s="75"/>
      <c r="P1280" s="75">
        <v>397</v>
      </c>
      <c r="Q1280" s="75">
        <v>119</v>
      </c>
      <c r="R1280" s="79"/>
      <c r="S1280" s="75">
        <v>515</v>
      </c>
      <c r="U1280" s="162" t="s">
        <v>20</v>
      </c>
      <c r="V1280" s="162" t="s">
        <v>514</v>
      </c>
      <c r="W1280" s="86" t="s">
        <v>1304</v>
      </c>
      <c r="X1280" s="162" t="s">
        <v>2567</v>
      </c>
      <c r="Y1280" s="162" t="s">
        <v>1035</v>
      </c>
      <c r="Z1280" s="162" t="s">
        <v>1069</v>
      </c>
      <c r="AB1280" s="162" t="str">
        <f>UPPER(LEFT(A1280,3)&amp;YEAR(H1280)&amp;MONTH(H1280)&amp;DAY((H1280))&amp;LEFT(U1280,2)&amp;LEFT(V1280,2)&amp;LEFT(W1280,2))</f>
        <v>GRO2017116SUCA1È</v>
      </c>
      <c r="AC1280" s="162">
        <f>COUNTIF($AB$4:$AB$297,AB1280)</f>
        <v>0</v>
      </c>
      <c r="AD1280" s="162" t="str">
        <f>VLOOKUP(U1280,NIVEAUXADMIN!A:B,2,FALSE)</f>
        <v>HT07</v>
      </c>
      <c r="AE1280" s="162" t="str">
        <f>VLOOKUP(V1280,NIVEAUXADMIN!E:F,2,FALSE)</f>
        <v>HT07733</v>
      </c>
      <c r="AF1280" s="162" t="str">
        <f>VLOOKUP(W1280,NIVEAUXADMIN!I:J,2,FALSE)</f>
        <v>HT07733-01</v>
      </c>
      <c r="AG1280" s="162">
        <f>IF(SUMPRODUCT(($A$4:$A1280=A1280)*($V$4:$V1280=V1280))&gt;1,0,1)</f>
        <v>0</v>
      </c>
    </row>
    <row r="1281" spans="1:33" s="162" customFormat="1" ht="15" customHeight="1">
      <c r="A1281" s="162" t="s">
        <v>2700</v>
      </c>
      <c r="B1281" s="162" t="s">
        <v>2561</v>
      </c>
      <c r="C1281" s="162" t="s">
        <v>34</v>
      </c>
      <c r="F1281" s="162" t="s">
        <v>16</v>
      </c>
      <c r="G1281" s="162" t="str">
        <f>CHOOSE(MONTH(H1281), "Janvier", "Fevrier", "Mars", "Avril", "Mai", "Juin", "Juillet", "Aout", "Septembre", "Octobre", "Novembre", "Decembre")</f>
        <v>Janvier</v>
      </c>
      <c r="H1281" s="153">
        <v>42751</v>
      </c>
      <c r="I1281" s="84" t="s">
        <v>1049</v>
      </c>
      <c r="J1281" s="162" t="s">
        <v>1053</v>
      </c>
      <c r="K1281" s="162" t="s">
        <v>1048</v>
      </c>
      <c r="L1281" s="72"/>
      <c r="M1281" s="80" t="str">
        <f>IFERROR(VLOOKUP(K1281,REFERENCES!R:S,2,FALSE),"")</f>
        <v>Nombre</v>
      </c>
      <c r="N1281" s="75">
        <v>515</v>
      </c>
      <c r="O1281" s="75"/>
      <c r="P1281" s="75">
        <v>397</v>
      </c>
      <c r="Q1281" s="75">
        <v>119</v>
      </c>
      <c r="R1281" s="79"/>
      <c r="S1281" s="75">
        <v>515</v>
      </c>
      <c r="U1281" s="162" t="s">
        <v>20</v>
      </c>
      <c r="V1281" s="162" t="s">
        <v>514</v>
      </c>
      <c r="W1281" s="86" t="s">
        <v>1304</v>
      </c>
      <c r="X1281" s="162" t="s">
        <v>2567</v>
      </c>
      <c r="Y1281" s="162" t="s">
        <v>1035</v>
      </c>
      <c r="Z1281" s="162" t="s">
        <v>1069</v>
      </c>
      <c r="AB1281" s="162" t="str">
        <f>UPPER(LEFT(A1281,3)&amp;YEAR(H1281)&amp;MONTH(H1281)&amp;DAY((H1281))&amp;LEFT(U1281,2)&amp;LEFT(V1281,2)&amp;LEFT(W1281,2))</f>
        <v>GRO2017116SUCA1È</v>
      </c>
      <c r="AC1281" s="162">
        <f>COUNTIF($AB$4:$AB$297,AB1281)</f>
        <v>0</v>
      </c>
      <c r="AD1281" s="162" t="str">
        <f>VLOOKUP(U1281,NIVEAUXADMIN!A:B,2,FALSE)</f>
        <v>HT07</v>
      </c>
      <c r="AE1281" s="162" t="str">
        <f>VLOOKUP(V1281,NIVEAUXADMIN!E:F,2,FALSE)</f>
        <v>HT07733</v>
      </c>
      <c r="AF1281" s="162" t="str">
        <f>VLOOKUP(W1281,NIVEAUXADMIN!I:J,2,FALSE)</f>
        <v>HT07733-01</v>
      </c>
      <c r="AG1281" s="162">
        <f>IF(SUMPRODUCT(($A$4:$A1281=A1281)*($V$4:$V1281=V1281))&gt;1,0,1)</f>
        <v>0</v>
      </c>
    </row>
    <row r="1282" spans="1:33" s="162" customFormat="1" ht="15" customHeight="1">
      <c r="A1282" s="162" t="s">
        <v>2700</v>
      </c>
      <c r="B1282" s="162" t="s">
        <v>2561</v>
      </c>
      <c r="C1282" s="162" t="s">
        <v>34</v>
      </c>
      <c r="F1282" s="162" t="s">
        <v>16</v>
      </c>
      <c r="G1282" s="162" t="str">
        <f>CHOOSE(MONTH(H1282), "Janvier", "Fevrier", "Mars", "Avril", "Mai", "Juin", "Juillet", "Aout", "Septembre", "Octobre", "Novembre", "Decembre")</f>
        <v>Janvier</v>
      </c>
      <c r="H1282" s="153">
        <v>42751</v>
      </c>
      <c r="I1282" s="84" t="s">
        <v>1049</v>
      </c>
      <c r="J1282" s="162" t="s">
        <v>1053</v>
      </c>
      <c r="K1282" s="162" t="s">
        <v>1065</v>
      </c>
      <c r="L1282" s="72" t="s">
        <v>2648</v>
      </c>
      <c r="M1282" s="80" t="str">
        <f>IFERROR(VLOOKUP(K1282,REFERENCES!R:S,2,FALSE),"")</f>
        <v>N/A</v>
      </c>
      <c r="N1282" s="75">
        <v>515</v>
      </c>
      <c r="O1282" s="75"/>
      <c r="P1282" s="75">
        <v>397</v>
      </c>
      <c r="Q1282" s="75">
        <v>119</v>
      </c>
      <c r="R1282" s="79"/>
      <c r="S1282" s="75">
        <v>515</v>
      </c>
      <c r="U1282" s="162" t="s">
        <v>20</v>
      </c>
      <c r="V1282" s="162" t="s">
        <v>514</v>
      </c>
      <c r="W1282" s="86" t="s">
        <v>1304</v>
      </c>
      <c r="X1282" s="162" t="s">
        <v>2567</v>
      </c>
      <c r="Y1282" s="162" t="s">
        <v>1035</v>
      </c>
      <c r="Z1282" s="162" t="s">
        <v>1069</v>
      </c>
      <c r="AA1282" s="162" t="s">
        <v>2562</v>
      </c>
      <c r="AB1282" s="162" t="str">
        <f>UPPER(LEFT(A1282,3)&amp;YEAR(H1282)&amp;MONTH(H1282)&amp;DAY((H1282))&amp;LEFT(U1282,2)&amp;LEFT(V1282,2)&amp;LEFT(W1282,2))</f>
        <v>GRO2017116SUCA1È</v>
      </c>
      <c r="AC1282" s="162">
        <f>COUNTIF($AB$4:$AB$297,AB1282)</f>
        <v>0</v>
      </c>
      <c r="AD1282" s="162" t="str">
        <f>VLOOKUP(U1282,NIVEAUXADMIN!A:B,2,FALSE)</f>
        <v>HT07</v>
      </c>
      <c r="AE1282" s="162" t="str">
        <f>VLOOKUP(V1282,NIVEAUXADMIN!E:F,2,FALSE)</f>
        <v>HT07733</v>
      </c>
      <c r="AF1282" s="162" t="str">
        <f>VLOOKUP(W1282,NIVEAUXADMIN!I:J,2,FALSE)</f>
        <v>HT07733-01</v>
      </c>
      <c r="AG1282" s="162">
        <f>IF(SUMPRODUCT(($A$4:$A1282=A1282)*($V$4:$V1282=V1282))&gt;1,0,1)</f>
        <v>0</v>
      </c>
    </row>
    <row r="1283" spans="1:33" s="162" customFormat="1" ht="15" customHeight="1">
      <c r="A1283" s="162" t="s">
        <v>2700</v>
      </c>
      <c r="B1283" s="162" t="s">
        <v>2561</v>
      </c>
      <c r="C1283" s="162" t="s">
        <v>34</v>
      </c>
      <c r="F1283" s="162" t="s">
        <v>16</v>
      </c>
      <c r="G1283" s="162" t="str">
        <f>CHOOSE(MONTH(H1283), "Janvier", "Fevrier", "Mars", "Avril", "Mai", "Juin", "Juillet", "Aout", "Septembre", "Octobre", "Novembre", "Decembre")</f>
        <v>Decembre</v>
      </c>
      <c r="H1283" s="153">
        <v>42726</v>
      </c>
      <c r="I1283" s="84" t="s">
        <v>1049</v>
      </c>
      <c r="J1283" s="162" t="s">
        <v>1053</v>
      </c>
      <c r="K1283" s="162" t="s">
        <v>1048</v>
      </c>
      <c r="L1283" s="72"/>
      <c r="M1283" s="80" t="str">
        <f>IFERROR(VLOOKUP(K1283,REFERENCES!R:S,2,FALSE),"")</f>
        <v>Nombre</v>
      </c>
      <c r="N1283" s="75">
        <v>200</v>
      </c>
      <c r="O1283" s="75"/>
      <c r="P1283" s="75"/>
      <c r="Q1283" s="75"/>
      <c r="R1283" s="79"/>
      <c r="S1283" s="75">
        <v>200</v>
      </c>
      <c r="U1283" s="162" t="s">
        <v>17</v>
      </c>
      <c r="V1283" s="162" t="s">
        <v>272</v>
      </c>
      <c r="W1283" s="86" t="s">
        <v>1525</v>
      </c>
      <c r="Y1283" s="162" t="s">
        <v>1035</v>
      </c>
      <c r="Z1283" s="162" t="s">
        <v>1069</v>
      </c>
      <c r="AB1283" s="162" t="str">
        <f>UPPER(LEFT(A1283,3)&amp;YEAR(H1283)&amp;MONTH(H1283)&amp;DAY((H1283))&amp;LEFT(U1283,2)&amp;LEFT(V1283,2)&amp;LEFT(W1283,2))</f>
        <v>GRO20161222GRPE3E</v>
      </c>
      <c r="AC1283" s="162">
        <f>COUNTIF($AB$4:$AB$297,AB1283)</f>
        <v>0</v>
      </c>
      <c r="AD1283" s="162" t="str">
        <f>VLOOKUP(U1283,NIVEAUXADMIN!A:B,2,FALSE)</f>
        <v>HT08</v>
      </c>
      <c r="AE1283" s="162" t="str">
        <f>VLOOKUP(V1283,NIVEAUXADMIN!E:F,2,FALSE)</f>
        <v>HT08834</v>
      </c>
      <c r="AF1283" s="162" t="str">
        <f>VLOOKUP(W1283,NIVEAUXADMIN!I:J,2,FALSE)</f>
        <v>HT08834-03</v>
      </c>
      <c r="AG1283" s="162">
        <f>IF(SUMPRODUCT(($A$4:$A1283=A1283)*($V$4:$V1283=V1283))&gt;1,0,1)</f>
        <v>1</v>
      </c>
    </row>
    <row r="1284" spans="1:33" s="162" customFormat="1" ht="15" customHeight="1">
      <c r="A1284" s="162" t="s">
        <v>2700</v>
      </c>
      <c r="B1284" s="162" t="s">
        <v>2561</v>
      </c>
      <c r="C1284" s="162" t="s">
        <v>34</v>
      </c>
      <c r="F1284" s="162" t="s">
        <v>16</v>
      </c>
      <c r="G1284" s="162" t="str">
        <f>CHOOSE(MONTH(H1284), "Janvier", "Fevrier", "Mars", "Avril", "Mai", "Juin", "Juillet", "Aout", "Septembre", "Octobre", "Novembre", "Decembre")</f>
        <v>Decembre</v>
      </c>
      <c r="H1284" s="153">
        <v>42726</v>
      </c>
      <c r="I1284" s="84" t="s">
        <v>1051</v>
      </c>
      <c r="J1284" s="162" t="s">
        <v>1052</v>
      </c>
      <c r="K1284" s="162" t="s">
        <v>1054</v>
      </c>
      <c r="L1284" s="72"/>
      <c r="M1284" s="80" t="str">
        <f>IFERROR(VLOOKUP(K1284,REFERENCES!R:S,2,FALSE),"")</f>
        <v>Nombre</v>
      </c>
      <c r="N1284" s="75">
        <v>200</v>
      </c>
      <c r="O1284" s="75"/>
      <c r="P1284" s="75"/>
      <c r="Q1284" s="75"/>
      <c r="R1284" s="79"/>
      <c r="S1284" s="75">
        <v>200</v>
      </c>
      <c r="U1284" s="162" t="s">
        <v>17</v>
      </c>
      <c r="V1284" s="162" t="s">
        <v>272</v>
      </c>
      <c r="W1284" s="86" t="s">
        <v>1525</v>
      </c>
      <c r="Y1284" s="162" t="s">
        <v>1035</v>
      </c>
      <c r="Z1284" s="162" t="s">
        <v>1069</v>
      </c>
      <c r="AB1284" s="162" t="str">
        <f>UPPER(LEFT(A1284,3)&amp;YEAR(H1284)&amp;MONTH(H1284)&amp;DAY((H1284))&amp;LEFT(U1284,2)&amp;LEFT(V1284,2)&amp;LEFT(W1284,2))</f>
        <v>GRO20161222GRPE3E</v>
      </c>
      <c r="AC1284" s="162">
        <f>COUNTIF($AB$4:$AB$297,AB1284)</f>
        <v>0</v>
      </c>
      <c r="AD1284" s="162" t="str">
        <f>VLOOKUP(U1284,NIVEAUXADMIN!A:B,2,FALSE)</f>
        <v>HT08</v>
      </c>
      <c r="AE1284" s="162" t="str">
        <f>VLOOKUP(V1284,NIVEAUXADMIN!E:F,2,FALSE)</f>
        <v>HT08834</v>
      </c>
      <c r="AF1284" s="162" t="str">
        <f>VLOOKUP(W1284,NIVEAUXADMIN!I:J,2,FALSE)</f>
        <v>HT08834-03</v>
      </c>
      <c r="AG1284" s="162">
        <f>IF(SUMPRODUCT(($A$4:$A1284=A1284)*($V$4:$V1284=V1284))&gt;1,0,1)</f>
        <v>0</v>
      </c>
    </row>
    <row r="1285" spans="1:33" s="162" customFormat="1" ht="15" customHeight="1">
      <c r="A1285" s="162" t="s">
        <v>2700</v>
      </c>
      <c r="B1285" s="162" t="s">
        <v>2561</v>
      </c>
      <c r="C1285" s="162" t="s">
        <v>34</v>
      </c>
      <c r="F1285" s="162" t="s">
        <v>16</v>
      </c>
      <c r="G1285" s="162" t="str">
        <f>CHOOSE(MONTH(H1285), "Janvier", "Fevrier", "Mars", "Avril", "Mai", "Juin", "Juillet", "Aout", "Septembre", "Octobre", "Novembre", "Decembre")</f>
        <v>Decembre</v>
      </c>
      <c r="H1285" s="153">
        <v>42726</v>
      </c>
      <c r="I1285" s="84" t="s">
        <v>1051</v>
      </c>
      <c r="J1285" s="162" t="s">
        <v>1052</v>
      </c>
      <c r="K1285" s="162" t="s">
        <v>1056</v>
      </c>
      <c r="L1285" s="72"/>
      <c r="M1285" s="80" t="str">
        <f>IFERROR(VLOOKUP(K1285,REFERENCES!R:S,2,FALSE),"")</f>
        <v>Nombre</v>
      </c>
      <c r="N1285" s="75">
        <v>200</v>
      </c>
      <c r="O1285" s="75"/>
      <c r="P1285" s="75"/>
      <c r="Q1285" s="75"/>
      <c r="R1285" s="79"/>
      <c r="S1285" s="75">
        <v>200</v>
      </c>
      <c r="U1285" s="162" t="s">
        <v>17</v>
      </c>
      <c r="V1285" s="162" t="s">
        <v>272</v>
      </c>
      <c r="W1285" s="86" t="s">
        <v>1525</v>
      </c>
      <c r="Y1285" s="162" t="s">
        <v>1035</v>
      </c>
      <c r="Z1285" s="162" t="s">
        <v>1069</v>
      </c>
      <c r="AB1285" s="162" t="str">
        <f>UPPER(LEFT(A1285,3)&amp;YEAR(H1285)&amp;MONTH(H1285)&amp;DAY((H1285))&amp;LEFT(U1285,2)&amp;LEFT(V1285,2)&amp;LEFT(W1285,2))</f>
        <v>GRO20161222GRPE3E</v>
      </c>
      <c r="AC1285" s="162">
        <f>COUNTIF($AB$4:$AB$297,AB1285)</f>
        <v>0</v>
      </c>
      <c r="AD1285" s="162" t="str">
        <f>VLOOKUP(U1285,NIVEAUXADMIN!A:B,2,FALSE)</f>
        <v>HT08</v>
      </c>
      <c r="AE1285" s="162" t="str">
        <f>VLOOKUP(V1285,NIVEAUXADMIN!E:F,2,FALSE)</f>
        <v>HT08834</v>
      </c>
      <c r="AF1285" s="162" t="str">
        <f>VLOOKUP(W1285,NIVEAUXADMIN!I:J,2,FALSE)</f>
        <v>HT08834-03</v>
      </c>
      <c r="AG1285" s="162">
        <f>IF(SUMPRODUCT(($A$4:$A1285=A1285)*($V$4:$V1285=V1285))&gt;1,0,1)</f>
        <v>0</v>
      </c>
    </row>
    <row r="1286" spans="1:33" s="162" customFormat="1" ht="15" customHeight="1">
      <c r="A1286" s="162" t="s">
        <v>2700</v>
      </c>
      <c r="B1286" s="162" t="s">
        <v>2561</v>
      </c>
      <c r="C1286" s="162" t="s">
        <v>34</v>
      </c>
      <c r="F1286" s="162" t="s">
        <v>16</v>
      </c>
      <c r="G1286" s="162" t="str">
        <f>CHOOSE(MONTH(H1286), "Janvier", "Fevrier", "Mars", "Avril", "Mai", "Juin", "Juillet", "Aout", "Septembre", "Octobre", "Novembre", "Decembre")</f>
        <v>Decembre</v>
      </c>
      <c r="H1286" s="153">
        <v>42726</v>
      </c>
      <c r="I1286" s="84" t="s">
        <v>1051</v>
      </c>
      <c r="J1286" s="162" t="s">
        <v>1052</v>
      </c>
      <c r="K1286" s="162" t="s">
        <v>1057</v>
      </c>
      <c r="L1286" s="72"/>
      <c r="M1286" s="80" t="str">
        <f>IFERROR(VLOOKUP(K1286,REFERENCES!R:S,2,FALSE),"")</f>
        <v>Nombre</v>
      </c>
      <c r="N1286" s="75">
        <v>200</v>
      </c>
      <c r="O1286" s="75"/>
      <c r="P1286" s="75"/>
      <c r="Q1286" s="75"/>
      <c r="R1286" s="79"/>
      <c r="S1286" s="75">
        <v>200</v>
      </c>
      <c r="U1286" s="162" t="s">
        <v>17</v>
      </c>
      <c r="V1286" s="162" t="s">
        <v>272</v>
      </c>
      <c r="W1286" s="86" t="s">
        <v>1525</v>
      </c>
      <c r="Y1286" s="162" t="s">
        <v>1035</v>
      </c>
      <c r="Z1286" s="162" t="s">
        <v>1069</v>
      </c>
      <c r="AB1286" s="162" t="str">
        <f>UPPER(LEFT(A1286,3)&amp;YEAR(H1286)&amp;MONTH(H1286)&amp;DAY((H1286))&amp;LEFT(U1286,2)&amp;LEFT(V1286,2)&amp;LEFT(W1286,2))</f>
        <v>GRO20161222GRPE3E</v>
      </c>
      <c r="AC1286" s="162">
        <f>COUNTIF($AB$4:$AB$297,AB1286)</f>
        <v>0</v>
      </c>
      <c r="AD1286" s="162" t="str">
        <f>VLOOKUP(U1286,NIVEAUXADMIN!A:B,2,FALSE)</f>
        <v>HT08</v>
      </c>
      <c r="AE1286" s="162" t="str">
        <f>VLOOKUP(V1286,NIVEAUXADMIN!E:F,2,FALSE)</f>
        <v>HT08834</v>
      </c>
      <c r="AF1286" s="162" t="str">
        <f>VLOOKUP(W1286,NIVEAUXADMIN!I:J,2,FALSE)</f>
        <v>HT08834-03</v>
      </c>
      <c r="AG1286" s="162">
        <f>IF(SUMPRODUCT(($A$4:$A1286=A1286)*($V$4:$V1286=V1286))&gt;1,0,1)</f>
        <v>0</v>
      </c>
    </row>
    <row r="1287" spans="1:33" s="162" customFormat="1" ht="15" customHeight="1">
      <c r="A1287" s="162" t="s">
        <v>2700</v>
      </c>
      <c r="B1287" s="162" t="s">
        <v>2561</v>
      </c>
      <c r="C1287" s="162" t="s">
        <v>34</v>
      </c>
      <c r="F1287" s="162" t="s">
        <v>16</v>
      </c>
      <c r="G1287" s="162" t="str">
        <f>CHOOSE(MONTH(H1287), "Janvier", "Fevrier", "Mars", "Avril", "Mai", "Juin", "Juillet", "Aout", "Septembre", "Octobre", "Novembre", "Decembre")</f>
        <v>Decembre</v>
      </c>
      <c r="H1287" s="153">
        <v>42726</v>
      </c>
      <c r="I1287" s="84" t="s">
        <v>1051</v>
      </c>
      <c r="J1287" s="162" t="s">
        <v>1052</v>
      </c>
      <c r="K1287" s="162" t="s">
        <v>1063</v>
      </c>
      <c r="L1287" s="72"/>
      <c r="M1287" s="80" t="str">
        <f>IFERROR(VLOOKUP(K1287,REFERENCES!R:S,2,FALSE),"")</f>
        <v>Nombre</v>
      </c>
      <c r="N1287" s="75">
        <v>200</v>
      </c>
      <c r="O1287" s="75"/>
      <c r="P1287" s="75"/>
      <c r="Q1287" s="75"/>
      <c r="R1287" s="79"/>
      <c r="S1287" s="75">
        <v>200</v>
      </c>
      <c r="U1287" s="162" t="s">
        <v>17</v>
      </c>
      <c r="V1287" s="162" t="s">
        <v>272</v>
      </c>
      <c r="W1287" s="86" t="s">
        <v>1525</v>
      </c>
      <c r="Y1287" s="162" t="s">
        <v>1035</v>
      </c>
      <c r="Z1287" s="162" t="s">
        <v>1069</v>
      </c>
      <c r="AB1287" s="162" t="str">
        <f>UPPER(LEFT(A1287,3)&amp;YEAR(H1287)&amp;MONTH(H1287)&amp;DAY((H1287))&amp;LEFT(U1287,2)&amp;LEFT(V1287,2)&amp;LEFT(W1287,2))</f>
        <v>GRO20161222GRPE3E</v>
      </c>
      <c r="AC1287" s="162">
        <f>COUNTIF($AB$4:$AB$297,AB1287)</f>
        <v>0</v>
      </c>
      <c r="AD1287" s="162" t="str">
        <f>VLOOKUP(U1287,NIVEAUXADMIN!A:B,2,FALSE)</f>
        <v>HT08</v>
      </c>
      <c r="AE1287" s="162" t="str">
        <f>VLOOKUP(V1287,NIVEAUXADMIN!E:F,2,FALSE)</f>
        <v>HT08834</v>
      </c>
      <c r="AF1287" s="162" t="str">
        <f>VLOOKUP(W1287,NIVEAUXADMIN!I:J,2,FALSE)</f>
        <v>HT08834-03</v>
      </c>
      <c r="AG1287" s="162">
        <f>IF(SUMPRODUCT(($A$4:$A1287=A1287)*($V$4:$V1287=V1287))&gt;1,0,1)</f>
        <v>0</v>
      </c>
    </row>
    <row r="1288" spans="1:33" s="162" customFormat="1" ht="15" customHeight="1">
      <c r="A1288" s="162" t="s">
        <v>2700</v>
      </c>
      <c r="B1288" s="162" t="s">
        <v>2561</v>
      </c>
      <c r="C1288" s="162" t="s">
        <v>34</v>
      </c>
      <c r="F1288" s="162" t="s">
        <v>16</v>
      </c>
      <c r="G1288" s="162" t="str">
        <f>CHOOSE(MONTH(H1288), "Janvier", "Fevrier", "Mars", "Avril", "Mai", "Juin", "Juillet", "Aout", "Septembre", "Octobre", "Novembre", "Decembre")</f>
        <v>Decembre</v>
      </c>
      <c r="H1288" s="153">
        <v>42726</v>
      </c>
      <c r="I1288" s="84" t="s">
        <v>1051</v>
      </c>
      <c r="J1288" s="162" t="s">
        <v>1052</v>
      </c>
      <c r="K1288" s="162" t="s">
        <v>1062</v>
      </c>
      <c r="L1288" s="72"/>
      <c r="M1288" s="80" t="str">
        <f>IFERROR(VLOOKUP(K1288,REFERENCES!R:S,2,FALSE),"")</f>
        <v>Nombre</v>
      </c>
      <c r="N1288" s="75">
        <v>200</v>
      </c>
      <c r="O1288" s="75"/>
      <c r="P1288" s="75"/>
      <c r="Q1288" s="75"/>
      <c r="R1288" s="79"/>
      <c r="S1288" s="75">
        <v>200</v>
      </c>
      <c r="U1288" s="162" t="s">
        <v>17</v>
      </c>
      <c r="V1288" s="162" t="s">
        <v>272</v>
      </c>
      <c r="W1288" s="86" t="s">
        <v>1525</v>
      </c>
      <c r="Y1288" s="162" t="s">
        <v>1035</v>
      </c>
      <c r="Z1288" s="162" t="s">
        <v>1069</v>
      </c>
      <c r="AB1288" s="162" t="str">
        <f>UPPER(LEFT(A1288,3)&amp;YEAR(H1288)&amp;MONTH(H1288)&amp;DAY((H1288))&amp;LEFT(U1288,2)&amp;LEFT(V1288,2)&amp;LEFT(W1288,2))</f>
        <v>GRO20161222GRPE3E</v>
      </c>
      <c r="AC1288" s="162">
        <f>COUNTIF($AB$4:$AB$297,AB1288)</f>
        <v>0</v>
      </c>
      <c r="AD1288" s="162" t="str">
        <f>VLOOKUP(U1288,NIVEAUXADMIN!A:B,2,FALSE)</f>
        <v>HT08</v>
      </c>
      <c r="AE1288" s="162" t="str">
        <f>VLOOKUP(V1288,NIVEAUXADMIN!E:F,2,FALSE)</f>
        <v>HT08834</v>
      </c>
      <c r="AF1288" s="162" t="str">
        <f>VLOOKUP(W1288,NIVEAUXADMIN!I:J,2,FALSE)</f>
        <v>HT08834-03</v>
      </c>
      <c r="AG1288" s="162">
        <f>IF(SUMPRODUCT(($A$4:$A1288=A1288)*($V$4:$V1288=V1288))&gt;1,0,1)</f>
        <v>0</v>
      </c>
    </row>
    <row r="1289" spans="1:33" s="162" customFormat="1" ht="15" customHeight="1">
      <c r="A1289" s="162" t="s">
        <v>2701</v>
      </c>
      <c r="B1289" s="162" t="s">
        <v>2701</v>
      </c>
      <c r="C1289" s="162" t="s">
        <v>34</v>
      </c>
      <c r="F1289" s="162" t="s">
        <v>16</v>
      </c>
      <c r="G1289" s="162" t="str">
        <f>CHOOSE(MONTH(H1289), "Janvier", "Fevrier", "Mars", "Avril", "Mai", "Juin", "Juillet", "Aout", "Septembre", "Octobre", "Novembre", "Decembre")</f>
        <v>Decembre</v>
      </c>
      <c r="H1289" s="153">
        <v>42726</v>
      </c>
      <c r="I1289" s="84" t="s">
        <v>1049</v>
      </c>
      <c r="J1289" s="162" t="s">
        <v>1053</v>
      </c>
      <c r="K1289" s="162" t="s">
        <v>1048</v>
      </c>
      <c r="L1289" s="72"/>
      <c r="M1289" s="80" t="str">
        <f>IFERROR(VLOOKUP(K1289,REFERENCES!R:S,2,FALSE),"")</f>
        <v>Nombre</v>
      </c>
      <c r="N1289" s="75">
        <v>200</v>
      </c>
      <c r="O1289" s="75"/>
      <c r="P1289" s="75"/>
      <c r="Q1289" s="75"/>
      <c r="R1289" s="79"/>
      <c r="S1289" s="75">
        <v>200</v>
      </c>
      <c r="U1289" s="162" t="s">
        <v>17</v>
      </c>
      <c r="V1289" s="162" t="s">
        <v>272</v>
      </c>
      <c r="W1289" s="86" t="s">
        <v>1525</v>
      </c>
      <c r="AB1289" s="162" t="str">
        <f>UPPER(LEFT(A1289,3)&amp;YEAR(H1289)&amp;MONTH(H1289)&amp;DAY((H1289))&amp;LEFT(U1289,2)&amp;LEFT(V1289,2)&amp;LEFT(W1289,2))</f>
        <v>HAI20161222GRPE3E</v>
      </c>
      <c r="AC1289" s="162">
        <f>COUNTIF($AB$4:$AB$297,AB1289)</f>
        <v>0</v>
      </c>
      <c r="AD1289" s="162" t="str">
        <f>VLOOKUP(U1289,NIVEAUXADMIN!A:B,2,FALSE)</f>
        <v>HT08</v>
      </c>
      <c r="AE1289" s="162" t="str">
        <f>VLOOKUP(V1289,NIVEAUXADMIN!E:F,2,FALSE)</f>
        <v>HT08834</v>
      </c>
      <c r="AF1289" s="162" t="str">
        <f>VLOOKUP(W1289,NIVEAUXADMIN!I:J,2,FALSE)</f>
        <v>HT08834-03</v>
      </c>
      <c r="AG1289" s="162">
        <f>IF(SUMPRODUCT(($A$4:$A1289=A1289)*($V$4:$V1289=V1289))&gt;1,0,1)</f>
        <v>1</v>
      </c>
    </row>
    <row r="1290" spans="1:33" s="162" customFormat="1" ht="15" customHeight="1">
      <c r="A1290" s="162" t="s">
        <v>2701</v>
      </c>
      <c r="B1290" s="162" t="s">
        <v>2701</v>
      </c>
      <c r="C1290" s="162" t="s">
        <v>34</v>
      </c>
      <c r="F1290" s="162" t="s">
        <v>16</v>
      </c>
      <c r="G1290" s="162" t="str">
        <f>CHOOSE(MONTH(H1290), "Janvier", "Fevrier", "Mars", "Avril", "Mai", "Juin", "Juillet", "Aout", "Septembre", "Octobre", "Novembre", "Decembre")</f>
        <v>Decembre</v>
      </c>
      <c r="H1290" s="153">
        <v>42726</v>
      </c>
      <c r="I1290" s="84" t="s">
        <v>1051</v>
      </c>
      <c r="J1290" s="162" t="s">
        <v>1052</v>
      </c>
      <c r="K1290" s="162" t="s">
        <v>1054</v>
      </c>
      <c r="L1290" s="72"/>
      <c r="M1290" s="80" t="str">
        <f>IFERROR(VLOOKUP(K1290,REFERENCES!R:S,2,FALSE),"")</f>
        <v>Nombre</v>
      </c>
      <c r="N1290" s="75">
        <v>200</v>
      </c>
      <c r="O1290" s="75"/>
      <c r="P1290" s="75"/>
      <c r="Q1290" s="75"/>
      <c r="R1290" s="79"/>
      <c r="S1290" s="75">
        <v>200</v>
      </c>
      <c r="U1290" s="162" t="s">
        <v>17</v>
      </c>
      <c r="V1290" s="162" t="s">
        <v>272</v>
      </c>
      <c r="W1290" s="86" t="s">
        <v>1525</v>
      </c>
      <c r="AB1290" s="162" t="str">
        <f>UPPER(LEFT(A1290,3)&amp;YEAR(H1290)&amp;MONTH(H1290)&amp;DAY((H1290))&amp;LEFT(U1290,2)&amp;LEFT(V1290,2)&amp;LEFT(W1290,2))</f>
        <v>HAI20161222GRPE3E</v>
      </c>
      <c r="AC1290" s="162">
        <f>COUNTIF($AB$4:$AB$297,AB1290)</f>
        <v>0</v>
      </c>
      <c r="AD1290" s="162" t="str">
        <f>VLOOKUP(U1290,NIVEAUXADMIN!A:B,2,FALSE)</f>
        <v>HT08</v>
      </c>
      <c r="AE1290" s="162" t="str">
        <f>VLOOKUP(V1290,NIVEAUXADMIN!E:F,2,FALSE)</f>
        <v>HT08834</v>
      </c>
      <c r="AF1290" s="162" t="str">
        <f>VLOOKUP(W1290,NIVEAUXADMIN!I:J,2,FALSE)</f>
        <v>HT08834-03</v>
      </c>
      <c r="AG1290" s="162">
        <f>IF(SUMPRODUCT(($A$4:$A1290=A1290)*($V$4:$V1290=V1290))&gt;1,0,1)</f>
        <v>0</v>
      </c>
    </row>
    <row r="1291" spans="1:33" s="162" customFormat="1" ht="15" customHeight="1">
      <c r="A1291" s="162" t="s">
        <v>2701</v>
      </c>
      <c r="B1291" s="162" t="s">
        <v>2701</v>
      </c>
      <c r="C1291" s="162" t="s">
        <v>34</v>
      </c>
      <c r="F1291" s="162" t="s">
        <v>16</v>
      </c>
      <c r="G1291" s="162" t="str">
        <f>CHOOSE(MONTH(H1291), "Janvier", "Fevrier", "Mars", "Avril", "Mai", "Juin", "Juillet", "Aout", "Septembre", "Octobre", "Novembre", "Decembre")</f>
        <v>Decembre</v>
      </c>
      <c r="H1291" s="153">
        <v>42726</v>
      </c>
      <c r="I1291" s="84" t="s">
        <v>1051</v>
      </c>
      <c r="J1291" s="162" t="s">
        <v>1052</v>
      </c>
      <c r="K1291" s="162" t="s">
        <v>1056</v>
      </c>
      <c r="L1291" s="72"/>
      <c r="M1291" s="80" t="str">
        <f>IFERROR(VLOOKUP(K1291,REFERENCES!R:S,2,FALSE),"")</f>
        <v>Nombre</v>
      </c>
      <c r="N1291" s="75">
        <v>200</v>
      </c>
      <c r="O1291" s="75"/>
      <c r="P1291" s="75"/>
      <c r="Q1291" s="75"/>
      <c r="R1291" s="79"/>
      <c r="S1291" s="75">
        <v>200</v>
      </c>
      <c r="U1291" s="162" t="s">
        <v>17</v>
      </c>
      <c r="V1291" s="162" t="s">
        <v>272</v>
      </c>
      <c r="W1291" s="86" t="s">
        <v>1525</v>
      </c>
      <c r="AB1291" s="162" t="str">
        <f>UPPER(LEFT(A1291,3)&amp;YEAR(H1291)&amp;MONTH(H1291)&amp;DAY((H1291))&amp;LEFT(U1291,2)&amp;LEFT(V1291,2)&amp;LEFT(W1291,2))</f>
        <v>HAI20161222GRPE3E</v>
      </c>
      <c r="AC1291" s="162">
        <f>COUNTIF($AB$4:$AB$297,AB1291)</f>
        <v>0</v>
      </c>
      <c r="AD1291" s="162" t="str">
        <f>VLOOKUP(U1291,NIVEAUXADMIN!A:B,2,FALSE)</f>
        <v>HT08</v>
      </c>
      <c r="AE1291" s="162" t="str">
        <f>VLOOKUP(V1291,NIVEAUXADMIN!E:F,2,FALSE)</f>
        <v>HT08834</v>
      </c>
      <c r="AF1291" s="162" t="str">
        <f>VLOOKUP(W1291,NIVEAUXADMIN!I:J,2,FALSE)</f>
        <v>HT08834-03</v>
      </c>
      <c r="AG1291" s="162">
        <f>IF(SUMPRODUCT(($A$4:$A1291=A1291)*($V$4:$V1291=V1291))&gt;1,0,1)</f>
        <v>0</v>
      </c>
    </row>
    <row r="1292" spans="1:33" s="162" customFormat="1" ht="15" customHeight="1">
      <c r="A1292" s="162" t="s">
        <v>2701</v>
      </c>
      <c r="B1292" s="162" t="s">
        <v>2701</v>
      </c>
      <c r="C1292" s="162" t="s">
        <v>34</v>
      </c>
      <c r="F1292" s="162" t="s">
        <v>16</v>
      </c>
      <c r="G1292" s="162" t="str">
        <f>CHOOSE(MONTH(H1292), "Janvier", "Fevrier", "Mars", "Avril", "Mai", "Juin", "Juillet", "Aout", "Septembre", "Octobre", "Novembre", "Decembre")</f>
        <v>Decembre</v>
      </c>
      <c r="H1292" s="153">
        <v>42726</v>
      </c>
      <c r="I1292" s="84" t="s">
        <v>1051</v>
      </c>
      <c r="J1292" s="162" t="s">
        <v>1052</v>
      </c>
      <c r="K1292" s="162" t="s">
        <v>1057</v>
      </c>
      <c r="L1292" s="72"/>
      <c r="M1292" s="80" t="str">
        <f>IFERROR(VLOOKUP(K1292,REFERENCES!R:S,2,FALSE),"")</f>
        <v>Nombre</v>
      </c>
      <c r="N1292" s="75">
        <v>200</v>
      </c>
      <c r="O1292" s="75"/>
      <c r="P1292" s="75"/>
      <c r="Q1292" s="75"/>
      <c r="R1292" s="79"/>
      <c r="S1292" s="75">
        <v>200</v>
      </c>
      <c r="U1292" s="162" t="s">
        <v>17</v>
      </c>
      <c r="V1292" s="162" t="s">
        <v>272</v>
      </c>
      <c r="W1292" s="86" t="s">
        <v>1525</v>
      </c>
      <c r="AB1292" s="162" t="str">
        <f>UPPER(LEFT(A1292,3)&amp;YEAR(H1292)&amp;MONTH(H1292)&amp;DAY((H1292))&amp;LEFT(U1292,2)&amp;LEFT(V1292,2)&amp;LEFT(W1292,2))</f>
        <v>HAI20161222GRPE3E</v>
      </c>
      <c r="AC1292" s="162">
        <f>COUNTIF($AB$4:$AB$297,AB1292)</f>
        <v>0</v>
      </c>
      <c r="AD1292" s="162" t="str">
        <f>VLOOKUP(U1292,NIVEAUXADMIN!A:B,2,FALSE)</f>
        <v>HT08</v>
      </c>
      <c r="AE1292" s="162" t="str">
        <f>VLOOKUP(V1292,NIVEAUXADMIN!E:F,2,FALSE)</f>
        <v>HT08834</v>
      </c>
      <c r="AF1292" s="162" t="str">
        <f>VLOOKUP(W1292,NIVEAUXADMIN!I:J,2,FALSE)</f>
        <v>HT08834-03</v>
      </c>
      <c r="AG1292" s="162">
        <f>IF(SUMPRODUCT(($A$4:$A1292=A1292)*($V$4:$V1292=V1292))&gt;1,0,1)</f>
        <v>0</v>
      </c>
    </row>
    <row r="1293" spans="1:33" s="162" customFormat="1" ht="15" customHeight="1">
      <c r="A1293" s="162" t="s">
        <v>2701</v>
      </c>
      <c r="B1293" s="162" t="s">
        <v>2701</v>
      </c>
      <c r="C1293" s="162" t="s">
        <v>34</v>
      </c>
      <c r="F1293" s="162" t="s">
        <v>16</v>
      </c>
      <c r="G1293" s="162" t="str">
        <f>CHOOSE(MONTH(H1293), "Janvier", "Fevrier", "Mars", "Avril", "Mai", "Juin", "Juillet", "Aout", "Septembre", "Octobre", "Novembre", "Decembre")</f>
        <v>Decembre</v>
      </c>
      <c r="H1293" s="153">
        <v>42726</v>
      </c>
      <c r="I1293" s="84" t="s">
        <v>1051</v>
      </c>
      <c r="J1293" s="162" t="s">
        <v>1052</v>
      </c>
      <c r="K1293" s="162" t="s">
        <v>1063</v>
      </c>
      <c r="L1293" s="72"/>
      <c r="M1293" s="80" t="str">
        <f>IFERROR(VLOOKUP(K1293,REFERENCES!R:S,2,FALSE),"")</f>
        <v>Nombre</v>
      </c>
      <c r="N1293" s="75">
        <v>200</v>
      </c>
      <c r="O1293" s="75"/>
      <c r="P1293" s="75"/>
      <c r="Q1293" s="75"/>
      <c r="R1293" s="79"/>
      <c r="S1293" s="75">
        <v>200</v>
      </c>
      <c r="U1293" s="162" t="s">
        <v>17</v>
      </c>
      <c r="V1293" s="162" t="s">
        <v>272</v>
      </c>
      <c r="W1293" s="86" t="s">
        <v>1525</v>
      </c>
      <c r="AB1293" s="162" t="str">
        <f>UPPER(LEFT(A1293,3)&amp;YEAR(H1293)&amp;MONTH(H1293)&amp;DAY((H1293))&amp;LEFT(U1293,2)&amp;LEFT(V1293,2)&amp;LEFT(W1293,2))</f>
        <v>HAI20161222GRPE3E</v>
      </c>
      <c r="AC1293" s="162">
        <f>COUNTIF($AB$4:$AB$297,AB1293)</f>
        <v>0</v>
      </c>
      <c r="AD1293" s="162" t="str">
        <f>VLOOKUP(U1293,NIVEAUXADMIN!A:B,2,FALSE)</f>
        <v>HT08</v>
      </c>
      <c r="AE1293" s="162" t="str">
        <f>VLOOKUP(V1293,NIVEAUXADMIN!E:F,2,FALSE)</f>
        <v>HT08834</v>
      </c>
      <c r="AF1293" s="162" t="str">
        <f>VLOOKUP(W1293,NIVEAUXADMIN!I:J,2,FALSE)</f>
        <v>HT08834-03</v>
      </c>
      <c r="AG1293" s="162">
        <f>IF(SUMPRODUCT(($A$4:$A1293=A1293)*($V$4:$V1293=V1293))&gt;1,0,1)</f>
        <v>0</v>
      </c>
    </row>
    <row r="1294" spans="1:33" s="162" customFormat="1" ht="15" customHeight="1">
      <c r="A1294" s="162" t="s">
        <v>2701</v>
      </c>
      <c r="B1294" s="162" t="s">
        <v>2701</v>
      </c>
      <c r="C1294" s="162" t="s">
        <v>34</v>
      </c>
      <c r="F1294" s="162" t="s">
        <v>16</v>
      </c>
      <c r="G1294" s="162" t="str">
        <f>CHOOSE(MONTH(H1294), "Janvier", "Fevrier", "Mars", "Avril", "Mai", "Juin", "Juillet", "Aout", "Septembre", "Octobre", "Novembre", "Decembre")</f>
        <v>Decembre</v>
      </c>
      <c r="H1294" s="153">
        <v>42726</v>
      </c>
      <c r="I1294" s="84" t="s">
        <v>1051</v>
      </c>
      <c r="J1294" s="162" t="s">
        <v>1052</v>
      </c>
      <c r="K1294" s="162" t="s">
        <v>1062</v>
      </c>
      <c r="L1294" s="72"/>
      <c r="M1294" s="80" t="str">
        <f>IFERROR(VLOOKUP(K1294,REFERENCES!R:S,2,FALSE),"")</f>
        <v>Nombre</v>
      </c>
      <c r="N1294" s="75">
        <v>200</v>
      </c>
      <c r="O1294" s="75"/>
      <c r="P1294" s="75"/>
      <c r="Q1294" s="75"/>
      <c r="R1294" s="79"/>
      <c r="S1294" s="75">
        <v>200</v>
      </c>
      <c r="U1294" s="162" t="s">
        <v>17</v>
      </c>
      <c r="V1294" s="162" t="s">
        <v>272</v>
      </c>
      <c r="W1294" s="86" t="s">
        <v>1525</v>
      </c>
      <c r="AB1294" s="162" t="str">
        <f>UPPER(LEFT(A1294,3)&amp;YEAR(H1294)&amp;MONTH(H1294)&amp;DAY((H1294))&amp;LEFT(U1294,2)&amp;LEFT(V1294,2)&amp;LEFT(W1294,2))</f>
        <v>HAI20161222GRPE3E</v>
      </c>
      <c r="AC1294" s="162">
        <f>COUNTIF($AB$4:$AB$297,AB1294)</f>
        <v>0</v>
      </c>
      <c r="AD1294" s="162" t="str">
        <f>VLOOKUP(U1294,NIVEAUXADMIN!A:B,2,FALSE)</f>
        <v>HT08</v>
      </c>
      <c r="AE1294" s="162" t="str">
        <f>VLOOKUP(V1294,NIVEAUXADMIN!E:F,2,FALSE)</f>
        <v>HT08834</v>
      </c>
      <c r="AF1294" s="162" t="str">
        <f>VLOOKUP(W1294,NIVEAUXADMIN!I:J,2,FALSE)</f>
        <v>HT08834-03</v>
      </c>
      <c r="AG1294" s="162">
        <f>IF(SUMPRODUCT(($A$4:$A1294=A1294)*($V$4:$V1294=V1294))&gt;1,0,1)</f>
        <v>0</v>
      </c>
    </row>
    <row r="1295" spans="1:33" s="162" customFormat="1" ht="15" customHeight="1">
      <c r="A1295" s="162" t="s">
        <v>2754</v>
      </c>
      <c r="B1295" s="162" t="s">
        <v>2754</v>
      </c>
      <c r="C1295" s="162" t="s">
        <v>26</v>
      </c>
      <c r="F1295" s="162" t="s">
        <v>32</v>
      </c>
      <c r="G1295" s="162" t="s">
        <v>2922</v>
      </c>
      <c r="H1295" s="153" t="s">
        <v>2916</v>
      </c>
      <c r="I1295" s="84" t="s">
        <v>1051</v>
      </c>
      <c r="J1295" s="162" t="s">
        <v>1052</v>
      </c>
      <c r="K1295" s="162" t="s">
        <v>1054</v>
      </c>
      <c r="L1295" s="72"/>
      <c r="M1295" s="80" t="str">
        <f>IFERROR(VLOOKUP(K1295,REFERENCES!R:S,2,FALSE),"")</f>
        <v>Nombre</v>
      </c>
      <c r="N1295" s="75">
        <v>500</v>
      </c>
      <c r="O1295" s="75"/>
      <c r="P1295" s="75"/>
      <c r="Q1295" s="75"/>
      <c r="R1295" s="79"/>
      <c r="S1295" s="75">
        <v>500</v>
      </c>
      <c r="U1295" s="162" t="s">
        <v>17</v>
      </c>
      <c r="W1295" s="86"/>
      <c r="X1295" s="162" t="s">
        <v>2755</v>
      </c>
      <c r="AB1295" s="162" t="e">
        <f>UPPER(LEFT(A1295,3)&amp;YEAR(H1295)&amp;MONTH(H1295)&amp;DAY((H1295))&amp;LEFT(U1295,2)&amp;LEFT(V1295,2)&amp;LEFT(W1295,2))</f>
        <v>#VALUE!</v>
      </c>
      <c r="AC1295" s="162">
        <f>COUNTIF($AB$4:$AB$297,AB1295)</f>
        <v>72</v>
      </c>
      <c r="AD1295" s="162" t="str">
        <f>VLOOKUP(U1295,NIVEAUXADMIN!A:B,2,FALSE)</f>
        <v>HT08</v>
      </c>
      <c r="AE1295" s="162" t="e">
        <f>VLOOKUP(V1295,NIVEAUXADMIN!E:F,2,FALSE)</f>
        <v>#N/A</v>
      </c>
      <c r="AF1295" s="162" t="e">
        <f>VLOOKUP(W1295,NIVEAUXADMIN!I:J,2,FALSE)</f>
        <v>#N/A</v>
      </c>
      <c r="AG1295" s="162">
        <f>IF(SUMPRODUCT(($A$4:$A1295=A1295)*($V$4:$V1295=V1295))&gt;1,0,1)</f>
        <v>1</v>
      </c>
    </row>
    <row r="1296" spans="1:33" s="162" customFormat="1" ht="15" customHeight="1">
      <c r="A1296" s="162" t="s">
        <v>2754</v>
      </c>
      <c r="B1296" s="162" t="s">
        <v>2754</v>
      </c>
      <c r="C1296" s="162" t="s">
        <v>26</v>
      </c>
      <c r="F1296" s="162" t="s">
        <v>32</v>
      </c>
      <c r="G1296" s="162" t="s">
        <v>2922</v>
      </c>
      <c r="H1296" s="153" t="s">
        <v>2916</v>
      </c>
      <c r="I1296" s="84" t="s">
        <v>1049</v>
      </c>
      <c r="J1296" s="162" t="s">
        <v>1053</v>
      </c>
      <c r="K1296" s="162" t="s">
        <v>1048</v>
      </c>
      <c r="L1296" s="72"/>
      <c r="M1296" s="80" t="str">
        <f>IFERROR(VLOOKUP(K1296,REFERENCES!R:S,2,FALSE),"")</f>
        <v>Nombre</v>
      </c>
      <c r="N1296" s="75">
        <v>500</v>
      </c>
      <c r="O1296" s="75"/>
      <c r="P1296" s="75"/>
      <c r="Q1296" s="75"/>
      <c r="R1296" s="79"/>
      <c r="S1296" s="75">
        <v>500</v>
      </c>
      <c r="U1296" s="162" t="s">
        <v>17</v>
      </c>
      <c r="W1296" s="86"/>
      <c r="X1296" s="162" t="s">
        <v>2755</v>
      </c>
      <c r="AB1296" s="162" t="e">
        <f>UPPER(LEFT(A1296,3)&amp;YEAR(H1296)&amp;MONTH(H1296)&amp;DAY((H1296))&amp;LEFT(U1296,2)&amp;LEFT(V1296,2)&amp;LEFT(W1296,2))</f>
        <v>#VALUE!</v>
      </c>
      <c r="AC1296" s="162">
        <f>COUNTIF($AB$4:$AB$297,AB1296)</f>
        <v>72</v>
      </c>
      <c r="AD1296" s="162" t="str">
        <f>VLOOKUP(U1296,NIVEAUXADMIN!A:B,2,FALSE)</f>
        <v>HT08</v>
      </c>
      <c r="AE1296" s="162" t="e">
        <f>VLOOKUP(V1296,NIVEAUXADMIN!E:F,2,FALSE)</f>
        <v>#N/A</v>
      </c>
      <c r="AF1296" s="162" t="e">
        <f>VLOOKUP(W1296,NIVEAUXADMIN!I:J,2,FALSE)</f>
        <v>#N/A</v>
      </c>
      <c r="AG1296" s="162">
        <f>IF(SUMPRODUCT(($A$4:$A1296=A1296)*($V$4:$V1296=V1296))&gt;1,0,1)</f>
        <v>0</v>
      </c>
    </row>
    <row r="1297" spans="1:33" s="162" customFormat="1" ht="15" customHeight="1">
      <c r="A1297" s="162" t="s">
        <v>78</v>
      </c>
      <c r="B1297" s="162" t="s">
        <v>78</v>
      </c>
      <c r="C1297" s="162" t="s">
        <v>26</v>
      </c>
      <c r="E1297" s="162" t="s">
        <v>1913</v>
      </c>
      <c r="F1297" s="162" t="s">
        <v>16</v>
      </c>
      <c r="G1297" s="162" t="str">
        <f>CHOOSE(MONTH(H1297), "Janvier", "Fevrier", "Mars", "Avril", "Mai", "Juin", "Juillet", "Aout", "Septembre", "Octobre", "Novembre", "Decembre")</f>
        <v>Decembre</v>
      </c>
      <c r="H1297" s="153">
        <v>42717</v>
      </c>
      <c r="I1297" s="84" t="s">
        <v>1051</v>
      </c>
      <c r="J1297" s="162" t="s">
        <v>1052</v>
      </c>
      <c r="K1297" s="162" t="s">
        <v>1065</v>
      </c>
      <c r="L1297" s="72"/>
      <c r="M1297" s="80" t="str">
        <f>IFERROR(VLOOKUP(K1297,REFERENCES!R:S,2,FALSE),"")</f>
        <v>N/A</v>
      </c>
      <c r="N1297" s="154">
        <v>91</v>
      </c>
      <c r="O1297" s="75">
        <v>217</v>
      </c>
      <c r="P1297" s="75">
        <v>126</v>
      </c>
      <c r="Q1297" s="75">
        <v>105</v>
      </c>
      <c r="R1297" s="79">
        <v>448</v>
      </c>
      <c r="S1297" s="75">
        <v>91</v>
      </c>
      <c r="T1297" s="162" t="s">
        <v>1040</v>
      </c>
      <c r="U1297" s="162" t="s">
        <v>153</v>
      </c>
      <c r="V1297" s="162" t="s">
        <v>226</v>
      </c>
      <c r="W1297" s="86" t="s">
        <v>1776</v>
      </c>
      <c r="X1297" s="162" t="s">
        <v>1915</v>
      </c>
      <c r="Y1297" s="162" t="s">
        <v>1035</v>
      </c>
      <c r="Z1297" s="162" t="s">
        <v>1069</v>
      </c>
      <c r="AA1297" s="162" t="s">
        <v>1917</v>
      </c>
      <c r="AB1297" s="162" t="str">
        <f>UPPER(LEFT(A1297,3)&amp;YEAR(H1297)&amp;MONTH(H1297)&amp;DAY((H1297))&amp;LEFT(U1297,2)&amp;LEFT(V1297,2)&amp;LEFT(W1297,2))</f>
        <v>HAN20161213NIAN7È</v>
      </c>
      <c r="AC1297" s="162">
        <f>COUNTIF($AB$4:$AB$297,AB1297)</f>
        <v>0</v>
      </c>
      <c r="AD1297" s="162" t="str">
        <f>VLOOKUP(U1297,NIVEAUXADMIN!A:B,2,FALSE)</f>
        <v>HT10</v>
      </c>
      <c r="AE1297" s="162" t="str">
        <f>VLOOKUP(V1297,NIVEAUXADMIN!E:F,2,FALSE)</f>
        <v>HT101021</v>
      </c>
      <c r="AF1297" s="162" t="str">
        <f>VLOOKUP(W1297,NIVEAUXADMIN!I:J,2,FALSE)</f>
        <v>HT101021-03</v>
      </c>
      <c r="AG1297" s="162">
        <f>IF(SUMPRODUCT(($A$4:$A1297=A1297)*($V$4:$V1297=V1297))&gt;1,0,1)</f>
        <v>1</v>
      </c>
    </row>
    <row r="1298" spans="1:33" s="162" customFormat="1" ht="15" customHeight="1">
      <c r="A1298" s="162" t="s">
        <v>78</v>
      </c>
      <c r="B1298" s="162" t="s">
        <v>78</v>
      </c>
      <c r="C1298" s="162" t="s">
        <v>26</v>
      </c>
      <c r="E1298" s="162" t="s">
        <v>1913</v>
      </c>
      <c r="F1298" s="162" t="s">
        <v>16</v>
      </c>
      <c r="G1298" s="162" t="str">
        <f>CHOOSE(MONTH(H1298), "Janvier", "Fevrier", "Mars", "Avril", "Mai", "Juin", "Juillet", "Aout", "Septembre", "Octobre", "Novembre", "Decembre")</f>
        <v>Decembre</v>
      </c>
      <c r="H1298" s="153">
        <v>42717</v>
      </c>
      <c r="I1298" s="84" t="s">
        <v>1051</v>
      </c>
      <c r="J1298" s="162" t="s">
        <v>1052</v>
      </c>
      <c r="K1298" s="162" t="s">
        <v>1056</v>
      </c>
      <c r="L1298" s="72"/>
      <c r="M1298" s="80" t="str">
        <f>IFERROR(VLOOKUP(K1298,REFERENCES!R:S,2,FALSE),"")</f>
        <v>Nombre</v>
      </c>
      <c r="N1298" s="154">
        <v>91</v>
      </c>
      <c r="O1298" s="75">
        <v>217</v>
      </c>
      <c r="P1298" s="75">
        <v>126</v>
      </c>
      <c r="Q1298" s="75">
        <v>105</v>
      </c>
      <c r="R1298" s="79">
        <v>448</v>
      </c>
      <c r="S1298" s="75">
        <v>91</v>
      </c>
      <c r="T1298" s="162" t="s">
        <v>1040</v>
      </c>
      <c r="U1298" s="162" t="s">
        <v>153</v>
      </c>
      <c r="V1298" s="162" t="s">
        <v>226</v>
      </c>
      <c r="W1298" s="86" t="s">
        <v>1776</v>
      </c>
      <c r="X1298" s="162" t="s">
        <v>1915</v>
      </c>
      <c r="Y1298" s="162" t="s">
        <v>1035</v>
      </c>
      <c r="Z1298" s="162" t="s">
        <v>1069</v>
      </c>
      <c r="AB1298" s="162" t="str">
        <f>UPPER(LEFT(A1298,3)&amp;YEAR(H1298)&amp;MONTH(H1298)&amp;DAY((H1298))&amp;LEFT(U1298,2)&amp;LEFT(V1298,2)&amp;LEFT(W1298,2))</f>
        <v>HAN20161213NIAN7È</v>
      </c>
      <c r="AC1298" s="162">
        <f>COUNTIF($AB$4:$AB$297,AB1298)</f>
        <v>0</v>
      </c>
      <c r="AD1298" s="162" t="str">
        <f>VLOOKUP(U1298,NIVEAUXADMIN!A:B,2,FALSE)</f>
        <v>HT10</v>
      </c>
      <c r="AE1298" s="162" t="str">
        <f>VLOOKUP(V1298,NIVEAUXADMIN!E:F,2,FALSE)</f>
        <v>HT101021</v>
      </c>
      <c r="AF1298" s="162" t="str">
        <f>VLOOKUP(W1298,NIVEAUXADMIN!I:J,2,FALSE)</f>
        <v>HT101021-03</v>
      </c>
      <c r="AG1298" s="162">
        <f>IF(SUMPRODUCT(($A$4:$A1298=A1298)*($V$4:$V1298=V1298))&gt;1,0,1)</f>
        <v>0</v>
      </c>
    </row>
    <row r="1299" spans="1:33" s="162" customFormat="1" ht="15" customHeight="1">
      <c r="A1299" s="162" t="s">
        <v>78</v>
      </c>
      <c r="B1299" s="162" t="s">
        <v>78</v>
      </c>
      <c r="C1299" s="162" t="s">
        <v>26</v>
      </c>
      <c r="E1299" s="162" t="s">
        <v>1913</v>
      </c>
      <c r="F1299" s="162" t="s">
        <v>16</v>
      </c>
      <c r="G1299" s="162" t="str">
        <f>CHOOSE(MONTH(H1299), "Janvier", "Fevrier", "Mars", "Avril", "Mai", "Juin", "Juillet", "Aout", "Septembre", "Octobre", "Novembre", "Decembre")</f>
        <v>Decembre</v>
      </c>
      <c r="H1299" s="153">
        <v>42717</v>
      </c>
      <c r="I1299" s="84" t="s">
        <v>1049</v>
      </c>
      <c r="J1299" s="162" t="s">
        <v>1053</v>
      </c>
      <c r="K1299" s="162" t="s">
        <v>1064</v>
      </c>
      <c r="L1299" s="72" t="s">
        <v>1914</v>
      </c>
      <c r="M1299" s="80" t="str">
        <f>IFERROR(VLOOKUP(K1299,REFERENCES!R:S,2,FALSE),"")</f>
        <v>Nombre</v>
      </c>
      <c r="N1299" s="154">
        <v>91</v>
      </c>
      <c r="O1299" s="75">
        <v>217</v>
      </c>
      <c r="P1299" s="75">
        <v>126</v>
      </c>
      <c r="Q1299" s="75">
        <v>105</v>
      </c>
      <c r="R1299" s="79">
        <v>448</v>
      </c>
      <c r="S1299" s="75">
        <v>91</v>
      </c>
      <c r="T1299" s="162" t="s">
        <v>1040</v>
      </c>
      <c r="U1299" s="162" t="s">
        <v>153</v>
      </c>
      <c r="V1299" s="162" t="s">
        <v>226</v>
      </c>
      <c r="W1299" s="86" t="s">
        <v>1776</v>
      </c>
      <c r="X1299" s="162" t="s">
        <v>1915</v>
      </c>
      <c r="Y1299" s="162" t="s">
        <v>1035</v>
      </c>
      <c r="Z1299" s="162" t="s">
        <v>1069</v>
      </c>
      <c r="AB1299" s="162" t="str">
        <f>UPPER(LEFT(A1299,3)&amp;YEAR(H1299)&amp;MONTH(H1299)&amp;DAY((H1299))&amp;LEFT(U1299,2)&amp;LEFT(V1299,2)&amp;LEFT(W1299,2))</f>
        <v>HAN20161213NIAN7È</v>
      </c>
      <c r="AC1299" s="162">
        <f>COUNTIF($AB$4:$AB$297,AB1299)</f>
        <v>0</v>
      </c>
      <c r="AD1299" s="162" t="str">
        <f>VLOOKUP(U1299,NIVEAUXADMIN!A:B,2,FALSE)</f>
        <v>HT10</v>
      </c>
      <c r="AE1299" s="162" t="str">
        <f>VLOOKUP(V1299,NIVEAUXADMIN!E:F,2,FALSE)</f>
        <v>HT101021</v>
      </c>
      <c r="AF1299" s="162" t="str">
        <f>VLOOKUP(W1299,NIVEAUXADMIN!I:J,2,FALSE)</f>
        <v>HT101021-03</v>
      </c>
      <c r="AG1299" s="162">
        <f>IF(SUMPRODUCT(($A$4:$A1299=A1299)*($V$4:$V1299=V1299))&gt;1,0,1)</f>
        <v>0</v>
      </c>
    </row>
    <row r="1300" spans="1:33" s="162" customFormat="1" ht="15" customHeight="1">
      <c r="A1300" s="162" t="s">
        <v>78</v>
      </c>
      <c r="B1300" s="162" t="s">
        <v>78</v>
      </c>
      <c r="C1300" s="162" t="s">
        <v>26</v>
      </c>
      <c r="E1300" s="162" t="s">
        <v>1913</v>
      </c>
      <c r="F1300" s="162" t="s">
        <v>16</v>
      </c>
      <c r="G1300" s="162" t="str">
        <f>CHOOSE(MONTH(H1300), "Janvier", "Fevrier", "Mars", "Avril", "Mai", "Juin", "Juillet", "Aout", "Septembre", "Octobre", "Novembre", "Decembre")</f>
        <v>Decembre</v>
      </c>
      <c r="H1300" s="153">
        <v>42717</v>
      </c>
      <c r="I1300" s="84" t="s">
        <v>1049</v>
      </c>
      <c r="J1300" s="162" t="s">
        <v>1053</v>
      </c>
      <c r="K1300" s="162" t="s">
        <v>1185</v>
      </c>
      <c r="L1300" s="72" t="s">
        <v>1916</v>
      </c>
      <c r="M1300" s="80" t="str">
        <f>IFERROR(VLOOKUP(K1300,REFERENCES!R:S,2,FALSE),"")</f>
        <v>Nombre</v>
      </c>
      <c r="N1300" s="154">
        <v>91</v>
      </c>
      <c r="O1300" s="75">
        <v>217</v>
      </c>
      <c r="P1300" s="75">
        <v>126</v>
      </c>
      <c r="Q1300" s="75">
        <v>105</v>
      </c>
      <c r="R1300" s="79">
        <v>448</v>
      </c>
      <c r="S1300" s="75">
        <v>91</v>
      </c>
      <c r="T1300" s="162" t="s">
        <v>1040</v>
      </c>
      <c r="U1300" s="162" t="s">
        <v>153</v>
      </c>
      <c r="V1300" s="162" t="s">
        <v>226</v>
      </c>
      <c r="W1300" s="86" t="s">
        <v>1776</v>
      </c>
      <c r="X1300" s="162" t="s">
        <v>1915</v>
      </c>
      <c r="Y1300" s="162" t="s">
        <v>1035</v>
      </c>
      <c r="Z1300" s="162" t="s">
        <v>1069</v>
      </c>
      <c r="AB1300" s="162" t="str">
        <f>UPPER(LEFT(A1300,3)&amp;YEAR(H1300)&amp;MONTH(H1300)&amp;DAY((H1300))&amp;LEFT(U1300,2)&amp;LEFT(V1300,2)&amp;LEFT(W1300,2))</f>
        <v>HAN20161213NIAN7È</v>
      </c>
      <c r="AC1300" s="162">
        <f>COUNTIF($AB$4:$AB$297,AB1300)</f>
        <v>0</v>
      </c>
      <c r="AD1300" s="162" t="str">
        <f>VLOOKUP(U1300,NIVEAUXADMIN!A:B,2,FALSE)</f>
        <v>HT10</v>
      </c>
      <c r="AE1300" s="162" t="str">
        <f>VLOOKUP(V1300,NIVEAUXADMIN!E:F,2,FALSE)</f>
        <v>HT101021</v>
      </c>
      <c r="AF1300" s="162" t="str">
        <f>VLOOKUP(W1300,NIVEAUXADMIN!I:J,2,FALSE)</f>
        <v>HT101021-03</v>
      </c>
      <c r="AG1300" s="162">
        <f>IF(SUMPRODUCT(($A$4:$A1300=A1300)*($V$4:$V1300=V1300))&gt;1,0,1)</f>
        <v>0</v>
      </c>
    </row>
    <row r="1301" spans="1:33" s="162" customFormat="1" ht="15" customHeight="1">
      <c r="A1301" s="162" t="s">
        <v>78</v>
      </c>
      <c r="B1301" s="162" t="s">
        <v>78</v>
      </c>
      <c r="C1301" s="162" t="s">
        <v>26</v>
      </c>
      <c r="E1301" s="162" t="s">
        <v>1913</v>
      </c>
      <c r="F1301" s="162" t="s">
        <v>16</v>
      </c>
      <c r="G1301" s="162" t="str">
        <f>CHOOSE(MONTH(H1301), "Janvier", "Fevrier", "Mars", "Avril", "Mai", "Juin", "Juillet", "Aout", "Septembre", "Octobre", "Novembre", "Decembre")</f>
        <v>Decembre</v>
      </c>
      <c r="H1301" s="153">
        <v>42717</v>
      </c>
      <c r="I1301" s="84" t="s">
        <v>1051</v>
      </c>
      <c r="J1301" s="162" t="s">
        <v>1052</v>
      </c>
      <c r="K1301" s="162" t="s">
        <v>1061</v>
      </c>
      <c r="L1301" s="72"/>
      <c r="M1301" s="80" t="str">
        <f>IFERROR(VLOOKUP(K1301,REFERENCES!R:S,2,FALSE),"")</f>
        <v>Nombre</v>
      </c>
      <c r="N1301" s="154">
        <v>182</v>
      </c>
      <c r="O1301" s="75">
        <v>217</v>
      </c>
      <c r="P1301" s="75">
        <v>126</v>
      </c>
      <c r="Q1301" s="75">
        <v>105</v>
      </c>
      <c r="R1301" s="79">
        <v>448</v>
      </c>
      <c r="S1301" s="75">
        <v>91</v>
      </c>
      <c r="T1301" s="162" t="s">
        <v>1040</v>
      </c>
      <c r="U1301" s="162" t="s">
        <v>153</v>
      </c>
      <c r="V1301" s="162" t="s">
        <v>226</v>
      </c>
      <c r="W1301" s="86" t="s">
        <v>1776</v>
      </c>
      <c r="X1301" s="162" t="s">
        <v>1915</v>
      </c>
      <c r="Y1301" s="162" t="s">
        <v>1035</v>
      </c>
      <c r="Z1301" s="162" t="s">
        <v>1069</v>
      </c>
      <c r="AB1301" s="162" t="str">
        <f>UPPER(LEFT(A1301,3)&amp;YEAR(H1301)&amp;MONTH(H1301)&amp;DAY((H1301))&amp;LEFT(U1301,2)&amp;LEFT(V1301,2)&amp;LEFT(W1301,2))</f>
        <v>HAN20161213NIAN7È</v>
      </c>
      <c r="AC1301" s="162">
        <f>COUNTIF($AB$4:$AB$297,AB1301)</f>
        <v>0</v>
      </c>
      <c r="AD1301" s="162" t="str">
        <f>VLOOKUP(U1301,NIVEAUXADMIN!A:B,2,FALSE)</f>
        <v>HT10</v>
      </c>
      <c r="AE1301" s="162" t="str">
        <f>VLOOKUP(V1301,NIVEAUXADMIN!E:F,2,FALSE)</f>
        <v>HT101021</v>
      </c>
      <c r="AF1301" s="162" t="str">
        <f>VLOOKUP(W1301,NIVEAUXADMIN!I:J,2,FALSE)</f>
        <v>HT101021-03</v>
      </c>
      <c r="AG1301" s="162">
        <f>IF(SUMPRODUCT(($A$4:$A1301=A1301)*($V$4:$V1301=V1301))&gt;1,0,1)</f>
        <v>0</v>
      </c>
    </row>
    <row r="1302" spans="1:33" s="162" customFormat="1" ht="15" customHeight="1">
      <c r="A1302" s="162" t="s">
        <v>78</v>
      </c>
      <c r="B1302" s="162" t="s">
        <v>78</v>
      </c>
      <c r="C1302" s="162" t="s">
        <v>26</v>
      </c>
      <c r="E1302" s="162" t="s">
        <v>1913</v>
      </c>
      <c r="F1302" s="162" t="s">
        <v>16</v>
      </c>
      <c r="G1302" s="162" t="str">
        <f>CHOOSE(MONTH(H1302), "Janvier", "Fevrier", "Mars", "Avril", "Mai", "Juin", "Juillet", "Aout", "Septembre", "Octobre", "Novembre", "Decembre")</f>
        <v>Decembre</v>
      </c>
      <c r="H1302" s="153">
        <v>42717</v>
      </c>
      <c r="I1302" s="84" t="s">
        <v>1051</v>
      </c>
      <c r="J1302" s="162" t="s">
        <v>1052</v>
      </c>
      <c r="K1302" s="162" t="s">
        <v>1058</v>
      </c>
      <c r="L1302" s="72"/>
      <c r="M1302" s="80" t="str">
        <f>IFERROR(VLOOKUP(K1302,REFERENCES!R:S,2,FALSE),"")</f>
        <v>Nombre</v>
      </c>
      <c r="N1302" s="154">
        <v>182</v>
      </c>
      <c r="O1302" s="75">
        <v>217</v>
      </c>
      <c r="P1302" s="75">
        <v>126</v>
      </c>
      <c r="Q1302" s="75">
        <v>105</v>
      </c>
      <c r="R1302" s="79">
        <v>448</v>
      </c>
      <c r="S1302" s="75">
        <v>91</v>
      </c>
      <c r="T1302" s="162" t="s">
        <v>1040</v>
      </c>
      <c r="U1302" s="162" t="s">
        <v>153</v>
      </c>
      <c r="V1302" s="162" t="s">
        <v>226</v>
      </c>
      <c r="W1302" s="86" t="s">
        <v>1776</v>
      </c>
      <c r="X1302" s="162" t="s">
        <v>1915</v>
      </c>
      <c r="Y1302" s="162" t="s">
        <v>1035</v>
      </c>
      <c r="Z1302" s="162" t="s">
        <v>1069</v>
      </c>
      <c r="AB1302" s="162" t="str">
        <f>UPPER(LEFT(A1302,3)&amp;YEAR(H1302)&amp;MONTH(H1302)&amp;DAY((H1302))&amp;LEFT(U1302,2)&amp;LEFT(V1302,2)&amp;LEFT(W1302,2))</f>
        <v>HAN20161213NIAN7È</v>
      </c>
      <c r="AC1302" s="162">
        <f>COUNTIF($AB$4:$AB$297,AB1302)</f>
        <v>0</v>
      </c>
      <c r="AD1302" s="162" t="str">
        <f>VLOOKUP(U1302,NIVEAUXADMIN!A:B,2,FALSE)</f>
        <v>HT10</v>
      </c>
      <c r="AE1302" s="162" t="str">
        <f>VLOOKUP(V1302,NIVEAUXADMIN!E:F,2,FALSE)</f>
        <v>HT101021</v>
      </c>
      <c r="AF1302" s="162" t="str">
        <f>VLOOKUP(W1302,NIVEAUXADMIN!I:J,2,FALSE)</f>
        <v>HT101021-03</v>
      </c>
      <c r="AG1302" s="162">
        <f>IF(SUMPRODUCT(($A$4:$A1302=A1302)*($V$4:$V1302=V1302))&gt;1,0,1)</f>
        <v>0</v>
      </c>
    </row>
    <row r="1303" spans="1:33" s="162" customFormat="1" ht="15" customHeight="1">
      <c r="A1303" s="162" t="s">
        <v>78</v>
      </c>
      <c r="B1303" s="162" t="s">
        <v>78</v>
      </c>
      <c r="C1303" s="162" t="s">
        <v>26</v>
      </c>
      <c r="E1303" s="162" t="s">
        <v>1913</v>
      </c>
      <c r="F1303" s="162" t="s">
        <v>16</v>
      </c>
      <c r="G1303" s="162" t="str">
        <f>CHOOSE(MONTH(H1303), "Janvier", "Fevrier", "Mars", "Avril", "Mai", "Juin", "Juillet", "Aout", "Septembre", "Octobre", "Novembre", "Decembre")</f>
        <v>Decembre</v>
      </c>
      <c r="H1303" s="153">
        <v>42721</v>
      </c>
      <c r="I1303" s="84" t="s">
        <v>1051</v>
      </c>
      <c r="J1303" s="162" t="s">
        <v>1052</v>
      </c>
      <c r="K1303" s="162" t="s">
        <v>1065</v>
      </c>
      <c r="L1303" s="72"/>
      <c r="M1303" s="80" t="str">
        <f>IFERROR(VLOOKUP(K1303,REFERENCES!R:S,2,FALSE),"")</f>
        <v>N/A</v>
      </c>
      <c r="N1303" s="154">
        <v>79</v>
      </c>
      <c r="O1303" s="75">
        <v>136</v>
      </c>
      <c r="P1303" s="75">
        <v>122</v>
      </c>
      <c r="Q1303" s="75">
        <v>124</v>
      </c>
      <c r="R1303" s="79">
        <v>382</v>
      </c>
      <c r="S1303" s="75">
        <v>79</v>
      </c>
      <c r="T1303" s="162" t="s">
        <v>1040</v>
      </c>
      <c r="U1303" s="162" t="s">
        <v>153</v>
      </c>
      <c r="V1303" s="162" t="s">
        <v>226</v>
      </c>
      <c r="W1303" s="86" t="s">
        <v>1776</v>
      </c>
      <c r="X1303" s="162" t="s">
        <v>1920</v>
      </c>
      <c r="Y1303" s="162" t="s">
        <v>1035</v>
      </c>
      <c r="Z1303" s="162" t="s">
        <v>1069</v>
      </c>
      <c r="AA1303" s="162" t="s">
        <v>1917</v>
      </c>
      <c r="AB1303" s="162" t="str">
        <f>UPPER(LEFT(A1303,3)&amp;YEAR(H1303)&amp;MONTH(H1303)&amp;DAY((H1303))&amp;LEFT(U1303,2)&amp;LEFT(V1303,2)&amp;LEFT(W1303,2))</f>
        <v>HAN20161217NIAN7È</v>
      </c>
      <c r="AC1303" s="162">
        <f>COUNTIF($AB$4:$AB$297,AB1303)</f>
        <v>0</v>
      </c>
      <c r="AD1303" s="162" t="str">
        <f>VLOOKUP(U1303,NIVEAUXADMIN!A:B,2,FALSE)</f>
        <v>HT10</v>
      </c>
      <c r="AE1303" s="162" t="str">
        <f>VLOOKUP(V1303,NIVEAUXADMIN!E:F,2,FALSE)</f>
        <v>HT101021</v>
      </c>
      <c r="AF1303" s="162" t="str">
        <f>VLOOKUP(W1303,NIVEAUXADMIN!I:J,2,FALSE)</f>
        <v>HT101021-03</v>
      </c>
      <c r="AG1303" s="162">
        <f>IF(SUMPRODUCT(($A$4:$A1303=A1303)*($V$4:$V1303=V1303))&gt;1,0,1)</f>
        <v>0</v>
      </c>
    </row>
    <row r="1304" spans="1:33" s="162" customFormat="1" ht="15" customHeight="1">
      <c r="A1304" s="162" t="s">
        <v>78</v>
      </c>
      <c r="B1304" s="162" t="s">
        <v>78</v>
      </c>
      <c r="C1304" s="162" t="s">
        <v>26</v>
      </c>
      <c r="E1304" s="162" t="s">
        <v>1913</v>
      </c>
      <c r="F1304" s="162" t="s">
        <v>16</v>
      </c>
      <c r="G1304" s="162" t="str">
        <f>CHOOSE(MONTH(H1304), "Janvier", "Fevrier", "Mars", "Avril", "Mai", "Juin", "Juillet", "Aout", "Septembre", "Octobre", "Novembre", "Decembre")</f>
        <v>Decembre</v>
      </c>
      <c r="H1304" s="153">
        <v>42721</v>
      </c>
      <c r="I1304" s="84" t="s">
        <v>1051</v>
      </c>
      <c r="J1304" s="162" t="s">
        <v>1052</v>
      </c>
      <c r="K1304" s="162" t="s">
        <v>1056</v>
      </c>
      <c r="L1304" s="72"/>
      <c r="M1304" s="80" t="str">
        <f>IFERROR(VLOOKUP(K1304,REFERENCES!R:S,2,FALSE),"")</f>
        <v>Nombre</v>
      </c>
      <c r="N1304" s="154">
        <v>79</v>
      </c>
      <c r="O1304" s="75">
        <v>136</v>
      </c>
      <c r="P1304" s="75">
        <v>122</v>
      </c>
      <c r="Q1304" s="75">
        <v>124</v>
      </c>
      <c r="R1304" s="79">
        <v>382</v>
      </c>
      <c r="S1304" s="75">
        <v>79</v>
      </c>
      <c r="T1304" s="162" t="s">
        <v>1040</v>
      </c>
      <c r="U1304" s="162" t="s">
        <v>153</v>
      </c>
      <c r="V1304" s="162" t="s">
        <v>226</v>
      </c>
      <c r="W1304" s="86" t="s">
        <v>1776</v>
      </c>
      <c r="X1304" s="162" t="s">
        <v>1920</v>
      </c>
      <c r="Y1304" s="162" t="s">
        <v>1035</v>
      </c>
      <c r="Z1304" s="162" t="s">
        <v>1069</v>
      </c>
      <c r="AB1304" s="162" t="str">
        <f>UPPER(LEFT(A1304,3)&amp;YEAR(H1304)&amp;MONTH(H1304)&amp;DAY((H1304))&amp;LEFT(U1304,2)&amp;LEFT(V1304,2)&amp;LEFT(W1304,2))</f>
        <v>HAN20161217NIAN7È</v>
      </c>
      <c r="AC1304" s="162">
        <f>COUNTIF($AB$4:$AB$297,AB1304)</f>
        <v>0</v>
      </c>
      <c r="AD1304" s="162" t="str">
        <f>VLOOKUP(U1304,NIVEAUXADMIN!A:B,2,FALSE)</f>
        <v>HT10</v>
      </c>
      <c r="AE1304" s="162" t="str">
        <f>VLOOKUP(V1304,NIVEAUXADMIN!E:F,2,FALSE)</f>
        <v>HT101021</v>
      </c>
      <c r="AF1304" s="162" t="str">
        <f>VLOOKUP(W1304,NIVEAUXADMIN!I:J,2,FALSE)</f>
        <v>HT101021-03</v>
      </c>
      <c r="AG1304" s="162">
        <f>IF(SUMPRODUCT(($A$4:$A1304=A1304)*($V$4:$V1304=V1304))&gt;1,0,1)</f>
        <v>0</v>
      </c>
    </row>
    <row r="1305" spans="1:33" s="162" customFormat="1" ht="15" customHeight="1">
      <c r="A1305" s="162" t="s">
        <v>78</v>
      </c>
      <c r="B1305" s="162" t="s">
        <v>78</v>
      </c>
      <c r="C1305" s="162" t="s">
        <v>26</v>
      </c>
      <c r="E1305" s="162" t="s">
        <v>1913</v>
      </c>
      <c r="F1305" s="162" t="s">
        <v>16</v>
      </c>
      <c r="G1305" s="162" t="str">
        <f>CHOOSE(MONTH(H1305), "Janvier", "Fevrier", "Mars", "Avril", "Mai", "Juin", "Juillet", "Aout", "Septembre", "Octobre", "Novembre", "Decembre")</f>
        <v>Decembre</v>
      </c>
      <c r="H1305" s="153">
        <v>42721</v>
      </c>
      <c r="I1305" s="84" t="s">
        <v>1049</v>
      </c>
      <c r="J1305" s="162" t="s">
        <v>1053</v>
      </c>
      <c r="K1305" s="162" t="s">
        <v>1064</v>
      </c>
      <c r="L1305" s="72" t="s">
        <v>1914</v>
      </c>
      <c r="M1305" s="80" t="str">
        <f>IFERROR(VLOOKUP(K1305,REFERENCES!R:S,2,FALSE),"")</f>
        <v>Nombre</v>
      </c>
      <c r="N1305" s="154">
        <v>79</v>
      </c>
      <c r="O1305" s="75">
        <v>136</v>
      </c>
      <c r="P1305" s="75">
        <v>122</v>
      </c>
      <c r="Q1305" s="75">
        <v>124</v>
      </c>
      <c r="R1305" s="79">
        <v>382</v>
      </c>
      <c r="S1305" s="75">
        <v>79</v>
      </c>
      <c r="T1305" s="162" t="s">
        <v>1040</v>
      </c>
      <c r="U1305" s="162" t="s">
        <v>153</v>
      </c>
      <c r="V1305" s="162" t="s">
        <v>226</v>
      </c>
      <c r="W1305" s="86" t="s">
        <v>1776</v>
      </c>
      <c r="X1305" s="162" t="s">
        <v>1920</v>
      </c>
      <c r="Y1305" s="162" t="s">
        <v>1035</v>
      </c>
      <c r="Z1305" s="162" t="s">
        <v>1069</v>
      </c>
      <c r="AB1305" s="162" t="str">
        <f>UPPER(LEFT(A1305,3)&amp;YEAR(H1305)&amp;MONTH(H1305)&amp;DAY((H1305))&amp;LEFT(U1305,2)&amp;LEFT(V1305,2)&amp;LEFT(W1305,2))</f>
        <v>HAN20161217NIAN7È</v>
      </c>
      <c r="AC1305" s="162">
        <f>COUNTIF($AB$4:$AB$297,AB1305)</f>
        <v>0</v>
      </c>
      <c r="AD1305" s="162" t="str">
        <f>VLOOKUP(U1305,NIVEAUXADMIN!A:B,2,FALSE)</f>
        <v>HT10</v>
      </c>
      <c r="AE1305" s="162" t="str">
        <f>VLOOKUP(V1305,NIVEAUXADMIN!E:F,2,FALSE)</f>
        <v>HT101021</v>
      </c>
      <c r="AF1305" s="162" t="str">
        <f>VLOOKUP(W1305,NIVEAUXADMIN!I:J,2,FALSE)</f>
        <v>HT101021-03</v>
      </c>
      <c r="AG1305" s="162">
        <f>IF(SUMPRODUCT(($A$4:$A1305=A1305)*($V$4:$V1305=V1305))&gt;1,0,1)</f>
        <v>0</v>
      </c>
    </row>
    <row r="1306" spans="1:33" s="162" customFormat="1" ht="15" customHeight="1">
      <c r="A1306" s="162" t="s">
        <v>78</v>
      </c>
      <c r="B1306" s="162" t="s">
        <v>78</v>
      </c>
      <c r="C1306" s="162" t="s">
        <v>26</v>
      </c>
      <c r="E1306" s="162" t="s">
        <v>1913</v>
      </c>
      <c r="F1306" s="162" t="s">
        <v>16</v>
      </c>
      <c r="G1306" s="162" t="str">
        <f>CHOOSE(MONTH(H1306), "Janvier", "Fevrier", "Mars", "Avril", "Mai", "Juin", "Juillet", "Aout", "Septembre", "Octobre", "Novembre", "Decembre")</f>
        <v>Decembre</v>
      </c>
      <c r="H1306" s="153">
        <v>42721</v>
      </c>
      <c r="I1306" s="84" t="s">
        <v>1049</v>
      </c>
      <c r="J1306" s="162" t="s">
        <v>1053</v>
      </c>
      <c r="K1306" s="162" t="s">
        <v>1185</v>
      </c>
      <c r="L1306" s="72" t="s">
        <v>1916</v>
      </c>
      <c r="M1306" s="80" t="str">
        <f>IFERROR(VLOOKUP(K1306,REFERENCES!R:S,2,FALSE),"")</f>
        <v>Nombre</v>
      </c>
      <c r="N1306" s="154">
        <v>79</v>
      </c>
      <c r="O1306" s="75">
        <v>136</v>
      </c>
      <c r="P1306" s="75">
        <v>122</v>
      </c>
      <c r="Q1306" s="75">
        <v>124</v>
      </c>
      <c r="R1306" s="79">
        <v>382</v>
      </c>
      <c r="S1306" s="75">
        <v>79</v>
      </c>
      <c r="T1306" s="162" t="s">
        <v>1040</v>
      </c>
      <c r="U1306" s="162" t="s">
        <v>153</v>
      </c>
      <c r="V1306" s="162" t="s">
        <v>226</v>
      </c>
      <c r="W1306" s="86" t="s">
        <v>1776</v>
      </c>
      <c r="X1306" s="162" t="s">
        <v>1920</v>
      </c>
      <c r="Y1306" s="162" t="s">
        <v>1035</v>
      </c>
      <c r="Z1306" s="162" t="s">
        <v>1069</v>
      </c>
      <c r="AB1306" s="162" t="str">
        <f>UPPER(LEFT(A1306,3)&amp;YEAR(H1306)&amp;MONTH(H1306)&amp;DAY((H1306))&amp;LEFT(U1306,2)&amp;LEFT(V1306,2)&amp;LEFT(W1306,2))</f>
        <v>HAN20161217NIAN7È</v>
      </c>
      <c r="AC1306" s="162">
        <f>COUNTIF($AB$4:$AB$297,AB1306)</f>
        <v>0</v>
      </c>
      <c r="AD1306" s="162" t="str">
        <f>VLOOKUP(U1306,NIVEAUXADMIN!A:B,2,FALSE)</f>
        <v>HT10</v>
      </c>
      <c r="AE1306" s="162" t="str">
        <f>VLOOKUP(V1306,NIVEAUXADMIN!E:F,2,FALSE)</f>
        <v>HT101021</v>
      </c>
      <c r="AF1306" s="162" t="str">
        <f>VLOOKUP(W1306,NIVEAUXADMIN!I:J,2,FALSE)</f>
        <v>HT101021-03</v>
      </c>
      <c r="AG1306" s="162">
        <f>IF(SUMPRODUCT(($A$4:$A1306=A1306)*($V$4:$V1306=V1306))&gt;1,0,1)</f>
        <v>0</v>
      </c>
    </row>
    <row r="1307" spans="1:33" s="162" customFormat="1" ht="15" customHeight="1">
      <c r="A1307" s="162" t="s">
        <v>78</v>
      </c>
      <c r="B1307" s="162" t="s">
        <v>78</v>
      </c>
      <c r="C1307" s="162" t="s">
        <v>26</v>
      </c>
      <c r="E1307" s="162" t="s">
        <v>1913</v>
      </c>
      <c r="F1307" s="162" t="s">
        <v>16</v>
      </c>
      <c r="G1307" s="162" t="str">
        <f>CHOOSE(MONTH(H1307), "Janvier", "Fevrier", "Mars", "Avril", "Mai", "Juin", "Juillet", "Aout", "Septembre", "Octobre", "Novembre", "Decembre")</f>
        <v>Decembre</v>
      </c>
      <c r="H1307" s="153">
        <v>42721</v>
      </c>
      <c r="I1307" s="84" t="s">
        <v>1051</v>
      </c>
      <c r="J1307" s="162" t="s">
        <v>1052</v>
      </c>
      <c r="K1307" s="162" t="s">
        <v>1061</v>
      </c>
      <c r="L1307" s="72"/>
      <c r="M1307" s="80" t="str">
        <f>IFERROR(VLOOKUP(K1307,REFERENCES!R:S,2,FALSE),"")</f>
        <v>Nombre</v>
      </c>
      <c r="N1307" s="154">
        <v>158</v>
      </c>
      <c r="O1307" s="75">
        <v>136</v>
      </c>
      <c r="P1307" s="75">
        <v>122</v>
      </c>
      <c r="Q1307" s="75">
        <v>124</v>
      </c>
      <c r="R1307" s="79">
        <v>382</v>
      </c>
      <c r="S1307" s="75">
        <v>79</v>
      </c>
      <c r="T1307" s="162" t="s">
        <v>1040</v>
      </c>
      <c r="U1307" s="162" t="s">
        <v>153</v>
      </c>
      <c r="V1307" s="162" t="s">
        <v>226</v>
      </c>
      <c r="W1307" s="86" t="s">
        <v>1776</v>
      </c>
      <c r="X1307" s="162" t="s">
        <v>1920</v>
      </c>
      <c r="Y1307" s="162" t="s">
        <v>1035</v>
      </c>
      <c r="Z1307" s="162" t="s">
        <v>1069</v>
      </c>
      <c r="AB1307" s="162" t="str">
        <f>UPPER(LEFT(A1307,3)&amp;YEAR(H1307)&amp;MONTH(H1307)&amp;DAY((H1307))&amp;LEFT(U1307,2)&amp;LEFT(V1307,2)&amp;LEFT(W1307,2))</f>
        <v>HAN20161217NIAN7È</v>
      </c>
      <c r="AC1307" s="162">
        <f>COUNTIF($AB$4:$AB$297,AB1307)</f>
        <v>0</v>
      </c>
      <c r="AD1307" s="162" t="str">
        <f>VLOOKUP(U1307,NIVEAUXADMIN!A:B,2,FALSE)</f>
        <v>HT10</v>
      </c>
      <c r="AE1307" s="162" t="str">
        <f>VLOOKUP(V1307,NIVEAUXADMIN!E:F,2,FALSE)</f>
        <v>HT101021</v>
      </c>
      <c r="AF1307" s="162" t="str">
        <f>VLOOKUP(W1307,NIVEAUXADMIN!I:J,2,FALSE)</f>
        <v>HT101021-03</v>
      </c>
      <c r="AG1307" s="162">
        <f>IF(SUMPRODUCT(($A$4:$A1307=A1307)*($V$4:$V1307=V1307))&gt;1,0,1)</f>
        <v>0</v>
      </c>
    </row>
    <row r="1308" spans="1:33" s="162" customFormat="1" ht="15" customHeight="1">
      <c r="A1308" s="162" t="s">
        <v>78</v>
      </c>
      <c r="B1308" s="162" t="s">
        <v>78</v>
      </c>
      <c r="C1308" s="162" t="s">
        <v>26</v>
      </c>
      <c r="E1308" s="162" t="s">
        <v>1913</v>
      </c>
      <c r="F1308" s="162" t="s">
        <v>16</v>
      </c>
      <c r="G1308" s="162" t="str">
        <f>CHOOSE(MONTH(H1308), "Janvier", "Fevrier", "Mars", "Avril", "Mai", "Juin", "Juillet", "Aout", "Septembre", "Octobre", "Novembre", "Decembre")</f>
        <v>Decembre</v>
      </c>
      <c r="H1308" s="153">
        <v>42721</v>
      </c>
      <c r="I1308" s="84" t="s">
        <v>1051</v>
      </c>
      <c r="J1308" s="162" t="s">
        <v>1052</v>
      </c>
      <c r="K1308" s="162" t="s">
        <v>1058</v>
      </c>
      <c r="L1308" s="72"/>
      <c r="M1308" s="80" t="str">
        <f>IFERROR(VLOOKUP(K1308,REFERENCES!R:S,2,FALSE),"")</f>
        <v>Nombre</v>
      </c>
      <c r="N1308" s="154">
        <v>158</v>
      </c>
      <c r="O1308" s="75">
        <v>136</v>
      </c>
      <c r="P1308" s="75">
        <v>122</v>
      </c>
      <c r="Q1308" s="75">
        <v>124</v>
      </c>
      <c r="R1308" s="79">
        <v>382</v>
      </c>
      <c r="S1308" s="75">
        <v>79</v>
      </c>
      <c r="T1308" s="162" t="s">
        <v>1040</v>
      </c>
      <c r="U1308" s="162" t="s">
        <v>153</v>
      </c>
      <c r="V1308" s="162" t="s">
        <v>226</v>
      </c>
      <c r="W1308" s="86" t="s">
        <v>1776</v>
      </c>
      <c r="X1308" s="162" t="s">
        <v>1920</v>
      </c>
      <c r="Y1308" s="162" t="s">
        <v>1035</v>
      </c>
      <c r="Z1308" s="162" t="s">
        <v>1069</v>
      </c>
      <c r="AB1308" s="162" t="str">
        <f>UPPER(LEFT(A1308,3)&amp;YEAR(H1308)&amp;MONTH(H1308)&amp;DAY((H1308))&amp;LEFT(U1308,2)&amp;LEFT(V1308,2)&amp;LEFT(W1308,2))</f>
        <v>HAN20161217NIAN7È</v>
      </c>
      <c r="AC1308" s="162">
        <f>COUNTIF($AB$4:$AB$297,AB1308)</f>
        <v>0</v>
      </c>
      <c r="AD1308" s="162" t="str">
        <f>VLOOKUP(U1308,NIVEAUXADMIN!A:B,2,FALSE)</f>
        <v>HT10</v>
      </c>
      <c r="AE1308" s="162" t="str">
        <f>VLOOKUP(V1308,NIVEAUXADMIN!E:F,2,FALSE)</f>
        <v>HT101021</v>
      </c>
      <c r="AF1308" s="162" t="str">
        <f>VLOOKUP(W1308,NIVEAUXADMIN!I:J,2,FALSE)</f>
        <v>HT101021-03</v>
      </c>
      <c r="AG1308" s="162">
        <f>IF(SUMPRODUCT(($A$4:$A1308=A1308)*($V$4:$V1308=V1308))&gt;1,0,1)</f>
        <v>0</v>
      </c>
    </row>
    <row r="1309" spans="1:33" s="162" customFormat="1" ht="15" customHeight="1">
      <c r="A1309" s="162" t="s">
        <v>78</v>
      </c>
      <c r="B1309" s="162" t="s">
        <v>78</v>
      </c>
      <c r="C1309" s="162" t="s">
        <v>26</v>
      </c>
      <c r="E1309" s="162" t="s">
        <v>1913</v>
      </c>
      <c r="F1309" s="162" t="s">
        <v>16</v>
      </c>
      <c r="G1309" s="162" t="str">
        <f>CHOOSE(MONTH(H1309), "Janvier", "Fevrier", "Mars", "Avril", "Mai", "Juin", "Juillet", "Aout", "Septembre", "Octobre", "Novembre", "Decembre")</f>
        <v>Decembre</v>
      </c>
      <c r="H1309" s="153">
        <v>42724</v>
      </c>
      <c r="I1309" s="84" t="s">
        <v>1051</v>
      </c>
      <c r="J1309" s="162" t="s">
        <v>1052</v>
      </c>
      <c r="K1309" s="162" t="s">
        <v>1065</v>
      </c>
      <c r="L1309" s="72"/>
      <c r="M1309" s="80" t="str">
        <f>IFERROR(VLOOKUP(K1309,REFERENCES!R:S,2,FALSE),"")</f>
        <v>N/A</v>
      </c>
      <c r="N1309" s="154">
        <v>109</v>
      </c>
      <c r="O1309" s="75">
        <v>181</v>
      </c>
      <c r="P1309" s="75">
        <v>165</v>
      </c>
      <c r="Q1309" s="75">
        <v>179</v>
      </c>
      <c r="R1309" s="79">
        <v>525</v>
      </c>
      <c r="S1309" s="75">
        <v>109</v>
      </c>
      <c r="T1309" s="162" t="s">
        <v>1040</v>
      </c>
      <c r="U1309" s="162" t="s">
        <v>153</v>
      </c>
      <c r="V1309" s="162" t="s">
        <v>226</v>
      </c>
      <c r="W1309" s="86" t="s">
        <v>1776</v>
      </c>
      <c r="X1309" s="162" t="s">
        <v>1922</v>
      </c>
      <c r="Y1309" s="162" t="s">
        <v>1035</v>
      </c>
      <c r="Z1309" s="162" t="s">
        <v>1069</v>
      </c>
      <c r="AA1309" s="162" t="s">
        <v>1917</v>
      </c>
      <c r="AB1309" s="162" t="str">
        <f>UPPER(LEFT(A1309,3)&amp;YEAR(H1309)&amp;MONTH(H1309)&amp;DAY((H1309))&amp;LEFT(U1309,2)&amp;LEFT(V1309,2)&amp;LEFT(W1309,2))</f>
        <v>HAN20161220NIAN7È</v>
      </c>
      <c r="AC1309" s="162">
        <f>COUNTIF($AB$4:$AB$297,AB1309)</f>
        <v>0</v>
      </c>
      <c r="AD1309" s="162" t="str">
        <f>VLOOKUP(U1309,NIVEAUXADMIN!A:B,2,FALSE)</f>
        <v>HT10</v>
      </c>
      <c r="AE1309" s="162" t="str">
        <f>VLOOKUP(V1309,NIVEAUXADMIN!E:F,2,FALSE)</f>
        <v>HT101021</v>
      </c>
      <c r="AF1309" s="162" t="str">
        <f>VLOOKUP(W1309,NIVEAUXADMIN!I:J,2,FALSE)</f>
        <v>HT101021-03</v>
      </c>
      <c r="AG1309" s="162">
        <f>IF(SUMPRODUCT(($A$4:$A1309=A1309)*($V$4:$V1309=V1309))&gt;1,0,1)</f>
        <v>0</v>
      </c>
    </row>
    <row r="1310" spans="1:33" s="162" customFormat="1" ht="15" customHeight="1">
      <c r="A1310" s="162" t="s">
        <v>78</v>
      </c>
      <c r="B1310" s="162" t="s">
        <v>78</v>
      </c>
      <c r="C1310" s="162" t="s">
        <v>26</v>
      </c>
      <c r="E1310" s="162" t="s">
        <v>1913</v>
      </c>
      <c r="F1310" s="162" t="s">
        <v>16</v>
      </c>
      <c r="G1310" s="162" t="str">
        <f>CHOOSE(MONTH(H1310), "Janvier", "Fevrier", "Mars", "Avril", "Mai", "Juin", "Juillet", "Aout", "Septembre", "Octobre", "Novembre", "Decembre")</f>
        <v>Decembre</v>
      </c>
      <c r="H1310" s="153">
        <v>42724</v>
      </c>
      <c r="I1310" s="84" t="s">
        <v>1051</v>
      </c>
      <c r="J1310" s="162" t="s">
        <v>1052</v>
      </c>
      <c r="K1310" s="162" t="s">
        <v>1056</v>
      </c>
      <c r="L1310" s="72"/>
      <c r="M1310" s="80" t="str">
        <f>IFERROR(VLOOKUP(K1310,REFERENCES!R:S,2,FALSE),"")</f>
        <v>Nombre</v>
      </c>
      <c r="N1310" s="154">
        <v>109</v>
      </c>
      <c r="O1310" s="75">
        <v>181</v>
      </c>
      <c r="P1310" s="75">
        <v>165</v>
      </c>
      <c r="Q1310" s="75">
        <v>179</v>
      </c>
      <c r="R1310" s="79">
        <v>525</v>
      </c>
      <c r="S1310" s="75">
        <v>109</v>
      </c>
      <c r="T1310" s="162" t="s">
        <v>1040</v>
      </c>
      <c r="U1310" s="162" t="s">
        <v>153</v>
      </c>
      <c r="V1310" s="162" t="s">
        <v>226</v>
      </c>
      <c r="W1310" s="86" t="s">
        <v>1776</v>
      </c>
      <c r="X1310" s="162" t="s">
        <v>1922</v>
      </c>
      <c r="Y1310" s="162" t="s">
        <v>1035</v>
      </c>
      <c r="Z1310" s="162" t="s">
        <v>1069</v>
      </c>
      <c r="AB1310" s="162" t="str">
        <f>UPPER(LEFT(A1310,3)&amp;YEAR(H1310)&amp;MONTH(H1310)&amp;DAY((H1310))&amp;LEFT(U1310,2)&amp;LEFT(V1310,2)&amp;LEFT(W1310,2))</f>
        <v>HAN20161220NIAN7È</v>
      </c>
      <c r="AC1310" s="162">
        <f>COUNTIF($AB$4:$AB$297,AB1310)</f>
        <v>0</v>
      </c>
      <c r="AD1310" s="162" t="str">
        <f>VLOOKUP(U1310,NIVEAUXADMIN!A:B,2,FALSE)</f>
        <v>HT10</v>
      </c>
      <c r="AE1310" s="162" t="str">
        <f>VLOOKUP(V1310,NIVEAUXADMIN!E:F,2,FALSE)</f>
        <v>HT101021</v>
      </c>
      <c r="AF1310" s="162" t="str">
        <f>VLOOKUP(W1310,NIVEAUXADMIN!I:J,2,FALSE)</f>
        <v>HT101021-03</v>
      </c>
      <c r="AG1310" s="162">
        <f>IF(SUMPRODUCT(($A$4:$A1310=A1310)*($V$4:$V1310=V1310))&gt;1,0,1)</f>
        <v>0</v>
      </c>
    </row>
    <row r="1311" spans="1:33" s="162" customFormat="1" ht="15" customHeight="1">
      <c r="A1311" s="162" t="s">
        <v>78</v>
      </c>
      <c r="B1311" s="162" t="s">
        <v>78</v>
      </c>
      <c r="C1311" s="162" t="s">
        <v>26</v>
      </c>
      <c r="E1311" s="162" t="s">
        <v>1913</v>
      </c>
      <c r="F1311" s="162" t="s">
        <v>16</v>
      </c>
      <c r="G1311" s="162" t="str">
        <f>CHOOSE(MONTH(H1311), "Janvier", "Fevrier", "Mars", "Avril", "Mai", "Juin", "Juillet", "Aout", "Septembre", "Octobre", "Novembre", "Decembre")</f>
        <v>Decembre</v>
      </c>
      <c r="H1311" s="153">
        <v>42724</v>
      </c>
      <c r="I1311" s="84" t="s">
        <v>1049</v>
      </c>
      <c r="J1311" s="162" t="s">
        <v>1053</v>
      </c>
      <c r="K1311" s="162" t="s">
        <v>1064</v>
      </c>
      <c r="L1311" s="72" t="s">
        <v>1914</v>
      </c>
      <c r="M1311" s="80" t="str">
        <f>IFERROR(VLOOKUP(K1311,REFERENCES!R:S,2,FALSE),"")</f>
        <v>Nombre</v>
      </c>
      <c r="N1311" s="154">
        <v>109</v>
      </c>
      <c r="O1311" s="75">
        <v>181</v>
      </c>
      <c r="P1311" s="75">
        <v>165</v>
      </c>
      <c r="Q1311" s="75">
        <v>179</v>
      </c>
      <c r="R1311" s="79">
        <v>525</v>
      </c>
      <c r="S1311" s="75">
        <v>109</v>
      </c>
      <c r="T1311" s="162" t="s">
        <v>1040</v>
      </c>
      <c r="U1311" s="162" t="s">
        <v>153</v>
      </c>
      <c r="V1311" s="162" t="s">
        <v>226</v>
      </c>
      <c r="W1311" s="86" t="s">
        <v>1776</v>
      </c>
      <c r="X1311" s="162" t="s">
        <v>1922</v>
      </c>
      <c r="Y1311" s="162" t="s">
        <v>1035</v>
      </c>
      <c r="Z1311" s="162" t="s">
        <v>1069</v>
      </c>
      <c r="AB1311" s="162" t="str">
        <f>UPPER(LEFT(A1311,3)&amp;YEAR(H1311)&amp;MONTH(H1311)&amp;DAY((H1311))&amp;LEFT(U1311,2)&amp;LEFT(V1311,2)&amp;LEFT(W1311,2))</f>
        <v>HAN20161220NIAN7È</v>
      </c>
      <c r="AC1311" s="162">
        <f>COUNTIF($AB$4:$AB$297,AB1311)</f>
        <v>0</v>
      </c>
      <c r="AD1311" s="162" t="str">
        <f>VLOOKUP(U1311,NIVEAUXADMIN!A:B,2,FALSE)</f>
        <v>HT10</v>
      </c>
      <c r="AE1311" s="162" t="str">
        <f>VLOOKUP(V1311,NIVEAUXADMIN!E:F,2,FALSE)</f>
        <v>HT101021</v>
      </c>
      <c r="AF1311" s="162" t="str">
        <f>VLOOKUP(W1311,NIVEAUXADMIN!I:J,2,FALSE)</f>
        <v>HT101021-03</v>
      </c>
      <c r="AG1311" s="162">
        <f>IF(SUMPRODUCT(($A$4:$A1311=A1311)*($V$4:$V1311=V1311))&gt;1,0,1)</f>
        <v>0</v>
      </c>
    </row>
    <row r="1312" spans="1:33" s="162" customFormat="1" ht="15" customHeight="1">
      <c r="A1312" s="162" t="s">
        <v>78</v>
      </c>
      <c r="B1312" s="162" t="s">
        <v>78</v>
      </c>
      <c r="C1312" s="162" t="s">
        <v>26</v>
      </c>
      <c r="E1312" s="162" t="s">
        <v>1913</v>
      </c>
      <c r="F1312" s="162" t="s">
        <v>16</v>
      </c>
      <c r="G1312" s="162" t="str">
        <f>CHOOSE(MONTH(H1312), "Janvier", "Fevrier", "Mars", "Avril", "Mai", "Juin", "Juillet", "Aout", "Septembre", "Octobre", "Novembre", "Decembre")</f>
        <v>Decembre</v>
      </c>
      <c r="H1312" s="153">
        <v>42724</v>
      </c>
      <c r="I1312" s="84" t="s">
        <v>1049</v>
      </c>
      <c r="J1312" s="162" t="s">
        <v>1053</v>
      </c>
      <c r="K1312" s="162" t="s">
        <v>1185</v>
      </c>
      <c r="L1312" s="72" t="s">
        <v>1916</v>
      </c>
      <c r="M1312" s="80" t="str">
        <f>IFERROR(VLOOKUP(K1312,REFERENCES!R:S,2,FALSE),"")</f>
        <v>Nombre</v>
      </c>
      <c r="N1312" s="154">
        <v>109</v>
      </c>
      <c r="O1312" s="75">
        <v>181</v>
      </c>
      <c r="P1312" s="75">
        <v>165</v>
      </c>
      <c r="Q1312" s="75">
        <v>179</v>
      </c>
      <c r="R1312" s="79">
        <v>525</v>
      </c>
      <c r="S1312" s="75">
        <v>109</v>
      </c>
      <c r="T1312" s="162" t="s">
        <v>1040</v>
      </c>
      <c r="U1312" s="162" t="s">
        <v>153</v>
      </c>
      <c r="V1312" s="162" t="s">
        <v>226</v>
      </c>
      <c r="W1312" s="86" t="s">
        <v>1776</v>
      </c>
      <c r="X1312" s="162" t="s">
        <v>1922</v>
      </c>
      <c r="Y1312" s="162" t="s">
        <v>1035</v>
      </c>
      <c r="Z1312" s="162" t="s">
        <v>1069</v>
      </c>
      <c r="AB1312" s="162" t="str">
        <f>UPPER(LEFT(A1312,3)&amp;YEAR(H1312)&amp;MONTH(H1312)&amp;DAY((H1312))&amp;LEFT(U1312,2)&amp;LEFT(V1312,2)&amp;LEFT(W1312,2))</f>
        <v>HAN20161220NIAN7È</v>
      </c>
      <c r="AC1312" s="162">
        <f>COUNTIF($AB$4:$AB$297,AB1312)</f>
        <v>0</v>
      </c>
      <c r="AD1312" s="162" t="str">
        <f>VLOOKUP(U1312,NIVEAUXADMIN!A:B,2,FALSE)</f>
        <v>HT10</v>
      </c>
      <c r="AE1312" s="162" t="str">
        <f>VLOOKUP(V1312,NIVEAUXADMIN!E:F,2,FALSE)</f>
        <v>HT101021</v>
      </c>
      <c r="AF1312" s="162" t="str">
        <f>VLOOKUP(W1312,NIVEAUXADMIN!I:J,2,FALSE)</f>
        <v>HT101021-03</v>
      </c>
      <c r="AG1312" s="162">
        <f>IF(SUMPRODUCT(($A$4:$A1312=A1312)*($V$4:$V1312=V1312))&gt;1,0,1)</f>
        <v>0</v>
      </c>
    </row>
    <row r="1313" spans="1:33" s="162" customFormat="1" ht="15" customHeight="1">
      <c r="A1313" s="162" t="s">
        <v>78</v>
      </c>
      <c r="B1313" s="162" t="s">
        <v>78</v>
      </c>
      <c r="C1313" s="162" t="s">
        <v>26</v>
      </c>
      <c r="E1313" s="162" t="s">
        <v>1913</v>
      </c>
      <c r="F1313" s="162" t="s">
        <v>16</v>
      </c>
      <c r="G1313" s="162" t="str">
        <f>CHOOSE(MONTH(H1313), "Janvier", "Fevrier", "Mars", "Avril", "Mai", "Juin", "Juillet", "Aout", "Septembre", "Octobre", "Novembre", "Decembre")</f>
        <v>Decembre</v>
      </c>
      <c r="H1313" s="153">
        <v>42724</v>
      </c>
      <c r="I1313" s="84" t="s">
        <v>1051</v>
      </c>
      <c r="J1313" s="162" t="s">
        <v>1052</v>
      </c>
      <c r="K1313" s="162" t="s">
        <v>1061</v>
      </c>
      <c r="L1313" s="72"/>
      <c r="M1313" s="80" t="str">
        <f>IFERROR(VLOOKUP(K1313,REFERENCES!R:S,2,FALSE),"")</f>
        <v>Nombre</v>
      </c>
      <c r="N1313" s="154">
        <v>218</v>
      </c>
      <c r="O1313" s="75">
        <v>181</v>
      </c>
      <c r="P1313" s="75">
        <v>165</v>
      </c>
      <c r="Q1313" s="75">
        <v>179</v>
      </c>
      <c r="R1313" s="79">
        <v>525</v>
      </c>
      <c r="S1313" s="75">
        <v>109</v>
      </c>
      <c r="T1313" s="162" t="s">
        <v>1040</v>
      </c>
      <c r="U1313" s="162" t="s">
        <v>153</v>
      </c>
      <c r="V1313" s="162" t="s">
        <v>226</v>
      </c>
      <c r="W1313" s="86" t="s">
        <v>1776</v>
      </c>
      <c r="X1313" s="162" t="s">
        <v>1922</v>
      </c>
      <c r="Y1313" s="162" t="s">
        <v>1035</v>
      </c>
      <c r="Z1313" s="162" t="s">
        <v>1069</v>
      </c>
      <c r="AB1313" s="162" t="str">
        <f>UPPER(LEFT(A1313,3)&amp;YEAR(H1313)&amp;MONTH(H1313)&amp;DAY((H1313))&amp;LEFT(U1313,2)&amp;LEFT(V1313,2)&amp;LEFT(W1313,2))</f>
        <v>HAN20161220NIAN7È</v>
      </c>
      <c r="AC1313" s="162">
        <f>COUNTIF($AB$4:$AB$297,AB1313)</f>
        <v>0</v>
      </c>
      <c r="AD1313" s="162" t="str">
        <f>VLOOKUP(U1313,NIVEAUXADMIN!A:B,2,FALSE)</f>
        <v>HT10</v>
      </c>
      <c r="AE1313" s="162" t="str">
        <f>VLOOKUP(V1313,NIVEAUXADMIN!E:F,2,FALSE)</f>
        <v>HT101021</v>
      </c>
      <c r="AF1313" s="162" t="str">
        <f>VLOOKUP(W1313,NIVEAUXADMIN!I:J,2,FALSE)</f>
        <v>HT101021-03</v>
      </c>
      <c r="AG1313" s="162">
        <f>IF(SUMPRODUCT(($A$4:$A1313=A1313)*($V$4:$V1313=V1313))&gt;1,0,1)</f>
        <v>0</v>
      </c>
    </row>
    <row r="1314" spans="1:33" s="162" customFormat="1" ht="15" customHeight="1">
      <c r="A1314" s="162" t="s">
        <v>78</v>
      </c>
      <c r="B1314" s="162" t="s">
        <v>78</v>
      </c>
      <c r="C1314" s="162" t="s">
        <v>26</v>
      </c>
      <c r="E1314" s="162" t="s">
        <v>1913</v>
      </c>
      <c r="F1314" s="162" t="s">
        <v>16</v>
      </c>
      <c r="G1314" s="162" t="str">
        <f>CHOOSE(MONTH(H1314), "Janvier", "Fevrier", "Mars", "Avril", "Mai", "Juin", "Juillet", "Aout", "Septembre", "Octobre", "Novembre", "Decembre")</f>
        <v>Decembre</v>
      </c>
      <c r="H1314" s="153">
        <v>42724</v>
      </c>
      <c r="I1314" s="84" t="s">
        <v>1051</v>
      </c>
      <c r="J1314" s="162" t="s">
        <v>1052</v>
      </c>
      <c r="K1314" s="162" t="s">
        <v>1058</v>
      </c>
      <c r="L1314" s="72"/>
      <c r="M1314" s="80" t="str">
        <f>IFERROR(VLOOKUP(K1314,REFERENCES!R:S,2,FALSE),"")</f>
        <v>Nombre</v>
      </c>
      <c r="N1314" s="154">
        <v>218</v>
      </c>
      <c r="O1314" s="75">
        <v>181</v>
      </c>
      <c r="P1314" s="75">
        <v>165</v>
      </c>
      <c r="Q1314" s="75">
        <v>179</v>
      </c>
      <c r="R1314" s="79">
        <v>525</v>
      </c>
      <c r="S1314" s="75">
        <v>109</v>
      </c>
      <c r="T1314" s="162" t="s">
        <v>1040</v>
      </c>
      <c r="U1314" s="162" t="s">
        <v>153</v>
      </c>
      <c r="V1314" s="162" t="s">
        <v>226</v>
      </c>
      <c r="W1314" s="86" t="s">
        <v>1776</v>
      </c>
      <c r="X1314" s="162" t="s">
        <v>1922</v>
      </c>
      <c r="Y1314" s="162" t="s">
        <v>1035</v>
      </c>
      <c r="Z1314" s="162" t="s">
        <v>1069</v>
      </c>
      <c r="AB1314" s="162" t="str">
        <f>UPPER(LEFT(A1314,3)&amp;YEAR(H1314)&amp;MONTH(H1314)&amp;DAY((H1314))&amp;LEFT(U1314,2)&amp;LEFT(V1314,2)&amp;LEFT(W1314,2))</f>
        <v>HAN20161220NIAN7È</v>
      </c>
      <c r="AC1314" s="162">
        <f>COUNTIF($AB$4:$AB$297,AB1314)</f>
        <v>0</v>
      </c>
      <c r="AD1314" s="162" t="str">
        <f>VLOOKUP(U1314,NIVEAUXADMIN!A:B,2,FALSE)</f>
        <v>HT10</v>
      </c>
      <c r="AE1314" s="162" t="str">
        <f>VLOOKUP(V1314,NIVEAUXADMIN!E:F,2,FALSE)</f>
        <v>HT101021</v>
      </c>
      <c r="AF1314" s="162" t="str">
        <f>VLOOKUP(W1314,NIVEAUXADMIN!I:J,2,FALSE)</f>
        <v>HT101021-03</v>
      </c>
      <c r="AG1314" s="162">
        <f>IF(SUMPRODUCT(($A$4:$A1314=A1314)*($V$4:$V1314=V1314))&gt;1,0,1)</f>
        <v>0</v>
      </c>
    </row>
    <row r="1315" spans="1:33" s="162" customFormat="1" ht="15" customHeight="1">
      <c r="A1315" s="162" t="s">
        <v>78</v>
      </c>
      <c r="B1315" s="162" t="s">
        <v>78</v>
      </c>
      <c r="C1315" s="162" t="s">
        <v>26</v>
      </c>
      <c r="E1315" s="162" t="s">
        <v>1913</v>
      </c>
      <c r="F1315" s="162" t="s">
        <v>16</v>
      </c>
      <c r="G1315" s="162" t="str">
        <f>CHOOSE(MONTH(H1315), "Janvier", "Fevrier", "Mars", "Avril", "Mai", "Juin", "Juillet", "Aout", "Septembre", "Octobre", "Novembre", "Decembre")</f>
        <v>Decembre</v>
      </c>
      <c r="H1315" s="153">
        <v>42716</v>
      </c>
      <c r="I1315" s="84" t="s">
        <v>1051</v>
      </c>
      <c r="J1315" s="162" t="s">
        <v>1052</v>
      </c>
      <c r="K1315" s="162" t="s">
        <v>1065</v>
      </c>
      <c r="L1315" s="72"/>
      <c r="M1315" s="80" t="str">
        <f>IFERROR(VLOOKUP(K1315,REFERENCES!R:S,2,FALSE),"")</f>
        <v>N/A</v>
      </c>
      <c r="N1315" s="154">
        <v>44</v>
      </c>
      <c r="O1315" s="75">
        <v>54</v>
      </c>
      <c r="P1315" s="75">
        <v>59</v>
      </c>
      <c r="Q1315" s="75">
        <v>61</v>
      </c>
      <c r="R1315" s="79">
        <v>174</v>
      </c>
      <c r="S1315" s="75">
        <v>44</v>
      </c>
      <c r="T1315" s="162" t="s">
        <v>1040</v>
      </c>
      <c r="U1315" s="162" t="s">
        <v>153</v>
      </c>
      <c r="V1315" s="162" t="s">
        <v>293</v>
      </c>
      <c r="W1315" s="86" t="s">
        <v>1357</v>
      </c>
      <c r="X1315" s="162" t="s">
        <v>1918</v>
      </c>
      <c r="Y1315" s="162" t="s">
        <v>1035</v>
      </c>
      <c r="Z1315" s="162" t="s">
        <v>1069</v>
      </c>
      <c r="AA1315" s="162" t="s">
        <v>1917</v>
      </c>
      <c r="AB1315" s="162" t="str">
        <f>UPPER(LEFT(A1315,3)&amp;YEAR(H1315)&amp;MONTH(H1315)&amp;DAY((H1315))&amp;LEFT(U1315,2)&amp;LEFT(V1315,2)&amp;LEFT(W1315,2))</f>
        <v>HAN20161212NIL'1È</v>
      </c>
      <c r="AC1315" s="162">
        <f>COUNTIF($AB$4:$AB$297,AB1315)</f>
        <v>0</v>
      </c>
      <c r="AD1315" s="162" t="str">
        <f>VLOOKUP(U1315,NIVEAUXADMIN!A:B,2,FALSE)</f>
        <v>HT10</v>
      </c>
      <c r="AE1315" s="162" t="str">
        <f>VLOOKUP(V1315,NIVEAUXADMIN!E:F,2,FALSE)</f>
        <v>HT101023</v>
      </c>
      <c r="AF1315" s="162" t="str">
        <f>VLOOKUP(W1315,NIVEAUXADMIN!I:J,2,FALSE)</f>
        <v>HT101023-01</v>
      </c>
      <c r="AG1315" s="162">
        <f>IF(SUMPRODUCT(($A$4:$A1315=A1315)*($V$4:$V1315=V1315))&gt;1,0,1)</f>
        <v>1</v>
      </c>
    </row>
    <row r="1316" spans="1:33" s="162" customFormat="1" ht="15" customHeight="1">
      <c r="A1316" s="162" t="s">
        <v>78</v>
      </c>
      <c r="B1316" s="162" t="s">
        <v>78</v>
      </c>
      <c r="C1316" s="162" t="s">
        <v>26</v>
      </c>
      <c r="E1316" s="162" t="s">
        <v>1913</v>
      </c>
      <c r="F1316" s="162" t="s">
        <v>16</v>
      </c>
      <c r="G1316" s="162" t="str">
        <f>CHOOSE(MONTH(H1316), "Janvier", "Fevrier", "Mars", "Avril", "Mai", "Juin", "Juillet", "Aout", "Septembre", "Octobre", "Novembre", "Decembre")</f>
        <v>Decembre</v>
      </c>
      <c r="H1316" s="153">
        <v>42716</v>
      </c>
      <c r="I1316" s="84" t="s">
        <v>1051</v>
      </c>
      <c r="J1316" s="162" t="s">
        <v>1052</v>
      </c>
      <c r="K1316" s="162" t="s">
        <v>1056</v>
      </c>
      <c r="L1316" s="72"/>
      <c r="M1316" s="80" t="str">
        <f>IFERROR(VLOOKUP(K1316,REFERENCES!R:S,2,FALSE),"")</f>
        <v>Nombre</v>
      </c>
      <c r="N1316" s="154">
        <v>44</v>
      </c>
      <c r="O1316" s="75">
        <v>54</v>
      </c>
      <c r="P1316" s="75">
        <v>59</v>
      </c>
      <c r="Q1316" s="75">
        <v>61</v>
      </c>
      <c r="R1316" s="79">
        <v>174</v>
      </c>
      <c r="S1316" s="75">
        <v>44</v>
      </c>
      <c r="T1316" s="162" t="s">
        <v>1040</v>
      </c>
      <c r="U1316" s="162" t="s">
        <v>153</v>
      </c>
      <c r="V1316" s="162" t="s">
        <v>293</v>
      </c>
      <c r="W1316" s="86" t="s">
        <v>1357</v>
      </c>
      <c r="X1316" s="162" t="s">
        <v>1918</v>
      </c>
      <c r="Y1316" s="162" t="s">
        <v>1035</v>
      </c>
      <c r="Z1316" s="162" t="s">
        <v>1069</v>
      </c>
      <c r="AB1316" s="162" t="str">
        <f>UPPER(LEFT(A1316,3)&amp;YEAR(H1316)&amp;MONTH(H1316)&amp;DAY((H1316))&amp;LEFT(U1316,2)&amp;LEFT(V1316,2)&amp;LEFT(W1316,2))</f>
        <v>HAN20161212NIL'1È</v>
      </c>
      <c r="AC1316" s="162">
        <f>COUNTIF($AB$4:$AB$297,AB1316)</f>
        <v>0</v>
      </c>
      <c r="AD1316" s="162" t="str">
        <f>VLOOKUP(U1316,NIVEAUXADMIN!A:B,2,FALSE)</f>
        <v>HT10</v>
      </c>
      <c r="AE1316" s="162" t="str">
        <f>VLOOKUP(V1316,NIVEAUXADMIN!E:F,2,FALSE)</f>
        <v>HT101023</v>
      </c>
      <c r="AF1316" s="162" t="str">
        <f>VLOOKUP(W1316,NIVEAUXADMIN!I:J,2,FALSE)</f>
        <v>HT101023-01</v>
      </c>
      <c r="AG1316" s="162">
        <f>IF(SUMPRODUCT(($A$4:$A1316=A1316)*($V$4:$V1316=V1316))&gt;1,0,1)</f>
        <v>0</v>
      </c>
    </row>
    <row r="1317" spans="1:33" s="162" customFormat="1" ht="15" customHeight="1">
      <c r="A1317" s="162" t="s">
        <v>78</v>
      </c>
      <c r="B1317" s="162" t="s">
        <v>78</v>
      </c>
      <c r="C1317" s="162" t="s">
        <v>26</v>
      </c>
      <c r="E1317" s="162" t="s">
        <v>1913</v>
      </c>
      <c r="F1317" s="162" t="s">
        <v>16</v>
      </c>
      <c r="G1317" s="162" t="str">
        <f>CHOOSE(MONTH(H1317), "Janvier", "Fevrier", "Mars", "Avril", "Mai", "Juin", "Juillet", "Aout", "Septembre", "Octobre", "Novembre", "Decembre")</f>
        <v>Decembre</v>
      </c>
      <c r="H1317" s="153">
        <v>42716</v>
      </c>
      <c r="I1317" s="84" t="s">
        <v>1049</v>
      </c>
      <c r="J1317" s="162" t="s">
        <v>1053</v>
      </c>
      <c r="K1317" s="162" t="s">
        <v>1064</v>
      </c>
      <c r="L1317" s="72" t="s">
        <v>1914</v>
      </c>
      <c r="M1317" s="80" t="str">
        <f>IFERROR(VLOOKUP(K1317,REFERENCES!R:S,2,FALSE),"")</f>
        <v>Nombre</v>
      </c>
      <c r="N1317" s="154">
        <v>44</v>
      </c>
      <c r="O1317" s="75">
        <v>54</v>
      </c>
      <c r="P1317" s="75">
        <v>59</v>
      </c>
      <c r="Q1317" s="75">
        <v>61</v>
      </c>
      <c r="R1317" s="79">
        <v>174</v>
      </c>
      <c r="S1317" s="75">
        <v>44</v>
      </c>
      <c r="T1317" s="162" t="s">
        <v>1040</v>
      </c>
      <c r="U1317" s="162" t="s">
        <v>153</v>
      </c>
      <c r="V1317" s="162" t="s">
        <v>293</v>
      </c>
      <c r="W1317" s="86" t="s">
        <v>1357</v>
      </c>
      <c r="X1317" s="162" t="s">
        <v>1918</v>
      </c>
      <c r="Y1317" s="162" t="s">
        <v>1035</v>
      </c>
      <c r="Z1317" s="162" t="s">
        <v>1069</v>
      </c>
      <c r="AB1317" s="162" t="str">
        <f>UPPER(LEFT(A1317,3)&amp;YEAR(H1317)&amp;MONTH(H1317)&amp;DAY((H1317))&amp;LEFT(U1317,2)&amp;LEFT(V1317,2)&amp;LEFT(W1317,2))</f>
        <v>HAN20161212NIL'1È</v>
      </c>
      <c r="AC1317" s="162">
        <f>COUNTIF($AB$4:$AB$297,AB1317)</f>
        <v>0</v>
      </c>
      <c r="AD1317" s="162" t="str">
        <f>VLOOKUP(U1317,NIVEAUXADMIN!A:B,2,FALSE)</f>
        <v>HT10</v>
      </c>
      <c r="AE1317" s="162" t="str">
        <f>VLOOKUP(V1317,NIVEAUXADMIN!E:F,2,FALSE)</f>
        <v>HT101023</v>
      </c>
      <c r="AF1317" s="162" t="str">
        <f>VLOOKUP(W1317,NIVEAUXADMIN!I:J,2,FALSE)</f>
        <v>HT101023-01</v>
      </c>
      <c r="AG1317" s="162">
        <f>IF(SUMPRODUCT(($A$4:$A1317=A1317)*($V$4:$V1317=V1317))&gt;1,0,1)</f>
        <v>0</v>
      </c>
    </row>
    <row r="1318" spans="1:33" s="162" customFormat="1" ht="15" customHeight="1">
      <c r="A1318" s="162" t="s">
        <v>78</v>
      </c>
      <c r="B1318" s="162" t="s">
        <v>78</v>
      </c>
      <c r="C1318" s="162" t="s">
        <v>26</v>
      </c>
      <c r="E1318" s="162" t="s">
        <v>1913</v>
      </c>
      <c r="F1318" s="162" t="s">
        <v>16</v>
      </c>
      <c r="G1318" s="162" t="str">
        <f>CHOOSE(MONTH(H1318), "Janvier", "Fevrier", "Mars", "Avril", "Mai", "Juin", "Juillet", "Aout", "Septembre", "Octobre", "Novembre", "Decembre")</f>
        <v>Decembre</v>
      </c>
      <c r="H1318" s="153">
        <v>42716</v>
      </c>
      <c r="I1318" s="84" t="s">
        <v>1049</v>
      </c>
      <c r="J1318" s="162" t="s">
        <v>1053</v>
      </c>
      <c r="K1318" s="162" t="s">
        <v>1185</v>
      </c>
      <c r="L1318" s="72" t="s">
        <v>1916</v>
      </c>
      <c r="M1318" s="80" t="str">
        <f>IFERROR(VLOOKUP(K1318,REFERENCES!R:S,2,FALSE),"")</f>
        <v>Nombre</v>
      </c>
      <c r="N1318" s="154">
        <v>44</v>
      </c>
      <c r="O1318" s="75">
        <v>54</v>
      </c>
      <c r="P1318" s="75">
        <v>59</v>
      </c>
      <c r="Q1318" s="75">
        <v>61</v>
      </c>
      <c r="R1318" s="79">
        <v>174</v>
      </c>
      <c r="S1318" s="75">
        <v>44</v>
      </c>
      <c r="T1318" s="162" t="s">
        <v>1040</v>
      </c>
      <c r="U1318" s="162" t="s">
        <v>153</v>
      </c>
      <c r="V1318" s="162" t="s">
        <v>293</v>
      </c>
      <c r="W1318" s="86" t="s">
        <v>1357</v>
      </c>
      <c r="X1318" s="162" t="s">
        <v>1918</v>
      </c>
      <c r="Y1318" s="162" t="s">
        <v>1035</v>
      </c>
      <c r="Z1318" s="162" t="s">
        <v>1069</v>
      </c>
      <c r="AB1318" s="162" t="str">
        <f>UPPER(LEFT(A1318,3)&amp;YEAR(H1318)&amp;MONTH(H1318)&amp;DAY((H1318))&amp;LEFT(U1318,2)&amp;LEFT(V1318,2)&amp;LEFT(W1318,2))</f>
        <v>HAN20161212NIL'1È</v>
      </c>
      <c r="AC1318" s="162">
        <f>COUNTIF($AB$4:$AB$297,AB1318)</f>
        <v>0</v>
      </c>
      <c r="AD1318" s="162" t="str">
        <f>VLOOKUP(U1318,NIVEAUXADMIN!A:B,2,FALSE)</f>
        <v>HT10</v>
      </c>
      <c r="AE1318" s="162" t="str">
        <f>VLOOKUP(V1318,NIVEAUXADMIN!E:F,2,FALSE)</f>
        <v>HT101023</v>
      </c>
      <c r="AF1318" s="162" t="str">
        <f>VLOOKUP(W1318,NIVEAUXADMIN!I:J,2,FALSE)</f>
        <v>HT101023-01</v>
      </c>
      <c r="AG1318" s="162">
        <f>IF(SUMPRODUCT(($A$4:$A1318=A1318)*($V$4:$V1318=V1318))&gt;1,0,1)</f>
        <v>0</v>
      </c>
    </row>
    <row r="1319" spans="1:33" s="162" customFormat="1" ht="15" customHeight="1">
      <c r="A1319" s="162" t="s">
        <v>78</v>
      </c>
      <c r="B1319" s="162" t="s">
        <v>78</v>
      </c>
      <c r="C1319" s="162" t="s">
        <v>26</v>
      </c>
      <c r="E1319" s="162" t="s">
        <v>1913</v>
      </c>
      <c r="F1319" s="162" t="s">
        <v>16</v>
      </c>
      <c r="G1319" s="162" t="str">
        <f>CHOOSE(MONTH(H1319), "Janvier", "Fevrier", "Mars", "Avril", "Mai", "Juin", "Juillet", "Aout", "Septembre", "Octobre", "Novembre", "Decembre")</f>
        <v>Decembre</v>
      </c>
      <c r="H1319" s="153">
        <v>42716</v>
      </c>
      <c r="I1319" s="84" t="s">
        <v>1051</v>
      </c>
      <c r="J1319" s="162" t="s">
        <v>1052</v>
      </c>
      <c r="K1319" s="162" t="s">
        <v>1061</v>
      </c>
      <c r="L1319" s="72"/>
      <c r="M1319" s="80" t="str">
        <f>IFERROR(VLOOKUP(K1319,REFERENCES!R:S,2,FALSE),"")</f>
        <v>Nombre</v>
      </c>
      <c r="N1319" s="154">
        <v>88</v>
      </c>
      <c r="O1319" s="75">
        <v>54</v>
      </c>
      <c r="P1319" s="75">
        <v>59</v>
      </c>
      <c r="Q1319" s="75">
        <v>61</v>
      </c>
      <c r="R1319" s="79">
        <v>174</v>
      </c>
      <c r="S1319" s="75">
        <v>44</v>
      </c>
      <c r="T1319" s="162" t="s">
        <v>1040</v>
      </c>
      <c r="U1319" s="162" t="s">
        <v>153</v>
      </c>
      <c r="V1319" s="162" t="s">
        <v>293</v>
      </c>
      <c r="W1319" s="86" t="s">
        <v>1357</v>
      </c>
      <c r="X1319" s="162" t="s">
        <v>1918</v>
      </c>
      <c r="Y1319" s="162" t="s">
        <v>1035</v>
      </c>
      <c r="Z1319" s="162" t="s">
        <v>1069</v>
      </c>
      <c r="AB1319" s="162" t="str">
        <f>UPPER(LEFT(A1319,3)&amp;YEAR(H1319)&amp;MONTH(H1319)&amp;DAY((H1319))&amp;LEFT(U1319,2)&amp;LEFT(V1319,2)&amp;LEFT(W1319,2))</f>
        <v>HAN20161212NIL'1È</v>
      </c>
      <c r="AC1319" s="162">
        <f>COUNTIF($AB$4:$AB$297,AB1319)</f>
        <v>0</v>
      </c>
      <c r="AD1319" s="162" t="str">
        <f>VLOOKUP(U1319,NIVEAUXADMIN!A:B,2,FALSE)</f>
        <v>HT10</v>
      </c>
      <c r="AE1319" s="162" t="str">
        <f>VLOOKUP(V1319,NIVEAUXADMIN!E:F,2,FALSE)</f>
        <v>HT101023</v>
      </c>
      <c r="AF1319" s="162" t="str">
        <f>VLOOKUP(W1319,NIVEAUXADMIN!I:J,2,FALSE)</f>
        <v>HT101023-01</v>
      </c>
      <c r="AG1319" s="162">
        <f>IF(SUMPRODUCT(($A$4:$A1319=A1319)*($V$4:$V1319=V1319))&gt;1,0,1)</f>
        <v>0</v>
      </c>
    </row>
    <row r="1320" spans="1:33" s="162" customFormat="1" ht="15" customHeight="1">
      <c r="A1320" s="162" t="s">
        <v>78</v>
      </c>
      <c r="B1320" s="162" t="s">
        <v>78</v>
      </c>
      <c r="C1320" s="162" t="s">
        <v>26</v>
      </c>
      <c r="E1320" s="162" t="s">
        <v>1913</v>
      </c>
      <c r="F1320" s="162" t="s">
        <v>16</v>
      </c>
      <c r="G1320" s="162" t="str">
        <f>CHOOSE(MONTH(H1320), "Janvier", "Fevrier", "Mars", "Avril", "Mai", "Juin", "Juillet", "Aout", "Septembre", "Octobre", "Novembre", "Decembre")</f>
        <v>Decembre</v>
      </c>
      <c r="H1320" s="153">
        <v>42716</v>
      </c>
      <c r="I1320" s="84" t="s">
        <v>1051</v>
      </c>
      <c r="J1320" s="162" t="s">
        <v>1052</v>
      </c>
      <c r="K1320" s="162" t="s">
        <v>1058</v>
      </c>
      <c r="L1320" s="72"/>
      <c r="M1320" s="80" t="str">
        <f>IFERROR(VLOOKUP(K1320,REFERENCES!R:S,2,FALSE),"")</f>
        <v>Nombre</v>
      </c>
      <c r="N1320" s="154">
        <v>88</v>
      </c>
      <c r="O1320" s="75">
        <v>54</v>
      </c>
      <c r="P1320" s="75">
        <v>59</v>
      </c>
      <c r="Q1320" s="75">
        <v>61</v>
      </c>
      <c r="R1320" s="79">
        <v>174</v>
      </c>
      <c r="S1320" s="75">
        <v>44</v>
      </c>
      <c r="T1320" s="162" t="s">
        <v>1040</v>
      </c>
      <c r="U1320" s="162" t="s">
        <v>153</v>
      </c>
      <c r="V1320" s="162" t="s">
        <v>293</v>
      </c>
      <c r="W1320" s="86" t="s">
        <v>1357</v>
      </c>
      <c r="X1320" s="162" t="s">
        <v>1918</v>
      </c>
      <c r="Y1320" s="162" t="s">
        <v>1035</v>
      </c>
      <c r="Z1320" s="162" t="s">
        <v>1069</v>
      </c>
      <c r="AB1320" s="162" t="str">
        <f>UPPER(LEFT(A1320,3)&amp;YEAR(H1320)&amp;MONTH(H1320)&amp;DAY((H1320))&amp;LEFT(U1320,2)&amp;LEFT(V1320,2)&amp;LEFT(W1320,2))</f>
        <v>HAN20161212NIL'1È</v>
      </c>
      <c r="AC1320" s="162">
        <f>COUNTIF($AB$4:$AB$297,AB1320)</f>
        <v>0</v>
      </c>
      <c r="AD1320" s="162" t="str">
        <f>VLOOKUP(U1320,NIVEAUXADMIN!A:B,2,FALSE)</f>
        <v>HT10</v>
      </c>
      <c r="AE1320" s="162" t="str">
        <f>VLOOKUP(V1320,NIVEAUXADMIN!E:F,2,FALSE)</f>
        <v>HT101023</v>
      </c>
      <c r="AF1320" s="162" t="str">
        <f>VLOOKUP(W1320,NIVEAUXADMIN!I:J,2,FALSE)</f>
        <v>HT101023-01</v>
      </c>
      <c r="AG1320" s="162">
        <f>IF(SUMPRODUCT(($A$4:$A1320=A1320)*($V$4:$V1320=V1320))&gt;1,0,1)</f>
        <v>0</v>
      </c>
    </row>
    <row r="1321" spans="1:33" s="162" customFormat="1" ht="15" customHeight="1">
      <c r="A1321" s="162" t="s">
        <v>78</v>
      </c>
      <c r="B1321" s="162" t="s">
        <v>78</v>
      </c>
      <c r="C1321" s="162" t="s">
        <v>26</v>
      </c>
      <c r="E1321" s="162" t="s">
        <v>1913</v>
      </c>
      <c r="F1321" s="162" t="s">
        <v>16</v>
      </c>
      <c r="G1321" s="162" t="str">
        <f>CHOOSE(MONTH(H1321), "Janvier", "Fevrier", "Mars", "Avril", "Mai", "Juin", "Juillet", "Aout", "Septembre", "Octobre", "Novembre", "Decembre")</f>
        <v>Decembre</v>
      </c>
      <c r="H1321" s="153">
        <v>42720</v>
      </c>
      <c r="I1321" s="84" t="s">
        <v>1051</v>
      </c>
      <c r="J1321" s="162" t="s">
        <v>1052</v>
      </c>
      <c r="K1321" s="162" t="s">
        <v>1065</v>
      </c>
      <c r="L1321" s="72"/>
      <c r="M1321" s="80" t="str">
        <f>IFERROR(VLOOKUP(K1321,REFERENCES!R:S,2,FALSE),"")</f>
        <v>N/A</v>
      </c>
      <c r="N1321" s="154">
        <v>121</v>
      </c>
      <c r="O1321" s="75">
        <v>262</v>
      </c>
      <c r="P1321" s="75">
        <v>182</v>
      </c>
      <c r="Q1321" s="75">
        <v>154</v>
      </c>
      <c r="R1321" s="79">
        <v>598</v>
      </c>
      <c r="S1321" s="75">
        <v>121</v>
      </c>
      <c r="T1321" s="162" t="s">
        <v>1040</v>
      </c>
      <c r="U1321" s="162" t="s">
        <v>153</v>
      </c>
      <c r="V1321" s="162" t="s">
        <v>293</v>
      </c>
      <c r="W1321" s="86" t="s">
        <v>1357</v>
      </c>
      <c r="X1321" s="162" t="s">
        <v>1919</v>
      </c>
      <c r="Y1321" s="162" t="s">
        <v>1035</v>
      </c>
      <c r="Z1321" s="162" t="s">
        <v>1069</v>
      </c>
      <c r="AA1321" s="162" t="s">
        <v>1917</v>
      </c>
      <c r="AB1321" s="162" t="str">
        <f>UPPER(LEFT(A1321,3)&amp;YEAR(H1321)&amp;MONTH(H1321)&amp;DAY((H1321))&amp;LEFT(U1321,2)&amp;LEFT(V1321,2)&amp;LEFT(W1321,2))</f>
        <v>HAN20161216NIL'1È</v>
      </c>
      <c r="AC1321" s="162">
        <f>COUNTIF($AB$4:$AB$297,AB1321)</f>
        <v>0</v>
      </c>
      <c r="AD1321" s="162" t="str">
        <f>VLOOKUP(U1321,NIVEAUXADMIN!A:B,2,FALSE)</f>
        <v>HT10</v>
      </c>
      <c r="AE1321" s="162" t="str">
        <f>VLOOKUP(V1321,NIVEAUXADMIN!E:F,2,FALSE)</f>
        <v>HT101023</v>
      </c>
      <c r="AF1321" s="162" t="str">
        <f>VLOOKUP(W1321,NIVEAUXADMIN!I:J,2,FALSE)</f>
        <v>HT101023-01</v>
      </c>
      <c r="AG1321" s="162">
        <f>IF(SUMPRODUCT(($A$4:$A1321=A1321)*($V$4:$V1321=V1321))&gt;1,0,1)</f>
        <v>0</v>
      </c>
    </row>
    <row r="1322" spans="1:33" s="162" customFormat="1" ht="15" customHeight="1">
      <c r="A1322" s="162" t="s">
        <v>78</v>
      </c>
      <c r="B1322" s="162" t="s">
        <v>78</v>
      </c>
      <c r="C1322" s="162" t="s">
        <v>26</v>
      </c>
      <c r="E1322" s="162" t="s">
        <v>1913</v>
      </c>
      <c r="F1322" s="162" t="s">
        <v>16</v>
      </c>
      <c r="G1322" s="162" t="str">
        <f>CHOOSE(MONTH(H1322), "Janvier", "Fevrier", "Mars", "Avril", "Mai", "Juin", "Juillet", "Aout", "Septembre", "Octobre", "Novembre", "Decembre")</f>
        <v>Decembre</v>
      </c>
      <c r="H1322" s="153">
        <v>42720</v>
      </c>
      <c r="I1322" s="84" t="s">
        <v>1051</v>
      </c>
      <c r="J1322" s="162" t="s">
        <v>1052</v>
      </c>
      <c r="K1322" s="162" t="s">
        <v>1056</v>
      </c>
      <c r="L1322" s="72"/>
      <c r="M1322" s="80" t="str">
        <f>IFERROR(VLOOKUP(K1322,REFERENCES!R:S,2,FALSE),"")</f>
        <v>Nombre</v>
      </c>
      <c r="N1322" s="154">
        <v>121</v>
      </c>
      <c r="O1322" s="75">
        <v>262</v>
      </c>
      <c r="P1322" s="75">
        <v>182</v>
      </c>
      <c r="Q1322" s="75">
        <v>154</v>
      </c>
      <c r="R1322" s="79">
        <v>598</v>
      </c>
      <c r="S1322" s="75">
        <v>121</v>
      </c>
      <c r="T1322" s="162" t="s">
        <v>1040</v>
      </c>
      <c r="U1322" s="162" t="s">
        <v>153</v>
      </c>
      <c r="V1322" s="162" t="s">
        <v>293</v>
      </c>
      <c r="W1322" s="86" t="s">
        <v>1357</v>
      </c>
      <c r="X1322" s="162" t="s">
        <v>1919</v>
      </c>
      <c r="Y1322" s="162" t="s">
        <v>1035</v>
      </c>
      <c r="Z1322" s="162" t="s">
        <v>1069</v>
      </c>
      <c r="AB1322" s="162" t="str">
        <f>UPPER(LEFT(A1322,3)&amp;YEAR(H1322)&amp;MONTH(H1322)&amp;DAY((H1322))&amp;LEFT(U1322,2)&amp;LEFT(V1322,2)&amp;LEFT(W1322,2))</f>
        <v>HAN20161216NIL'1È</v>
      </c>
      <c r="AC1322" s="162">
        <f>COUNTIF($AB$4:$AB$297,AB1322)</f>
        <v>0</v>
      </c>
      <c r="AD1322" s="162" t="str">
        <f>VLOOKUP(U1322,NIVEAUXADMIN!A:B,2,FALSE)</f>
        <v>HT10</v>
      </c>
      <c r="AE1322" s="162" t="str">
        <f>VLOOKUP(V1322,NIVEAUXADMIN!E:F,2,FALSE)</f>
        <v>HT101023</v>
      </c>
      <c r="AF1322" s="162" t="str">
        <f>VLOOKUP(W1322,NIVEAUXADMIN!I:J,2,FALSE)</f>
        <v>HT101023-01</v>
      </c>
      <c r="AG1322" s="162">
        <f>IF(SUMPRODUCT(($A$4:$A1322=A1322)*($V$4:$V1322=V1322))&gt;1,0,1)</f>
        <v>0</v>
      </c>
    </row>
    <row r="1323" spans="1:33" s="162" customFormat="1" ht="15" customHeight="1">
      <c r="A1323" s="162" t="s">
        <v>78</v>
      </c>
      <c r="B1323" s="162" t="s">
        <v>78</v>
      </c>
      <c r="C1323" s="162" t="s">
        <v>26</v>
      </c>
      <c r="E1323" s="162" t="s">
        <v>1913</v>
      </c>
      <c r="F1323" s="162" t="s">
        <v>16</v>
      </c>
      <c r="G1323" s="162" t="str">
        <f>CHOOSE(MONTH(H1323), "Janvier", "Fevrier", "Mars", "Avril", "Mai", "Juin", "Juillet", "Aout", "Septembre", "Octobre", "Novembre", "Decembre")</f>
        <v>Decembre</v>
      </c>
      <c r="H1323" s="153">
        <v>42720</v>
      </c>
      <c r="I1323" s="84" t="s">
        <v>1049</v>
      </c>
      <c r="J1323" s="162" t="s">
        <v>1053</v>
      </c>
      <c r="K1323" s="162" t="s">
        <v>1064</v>
      </c>
      <c r="L1323" s="72" t="s">
        <v>1914</v>
      </c>
      <c r="M1323" s="80" t="str">
        <f>IFERROR(VLOOKUP(K1323,REFERENCES!R:S,2,FALSE),"")</f>
        <v>Nombre</v>
      </c>
      <c r="N1323" s="154">
        <v>121</v>
      </c>
      <c r="O1323" s="75">
        <v>262</v>
      </c>
      <c r="P1323" s="75">
        <v>182</v>
      </c>
      <c r="Q1323" s="75">
        <v>154</v>
      </c>
      <c r="R1323" s="79">
        <v>598</v>
      </c>
      <c r="S1323" s="75">
        <v>121</v>
      </c>
      <c r="T1323" s="162" t="s">
        <v>1040</v>
      </c>
      <c r="U1323" s="162" t="s">
        <v>153</v>
      </c>
      <c r="V1323" s="162" t="s">
        <v>293</v>
      </c>
      <c r="W1323" s="86" t="s">
        <v>1357</v>
      </c>
      <c r="X1323" s="162" t="s">
        <v>1919</v>
      </c>
      <c r="Y1323" s="162" t="s">
        <v>1035</v>
      </c>
      <c r="Z1323" s="162" t="s">
        <v>1069</v>
      </c>
      <c r="AB1323" s="162" t="str">
        <f>UPPER(LEFT(A1323,3)&amp;YEAR(H1323)&amp;MONTH(H1323)&amp;DAY((H1323))&amp;LEFT(U1323,2)&amp;LEFT(V1323,2)&amp;LEFT(W1323,2))</f>
        <v>HAN20161216NIL'1È</v>
      </c>
      <c r="AC1323" s="162">
        <f>COUNTIF($AB$4:$AB$297,AB1323)</f>
        <v>0</v>
      </c>
      <c r="AD1323" s="162" t="str">
        <f>VLOOKUP(U1323,NIVEAUXADMIN!A:B,2,FALSE)</f>
        <v>HT10</v>
      </c>
      <c r="AE1323" s="162" t="str">
        <f>VLOOKUP(V1323,NIVEAUXADMIN!E:F,2,FALSE)</f>
        <v>HT101023</v>
      </c>
      <c r="AF1323" s="162" t="str">
        <f>VLOOKUP(W1323,NIVEAUXADMIN!I:J,2,FALSE)</f>
        <v>HT101023-01</v>
      </c>
      <c r="AG1323" s="162">
        <f>IF(SUMPRODUCT(($A$4:$A1323=A1323)*($V$4:$V1323=V1323))&gt;1,0,1)</f>
        <v>0</v>
      </c>
    </row>
    <row r="1324" spans="1:33" s="162" customFormat="1" ht="15" customHeight="1">
      <c r="A1324" s="162" t="s">
        <v>78</v>
      </c>
      <c r="B1324" s="162" t="s">
        <v>78</v>
      </c>
      <c r="C1324" s="162" t="s">
        <v>26</v>
      </c>
      <c r="E1324" s="162" t="s">
        <v>1913</v>
      </c>
      <c r="F1324" s="162" t="s">
        <v>16</v>
      </c>
      <c r="G1324" s="162" t="str">
        <f>CHOOSE(MONTH(H1324), "Janvier", "Fevrier", "Mars", "Avril", "Mai", "Juin", "Juillet", "Aout", "Septembre", "Octobre", "Novembre", "Decembre")</f>
        <v>Decembre</v>
      </c>
      <c r="H1324" s="153">
        <v>42720</v>
      </c>
      <c r="I1324" s="84" t="s">
        <v>1049</v>
      </c>
      <c r="J1324" s="162" t="s">
        <v>1053</v>
      </c>
      <c r="K1324" s="162" t="s">
        <v>1185</v>
      </c>
      <c r="L1324" s="72" t="s">
        <v>1916</v>
      </c>
      <c r="M1324" s="80" t="str">
        <f>IFERROR(VLOOKUP(K1324,REFERENCES!R:S,2,FALSE),"")</f>
        <v>Nombre</v>
      </c>
      <c r="N1324" s="154">
        <v>121</v>
      </c>
      <c r="O1324" s="75">
        <v>262</v>
      </c>
      <c r="P1324" s="75">
        <v>182</v>
      </c>
      <c r="Q1324" s="75">
        <v>154</v>
      </c>
      <c r="R1324" s="79">
        <v>598</v>
      </c>
      <c r="S1324" s="75">
        <v>121</v>
      </c>
      <c r="T1324" s="162" t="s">
        <v>1040</v>
      </c>
      <c r="U1324" s="162" t="s">
        <v>153</v>
      </c>
      <c r="V1324" s="162" t="s">
        <v>293</v>
      </c>
      <c r="W1324" s="86" t="s">
        <v>1357</v>
      </c>
      <c r="X1324" s="162" t="s">
        <v>1919</v>
      </c>
      <c r="Y1324" s="162" t="s">
        <v>1035</v>
      </c>
      <c r="Z1324" s="162" t="s">
        <v>1069</v>
      </c>
      <c r="AB1324" s="162" t="str">
        <f>UPPER(LEFT(A1324,3)&amp;YEAR(H1324)&amp;MONTH(H1324)&amp;DAY((H1324))&amp;LEFT(U1324,2)&amp;LEFT(V1324,2)&amp;LEFT(W1324,2))</f>
        <v>HAN20161216NIL'1È</v>
      </c>
      <c r="AC1324" s="162">
        <f>COUNTIF($AB$4:$AB$297,AB1324)</f>
        <v>0</v>
      </c>
      <c r="AD1324" s="162" t="str">
        <f>VLOOKUP(U1324,NIVEAUXADMIN!A:B,2,FALSE)</f>
        <v>HT10</v>
      </c>
      <c r="AE1324" s="162" t="str">
        <f>VLOOKUP(V1324,NIVEAUXADMIN!E:F,2,FALSE)</f>
        <v>HT101023</v>
      </c>
      <c r="AF1324" s="162" t="str">
        <f>VLOOKUP(W1324,NIVEAUXADMIN!I:J,2,FALSE)</f>
        <v>HT101023-01</v>
      </c>
      <c r="AG1324" s="162">
        <f>IF(SUMPRODUCT(($A$4:$A1324=A1324)*($V$4:$V1324=V1324))&gt;1,0,1)</f>
        <v>0</v>
      </c>
    </row>
    <row r="1325" spans="1:33" s="162" customFormat="1" ht="15" customHeight="1">
      <c r="A1325" s="162" t="s">
        <v>78</v>
      </c>
      <c r="B1325" s="162" t="s">
        <v>78</v>
      </c>
      <c r="C1325" s="162" t="s">
        <v>26</v>
      </c>
      <c r="E1325" s="162" t="s">
        <v>1913</v>
      </c>
      <c r="F1325" s="162" t="s">
        <v>16</v>
      </c>
      <c r="G1325" s="162" t="str">
        <f>CHOOSE(MONTH(H1325), "Janvier", "Fevrier", "Mars", "Avril", "Mai", "Juin", "Juillet", "Aout", "Septembre", "Octobre", "Novembre", "Decembre")</f>
        <v>Decembre</v>
      </c>
      <c r="H1325" s="153">
        <v>42720</v>
      </c>
      <c r="I1325" s="84" t="s">
        <v>1051</v>
      </c>
      <c r="J1325" s="162" t="s">
        <v>1052</v>
      </c>
      <c r="K1325" s="162" t="s">
        <v>1061</v>
      </c>
      <c r="L1325" s="72"/>
      <c r="M1325" s="80" t="str">
        <f>IFERROR(VLOOKUP(K1325,REFERENCES!R:S,2,FALSE),"")</f>
        <v>Nombre</v>
      </c>
      <c r="N1325" s="154">
        <v>242</v>
      </c>
      <c r="O1325" s="75">
        <v>262</v>
      </c>
      <c r="P1325" s="75">
        <v>182</v>
      </c>
      <c r="Q1325" s="75">
        <v>154</v>
      </c>
      <c r="R1325" s="79">
        <v>598</v>
      </c>
      <c r="S1325" s="75">
        <v>121</v>
      </c>
      <c r="T1325" s="162" t="s">
        <v>1040</v>
      </c>
      <c r="U1325" s="162" t="s">
        <v>153</v>
      </c>
      <c r="V1325" s="162" t="s">
        <v>293</v>
      </c>
      <c r="W1325" s="86" t="s">
        <v>1357</v>
      </c>
      <c r="X1325" s="162" t="s">
        <v>1919</v>
      </c>
      <c r="Y1325" s="162" t="s">
        <v>1035</v>
      </c>
      <c r="Z1325" s="162" t="s">
        <v>1069</v>
      </c>
      <c r="AB1325" s="162" t="str">
        <f>UPPER(LEFT(A1325,3)&amp;YEAR(H1325)&amp;MONTH(H1325)&amp;DAY((H1325))&amp;LEFT(U1325,2)&amp;LEFT(V1325,2)&amp;LEFT(W1325,2))</f>
        <v>HAN20161216NIL'1È</v>
      </c>
      <c r="AC1325" s="162">
        <f>COUNTIF($AB$4:$AB$297,AB1325)</f>
        <v>0</v>
      </c>
      <c r="AD1325" s="162" t="str">
        <f>VLOOKUP(U1325,NIVEAUXADMIN!A:B,2,FALSE)</f>
        <v>HT10</v>
      </c>
      <c r="AE1325" s="162" t="str">
        <f>VLOOKUP(V1325,NIVEAUXADMIN!E:F,2,FALSE)</f>
        <v>HT101023</v>
      </c>
      <c r="AF1325" s="162" t="str">
        <f>VLOOKUP(W1325,NIVEAUXADMIN!I:J,2,FALSE)</f>
        <v>HT101023-01</v>
      </c>
      <c r="AG1325" s="162">
        <f>IF(SUMPRODUCT(($A$4:$A1325=A1325)*($V$4:$V1325=V1325))&gt;1,0,1)</f>
        <v>0</v>
      </c>
    </row>
    <row r="1326" spans="1:33" s="162" customFormat="1" ht="15" customHeight="1">
      <c r="A1326" s="162" t="s">
        <v>78</v>
      </c>
      <c r="B1326" s="162" t="s">
        <v>78</v>
      </c>
      <c r="C1326" s="162" t="s">
        <v>26</v>
      </c>
      <c r="E1326" s="162" t="s">
        <v>1913</v>
      </c>
      <c r="F1326" s="162" t="s">
        <v>16</v>
      </c>
      <c r="G1326" s="162" t="str">
        <f>CHOOSE(MONTH(H1326), "Janvier", "Fevrier", "Mars", "Avril", "Mai", "Juin", "Juillet", "Aout", "Septembre", "Octobre", "Novembre", "Decembre")</f>
        <v>Decembre</v>
      </c>
      <c r="H1326" s="153">
        <v>42720</v>
      </c>
      <c r="I1326" s="84" t="s">
        <v>1051</v>
      </c>
      <c r="J1326" s="162" t="s">
        <v>1052</v>
      </c>
      <c r="K1326" s="162" t="s">
        <v>1058</v>
      </c>
      <c r="L1326" s="72"/>
      <c r="M1326" s="80" t="str">
        <f>IFERROR(VLOOKUP(K1326,REFERENCES!R:S,2,FALSE),"")</f>
        <v>Nombre</v>
      </c>
      <c r="N1326" s="154">
        <v>242</v>
      </c>
      <c r="O1326" s="75">
        <v>262</v>
      </c>
      <c r="P1326" s="75">
        <v>182</v>
      </c>
      <c r="Q1326" s="75">
        <v>154</v>
      </c>
      <c r="R1326" s="79">
        <v>598</v>
      </c>
      <c r="S1326" s="75">
        <v>121</v>
      </c>
      <c r="T1326" s="162" t="s">
        <v>1040</v>
      </c>
      <c r="U1326" s="162" t="s">
        <v>153</v>
      </c>
      <c r="V1326" s="162" t="s">
        <v>293</v>
      </c>
      <c r="W1326" s="86" t="s">
        <v>1357</v>
      </c>
      <c r="X1326" s="162" t="s">
        <v>1919</v>
      </c>
      <c r="Y1326" s="162" t="s">
        <v>1035</v>
      </c>
      <c r="Z1326" s="162" t="s">
        <v>1069</v>
      </c>
      <c r="AB1326" s="162" t="str">
        <f>UPPER(LEFT(A1326,3)&amp;YEAR(H1326)&amp;MONTH(H1326)&amp;DAY((H1326))&amp;LEFT(U1326,2)&amp;LEFT(V1326,2)&amp;LEFT(W1326,2))</f>
        <v>HAN20161216NIL'1È</v>
      </c>
      <c r="AC1326" s="162">
        <f>COUNTIF($AB$4:$AB$297,AB1326)</f>
        <v>0</v>
      </c>
      <c r="AD1326" s="162" t="str">
        <f>VLOOKUP(U1326,NIVEAUXADMIN!A:B,2,FALSE)</f>
        <v>HT10</v>
      </c>
      <c r="AE1326" s="162" t="str">
        <f>VLOOKUP(V1326,NIVEAUXADMIN!E:F,2,FALSE)</f>
        <v>HT101023</v>
      </c>
      <c r="AF1326" s="162" t="str">
        <f>VLOOKUP(W1326,NIVEAUXADMIN!I:J,2,FALSE)</f>
        <v>HT101023-01</v>
      </c>
      <c r="AG1326" s="162">
        <f>IF(SUMPRODUCT(($A$4:$A1326=A1326)*($V$4:$V1326=V1326))&gt;1,0,1)</f>
        <v>0</v>
      </c>
    </row>
    <row r="1327" spans="1:33" s="162" customFormat="1" ht="15" customHeight="1">
      <c r="A1327" s="162" t="s">
        <v>78</v>
      </c>
      <c r="B1327" s="162" t="s">
        <v>78</v>
      </c>
      <c r="C1327" s="162" t="s">
        <v>26</v>
      </c>
      <c r="E1327" s="162" t="s">
        <v>1913</v>
      </c>
      <c r="F1327" s="162" t="s">
        <v>16</v>
      </c>
      <c r="G1327" s="162" t="str">
        <f>CHOOSE(MONTH(H1327), "Janvier", "Fevrier", "Mars", "Avril", "Mai", "Juin", "Juillet", "Aout", "Septembre", "Octobre", "Novembre", "Decembre")</f>
        <v>Decembre</v>
      </c>
      <c r="H1327" s="153">
        <v>42721</v>
      </c>
      <c r="I1327" s="84" t="s">
        <v>1051</v>
      </c>
      <c r="J1327" s="162" t="s">
        <v>1052</v>
      </c>
      <c r="K1327" s="162" t="s">
        <v>1065</v>
      </c>
      <c r="L1327" s="72"/>
      <c r="M1327" s="80" t="str">
        <f>IFERROR(VLOOKUP(K1327,REFERENCES!R:S,2,FALSE),"")</f>
        <v>N/A</v>
      </c>
      <c r="N1327" s="154">
        <v>21</v>
      </c>
      <c r="O1327" s="75">
        <v>51</v>
      </c>
      <c r="P1327" s="75">
        <v>21</v>
      </c>
      <c r="Q1327" s="75">
        <v>26</v>
      </c>
      <c r="R1327" s="79">
        <v>98</v>
      </c>
      <c r="S1327" s="75">
        <v>21</v>
      </c>
      <c r="T1327" s="162" t="s">
        <v>1040</v>
      </c>
      <c r="U1327" s="162" t="s">
        <v>153</v>
      </c>
      <c r="V1327" s="162" t="s">
        <v>293</v>
      </c>
      <c r="W1327" s="86" t="s">
        <v>1357</v>
      </c>
      <c r="X1327" s="162" t="s">
        <v>1921</v>
      </c>
      <c r="Y1327" s="162" t="s">
        <v>1035</v>
      </c>
      <c r="Z1327" s="162" t="s">
        <v>1069</v>
      </c>
      <c r="AA1327" s="162" t="s">
        <v>1917</v>
      </c>
      <c r="AB1327" s="162" t="str">
        <f>UPPER(LEFT(A1327,3)&amp;YEAR(H1327)&amp;MONTH(H1327)&amp;DAY((H1327))&amp;LEFT(U1327,2)&amp;LEFT(V1327,2)&amp;LEFT(W1327,2))</f>
        <v>HAN20161217NIL'1È</v>
      </c>
      <c r="AC1327" s="162">
        <f>COUNTIF($AB$4:$AB$297,AB1327)</f>
        <v>0</v>
      </c>
      <c r="AD1327" s="162" t="str">
        <f>VLOOKUP(U1327,NIVEAUXADMIN!A:B,2,FALSE)</f>
        <v>HT10</v>
      </c>
      <c r="AE1327" s="162" t="str">
        <f>VLOOKUP(V1327,NIVEAUXADMIN!E:F,2,FALSE)</f>
        <v>HT101023</v>
      </c>
      <c r="AF1327" s="162" t="str">
        <f>VLOOKUP(W1327,NIVEAUXADMIN!I:J,2,FALSE)</f>
        <v>HT101023-01</v>
      </c>
      <c r="AG1327" s="162">
        <f>IF(SUMPRODUCT(($A$4:$A1327=A1327)*($V$4:$V1327=V1327))&gt;1,0,1)</f>
        <v>0</v>
      </c>
    </row>
    <row r="1328" spans="1:33" s="162" customFormat="1" ht="15" customHeight="1">
      <c r="A1328" s="162" t="s">
        <v>78</v>
      </c>
      <c r="B1328" s="162" t="s">
        <v>78</v>
      </c>
      <c r="C1328" s="162" t="s">
        <v>26</v>
      </c>
      <c r="E1328" s="162" t="s">
        <v>1913</v>
      </c>
      <c r="F1328" s="162" t="s">
        <v>16</v>
      </c>
      <c r="G1328" s="162" t="str">
        <f>CHOOSE(MONTH(H1328), "Janvier", "Fevrier", "Mars", "Avril", "Mai", "Juin", "Juillet", "Aout", "Septembre", "Octobre", "Novembre", "Decembre")</f>
        <v>Decembre</v>
      </c>
      <c r="H1328" s="153">
        <v>42721</v>
      </c>
      <c r="I1328" s="84" t="s">
        <v>1051</v>
      </c>
      <c r="J1328" s="162" t="s">
        <v>1052</v>
      </c>
      <c r="K1328" s="162" t="s">
        <v>1056</v>
      </c>
      <c r="L1328" s="72"/>
      <c r="M1328" s="80" t="str">
        <f>IFERROR(VLOOKUP(K1328,REFERENCES!R:S,2,FALSE),"")</f>
        <v>Nombre</v>
      </c>
      <c r="N1328" s="154">
        <v>21</v>
      </c>
      <c r="O1328" s="75">
        <v>51</v>
      </c>
      <c r="P1328" s="75">
        <v>21</v>
      </c>
      <c r="Q1328" s="75">
        <v>26</v>
      </c>
      <c r="R1328" s="79">
        <v>98</v>
      </c>
      <c r="S1328" s="75">
        <v>21</v>
      </c>
      <c r="T1328" s="162" t="s">
        <v>1040</v>
      </c>
      <c r="U1328" s="162" t="s">
        <v>153</v>
      </c>
      <c r="V1328" s="162" t="s">
        <v>293</v>
      </c>
      <c r="W1328" s="86" t="s">
        <v>1357</v>
      </c>
      <c r="X1328" s="162" t="s">
        <v>1921</v>
      </c>
      <c r="Y1328" s="162" t="s">
        <v>1035</v>
      </c>
      <c r="Z1328" s="162" t="s">
        <v>1069</v>
      </c>
      <c r="AB1328" s="162" t="str">
        <f>UPPER(LEFT(A1328,3)&amp;YEAR(H1328)&amp;MONTH(H1328)&amp;DAY((H1328))&amp;LEFT(U1328,2)&amp;LEFT(V1328,2)&amp;LEFT(W1328,2))</f>
        <v>HAN20161217NIL'1È</v>
      </c>
      <c r="AC1328" s="162">
        <f>COUNTIF($AB$4:$AB$297,AB1328)</f>
        <v>0</v>
      </c>
      <c r="AD1328" s="162" t="str">
        <f>VLOOKUP(U1328,NIVEAUXADMIN!A:B,2,FALSE)</f>
        <v>HT10</v>
      </c>
      <c r="AE1328" s="162" t="str">
        <f>VLOOKUP(V1328,NIVEAUXADMIN!E:F,2,FALSE)</f>
        <v>HT101023</v>
      </c>
      <c r="AF1328" s="162" t="str">
        <f>VLOOKUP(W1328,NIVEAUXADMIN!I:J,2,FALSE)</f>
        <v>HT101023-01</v>
      </c>
      <c r="AG1328" s="162">
        <f>IF(SUMPRODUCT(($A$4:$A1328=A1328)*($V$4:$V1328=V1328))&gt;1,0,1)</f>
        <v>0</v>
      </c>
    </row>
    <row r="1329" spans="1:33" s="162" customFormat="1" ht="15" customHeight="1">
      <c r="A1329" s="162" t="s">
        <v>78</v>
      </c>
      <c r="B1329" s="162" t="s">
        <v>78</v>
      </c>
      <c r="C1329" s="162" t="s">
        <v>26</v>
      </c>
      <c r="E1329" s="162" t="s">
        <v>1913</v>
      </c>
      <c r="F1329" s="162" t="s">
        <v>16</v>
      </c>
      <c r="G1329" s="162" t="str">
        <f>CHOOSE(MONTH(H1329), "Janvier", "Fevrier", "Mars", "Avril", "Mai", "Juin", "Juillet", "Aout", "Septembre", "Octobre", "Novembre", "Decembre")</f>
        <v>Decembre</v>
      </c>
      <c r="H1329" s="153">
        <v>42721</v>
      </c>
      <c r="I1329" s="84" t="s">
        <v>1049</v>
      </c>
      <c r="J1329" s="162" t="s">
        <v>1053</v>
      </c>
      <c r="K1329" s="162" t="s">
        <v>1064</v>
      </c>
      <c r="L1329" s="72" t="s">
        <v>1914</v>
      </c>
      <c r="M1329" s="80" t="str">
        <f>IFERROR(VLOOKUP(K1329,REFERENCES!R:S,2,FALSE),"")</f>
        <v>Nombre</v>
      </c>
      <c r="N1329" s="154">
        <v>21</v>
      </c>
      <c r="O1329" s="75">
        <v>51</v>
      </c>
      <c r="P1329" s="75">
        <v>21</v>
      </c>
      <c r="Q1329" s="75">
        <v>26</v>
      </c>
      <c r="R1329" s="79">
        <v>98</v>
      </c>
      <c r="S1329" s="75">
        <v>21</v>
      </c>
      <c r="T1329" s="162" t="s">
        <v>1040</v>
      </c>
      <c r="U1329" s="162" t="s">
        <v>153</v>
      </c>
      <c r="V1329" s="162" t="s">
        <v>293</v>
      </c>
      <c r="W1329" s="86" t="s">
        <v>1357</v>
      </c>
      <c r="X1329" s="162" t="s">
        <v>1921</v>
      </c>
      <c r="Y1329" s="162" t="s">
        <v>1035</v>
      </c>
      <c r="Z1329" s="162" t="s">
        <v>1069</v>
      </c>
      <c r="AB1329" s="162" t="str">
        <f>UPPER(LEFT(A1329,3)&amp;YEAR(H1329)&amp;MONTH(H1329)&amp;DAY((H1329))&amp;LEFT(U1329,2)&amp;LEFT(V1329,2)&amp;LEFT(W1329,2))</f>
        <v>HAN20161217NIL'1È</v>
      </c>
      <c r="AC1329" s="162">
        <f>COUNTIF($AB$4:$AB$297,AB1329)</f>
        <v>0</v>
      </c>
      <c r="AD1329" s="162" t="str">
        <f>VLOOKUP(U1329,NIVEAUXADMIN!A:B,2,FALSE)</f>
        <v>HT10</v>
      </c>
      <c r="AE1329" s="162" t="str">
        <f>VLOOKUP(V1329,NIVEAUXADMIN!E:F,2,FALSE)</f>
        <v>HT101023</v>
      </c>
      <c r="AF1329" s="162" t="str">
        <f>VLOOKUP(W1329,NIVEAUXADMIN!I:J,2,FALSE)</f>
        <v>HT101023-01</v>
      </c>
      <c r="AG1329" s="162">
        <f>IF(SUMPRODUCT(($A$4:$A1329=A1329)*($V$4:$V1329=V1329))&gt;1,0,1)</f>
        <v>0</v>
      </c>
    </row>
    <row r="1330" spans="1:33" s="162" customFormat="1" ht="15" customHeight="1">
      <c r="A1330" s="162" t="s">
        <v>78</v>
      </c>
      <c r="B1330" s="162" t="s">
        <v>78</v>
      </c>
      <c r="C1330" s="162" t="s">
        <v>26</v>
      </c>
      <c r="E1330" s="162" t="s">
        <v>1913</v>
      </c>
      <c r="F1330" s="162" t="s">
        <v>16</v>
      </c>
      <c r="G1330" s="162" t="str">
        <f>CHOOSE(MONTH(H1330), "Janvier", "Fevrier", "Mars", "Avril", "Mai", "Juin", "Juillet", "Aout", "Septembre", "Octobre", "Novembre", "Decembre")</f>
        <v>Decembre</v>
      </c>
      <c r="H1330" s="153">
        <v>42721</v>
      </c>
      <c r="I1330" s="84" t="s">
        <v>1049</v>
      </c>
      <c r="J1330" s="162" t="s">
        <v>1053</v>
      </c>
      <c r="K1330" s="162" t="s">
        <v>1185</v>
      </c>
      <c r="L1330" s="72" t="s">
        <v>1916</v>
      </c>
      <c r="M1330" s="80" t="str">
        <f>IFERROR(VLOOKUP(K1330,REFERENCES!R:S,2,FALSE),"")</f>
        <v>Nombre</v>
      </c>
      <c r="N1330" s="154">
        <v>21</v>
      </c>
      <c r="O1330" s="75">
        <v>51</v>
      </c>
      <c r="P1330" s="75">
        <v>21</v>
      </c>
      <c r="Q1330" s="75">
        <v>26</v>
      </c>
      <c r="R1330" s="79">
        <v>98</v>
      </c>
      <c r="S1330" s="75">
        <v>21</v>
      </c>
      <c r="T1330" s="162" t="s">
        <v>1040</v>
      </c>
      <c r="U1330" s="162" t="s">
        <v>153</v>
      </c>
      <c r="V1330" s="162" t="s">
        <v>293</v>
      </c>
      <c r="W1330" s="86" t="s">
        <v>1357</v>
      </c>
      <c r="X1330" s="162" t="s">
        <v>1921</v>
      </c>
      <c r="Y1330" s="162" t="s">
        <v>1035</v>
      </c>
      <c r="Z1330" s="162" t="s">
        <v>1069</v>
      </c>
      <c r="AB1330" s="162" t="str">
        <f>UPPER(LEFT(A1330,3)&amp;YEAR(H1330)&amp;MONTH(H1330)&amp;DAY((H1330))&amp;LEFT(U1330,2)&amp;LEFT(V1330,2)&amp;LEFT(W1330,2))</f>
        <v>HAN20161217NIL'1È</v>
      </c>
      <c r="AC1330" s="162">
        <f>COUNTIF($AB$4:$AB$297,AB1330)</f>
        <v>0</v>
      </c>
      <c r="AD1330" s="162" t="str">
        <f>VLOOKUP(U1330,NIVEAUXADMIN!A:B,2,FALSE)</f>
        <v>HT10</v>
      </c>
      <c r="AE1330" s="162" t="str">
        <f>VLOOKUP(V1330,NIVEAUXADMIN!E:F,2,FALSE)</f>
        <v>HT101023</v>
      </c>
      <c r="AF1330" s="162" t="str">
        <f>VLOOKUP(W1330,NIVEAUXADMIN!I:J,2,FALSE)</f>
        <v>HT101023-01</v>
      </c>
      <c r="AG1330" s="162">
        <f>IF(SUMPRODUCT(($A$4:$A1330=A1330)*($V$4:$V1330=V1330))&gt;1,0,1)</f>
        <v>0</v>
      </c>
    </row>
    <row r="1331" spans="1:33" s="162" customFormat="1" ht="15" customHeight="1">
      <c r="A1331" s="162" t="s">
        <v>78</v>
      </c>
      <c r="B1331" s="162" t="s">
        <v>78</v>
      </c>
      <c r="C1331" s="162" t="s">
        <v>26</v>
      </c>
      <c r="E1331" s="162" t="s">
        <v>1913</v>
      </c>
      <c r="F1331" s="162" t="s">
        <v>16</v>
      </c>
      <c r="G1331" s="162" t="str">
        <f>CHOOSE(MONTH(H1331), "Janvier", "Fevrier", "Mars", "Avril", "Mai", "Juin", "Juillet", "Aout", "Septembre", "Octobre", "Novembre", "Decembre")</f>
        <v>Decembre</v>
      </c>
      <c r="H1331" s="153">
        <v>42721</v>
      </c>
      <c r="I1331" s="84" t="s">
        <v>1051</v>
      </c>
      <c r="J1331" s="162" t="s">
        <v>1052</v>
      </c>
      <c r="K1331" s="162" t="s">
        <v>1061</v>
      </c>
      <c r="L1331" s="72"/>
      <c r="M1331" s="80" t="str">
        <f>IFERROR(VLOOKUP(K1331,REFERENCES!R:S,2,FALSE),"")</f>
        <v>Nombre</v>
      </c>
      <c r="N1331" s="154">
        <v>42</v>
      </c>
      <c r="O1331" s="75">
        <v>51</v>
      </c>
      <c r="P1331" s="75">
        <v>21</v>
      </c>
      <c r="Q1331" s="75">
        <v>26</v>
      </c>
      <c r="R1331" s="79">
        <v>98</v>
      </c>
      <c r="S1331" s="75">
        <v>21</v>
      </c>
      <c r="T1331" s="162" t="s">
        <v>1040</v>
      </c>
      <c r="U1331" s="162" t="s">
        <v>153</v>
      </c>
      <c r="V1331" s="162" t="s">
        <v>293</v>
      </c>
      <c r="W1331" s="86" t="s">
        <v>1357</v>
      </c>
      <c r="X1331" s="162" t="s">
        <v>1921</v>
      </c>
      <c r="Y1331" s="162" t="s">
        <v>1035</v>
      </c>
      <c r="Z1331" s="162" t="s">
        <v>1069</v>
      </c>
      <c r="AB1331" s="162" t="str">
        <f>UPPER(LEFT(A1331,3)&amp;YEAR(H1331)&amp;MONTH(H1331)&amp;DAY((H1331))&amp;LEFT(U1331,2)&amp;LEFT(V1331,2)&amp;LEFT(W1331,2))</f>
        <v>HAN20161217NIL'1È</v>
      </c>
      <c r="AC1331" s="162">
        <f>COUNTIF($AB$4:$AB$297,AB1331)</f>
        <v>0</v>
      </c>
      <c r="AD1331" s="162" t="str">
        <f>VLOOKUP(U1331,NIVEAUXADMIN!A:B,2,FALSE)</f>
        <v>HT10</v>
      </c>
      <c r="AE1331" s="162" t="str">
        <f>VLOOKUP(V1331,NIVEAUXADMIN!E:F,2,FALSE)</f>
        <v>HT101023</v>
      </c>
      <c r="AF1331" s="162" t="str">
        <f>VLOOKUP(W1331,NIVEAUXADMIN!I:J,2,FALSE)</f>
        <v>HT101023-01</v>
      </c>
      <c r="AG1331" s="162">
        <f>IF(SUMPRODUCT(($A$4:$A1331=A1331)*($V$4:$V1331=V1331))&gt;1,0,1)</f>
        <v>0</v>
      </c>
    </row>
    <row r="1332" spans="1:33" s="162" customFormat="1" ht="15" customHeight="1">
      <c r="A1332" s="162" t="s">
        <v>78</v>
      </c>
      <c r="B1332" s="162" t="s">
        <v>78</v>
      </c>
      <c r="C1332" s="162" t="s">
        <v>26</v>
      </c>
      <c r="E1332" s="162" t="s">
        <v>1913</v>
      </c>
      <c r="F1332" s="162" t="s">
        <v>16</v>
      </c>
      <c r="G1332" s="162" t="str">
        <f>CHOOSE(MONTH(H1332), "Janvier", "Fevrier", "Mars", "Avril", "Mai", "Juin", "Juillet", "Aout", "Septembre", "Octobre", "Novembre", "Decembre")</f>
        <v>Decembre</v>
      </c>
      <c r="H1332" s="153">
        <v>42721</v>
      </c>
      <c r="I1332" s="84" t="s">
        <v>1051</v>
      </c>
      <c r="J1332" s="162" t="s">
        <v>1052</v>
      </c>
      <c r="K1332" s="162" t="s">
        <v>1058</v>
      </c>
      <c r="L1332" s="72"/>
      <c r="M1332" s="80" t="str">
        <f>IFERROR(VLOOKUP(K1332,REFERENCES!R:S,2,FALSE),"")</f>
        <v>Nombre</v>
      </c>
      <c r="N1332" s="154">
        <v>42</v>
      </c>
      <c r="O1332" s="75">
        <v>51</v>
      </c>
      <c r="P1332" s="75">
        <v>21</v>
      </c>
      <c r="Q1332" s="75">
        <v>26</v>
      </c>
      <c r="R1332" s="79">
        <v>98</v>
      </c>
      <c r="S1332" s="75">
        <v>21</v>
      </c>
      <c r="T1332" s="162" t="s">
        <v>1040</v>
      </c>
      <c r="U1332" s="162" t="s">
        <v>153</v>
      </c>
      <c r="V1332" s="162" t="s">
        <v>293</v>
      </c>
      <c r="W1332" s="86" t="s">
        <v>1357</v>
      </c>
      <c r="X1332" s="162" t="s">
        <v>1921</v>
      </c>
      <c r="Y1332" s="162" t="s">
        <v>1035</v>
      </c>
      <c r="Z1332" s="162" t="s">
        <v>1069</v>
      </c>
      <c r="AB1332" s="162" t="str">
        <f>UPPER(LEFT(A1332,3)&amp;YEAR(H1332)&amp;MONTH(H1332)&amp;DAY((H1332))&amp;LEFT(U1332,2)&amp;LEFT(V1332,2)&amp;LEFT(W1332,2))</f>
        <v>HAN20161217NIL'1È</v>
      </c>
      <c r="AC1332" s="162">
        <f>COUNTIF($AB$4:$AB$297,AB1332)</f>
        <v>0</v>
      </c>
      <c r="AD1332" s="162" t="str">
        <f>VLOOKUP(U1332,NIVEAUXADMIN!A:B,2,FALSE)</f>
        <v>HT10</v>
      </c>
      <c r="AE1332" s="162" t="str">
        <f>VLOOKUP(V1332,NIVEAUXADMIN!E:F,2,FALSE)</f>
        <v>HT101023</v>
      </c>
      <c r="AF1332" s="162" t="str">
        <f>VLOOKUP(W1332,NIVEAUXADMIN!I:J,2,FALSE)</f>
        <v>HT101023-01</v>
      </c>
      <c r="AG1332" s="162">
        <f>IF(SUMPRODUCT(($A$4:$A1332=A1332)*($V$4:$V1332=V1332))&gt;1,0,1)</f>
        <v>0</v>
      </c>
    </row>
    <row r="1333" spans="1:33" s="162" customFormat="1" ht="15" customHeight="1">
      <c r="A1333" s="162" t="s">
        <v>78</v>
      </c>
      <c r="B1333" s="162" t="s">
        <v>78</v>
      </c>
      <c r="C1333" s="162" t="s">
        <v>26</v>
      </c>
      <c r="E1333" s="162" t="s">
        <v>1913</v>
      </c>
      <c r="F1333" s="162" t="s">
        <v>16</v>
      </c>
      <c r="G1333" s="162" t="str">
        <f>CHOOSE(MONTH(H1333), "Janvier", "Fevrier", "Mars", "Avril", "Mai", "Juin", "Juillet", "Aout", "Septembre", "Octobre", "Novembre", "Decembre")</f>
        <v>Decembre</v>
      </c>
      <c r="H1333" s="153">
        <v>42725</v>
      </c>
      <c r="I1333" s="84" t="s">
        <v>1051</v>
      </c>
      <c r="J1333" s="162" t="s">
        <v>1052</v>
      </c>
      <c r="K1333" s="162" t="s">
        <v>1065</v>
      </c>
      <c r="L1333" s="72"/>
      <c r="M1333" s="80" t="str">
        <f>IFERROR(VLOOKUP(K1333,REFERENCES!R:S,2,FALSE),"")</f>
        <v>N/A</v>
      </c>
      <c r="N1333" s="154">
        <v>57</v>
      </c>
      <c r="O1333" s="75">
        <v>125</v>
      </c>
      <c r="P1333" s="75">
        <v>76</v>
      </c>
      <c r="Q1333" s="75">
        <v>77</v>
      </c>
      <c r="R1333" s="79">
        <v>278</v>
      </c>
      <c r="S1333" s="75">
        <v>57</v>
      </c>
      <c r="T1333" s="162" t="s">
        <v>1040</v>
      </c>
      <c r="U1333" s="162" t="s">
        <v>153</v>
      </c>
      <c r="V1333" s="162" t="s">
        <v>293</v>
      </c>
      <c r="W1333" s="86" t="s">
        <v>1357</v>
      </c>
      <c r="X1333" s="162" t="s">
        <v>1923</v>
      </c>
      <c r="Y1333" s="162" t="s">
        <v>1035</v>
      </c>
      <c r="Z1333" s="162" t="s">
        <v>1069</v>
      </c>
      <c r="AA1333" s="162" t="s">
        <v>1917</v>
      </c>
      <c r="AB1333" s="162" t="str">
        <f>UPPER(LEFT(A1333,3)&amp;YEAR(H1333)&amp;MONTH(H1333)&amp;DAY((H1333))&amp;LEFT(U1333,2)&amp;LEFT(V1333,2)&amp;LEFT(W1333,2))</f>
        <v>HAN20161221NIL'1È</v>
      </c>
      <c r="AC1333" s="162">
        <f>COUNTIF($AB$4:$AB$297,AB1333)</f>
        <v>0</v>
      </c>
      <c r="AD1333" s="162" t="str">
        <f>VLOOKUP(U1333,NIVEAUXADMIN!A:B,2,FALSE)</f>
        <v>HT10</v>
      </c>
      <c r="AE1333" s="162" t="str">
        <f>VLOOKUP(V1333,NIVEAUXADMIN!E:F,2,FALSE)</f>
        <v>HT101023</v>
      </c>
      <c r="AF1333" s="162" t="str">
        <f>VLOOKUP(W1333,NIVEAUXADMIN!I:J,2,FALSE)</f>
        <v>HT101023-01</v>
      </c>
      <c r="AG1333" s="162">
        <f>IF(SUMPRODUCT(($A$4:$A1333=A1333)*($V$4:$V1333=V1333))&gt;1,0,1)</f>
        <v>0</v>
      </c>
    </row>
    <row r="1334" spans="1:33" s="162" customFormat="1" ht="15" customHeight="1">
      <c r="A1334" s="162" t="s">
        <v>78</v>
      </c>
      <c r="B1334" s="162" t="s">
        <v>78</v>
      </c>
      <c r="C1334" s="162" t="s">
        <v>26</v>
      </c>
      <c r="E1334" s="162" t="s">
        <v>1913</v>
      </c>
      <c r="F1334" s="162" t="s">
        <v>16</v>
      </c>
      <c r="G1334" s="162" t="str">
        <f>CHOOSE(MONTH(H1334), "Janvier", "Fevrier", "Mars", "Avril", "Mai", "Juin", "Juillet", "Aout", "Septembre", "Octobre", "Novembre", "Decembre")</f>
        <v>Decembre</v>
      </c>
      <c r="H1334" s="153">
        <v>42725</v>
      </c>
      <c r="I1334" s="84" t="s">
        <v>1051</v>
      </c>
      <c r="J1334" s="162" t="s">
        <v>1052</v>
      </c>
      <c r="K1334" s="162" t="s">
        <v>1056</v>
      </c>
      <c r="L1334" s="72"/>
      <c r="M1334" s="80" t="str">
        <f>IFERROR(VLOOKUP(K1334,REFERENCES!R:S,2,FALSE),"")</f>
        <v>Nombre</v>
      </c>
      <c r="N1334" s="154">
        <v>57</v>
      </c>
      <c r="O1334" s="75">
        <v>125</v>
      </c>
      <c r="P1334" s="75">
        <v>76</v>
      </c>
      <c r="Q1334" s="75">
        <v>77</v>
      </c>
      <c r="R1334" s="79">
        <v>278</v>
      </c>
      <c r="S1334" s="75">
        <v>57</v>
      </c>
      <c r="T1334" s="162" t="s">
        <v>1040</v>
      </c>
      <c r="U1334" s="162" t="s">
        <v>153</v>
      </c>
      <c r="V1334" s="162" t="s">
        <v>293</v>
      </c>
      <c r="W1334" s="86" t="s">
        <v>1357</v>
      </c>
      <c r="X1334" s="162" t="s">
        <v>1923</v>
      </c>
      <c r="Y1334" s="162" t="s">
        <v>1035</v>
      </c>
      <c r="Z1334" s="162" t="s">
        <v>1069</v>
      </c>
      <c r="AB1334" s="162" t="str">
        <f>UPPER(LEFT(A1334,3)&amp;YEAR(H1334)&amp;MONTH(H1334)&amp;DAY((H1334))&amp;LEFT(U1334,2)&amp;LEFT(V1334,2)&amp;LEFT(W1334,2))</f>
        <v>HAN20161221NIL'1È</v>
      </c>
      <c r="AC1334" s="162">
        <f>COUNTIF($AB$4:$AB$297,AB1334)</f>
        <v>0</v>
      </c>
      <c r="AD1334" s="162" t="str">
        <f>VLOOKUP(U1334,NIVEAUXADMIN!A:B,2,FALSE)</f>
        <v>HT10</v>
      </c>
      <c r="AE1334" s="162" t="str">
        <f>VLOOKUP(V1334,NIVEAUXADMIN!E:F,2,FALSE)</f>
        <v>HT101023</v>
      </c>
      <c r="AF1334" s="162" t="str">
        <f>VLOOKUP(W1334,NIVEAUXADMIN!I:J,2,FALSE)</f>
        <v>HT101023-01</v>
      </c>
      <c r="AG1334" s="162">
        <f>IF(SUMPRODUCT(($A$4:$A1334=A1334)*($V$4:$V1334=V1334))&gt;1,0,1)</f>
        <v>0</v>
      </c>
    </row>
    <row r="1335" spans="1:33" s="162" customFormat="1" ht="15" customHeight="1">
      <c r="A1335" s="162" t="s">
        <v>78</v>
      </c>
      <c r="B1335" s="162" t="s">
        <v>78</v>
      </c>
      <c r="C1335" s="162" t="s">
        <v>26</v>
      </c>
      <c r="E1335" s="162" t="s">
        <v>1913</v>
      </c>
      <c r="F1335" s="162" t="s">
        <v>16</v>
      </c>
      <c r="G1335" s="162" t="str">
        <f>CHOOSE(MONTH(H1335), "Janvier", "Fevrier", "Mars", "Avril", "Mai", "Juin", "Juillet", "Aout", "Septembre", "Octobre", "Novembre", "Decembre")</f>
        <v>Decembre</v>
      </c>
      <c r="H1335" s="153">
        <v>42725</v>
      </c>
      <c r="I1335" s="84" t="s">
        <v>1049</v>
      </c>
      <c r="J1335" s="162" t="s">
        <v>1053</v>
      </c>
      <c r="K1335" s="162" t="s">
        <v>1064</v>
      </c>
      <c r="L1335" s="72" t="s">
        <v>1914</v>
      </c>
      <c r="M1335" s="80" t="str">
        <f>IFERROR(VLOOKUP(K1335,REFERENCES!R:S,2,FALSE),"")</f>
        <v>Nombre</v>
      </c>
      <c r="N1335" s="154">
        <v>57</v>
      </c>
      <c r="O1335" s="75">
        <v>125</v>
      </c>
      <c r="P1335" s="75">
        <v>76</v>
      </c>
      <c r="Q1335" s="75">
        <v>77</v>
      </c>
      <c r="R1335" s="79">
        <v>278</v>
      </c>
      <c r="S1335" s="75">
        <v>57</v>
      </c>
      <c r="T1335" s="162" t="s">
        <v>1040</v>
      </c>
      <c r="U1335" s="162" t="s">
        <v>153</v>
      </c>
      <c r="V1335" s="162" t="s">
        <v>293</v>
      </c>
      <c r="W1335" s="86" t="s">
        <v>1357</v>
      </c>
      <c r="X1335" s="162" t="s">
        <v>1923</v>
      </c>
      <c r="Y1335" s="162" t="s">
        <v>1035</v>
      </c>
      <c r="Z1335" s="162" t="s">
        <v>1069</v>
      </c>
      <c r="AB1335" s="162" t="str">
        <f>UPPER(LEFT(A1335,3)&amp;YEAR(H1335)&amp;MONTH(H1335)&amp;DAY((H1335))&amp;LEFT(U1335,2)&amp;LEFT(V1335,2)&amp;LEFT(W1335,2))</f>
        <v>HAN20161221NIL'1È</v>
      </c>
      <c r="AC1335" s="162">
        <f>COUNTIF($AB$4:$AB$297,AB1335)</f>
        <v>0</v>
      </c>
      <c r="AD1335" s="162" t="str">
        <f>VLOOKUP(U1335,NIVEAUXADMIN!A:B,2,FALSE)</f>
        <v>HT10</v>
      </c>
      <c r="AE1335" s="162" t="str">
        <f>VLOOKUP(V1335,NIVEAUXADMIN!E:F,2,FALSE)</f>
        <v>HT101023</v>
      </c>
      <c r="AF1335" s="162" t="str">
        <f>VLOOKUP(W1335,NIVEAUXADMIN!I:J,2,FALSE)</f>
        <v>HT101023-01</v>
      </c>
      <c r="AG1335" s="162">
        <f>IF(SUMPRODUCT(($A$4:$A1335=A1335)*($V$4:$V1335=V1335))&gt;1,0,1)</f>
        <v>0</v>
      </c>
    </row>
    <row r="1336" spans="1:33" s="162" customFormat="1" ht="15" customHeight="1">
      <c r="A1336" s="162" t="s">
        <v>78</v>
      </c>
      <c r="B1336" s="162" t="s">
        <v>78</v>
      </c>
      <c r="C1336" s="162" t="s">
        <v>26</v>
      </c>
      <c r="E1336" s="162" t="s">
        <v>1913</v>
      </c>
      <c r="F1336" s="162" t="s">
        <v>16</v>
      </c>
      <c r="G1336" s="162" t="str">
        <f>CHOOSE(MONTH(H1336), "Janvier", "Fevrier", "Mars", "Avril", "Mai", "Juin", "Juillet", "Aout", "Septembre", "Octobre", "Novembre", "Decembre")</f>
        <v>Decembre</v>
      </c>
      <c r="H1336" s="153">
        <v>42725</v>
      </c>
      <c r="I1336" s="84" t="s">
        <v>1049</v>
      </c>
      <c r="J1336" s="162" t="s">
        <v>1053</v>
      </c>
      <c r="K1336" s="162" t="s">
        <v>1185</v>
      </c>
      <c r="L1336" s="72" t="s">
        <v>1916</v>
      </c>
      <c r="M1336" s="80" t="str">
        <f>IFERROR(VLOOKUP(K1336,REFERENCES!R:S,2,FALSE),"")</f>
        <v>Nombre</v>
      </c>
      <c r="N1336" s="154">
        <v>57</v>
      </c>
      <c r="O1336" s="75">
        <v>125</v>
      </c>
      <c r="P1336" s="75">
        <v>76</v>
      </c>
      <c r="Q1336" s="75">
        <v>77</v>
      </c>
      <c r="R1336" s="79">
        <v>278</v>
      </c>
      <c r="S1336" s="75">
        <v>57</v>
      </c>
      <c r="T1336" s="162" t="s">
        <v>1040</v>
      </c>
      <c r="U1336" s="162" t="s">
        <v>153</v>
      </c>
      <c r="V1336" s="162" t="s">
        <v>293</v>
      </c>
      <c r="W1336" s="86" t="s">
        <v>1357</v>
      </c>
      <c r="X1336" s="162" t="s">
        <v>1923</v>
      </c>
      <c r="Y1336" s="162" t="s">
        <v>1035</v>
      </c>
      <c r="Z1336" s="162" t="s">
        <v>1069</v>
      </c>
      <c r="AB1336" s="162" t="str">
        <f>UPPER(LEFT(A1336,3)&amp;YEAR(H1336)&amp;MONTH(H1336)&amp;DAY((H1336))&amp;LEFT(U1336,2)&amp;LEFT(V1336,2)&amp;LEFT(W1336,2))</f>
        <v>HAN20161221NIL'1È</v>
      </c>
      <c r="AC1336" s="162">
        <f>COUNTIF($AB$4:$AB$297,AB1336)</f>
        <v>0</v>
      </c>
      <c r="AD1336" s="162" t="str">
        <f>VLOOKUP(U1336,NIVEAUXADMIN!A:B,2,FALSE)</f>
        <v>HT10</v>
      </c>
      <c r="AE1336" s="162" t="str">
        <f>VLOOKUP(V1336,NIVEAUXADMIN!E:F,2,FALSE)</f>
        <v>HT101023</v>
      </c>
      <c r="AF1336" s="162" t="str">
        <f>VLOOKUP(W1336,NIVEAUXADMIN!I:J,2,FALSE)</f>
        <v>HT101023-01</v>
      </c>
      <c r="AG1336" s="162">
        <f>IF(SUMPRODUCT(($A$4:$A1336=A1336)*($V$4:$V1336=V1336))&gt;1,0,1)</f>
        <v>0</v>
      </c>
    </row>
    <row r="1337" spans="1:33" s="162" customFormat="1" ht="15" customHeight="1">
      <c r="A1337" s="162" t="s">
        <v>78</v>
      </c>
      <c r="B1337" s="162" t="s">
        <v>78</v>
      </c>
      <c r="C1337" s="162" t="s">
        <v>26</v>
      </c>
      <c r="E1337" s="162" t="s">
        <v>1913</v>
      </c>
      <c r="F1337" s="162" t="s">
        <v>16</v>
      </c>
      <c r="G1337" s="162" t="str">
        <f>CHOOSE(MONTH(H1337), "Janvier", "Fevrier", "Mars", "Avril", "Mai", "Juin", "Juillet", "Aout", "Septembre", "Octobre", "Novembre", "Decembre")</f>
        <v>Decembre</v>
      </c>
      <c r="H1337" s="153">
        <v>42725</v>
      </c>
      <c r="I1337" s="84" t="s">
        <v>1051</v>
      </c>
      <c r="J1337" s="162" t="s">
        <v>1052</v>
      </c>
      <c r="K1337" s="162" t="s">
        <v>1061</v>
      </c>
      <c r="L1337" s="72"/>
      <c r="M1337" s="80" t="str">
        <f>IFERROR(VLOOKUP(K1337,REFERENCES!R:S,2,FALSE),"")</f>
        <v>Nombre</v>
      </c>
      <c r="N1337" s="154">
        <v>114</v>
      </c>
      <c r="O1337" s="75">
        <v>125</v>
      </c>
      <c r="P1337" s="75">
        <v>76</v>
      </c>
      <c r="Q1337" s="75">
        <v>77</v>
      </c>
      <c r="R1337" s="79">
        <v>278</v>
      </c>
      <c r="S1337" s="75">
        <v>57</v>
      </c>
      <c r="T1337" s="162" t="s">
        <v>1040</v>
      </c>
      <c r="U1337" s="162" t="s">
        <v>153</v>
      </c>
      <c r="V1337" s="162" t="s">
        <v>293</v>
      </c>
      <c r="W1337" s="86" t="s">
        <v>1357</v>
      </c>
      <c r="X1337" s="162" t="s">
        <v>1923</v>
      </c>
      <c r="Y1337" s="162" t="s">
        <v>1035</v>
      </c>
      <c r="Z1337" s="162" t="s">
        <v>1069</v>
      </c>
      <c r="AB1337" s="162" t="str">
        <f>UPPER(LEFT(A1337,3)&amp;YEAR(H1337)&amp;MONTH(H1337)&amp;DAY((H1337))&amp;LEFT(U1337,2)&amp;LEFT(V1337,2)&amp;LEFT(W1337,2))</f>
        <v>HAN20161221NIL'1È</v>
      </c>
      <c r="AC1337" s="162">
        <f>COUNTIF($AB$4:$AB$297,AB1337)</f>
        <v>0</v>
      </c>
      <c r="AD1337" s="162" t="str">
        <f>VLOOKUP(U1337,NIVEAUXADMIN!A:B,2,FALSE)</f>
        <v>HT10</v>
      </c>
      <c r="AE1337" s="162" t="str">
        <f>VLOOKUP(V1337,NIVEAUXADMIN!E:F,2,FALSE)</f>
        <v>HT101023</v>
      </c>
      <c r="AF1337" s="162" t="str">
        <f>VLOOKUP(W1337,NIVEAUXADMIN!I:J,2,FALSE)</f>
        <v>HT101023-01</v>
      </c>
      <c r="AG1337" s="162">
        <f>IF(SUMPRODUCT(($A$4:$A1337=A1337)*($V$4:$V1337=V1337))&gt;1,0,1)</f>
        <v>0</v>
      </c>
    </row>
    <row r="1338" spans="1:33" s="162" customFormat="1" ht="15" customHeight="1">
      <c r="A1338" s="162" t="s">
        <v>78</v>
      </c>
      <c r="B1338" s="162" t="s">
        <v>78</v>
      </c>
      <c r="C1338" s="162" t="s">
        <v>26</v>
      </c>
      <c r="E1338" s="162" t="s">
        <v>1913</v>
      </c>
      <c r="F1338" s="162" t="s">
        <v>16</v>
      </c>
      <c r="G1338" s="162" t="str">
        <f>CHOOSE(MONTH(H1338), "Janvier", "Fevrier", "Mars", "Avril", "Mai", "Juin", "Juillet", "Aout", "Septembre", "Octobre", "Novembre", "Decembre")</f>
        <v>Decembre</v>
      </c>
      <c r="H1338" s="153">
        <v>42725</v>
      </c>
      <c r="I1338" s="84" t="s">
        <v>1051</v>
      </c>
      <c r="J1338" s="162" t="s">
        <v>1052</v>
      </c>
      <c r="K1338" s="162" t="s">
        <v>1058</v>
      </c>
      <c r="L1338" s="72"/>
      <c r="M1338" s="80" t="str">
        <f>IFERROR(VLOOKUP(K1338,REFERENCES!R:S,2,FALSE),"")</f>
        <v>Nombre</v>
      </c>
      <c r="N1338" s="154">
        <v>114</v>
      </c>
      <c r="O1338" s="75">
        <v>125</v>
      </c>
      <c r="P1338" s="75">
        <v>76</v>
      </c>
      <c r="Q1338" s="75">
        <v>77</v>
      </c>
      <c r="R1338" s="79">
        <v>278</v>
      </c>
      <c r="S1338" s="75">
        <v>57</v>
      </c>
      <c r="T1338" s="162" t="s">
        <v>1040</v>
      </c>
      <c r="U1338" s="162" t="s">
        <v>153</v>
      </c>
      <c r="V1338" s="162" t="s">
        <v>293</v>
      </c>
      <c r="W1338" s="86" t="s">
        <v>1357</v>
      </c>
      <c r="X1338" s="162" t="s">
        <v>1923</v>
      </c>
      <c r="Y1338" s="162" t="s">
        <v>1035</v>
      </c>
      <c r="Z1338" s="162" t="s">
        <v>1069</v>
      </c>
      <c r="AB1338" s="162" t="str">
        <f>UPPER(LEFT(A1338,3)&amp;YEAR(H1338)&amp;MONTH(H1338)&amp;DAY((H1338))&amp;LEFT(U1338,2)&amp;LEFT(V1338,2)&amp;LEFT(W1338,2))</f>
        <v>HAN20161221NIL'1È</v>
      </c>
      <c r="AC1338" s="162">
        <f>COUNTIF($AB$4:$AB$297,AB1338)</f>
        <v>0</v>
      </c>
      <c r="AD1338" s="162" t="str">
        <f>VLOOKUP(U1338,NIVEAUXADMIN!A:B,2,FALSE)</f>
        <v>HT10</v>
      </c>
      <c r="AE1338" s="162" t="str">
        <f>VLOOKUP(V1338,NIVEAUXADMIN!E:F,2,FALSE)</f>
        <v>HT101023</v>
      </c>
      <c r="AF1338" s="162" t="str">
        <f>VLOOKUP(W1338,NIVEAUXADMIN!I:J,2,FALSE)</f>
        <v>HT101023-01</v>
      </c>
      <c r="AG1338" s="162">
        <f>IF(SUMPRODUCT(($A$4:$A1338=A1338)*($V$4:$V1338=V1338))&gt;1,0,1)</f>
        <v>0</v>
      </c>
    </row>
    <row r="1339" spans="1:33" s="162" customFormat="1" ht="15" customHeight="1">
      <c r="A1339" s="162" t="s">
        <v>78</v>
      </c>
      <c r="B1339" s="162" t="s">
        <v>78</v>
      </c>
      <c r="C1339" s="162" t="s">
        <v>26</v>
      </c>
      <c r="E1339" s="162" t="s">
        <v>1913</v>
      </c>
      <c r="F1339" s="162" t="s">
        <v>16</v>
      </c>
      <c r="G1339" s="162" t="str">
        <f>CHOOSE(MONTH(H1339), "Janvier", "Fevrier", "Mars", "Avril", "Mai", "Juin", "Juillet", "Aout", "Septembre", "Octobre", "Novembre", "Decembre")</f>
        <v>Decembre</v>
      </c>
      <c r="H1339" s="153">
        <v>42727</v>
      </c>
      <c r="I1339" s="84" t="s">
        <v>1051</v>
      </c>
      <c r="J1339" s="162" t="s">
        <v>1052</v>
      </c>
      <c r="K1339" s="162" t="s">
        <v>1065</v>
      </c>
      <c r="L1339" s="72"/>
      <c r="M1339" s="80" t="str">
        <f>IFERROR(VLOOKUP(K1339,REFERENCES!R:S,2,FALSE),"")</f>
        <v>N/A</v>
      </c>
      <c r="N1339" s="177">
        <v>94</v>
      </c>
      <c r="O1339" s="75">
        <v>162</v>
      </c>
      <c r="P1339" s="75">
        <v>115</v>
      </c>
      <c r="Q1339" s="75">
        <v>118</v>
      </c>
      <c r="R1339" s="79">
        <v>395</v>
      </c>
      <c r="S1339" s="75">
        <v>94</v>
      </c>
      <c r="T1339" s="162" t="s">
        <v>1040</v>
      </c>
      <c r="U1339" s="162" t="s">
        <v>153</v>
      </c>
      <c r="V1339" s="162" t="s">
        <v>305</v>
      </c>
      <c r="W1339" s="86" t="s">
        <v>1337</v>
      </c>
      <c r="X1339" s="162" t="s">
        <v>1924</v>
      </c>
      <c r="Y1339" s="162" t="s">
        <v>1035</v>
      </c>
      <c r="Z1339" s="162" t="s">
        <v>1069</v>
      </c>
      <c r="AA1339" s="162" t="s">
        <v>1917</v>
      </c>
      <c r="AB1339" s="162" t="str">
        <f>UPPER(LEFT(A1339,3)&amp;YEAR(H1339)&amp;MONTH(H1339)&amp;DAY((H1339))&amp;LEFT(U1339,2)&amp;LEFT(V1339,2)&amp;LEFT(W1339,2))</f>
        <v>HAN20161223NIPE1È</v>
      </c>
      <c r="AC1339" s="162">
        <f>COUNTIF($AB$4:$AB$297,AB1339)</f>
        <v>0</v>
      </c>
      <c r="AD1339" s="162" t="str">
        <f>VLOOKUP(U1339,NIVEAUXADMIN!A:B,2,FALSE)</f>
        <v>HT10</v>
      </c>
      <c r="AE1339" s="162" t="str">
        <f>VLOOKUP(V1339,NIVEAUXADMIN!E:F,2,FALSE)</f>
        <v>HT101012</v>
      </c>
      <c r="AF1339" s="162" t="str">
        <f>VLOOKUP(W1339,NIVEAUXADMIN!I:J,2,FALSE)</f>
        <v>HT101012-01</v>
      </c>
      <c r="AG1339" s="162">
        <f>IF(SUMPRODUCT(($A$4:$A1339=A1339)*($V$4:$V1339=V1339))&gt;1,0,1)</f>
        <v>1</v>
      </c>
    </row>
    <row r="1340" spans="1:33" s="162" customFormat="1" ht="15" customHeight="1">
      <c r="A1340" s="162" t="s">
        <v>78</v>
      </c>
      <c r="B1340" s="162" t="s">
        <v>78</v>
      </c>
      <c r="C1340" s="162" t="s">
        <v>26</v>
      </c>
      <c r="E1340" s="162" t="s">
        <v>1913</v>
      </c>
      <c r="F1340" s="162" t="s">
        <v>16</v>
      </c>
      <c r="G1340" s="162" t="str">
        <f>CHOOSE(MONTH(H1340), "Janvier", "Fevrier", "Mars", "Avril", "Mai", "Juin", "Juillet", "Aout", "Septembre", "Octobre", "Novembre", "Decembre")</f>
        <v>Decembre</v>
      </c>
      <c r="H1340" s="153">
        <v>42727</v>
      </c>
      <c r="I1340" s="84" t="s">
        <v>1051</v>
      </c>
      <c r="J1340" s="162" t="s">
        <v>1052</v>
      </c>
      <c r="K1340" s="162" t="s">
        <v>1056</v>
      </c>
      <c r="L1340" s="72"/>
      <c r="M1340" s="80" t="str">
        <f>IFERROR(VLOOKUP(K1340,REFERENCES!R:S,2,FALSE),"")</f>
        <v>Nombre</v>
      </c>
      <c r="N1340" s="154">
        <v>94</v>
      </c>
      <c r="O1340" s="75">
        <v>162</v>
      </c>
      <c r="P1340" s="75">
        <v>115</v>
      </c>
      <c r="Q1340" s="75">
        <v>118</v>
      </c>
      <c r="R1340" s="79">
        <v>395</v>
      </c>
      <c r="S1340" s="75">
        <v>94</v>
      </c>
      <c r="T1340" s="162" t="s">
        <v>1040</v>
      </c>
      <c r="U1340" s="162" t="s">
        <v>153</v>
      </c>
      <c r="V1340" s="162" t="s">
        <v>305</v>
      </c>
      <c r="W1340" s="86" t="s">
        <v>1337</v>
      </c>
      <c r="X1340" s="162" t="s">
        <v>1924</v>
      </c>
      <c r="Y1340" s="162" t="s">
        <v>1035</v>
      </c>
      <c r="Z1340" s="162" t="s">
        <v>1069</v>
      </c>
      <c r="AB1340" s="162" t="str">
        <f>UPPER(LEFT(A1340,3)&amp;YEAR(H1340)&amp;MONTH(H1340)&amp;DAY((H1340))&amp;LEFT(U1340,2)&amp;LEFT(V1340,2)&amp;LEFT(W1340,2))</f>
        <v>HAN20161223NIPE1È</v>
      </c>
      <c r="AC1340" s="162">
        <f>COUNTIF($AB$4:$AB$297,AB1340)</f>
        <v>0</v>
      </c>
      <c r="AD1340" s="162" t="str">
        <f>VLOOKUP(U1340,NIVEAUXADMIN!A:B,2,FALSE)</f>
        <v>HT10</v>
      </c>
      <c r="AE1340" s="162" t="str">
        <f>VLOOKUP(V1340,NIVEAUXADMIN!E:F,2,FALSE)</f>
        <v>HT101012</v>
      </c>
      <c r="AF1340" s="162" t="str">
        <f>VLOOKUP(W1340,NIVEAUXADMIN!I:J,2,FALSE)</f>
        <v>HT101012-01</v>
      </c>
      <c r="AG1340" s="162">
        <f>IF(SUMPRODUCT(($A$4:$A1340=A1340)*($V$4:$V1340=V1340))&gt;1,0,1)</f>
        <v>0</v>
      </c>
    </row>
    <row r="1341" spans="1:33" s="162" customFormat="1" ht="15" customHeight="1">
      <c r="A1341" s="162" t="s">
        <v>78</v>
      </c>
      <c r="B1341" s="162" t="s">
        <v>78</v>
      </c>
      <c r="C1341" s="162" t="s">
        <v>26</v>
      </c>
      <c r="E1341" s="162" t="s">
        <v>1913</v>
      </c>
      <c r="F1341" s="162" t="s">
        <v>16</v>
      </c>
      <c r="G1341" s="162" t="str">
        <f>CHOOSE(MONTH(H1341), "Janvier", "Fevrier", "Mars", "Avril", "Mai", "Juin", "Juillet", "Aout", "Septembre", "Octobre", "Novembre", "Decembre")</f>
        <v>Decembre</v>
      </c>
      <c r="H1341" s="153">
        <v>42727</v>
      </c>
      <c r="I1341" s="84" t="s">
        <v>1049</v>
      </c>
      <c r="J1341" s="162" t="s">
        <v>1053</v>
      </c>
      <c r="K1341" s="162" t="s">
        <v>1064</v>
      </c>
      <c r="L1341" s="72" t="s">
        <v>1914</v>
      </c>
      <c r="M1341" s="80" t="str">
        <f>IFERROR(VLOOKUP(K1341,REFERENCES!R:S,2,FALSE),"")</f>
        <v>Nombre</v>
      </c>
      <c r="N1341" s="177">
        <v>94</v>
      </c>
      <c r="O1341" s="75">
        <v>162</v>
      </c>
      <c r="P1341" s="75">
        <v>115</v>
      </c>
      <c r="Q1341" s="75">
        <v>118</v>
      </c>
      <c r="R1341" s="79">
        <v>395</v>
      </c>
      <c r="S1341" s="75">
        <v>94</v>
      </c>
      <c r="T1341" s="162" t="s">
        <v>1040</v>
      </c>
      <c r="U1341" s="162" t="s">
        <v>153</v>
      </c>
      <c r="V1341" s="162" t="s">
        <v>305</v>
      </c>
      <c r="W1341" s="86" t="s">
        <v>1337</v>
      </c>
      <c r="X1341" s="162" t="s">
        <v>1924</v>
      </c>
      <c r="Y1341" s="162" t="s">
        <v>1035</v>
      </c>
      <c r="Z1341" s="162" t="s">
        <v>1069</v>
      </c>
      <c r="AB1341" s="162" t="str">
        <f>UPPER(LEFT(A1341,3)&amp;YEAR(H1341)&amp;MONTH(H1341)&amp;DAY((H1341))&amp;LEFT(U1341,2)&amp;LEFT(V1341,2)&amp;LEFT(W1341,2))</f>
        <v>HAN20161223NIPE1È</v>
      </c>
      <c r="AC1341" s="162">
        <f>COUNTIF($AB$4:$AB$297,AB1341)</f>
        <v>0</v>
      </c>
      <c r="AD1341" s="162" t="str">
        <f>VLOOKUP(U1341,NIVEAUXADMIN!A:B,2,FALSE)</f>
        <v>HT10</v>
      </c>
      <c r="AE1341" s="162" t="str">
        <f>VLOOKUP(V1341,NIVEAUXADMIN!E:F,2,FALSE)</f>
        <v>HT101012</v>
      </c>
      <c r="AF1341" s="162" t="str">
        <f>VLOOKUP(W1341,NIVEAUXADMIN!I:J,2,FALSE)</f>
        <v>HT101012-01</v>
      </c>
      <c r="AG1341" s="162">
        <f>IF(SUMPRODUCT(($A$4:$A1341=A1341)*($V$4:$V1341=V1341))&gt;1,0,1)</f>
        <v>0</v>
      </c>
    </row>
    <row r="1342" spans="1:33" s="162" customFormat="1" ht="15" customHeight="1">
      <c r="A1342" s="162" t="s">
        <v>78</v>
      </c>
      <c r="B1342" s="162" t="s">
        <v>78</v>
      </c>
      <c r="C1342" s="162" t="s">
        <v>26</v>
      </c>
      <c r="E1342" s="162" t="s">
        <v>1913</v>
      </c>
      <c r="F1342" s="162" t="s">
        <v>16</v>
      </c>
      <c r="G1342" s="162" t="str">
        <f>CHOOSE(MONTH(H1342), "Janvier", "Fevrier", "Mars", "Avril", "Mai", "Juin", "Juillet", "Aout", "Septembre", "Octobre", "Novembre", "Decembre")</f>
        <v>Decembre</v>
      </c>
      <c r="H1342" s="153">
        <v>42727</v>
      </c>
      <c r="I1342" s="84" t="s">
        <v>1049</v>
      </c>
      <c r="J1342" s="162" t="s">
        <v>1053</v>
      </c>
      <c r="K1342" s="162" t="s">
        <v>1185</v>
      </c>
      <c r="L1342" s="72" t="s">
        <v>1916</v>
      </c>
      <c r="M1342" s="80" t="str">
        <f>IFERROR(VLOOKUP(K1342,REFERENCES!R:S,2,FALSE),"")</f>
        <v>Nombre</v>
      </c>
      <c r="N1342" s="177">
        <v>94</v>
      </c>
      <c r="O1342" s="75">
        <v>162</v>
      </c>
      <c r="P1342" s="75">
        <v>115</v>
      </c>
      <c r="Q1342" s="75">
        <v>118</v>
      </c>
      <c r="R1342" s="79">
        <v>395</v>
      </c>
      <c r="S1342" s="75">
        <v>94</v>
      </c>
      <c r="T1342" s="162" t="s">
        <v>1040</v>
      </c>
      <c r="U1342" s="162" t="s">
        <v>153</v>
      </c>
      <c r="V1342" s="162" t="s">
        <v>305</v>
      </c>
      <c r="W1342" s="86" t="s">
        <v>1337</v>
      </c>
      <c r="X1342" s="162" t="s">
        <v>1924</v>
      </c>
      <c r="Y1342" s="162" t="s">
        <v>1035</v>
      </c>
      <c r="Z1342" s="162" t="s">
        <v>1069</v>
      </c>
      <c r="AB1342" s="162" t="str">
        <f>UPPER(LEFT(A1342,3)&amp;YEAR(H1342)&amp;MONTH(H1342)&amp;DAY((H1342))&amp;LEFT(U1342,2)&amp;LEFT(V1342,2)&amp;LEFT(W1342,2))</f>
        <v>HAN20161223NIPE1È</v>
      </c>
      <c r="AC1342" s="162">
        <f>COUNTIF($AB$4:$AB$297,AB1342)</f>
        <v>0</v>
      </c>
      <c r="AD1342" s="162" t="str">
        <f>VLOOKUP(U1342,NIVEAUXADMIN!A:B,2,FALSE)</f>
        <v>HT10</v>
      </c>
      <c r="AE1342" s="162" t="str">
        <f>VLOOKUP(V1342,NIVEAUXADMIN!E:F,2,FALSE)</f>
        <v>HT101012</v>
      </c>
      <c r="AF1342" s="162" t="str">
        <f>VLOOKUP(W1342,NIVEAUXADMIN!I:J,2,FALSE)</f>
        <v>HT101012-01</v>
      </c>
      <c r="AG1342" s="162">
        <f>IF(SUMPRODUCT(($A$4:$A1342=A1342)*($V$4:$V1342=V1342))&gt;1,0,1)</f>
        <v>0</v>
      </c>
    </row>
    <row r="1343" spans="1:33" s="162" customFormat="1" ht="15" customHeight="1">
      <c r="A1343" s="162" t="s">
        <v>78</v>
      </c>
      <c r="B1343" s="162" t="s">
        <v>78</v>
      </c>
      <c r="C1343" s="162" t="s">
        <v>26</v>
      </c>
      <c r="E1343" s="162" t="s">
        <v>1913</v>
      </c>
      <c r="F1343" s="162" t="s">
        <v>16</v>
      </c>
      <c r="G1343" s="162" t="str">
        <f>CHOOSE(MONTH(H1343), "Janvier", "Fevrier", "Mars", "Avril", "Mai", "Juin", "Juillet", "Aout", "Septembre", "Octobre", "Novembre", "Decembre")</f>
        <v>Decembre</v>
      </c>
      <c r="H1343" s="153">
        <v>42727</v>
      </c>
      <c r="I1343" s="84" t="s">
        <v>1051</v>
      </c>
      <c r="J1343" s="162" t="s">
        <v>1052</v>
      </c>
      <c r="K1343" s="162" t="s">
        <v>1061</v>
      </c>
      <c r="L1343" s="72"/>
      <c r="M1343" s="80" t="str">
        <f>IFERROR(VLOOKUP(K1343,REFERENCES!R:S,2,FALSE),"")</f>
        <v>Nombre</v>
      </c>
      <c r="N1343" s="154">
        <v>188</v>
      </c>
      <c r="O1343" s="75">
        <v>162</v>
      </c>
      <c r="P1343" s="75">
        <v>115</v>
      </c>
      <c r="Q1343" s="75">
        <v>118</v>
      </c>
      <c r="R1343" s="79">
        <v>395</v>
      </c>
      <c r="S1343" s="75">
        <v>94</v>
      </c>
      <c r="T1343" s="162" t="s">
        <v>1040</v>
      </c>
      <c r="U1343" s="162" t="s">
        <v>153</v>
      </c>
      <c r="V1343" s="162" t="s">
        <v>305</v>
      </c>
      <c r="W1343" s="86" t="s">
        <v>1337</v>
      </c>
      <c r="X1343" s="162" t="s">
        <v>1924</v>
      </c>
      <c r="Y1343" s="162" t="s">
        <v>1035</v>
      </c>
      <c r="Z1343" s="162" t="s">
        <v>1069</v>
      </c>
      <c r="AB1343" s="162" t="str">
        <f>UPPER(LEFT(A1343,3)&amp;YEAR(H1343)&amp;MONTH(H1343)&amp;DAY((H1343))&amp;LEFT(U1343,2)&amp;LEFT(V1343,2)&amp;LEFT(W1343,2))</f>
        <v>HAN20161223NIPE1È</v>
      </c>
      <c r="AC1343" s="162">
        <f>COUNTIF($AB$4:$AB$297,AB1343)</f>
        <v>0</v>
      </c>
      <c r="AD1343" s="162" t="str">
        <f>VLOOKUP(U1343,NIVEAUXADMIN!A:B,2,FALSE)</f>
        <v>HT10</v>
      </c>
      <c r="AE1343" s="162" t="str">
        <f>VLOOKUP(V1343,NIVEAUXADMIN!E:F,2,FALSE)</f>
        <v>HT101012</v>
      </c>
      <c r="AF1343" s="162" t="str">
        <f>VLOOKUP(W1343,NIVEAUXADMIN!I:J,2,FALSE)</f>
        <v>HT101012-01</v>
      </c>
      <c r="AG1343" s="162">
        <f>IF(SUMPRODUCT(($A$4:$A1343=A1343)*($V$4:$V1343=V1343))&gt;1,0,1)</f>
        <v>0</v>
      </c>
    </row>
    <row r="1344" spans="1:33" s="162" customFormat="1" ht="15" customHeight="1">
      <c r="A1344" s="162" t="s">
        <v>78</v>
      </c>
      <c r="B1344" s="162" t="s">
        <v>78</v>
      </c>
      <c r="C1344" s="162" t="s">
        <v>26</v>
      </c>
      <c r="E1344" s="162" t="s">
        <v>1913</v>
      </c>
      <c r="F1344" s="162" t="s">
        <v>16</v>
      </c>
      <c r="G1344" s="162" t="str">
        <f>CHOOSE(MONTH(H1344), "Janvier", "Fevrier", "Mars", "Avril", "Mai", "Juin", "Juillet", "Aout", "Septembre", "Octobre", "Novembre", "Decembre")</f>
        <v>Decembre</v>
      </c>
      <c r="H1344" s="153">
        <v>42727</v>
      </c>
      <c r="I1344" s="84" t="s">
        <v>1051</v>
      </c>
      <c r="J1344" s="162" t="s">
        <v>1052</v>
      </c>
      <c r="K1344" s="162" t="s">
        <v>1058</v>
      </c>
      <c r="L1344" s="72"/>
      <c r="M1344" s="80" t="str">
        <f>IFERROR(VLOOKUP(K1344,REFERENCES!R:S,2,FALSE),"")</f>
        <v>Nombre</v>
      </c>
      <c r="N1344" s="154">
        <v>188</v>
      </c>
      <c r="O1344" s="75">
        <v>162</v>
      </c>
      <c r="P1344" s="75">
        <v>115</v>
      </c>
      <c r="Q1344" s="75">
        <v>118</v>
      </c>
      <c r="R1344" s="79">
        <v>395</v>
      </c>
      <c r="S1344" s="75">
        <v>94</v>
      </c>
      <c r="T1344" s="162" t="s">
        <v>1040</v>
      </c>
      <c r="U1344" s="162" t="s">
        <v>153</v>
      </c>
      <c r="V1344" s="162" t="s">
        <v>305</v>
      </c>
      <c r="W1344" s="86" t="s">
        <v>1337</v>
      </c>
      <c r="X1344" s="162" t="s">
        <v>1924</v>
      </c>
      <c r="Y1344" s="162" t="s">
        <v>1035</v>
      </c>
      <c r="Z1344" s="162" t="s">
        <v>1069</v>
      </c>
      <c r="AB1344" s="162" t="str">
        <f>UPPER(LEFT(A1344,3)&amp;YEAR(H1344)&amp;MONTH(H1344)&amp;DAY((H1344))&amp;LEFT(U1344,2)&amp;LEFT(V1344,2)&amp;LEFT(W1344,2))</f>
        <v>HAN20161223NIPE1È</v>
      </c>
      <c r="AC1344" s="162">
        <f>COUNTIF($AB$4:$AB$297,AB1344)</f>
        <v>0</v>
      </c>
      <c r="AD1344" s="162" t="str">
        <f>VLOOKUP(U1344,NIVEAUXADMIN!A:B,2,FALSE)</f>
        <v>HT10</v>
      </c>
      <c r="AE1344" s="162" t="str">
        <f>VLOOKUP(V1344,NIVEAUXADMIN!E:F,2,FALSE)</f>
        <v>HT101012</v>
      </c>
      <c r="AF1344" s="162" t="str">
        <f>VLOOKUP(W1344,NIVEAUXADMIN!I:J,2,FALSE)</f>
        <v>HT101012-01</v>
      </c>
      <c r="AG1344" s="162">
        <f>IF(SUMPRODUCT(($A$4:$A1344=A1344)*($V$4:$V1344=V1344))&gt;1,0,1)</f>
        <v>0</v>
      </c>
    </row>
    <row r="1345" spans="1:33" s="162" customFormat="1" ht="15" customHeight="1">
      <c r="A1345" s="162" t="s">
        <v>78</v>
      </c>
      <c r="B1345" s="162" t="s">
        <v>78</v>
      </c>
      <c r="C1345" s="162" t="s">
        <v>26</v>
      </c>
      <c r="E1345" s="162" t="s">
        <v>1913</v>
      </c>
      <c r="F1345" s="162" t="s">
        <v>16</v>
      </c>
      <c r="G1345" s="162" t="str">
        <f>CHOOSE(MONTH(H1345), "Janvier", "Fevrier", "Mars", "Avril", "Mai", "Juin", "Juillet", "Aout", "Septembre", "Octobre", "Novembre", "Decembre")</f>
        <v>Decembre</v>
      </c>
      <c r="H1345" s="153">
        <v>42731</v>
      </c>
      <c r="I1345" s="84" t="s">
        <v>1051</v>
      </c>
      <c r="J1345" s="162" t="s">
        <v>1052</v>
      </c>
      <c r="K1345" s="162" t="s">
        <v>1065</v>
      </c>
      <c r="L1345" s="72"/>
      <c r="M1345" s="80" t="str">
        <f>IFERROR(VLOOKUP(K1345,REFERENCES!R:S,2,FALSE),"")</f>
        <v>N/A</v>
      </c>
      <c r="N1345" s="177">
        <v>93</v>
      </c>
      <c r="O1345" s="75">
        <v>174</v>
      </c>
      <c r="P1345" s="75">
        <v>136</v>
      </c>
      <c r="Q1345" s="75">
        <v>125</v>
      </c>
      <c r="R1345" s="79">
        <v>435</v>
      </c>
      <c r="S1345" s="75">
        <v>93</v>
      </c>
      <c r="T1345" s="162" t="s">
        <v>1040</v>
      </c>
      <c r="U1345" s="162" t="s">
        <v>153</v>
      </c>
      <c r="V1345" s="162" t="s">
        <v>305</v>
      </c>
      <c r="W1345" s="86" t="s">
        <v>1337</v>
      </c>
      <c r="X1345" s="162" t="s">
        <v>1925</v>
      </c>
      <c r="Y1345" s="162" t="s">
        <v>1035</v>
      </c>
      <c r="Z1345" s="162" t="s">
        <v>1069</v>
      </c>
      <c r="AA1345" s="162" t="s">
        <v>1917</v>
      </c>
      <c r="AB1345" s="162" t="str">
        <f>UPPER(LEFT(A1345,3)&amp;YEAR(H1345)&amp;MONTH(H1345)&amp;DAY((H1345))&amp;LEFT(U1345,2)&amp;LEFT(V1345,2)&amp;LEFT(W1345,2))</f>
        <v>HAN20161227NIPE1È</v>
      </c>
      <c r="AC1345" s="162">
        <f>COUNTIF($AB$4:$AB$297,AB1345)</f>
        <v>0</v>
      </c>
      <c r="AD1345" s="162" t="str">
        <f>VLOOKUP(U1345,NIVEAUXADMIN!A:B,2,FALSE)</f>
        <v>HT10</v>
      </c>
      <c r="AE1345" s="162" t="str">
        <f>VLOOKUP(V1345,NIVEAUXADMIN!E:F,2,FALSE)</f>
        <v>HT101012</v>
      </c>
      <c r="AF1345" s="162" t="str">
        <f>VLOOKUP(W1345,NIVEAUXADMIN!I:J,2,FALSE)</f>
        <v>HT101012-01</v>
      </c>
      <c r="AG1345" s="162">
        <f>IF(SUMPRODUCT(($A$4:$A1345=A1345)*($V$4:$V1345=V1345))&gt;1,0,1)</f>
        <v>0</v>
      </c>
    </row>
    <row r="1346" spans="1:33" s="162" customFormat="1" ht="15" customHeight="1">
      <c r="A1346" s="162" t="s">
        <v>78</v>
      </c>
      <c r="B1346" s="162" t="s">
        <v>78</v>
      </c>
      <c r="C1346" s="162" t="s">
        <v>26</v>
      </c>
      <c r="E1346" s="162" t="s">
        <v>1913</v>
      </c>
      <c r="F1346" s="162" t="s">
        <v>16</v>
      </c>
      <c r="G1346" s="162" t="str">
        <f>CHOOSE(MONTH(H1346), "Janvier", "Fevrier", "Mars", "Avril", "Mai", "Juin", "Juillet", "Aout", "Septembre", "Octobre", "Novembre", "Decembre")</f>
        <v>Decembre</v>
      </c>
      <c r="H1346" s="153">
        <v>42731</v>
      </c>
      <c r="I1346" s="84" t="s">
        <v>1051</v>
      </c>
      <c r="J1346" s="162" t="s">
        <v>1052</v>
      </c>
      <c r="K1346" s="162" t="s">
        <v>1056</v>
      </c>
      <c r="L1346" s="72"/>
      <c r="M1346" s="80" t="str">
        <f>IFERROR(VLOOKUP(K1346,REFERENCES!R:S,2,FALSE),"")</f>
        <v>Nombre</v>
      </c>
      <c r="N1346" s="154">
        <v>93</v>
      </c>
      <c r="O1346" s="75">
        <v>174</v>
      </c>
      <c r="P1346" s="75">
        <v>136</v>
      </c>
      <c r="Q1346" s="75">
        <v>125</v>
      </c>
      <c r="R1346" s="79">
        <v>435</v>
      </c>
      <c r="S1346" s="75">
        <v>93</v>
      </c>
      <c r="T1346" s="162" t="s">
        <v>1040</v>
      </c>
      <c r="U1346" s="162" t="s">
        <v>153</v>
      </c>
      <c r="V1346" s="162" t="s">
        <v>305</v>
      </c>
      <c r="W1346" s="86" t="s">
        <v>1337</v>
      </c>
      <c r="X1346" s="162" t="s">
        <v>1925</v>
      </c>
      <c r="Y1346" s="162" t="s">
        <v>1035</v>
      </c>
      <c r="Z1346" s="162" t="s">
        <v>1069</v>
      </c>
      <c r="AB1346" s="162" t="str">
        <f>UPPER(LEFT(A1346,3)&amp;YEAR(H1346)&amp;MONTH(H1346)&amp;DAY((H1346))&amp;LEFT(U1346,2)&amp;LEFT(V1346,2)&amp;LEFT(W1346,2))</f>
        <v>HAN20161227NIPE1È</v>
      </c>
      <c r="AC1346" s="162">
        <f>COUNTIF($AB$4:$AB$297,AB1346)</f>
        <v>0</v>
      </c>
      <c r="AD1346" s="162" t="str">
        <f>VLOOKUP(U1346,NIVEAUXADMIN!A:B,2,FALSE)</f>
        <v>HT10</v>
      </c>
      <c r="AE1346" s="162" t="str">
        <f>VLOOKUP(V1346,NIVEAUXADMIN!E:F,2,FALSE)</f>
        <v>HT101012</v>
      </c>
      <c r="AF1346" s="162" t="str">
        <f>VLOOKUP(W1346,NIVEAUXADMIN!I:J,2,FALSE)</f>
        <v>HT101012-01</v>
      </c>
      <c r="AG1346" s="162">
        <f>IF(SUMPRODUCT(($A$4:$A1346=A1346)*($V$4:$V1346=V1346))&gt;1,0,1)</f>
        <v>0</v>
      </c>
    </row>
    <row r="1347" spans="1:33" s="162" customFormat="1" ht="15" customHeight="1">
      <c r="A1347" s="162" t="s">
        <v>78</v>
      </c>
      <c r="B1347" s="162" t="s">
        <v>78</v>
      </c>
      <c r="C1347" s="162" t="s">
        <v>26</v>
      </c>
      <c r="E1347" s="162" t="s">
        <v>1913</v>
      </c>
      <c r="F1347" s="162" t="s">
        <v>16</v>
      </c>
      <c r="G1347" s="162" t="str">
        <f>CHOOSE(MONTH(H1347), "Janvier", "Fevrier", "Mars", "Avril", "Mai", "Juin", "Juillet", "Aout", "Septembre", "Octobre", "Novembre", "Decembre")</f>
        <v>Decembre</v>
      </c>
      <c r="H1347" s="153">
        <v>42731</v>
      </c>
      <c r="I1347" s="84" t="s">
        <v>1049</v>
      </c>
      <c r="J1347" s="162" t="s">
        <v>1053</v>
      </c>
      <c r="K1347" s="162" t="s">
        <v>1064</v>
      </c>
      <c r="L1347" s="72" t="s">
        <v>1914</v>
      </c>
      <c r="M1347" s="80" t="str">
        <f>IFERROR(VLOOKUP(K1347,REFERENCES!R:S,2,FALSE),"")</f>
        <v>Nombre</v>
      </c>
      <c r="N1347" s="154">
        <v>93</v>
      </c>
      <c r="O1347" s="75">
        <v>174</v>
      </c>
      <c r="P1347" s="75">
        <v>136</v>
      </c>
      <c r="Q1347" s="75">
        <v>125</v>
      </c>
      <c r="R1347" s="79">
        <v>435</v>
      </c>
      <c r="S1347" s="75">
        <v>93</v>
      </c>
      <c r="T1347" s="162" t="s">
        <v>1040</v>
      </c>
      <c r="U1347" s="162" t="s">
        <v>153</v>
      </c>
      <c r="V1347" s="162" t="s">
        <v>305</v>
      </c>
      <c r="W1347" s="86" t="s">
        <v>1337</v>
      </c>
      <c r="X1347" s="162" t="s">
        <v>1925</v>
      </c>
      <c r="Y1347" s="162" t="s">
        <v>1035</v>
      </c>
      <c r="Z1347" s="162" t="s">
        <v>1069</v>
      </c>
      <c r="AB1347" s="162" t="str">
        <f>UPPER(LEFT(A1347,3)&amp;YEAR(H1347)&amp;MONTH(H1347)&amp;DAY((H1347))&amp;LEFT(U1347,2)&amp;LEFT(V1347,2)&amp;LEFT(W1347,2))</f>
        <v>HAN20161227NIPE1È</v>
      </c>
      <c r="AC1347" s="162">
        <f>COUNTIF($AB$4:$AB$297,AB1347)</f>
        <v>0</v>
      </c>
      <c r="AD1347" s="162" t="str">
        <f>VLOOKUP(U1347,NIVEAUXADMIN!A:B,2,FALSE)</f>
        <v>HT10</v>
      </c>
      <c r="AE1347" s="162" t="str">
        <f>VLOOKUP(V1347,NIVEAUXADMIN!E:F,2,FALSE)</f>
        <v>HT101012</v>
      </c>
      <c r="AF1347" s="162" t="str">
        <f>VLOOKUP(W1347,NIVEAUXADMIN!I:J,2,FALSE)</f>
        <v>HT101012-01</v>
      </c>
      <c r="AG1347" s="162">
        <f>IF(SUMPRODUCT(($A$4:$A1347=A1347)*($V$4:$V1347=V1347))&gt;1,0,1)</f>
        <v>0</v>
      </c>
    </row>
    <row r="1348" spans="1:33" s="162" customFormat="1" ht="15" customHeight="1">
      <c r="A1348" s="162" t="s">
        <v>78</v>
      </c>
      <c r="B1348" s="162" t="s">
        <v>78</v>
      </c>
      <c r="C1348" s="162" t="s">
        <v>26</v>
      </c>
      <c r="E1348" s="162" t="s">
        <v>1913</v>
      </c>
      <c r="F1348" s="162" t="s">
        <v>16</v>
      </c>
      <c r="G1348" s="162" t="str">
        <f>CHOOSE(MONTH(H1348), "Janvier", "Fevrier", "Mars", "Avril", "Mai", "Juin", "Juillet", "Aout", "Septembre", "Octobre", "Novembre", "Decembre")</f>
        <v>Decembre</v>
      </c>
      <c r="H1348" s="153">
        <v>42731</v>
      </c>
      <c r="I1348" s="84" t="s">
        <v>1049</v>
      </c>
      <c r="J1348" s="162" t="s">
        <v>1053</v>
      </c>
      <c r="K1348" s="162" t="s">
        <v>1185</v>
      </c>
      <c r="L1348" s="72" t="s">
        <v>1916</v>
      </c>
      <c r="M1348" s="80" t="str">
        <f>IFERROR(VLOOKUP(K1348,REFERENCES!R:S,2,FALSE),"")</f>
        <v>Nombre</v>
      </c>
      <c r="N1348" s="177">
        <v>93</v>
      </c>
      <c r="O1348" s="75">
        <v>174</v>
      </c>
      <c r="P1348" s="75">
        <v>136</v>
      </c>
      <c r="Q1348" s="75">
        <v>125</v>
      </c>
      <c r="R1348" s="79">
        <v>435</v>
      </c>
      <c r="S1348" s="75">
        <v>93</v>
      </c>
      <c r="T1348" s="162" t="s">
        <v>1040</v>
      </c>
      <c r="U1348" s="162" t="s">
        <v>153</v>
      </c>
      <c r="V1348" s="162" t="s">
        <v>305</v>
      </c>
      <c r="W1348" s="86" t="s">
        <v>1337</v>
      </c>
      <c r="X1348" s="162" t="s">
        <v>1925</v>
      </c>
      <c r="Y1348" s="162" t="s">
        <v>1035</v>
      </c>
      <c r="Z1348" s="162" t="s">
        <v>1069</v>
      </c>
      <c r="AB1348" s="162" t="str">
        <f>UPPER(LEFT(A1348,3)&amp;YEAR(H1348)&amp;MONTH(H1348)&amp;DAY((H1348))&amp;LEFT(U1348,2)&amp;LEFT(V1348,2)&amp;LEFT(W1348,2))</f>
        <v>HAN20161227NIPE1È</v>
      </c>
      <c r="AC1348" s="162">
        <f>COUNTIF($AB$4:$AB$297,AB1348)</f>
        <v>0</v>
      </c>
      <c r="AD1348" s="162" t="str">
        <f>VLOOKUP(U1348,NIVEAUXADMIN!A:B,2,FALSE)</f>
        <v>HT10</v>
      </c>
      <c r="AE1348" s="162" t="str">
        <f>VLOOKUP(V1348,NIVEAUXADMIN!E:F,2,FALSE)</f>
        <v>HT101012</v>
      </c>
      <c r="AF1348" s="162" t="str">
        <f>VLOOKUP(W1348,NIVEAUXADMIN!I:J,2,FALSE)</f>
        <v>HT101012-01</v>
      </c>
      <c r="AG1348" s="162">
        <f>IF(SUMPRODUCT(($A$4:$A1348=A1348)*($V$4:$V1348=V1348))&gt;1,0,1)</f>
        <v>0</v>
      </c>
    </row>
    <row r="1349" spans="1:33" s="162" customFormat="1" ht="15" customHeight="1">
      <c r="A1349" s="162" t="s">
        <v>78</v>
      </c>
      <c r="B1349" s="162" t="s">
        <v>78</v>
      </c>
      <c r="C1349" s="162" t="s">
        <v>26</v>
      </c>
      <c r="E1349" s="162" t="s">
        <v>1913</v>
      </c>
      <c r="F1349" s="162" t="s">
        <v>16</v>
      </c>
      <c r="G1349" s="162" t="str">
        <f>CHOOSE(MONTH(H1349), "Janvier", "Fevrier", "Mars", "Avril", "Mai", "Juin", "Juillet", "Aout", "Septembre", "Octobre", "Novembre", "Decembre")</f>
        <v>Decembre</v>
      </c>
      <c r="H1349" s="153">
        <v>42731</v>
      </c>
      <c r="I1349" s="84" t="s">
        <v>1051</v>
      </c>
      <c r="J1349" s="162" t="s">
        <v>1052</v>
      </c>
      <c r="K1349" s="162" t="s">
        <v>1061</v>
      </c>
      <c r="L1349" s="72"/>
      <c r="M1349" s="80" t="str">
        <f>IFERROR(VLOOKUP(K1349,REFERENCES!R:S,2,FALSE),"")</f>
        <v>Nombre</v>
      </c>
      <c r="N1349" s="154">
        <v>186</v>
      </c>
      <c r="O1349" s="75">
        <v>174</v>
      </c>
      <c r="P1349" s="75">
        <v>136</v>
      </c>
      <c r="Q1349" s="75">
        <v>125</v>
      </c>
      <c r="R1349" s="79">
        <v>435</v>
      </c>
      <c r="S1349" s="75">
        <v>93</v>
      </c>
      <c r="T1349" s="162" t="s">
        <v>1040</v>
      </c>
      <c r="U1349" s="162" t="s">
        <v>153</v>
      </c>
      <c r="V1349" s="162" t="s">
        <v>305</v>
      </c>
      <c r="W1349" s="86" t="s">
        <v>1337</v>
      </c>
      <c r="X1349" s="162" t="s">
        <v>1925</v>
      </c>
      <c r="Y1349" s="162" t="s">
        <v>1035</v>
      </c>
      <c r="Z1349" s="162" t="s">
        <v>1069</v>
      </c>
      <c r="AB1349" s="162" t="str">
        <f>UPPER(LEFT(A1349,3)&amp;YEAR(H1349)&amp;MONTH(H1349)&amp;DAY((H1349))&amp;LEFT(U1349,2)&amp;LEFT(V1349,2)&amp;LEFT(W1349,2))</f>
        <v>HAN20161227NIPE1È</v>
      </c>
      <c r="AC1349" s="162">
        <f>COUNTIF($AB$4:$AB$297,AB1349)</f>
        <v>0</v>
      </c>
      <c r="AD1349" s="162" t="str">
        <f>VLOOKUP(U1349,NIVEAUXADMIN!A:B,2,FALSE)</f>
        <v>HT10</v>
      </c>
      <c r="AE1349" s="162" t="str">
        <f>VLOOKUP(V1349,NIVEAUXADMIN!E:F,2,FALSE)</f>
        <v>HT101012</v>
      </c>
      <c r="AF1349" s="162" t="str">
        <f>VLOOKUP(W1349,NIVEAUXADMIN!I:J,2,FALSE)</f>
        <v>HT101012-01</v>
      </c>
      <c r="AG1349" s="162">
        <f>IF(SUMPRODUCT(($A$4:$A1349=A1349)*($V$4:$V1349=V1349))&gt;1,0,1)</f>
        <v>0</v>
      </c>
    </row>
    <row r="1350" spans="1:33" s="162" customFormat="1" ht="15" customHeight="1">
      <c r="A1350" s="162" t="s">
        <v>78</v>
      </c>
      <c r="B1350" s="162" t="s">
        <v>78</v>
      </c>
      <c r="C1350" s="162" t="s">
        <v>26</v>
      </c>
      <c r="E1350" s="162" t="s">
        <v>1913</v>
      </c>
      <c r="F1350" s="162" t="s">
        <v>16</v>
      </c>
      <c r="G1350" s="162" t="str">
        <f>CHOOSE(MONTH(H1350), "Janvier", "Fevrier", "Mars", "Avril", "Mai", "Juin", "Juillet", "Aout", "Septembre", "Octobre", "Novembre", "Decembre")</f>
        <v>Decembre</v>
      </c>
      <c r="H1350" s="153">
        <v>42731</v>
      </c>
      <c r="I1350" s="84" t="s">
        <v>1051</v>
      </c>
      <c r="J1350" s="162" t="s">
        <v>1052</v>
      </c>
      <c r="K1350" s="162" t="s">
        <v>1058</v>
      </c>
      <c r="L1350" s="72"/>
      <c r="M1350" s="80" t="str">
        <f>IFERROR(VLOOKUP(K1350,REFERENCES!R:S,2,FALSE),"")</f>
        <v>Nombre</v>
      </c>
      <c r="N1350" s="154">
        <v>186</v>
      </c>
      <c r="O1350" s="75">
        <v>174</v>
      </c>
      <c r="P1350" s="75">
        <v>136</v>
      </c>
      <c r="Q1350" s="75">
        <v>125</v>
      </c>
      <c r="R1350" s="79">
        <v>435</v>
      </c>
      <c r="S1350" s="75">
        <v>93</v>
      </c>
      <c r="T1350" s="162" t="s">
        <v>1040</v>
      </c>
      <c r="U1350" s="162" t="s">
        <v>153</v>
      </c>
      <c r="V1350" s="162" t="s">
        <v>305</v>
      </c>
      <c r="W1350" s="86" t="s">
        <v>1337</v>
      </c>
      <c r="X1350" s="162" t="s">
        <v>1925</v>
      </c>
      <c r="Y1350" s="162" t="s">
        <v>1035</v>
      </c>
      <c r="Z1350" s="162" t="s">
        <v>1069</v>
      </c>
      <c r="AB1350" s="162" t="str">
        <f>UPPER(LEFT(A1350,3)&amp;YEAR(H1350)&amp;MONTH(H1350)&amp;DAY((H1350))&amp;LEFT(U1350,2)&amp;LEFT(V1350,2)&amp;LEFT(W1350,2))</f>
        <v>HAN20161227NIPE1È</v>
      </c>
      <c r="AC1350" s="162">
        <f>COUNTIF($AB$4:$AB$297,AB1350)</f>
        <v>0</v>
      </c>
      <c r="AD1350" s="162" t="str">
        <f>VLOOKUP(U1350,NIVEAUXADMIN!A:B,2,FALSE)</f>
        <v>HT10</v>
      </c>
      <c r="AE1350" s="162" t="str">
        <f>VLOOKUP(V1350,NIVEAUXADMIN!E:F,2,FALSE)</f>
        <v>HT101012</v>
      </c>
      <c r="AF1350" s="162" t="str">
        <f>VLOOKUP(W1350,NIVEAUXADMIN!I:J,2,FALSE)</f>
        <v>HT101012-01</v>
      </c>
      <c r="AG1350" s="162">
        <f>IF(SUMPRODUCT(($A$4:$A1350=A1350)*($V$4:$V1350=V1350))&gt;1,0,1)</f>
        <v>0</v>
      </c>
    </row>
    <row r="1351" spans="1:33" s="162" customFormat="1" ht="15" customHeight="1">
      <c r="A1351" s="162" t="s">
        <v>78</v>
      </c>
      <c r="B1351" s="162" t="s">
        <v>78</v>
      </c>
      <c r="C1351" s="162" t="s">
        <v>26</v>
      </c>
      <c r="E1351" s="162" t="s">
        <v>1913</v>
      </c>
      <c r="F1351" s="162" t="s">
        <v>16</v>
      </c>
      <c r="G1351" s="162" t="str">
        <f>CHOOSE(MONTH(H1351), "Janvier", "Fevrier", "Mars", "Avril", "Mai", "Juin", "Juillet", "Aout", "Septembre", "Octobre", "Novembre", "Decembre")</f>
        <v>Janvier</v>
      </c>
      <c r="H1351" s="153">
        <v>42740</v>
      </c>
      <c r="I1351" s="84" t="s">
        <v>1051</v>
      </c>
      <c r="J1351" s="162" t="s">
        <v>1052</v>
      </c>
      <c r="K1351" s="162" t="s">
        <v>1065</v>
      </c>
      <c r="L1351" s="72"/>
      <c r="M1351" s="80" t="str">
        <f>IFERROR(VLOOKUP(K1351,REFERENCES!R:S,2,FALSE),"")</f>
        <v>N/A</v>
      </c>
      <c r="N1351" s="140">
        <v>50</v>
      </c>
      <c r="O1351" s="75">
        <v>85</v>
      </c>
      <c r="P1351" s="75">
        <v>55</v>
      </c>
      <c r="Q1351" s="75">
        <v>72</v>
      </c>
      <c r="R1351" s="79">
        <v>212</v>
      </c>
      <c r="S1351" s="75">
        <v>50</v>
      </c>
      <c r="T1351" s="162" t="s">
        <v>1040</v>
      </c>
      <c r="U1351" s="162" t="s">
        <v>153</v>
      </c>
      <c r="V1351" s="162" t="s">
        <v>305</v>
      </c>
      <c r="W1351" s="86" t="s">
        <v>1337</v>
      </c>
      <c r="X1351" s="162" t="s">
        <v>1931</v>
      </c>
      <c r="Y1351" s="162" t="s">
        <v>1035</v>
      </c>
      <c r="Z1351" s="162" t="s">
        <v>1069</v>
      </c>
      <c r="AA1351" s="162" t="s">
        <v>1917</v>
      </c>
      <c r="AB1351" s="162" t="str">
        <f>UPPER(LEFT(A1351,3)&amp;YEAR(H1351)&amp;MONTH(H1351)&amp;DAY((H1351))&amp;LEFT(U1351,2)&amp;LEFT(V1351,2)&amp;LEFT(W1351,2))</f>
        <v>HAN201715NIPE1È</v>
      </c>
      <c r="AC1351" s="162">
        <f>COUNTIF($AB$4:$AB$297,AB1351)</f>
        <v>0</v>
      </c>
      <c r="AD1351" s="162" t="str">
        <f>VLOOKUP(U1351,NIVEAUXADMIN!A:B,2,FALSE)</f>
        <v>HT10</v>
      </c>
      <c r="AE1351" s="162" t="str">
        <f>VLOOKUP(V1351,NIVEAUXADMIN!E:F,2,FALSE)</f>
        <v>HT101012</v>
      </c>
      <c r="AF1351" s="162" t="str">
        <f>VLOOKUP(W1351,NIVEAUXADMIN!I:J,2,FALSE)</f>
        <v>HT101012-01</v>
      </c>
      <c r="AG1351" s="162">
        <f>IF(SUMPRODUCT(($A$4:$A1351=A1351)*($V$4:$V1351=V1351))&gt;1,0,1)</f>
        <v>0</v>
      </c>
    </row>
    <row r="1352" spans="1:33" s="162" customFormat="1" ht="15" customHeight="1">
      <c r="A1352" s="162" t="s">
        <v>78</v>
      </c>
      <c r="B1352" s="162" t="s">
        <v>78</v>
      </c>
      <c r="C1352" s="162" t="s">
        <v>26</v>
      </c>
      <c r="E1352" s="162" t="s">
        <v>1913</v>
      </c>
      <c r="F1352" s="162" t="s">
        <v>16</v>
      </c>
      <c r="G1352" s="162" t="str">
        <f>CHOOSE(MONTH(H1352), "Janvier", "Fevrier", "Mars", "Avril", "Mai", "Juin", "Juillet", "Aout", "Septembre", "Octobre", "Novembre", "Decembre")</f>
        <v>Janvier</v>
      </c>
      <c r="H1352" s="153">
        <v>42740</v>
      </c>
      <c r="I1352" s="84" t="s">
        <v>1051</v>
      </c>
      <c r="J1352" s="162" t="s">
        <v>1052</v>
      </c>
      <c r="K1352" s="162" t="s">
        <v>1056</v>
      </c>
      <c r="L1352" s="72"/>
      <c r="M1352" s="80" t="str">
        <f>IFERROR(VLOOKUP(K1352,REFERENCES!R:S,2,FALSE),"")</f>
        <v>Nombre</v>
      </c>
      <c r="N1352" s="140">
        <v>50</v>
      </c>
      <c r="O1352" s="75">
        <v>85</v>
      </c>
      <c r="P1352" s="75">
        <v>55</v>
      </c>
      <c r="Q1352" s="75">
        <v>72</v>
      </c>
      <c r="R1352" s="79">
        <v>212</v>
      </c>
      <c r="S1352" s="75">
        <v>50</v>
      </c>
      <c r="T1352" s="162" t="s">
        <v>1040</v>
      </c>
      <c r="U1352" s="162" t="s">
        <v>153</v>
      </c>
      <c r="V1352" s="162" t="s">
        <v>305</v>
      </c>
      <c r="W1352" s="86" t="s">
        <v>1337</v>
      </c>
      <c r="X1352" s="162" t="s">
        <v>1931</v>
      </c>
      <c r="Y1352" s="162" t="s">
        <v>1035</v>
      </c>
      <c r="Z1352" s="162" t="s">
        <v>1069</v>
      </c>
      <c r="AB1352" s="162" t="str">
        <f>UPPER(LEFT(A1352,3)&amp;YEAR(H1352)&amp;MONTH(H1352)&amp;DAY((H1352))&amp;LEFT(U1352,2)&amp;LEFT(V1352,2)&amp;LEFT(W1352,2))</f>
        <v>HAN201715NIPE1È</v>
      </c>
      <c r="AC1352" s="162">
        <f>COUNTIF($AB$4:$AB$297,AB1352)</f>
        <v>0</v>
      </c>
      <c r="AD1352" s="162" t="str">
        <f>VLOOKUP(U1352,NIVEAUXADMIN!A:B,2,FALSE)</f>
        <v>HT10</v>
      </c>
      <c r="AE1352" s="162" t="str">
        <f>VLOOKUP(V1352,NIVEAUXADMIN!E:F,2,FALSE)</f>
        <v>HT101012</v>
      </c>
      <c r="AF1352" s="162" t="str">
        <f>VLOOKUP(W1352,NIVEAUXADMIN!I:J,2,FALSE)</f>
        <v>HT101012-01</v>
      </c>
      <c r="AG1352" s="162">
        <f>IF(SUMPRODUCT(($A$4:$A1352=A1352)*($V$4:$V1352=V1352))&gt;1,0,1)</f>
        <v>0</v>
      </c>
    </row>
    <row r="1353" spans="1:33" s="162" customFormat="1" ht="15" customHeight="1">
      <c r="A1353" s="162" t="s">
        <v>78</v>
      </c>
      <c r="B1353" s="162" t="s">
        <v>78</v>
      </c>
      <c r="C1353" s="162" t="s">
        <v>26</v>
      </c>
      <c r="E1353" s="162" t="s">
        <v>1913</v>
      </c>
      <c r="F1353" s="162" t="s">
        <v>16</v>
      </c>
      <c r="G1353" s="162" t="str">
        <f>CHOOSE(MONTH(H1353), "Janvier", "Fevrier", "Mars", "Avril", "Mai", "Juin", "Juillet", "Aout", "Septembre", "Octobre", "Novembre", "Decembre")</f>
        <v>Janvier</v>
      </c>
      <c r="H1353" s="153">
        <v>42740</v>
      </c>
      <c r="I1353" s="84" t="s">
        <v>1049</v>
      </c>
      <c r="J1353" s="162" t="s">
        <v>1053</v>
      </c>
      <c r="K1353" s="162" t="s">
        <v>1064</v>
      </c>
      <c r="L1353" s="72" t="s">
        <v>1914</v>
      </c>
      <c r="M1353" s="80" t="str">
        <f>IFERROR(VLOOKUP(K1353,REFERENCES!R:S,2,FALSE),"")</f>
        <v>Nombre</v>
      </c>
      <c r="N1353" s="140">
        <v>50</v>
      </c>
      <c r="O1353" s="75">
        <v>85</v>
      </c>
      <c r="P1353" s="75">
        <v>55</v>
      </c>
      <c r="Q1353" s="75">
        <v>72</v>
      </c>
      <c r="R1353" s="79">
        <v>212</v>
      </c>
      <c r="S1353" s="75">
        <v>50</v>
      </c>
      <c r="T1353" s="162" t="s">
        <v>1040</v>
      </c>
      <c r="U1353" s="162" t="s">
        <v>153</v>
      </c>
      <c r="V1353" s="162" t="s">
        <v>305</v>
      </c>
      <c r="W1353" s="86" t="s">
        <v>1337</v>
      </c>
      <c r="X1353" s="162" t="s">
        <v>1931</v>
      </c>
      <c r="Y1353" s="162" t="s">
        <v>1035</v>
      </c>
      <c r="Z1353" s="162" t="s">
        <v>1069</v>
      </c>
      <c r="AB1353" s="162" t="str">
        <f>UPPER(LEFT(A1353,3)&amp;YEAR(H1353)&amp;MONTH(H1353)&amp;DAY((H1353))&amp;LEFT(U1353,2)&amp;LEFT(V1353,2)&amp;LEFT(W1353,2))</f>
        <v>HAN201715NIPE1È</v>
      </c>
      <c r="AC1353" s="162">
        <f>COUNTIF($AB$4:$AB$297,AB1353)</f>
        <v>0</v>
      </c>
      <c r="AD1353" s="162" t="str">
        <f>VLOOKUP(U1353,NIVEAUXADMIN!A:B,2,FALSE)</f>
        <v>HT10</v>
      </c>
      <c r="AE1353" s="162" t="str">
        <f>VLOOKUP(V1353,NIVEAUXADMIN!E:F,2,FALSE)</f>
        <v>HT101012</v>
      </c>
      <c r="AF1353" s="162" t="str">
        <f>VLOOKUP(W1353,NIVEAUXADMIN!I:J,2,FALSE)</f>
        <v>HT101012-01</v>
      </c>
      <c r="AG1353" s="162">
        <f>IF(SUMPRODUCT(($A$4:$A1353=A1353)*($V$4:$V1353=V1353))&gt;1,0,1)</f>
        <v>0</v>
      </c>
    </row>
    <row r="1354" spans="1:33" s="162" customFormat="1" ht="15" customHeight="1">
      <c r="A1354" s="162" t="s">
        <v>78</v>
      </c>
      <c r="B1354" s="162" t="s">
        <v>78</v>
      </c>
      <c r="C1354" s="162" t="s">
        <v>26</v>
      </c>
      <c r="E1354" s="162" t="s">
        <v>1913</v>
      </c>
      <c r="F1354" s="162" t="s">
        <v>16</v>
      </c>
      <c r="G1354" s="162" t="str">
        <f>CHOOSE(MONTH(H1354), "Janvier", "Fevrier", "Mars", "Avril", "Mai", "Juin", "Juillet", "Aout", "Septembre", "Octobre", "Novembre", "Decembre")</f>
        <v>Janvier</v>
      </c>
      <c r="H1354" s="153">
        <v>42740</v>
      </c>
      <c r="I1354" s="84" t="s">
        <v>1049</v>
      </c>
      <c r="J1354" s="162" t="s">
        <v>1053</v>
      </c>
      <c r="K1354" s="162" t="s">
        <v>1185</v>
      </c>
      <c r="L1354" s="72" t="s">
        <v>1916</v>
      </c>
      <c r="M1354" s="80" t="str">
        <f>IFERROR(VLOOKUP(K1354,REFERENCES!R:S,2,FALSE),"")</f>
        <v>Nombre</v>
      </c>
      <c r="N1354" s="140">
        <v>50</v>
      </c>
      <c r="O1354" s="75">
        <v>85</v>
      </c>
      <c r="P1354" s="75">
        <v>55</v>
      </c>
      <c r="Q1354" s="75">
        <v>72</v>
      </c>
      <c r="R1354" s="79">
        <v>212</v>
      </c>
      <c r="S1354" s="75">
        <v>50</v>
      </c>
      <c r="T1354" s="162" t="s">
        <v>1040</v>
      </c>
      <c r="U1354" s="162" t="s">
        <v>153</v>
      </c>
      <c r="V1354" s="162" t="s">
        <v>305</v>
      </c>
      <c r="W1354" s="86" t="s">
        <v>1337</v>
      </c>
      <c r="X1354" s="162" t="s">
        <v>1931</v>
      </c>
      <c r="Y1354" s="162" t="s">
        <v>1035</v>
      </c>
      <c r="Z1354" s="162" t="s">
        <v>1069</v>
      </c>
      <c r="AB1354" s="162" t="str">
        <f>UPPER(LEFT(A1354,3)&amp;YEAR(H1354)&amp;MONTH(H1354)&amp;DAY((H1354))&amp;LEFT(U1354,2)&amp;LEFT(V1354,2)&amp;LEFT(W1354,2))</f>
        <v>HAN201715NIPE1È</v>
      </c>
      <c r="AC1354" s="162">
        <f>COUNTIF($AB$4:$AB$297,AB1354)</f>
        <v>0</v>
      </c>
      <c r="AD1354" s="162" t="str">
        <f>VLOOKUP(U1354,NIVEAUXADMIN!A:B,2,FALSE)</f>
        <v>HT10</v>
      </c>
      <c r="AE1354" s="162" t="str">
        <f>VLOOKUP(V1354,NIVEAUXADMIN!E:F,2,FALSE)</f>
        <v>HT101012</v>
      </c>
      <c r="AF1354" s="162" t="str">
        <f>VLOOKUP(W1354,NIVEAUXADMIN!I:J,2,FALSE)</f>
        <v>HT101012-01</v>
      </c>
      <c r="AG1354" s="162">
        <f>IF(SUMPRODUCT(($A$4:$A1354=A1354)*($V$4:$V1354=V1354))&gt;1,0,1)</f>
        <v>0</v>
      </c>
    </row>
    <row r="1355" spans="1:33" s="162" customFormat="1" ht="15" customHeight="1">
      <c r="A1355" s="162" t="s">
        <v>78</v>
      </c>
      <c r="B1355" s="162" t="s">
        <v>78</v>
      </c>
      <c r="C1355" s="162" t="s">
        <v>26</v>
      </c>
      <c r="E1355" s="162" t="s">
        <v>1913</v>
      </c>
      <c r="F1355" s="162" t="s">
        <v>16</v>
      </c>
      <c r="G1355" s="162" t="str">
        <f>CHOOSE(MONTH(H1355), "Janvier", "Fevrier", "Mars", "Avril", "Mai", "Juin", "Juillet", "Aout", "Septembre", "Octobre", "Novembre", "Decembre")</f>
        <v>Janvier</v>
      </c>
      <c r="H1355" s="153">
        <v>42740</v>
      </c>
      <c r="I1355" s="84" t="s">
        <v>1051</v>
      </c>
      <c r="J1355" s="162" t="s">
        <v>1052</v>
      </c>
      <c r="K1355" s="162" t="s">
        <v>1061</v>
      </c>
      <c r="L1355" s="72"/>
      <c r="M1355" s="80" t="str">
        <f>IFERROR(VLOOKUP(K1355,REFERENCES!R:S,2,FALSE),"")</f>
        <v>Nombre</v>
      </c>
      <c r="N1355" s="140">
        <v>100</v>
      </c>
      <c r="O1355" s="75">
        <v>85</v>
      </c>
      <c r="P1355" s="75">
        <v>55</v>
      </c>
      <c r="Q1355" s="75">
        <v>72</v>
      </c>
      <c r="R1355" s="79">
        <v>212</v>
      </c>
      <c r="S1355" s="75">
        <v>50</v>
      </c>
      <c r="T1355" s="162" t="s">
        <v>1040</v>
      </c>
      <c r="U1355" s="162" t="s">
        <v>153</v>
      </c>
      <c r="V1355" s="162" t="s">
        <v>305</v>
      </c>
      <c r="W1355" s="86" t="s">
        <v>1337</v>
      </c>
      <c r="X1355" s="162" t="s">
        <v>1931</v>
      </c>
      <c r="Y1355" s="162" t="s">
        <v>1035</v>
      </c>
      <c r="Z1355" s="162" t="s">
        <v>1069</v>
      </c>
      <c r="AB1355" s="162" t="str">
        <f>UPPER(LEFT(A1355,3)&amp;YEAR(H1355)&amp;MONTH(H1355)&amp;DAY((H1355))&amp;LEFT(U1355,2)&amp;LEFT(V1355,2)&amp;LEFT(W1355,2))</f>
        <v>HAN201715NIPE1È</v>
      </c>
      <c r="AC1355" s="162">
        <f>COUNTIF($AB$4:$AB$297,AB1355)</f>
        <v>0</v>
      </c>
      <c r="AD1355" s="162" t="str">
        <f>VLOOKUP(U1355,NIVEAUXADMIN!A:B,2,FALSE)</f>
        <v>HT10</v>
      </c>
      <c r="AE1355" s="162" t="str">
        <f>VLOOKUP(V1355,NIVEAUXADMIN!E:F,2,FALSE)</f>
        <v>HT101012</v>
      </c>
      <c r="AF1355" s="162" t="str">
        <f>VLOOKUP(W1355,NIVEAUXADMIN!I:J,2,FALSE)</f>
        <v>HT101012-01</v>
      </c>
      <c r="AG1355" s="162">
        <f>IF(SUMPRODUCT(($A$4:$A1355=A1355)*($V$4:$V1355=V1355))&gt;1,0,1)</f>
        <v>0</v>
      </c>
    </row>
    <row r="1356" spans="1:33" s="162" customFormat="1" ht="15" customHeight="1">
      <c r="A1356" s="162" t="s">
        <v>78</v>
      </c>
      <c r="B1356" s="162" t="s">
        <v>78</v>
      </c>
      <c r="C1356" s="162" t="s">
        <v>26</v>
      </c>
      <c r="E1356" s="162" t="s">
        <v>1913</v>
      </c>
      <c r="F1356" s="162" t="s">
        <v>16</v>
      </c>
      <c r="G1356" s="162" t="str">
        <f>CHOOSE(MONTH(H1356), "Janvier", "Fevrier", "Mars", "Avril", "Mai", "Juin", "Juillet", "Aout", "Septembre", "Octobre", "Novembre", "Decembre")</f>
        <v>Janvier</v>
      </c>
      <c r="H1356" s="153">
        <v>42740</v>
      </c>
      <c r="I1356" s="84" t="s">
        <v>1051</v>
      </c>
      <c r="J1356" s="162" t="s">
        <v>1052</v>
      </c>
      <c r="K1356" s="162" t="s">
        <v>1058</v>
      </c>
      <c r="L1356" s="72"/>
      <c r="M1356" s="80" t="str">
        <f>IFERROR(VLOOKUP(K1356,REFERENCES!R:S,2,FALSE),"")</f>
        <v>Nombre</v>
      </c>
      <c r="N1356" s="140">
        <v>100</v>
      </c>
      <c r="O1356" s="75">
        <v>85</v>
      </c>
      <c r="P1356" s="75">
        <v>55</v>
      </c>
      <c r="Q1356" s="75">
        <v>72</v>
      </c>
      <c r="R1356" s="79">
        <v>212</v>
      </c>
      <c r="S1356" s="75">
        <v>50</v>
      </c>
      <c r="T1356" s="162" t="s">
        <v>1040</v>
      </c>
      <c r="U1356" s="162" t="s">
        <v>153</v>
      </c>
      <c r="V1356" s="162" t="s">
        <v>305</v>
      </c>
      <c r="W1356" s="86" t="s">
        <v>1337</v>
      </c>
      <c r="X1356" s="162" t="s">
        <v>1931</v>
      </c>
      <c r="Y1356" s="162" t="s">
        <v>1035</v>
      </c>
      <c r="Z1356" s="162" t="s">
        <v>1069</v>
      </c>
      <c r="AB1356" s="162" t="str">
        <f>UPPER(LEFT(A1356,3)&amp;YEAR(H1356)&amp;MONTH(H1356)&amp;DAY((H1356))&amp;LEFT(U1356,2)&amp;LEFT(V1356,2)&amp;LEFT(W1356,2))</f>
        <v>HAN201715NIPE1È</v>
      </c>
      <c r="AC1356" s="162">
        <f>COUNTIF($AB$4:$AB$297,AB1356)</f>
        <v>0</v>
      </c>
      <c r="AD1356" s="162" t="str">
        <f>VLOOKUP(U1356,NIVEAUXADMIN!A:B,2,FALSE)</f>
        <v>HT10</v>
      </c>
      <c r="AE1356" s="162" t="str">
        <f>VLOOKUP(V1356,NIVEAUXADMIN!E:F,2,FALSE)</f>
        <v>HT101012</v>
      </c>
      <c r="AF1356" s="162" t="str">
        <f>VLOOKUP(W1356,NIVEAUXADMIN!I:J,2,FALSE)</f>
        <v>HT101012-01</v>
      </c>
      <c r="AG1356" s="162">
        <f>IF(SUMPRODUCT(($A$4:$A1356=A1356)*($V$4:$V1356=V1356))&gt;1,0,1)</f>
        <v>0</v>
      </c>
    </row>
    <row r="1357" spans="1:33" s="162" customFormat="1" ht="15" customHeight="1">
      <c r="A1357" s="162" t="s">
        <v>78</v>
      </c>
      <c r="B1357" s="162" t="s">
        <v>78</v>
      </c>
      <c r="C1357" s="162" t="s">
        <v>26</v>
      </c>
      <c r="E1357" s="162" t="s">
        <v>1913</v>
      </c>
      <c r="F1357" s="162" t="s">
        <v>16</v>
      </c>
      <c r="G1357" s="162" t="str">
        <f>CHOOSE(MONTH(H1357), "Janvier", "Fevrier", "Mars", "Avril", "Mai", "Juin", "Juillet", "Aout", "Septembre", "Octobre", "Novembre", "Decembre")</f>
        <v>Janvier</v>
      </c>
      <c r="H1357" s="153">
        <v>42741</v>
      </c>
      <c r="I1357" s="84" t="s">
        <v>1051</v>
      </c>
      <c r="J1357" s="162" t="s">
        <v>1052</v>
      </c>
      <c r="K1357" s="162" t="s">
        <v>1065</v>
      </c>
      <c r="L1357" s="72"/>
      <c r="M1357" s="80" t="str">
        <f>IFERROR(VLOOKUP(K1357,REFERENCES!R:S,2,FALSE),"")</f>
        <v>N/A</v>
      </c>
      <c r="N1357" s="154">
        <v>55</v>
      </c>
      <c r="O1357" s="75">
        <v>139</v>
      </c>
      <c r="P1357" s="75">
        <v>72</v>
      </c>
      <c r="Q1357" s="75">
        <v>68</v>
      </c>
      <c r="R1357" s="79">
        <v>279</v>
      </c>
      <c r="S1357" s="75">
        <v>55</v>
      </c>
      <c r="T1357" s="162" t="s">
        <v>1040</v>
      </c>
      <c r="U1357" s="162" t="s">
        <v>153</v>
      </c>
      <c r="V1357" s="162" t="s">
        <v>305</v>
      </c>
      <c r="W1357" s="86" t="s">
        <v>1337</v>
      </c>
      <c r="X1357" s="162" t="s">
        <v>1932</v>
      </c>
      <c r="Y1357" s="162" t="s">
        <v>1035</v>
      </c>
      <c r="Z1357" s="162" t="s">
        <v>1069</v>
      </c>
      <c r="AA1357" s="162" t="s">
        <v>1917</v>
      </c>
      <c r="AB1357" s="162" t="str">
        <f>UPPER(LEFT(A1357,3)&amp;YEAR(H1357)&amp;MONTH(H1357)&amp;DAY((H1357))&amp;LEFT(U1357,2)&amp;LEFT(V1357,2)&amp;LEFT(W1357,2))</f>
        <v>HAN201716NIPE1È</v>
      </c>
      <c r="AC1357" s="162">
        <f>COUNTIF($AB$4:$AB$297,AB1357)</f>
        <v>0</v>
      </c>
      <c r="AD1357" s="162" t="str">
        <f>VLOOKUP(U1357,NIVEAUXADMIN!A:B,2,FALSE)</f>
        <v>HT10</v>
      </c>
      <c r="AE1357" s="162" t="str">
        <f>VLOOKUP(V1357,NIVEAUXADMIN!E:F,2,FALSE)</f>
        <v>HT101012</v>
      </c>
      <c r="AF1357" s="162" t="str">
        <f>VLOOKUP(W1357,NIVEAUXADMIN!I:J,2,FALSE)</f>
        <v>HT101012-01</v>
      </c>
      <c r="AG1357" s="162">
        <f>IF(SUMPRODUCT(($A$4:$A1357=A1357)*($V$4:$V1357=V1357))&gt;1,0,1)</f>
        <v>0</v>
      </c>
    </row>
    <row r="1358" spans="1:33" s="162" customFormat="1" ht="15" customHeight="1">
      <c r="A1358" s="162" t="s">
        <v>78</v>
      </c>
      <c r="B1358" s="162" t="s">
        <v>78</v>
      </c>
      <c r="C1358" s="162" t="s">
        <v>26</v>
      </c>
      <c r="E1358" s="162" t="s">
        <v>1913</v>
      </c>
      <c r="F1358" s="162" t="s">
        <v>16</v>
      </c>
      <c r="G1358" s="162" t="str">
        <f>CHOOSE(MONTH(H1358), "Janvier", "Fevrier", "Mars", "Avril", "Mai", "Juin", "Juillet", "Aout", "Septembre", "Octobre", "Novembre", "Decembre")</f>
        <v>Janvier</v>
      </c>
      <c r="H1358" s="153">
        <v>42741</v>
      </c>
      <c r="I1358" s="84" t="s">
        <v>1051</v>
      </c>
      <c r="J1358" s="162" t="s">
        <v>1052</v>
      </c>
      <c r="K1358" s="162" t="s">
        <v>1056</v>
      </c>
      <c r="L1358" s="72"/>
      <c r="M1358" s="80" t="str">
        <f>IFERROR(VLOOKUP(K1358,REFERENCES!R:S,2,FALSE),"")</f>
        <v>Nombre</v>
      </c>
      <c r="N1358" s="177">
        <v>55</v>
      </c>
      <c r="O1358" s="75">
        <v>139</v>
      </c>
      <c r="P1358" s="75">
        <v>72</v>
      </c>
      <c r="Q1358" s="75">
        <v>68</v>
      </c>
      <c r="R1358" s="79">
        <v>279</v>
      </c>
      <c r="S1358" s="75">
        <v>55</v>
      </c>
      <c r="T1358" s="162" t="s">
        <v>1040</v>
      </c>
      <c r="U1358" s="162" t="s">
        <v>153</v>
      </c>
      <c r="V1358" s="162" t="s">
        <v>305</v>
      </c>
      <c r="W1358" s="86" t="s">
        <v>1337</v>
      </c>
      <c r="X1358" s="162" t="s">
        <v>1932</v>
      </c>
      <c r="Y1358" s="162" t="s">
        <v>1035</v>
      </c>
      <c r="Z1358" s="162" t="s">
        <v>1069</v>
      </c>
      <c r="AB1358" s="162" t="str">
        <f>UPPER(LEFT(A1358,3)&amp;YEAR(H1358)&amp;MONTH(H1358)&amp;DAY((H1358))&amp;LEFT(U1358,2)&amp;LEFT(V1358,2)&amp;LEFT(W1358,2))</f>
        <v>HAN201716NIPE1È</v>
      </c>
      <c r="AC1358" s="162">
        <f>COUNTIF($AB$4:$AB$297,AB1358)</f>
        <v>0</v>
      </c>
      <c r="AD1358" s="162" t="str">
        <f>VLOOKUP(U1358,NIVEAUXADMIN!A:B,2,FALSE)</f>
        <v>HT10</v>
      </c>
      <c r="AE1358" s="162" t="str">
        <f>VLOOKUP(V1358,NIVEAUXADMIN!E:F,2,FALSE)</f>
        <v>HT101012</v>
      </c>
      <c r="AF1358" s="162" t="str">
        <f>VLOOKUP(W1358,NIVEAUXADMIN!I:J,2,FALSE)</f>
        <v>HT101012-01</v>
      </c>
      <c r="AG1358" s="162">
        <f>IF(SUMPRODUCT(($A$4:$A1358=A1358)*($V$4:$V1358=V1358))&gt;1,0,1)</f>
        <v>0</v>
      </c>
    </row>
    <row r="1359" spans="1:33" s="162" customFormat="1" ht="15" customHeight="1">
      <c r="A1359" s="162" t="s">
        <v>78</v>
      </c>
      <c r="B1359" s="162" t="s">
        <v>78</v>
      </c>
      <c r="C1359" s="162" t="s">
        <v>26</v>
      </c>
      <c r="E1359" s="162" t="s">
        <v>1913</v>
      </c>
      <c r="F1359" s="162" t="s">
        <v>16</v>
      </c>
      <c r="G1359" s="162" t="str">
        <f>CHOOSE(MONTH(H1359), "Janvier", "Fevrier", "Mars", "Avril", "Mai", "Juin", "Juillet", "Aout", "Septembre", "Octobre", "Novembre", "Decembre")</f>
        <v>Janvier</v>
      </c>
      <c r="H1359" s="153">
        <v>42741</v>
      </c>
      <c r="I1359" s="84" t="s">
        <v>1049</v>
      </c>
      <c r="J1359" s="162" t="s">
        <v>1053</v>
      </c>
      <c r="K1359" s="162" t="s">
        <v>1064</v>
      </c>
      <c r="L1359" s="72" t="s">
        <v>1914</v>
      </c>
      <c r="M1359" s="80" t="str">
        <f>IFERROR(VLOOKUP(K1359,REFERENCES!R:S,2,FALSE),"")</f>
        <v>Nombre</v>
      </c>
      <c r="N1359" s="177">
        <v>55</v>
      </c>
      <c r="O1359" s="75">
        <v>139</v>
      </c>
      <c r="P1359" s="75">
        <v>72</v>
      </c>
      <c r="Q1359" s="75">
        <v>68</v>
      </c>
      <c r="R1359" s="79">
        <v>279</v>
      </c>
      <c r="S1359" s="75">
        <v>55</v>
      </c>
      <c r="T1359" s="162" t="s">
        <v>1040</v>
      </c>
      <c r="U1359" s="162" t="s">
        <v>153</v>
      </c>
      <c r="V1359" s="162" t="s">
        <v>305</v>
      </c>
      <c r="W1359" s="86" t="s">
        <v>1337</v>
      </c>
      <c r="X1359" s="162" t="s">
        <v>1932</v>
      </c>
      <c r="Y1359" s="162" t="s">
        <v>1035</v>
      </c>
      <c r="Z1359" s="162" t="s">
        <v>1069</v>
      </c>
      <c r="AB1359" s="162" t="str">
        <f>UPPER(LEFT(A1359,3)&amp;YEAR(H1359)&amp;MONTH(H1359)&amp;DAY((H1359))&amp;LEFT(U1359,2)&amp;LEFT(V1359,2)&amp;LEFT(W1359,2))</f>
        <v>HAN201716NIPE1È</v>
      </c>
      <c r="AC1359" s="162">
        <f>COUNTIF($AB$4:$AB$297,AB1359)</f>
        <v>0</v>
      </c>
      <c r="AD1359" s="162" t="str">
        <f>VLOOKUP(U1359,NIVEAUXADMIN!A:B,2,FALSE)</f>
        <v>HT10</v>
      </c>
      <c r="AE1359" s="162" t="str">
        <f>VLOOKUP(V1359,NIVEAUXADMIN!E:F,2,FALSE)</f>
        <v>HT101012</v>
      </c>
      <c r="AF1359" s="162" t="str">
        <f>VLOOKUP(W1359,NIVEAUXADMIN!I:J,2,FALSE)</f>
        <v>HT101012-01</v>
      </c>
      <c r="AG1359" s="162">
        <f>IF(SUMPRODUCT(($A$4:$A1359=A1359)*($V$4:$V1359=V1359))&gt;1,0,1)</f>
        <v>0</v>
      </c>
    </row>
    <row r="1360" spans="1:33" s="162" customFormat="1" ht="15" customHeight="1">
      <c r="A1360" s="162" t="s">
        <v>78</v>
      </c>
      <c r="B1360" s="162" t="s">
        <v>78</v>
      </c>
      <c r="C1360" s="162" t="s">
        <v>26</v>
      </c>
      <c r="E1360" s="162" t="s">
        <v>1913</v>
      </c>
      <c r="F1360" s="162" t="s">
        <v>16</v>
      </c>
      <c r="G1360" s="162" t="str">
        <f>CHOOSE(MONTH(H1360), "Janvier", "Fevrier", "Mars", "Avril", "Mai", "Juin", "Juillet", "Aout", "Septembre", "Octobre", "Novembre", "Decembre")</f>
        <v>Janvier</v>
      </c>
      <c r="H1360" s="153">
        <v>42741</v>
      </c>
      <c r="I1360" s="84" t="s">
        <v>1049</v>
      </c>
      <c r="J1360" s="162" t="s">
        <v>1053</v>
      </c>
      <c r="K1360" s="162" t="s">
        <v>1185</v>
      </c>
      <c r="L1360" s="72" t="s">
        <v>1916</v>
      </c>
      <c r="M1360" s="80" t="str">
        <f>IFERROR(VLOOKUP(K1360,REFERENCES!R:S,2,FALSE),"")</f>
        <v>Nombre</v>
      </c>
      <c r="N1360" s="177">
        <v>55</v>
      </c>
      <c r="O1360" s="75">
        <v>139</v>
      </c>
      <c r="P1360" s="75">
        <v>72</v>
      </c>
      <c r="Q1360" s="75">
        <v>68</v>
      </c>
      <c r="R1360" s="79">
        <v>279</v>
      </c>
      <c r="S1360" s="75">
        <v>55</v>
      </c>
      <c r="T1360" s="162" t="s">
        <v>1040</v>
      </c>
      <c r="U1360" s="162" t="s">
        <v>153</v>
      </c>
      <c r="V1360" s="162" t="s">
        <v>305</v>
      </c>
      <c r="W1360" s="86" t="s">
        <v>1337</v>
      </c>
      <c r="X1360" s="162" t="s">
        <v>1932</v>
      </c>
      <c r="Y1360" s="162" t="s">
        <v>1035</v>
      </c>
      <c r="Z1360" s="162" t="s">
        <v>1069</v>
      </c>
      <c r="AB1360" s="162" t="str">
        <f>UPPER(LEFT(A1360,3)&amp;YEAR(H1360)&amp;MONTH(H1360)&amp;DAY((H1360))&amp;LEFT(U1360,2)&amp;LEFT(V1360,2)&amp;LEFT(W1360,2))</f>
        <v>HAN201716NIPE1È</v>
      </c>
      <c r="AC1360" s="162">
        <f>COUNTIF($AB$4:$AB$297,AB1360)</f>
        <v>0</v>
      </c>
      <c r="AD1360" s="162" t="str">
        <f>VLOOKUP(U1360,NIVEAUXADMIN!A:B,2,FALSE)</f>
        <v>HT10</v>
      </c>
      <c r="AE1360" s="162" t="str">
        <f>VLOOKUP(V1360,NIVEAUXADMIN!E:F,2,FALSE)</f>
        <v>HT101012</v>
      </c>
      <c r="AF1360" s="162" t="str">
        <f>VLOOKUP(W1360,NIVEAUXADMIN!I:J,2,FALSE)</f>
        <v>HT101012-01</v>
      </c>
      <c r="AG1360" s="162">
        <f>IF(SUMPRODUCT(($A$4:$A1360=A1360)*($V$4:$V1360=V1360))&gt;1,0,1)</f>
        <v>0</v>
      </c>
    </row>
    <row r="1361" spans="1:33" s="162" customFormat="1" ht="15" customHeight="1">
      <c r="A1361" s="162" t="s">
        <v>78</v>
      </c>
      <c r="B1361" s="162" t="s">
        <v>78</v>
      </c>
      <c r="C1361" s="162" t="s">
        <v>26</v>
      </c>
      <c r="E1361" s="162" t="s">
        <v>1913</v>
      </c>
      <c r="F1361" s="162" t="s">
        <v>16</v>
      </c>
      <c r="G1361" s="162" t="str">
        <f>CHOOSE(MONTH(H1361), "Janvier", "Fevrier", "Mars", "Avril", "Mai", "Juin", "Juillet", "Aout", "Septembre", "Octobre", "Novembre", "Decembre")</f>
        <v>Janvier</v>
      </c>
      <c r="H1361" s="153">
        <v>42741</v>
      </c>
      <c r="I1361" s="84" t="s">
        <v>1051</v>
      </c>
      <c r="J1361" s="162" t="s">
        <v>1052</v>
      </c>
      <c r="K1361" s="162" t="s">
        <v>1061</v>
      </c>
      <c r="L1361" s="72"/>
      <c r="M1361" s="80" t="str">
        <f>IFERROR(VLOOKUP(K1361,REFERENCES!R:S,2,FALSE),"")</f>
        <v>Nombre</v>
      </c>
      <c r="N1361" s="154">
        <v>110</v>
      </c>
      <c r="O1361" s="75">
        <v>139</v>
      </c>
      <c r="P1361" s="75">
        <v>72</v>
      </c>
      <c r="Q1361" s="75">
        <v>68</v>
      </c>
      <c r="R1361" s="79">
        <v>279</v>
      </c>
      <c r="S1361" s="75">
        <v>55</v>
      </c>
      <c r="T1361" s="162" t="s">
        <v>1040</v>
      </c>
      <c r="U1361" s="162" t="s">
        <v>153</v>
      </c>
      <c r="V1361" s="162" t="s">
        <v>305</v>
      </c>
      <c r="W1361" s="86" t="s">
        <v>1337</v>
      </c>
      <c r="X1361" s="162" t="s">
        <v>1932</v>
      </c>
      <c r="Y1361" s="162" t="s">
        <v>1035</v>
      </c>
      <c r="Z1361" s="162" t="s">
        <v>1069</v>
      </c>
      <c r="AB1361" s="162" t="str">
        <f>UPPER(LEFT(A1361,3)&amp;YEAR(H1361)&amp;MONTH(H1361)&amp;DAY((H1361))&amp;LEFT(U1361,2)&amp;LEFT(V1361,2)&amp;LEFT(W1361,2))</f>
        <v>HAN201716NIPE1È</v>
      </c>
      <c r="AC1361" s="162">
        <f>COUNTIF($AB$4:$AB$297,AB1361)</f>
        <v>0</v>
      </c>
      <c r="AD1361" s="162" t="str">
        <f>VLOOKUP(U1361,NIVEAUXADMIN!A:B,2,FALSE)</f>
        <v>HT10</v>
      </c>
      <c r="AE1361" s="162" t="str">
        <f>VLOOKUP(V1361,NIVEAUXADMIN!E:F,2,FALSE)</f>
        <v>HT101012</v>
      </c>
      <c r="AF1361" s="162" t="str">
        <f>VLOOKUP(W1361,NIVEAUXADMIN!I:J,2,FALSE)</f>
        <v>HT101012-01</v>
      </c>
      <c r="AG1361" s="162">
        <f>IF(SUMPRODUCT(($A$4:$A1361=A1361)*($V$4:$V1361=V1361))&gt;1,0,1)</f>
        <v>0</v>
      </c>
    </row>
    <row r="1362" spans="1:33" s="162" customFormat="1" ht="15" customHeight="1">
      <c r="A1362" s="162" t="s">
        <v>78</v>
      </c>
      <c r="B1362" s="162" t="s">
        <v>78</v>
      </c>
      <c r="C1362" s="162" t="s">
        <v>26</v>
      </c>
      <c r="E1362" s="162" t="s">
        <v>1913</v>
      </c>
      <c r="F1362" s="162" t="s">
        <v>16</v>
      </c>
      <c r="G1362" s="162" t="str">
        <f>CHOOSE(MONTH(H1362), "Janvier", "Fevrier", "Mars", "Avril", "Mai", "Juin", "Juillet", "Aout", "Septembre", "Octobre", "Novembre", "Decembre")</f>
        <v>Janvier</v>
      </c>
      <c r="H1362" s="153">
        <v>42741</v>
      </c>
      <c r="I1362" s="84" t="s">
        <v>1051</v>
      </c>
      <c r="J1362" s="162" t="s">
        <v>1052</v>
      </c>
      <c r="K1362" s="162" t="s">
        <v>1058</v>
      </c>
      <c r="L1362" s="72"/>
      <c r="M1362" s="80" t="str">
        <f>IFERROR(VLOOKUP(K1362,REFERENCES!R:S,2,FALSE),"")</f>
        <v>Nombre</v>
      </c>
      <c r="N1362" s="154">
        <v>110</v>
      </c>
      <c r="O1362" s="75">
        <v>139</v>
      </c>
      <c r="P1362" s="75">
        <v>72</v>
      </c>
      <c r="Q1362" s="75">
        <v>68</v>
      </c>
      <c r="R1362" s="79">
        <v>279</v>
      </c>
      <c r="S1362" s="75">
        <v>55</v>
      </c>
      <c r="T1362" s="162" t="s">
        <v>1040</v>
      </c>
      <c r="U1362" s="162" t="s">
        <v>153</v>
      </c>
      <c r="V1362" s="162" t="s">
        <v>305</v>
      </c>
      <c r="W1362" s="86" t="s">
        <v>1337</v>
      </c>
      <c r="X1362" s="162" t="s">
        <v>1932</v>
      </c>
      <c r="Y1362" s="162" t="s">
        <v>1035</v>
      </c>
      <c r="Z1362" s="162" t="s">
        <v>1069</v>
      </c>
      <c r="AB1362" s="162" t="str">
        <f>UPPER(LEFT(A1362,3)&amp;YEAR(H1362)&amp;MONTH(H1362)&amp;DAY((H1362))&amp;LEFT(U1362,2)&amp;LEFT(V1362,2)&amp;LEFT(W1362,2))</f>
        <v>HAN201716NIPE1È</v>
      </c>
      <c r="AC1362" s="162">
        <f>COUNTIF($AB$4:$AB$297,AB1362)</f>
        <v>0</v>
      </c>
      <c r="AD1362" s="162" t="str">
        <f>VLOOKUP(U1362,NIVEAUXADMIN!A:B,2,FALSE)</f>
        <v>HT10</v>
      </c>
      <c r="AE1362" s="162" t="str">
        <f>VLOOKUP(V1362,NIVEAUXADMIN!E:F,2,FALSE)</f>
        <v>HT101012</v>
      </c>
      <c r="AF1362" s="162" t="str">
        <f>VLOOKUP(W1362,NIVEAUXADMIN!I:J,2,FALSE)</f>
        <v>HT101012-01</v>
      </c>
      <c r="AG1362" s="162">
        <f>IF(SUMPRODUCT(($A$4:$A1362=A1362)*($V$4:$V1362=V1362))&gt;1,0,1)</f>
        <v>0</v>
      </c>
    </row>
    <row r="1363" spans="1:33" s="162" customFormat="1" ht="15" customHeight="1">
      <c r="A1363" s="162" t="s">
        <v>78</v>
      </c>
      <c r="B1363" s="162" t="s">
        <v>78</v>
      </c>
      <c r="C1363" s="162" t="s">
        <v>26</v>
      </c>
      <c r="E1363" s="162" t="s">
        <v>1913</v>
      </c>
      <c r="F1363" s="162" t="s">
        <v>16</v>
      </c>
      <c r="G1363" s="162" t="str">
        <f>CHOOSE(MONTH(H1363), "Janvier", "Fevrier", "Mars", "Avril", "Mai", "Juin", "Juillet", "Aout", "Septembre", "Octobre", "Novembre", "Decembre")</f>
        <v>Janvier</v>
      </c>
      <c r="H1363" s="153">
        <v>42745</v>
      </c>
      <c r="I1363" s="84" t="s">
        <v>1049</v>
      </c>
      <c r="J1363" s="162" t="s">
        <v>1053</v>
      </c>
      <c r="K1363" s="162" t="s">
        <v>1064</v>
      </c>
      <c r="L1363" s="72" t="s">
        <v>1914</v>
      </c>
      <c r="M1363" s="80" t="str">
        <f>IFERROR(VLOOKUP(K1363,REFERENCES!R:S,2,FALSE),"")</f>
        <v>Nombre</v>
      </c>
      <c r="N1363" s="140">
        <v>66</v>
      </c>
      <c r="O1363" s="75">
        <v>103</v>
      </c>
      <c r="P1363" s="75">
        <v>92</v>
      </c>
      <c r="Q1363" s="75">
        <v>97</v>
      </c>
      <c r="R1363" s="79">
        <v>292</v>
      </c>
      <c r="S1363" s="75">
        <v>66</v>
      </c>
      <c r="T1363" s="162" t="s">
        <v>1040</v>
      </c>
      <c r="U1363" s="162" t="s">
        <v>153</v>
      </c>
      <c r="V1363" s="162" t="s">
        <v>305</v>
      </c>
      <c r="W1363" s="86" t="s">
        <v>1337</v>
      </c>
      <c r="X1363" s="162" t="s">
        <v>2524</v>
      </c>
      <c r="Y1363" s="162" t="s">
        <v>1035</v>
      </c>
      <c r="Z1363" s="162" t="s">
        <v>1069</v>
      </c>
      <c r="AB1363" s="162" t="str">
        <f>UPPER(LEFT(A1363,3)&amp;YEAR(H1363)&amp;MONTH(H1363)&amp;DAY((H1363))&amp;LEFT(U1363,2)&amp;LEFT(V1363,2)&amp;LEFT(W1363,2))</f>
        <v>HAN2017110NIPE1È</v>
      </c>
      <c r="AC1363" s="162">
        <f>COUNTIF($AB$4:$AB$297,AB1363)</f>
        <v>0</v>
      </c>
      <c r="AD1363" s="162" t="str">
        <f>VLOOKUP(U1363,NIVEAUXADMIN!A:B,2,FALSE)</f>
        <v>HT10</v>
      </c>
      <c r="AE1363" s="162" t="str">
        <f>VLOOKUP(V1363,NIVEAUXADMIN!E:F,2,FALSE)</f>
        <v>HT101012</v>
      </c>
      <c r="AF1363" s="162" t="str">
        <f>VLOOKUP(W1363,NIVEAUXADMIN!I:J,2,FALSE)</f>
        <v>HT101012-01</v>
      </c>
      <c r="AG1363" s="162">
        <f>IF(SUMPRODUCT(($A$4:$A1363=A1363)*($V$4:$V1363=V1363))&gt;1,0,1)</f>
        <v>0</v>
      </c>
    </row>
    <row r="1364" spans="1:33" s="162" customFormat="1" ht="15" customHeight="1">
      <c r="A1364" s="162" t="s">
        <v>78</v>
      </c>
      <c r="B1364" s="162" t="s">
        <v>78</v>
      </c>
      <c r="C1364" s="162" t="s">
        <v>26</v>
      </c>
      <c r="E1364" s="162" t="s">
        <v>1913</v>
      </c>
      <c r="F1364" s="162" t="s">
        <v>16</v>
      </c>
      <c r="G1364" s="162" t="str">
        <f>CHOOSE(MONTH(H1364), "Janvier", "Fevrier", "Mars", "Avril", "Mai", "Juin", "Juillet", "Aout", "Septembre", "Octobre", "Novembre", "Decembre")</f>
        <v>Janvier</v>
      </c>
      <c r="H1364" s="153">
        <v>42745</v>
      </c>
      <c r="I1364" s="84" t="s">
        <v>1049</v>
      </c>
      <c r="J1364" s="162" t="s">
        <v>1053</v>
      </c>
      <c r="K1364" s="162" t="s">
        <v>1185</v>
      </c>
      <c r="L1364" s="72" t="s">
        <v>1916</v>
      </c>
      <c r="M1364" s="80" t="str">
        <f>IFERROR(VLOOKUP(K1364,REFERENCES!R:S,2,FALSE),"")</f>
        <v>Nombre</v>
      </c>
      <c r="N1364" s="140">
        <v>66</v>
      </c>
      <c r="O1364" s="75">
        <v>103</v>
      </c>
      <c r="P1364" s="75">
        <v>92</v>
      </c>
      <c r="Q1364" s="75">
        <v>97</v>
      </c>
      <c r="R1364" s="79">
        <v>292</v>
      </c>
      <c r="S1364" s="75">
        <v>66</v>
      </c>
      <c r="T1364" s="162" t="s">
        <v>1040</v>
      </c>
      <c r="U1364" s="162" t="s">
        <v>153</v>
      </c>
      <c r="V1364" s="162" t="s">
        <v>305</v>
      </c>
      <c r="W1364" s="86" t="s">
        <v>1337</v>
      </c>
      <c r="X1364" s="162" t="s">
        <v>2524</v>
      </c>
      <c r="Y1364" s="162" t="s">
        <v>1035</v>
      </c>
      <c r="Z1364" s="162" t="s">
        <v>1069</v>
      </c>
      <c r="AB1364" s="162" t="str">
        <f>UPPER(LEFT(A1364,3)&amp;YEAR(H1364)&amp;MONTH(H1364)&amp;DAY((H1364))&amp;LEFT(U1364,2)&amp;LEFT(V1364,2)&amp;LEFT(W1364,2))</f>
        <v>HAN2017110NIPE1È</v>
      </c>
      <c r="AC1364" s="162">
        <f>COUNTIF($AB$4:$AB$297,AB1364)</f>
        <v>0</v>
      </c>
      <c r="AD1364" s="162" t="str">
        <f>VLOOKUP(U1364,NIVEAUXADMIN!A:B,2,FALSE)</f>
        <v>HT10</v>
      </c>
      <c r="AE1364" s="162" t="str">
        <f>VLOOKUP(V1364,NIVEAUXADMIN!E:F,2,FALSE)</f>
        <v>HT101012</v>
      </c>
      <c r="AF1364" s="162" t="str">
        <f>VLOOKUP(W1364,NIVEAUXADMIN!I:J,2,FALSE)</f>
        <v>HT101012-01</v>
      </c>
      <c r="AG1364" s="162">
        <f>IF(SUMPRODUCT(($A$4:$A1364=A1364)*($V$4:$V1364=V1364))&gt;1,0,1)</f>
        <v>0</v>
      </c>
    </row>
    <row r="1365" spans="1:33" s="162" customFormat="1" ht="15" customHeight="1">
      <c r="A1365" s="162" t="s">
        <v>78</v>
      </c>
      <c r="B1365" s="162" t="s">
        <v>78</v>
      </c>
      <c r="C1365" s="162" t="s">
        <v>26</v>
      </c>
      <c r="E1365" s="162" t="s">
        <v>1913</v>
      </c>
      <c r="F1365" s="162" t="s">
        <v>16</v>
      </c>
      <c r="G1365" s="162" t="str">
        <f>CHOOSE(MONTH(H1365), "Janvier", "Fevrier", "Mars", "Avril", "Mai", "Juin", "Juillet", "Aout", "Septembre", "Octobre", "Novembre", "Decembre")</f>
        <v>Janvier</v>
      </c>
      <c r="H1365" s="153">
        <v>42745</v>
      </c>
      <c r="I1365" s="84" t="s">
        <v>1051</v>
      </c>
      <c r="J1365" s="162" t="s">
        <v>1052</v>
      </c>
      <c r="K1365" s="162" t="s">
        <v>1061</v>
      </c>
      <c r="L1365" s="72"/>
      <c r="M1365" s="80" t="str">
        <f>IFERROR(VLOOKUP(K1365,REFERENCES!R:S,2,FALSE),"")</f>
        <v>Nombre</v>
      </c>
      <c r="N1365" s="140">
        <v>132</v>
      </c>
      <c r="O1365" s="75">
        <v>103</v>
      </c>
      <c r="P1365" s="75">
        <v>92</v>
      </c>
      <c r="Q1365" s="75">
        <v>97</v>
      </c>
      <c r="R1365" s="79">
        <v>292</v>
      </c>
      <c r="S1365" s="75">
        <v>66</v>
      </c>
      <c r="T1365" s="162" t="s">
        <v>1040</v>
      </c>
      <c r="U1365" s="162" t="s">
        <v>153</v>
      </c>
      <c r="V1365" s="162" t="s">
        <v>305</v>
      </c>
      <c r="W1365" s="86" t="s">
        <v>1337</v>
      </c>
      <c r="X1365" s="162" t="s">
        <v>2524</v>
      </c>
      <c r="Y1365" s="162" t="s">
        <v>1035</v>
      </c>
      <c r="Z1365" s="162" t="s">
        <v>1069</v>
      </c>
      <c r="AB1365" s="162" t="str">
        <f>UPPER(LEFT(A1365,3)&amp;YEAR(H1365)&amp;MONTH(H1365)&amp;DAY((H1365))&amp;LEFT(U1365,2)&amp;LEFT(V1365,2)&amp;LEFT(W1365,2))</f>
        <v>HAN2017110NIPE1È</v>
      </c>
      <c r="AC1365" s="162">
        <f>COUNTIF($AB$4:$AB$297,AB1365)</f>
        <v>0</v>
      </c>
      <c r="AD1365" s="162" t="str">
        <f>VLOOKUP(U1365,NIVEAUXADMIN!A:B,2,FALSE)</f>
        <v>HT10</v>
      </c>
      <c r="AE1365" s="162" t="str">
        <f>VLOOKUP(V1365,NIVEAUXADMIN!E:F,2,FALSE)</f>
        <v>HT101012</v>
      </c>
      <c r="AF1365" s="162" t="str">
        <f>VLOOKUP(W1365,NIVEAUXADMIN!I:J,2,FALSE)</f>
        <v>HT101012-01</v>
      </c>
      <c r="AG1365" s="162">
        <f>IF(SUMPRODUCT(($A$4:$A1365=A1365)*($V$4:$V1365=V1365))&gt;1,0,1)</f>
        <v>0</v>
      </c>
    </row>
    <row r="1366" spans="1:33" s="162" customFormat="1" ht="15" customHeight="1">
      <c r="A1366" s="162" t="s">
        <v>78</v>
      </c>
      <c r="B1366" s="162" t="s">
        <v>78</v>
      </c>
      <c r="C1366" s="162" t="s">
        <v>26</v>
      </c>
      <c r="E1366" s="162" t="s">
        <v>1913</v>
      </c>
      <c r="F1366" s="162" t="s">
        <v>16</v>
      </c>
      <c r="G1366" s="162" t="str">
        <f>CHOOSE(MONTH(H1366), "Janvier", "Fevrier", "Mars", "Avril", "Mai", "Juin", "Juillet", "Aout", "Septembre", "Octobre", "Novembre", "Decembre")</f>
        <v>Janvier</v>
      </c>
      <c r="H1366" s="153">
        <v>42745</v>
      </c>
      <c r="I1366" s="84" t="s">
        <v>1051</v>
      </c>
      <c r="J1366" s="162" t="s">
        <v>1052</v>
      </c>
      <c r="K1366" s="162" t="s">
        <v>1058</v>
      </c>
      <c r="L1366" s="72"/>
      <c r="M1366" s="80" t="str">
        <f>IFERROR(VLOOKUP(K1366,REFERENCES!R:S,2,FALSE),"")</f>
        <v>Nombre</v>
      </c>
      <c r="N1366" s="140">
        <v>132</v>
      </c>
      <c r="O1366" s="75">
        <v>103</v>
      </c>
      <c r="P1366" s="75">
        <v>92</v>
      </c>
      <c r="Q1366" s="75">
        <v>97</v>
      </c>
      <c r="R1366" s="79">
        <v>292</v>
      </c>
      <c r="S1366" s="75">
        <v>66</v>
      </c>
      <c r="T1366" s="162" t="s">
        <v>1040</v>
      </c>
      <c r="U1366" s="162" t="s">
        <v>153</v>
      </c>
      <c r="V1366" s="162" t="s">
        <v>305</v>
      </c>
      <c r="W1366" s="86" t="s">
        <v>1337</v>
      </c>
      <c r="X1366" s="162" t="s">
        <v>2524</v>
      </c>
      <c r="Y1366" s="162" t="s">
        <v>1035</v>
      </c>
      <c r="Z1366" s="162" t="s">
        <v>1069</v>
      </c>
      <c r="AB1366" s="162" t="str">
        <f>UPPER(LEFT(A1366,3)&amp;YEAR(H1366)&amp;MONTH(H1366)&amp;DAY((H1366))&amp;LEFT(U1366,2)&amp;LEFT(V1366,2)&amp;LEFT(W1366,2))</f>
        <v>HAN2017110NIPE1È</v>
      </c>
      <c r="AC1366" s="162">
        <f>COUNTIF($AB$4:$AB$297,AB1366)</f>
        <v>0</v>
      </c>
      <c r="AD1366" s="162" t="str">
        <f>VLOOKUP(U1366,NIVEAUXADMIN!A:B,2,FALSE)</f>
        <v>HT10</v>
      </c>
      <c r="AE1366" s="162" t="str">
        <f>VLOOKUP(V1366,NIVEAUXADMIN!E:F,2,FALSE)</f>
        <v>HT101012</v>
      </c>
      <c r="AF1366" s="162" t="str">
        <f>VLOOKUP(W1366,NIVEAUXADMIN!I:J,2,FALSE)</f>
        <v>HT101012-01</v>
      </c>
      <c r="AG1366" s="162">
        <f>IF(SUMPRODUCT(($A$4:$A1366=A1366)*($V$4:$V1366=V1366))&gt;1,0,1)</f>
        <v>0</v>
      </c>
    </row>
    <row r="1367" spans="1:33" s="162" customFormat="1" ht="15" customHeight="1">
      <c r="A1367" s="162" t="s">
        <v>78</v>
      </c>
      <c r="B1367" s="162" t="s">
        <v>78</v>
      </c>
      <c r="C1367" s="162" t="s">
        <v>26</v>
      </c>
      <c r="E1367" s="162" t="s">
        <v>1913</v>
      </c>
      <c r="F1367" s="162" t="s">
        <v>16</v>
      </c>
      <c r="G1367" s="162" t="str">
        <f>CHOOSE(MONTH(H1367), "Janvier", "Fevrier", "Mars", "Avril", "Mai", "Juin", "Juillet", "Aout", "Septembre", "Octobre", "Novembre", "Decembre")</f>
        <v>Janvier</v>
      </c>
      <c r="H1367" s="153">
        <v>42745</v>
      </c>
      <c r="I1367" s="84" t="s">
        <v>1051</v>
      </c>
      <c r="J1367" s="162" t="s">
        <v>1052</v>
      </c>
      <c r="K1367" s="162" t="s">
        <v>1056</v>
      </c>
      <c r="L1367" s="72"/>
      <c r="M1367" s="80" t="str">
        <f>IFERROR(VLOOKUP(K1367,REFERENCES!R:S,2,FALSE),"")</f>
        <v>Nombre</v>
      </c>
      <c r="N1367" s="140">
        <v>66</v>
      </c>
      <c r="O1367" s="75">
        <v>103</v>
      </c>
      <c r="P1367" s="75">
        <v>92</v>
      </c>
      <c r="Q1367" s="75">
        <v>97</v>
      </c>
      <c r="R1367" s="79">
        <v>292</v>
      </c>
      <c r="S1367" s="75">
        <v>66</v>
      </c>
      <c r="T1367" s="162" t="s">
        <v>1040</v>
      </c>
      <c r="U1367" s="162" t="s">
        <v>153</v>
      </c>
      <c r="V1367" s="162" t="s">
        <v>305</v>
      </c>
      <c r="W1367" s="86" t="s">
        <v>1337</v>
      </c>
      <c r="X1367" s="162" t="s">
        <v>2524</v>
      </c>
      <c r="Y1367" s="162" t="s">
        <v>1035</v>
      </c>
      <c r="Z1367" s="162" t="s">
        <v>1069</v>
      </c>
      <c r="AB1367" s="162" t="str">
        <f>UPPER(LEFT(A1367,3)&amp;YEAR(H1367)&amp;MONTH(H1367)&amp;DAY((H1367))&amp;LEFT(U1367,2)&amp;LEFT(V1367,2)&amp;LEFT(W1367,2))</f>
        <v>HAN2017110NIPE1È</v>
      </c>
      <c r="AC1367" s="162">
        <f>COUNTIF($AB$4:$AB$297,AB1367)</f>
        <v>0</v>
      </c>
      <c r="AD1367" s="162" t="str">
        <f>VLOOKUP(U1367,NIVEAUXADMIN!A:B,2,FALSE)</f>
        <v>HT10</v>
      </c>
      <c r="AE1367" s="162" t="str">
        <f>VLOOKUP(V1367,NIVEAUXADMIN!E:F,2,FALSE)</f>
        <v>HT101012</v>
      </c>
      <c r="AF1367" s="162" t="str">
        <f>VLOOKUP(W1367,NIVEAUXADMIN!I:J,2,FALSE)</f>
        <v>HT101012-01</v>
      </c>
      <c r="AG1367" s="162">
        <f>IF(SUMPRODUCT(($A$4:$A1367=A1367)*($V$4:$V1367=V1367))&gt;1,0,1)</f>
        <v>0</v>
      </c>
    </row>
    <row r="1368" spans="1:33" s="162" customFormat="1" ht="15" customHeight="1">
      <c r="A1368" s="162" t="s">
        <v>78</v>
      </c>
      <c r="B1368" s="162" t="s">
        <v>78</v>
      </c>
      <c r="C1368" s="162" t="s">
        <v>26</v>
      </c>
      <c r="E1368" s="162" t="s">
        <v>1913</v>
      </c>
      <c r="F1368" s="162" t="s">
        <v>16</v>
      </c>
      <c r="G1368" s="162" t="str">
        <f>CHOOSE(MONTH(H1368), "Janvier", "Fevrier", "Mars", "Avril", "Mai", "Juin", "Juillet", "Aout", "Septembre", "Octobre", "Novembre", "Decembre")</f>
        <v>Janvier</v>
      </c>
      <c r="H1368" s="153">
        <v>42745</v>
      </c>
      <c r="I1368" s="84" t="s">
        <v>1051</v>
      </c>
      <c r="J1368" s="162" t="s">
        <v>1052</v>
      </c>
      <c r="K1368" s="162" t="s">
        <v>1065</v>
      </c>
      <c r="L1368" s="72"/>
      <c r="M1368" s="80" t="str">
        <f>IFERROR(VLOOKUP(K1368,REFERENCES!R:S,2,FALSE),"")</f>
        <v>N/A</v>
      </c>
      <c r="N1368" s="140">
        <v>66</v>
      </c>
      <c r="O1368" s="75">
        <v>103</v>
      </c>
      <c r="P1368" s="75">
        <v>92</v>
      </c>
      <c r="Q1368" s="75">
        <v>97</v>
      </c>
      <c r="R1368" s="79">
        <v>292</v>
      </c>
      <c r="S1368" s="75">
        <v>66</v>
      </c>
      <c r="T1368" s="162" t="s">
        <v>1040</v>
      </c>
      <c r="U1368" s="162" t="s">
        <v>153</v>
      </c>
      <c r="V1368" s="162" t="s">
        <v>305</v>
      </c>
      <c r="W1368" s="86" t="s">
        <v>1337</v>
      </c>
      <c r="X1368" s="162" t="s">
        <v>2524</v>
      </c>
      <c r="Y1368" s="162" t="s">
        <v>1035</v>
      </c>
      <c r="Z1368" s="162" t="s">
        <v>1069</v>
      </c>
      <c r="AA1368" s="162" t="s">
        <v>1917</v>
      </c>
      <c r="AB1368" s="162" t="str">
        <f>UPPER(LEFT(A1368,3)&amp;YEAR(H1368)&amp;MONTH(H1368)&amp;DAY((H1368))&amp;LEFT(U1368,2)&amp;LEFT(V1368,2)&amp;LEFT(W1368,2))</f>
        <v>HAN2017110NIPE1È</v>
      </c>
      <c r="AC1368" s="162">
        <f>COUNTIF($AB$4:$AB$297,AB1368)</f>
        <v>0</v>
      </c>
      <c r="AD1368" s="162" t="str">
        <f>VLOOKUP(U1368,NIVEAUXADMIN!A:B,2,FALSE)</f>
        <v>HT10</v>
      </c>
      <c r="AE1368" s="162" t="str">
        <f>VLOOKUP(V1368,NIVEAUXADMIN!E:F,2,FALSE)</f>
        <v>HT101012</v>
      </c>
      <c r="AF1368" s="162" t="str">
        <f>VLOOKUP(W1368,NIVEAUXADMIN!I:J,2,FALSE)</f>
        <v>HT101012-01</v>
      </c>
      <c r="AG1368" s="162">
        <f>IF(SUMPRODUCT(($A$4:$A1368=A1368)*($V$4:$V1368=V1368))&gt;1,0,1)</f>
        <v>0</v>
      </c>
    </row>
    <row r="1369" spans="1:33" s="162" customFormat="1" ht="15" customHeight="1">
      <c r="A1369" s="162" t="s">
        <v>78</v>
      </c>
      <c r="B1369" s="162" t="s">
        <v>78</v>
      </c>
      <c r="C1369" s="162" t="s">
        <v>26</v>
      </c>
      <c r="E1369" s="162" t="s">
        <v>1913</v>
      </c>
      <c r="F1369" s="162" t="s">
        <v>16</v>
      </c>
      <c r="G1369" s="162" t="str">
        <f>CHOOSE(MONTH(H1369), "Janvier", "Fevrier", "Mars", "Avril", "Mai", "Juin", "Juillet", "Aout", "Septembre", "Octobre", "Novembre", "Decembre")</f>
        <v>Decembre</v>
      </c>
      <c r="H1369" s="153">
        <v>42734</v>
      </c>
      <c r="I1369" s="84" t="s">
        <v>1051</v>
      </c>
      <c r="J1369" s="162" t="s">
        <v>1052</v>
      </c>
      <c r="K1369" s="162" t="s">
        <v>1065</v>
      </c>
      <c r="L1369" s="72"/>
      <c r="M1369" s="80" t="str">
        <f>IFERROR(VLOOKUP(K1369,REFERENCES!R:S,2,FALSE),"")</f>
        <v>N/A</v>
      </c>
      <c r="N1369" s="154">
        <v>51</v>
      </c>
      <c r="O1369" s="75">
        <v>80</v>
      </c>
      <c r="P1369" s="75">
        <v>69</v>
      </c>
      <c r="Q1369" s="75">
        <v>76</v>
      </c>
      <c r="R1369" s="79">
        <v>225</v>
      </c>
      <c r="S1369" s="75">
        <v>51</v>
      </c>
      <c r="T1369" s="162" t="s">
        <v>1040</v>
      </c>
      <c r="U1369" s="162" t="s">
        <v>153</v>
      </c>
      <c r="V1369" s="162" t="s">
        <v>305</v>
      </c>
      <c r="W1369" s="86" t="s">
        <v>1601</v>
      </c>
      <c r="X1369" s="162" t="s">
        <v>1926</v>
      </c>
      <c r="Y1369" s="162" t="s">
        <v>1035</v>
      </c>
      <c r="Z1369" s="162" t="s">
        <v>1069</v>
      </c>
      <c r="AA1369" s="162" t="s">
        <v>1917</v>
      </c>
      <c r="AB1369" s="162" t="str">
        <f>UPPER(LEFT(A1369,3)&amp;YEAR(H1369)&amp;MONTH(H1369)&amp;DAY((H1369))&amp;LEFT(U1369,2)&amp;LEFT(V1369,2)&amp;LEFT(W1369,2))</f>
        <v>HAN20161230NIPE3È</v>
      </c>
      <c r="AC1369" s="162">
        <f>COUNTIF($AB$4:$AB$297,AB1369)</f>
        <v>0</v>
      </c>
      <c r="AD1369" s="162" t="str">
        <f>VLOOKUP(U1369,NIVEAUXADMIN!A:B,2,FALSE)</f>
        <v>HT10</v>
      </c>
      <c r="AE1369" s="162" t="str">
        <f>VLOOKUP(V1369,NIVEAUXADMIN!E:F,2,FALSE)</f>
        <v>HT101012</v>
      </c>
      <c r="AF1369" s="162" t="str">
        <f>VLOOKUP(W1369,NIVEAUXADMIN!I:J,2,FALSE)</f>
        <v>HT101012-03</v>
      </c>
      <c r="AG1369" s="162">
        <f>IF(SUMPRODUCT(($A$4:$A1369=A1369)*($V$4:$V1369=V1369))&gt;1,0,1)</f>
        <v>0</v>
      </c>
    </row>
    <row r="1370" spans="1:33" s="162" customFormat="1" ht="15" customHeight="1">
      <c r="A1370" s="162" t="s">
        <v>78</v>
      </c>
      <c r="B1370" s="162" t="s">
        <v>78</v>
      </c>
      <c r="C1370" s="162" t="s">
        <v>26</v>
      </c>
      <c r="E1370" s="162" t="s">
        <v>1913</v>
      </c>
      <c r="F1370" s="162" t="s">
        <v>16</v>
      </c>
      <c r="G1370" s="162" t="str">
        <f>CHOOSE(MONTH(H1370), "Janvier", "Fevrier", "Mars", "Avril", "Mai", "Juin", "Juillet", "Aout", "Septembre", "Octobre", "Novembre", "Decembre")</f>
        <v>Decembre</v>
      </c>
      <c r="H1370" s="153">
        <v>42734</v>
      </c>
      <c r="I1370" s="84" t="s">
        <v>1051</v>
      </c>
      <c r="J1370" s="162" t="s">
        <v>1052</v>
      </c>
      <c r="K1370" s="162" t="s">
        <v>1056</v>
      </c>
      <c r="L1370" s="72"/>
      <c r="M1370" s="80" t="str">
        <f>IFERROR(VLOOKUP(K1370,REFERENCES!R:S,2,FALSE),"")</f>
        <v>Nombre</v>
      </c>
      <c r="N1370" s="154">
        <v>51</v>
      </c>
      <c r="O1370" s="75">
        <v>80</v>
      </c>
      <c r="P1370" s="75">
        <v>69</v>
      </c>
      <c r="Q1370" s="75">
        <v>76</v>
      </c>
      <c r="R1370" s="79">
        <v>225</v>
      </c>
      <c r="S1370" s="75">
        <v>51</v>
      </c>
      <c r="T1370" s="162" t="s">
        <v>1040</v>
      </c>
      <c r="U1370" s="162" t="s">
        <v>153</v>
      </c>
      <c r="V1370" s="162" t="s">
        <v>305</v>
      </c>
      <c r="W1370" s="86" t="s">
        <v>1601</v>
      </c>
      <c r="X1370" s="162" t="s">
        <v>1926</v>
      </c>
      <c r="Y1370" s="162" t="s">
        <v>1035</v>
      </c>
      <c r="Z1370" s="162" t="s">
        <v>1069</v>
      </c>
      <c r="AB1370" s="162" t="str">
        <f>UPPER(LEFT(A1370,3)&amp;YEAR(H1370)&amp;MONTH(H1370)&amp;DAY((H1370))&amp;LEFT(U1370,2)&amp;LEFT(V1370,2)&amp;LEFT(W1370,2))</f>
        <v>HAN20161230NIPE3È</v>
      </c>
      <c r="AC1370" s="162">
        <f>COUNTIF($AB$4:$AB$297,AB1370)</f>
        <v>0</v>
      </c>
      <c r="AD1370" s="162" t="str">
        <f>VLOOKUP(U1370,NIVEAUXADMIN!A:B,2,FALSE)</f>
        <v>HT10</v>
      </c>
      <c r="AE1370" s="162" t="str">
        <f>VLOOKUP(V1370,NIVEAUXADMIN!E:F,2,FALSE)</f>
        <v>HT101012</v>
      </c>
      <c r="AF1370" s="162" t="str">
        <f>VLOOKUP(W1370,NIVEAUXADMIN!I:J,2,FALSE)</f>
        <v>HT101012-03</v>
      </c>
      <c r="AG1370" s="162">
        <f>IF(SUMPRODUCT(($A$4:$A1370=A1370)*($V$4:$V1370=V1370))&gt;1,0,1)</f>
        <v>0</v>
      </c>
    </row>
    <row r="1371" spans="1:33" s="162" customFormat="1" ht="15" customHeight="1">
      <c r="A1371" s="162" t="s">
        <v>78</v>
      </c>
      <c r="B1371" s="162" t="s">
        <v>78</v>
      </c>
      <c r="C1371" s="162" t="s">
        <v>26</v>
      </c>
      <c r="E1371" s="162" t="s">
        <v>1913</v>
      </c>
      <c r="F1371" s="162" t="s">
        <v>16</v>
      </c>
      <c r="G1371" s="162" t="str">
        <f>CHOOSE(MONTH(H1371), "Janvier", "Fevrier", "Mars", "Avril", "Mai", "Juin", "Juillet", "Aout", "Septembre", "Octobre", "Novembre", "Decembre")</f>
        <v>Decembre</v>
      </c>
      <c r="H1371" s="153">
        <v>42734</v>
      </c>
      <c r="I1371" s="84" t="s">
        <v>1049</v>
      </c>
      <c r="J1371" s="162" t="s">
        <v>1053</v>
      </c>
      <c r="K1371" s="162" t="s">
        <v>1064</v>
      </c>
      <c r="L1371" s="72" t="s">
        <v>1914</v>
      </c>
      <c r="M1371" s="80" t="str">
        <f>IFERROR(VLOOKUP(K1371,REFERENCES!R:S,2,FALSE),"")</f>
        <v>Nombre</v>
      </c>
      <c r="N1371" s="154">
        <v>51</v>
      </c>
      <c r="O1371" s="75">
        <v>80</v>
      </c>
      <c r="P1371" s="75">
        <v>69</v>
      </c>
      <c r="Q1371" s="75">
        <v>76</v>
      </c>
      <c r="R1371" s="79">
        <v>225</v>
      </c>
      <c r="S1371" s="75">
        <v>51</v>
      </c>
      <c r="T1371" s="162" t="s">
        <v>1040</v>
      </c>
      <c r="U1371" s="162" t="s">
        <v>153</v>
      </c>
      <c r="V1371" s="162" t="s">
        <v>305</v>
      </c>
      <c r="W1371" s="86" t="s">
        <v>1601</v>
      </c>
      <c r="X1371" s="162" t="s">
        <v>1926</v>
      </c>
      <c r="Y1371" s="162" t="s">
        <v>1035</v>
      </c>
      <c r="Z1371" s="162" t="s">
        <v>1069</v>
      </c>
      <c r="AB1371" s="162" t="str">
        <f>UPPER(LEFT(A1371,3)&amp;YEAR(H1371)&amp;MONTH(H1371)&amp;DAY((H1371))&amp;LEFT(U1371,2)&amp;LEFT(V1371,2)&amp;LEFT(W1371,2))</f>
        <v>HAN20161230NIPE3È</v>
      </c>
      <c r="AC1371" s="162">
        <f>COUNTIF($AB$4:$AB$297,AB1371)</f>
        <v>0</v>
      </c>
      <c r="AD1371" s="162" t="str">
        <f>VLOOKUP(U1371,NIVEAUXADMIN!A:B,2,FALSE)</f>
        <v>HT10</v>
      </c>
      <c r="AE1371" s="162" t="str">
        <f>VLOOKUP(V1371,NIVEAUXADMIN!E:F,2,FALSE)</f>
        <v>HT101012</v>
      </c>
      <c r="AF1371" s="162" t="str">
        <f>VLOOKUP(W1371,NIVEAUXADMIN!I:J,2,FALSE)</f>
        <v>HT101012-03</v>
      </c>
      <c r="AG1371" s="162">
        <f>IF(SUMPRODUCT(($A$4:$A1371=A1371)*($V$4:$V1371=V1371))&gt;1,0,1)</f>
        <v>0</v>
      </c>
    </row>
    <row r="1372" spans="1:33" s="162" customFormat="1" ht="15" customHeight="1">
      <c r="A1372" s="162" t="s">
        <v>78</v>
      </c>
      <c r="B1372" s="162" t="s">
        <v>78</v>
      </c>
      <c r="C1372" s="162" t="s">
        <v>26</v>
      </c>
      <c r="E1372" s="162" t="s">
        <v>1913</v>
      </c>
      <c r="F1372" s="162" t="s">
        <v>16</v>
      </c>
      <c r="G1372" s="162" t="str">
        <f>CHOOSE(MONTH(H1372), "Janvier", "Fevrier", "Mars", "Avril", "Mai", "Juin", "Juillet", "Aout", "Septembre", "Octobre", "Novembre", "Decembre")</f>
        <v>Decembre</v>
      </c>
      <c r="H1372" s="153">
        <v>42734</v>
      </c>
      <c r="I1372" s="84" t="s">
        <v>1049</v>
      </c>
      <c r="J1372" s="162" t="s">
        <v>1053</v>
      </c>
      <c r="K1372" s="162" t="s">
        <v>1185</v>
      </c>
      <c r="L1372" s="72" t="s">
        <v>1916</v>
      </c>
      <c r="M1372" s="80" t="str">
        <f>IFERROR(VLOOKUP(K1372,REFERENCES!R:S,2,FALSE),"")</f>
        <v>Nombre</v>
      </c>
      <c r="N1372" s="154">
        <v>51</v>
      </c>
      <c r="O1372" s="75">
        <v>80</v>
      </c>
      <c r="P1372" s="75">
        <v>69</v>
      </c>
      <c r="Q1372" s="75">
        <v>76</v>
      </c>
      <c r="R1372" s="79">
        <v>225</v>
      </c>
      <c r="S1372" s="75">
        <v>51</v>
      </c>
      <c r="T1372" s="162" t="s">
        <v>1040</v>
      </c>
      <c r="U1372" s="162" t="s">
        <v>153</v>
      </c>
      <c r="V1372" s="162" t="s">
        <v>305</v>
      </c>
      <c r="W1372" s="86" t="s">
        <v>1601</v>
      </c>
      <c r="X1372" s="162" t="s">
        <v>1926</v>
      </c>
      <c r="Y1372" s="162" t="s">
        <v>1035</v>
      </c>
      <c r="Z1372" s="162" t="s">
        <v>1069</v>
      </c>
      <c r="AB1372" s="162" t="str">
        <f>UPPER(LEFT(A1372,3)&amp;YEAR(H1372)&amp;MONTH(H1372)&amp;DAY((H1372))&amp;LEFT(U1372,2)&amp;LEFT(V1372,2)&amp;LEFT(W1372,2))</f>
        <v>HAN20161230NIPE3È</v>
      </c>
      <c r="AC1372" s="162">
        <f>COUNTIF($AB$4:$AB$297,AB1372)</f>
        <v>0</v>
      </c>
      <c r="AD1372" s="162" t="str">
        <f>VLOOKUP(U1372,NIVEAUXADMIN!A:B,2,FALSE)</f>
        <v>HT10</v>
      </c>
      <c r="AE1372" s="162" t="str">
        <f>VLOOKUP(V1372,NIVEAUXADMIN!E:F,2,FALSE)</f>
        <v>HT101012</v>
      </c>
      <c r="AF1372" s="162" t="str">
        <f>VLOOKUP(W1372,NIVEAUXADMIN!I:J,2,FALSE)</f>
        <v>HT101012-03</v>
      </c>
      <c r="AG1372" s="162">
        <f>IF(SUMPRODUCT(($A$4:$A1372=A1372)*($V$4:$V1372=V1372))&gt;1,0,1)</f>
        <v>0</v>
      </c>
    </row>
    <row r="1373" spans="1:33" s="162" customFormat="1" ht="15" customHeight="1">
      <c r="A1373" s="162" t="s">
        <v>78</v>
      </c>
      <c r="B1373" s="162" t="s">
        <v>78</v>
      </c>
      <c r="C1373" s="162" t="s">
        <v>26</v>
      </c>
      <c r="E1373" s="162" t="s">
        <v>1913</v>
      </c>
      <c r="F1373" s="162" t="s">
        <v>16</v>
      </c>
      <c r="G1373" s="162" t="str">
        <f>CHOOSE(MONTH(H1373), "Janvier", "Fevrier", "Mars", "Avril", "Mai", "Juin", "Juillet", "Aout", "Septembre", "Octobre", "Novembre", "Decembre")</f>
        <v>Decembre</v>
      </c>
      <c r="H1373" s="153">
        <v>42734</v>
      </c>
      <c r="I1373" s="84" t="s">
        <v>1051</v>
      </c>
      <c r="J1373" s="162" t="s">
        <v>1052</v>
      </c>
      <c r="K1373" s="162" t="s">
        <v>1061</v>
      </c>
      <c r="L1373" s="72"/>
      <c r="M1373" s="80" t="str">
        <f>IFERROR(VLOOKUP(K1373,REFERENCES!R:S,2,FALSE),"")</f>
        <v>Nombre</v>
      </c>
      <c r="N1373" s="154">
        <v>102</v>
      </c>
      <c r="O1373" s="75">
        <v>80</v>
      </c>
      <c r="P1373" s="75">
        <v>69</v>
      </c>
      <c r="Q1373" s="75">
        <v>76</v>
      </c>
      <c r="R1373" s="79">
        <v>225</v>
      </c>
      <c r="S1373" s="75">
        <v>51</v>
      </c>
      <c r="T1373" s="162" t="s">
        <v>1040</v>
      </c>
      <c r="U1373" s="162" t="s">
        <v>153</v>
      </c>
      <c r="V1373" s="162" t="s">
        <v>305</v>
      </c>
      <c r="W1373" s="86" t="s">
        <v>1601</v>
      </c>
      <c r="X1373" s="162" t="s">
        <v>1926</v>
      </c>
      <c r="Y1373" s="162" t="s">
        <v>1035</v>
      </c>
      <c r="Z1373" s="162" t="s">
        <v>1069</v>
      </c>
      <c r="AB1373" s="162" t="str">
        <f>UPPER(LEFT(A1373,3)&amp;YEAR(H1373)&amp;MONTH(H1373)&amp;DAY((H1373))&amp;LEFT(U1373,2)&amp;LEFT(V1373,2)&amp;LEFT(W1373,2))</f>
        <v>HAN20161230NIPE3È</v>
      </c>
      <c r="AC1373" s="162">
        <f>COUNTIF($AB$4:$AB$297,AB1373)</f>
        <v>0</v>
      </c>
      <c r="AD1373" s="162" t="str">
        <f>VLOOKUP(U1373,NIVEAUXADMIN!A:B,2,FALSE)</f>
        <v>HT10</v>
      </c>
      <c r="AE1373" s="162" t="str">
        <f>VLOOKUP(V1373,NIVEAUXADMIN!E:F,2,FALSE)</f>
        <v>HT101012</v>
      </c>
      <c r="AF1373" s="162" t="str">
        <f>VLOOKUP(W1373,NIVEAUXADMIN!I:J,2,FALSE)</f>
        <v>HT101012-03</v>
      </c>
      <c r="AG1373" s="162">
        <f>IF(SUMPRODUCT(($A$4:$A1373=A1373)*($V$4:$V1373=V1373))&gt;1,0,1)</f>
        <v>0</v>
      </c>
    </row>
    <row r="1374" spans="1:33" s="162" customFormat="1" ht="15" customHeight="1">
      <c r="A1374" s="162" t="s">
        <v>78</v>
      </c>
      <c r="B1374" s="162" t="s">
        <v>78</v>
      </c>
      <c r="C1374" s="162" t="s">
        <v>26</v>
      </c>
      <c r="E1374" s="162" t="s">
        <v>1913</v>
      </c>
      <c r="F1374" s="162" t="s">
        <v>16</v>
      </c>
      <c r="G1374" s="162" t="str">
        <f>CHOOSE(MONTH(H1374), "Janvier", "Fevrier", "Mars", "Avril", "Mai", "Juin", "Juillet", "Aout", "Septembre", "Octobre", "Novembre", "Decembre")</f>
        <v>Decembre</v>
      </c>
      <c r="H1374" s="153">
        <v>42734</v>
      </c>
      <c r="I1374" s="84" t="s">
        <v>1051</v>
      </c>
      <c r="J1374" s="162" t="s">
        <v>1052</v>
      </c>
      <c r="K1374" s="162" t="s">
        <v>1058</v>
      </c>
      <c r="L1374" s="72"/>
      <c r="M1374" s="80" t="str">
        <f>IFERROR(VLOOKUP(K1374,REFERENCES!R:S,2,FALSE),"")</f>
        <v>Nombre</v>
      </c>
      <c r="N1374" s="154">
        <v>102</v>
      </c>
      <c r="O1374" s="75">
        <v>80</v>
      </c>
      <c r="P1374" s="75">
        <v>69</v>
      </c>
      <c r="Q1374" s="75">
        <v>76</v>
      </c>
      <c r="R1374" s="79">
        <v>225</v>
      </c>
      <c r="S1374" s="75">
        <v>51</v>
      </c>
      <c r="T1374" s="162" t="s">
        <v>1040</v>
      </c>
      <c r="U1374" s="162" t="s">
        <v>153</v>
      </c>
      <c r="V1374" s="162" t="s">
        <v>305</v>
      </c>
      <c r="W1374" s="86" t="s">
        <v>1601</v>
      </c>
      <c r="X1374" s="162" t="s">
        <v>1926</v>
      </c>
      <c r="Y1374" s="162" t="s">
        <v>1035</v>
      </c>
      <c r="Z1374" s="162" t="s">
        <v>1069</v>
      </c>
      <c r="AB1374" s="162" t="str">
        <f>UPPER(LEFT(A1374,3)&amp;YEAR(H1374)&amp;MONTH(H1374)&amp;DAY((H1374))&amp;LEFT(U1374,2)&amp;LEFT(V1374,2)&amp;LEFT(W1374,2))</f>
        <v>HAN20161230NIPE3È</v>
      </c>
      <c r="AC1374" s="162">
        <f>COUNTIF($AB$4:$AB$297,AB1374)</f>
        <v>0</v>
      </c>
      <c r="AD1374" s="162" t="str">
        <f>VLOOKUP(U1374,NIVEAUXADMIN!A:B,2,FALSE)</f>
        <v>HT10</v>
      </c>
      <c r="AE1374" s="162" t="str">
        <f>VLOOKUP(V1374,NIVEAUXADMIN!E:F,2,FALSE)</f>
        <v>HT101012</v>
      </c>
      <c r="AF1374" s="162" t="str">
        <f>VLOOKUP(W1374,NIVEAUXADMIN!I:J,2,FALSE)</f>
        <v>HT101012-03</v>
      </c>
      <c r="AG1374" s="162">
        <f>IF(SUMPRODUCT(($A$4:$A1374=A1374)*($V$4:$V1374=V1374))&gt;1,0,1)</f>
        <v>0</v>
      </c>
    </row>
    <row r="1375" spans="1:33" s="162" customFormat="1" ht="15" customHeight="1">
      <c r="A1375" s="162" t="s">
        <v>78</v>
      </c>
      <c r="B1375" s="162" t="s">
        <v>78</v>
      </c>
      <c r="C1375" s="162" t="s">
        <v>26</v>
      </c>
      <c r="E1375" s="162" t="s">
        <v>1913</v>
      </c>
      <c r="F1375" s="162" t="s">
        <v>16</v>
      </c>
      <c r="G1375" s="162" t="str">
        <f>CHOOSE(MONTH(H1375), "Janvier", "Fevrier", "Mars", "Avril", "Mai", "Juin", "Juillet", "Aout", "Septembre", "Octobre", "Novembre", "Decembre")</f>
        <v>Janvier</v>
      </c>
      <c r="H1375" s="153">
        <v>42744</v>
      </c>
      <c r="I1375" s="84" t="s">
        <v>1049</v>
      </c>
      <c r="J1375" s="162" t="s">
        <v>1053</v>
      </c>
      <c r="K1375" s="162" t="s">
        <v>1064</v>
      </c>
      <c r="L1375" s="72" t="s">
        <v>1914</v>
      </c>
      <c r="M1375" s="80" t="str">
        <f>IFERROR(VLOOKUP(K1375,REFERENCES!R:S,2,FALSE),"")</f>
        <v>Nombre</v>
      </c>
      <c r="N1375" s="140">
        <v>49</v>
      </c>
      <c r="O1375" s="75">
        <v>82</v>
      </c>
      <c r="P1375" s="75">
        <v>57</v>
      </c>
      <c r="Q1375" s="75">
        <v>68</v>
      </c>
      <c r="R1375" s="79">
        <v>207</v>
      </c>
      <c r="S1375" s="75">
        <v>49</v>
      </c>
      <c r="T1375" s="162" t="s">
        <v>1040</v>
      </c>
      <c r="U1375" s="162" t="s">
        <v>153</v>
      </c>
      <c r="V1375" s="162" t="s">
        <v>305</v>
      </c>
      <c r="W1375" s="86" t="s">
        <v>1601</v>
      </c>
      <c r="X1375" s="162" t="s">
        <v>2522</v>
      </c>
      <c r="Y1375" s="162" t="s">
        <v>1035</v>
      </c>
      <c r="Z1375" s="162" t="s">
        <v>1069</v>
      </c>
      <c r="AB1375" s="162" t="str">
        <f>UPPER(LEFT(A1375,3)&amp;YEAR(H1375)&amp;MONTH(H1375)&amp;DAY((H1375))&amp;LEFT(U1375,2)&amp;LEFT(V1375,2)&amp;LEFT(W1375,2))</f>
        <v>HAN201719NIPE3È</v>
      </c>
      <c r="AC1375" s="162">
        <f>COUNTIF($AB$4:$AB$297,AB1375)</f>
        <v>0</v>
      </c>
      <c r="AD1375" s="162" t="str">
        <f>VLOOKUP(U1375,NIVEAUXADMIN!A:B,2,FALSE)</f>
        <v>HT10</v>
      </c>
      <c r="AE1375" s="162" t="str">
        <f>VLOOKUP(V1375,NIVEAUXADMIN!E:F,2,FALSE)</f>
        <v>HT101012</v>
      </c>
      <c r="AF1375" s="162" t="str">
        <f>VLOOKUP(W1375,NIVEAUXADMIN!I:J,2,FALSE)</f>
        <v>HT101012-03</v>
      </c>
      <c r="AG1375" s="162">
        <f>IF(SUMPRODUCT(($A$4:$A1375=A1375)*($V$4:$V1375=V1375))&gt;1,0,1)</f>
        <v>0</v>
      </c>
    </row>
    <row r="1376" spans="1:33" s="162" customFormat="1" ht="15" customHeight="1">
      <c r="A1376" s="162" t="s">
        <v>78</v>
      </c>
      <c r="B1376" s="162" t="s">
        <v>78</v>
      </c>
      <c r="C1376" s="162" t="s">
        <v>26</v>
      </c>
      <c r="E1376" s="162" t="s">
        <v>1913</v>
      </c>
      <c r="F1376" s="162" t="s">
        <v>16</v>
      </c>
      <c r="G1376" s="162" t="str">
        <f>CHOOSE(MONTH(H1376), "Janvier", "Fevrier", "Mars", "Avril", "Mai", "Juin", "Juillet", "Aout", "Septembre", "Octobre", "Novembre", "Decembre")</f>
        <v>Janvier</v>
      </c>
      <c r="H1376" s="153">
        <v>42744</v>
      </c>
      <c r="I1376" s="84" t="s">
        <v>1049</v>
      </c>
      <c r="J1376" s="162" t="s">
        <v>1053</v>
      </c>
      <c r="K1376" s="162" t="s">
        <v>1185</v>
      </c>
      <c r="L1376" s="72" t="s">
        <v>1916</v>
      </c>
      <c r="M1376" s="80" t="str">
        <f>IFERROR(VLOOKUP(K1376,REFERENCES!R:S,2,FALSE),"")</f>
        <v>Nombre</v>
      </c>
      <c r="N1376" s="140">
        <v>49</v>
      </c>
      <c r="O1376" s="75">
        <v>82</v>
      </c>
      <c r="P1376" s="75">
        <v>57</v>
      </c>
      <c r="Q1376" s="75">
        <v>68</v>
      </c>
      <c r="R1376" s="79">
        <v>207</v>
      </c>
      <c r="S1376" s="75">
        <v>49</v>
      </c>
      <c r="T1376" s="162" t="s">
        <v>1040</v>
      </c>
      <c r="U1376" s="162" t="s">
        <v>153</v>
      </c>
      <c r="V1376" s="162" t="s">
        <v>305</v>
      </c>
      <c r="W1376" s="86" t="s">
        <v>1601</v>
      </c>
      <c r="X1376" s="162" t="s">
        <v>2522</v>
      </c>
      <c r="Y1376" s="162" t="s">
        <v>1035</v>
      </c>
      <c r="Z1376" s="162" t="s">
        <v>1069</v>
      </c>
      <c r="AB1376" s="162" t="str">
        <f>UPPER(LEFT(A1376,3)&amp;YEAR(H1376)&amp;MONTH(H1376)&amp;DAY((H1376))&amp;LEFT(U1376,2)&amp;LEFT(V1376,2)&amp;LEFT(W1376,2))</f>
        <v>HAN201719NIPE3È</v>
      </c>
      <c r="AC1376" s="162">
        <f>COUNTIF($AB$4:$AB$297,AB1376)</f>
        <v>0</v>
      </c>
      <c r="AD1376" s="162" t="str">
        <f>VLOOKUP(U1376,NIVEAUXADMIN!A:B,2,FALSE)</f>
        <v>HT10</v>
      </c>
      <c r="AE1376" s="162" t="str">
        <f>VLOOKUP(V1376,NIVEAUXADMIN!E:F,2,FALSE)</f>
        <v>HT101012</v>
      </c>
      <c r="AF1376" s="162" t="str">
        <f>VLOOKUP(W1376,NIVEAUXADMIN!I:J,2,FALSE)</f>
        <v>HT101012-03</v>
      </c>
      <c r="AG1376" s="162">
        <f>IF(SUMPRODUCT(($A$4:$A1376=A1376)*($V$4:$V1376=V1376))&gt;1,0,1)</f>
        <v>0</v>
      </c>
    </row>
    <row r="1377" spans="1:33" s="162" customFormat="1" ht="15" customHeight="1">
      <c r="A1377" s="162" t="s">
        <v>78</v>
      </c>
      <c r="B1377" s="162" t="s">
        <v>78</v>
      </c>
      <c r="C1377" s="162" t="s">
        <v>26</v>
      </c>
      <c r="E1377" s="162" t="s">
        <v>1913</v>
      </c>
      <c r="F1377" s="162" t="s">
        <v>16</v>
      </c>
      <c r="G1377" s="162" t="str">
        <f>CHOOSE(MONTH(H1377), "Janvier", "Fevrier", "Mars", "Avril", "Mai", "Juin", "Juillet", "Aout", "Septembre", "Octobre", "Novembre", "Decembre")</f>
        <v>Janvier</v>
      </c>
      <c r="H1377" s="153">
        <v>42744</v>
      </c>
      <c r="I1377" s="84" t="s">
        <v>1051</v>
      </c>
      <c r="J1377" s="162" t="s">
        <v>1052</v>
      </c>
      <c r="K1377" s="162" t="s">
        <v>1061</v>
      </c>
      <c r="L1377" s="72"/>
      <c r="M1377" s="80" t="str">
        <f>IFERROR(VLOOKUP(K1377,REFERENCES!R:S,2,FALSE),"")</f>
        <v>Nombre</v>
      </c>
      <c r="N1377" s="140">
        <v>98</v>
      </c>
      <c r="O1377" s="75">
        <v>82</v>
      </c>
      <c r="P1377" s="75">
        <v>57</v>
      </c>
      <c r="Q1377" s="75">
        <v>68</v>
      </c>
      <c r="R1377" s="79">
        <v>207</v>
      </c>
      <c r="S1377" s="75">
        <v>49</v>
      </c>
      <c r="T1377" s="162" t="s">
        <v>1040</v>
      </c>
      <c r="U1377" s="162" t="s">
        <v>153</v>
      </c>
      <c r="V1377" s="162" t="s">
        <v>305</v>
      </c>
      <c r="W1377" s="86" t="s">
        <v>1601</v>
      </c>
      <c r="X1377" s="162" t="s">
        <v>2522</v>
      </c>
      <c r="Y1377" s="162" t="s">
        <v>1035</v>
      </c>
      <c r="Z1377" s="162" t="s">
        <v>1069</v>
      </c>
      <c r="AB1377" s="162" t="str">
        <f>UPPER(LEFT(A1377,3)&amp;YEAR(H1377)&amp;MONTH(H1377)&amp;DAY((H1377))&amp;LEFT(U1377,2)&amp;LEFT(V1377,2)&amp;LEFT(W1377,2))</f>
        <v>HAN201719NIPE3È</v>
      </c>
      <c r="AC1377" s="162">
        <f>COUNTIF($AB$4:$AB$297,AB1377)</f>
        <v>0</v>
      </c>
      <c r="AD1377" s="162" t="str">
        <f>VLOOKUP(U1377,NIVEAUXADMIN!A:B,2,FALSE)</f>
        <v>HT10</v>
      </c>
      <c r="AE1377" s="162" t="str">
        <f>VLOOKUP(V1377,NIVEAUXADMIN!E:F,2,FALSE)</f>
        <v>HT101012</v>
      </c>
      <c r="AF1377" s="162" t="str">
        <f>VLOOKUP(W1377,NIVEAUXADMIN!I:J,2,FALSE)</f>
        <v>HT101012-03</v>
      </c>
      <c r="AG1377" s="162">
        <f>IF(SUMPRODUCT(($A$4:$A1377=A1377)*($V$4:$V1377=V1377))&gt;1,0,1)</f>
        <v>0</v>
      </c>
    </row>
    <row r="1378" spans="1:33" s="162" customFormat="1" ht="15" customHeight="1">
      <c r="A1378" s="162" t="s">
        <v>78</v>
      </c>
      <c r="B1378" s="162" t="s">
        <v>78</v>
      </c>
      <c r="C1378" s="162" t="s">
        <v>26</v>
      </c>
      <c r="E1378" s="162" t="s">
        <v>1913</v>
      </c>
      <c r="F1378" s="162" t="s">
        <v>16</v>
      </c>
      <c r="G1378" s="162" t="str">
        <f>CHOOSE(MONTH(H1378), "Janvier", "Fevrier", "Mars", "Avril", "Mai", "Juin", "Juillet", "Aout", "Septembre", "Octobre", "Novembre", "Decembre")</f>
        <v>Janvier</v>
      </c>
      <c r="H1378" s="153">
        <v>42744</v>
      </c>
      <c r="I1378" s="84" t="s">
        <v>1051</v>
      </c>
      <c r="J1378" s="162" t="s">
        <v>1052</v>
      </c>
      <c r="K1378" s="162" t="s">
        <v>1058</v>
      </c>
      <c r="L1378" s="72"/>
      <c r="M1378" s="80" t="str">
        <f>IFERROR(VLOOKUP(K1378,REFERENCES!R:S,2,FALSE),"")</f>
        <v>Nombre</v>
      </c>
      <c r="N1378" s="140">
        <v>98</v>
      </c>
      <c r="O1378" s="75">
        <v>82</v>
      </c>
      <c r="P1378" s="75">
        <v>57</v>
      </c>
      <c r="Q1378" s="75">
        <v>68</v>
      </c>
      <c r="R1378" s="79">
        <v>207</v>
      </c>
      <c r="S1378" s="75">
        <v>49</v>
      </c>
      <c r="T1378" s="162" t="s">
        <v>1040</v>
      </c>
      <c r="U1378" s="162" t="s">
        <v>153</v>
      </c>
      <c r="V1378" s="162" t="s">
        <v>305</v>
      </c>
      <c r="W1378" s="86" t="s">
        <v>1601</v>
      </c>
      <c r="X1378" s="162" t="s">
        <v>2522</v>
      </c>
      <c r="Y1378" s="162" t="s">
        <v>1035</v>
      </c>
      <c r="Z1378" s="162" t="s">
        <v>1069</v>
      </c>
      <c r="AB1378" s="162" t="str">
        <f>UPPER(LEFT(A1378,3)&amp;YEAR(H1378)&amp;MONTH(H1378)&amp;DAY((H1378))&amp;LEFT(U1378,2)&amp;LEFT(V1378,2)&amp;LEFT(W1378,2))</f>
        <v>HAN201719NIPE3È</v>
      </c>
      <c r="AC1378" s="162">
        <f>COUNTIF($AB$4:$AB$297,AB1378)</f>
        <v>0</v>
      </c>
      <c r="AD1378" s="162" t="str">
        <f>VLOOKUP(U1378,NIVEAUXADMIN!A:B,2,FALSE)</f>
        <v>HT10</v>
      </c>
      <c r="AE1378" s="162" t="str">
        <f>VLOOKUP(V1378,NIVEAUXADMIN!E:F,2,FALSE)</f>
        <v>HT101012</v>
      </c>
      <c r="AF1378" s="162" t="str">
        <f>VLOOKUP(W1378,NIVEAUXADMIN!I:J,2,FALSE)</f>
        <v>HT101012-03</v>
      </c>
      <c r="AG1378" s="162">
        <f>IF(SUMPRODUCT(($A$4:$A1378=A1378)*($V$4:$V1378=V1378))&gt;1,0,1)</f>
        <v>0</v>
      </c>
    </row>
    <row r="1379" spans="1:33" s="162" customFormat="1" ht="15" customHeight="1">
      <c r="A1379" s="162" t="s">
        <v>78</v>
      </c>
      <c r="B1379" s="162" t="s">
        <v>78</v>
      </c>
      <c r="C1379" s="162" t="s">
        <v>26</v>
      </c>
      <c r="E1379" s="162" t="s">
        <v>1913</v>
      </c>
      <c r="F1379" s="162" t="s">
        <v>16</v>
      </c>
      <c r="G1379" s="162" t="str">
        <f>CHOOSE(MONTH(H1379), "Janvier", "Fevrier", "Mars", "Avril", "Mai", "Juin", "Juillet", "Aout", "Septembre", "Octobre", "Novembre", "Decembre")</f>
        <v>Janvier</v>
      </c>
      <c r="H1379" s="153">
        <v>42744</v>
      </c>
      <c r="I1379" s="84" t="s">
        <v>1051</v>
      </c>
      <c r="J1379" s="162" t="s">
        <v>1052</v>
      </c>
      <c r="K1379" s="162" t="s">
        <v>1056</v>
      </c>
      <c r="L1379" s="72"/>
      <c r="M1379" s="80" t="str">
        <f>IFERROR(VLOOKUP(K1379,REFERENCES!R:S,2,FALSE),"")</f>
        <v>Nombre</v>
      </c>
      <c r="N1379" s="140">
        <v>49</v>
      </c>
      <c r="O1379" s="75">
        <v>82</v>
      </c>
      <c r="P1379" s="75">
        <v>57</v>
      </c>
      <c r="Q1379" s="75">
        <v>68</v>
      </c>
      <c r="R1379" s="79">
        <v>207</v>
      </c>
      <c r="S1379" s="75">
        <v>49</v>
      </c>
      <c r="T1379" s="162" t="s">
        <v>1040</v>
      </c>
      <c r="U1379" s="162" t="s">
        <v>153</v>
      </c>
      <c r="V1379" s="162" t="s">
        <v>305</v>
      </c>
      <c r="W1379" s="86" t="s">
        <v>1601</v>
      </c>
      <c r="X1379" s="162" t="s">
        <v>2522</v>
      </c>
      <c r="Y1379" s="162" t="s">
        <v>1035</v>
      </c>
      <c r="Z1379" s="162" t="s">
        <v>1069</v>
      </c>
      <c r="AB1379" s="162" t="str">
        <f>UPPER(LEFT(A1379,3)&amp;YEAR(H1379)&amp;MONTH(H1379)&amp;DAY((H1379))&amp;LEFT(U1379,2)&amp;LEFT(V1379,2)&amp;LEFT(W1379,2))</f>
        <v>HAN201719NIPE3È</v>
      </c>
      <c r="AC1379" s="162">
        <f>COUNTIF($AB$4:$AB$297,AB1379)</f>
        <v>0</v>
      </c>
      <c r="AD1379" s="162" t="str">
        <f>VLOOKUP(U1379,NIVEAUXADMIN!A:B,2,FALSE)</f>
        <v>HT10</v>
      </c>
      <c r="AE1379" s="162" t="str">
        <f>VLOOKUP(V1379,NIVEAUXADMIN!E:F,2,FALSE)</f>
        <v>HT101012</v>
      </c>
      <c r="AF1379" s="162" t="str">
        <f>VLOOKUP(W1379,NIVEAUXADMIN!I:J,2,FALSE)</f>
        <v>HT101012-03</v>
      </c>
      <c r="AG1379" s="162">
        <f>IF(SUMPRODUCT(($A$4:$A1379=A1379)*($V$4:$V1379=V1379))&gt;1,0,1)</f>
        <v>0</v>
      </c>
    </row>
    <row r="1380" spans="1:33" s="162" customFormat="1" ht="15" customHeight="1">
      <c r="A1380" s="162" t="s">
        <v>78</v>
      </c>
      <c r="B1380" s="162" t="s">
        <v>78</v>
      </c>
      <c r="C1380" s="162" t="s">
        <v>26</v>
      </c>
      <c r="E1380" s="162" t="s">
        <v>1913</v>
      </c>
      <c r="F1380" s="162" t="s">
        <v>16</v>
      </c>
      <c r="G1380" s="162" t="str">
        <f>CHOOSE(MONTH(H1380), "Janvier", "Fevrier", "Mars", "Avril", "Mai", "Juin", "Juillet", "Aout", "Septembre", "Octobre", "Novembre", "Decembre")</f>
        <v>Janvier</v>
      </c>
      <c r="H1380" s="153">
        <v>42744</v>
      </c>
      <c r="I1380" s="84" t="s">
        <v>1051</v>
      </c>
      <c r="J1380" s="162" t="s">
        <v>1052</v>
      </c>
      <c r="K1380" s="162" t="s">
        <v>1065</v>
      </c>
      <c r="L1380" s="72"/>
      <c r="M1380" s="80" t="str">
        <f>IFERROR(VLOOKUP(K1380,REFERENCES!R:S,2,FALSE),"")</f>
        <v>N/A</v>
      </c>
      <c r="N1380" s="140">
        <v>49</v>
      </c>
      <c r="O1380" s="75">
        <v>82</v>
      </c>
      <c r="P1380" s="75">
        <v>57</v>
      </c>
      <c r="Q1380" s="75">
        <v>68</v>
      </c>
      <c r="R1380" s="79">
        <v>207</v>
      </c>
      <c r="S1380" s="75">
        <v>49</v>
      </c>
      <c r="T1380" s="162" t="s">
        <v>1040</v>
      </c>
      <c r="U1380" s="162" t="s">
        <v>153</v>
      </c>
      <c r="V1380" s="162" t="s">
        <v>305</v>
      </c>
      <c r="W1380" s="86" t="s">
        <v>1601</v>
      </c>
      <c r="X1380" s="162" t="s">
        <v>2522</v>
      </c>
      <c r="Y1380" s="162" t="s">
        <v>1035</v>
      </c>
      <c r="Z1380" s="162" t="s">
        <v>1069</v>
      </c>
      <c r="AA1380" s="162" t="s">
        <v>1917</v>
      </c>
      <c r="AB1380" s="162" t="str">
        <f>UPPER(LEFT(A1380,3)&amp;YEAR(H1380)&amp;MONTH(H1380)&amp;DAY((H1380))&amp;LEFT(U1380,2)&amp;LEFT(V1380,2)&amp;LEFT(W1380,2))</f>
        <v>HAN201719NIPE3È</v>
      </c>
      <c r="AC1380" s="162">
        <f>COUNTIF($AB$4:$AB$297,AB1380)</f>
        <v>0</v>
      </c>
      <c r="AD1380" s="162" t="str">
        <f>VLOOKUP(U1380,NIVEAUXADMIN!A:B,2,FALSE)</f>
        <v>HT10</v>
      </c>
      <c r="AE1380" s="162" t="str">
        <f>VLOOKUP(V1380,NIVEAUXADMIN!E:F,2,FALSE)</f>
        <v>HT101012</v>
      </c>
      <c r="AF1380" s="162" t="str">
        <f>VLOOKUP(W1380,NIVEAUXADMIN!I:J,2,FALSE)</f>
        <v>HT101012-03</v>
      </c>
      <c r="AG1380" s="162">
        <f>IF(SUMPRODUCT(($A$4:$A1380=A1380)*($V$4:$V1380=V1380))&gt;1,0,1)</f>
        <v>0</v>
      </c>
    </row>
    <row r="1381" spans="1:33" s="162" customFormat="1" ht="15" customHeight="1">
      <c r="A1381" s="162" t="s">
        <v>78</v>
      </c>
      <c r="B1381" s="162" t="s">
        <v>78</v>
      </c>
      <c r="C1381" s="162" t="s">
        <v>26</v>
      </c>
      <c r="E1381" s="162" t="s">
        <v>1913</v>
      </c>
      <c r="F1381" s="162" t="s">
        <v>16</v>
      </c>
      <c r="G1381" s="162" t="str">
        <f>CHOOSE(MONTH(H1381), "Janvier", "Fevrier", "Mars", "Avril", "Mai", "Juin", "Juillet", "Aout", "Septembre", "Octobre", "Novembre", "Decembre")</f>
        <v>Janvier</v>
      </c>
      <c r="H1381" s="153">
        <v>42745</v>
      </c>
      <c r="I1381" s="84" t="s">
        <v>1049</v>
      </c>
      <c r="J1381" s="162" t="s">
        <v>1053</v>
      </c>
      <c r="K1381" s="162" t="s">
        <v>1064</v>
      </c>
      <c r="L1381" s="72" t="s">
        <v>1914</v>
      </c>
      <c r="M1381" s="80" t="str">
        <f>IFERROR(VLOOKUP(K1381,REFERENCES!R:S,2,FALSE),"")</f>
        <v>Nombre</v>
      </c>
      <c r="N1381" s="140">
        <v>13</v>
      </c>
      <c r="O1381" s="75">
        <v>20</v>
      </c>
      <c r="P1381" s="75">
        <v>19</v>
      </c>
      <c r="Q1381" s="75">
        <v>18</v>
      </c>
      <c r="R1381" s="79">
        <v>57</v>
      </c>
      <c r="S1381" s="75">
        <v>13</v>
      </c>
      <c r="T1381" s="162" t="s">
        <v>1040</v>
      </c>
      <c r="U1381" s="162" t="s">
        <v>153</v>
      </c>
      <c r="V1381" s="162" t="s">
        <v>305</v>
      </c>
      <c r="W1381" s="86" t="s">
        <v>1601</v>
      </c>
      <c r="X1381" s="162" t="s">
        <v>2523</v>
      </c>
      <c r="Y1381" s="162" t="s">
        <v>1035</v>
      </c>
      <c r="Z1381" s="162" t="s">
        <v>1069</v>
      </c>
      <c r="AB1381" s="162" t="str">
        <f>UPPER(LEFT(A1381,3)&amp;YEAR(H1381)&amp;MONTH(H1381)&amp;DAY((H1381))&amp;LEFT(U1381,2)&amp;LEFT(V1381,2)&amp;LEFT(W1381,2))</f>
        <v>HAN2017110NIPE3È</v>
      </c>
      <c r="AC1381" s="162">
        <f>COUNTIF($AB$4:$AB$297,AB1381)</f>
        <v>0</v>
      </c>
      <c r="AD1381" s="162" t="str">
        <f>VLOOKUP(U1381,NIVEAUXADMIN!A:B,2,FALSE)</f>
        <v>HT10</v>
      </c>
      <c r="AE1381" s="162" t="str">
        <f>VLOOKUP(V1381,NIVEAUXADMIN!E:F,2,FALSE)</f>
        <v>HT101012</v>
      </c>
      <c r="AF1381" s="162" t="str">
        <f>VLOOKUP(W1381,NIVEAUXADMIN!I:J,2,FALSE)</f>
        <v>HT101012-03</v>
      </c>
      <c r="AG1381" s="162">
        <f>IF(SUMPRODUCT(($A$4:$A1381=A1381)*($V$4:$V1381=V1381))&gt;1,0,1)</f>
        <v>0</v>
      </c>
    </row>
    <row r="1382" spans="1:33" s="162" customFormat="1" ht="15" customHeight="1">
      <c r="A1382" s="162" t="s">
        <v>78</v>
      </c>
      <c r="B1382" s="162" t="s">
        <v>78</v>
      </c>
      <c r="C1382" s="162" t="s">
        <v>26</v>
      </c>
      <c r="E1382" s="162" t="s">
        <v>1913</v>
      </c>
      <c r="F1382" s="162" t="s">
        <v>16</v>
      </c>
      <c r="G1382" s="162" t="str">
        <f>CHOOSE(MONTH(H1382), "Janvier", "Fevrier", "Mars", "Avril", "Mai", "Juin", "Juillet", "Aout", "Septembre", "Octobre", "Novembre", "Decembre")</f>
        <v>Janvier</v>
      </c>
      <c r="H1382" s="153">
        <v>42745</v>
      </c>
      <c r="I1382" s="84" t="s">
        <v>1049</v>
      </c>
      <c r="J1382" s="162" t="s">
        <v>1053</v>
      </c>
      <c r="K1382" s="162" t="s">
        <v>1185</v>
      </c>
      <c r="L1382" s="72" t="s">
        <v>1916</v>
      </c>
      <c r="M1382" s="80" t="str">
        <f>IFERROR(VLOOKUP(K1382,REFERENCES!R:S,2,FALSE),"")</f>
        <v>Nombre</v>
      </c>
      <c r="N1382" s="140">
        <v>13</v>
      </c>
      <c r="O1382" s="75">
        <v>20</v>
      </c>
      <c r="P1382" s="75">
        <v>19</v>
      </c>
      <c r="Q1382" s="75">
        <v>18</v>
      </c>
      <c r="R1382" s="79">
        <v>57</v>
      </c>
      <c r="S1382" s="75">
        <v>13</v>
      </c>
      <c r="T1382" s="162" t="s">
        <v>1040</v>
      </c>
      <c r="U1382" s="162" t="s">
        <v>153</v>
      </c>
      <c r="V1382" s="162" t="s">
        <v>305</v>
      </c>
      <c r="W1382" s="86" t="s">
        <v>1601</v>
      </c>
      <c r="X1382" s="162" t="s">
        <v>2523</v>
      </c>
      <c r="Y1382" s="162" t="s">
        <v>1035</v>
      </c>
      <c r="Z1382" s="162" t="s">
        <v>1069</v>
      </c>
      <c r="AB1382" s="162" t="str">
        <f>UPPER(LEFT(A1382,3)&amp;YEAR(H1382)&amp;MONTH(H1382)&amp;DAY((H1382))&amp;LEFT(U1382,2)&amp;LEFT(V1382,2)&amp;LEFT(W1382,2))</f>
        <v>HAN2017110NIPE3È</v>
      </c>
      <c r="AC1382" s="162">
        <f>COUNTIF($AB$4:$AB$297,AB1382)</f>
        <v>0</v>
      </c>
      <c r="AD1382" s="162" t="str">
        <f>VLOOKUP(U1382,NIVEAUXADMIN!A:B,2,FALSE)</f>
        <v>HT10</v>
      </c>
      <c r="AE1382" s="162" t="str">
        <f>VLOOKUP(V1382,NIVEAUXADMIN!E:F,2,FALSE)</f>
        <v>HT101012</v>
      </c>
      <c r="AF1382" s="162" t="str">
        <f>VLOOKUP(W1382,NIVEAUXADMIN!I:J,2,FALSE)</f>
        <v>HT101012-03</v>
      </c>
      <c r="AG1382" s="162">
        <f>IF(SUMPRODUCT(($A$4:$A1382=A1382)*($V$4:$V1382=V1382))&gt;1,0,1)</f>
        <v>0</v>
      </c>
    </row>
    <row r="1383" spans="1:33" s="162" customFormat="1" ht="15" customHeight="1">
      <c r="A1383" s="162" t="s">
        <v>78</v>
      </c>
      <c r="B1383" s="162" t="s">
        <v>78</v>
      </c>
      <c r="C1383" s="162" t="s">
        <v>26</v>
      </c>
      <c r="E1383" s="162" t="s">
        <v>1913</v>
      </c>
      <c r="F1383" s="162" t="s">
        <v>16</v>
      </c>
      <c r="G1383" s="162" t="str">
        <f>CHOOSE(MONTH(H1383), "Janvier", "Fevrier", "Mars", "Avril", "Mai", "Juin", "Juillet", "Aout", "Septembre", "Octobre", "Novembre", "Decembre")</f>
        <v>Janvier</v>
      </c>
      <c r="H1383" s="153">
        <v>42745</v>
      </c>
      <c r="I1383" s="84" t="s">
        <v>1051</v>
      </c>
      <c r="J1383" s="162" t="s">
        <v>1052</v>
      </c>
      <c r="K1383" s="162" t="s">
        <v>1061</v>
      </c>
      <c r="L1383" s="72"/>
      <c r="M1383" s="80" t="str">
        <f>IFERROR(VLOOKUP(K1383,REFERENCES!R:S,2,FALSE),"")</f>
        <v>Nombre</v>
      </c>
      <c r="N1383" s="140">
        <v>26</v>
      </c>
      <c r="O1383" s="75">
        <v>20</v>
      </c>
      <c r="P1383" s="75">
        <v>19</v>
      </c>
      <c r="Q1383" s="75">
        <v>18</v>
      </c>
      <c r="R1383" s="79">
        <v>57</v>
      </c>
      <c r="S1383" s="75">
        <v>13</v>
      </c>
      <c r="T1383" s="162" t="s">
        <v>1040</v>
      </c>
      <c r="U1383" s="162" t="s">
        <v>153</v>
      </c>
      <c r="V1383" s="162" t="s">
        <v>305</v>
      </c>
      <c r="W1383" s="86" t="s">
        <v>1601</v>
      </c>
      <c r="X1383" s="162" t="s">
        <v>2523</v>
      </c>
      <c r="Y1383" s="162" t="s">
        <v>1035</v>
      </c>
      <c r="Z1383" s="162" t="s">
        <v>1069</v>
      </c>
      <c r="AB1383" s="162" t="str">
        <f>UPPER(LEFT(A1383,3)&amp;YEAR(H1383)&amp;MONTH(H1383)&amp;DAY((H1383))&amp;LEFT(U1383,2)&amp;LEFT(V1383,2)&amp;LEFT(W1383,2))</f>
        <v>HAN2017110NIPE3È</v>
      </c>
      <c r="AC1383" s="162">
        <f>COUNTIF($AB$4:$AB$297,AB1383)</f>
        <v>0</v>
      </c>
      <c r="AD1383" s="162" t="str">
        <f>VLOOKUP(U1383,NIVEAUXADMIN!A:B,2,FALSE)</f>
        <v>HT10</v>
      </c>
      <c r="AE1383" s="162" t="str">
        <f>VLOOKUP(V1383,NIVEAUXADMIN!E:F,2,FALSE)</f>
        <v>HT101012</v>
      </c>
      <c r="AF1383" s="162" t="str">
        <f>VLOOKUP(W1383,NIVEAUXADMIN!I:J,2,FALSE)</f>
        <v>HT101012-03</v>
      </c>
      <c r="AG1383" s="162">
        <f>IF(SUMPRODUCT(($A$4:$A1383=A1383)*($V$4:$V1383=V1383))&gt;1,0,1)</f>
        <v>0</v>
      </c>
    </row>
    <row r="1384" spans="1:33" s="162" customFormat="1" ht="15" customHeight="1">
      <c r="A1384" s="162" t="s">
        <v>78</v>
      </c>
      <c r="B1384" s="162" t="s">
        <v>78</v>
      </c>
      <c r="C1384" s="162" t="s">
        <v>26</v>
      </c>
      <c r="E1384" s="162" t="s">
        <v>1913</v>
      </c>
      <c r="F1384" s="162" t="s">
        <v>16</v>
      </c>
      <c r="G1384" s="162" t="str">
        <f>CHOOSE(MONTH(H1384), "Janvier", "Fevrier", "Mars", "Avril", "Mai", "Juin", "Juillet", "Aout", "Septembre", "Octobre", "Novembre", "Decembre")</f>
        <v>Janvier</v>
      </c>
      <c r="H1384" s="153">
        <v>42745</v>
      </c>
      <c r="I1384" s="84" t="s">
        <v>1051</v>
      </c>
      <c r="J1384" s="162" t="s">
        <v>1052</v>
      </c>
      <c r="K1384" s="162" t="s">
        <v>1058</v>
      </c>
      <c r="L1384" s="72"/>
      <c r="M1384" s="80" t="str">
        <f>IFERROR(VLOOKUP(K1384,REFERENCES!R:S,2,FALSE),"")</f>
        <v>Nombre</v>
      </c>
      <c r="N1384" s="140">
        <v>26</v>
      </c>
      <c r="O1384" s="75">
        <v>20</v>
      </c>
      <c r="P1384" s="75">
        <v>19</v>
      </c>
      <c r="Q1384" s="75">
        <v>18</v>
      </c>
      <c r="R1384" s="79">
        <v>57</v>
      </c>
      <c r="S1384" s="75">
        <v>13</v>
      </c>
      <c r="T1384" s="162" t="s">
        <v>1040</v>
      </c>
      <c r="U1384" s="162" t="s">
        <v>153</v>
      </c>
      <c r="V1384" s="162" t="s">
        <v>305</v>
      </c>
      <c r="W1384" s="86" t="s">
        <v>1601</v>
      </c>
      <c r="X1384" s="162" t="s">
        <v>2523</v>
      </c>
      <c r="Y1384" s="162" t="s">
        <v>1035</v>
      </c>
      <c r="Z1384" s="162" t="s">
        <v>1069</v>
      </c>
      <c r="AB1384" s="162" t="str">
        <f>UPPER(LEFT(A1384,3)&amp;YEAR(H1384)&amp;MONTH(H1384)&amp;DAY((H1384))&amp;LEFT(U1384,2)&amp;LEFT(V1384,2)&amp;LEFT(W1384,2))</f>
        <v>HAN2017110NIPE3È</v>
      </c>
      <c r="AC1384" s="162">
        <f>COUNTIF($AB$4:$AB$297,AB1384)</f>
        <v>0</v>
      </c>
      <c r="AD1384" s="162" t="str">
        <f>VLOOKUP(U1384,NIVEAUXADMIN!A:B,2,FALSE)</f>
        <v>HT10</v>
      </c>
      <c r="AE1384" s="162" t="str">
        <f>VLOOKUP(V1384,NIVEAUXADMIN!E:F,2,FALSE)</f>
        <v>HT101012</v>
      </c>
      <c r="AF1384" s="162" t="str">
        <f>VLOOKUP(W1384,NIVEAUXADMIN!I:J,2,FALSE)</f>
        <v>HT101012-03</v>
      </c>
      <c r="AG1384" s="162">
        <f>IF(SUMPRODUCT(($A$4:$A1384=A1384)*($V$4:$V1384=V1384))&gt;1,0,1)</f>
        <v>0</v>
      </c>
    </row>
    <row r="1385" spans="1:33" s="162" customFormat="1" ht="15" customHeight="1">
      <c r="A1385" s="162" t="s">
        <v>78</v>
      </c>
      <c r="B1385" s="162" t="s">
        <v>78</v>
      </c>
      <c r="C1385" s="162" t="s">
        <v>26</v>
      </c>
      <c r="E1385" s="162" t="s">
        <v>1913</v>
      </c>
      <c r="F1385" s="162" t="s">
        <v>16</v>
      </c>
      <c r="G1385" s="162" t="str">
        <f>CHOOSE(MONTH(H1385), "Janvier", "Fevrier", "Mars", "Avril", "Mai", "Juin", "Juillet", "Aout", "Septembre", "Octobre", "Novembre", "Decembre")</f>
        <v>Janvier</v>
      </c>
      <c r="H1385" s="153">
        <v>42745</v>
      </c>
      <c r="I1385" s="84" t="s">
        <v>1051</v>
      </c>
      <c r="J1385" s="162" t="s">
        <v>1052</v>
      </c>
      <c r="K1385" s="162" t="s">
        <v>1056</v>
      </c>
      <c r="L1385" s="72"/>
      <c r="M1385" s="80" t="str">
        <f>IFERROR(VLOOKUP(K1385,REFERENCES!R:S,2,FALSE),"")</f>
        <v>Nombre</v>
      </c>
      <c r="N1385" s="140">
        <v>13</v>
      </c>
      <c r="O1385" s="75">
        <v>20</v>
      </c>
      <c r="P1385" s="75">
        <v>19</v>
      </c>
      <c r="Q1385" s="75">
        <v>18</v>
      </c>
      <c r="R1385" s="79">
        <v>57</v>
      </c>
      <c r="S1385" s="75">
        <v>13</v>
      </c>
      <c r="T1385" s="162" t="s">
        <v>1040</v>
      </c>
      <c r="U1385" s="162" t="s">
        <v>153</v>
      </c>
      <c r="V1385" s="162" t="s">
        <v>305</v>
      </c>
      <c r="W1385" s="86" t="s">
        <v>1601</v>
      </c>
      <c r="X1385" s="162" t="s">
        <v>2523</v>
      </c>
      <c r="Y1385" s="162" t="s">
        <v>1035</v>
      </c>
      <c r="Z1385" s="162" t="s">
        <v>1069</v>
      </c>
      <c r="AB1385" s="162" t="str">
        <f>UPPER(LEFT(A1385,3)&amp;YEAR(H1385)&amp;MONTH(H1385)&amp;DAY((H1385))&amp;LEFT(U1385,2)&amp;LEFT(V1385,2)&amp;LEFT(W1385,2))</f>
        <v>HAN2017110NIPE3È</v>
      </c>
      <c r="AC1385" s="162">
        <f>COUNTIF($AB$4:$AB$297,AB1385)</f>
        <v>0</v>
      </c>
      <c r="AD1385" s="162" t="str">
        <f>VLOOKUP(U1385,NIVEAUXADMIN!A:B,2,FALSE)</f>
        <v>HT10</v>
      </c>
      <c r="AE1385" s="162" t="str">
        <f>VLOOKUP(V1385,NIVEAUXADMIN!E:F,2,FALSE)</f>
        <v>HT101012</v>
      </c>
      <c r="AF1385" s="162" t="str">
        <f>VLOOKUP(W1385,NIVEAUXADMIN!I:J,2,FALSE)</f>
        <v>HT101012-03</v>
      </c>
      <c r="AG1385" s="162">
        <f>IF(SUMPRODUCT(($A$4:$A1385=A1385)*($V$4:$V1385=V1385))&gt;1,0,1)</f>
        <v>0</v>
      </c>
    </row>
    <row r="1386" spans="1:33" s="162" customFormat="1" ht="15" customHeight="1">
      <c r="A1386" s="162" t="s">
        <v>78</v>
      </c>
      <c r="B1386" s="162" t="s">
        <v>78</v>
      </c>
      <c r="C1386" s="162" t="s">
        <v>26</v>
      </c>
      <c r="E1386" s="162" t="s">
        <v>1913</v>
      </c>
      <c r="F1386" s="162" t="s">
        <v>16</v>
      </c>
      <c r="G1386" s="162" t="str">
        <f>CHOOSE(MONTH(H1386), "Janvier", "Fevrier", "Mars", "Avril", "Mai", "Juin", "Juillet", "Aout", "Septembre", "Octobre", "Novembre", "Decembre")</f>
        <v>Janvier</v>
      </c>
      <c r="H1386" s="153">
        <v>42745</v>
      </c>
      <c r="I1386" s="84" t="s">
        <v>1051</v>
      </c>
      <c r="J1386" s="162" t="s">
        <v>1052</v>
      </c>
      <c r="K1386" s="162" t="s">
        <v>1065</v>
      </c>
      <c r="L1386" s="72"/>
      <c r="M1386" s="80" t="str">
        <f>IFERROR(VLOOKUP(K1386,REFERENCES!R:S,2,FALSE),"")</f>
        <v>N/A</v>
      </c>
      <c r="N1386" s="140">
        <v>13</v>
      </c>
      <c r="O1386" s="75">
        <v>20</v>
      </c>
      <c r="P1386" s="75">
        <v>19</v>
      </c>
      <c r="Q1386" s="75">
        <v>18</v>
      </c>
      <c r="R1386" s="79">
        <v>57</v>
      </c>
      <c r="S1386" s="75">
        <v>13</v>
      </c>
      <c r="T1386" s="162" t="s">
        <v>1040</v>
      </c>
      <c r="U1386" s="162" t="s">
        <v>153</v>
      </c>
      <c r="V1386" s="162" t="s">
        <v>305</v>
      </c>
      <c r="W1386" s="86" t="s">
        <v>1601</v>
      </c>
      <c r="X1386" s="162" t="s">
        <v>2523</v>
      </c>
      <c r="Y1386" s="162" t="s">
        <v>1035</v>
      </c>
      <c r="Z1386" s="162" t="s">
        <v>1069</v>
      </c>
      <c r="AA1386" s="162" t="s">
        <v>1917</v>
      </c>
      <c r="AB1386" s="162" t="str">
        <f>UPPER(LEFT(A1386,3)&amp;YEAR(H1386)&amp;MONTH(H1386)&amp;DAY((H1386))&amp;LEFT(U1386,2)&amp;LEFT(V1386,2)&amp;LEFT(W1386,2))</f>
        <v>HAN2017110NIPE3È</v>
      </c>
      <c r="AC1386" s="162">
        <f>COUNTIF($AB$4:$AB$297,AB1386)</f>
        <v>0</v>
      </c>
      <c r="AD1386" s="162" t="str">
        <f>VLOOKUP(U1386,NIVEAUXADMIN!A:B,2,FALSE)</f>
        <v>HT10</v>
      </c>
      <c r="AE1386" s="162" t="str">
        <f>VLOOKUP(V1386,NIVEAUXADMIN!E:F,2,FALSE)</f>
        <v>HT101012</v>
      </c>
      <c r="AF1386" s="162" t="str">
        <f>VLOOKUP(W1386,NIVEAUXADMIN!I:J,2,FALSE)</f>
        <v>HT101012-03</v>
      </c>
      <c r="AG1386" s="162">
        <f>IF(SUMPRODUCT(($A$4:$A1386=A1386)*($V$4:$V1386=V1386))&gt;1,0,1)</f>
        <v>0</v>
      </c>
    </row>
    <row r="1387" spans="1:33" s="162" customFormat="1" ht="15" customHeight="1">
      <c r="A1387" s="162" t="s">
        <v>78</v>
      </c>
      <c r="B1387" s="162" t="s">
        <v>78</v>
      </c>
      <c r="C1387" s="162" t="s">
        <v>26</v>
      </c>
      <c r="E1387" s="162" t="s">
        <v>1913</v>
      </c>
      <c r="F1387" s="162" t="s">
        <v>16</v>
      </c>
      <c r="G1387" s="162" t="str">
        <f>CHOOSE(MONTH(H1387), "Janvier", "Fevrier", "Mars", "Avril", "Mai", "Juin", "Juillet", "Aout", "Septembre", "Octobre", "Novembre", "Decembre")</f>
        <v>Janvier</v>
      </c>
      <c r="H1387" s="153">
        <v>42746</v>
      </c>
      <c r="I1387" s="84" t="s">
        <v>1049</v>
      </c>
      <c r="J1387" s="162" t="s">
        <v>1053</v>
      </c>
      <c r="K1387" s="162" t="s">
        <v>1064</v>
      </c>
      <c r="L1387" s="72" t="s">
        <v>1914</v>
      </c>
      <c r="M1387" s="80" t="str">
        <f>IFERROR(VLOOKUP(K1387,REFERENCES!R:S,2,FALSE),"")</f>
        <v>Nombre</v>
      </c>
      <c r="N1387" s="140">
        <v>4</v>
      </c>
      <c r="O1387" s="75">
        <v>10</v>
      </c>
      <c r="P1387" s="75">
        <v>5</v>
      </c>
      <c r="Q1387" s="75">
        <v>6</v>
      </c>
      <c r="R1387" s="79">
        <v>21</v>
      </c>
      <c r="S1387" s="75">
        <v>4</v>
      </c>
      <c r="T1387" s="162" t="s">
        <v>1040</v>
      </c>
      <c r="U1387" s="162" t="s">
        <v>153</v>
      </c>
      <c r="V1387" s="162" t="s">
        <v>305</v>
      </c>
      <c r="W1387" s="86" t="s">
        <v>1601</v>
      </c>
      <c r="X1387" s="162" t="s">
        <v>2525</v>
      </c>
      <c r="Y1387" s="162" t="s">
        <v>1035</v>
      </c>
      <c r="Z1387" s="162" t="s">
        <v>1069</v>
      </c>
      <c r="AB1387" s="162" t="str">
        <f>UPPER(LEFT(A1387,3)&amp;YEAR(H1387)&amp;MONTH(H1387)&amp;DAY((H1387))&amp;LEFT(U1387,2)&amp;LEFT(V1387,2)&amp;LEFT(W1387,2))</f>
        <v>HAN2017111NIPE3È</v>
      </c>
      <c r="AC1387" s="162">
        <f>COUNTIF($AB$4:$AB$297,AB1387)</f>
        <v>0</v>
      </c>
      <c r="AD1387" s="162" t="str">
        <f>VLOOKUP(U1387,NIVEAUXADMIN!A:B,2,FALSE)</f>
        <v>HT10</v>
      </c>
      <c r="AE1387" s="162" t="str">
        <f>VLOOKUP(V1387,NIVEAUXADMIN!E:F,2,FALSE)</f>
        <v>HT101012</v>
      </c>
      <c r="AF1387" s="162" t="str">
        <f>VLOOKUP(W1387,NIVEAUXADMIN!I:J,2,FALSE)</f>
        <v>HT101012-03</v>
      </c>
      <c r="AG1387" s="162">
        <f>IF(SUMPRODUCT(($A$4:$A1387=A1387)*($V$4:$V1387=V1387))&gt;1,0,1)</f>
        <v>0</v>
      </c>
    </row>
    <row r="1388" spans="1:33" s="162" customFormat="1" ht="15" customHeight="1">
      <c r="A1388" s="162" t="s">
        <v>78</v>
      </c>
      <c r="B1388" s="162" t="s">
        <v>78</v>
      </c>
      <c r="C1388" s="162" t="s">
        <v>26</v>
      </c>
      <c r="E1388" s="162" t="s">
        <v>1913</v>
      </c>
      <c r="F1388" s="162" t="s">
        <v>16</v>
      </c>
      <c r="G1388" s="162" t="str">
        <f>CHOOSE(MONTH(H1388), "Janvier", "Fevrier", "Mars", "Avril", "Mai", "Juin", "Juillet", "Aout", "Septembre", "Octobre", "Novembre", "Decembre")</f>
        <v>Janvier</v>
      </c>
      <c r="H1388" s="153">
        <v>42746</v>
      </c>
      <c r="I1388" s="84" t="s">
        <v>1049</v>
      </c>
      <c r="J1388" s="162" t="s">
        <v>1053</v>
      </c>
      <c r="K1388" s="162" t="s">
        <v>1185</v>
      </c>
      <c r="L1388" s="72" t="s">
        <v>1916</v>
      </c>
      <c r="M1388" s="80" t="str">
        <f>IFERROR(VLOOKUP(K1388,REFERENCES!R:S,2,FALSE),"")</f>
        <v>Nombre</v>
      </c>
      <c r="N1388" s="140">
        <v>4</v>
      </c>
      <c r="O1388" s="75">
        <v>10</v>
      </c>
      <c r="P1388" s="75">
        <v>5</v>
      </c>
      <c r="Q1388" s="75">
        <v>6</v>
      </c>
      <c r="R1388" s="79">
        <v>21</v>
      </c>
      <c r="S1388" s="75">
        <v>4</v>
      </c>
      <c r="T1388" s="162" t="s">
        <v>1040</v>
      </c>
      <c r="U1388" s="162" t="s">
        <v>153</v>
      </c>
      <c r="V1388" s="162" t="s">
        <v>305</v>
      </c>
      <c r="W1388" s="86" t="s">
        <v>1601</v>
      </c>
      <c r="X1388" s="162" t="s">
        <v>2525</v>
      </c>
      <c r="Y1388" s="162" t="s">
        <v>1035</v>
      </c>
      <c r="Z1388" s="162" t="s">
        <v>1069</v>
      </c>
      <c r="AB1388" s="162" t="str">
        <f>UPPER(LEFT(A1388,3)&amp;YEAR(H1388)&amp;MONTH(H1388)&amp;DAY((H1388))&amp;LEFT(U1388,2)&amp;LEFT(V1388,2)&amp;LEFT(W1388,2))</f>
        <v>HAN2017111NIPE3È</v>
      </c>
      <c r="AC1388" s="162">
        <f>COUNTIF($AB$4:$AB$297,AB1388)</f>
        <v>0</v>
      </c>
      <c r="AD1388" s="162" t="str">
        <f>VLOOKUP(U1388,NIVEAUXADMIN!A:B,2,FALSE)</f>
        <v>HT10</v>
      </c>
      <c r="AE1388" s="162" t="str">
        <f>VLOOKUP(V1388,NIVEAUXADMIN!E:F,2,FALSE)</f>
        <v>HT101012</v>
      </c>
      <c r="AF1388" s="162" t="str">
        <f>VLOOKUP(W1388,NIVEAUXADMIN!I:J,2,FALSE)</f>
        <v>HT101012-03</v>
      </c>
      <c r="AG1388" s="162">
        <f>IF(SUMPRODUCT(($A$4:$A1388=A1388)*($V$4:$V1388=V1388))&gt;1,0,1)</f>
        <v>0</v>
      </c>
    </row>
    <row r="1389" spans="1:33" s="162" customFormat="1" ht="15" customHeight="1">
      <c r="A1389" s="162" t="s">
        <v>78</v>
      </c>
      <c r="B1389" s="162" t="s">
        <v>78</v>
      </c>
      <c r="C1389" s="162" t="s">
        <v>26</v>
      </c>
      <c r="E1389" s="162" t="s">
        <v>1913</v>
      </c>
      <c r="F1389" s="162" t="s">
        <v>16</v>
      </c>
      <c r="G1389" s="162" t="str">
        <f>CHOOSE(MONTH(H1389), "Janvier", "Fevrier", "Mars", "Avril", "Mai", "Juin", "Juillet", "Aout", "Septembre", "Octobre", "Novembre", "Decembre")</f>
        <v>Janvier</v>
      </c>
      <c r="H1389" s="153">
        <v>42746</v>
      </c>
      <c r="I1389" s="84" t="s">
        <v>1051</v>
      </c>
      <c r="J1389" s="162" t="s">
        <v>1052</v>
      </c>
      <c r="K1389" s="162" t="s">
        <v>1061</v>
      </c>
      <c r="L1389" s="72"/>
      <c r="M1389" s="80" t="str">
        <f>IFERROR(VLOOKUP(K1389,REFERENCES!R:S,2,FALSE),"")</f>
        <v>Nombre</v>
      </c>
      <c r="N1389" s="140">
        <v>8</v>
      </c>
      <c r="O1389" s="75">
        <v>10</v>
      </c>
      <c r="P1389" s="75">
        <v>5</v>
      </c>
      <c r="Q1389" s="75">
        <v>6</v>
      </c>
      <c r="R1389" s="79">
        <v>21</v>
      </c>
      <c r="S1389" s="75">
        <v>4</v>
      </c>
      <c r="T1389" s="162" t="s">
        <v>1040</v>
      </c>
      <c r="U1389" s="162" t="s">
        <v>153</v>
      </c>
      <c r="V1389" s="162" t="s">
        <v>305</v>
      </c>
      <c r="W1389" s="86" t="s">
        <v>1601</v>
      </c>
      <c r="X1389" s="162" t="s">
        <v>2525</v>
      </c>
      <c r="Y1389" s="162" t="s">
        <v>1035</v>
      </c>
      <c r="Z1389" s="162" t="s">
        <v>1069</v>
      </c>
      <c r="AB1389" s="162" t="str">
        <f>UPPER(LEFT(A1389,3)&amp;YEAR(H1389)&amp;MONTH(H1389)&amp;DAY((H1389))&amp;LEFT(U1389,2)&amp;LEFT(V1389,2)&amp;LEFT(W1389,2))</f>
        <v>HAN2017111NIPE3È</v>
      </c>
      <c r="AC1389" s="162">
        <f>COUNTIF($AB$4:$AB$297,AB1389)</f>
        <v>0</v>
      </c>
      <c r="AD1389" s="162" t="str">
        <f>VLOOKUP(U1389,NIVEAUXADMIN!A:B,2,FALSE)</f>
        <v>HT10</v>
      </c>
      <c r="AE1389" s="162" t="str">
        <f>VLOOKUP(V1389,NIVEAUXADMIN!E:F,2,FALSE)</f>
        <v>HT101012</v>
      </c>
      <c r="AF1389" s="162" t="str">
        <f>VLOOKUP(W1389,NIVEAUXADMIN!I:J,2,FALSE)</f>
        <v>HT101012-03</v>
      </c>
      <c r="AG1389" s="162">
        <f>IF(SUMPRODUCT(($A$4:$A1389=A1389)*($V$4:$V1389=V1389))&gt;1,0,1)</f>
        <v>0</v>
      </c>
    </row>
    <row r="1390" spans="1:33" s="162" customFormat="1" ht="15" customHeight="1">
      <c r="A1390" s="162" t="s">
        <v>78</v>
      </c>
      <c r="B1390" s="162" t="s">
        <v>78</v>
      </c>
      <c r="C1390" s="162" t="s">
        <v>26</v>
      </c>
      <c r="E1390" s="162" t="s">
        <v>1913</v>
      </c>
      <c r="F1390" s="162" t="s">
        <v>16</v>
      </c>
      <c r="G1390" s="162" t="str">
        <f>CHOOSE(MONTH(H1390), "Janvier", "Fevrier", "Mars", "Avril", "Mai", "Juin", "Juillet", "Aout", "Septembre", "Octobre", "Novembre", "Decembre")</f>
        <v>Janvier</v>
      </c>
      <c r="H1390" s="153">
        <v>42746</v>
      </c>
      <c r="I1390" s="84" t="s">
        <v>1051</v>
      </c>
      <c r="J1390" s="162" t="s">
        <v>1052</v>
      </c>
      <c r="K1390" s="162" t="s">
        <v>1058</v>
      </c>
      <c r="L1390" s="72"/>
      <c r="M1390" s="80" t="str">
        <f>IFERROR(VLOOKUP(K1390,REFERENCES!R:S,2,FALSE),"")</f>
        <v>Nombre</v>
      </c>
      <c r="N1390" s="140">
        <v>8</v>
      </c>
      <c r="O1390" s="75">
        <v>10</v>
      </c>
      <c r="P1390" s="75">
        <v>5</v>
      </c>
      <c r="Q1390" s="75">
        <v>6</v>
      </c>
      <c r="R1390" s="79">
        <v>21</v>
      </c>
      <c r="S1390" s="75">
        <v>4</v>
      </c>
      <c r="T1390" s="162" t="s">
        <v>1040</v>
      </c>
      <c r="U1390" s="162" t="s">
        <v>153</v>
      </c>
      <c r="V1390" s="162" t="s">
        <v>305</v>
      </c>
      <c r="W1390" s="86" t="s">
        <v>1601</v>
      </c>
      <c r="X1390" s="162" t="s">
        <v>2525</v>
      </c>
      <c r="Y1390" s="162" t="s">
        <v>1035</v>
      </c>
      <c r="Z1390" s="162" t="s">
        <v>1069</v>
      </c>
      <c r="AB1390" s="162" t="str">
        <f>UPPER(LEFT(A1390,3)&amp;YEAR(H1390)&amp;MONTH(H1390)&amp;DAY((H1390))&amp;LEFT(U1390,2)&amp;LEFT(V1390,2)&amp;LEFT(W1390,2))</f>
        <v>HAN2017111NIPE3È</v>
      </c>
      <c r="AC1390" s="162">
        <f>COUNTIF($AB$4:$AB$297,AB1390)</f>
        <v>0</v>
      </c>
      <c r="AD1390" s="162" t="str">
        <f>VLOOKUP(U1390,NIVEAUXADMIN!A:B,2,FALSE)</f>
        <v>HT10</v>
      </c>
      <c r="AE1390" s="162" t="str">
        <f>VLOOKUP(V1390,NIVEAUXADMIN!E:F,2,FALSE)</f>
        <v>HT101012</v>
      </c>
      <c r="AF1390" s="162" t="str">
        <f>VLOOKUP(W1390,NIVEAUXADMIN!I:J,2,FALSE)</f>
        <v>HT101012-03</v>
      </c>
      <c r="AG1390" s="162">
        <f>IF(SUMPRODUCT(($A$4:$A1390=A1390)*($V$4:$V1390=V1390))&gt;1,0,1)</f>
        <v>0</v>
      </c>
    </row>
    <row r="1391" spans="1:33" s="162" customFormat="1" ht="15" customHeight="1">
      <c r="A1391" s="162" t="s">
        <v>78</v>
      </c>
      <c r="B1391" s="162" t="s">
        <v>78</v>
      </c>
      <c r="C1391" s="162" t="s">
        <v>26</v>
      </c>
      <c r="E1391" s="162" t="s">
        <v>1913</v>
      </c>
      <c r="F1391" s="162" t="s">
        <v>16</v>
      </c>
      <c r="G1391" s="162" t="str">
        <f>CHOOSE(MONTH(H1391), "Janvier", "Fevrier", "Mars", "Avril", "Mai", "Juin", "Juillet", "Aout", "Septembre", "Octobre", "Novembre", "Decembre")</f>
        <v>Janvier</v>
      </c>
      <c r="H1391" s="153">
        <v>42746</v>
      </c>
      <c r="I1391" s="84" t="s">
        <v>1051</v>
      </c>
      <c r="J1391" s="162" t="s">
        <v>1052</v>
      </c>
      <c r="K1391" s="162" t="s">
        <v>1056</v>
      </c>
      <c r="L1391" s="72"/>
      <c r="M1391" s="80" t="str">
        <f>IFERROR(VLOOKUP(K1391,REFERENCES!R:S,2,FALSE),"")</f>
        <v>Nombre</v>
      </c>
      <c r="N1391" s="140">
        <v>4</v>
      </c>
      <c r="O1391" s="75">
        <v>10</v>
      </c>
      <c r="P1391" s="75">
        <v>5</v>
      </c>
      <c r="Q1391" s="75">
        <v>6</v>
      </c>
      <c r="R1391" s="79">
        <v>21</v>
      </c>
      <c r="S1391" s="75">
        <v>4</v>
      </c>
      <c r="T1391" s="162" t="s">
        <v>1040</v>
      </c>
      <c r="U1391" s="162" t="s">
        <v>153</v>
      </c>
      <c r="V1391" s="162" t="s">
        <v>305</v>
      </c>
      <c r="W1391" s="86" t="s">
        <v>1601</v>
      </c>
      <c r="X1391" s="162" t="s">
        <v>2525</v>
      </c>
      <c r="Y1391" s="162" t="s">
        <v>1035</v>
      </c>
      <c r="Z1391" s="162" t="s">
        <v>1069</v>
      </c>
      <c r="AB1391" s="162" t="str">
        <f>UPPER(LEFT(A1391,3)&amp;YEAR(H1391)&amp;MONTH(H1391)&amp;DAY((H1391))&amp;LEFT(U1391,2)&amp;LEFT(V1391,2)&amp;LEFT(W1391,2))</f>
        <v>HAN2017111NIPE3È</v>
      </c>
      <c r="AC1391" s="162">
        <f>COUNTIF($AB$4:$AB$297,AB1391)</f>
        <v>0</v>
      </c>
      <c r="AD1391" s="162" t="str">
        <f>VLOOKUP(U1391,NIVEAUXADMIN!A:B,2,FALSE)</f>
        <v>HT10</v>
      </c>
      <c r="AE1391" s="162" t="str">
        <f>VLOOKUP(V1391,NIVEAUXADMIN!E:F,2,FALSE)</f>
        <v>HT101012</v>
      </c>
      <c r="AF1391" s="162" t="str">
        <f>VLOOKUP(W1391,NIVEAUXADMIN!I:J,2,FALSE)</f>
        <v>HT101012-03</v>
      </c>
      <c r="AG1391" s="162">
        <f>IF(SUMPRODUCT(($A$4:$A1391=A1391)*($V$4:$V1391=V1391))&gt;1,0,1)</f>
        <v>0</v>
      </c>
    </row>
    <row r="1392" spans="1:33" s="162" customFormat="1" ht="15" customHeight="1">
      <c r="A1392" s="162" t="s">
        <v>78</v>
      </c>
      <c r="B1392" s="162" t="s">
        <v>78</v>
      </c>
      <c r="C1392" s="162" t="s">
        <v>26</v>
      </c>
      <c r="E1392" s="162" t="s">
        <v>1913</v>
      </c>
      <c r="F1392" s="162" t="s">
        <v>16</v>
      </c>
      <c r="G1392" s="162" t="str">
        <f>CHOOSE(MONTH(H1392), "Janvier", "Fevrier", "Mars", "Avril", "Mai", "Juin", "Juillet", "Aout", "Septembre", "Octobre", "Novembre", "Decembre")</f>
        <v>Janvier</v>
      </c>
      <c r="H1392" s="153">
        <v>42746</v>
      </c>
      <c r="I1392" s="84" t="s">
        <v>1051</v>
      </c>
      <c r="J1392" s="162" t="s">
        <v>1052</v>
      </c>
      <c r="K1392" s="162" t="s">
        <v>1065</v>
      </c>
      <c r="L1392" s="72"/>
      <c r="M1392" s="80" t="str">
        <f>IFERROR(VLOOKUP(K1392,REFERENCES!R:S,2,FALSE),"")</f>
        <v>N/A</v>
      </c>
      <c r="N1392" s="140">
        <v>4</v>
      </c>
      <c r="O1392" s="75">
        <v>10</v>
      </c>
      <c r="P1392" s="75">
        <v>5</v>
      </c>
      <c r="Q1392" s="75">
        <v>6</v>
      </c>
      <c r="R1392" s="79">
        <v>21</v>
      </c>
      <c r="S1392" s="75">
        <v>4</v>
      </c>
      <c r="T1392" s="162" t="s">
        <v>1040</v>
      </c>
      <c r="U1392" s="162" t="s">
        <v>153</v>
      </c>
      <c r="V1392" s="162" t="s">
        <v>305</v>
      </c>
      <c r="W1392" s="86" t="s">
        <v>1601</v>
      </c>
      <c r="X1392" s="162" t="s">
        <v>2525</v>
      </c>
      <c r="Y1392" s="162" t="s">
        <v>1035</v>
      </c>
      <c r="Z1392" s="162" t="s">
        <v>1069</v>
      </c>
      <c r="AA1392" s="162" t="s">
        <v>1917</v>
      </c>
      <c r="AB1392" s="162" t="str">
        <f>UPPER(LEFT(A1392,3)&amp;YEAR(H1392)&amp;MONTH(H1392)&amp;DAY((H1392))&amp;LEFT(U1392,2)&amp;LEFT(V1392,2)&amp;LEFT(W1392,2))</f>
        <v>HAN2017111NIPE3È</v>
      </c>
      <c r="AC1392" s="162">
        <f>COUNTIF($AB$4:$AB$297,AB1392)</f>
        <v>0</v>
      </c>
      <c r="AD1392" s="162" t="str">
        <f>VLOOKUP(U1392,NIVEAUXADMIN!A:B,2,FALSE)</f>
        <v>HT10</v>
      </c>
      <c r="AE1392" s="162" t="str">
        <f>VLOOKUP(V1392,NIVEAUXADMIN!E:F,2,FALSE)</f>
        <v>HT101012</v>
      </c>
      <c r="AF1392" s="162" t="str">
        <f>VLOOKUP(W1392,NIVEAUXADMIN!I:J,2,FALSE)</f>
        <v>HT101012-03</v>
      </c>
      <c r="AG1392" s="162">
        <f>IF(SUMPRODUCT(($A$4:$A1392=A1392)*($V$4:$V1392=V1392))&gt;1,0,1)</f>
        <v>0</v>
      </c>
    </row>
    <row r="1393" spans="1:33" s="162" customFormat="1" ht="15" customHeight="1">
      <c r="A1393" s="162" t="s">
        <v>2599</v>
      </c>
      <c r="B1393" s="162" t="s">
        <v>2599</v>
      </c>
      <c r="C1393" s="162" t="s">
        <v>26</v>
      </c>
      <c r="F1393" s="162" t="s">
        <v>16</v>
      </c>
      <c r="G1393" s="162" t="str">
        <f>CHOOSE(MONTH(H1393), "Janvier", "Fevrier", "Mars", "Avril", "Mai", "Juin", "Juillet", "Aout", "Septembre", "Octobre", "Novembre", "Decembre")</f>
        <v>Octobre</v>
      </c>
      <c r="H1393" s="153">
        <v>42674</v>
      </c>
      <c r="I1393" s="84" t="s">
        <v>1051</v>
      </c>
      <c r="J1393" s="162" t="s">
        <v>1052</v>
      </c>
      <c r="K1393" s="162" t="s">
        <v>1054</v>
      </c>
      <c r="L1393" s="72"/>
      <c r="M1393" s="80" t="str">
        <f>IFERROR(VLOOKUP(K1393,REFERENCES!R:S,2,FALSE),"")</f>
        <v>Nombre</v>
      </c>
      <c r="N1393" s="75">
        <v>90</v>
      </c>
      <c r="O1393" s="75"/>
      <c r="P1393" s="75"/>
      <c r="Q1393" s="75"/>
      <c r="R1393" s="79"/>
      <c r="S1393" s="75">
        <v>90</v>
      </c>
      <c r="U1393" s="162" t="s">
        <v>17</v>
      </c>
      <c r="V1393" s="162" t="s">
        <v>272</v>
      </c>
      <c r="W1393" s="86" t="s">
        <v>2617</v>
      </c>
      <c r="X1393" s="162" t="s">
        <v>2600</v>
      </c>
      <c r="AB1393" s="162" t="str">
        <f>UPPER(LEFT(A1393,3)&amp;YEAR(H1393)&amp;MONTH(H1393)&amp;DAY((H1393))&amp;LEFT(U1393,2)&amp;LEFT(V1393,2)&amp;LEFT(W1393,2))</f>
        <v>HOP20161031GRPE5E</v>
      </c>
      <c r="AC1393" s="162">
        <f>COUNTIF($AB$4:$AB$297,AB1393)</f>
        <v>0</v>
      </c>
      <c r="AD1393" s="162" t="str">
        <f>VLOOKUP(U1393,NIVEAUXADMIN!A:B,2,FALSE)</f>
        <v>HT08</v>
      </c>
      <c r="AE1393" s="162" t="str">
        <f>VLOOKUP(V1393,NIVEAUXADMIN!E:F,2,FALSE)</f>
        <v>HT08834</v>
      </c>
      <c r="AF1393" s="162" t="str">
        <f>VLOOKUP(W1393,NIVEAUXADMIN!I:J,2,FALSE)</f>
        <v>HT08834-05</v>
      </c>
      <c r="AG1393" s="162">
        <f>IF(SUMPRODUCT(($A$4:$A1393=A1393)*($V$4:$V1393=V1393))&gt;1,0,1)</f>
        <v>1</v>
      </c>
    </row>
    <row r="1394" spans="1:33" s="162" customFormat="1" ht="15" customHeight="1">
      <c r="A1394" s="162" t="s">
        <v>2599</v>
      </c>
      <c r="B1394" s="162" t="s">
        <v>2599</v>
      </c>
      <c r="C1394" s="162" t="s">
        <v>26</v>
      </c>
      <c r="F1394" s="162" t="s">
        <v>16</v>
      </c>
      <c r="G1394" s="162" t="str">
        <f>CHOOSE(MONTH(H1394), "Janvier", "Fevrier", "Mars", "Avril", "Mai", "Juin", "Juillet", "Aout", "Septembre", "Octobre", "Novembre", "Decembre")</f>
        <v>Octobre</v>
      </c>
      <c r="H1394" s="153">
        <v>42674</v>
      </c>
      <c r="I1394" s="84" t="s">
        <v>1051</v>
      </c>
      <c r="J1394" s="162" t="s">
        <v>1052</v>
      </c>
      <c r="K1394" s="162" t="s">
        <v>1062</v>
      </c>
      <c r="L1394" s="72"/>
      <c r="M1394" s="80" t="str">
        <f>IFERROR(VLOOKUP(K1394,REFERENCES!R:S,2,FALSE),"")</f>
        <v>Nombre</v>
      </c>
      <c r="N1394" s="75">
        <v>90</v>
      </c>
      <c r="O1394" s="75"/>
      <c r="P1394" s="75"/>
      <c r="Q1394" s="75"/>
      <c r="R1394" s="79"/>
      <c r="S1394" s="75">
        <v>90</v>
      </c>
      <c r="U1394" s="162" t="s">
        <v>17</v>
      </c>
      <c r="V1394" s="162" t="s">
        <v>272</v>
      </c>
      <c r="W1394" s="86" t="s">
        <v>2617</v>
      </c>
      <c r="X1394" s="162" t="s">
        <v>2600</v>
      </c>
      <c r="AB1394" s="162" t="str">
        <f>UPPER(LEFT(A1394,3)&amp;YEAR(H1394)&amp;MONTH(H1394)&amp;DAY((H1394))&amp;LEFT(U1394,2)&amp;LEFT(V1394,2)&amp;LEFT(W1394,2))</f>
        <v>HOP20161031GRPE5E</v>
      </c>
      <c r="AC1394" s="162">
        <f>COUNTIF($AB$4:$AB$297,AB1394)</f>
        <v>0</v>
      </c>
      <c r="AD1394" s="162" t="str">
        <f>VLOOKUP(U1394,NIVEAUXADMIN!A:B,2,FALSE)</f>
        <v>HT08</v>
      </c>
      <c r="AE1394" s="162" t="str">
        <f>VLOOKUP(V1394,NIVEAUXADMIN!E:F,2,FALSE)</f>
        <v>HT08834</v>
      </c>
      <c r="AF1394" s="162" t="str">
        <f>VLOOKUP(W1394,NIVEAUXADMIN!I:J,2,FALSE)</f>
        <v>HT08834-05</v>
      </c>
      <c r="AG1394" s="162">
        <f>IF(SUMPRODUCT(($A$4:$A1394=A1394)*($V$4:$V1394=V1394))&gt;1,0,1)</f>
        <v>0</v>
      </c>
    </row>
    <row r="1395" spans="1:33" s="162" customFormat="1" ht="15" customHeight="1">
      <c r="A1395" s="162" t="s">
        <v>2599</v>
      </c>
      <c r="B1395" s="162" t="s">
        <v>2599</v>
      </c>
      <c r="C1395" s="162" t="s">
        <v>26</v>
      </c>
      <c r="F1395" s="162" t="s">
        <v>16</v>
      </c>
      <c r="G1395" s="162" t="str">
        <f>CHOOSE(MONTH(H1395), "Janvier", "Fevrier", "Mars", "Avril", "Mai", "Juin", "Juillet", "Aout", "Septembre", "Octobre", "Novembre", "Decembre")</f>
        <v>Octobre</v>
      </c>
      <c r="H1395" s="153">
        <v>42674</v>
      </c>
      <c r="I1395" s="84" t="s">
        <v>1049</v>
      </c>
      <c r="J1395" s="162" t="s">
        <v>1053</v>
      </c>
      <c r="K1395" s="162" t="s">
        <v>1048</v>
      </c>
      <c r="L1395" s="72"/>
      <c r="M1395" s="80" t="str">
        <f>IFERROR(VLOOKUP(K1395,REFERENCES!R:S,2,FALSE),"")</f>
        <v>Nombre</v>
      </c>
      <c r="N1395" s="75">
        <v>90</v>
      </c>
      <c r="O1395" s="75"/>
      <c r="P1395" s="75"/>
      <c r="Q1395" s="75"/>
      <c r="R1395" s="79"/>
      <c r="S1395" s="75">
        <v>90</v>
      </c>
      <c r="U1395" s="162" t="s">
        <v>17</v>
      </c>
      <c r="V1395" s="162" t="s">
        <v>272</v>
      </c>
      <c r="W1395" s="86" t="s">
        <v>2617</v>
      </c>
      <c r="X1395" s="162" t="s">
        <v>2600</v>
      </c>
      <c r="AB1395" s="162" t="str">
        <f>UPPER(LEFT(A1395,3)&amp;YEAR(H1395)&amp;MONTH(H1395)&amp;DAY((H1395))&amp;LEFT(U1395,2)&amp;LEFT(V1395,2)&amp;LEFT(W1395,2))</f>
        <v>HOP20161031GRPE5E</v>
      </c>
      <c r="AC1395" s="162">
        <f>COUNTIF($AB$4:$AB$297,AB1395)</f>
        <v>0</v>
      </c>
      <c r="AD1395" s="162" t="str">
        <f>VLOOKUP(U1395,NIVEAUXADMIN!A:B,2,FALSE)</f>
        <v>HT08</v>
      </c>
      <c r="AE1395" s="162" t="str">
        <f>VLOOKUP(V1395,NIVEAUXADMIN!E:F,2,FALSE)</f>
        <v>HT08834</v>
      </c>
      <c r="AF1395" s="162" t="str">
        <f>VLOOKUP(W1395,NIVEAUXADMIN!I:J,2,FALSE)</f>
        <v>HT08834-05</v>
      </c>
      <c r="AG1395" s="162">
        <f>IF(SUMPRODUCT(($A$4:$A1395=A1395)*($V$4:$V1395=V1395))&gt;1,0,1)</f>
        <v>0</v>
      </c>
    </row>
    <row r="1396" spans="1:33" s="162" customFormat="1" ht="15" customHeight="1">
      <c r="A1396" s="162" t="s">
        <v>1191</v>
      </c>
      <c r="B1396" s="162" t="s">
        <v>1191</v>
      </c>
      <c r="C1396" s="162" t="s">
        <v>38</v>
      </c>
      <c r="D1396" s="162" t="s">
        <v>2702</v>
      </c>
      <c r="F1396" s="162" t="s">
        <v>16</v>
      </c>
      <c r="G1396" s="162" t="str">
        <f>CHOOSE(MONTH(H1396), "Janvier", "Fevrier", "Mars", "Avril", "Mai", "Juin", "Juillet", "Aout", "Septembre", "Octobre", "Novembre", "Decembre")</f>
        <v>Novembre</v>
      </c>
      <c r="H1396" s="153">
        <v>42698</v>
      </c>
      <c r="I1396" s="84" t="s">
        <v>1051</v>
      </c>
      <c r="J1396" s="162" t="s">
        <v>1052</v>
      </c>
      <c r="K1396" s="162" t="s">
        <v>1062</v>
      </c>
      <c r="L1396" s="72"/>
      <c r="M1396" s="80" t="str">
        <f>IFERROR(VLOOKUP(K1396,REFERENCES!R:S,2,FALSE),"")</f>
        <v>Nombre</v>
      </c>
      <c r="N1396" s="75">
        <v>558</v>
      </c>
      <c r="O1396" s="75"/>
      <c r="P1396" s="75"/>
      <c r="Q1396" s="75"/>
      <c r="R1396" s="79">
        <v>2790</v>
      </c>
      <c r="S1396" s="75">
        <v>558</v>
      </c>
      <c r="U1396" s="162" t="s">
        <v>17</v>
      </c>
      <c r="V1396" s="162" t="s">
        <v>18</v>
      </c>
      <c r="W1396" s="86"/>
      <c r="X1396" s="166" t="s">
        <v>1192</v>
      </c>
      <c r="AB1396" s="162" t="str">
        <f>UPPER(LEFT(A1396,3)&amp;YEAR(H1396)&amp;MONTH(H1396)&amp;DAY((H1396))&amp;LEFT(U1396,2)&amp;LEFT(V1396,2)&amp;LEFT(W1396,2))</f>
        <v>IFR20161124GRJE</v>
      </c>
      <c r="AC1396" s="162">
        <f>COUNTIF($AB$4:$AB$297,AB1396)</f>
        <v>0</v>
      </c>
      <c r="AD1396" s="162" t="str">
        <f>VLOOKUP(U1396,NIVEAUXADMIN!A:B,2,FALSE)</f>
        <v>HT08</v>
      </c>
      <c r="AE1396" s="162" t="str">
        <f>VLOOKUP(V1396,NIVEAUXADMIN!E:F,2,FALSE)</f>
        <v>HT08811</v>
      </c>
      <c r="AF1396" s="162" t="e">
        <f>VLOOKUP(W1396,NIVEAUXADMIN!I:J,2,FALSE)</f>
        <v>#N/A</v>
      </c>
      <c r="AG1396" s="162">
        <f>IF(SUMPRODUCT(($A$4:$A1396=A1396)*($V$4:$V1396=V1396))&gt;1,0,1)</f>
        <v>1</v>
      </c>
    </row>
    <row r="1397" spans="1:33" s="162" customFormat="1" ht="15" customHeight="1">
      <c r="A1397" s="162" t="s">
        <v>1191</v>
      </c>
      <c r="B1397" s="162" t="s">
        <v>1191</v>
      </c>
      <c r="C1397" s="162" t="s">
        <v>38</v>
      </c>
      <c r="D1397" s="162" t="s">
        <v>2702</v>
      </c>
      <c r="F1397" s="162" t="s">
        <v>16</v>
      </c>
      <c r="G1397" s="162" t="str">
        <f>CHOOSE(MONTH(H1397), "Janvier", "Fevrier", "Mars", "Avril", "Mai", "Juin", "Juillet", "Aout", "Septembre", "Octobre", "Novembre", "Decembre")</f>
        <v>Novembre</v>
      </c>
      <c r="H1397" s="153">
        <v>42698</v>
      </c>
      <c r="I1397" s="84" t="s">
        <v>1051</v>
      </c>
      <c r="J1397" s="162" t="s">
        <v>1052</v>
      </c>
      <c r="K1397" s="162" t="s">
        <v>1056</v>
      </c>
      <c r="L1397" s="72"/>
      <c r="M1397" s="80" t="str">
        <f>IFERROR(VLOOKUP(K1397,REFERENCES!R:S,2,FALSE),"")</f>
        <v>Nombre</v>
      </c>
      <c r="N1397" s="75">
        <v>1116</v>
      </c>
      <c r="O1397" s="75"/>
      <c r="P1397" s="75"/>
      <c r="Q1397" s="75"/>
      <c r="R1397" s="79">
        <v>2790</v>
      </c>
      <c r="S1397" s="75">
        <v>558</v>
      </c>
      <c r="U1397" s="162" t="s">
        <v>17</v>
      </c>
      <c r="V1397" s="162" t="s">
        <v>18</v>
      </c>
      <c r="W1397" s="86"/>
      <c r="X1397" s="166" t="s">
        <v>1192</v>
      </c>
      <c r="AB1397" s="162" t="str">
        <f>UPPER(LEFT(A1397,3)&amp;YEAR(H1397)&amp;MONTH(H1397)&amp;DAY((H1397))&amp;LEFT(U1397,2)&amp;LEFT(V1397,2)&amp;LEFT(W1397,2))</f>
        <v>IFR20161124GRJE</v>
      </c>
      <c r="AC1397" s="162">
        <f>COUNTIF($AB$4:$AB$297,AB1397)</f>
        <v>0</v>
      </c>
      <c r="AD1397" s="162" t="str">
        <f>VLOOKUP(U1397,NIVEAUXADMIN!A:B,2,FALSE)</f>
        <v>HT08</v>
      </c>
      <c r="AE1397" s="162" t="str">
        <f>VLOOKUP(V1397,NIVEAUXADMIN!E:F,2,FALSE)</f>
        <v>HT08811</v>
      </c>
      <c r="AF1397" s="162" t="e">
        <f>VLOOKUP(W1397,NIVEAUXADMIN!I:J,2,FALSE)</f>
        <v>#N/A</v>
      </c>
      <c r="AG1397" s="162">
        <f>IF(SUMPRODUCT(($A$4:$A1397=A1397)*($V$4:$V1397=V1397))&gt;1,0,1)</f>
        <v>0</v>
      </c>
    </row>
    <row r="1398" spans="1:33" s="162" customFormat="1" ht="15" customHeight="1">
      <c r="A1398" s="162" t="s">
        <v>1191</v>
      </c>
      <c r="B1398" s="162" t="s">
        <v>1191</v>
      </c>
      <c r="C1398" s="162" t="s">
        <v>38</v>
      </c>
      <c r="D1398" s="162" t="s">
        <v>2702</v>
      </c>
      <c r="F1398" s="162" t="s">
        <v>16</v>
      </c>
      <c r="G1398" s="162" t="str">
        <f>CHOOSE(MONTH(H1398), "Janvier", "Fevrier", "Mars", "Avril", "Mai", "Juin", "Juillet", "Aout", "Septembre", "Octobre", "Novembre", "Decembre")</f>
        <v>Novembre</v>
      </c>
      <c r="H1398" s="153">
        <v>42698</v>
      </c>
      <c r="I1398" s="84" t="s">
        <v>1049</v>
      </c>
      <c r="J1398" s="162" t="s">
        <v>1053</v>
      </c>
      <c r="K1398" s="162" t="s">
        <v>1048</v>
      </c>
      <c r="L1398" s="72"/>
      <c r="M1398" s="80" t="str">
        <f>IFERROR(VLOOKUP(K1398,REFERENCES!R:S,2,FALSE),"")</f>
        <v>Nombre</v>
      </c>
      <c r="N1398" s="75">
        <v>558</v>
      </c>
      <c r="O1398" s="75"/>
      <c r="P1398" s="75"/>
      <c r="Q1398" s="75"/>
      <c r="R1398" s="79">
        <v>2790</v>
      </c>
      <c r="S1398" s="75">
        <v>558</v>
      </c>
      <c r="U1398" s="162" t="s">
        <v>17</v>
      </c>
      <c r="V1398" s="162" t="s">
        <v>18</v>
      </c>
      <c r="W1398" s="86"/>
      <c r="X1398" s="166" t="s">
        <v>1192</v>
      </c>
      <c r="AB1398" s="162" t="str">
        <f>UPPER(LEFT(A1398,3)&amp;YEAR(H1398)&amp;MONTH(H1398)&amp;DAY((H1398))&amp;LEFT(U1398,2)&amp;LEFT(V1398,2)&amp;LEFT(W1398,2))</f>
        <v>IFR20161124GRJE</v>
      </c>
      <c r="AC1398" s="162">
        <f>COUNTIF($AB$4:$AB$297,AB1398)</f>
        <v>0</v>
      </c>
      <c r="AD1398" s="162" t="str">
        <f>VLOOKUP(U1398,NIVEAUXADMIN!A:B,2,FALSE)</f>
        <v>HT08</v>
      </c>
      <c r="AE1398" s="162" t="str">
        <f>VLOOKUP(V1398,NIVEAUXADMIN!E:F,2,FALSE)</f>
        <v>HT08811</v>
      </c>
      <c r="AF1398" s="162" t="e">
        <f>VLOOKUP(W1398,NIVEAUXADMIN!I:J,2,FALSE)</f>
        <v>#N/A</v>
      </c>
      <c r="AG1398" s="162">
        <f>IF(SUMPRODUCT(($A$4:$A1398=A1398)*($V$4:$V1398=V1398))&gt;1,0,1)</f>
        <v>0</v>
      </c>
    </row>
    <row r="1399" spans="1:33" s="162" customFormat="1" ht="15" customHeight="1">
      <c r="A1399" s="162" t="s">
        <v>1191</v>
      </c>
      <c r="B1399" s="162" t="s">
        <v>1191</v>
      </c>
      <c r="C1399" s="162" t="s">
        <v>38</v>
      </c>
      <c r="D1399" s="162" t="s">
        <v>2702</v>
      </c>
      <c r="F1399" s="162" t="s">
        <v>16</v>
      </c>
      <c r="G1399" s="162" t="str">
        <f>CHOOSE(MONTH(H1399), "Janvier", "Fevrier", "Mars", "Avril", "Mai", "Juin", "Juillet", "Aout", "Septembre", "Octobre", "Novembre", "Decembre")</f>
        <v>Novembre</v>
      </c>
      <c r="H1399" s="153">
        <v>42698</v>
      </c>
      <c r="I1399" s="84" t="s">
        <v>1051</v>
      </c>
      <c r="J1399" s="162" t="s">
        <v>1052</v>
      </c>
      <c r="K1399" s="162" t="s">
        <v>1063</v>
      </c>
      <c r="L1399" s="72"/>
      <c r="M1399" s="80" t="str">
        <f>IFERROR(VLOOKUP(K1399,REFERENCES!R:S,2,FALSE),"")</f>
        <v>Nombre</v>
      </c>
      <c r="N1399" s="75">
        <v>558</v>
      </c>
      <c r="O1399" s="75"/>
      <c r="P1399" s="75"/>
      <c r="Q1399" s="75"/>
      <c r="R1399" s="79">
        <v>2790</v>
      </c>
      <c r="S1399" s="75">
        <v>558</v>
      </c>
      <c r="U1399" s="162" t="s">
        <v>17</v>
      </c>
      <c r="V1399" s="162" t="s">
        <v>18</v>
      </c>
      <c r="W1399" s="86"/>
      <c r="X1399" s="166" t="s">
        <v>1192</v>
      </c>
      <c r="AB1399" s="162" t="str">
        <f>UPPER(LEFT(A1399,3)&amp;YEAR(H1399)&amp;MONTH(H1399)&amp;DAY((H1399))&amp;LEFT(U1399,2)&amp;LEFT(V1399,2)&amp;LEFT(W1399,2))</f>
        <v>IFR20161124GRJE</v>
      </c>
      <c r="AC1399" s="162">
        <f>COUNTIF($AB$4:$AB$297,AB1399)</f>
        <v>0</v>
      </c>
      <c r="AD1399" s="162" t="str">
        <f>VLOOKUP(U1399,NIVEAUXADMIN!A:B,2,FALSE)</f>
        <v>HT08</v>
      </c>
      <c r="AE1399" s="162" t="str">
        <f>VLOOKUP(V1399,NIVEAUXADMIN!E:F,2,FALSE)</f>
        <v>HT08811</v>
      </c>
      <c r="AF1399" s="162" t="e">
        <f>VLOOKUP(W1399,NIVEAUXADMIN!I:J,2,FALSE)</f>
        <v>#N/A</v>
      </c>
      <c r="AG1399" s="162">
        <f>IF(SUMPRODUCT(($A$4:$A1399=A1399)*($V$4:$V1399=V1399))&gt;1,0,1)</f>
        <v>0</v>
      </c>
    </row>
    <row r="1400" spans="1:33" s="162" customFormat="1" ht="15" customHeight="1">
      <c r="A1400" s="162" t="s">
        <v>1191</v>
      </c>
      <c r="B1400" s="162" t="s">
        <v>1191</v>
      </c>
      <c r="C1400" s="162" t="s">
        <v>38</v>
      </c>
      <c r="D1400" s="162" t="s">
        <v>2702</v>
      </c>
      <c r="F1400" s="162" t="s">
        <v>16</v>
      </c>
      <c r="G1400" s="162" t="str">
        <f>CHOOSE(MONTH(H1400), "Janvier", "Fevrier", "Mars", "Avril", "Mai", "Juin", "Juillet", "Aout", "Septembre", "Octobre", "Novembre", "Decembre")</f>
        <v>Novembre</v>
      </c>
      <c r="H1400" s="153">
        <v>42698</v>
      </c>
      <c r="I1400" s="84" t="s">
        <v>1051</v>
      </c>
      <c r="J1400" s="162" t="s">
        <v>1052</v>
      </c>
      <c r="K1400" s="162" t="s">
        <v>1057</v>
      </c>
      <c r="L1400" s="72"/>
      <c r="M1400" s="80" t="str">
        <f>IFERROR(VLOOKUP(K1400,REFERENCES!R:S,2,FALSE),"")</f>
        <v>Nombre</v>
      </c>
      <c r="N1400" s="75">
        <v>558</v>
      </c>
      <c r="O1400" s="75"/>
      <c r="P1400" s="75"/>
      <c r="Q1400" s="75"/>
      <c r="R1400" s="79">
        <v>2790</v>
      </c>
      <c r="S1400" s="75">
        <v>558</v>
      </c>
      <c r="U1400" s="162" t="s">
        <v>17</v>
      </c>
      <c r="V1400" s="162" t="s">
        <v>18</v>
      </c>
      <c r="W1400" s="86"/>
      <c r="X1400" s="166" t="s">
        <v>1192</v>
      </c>
      <c r="AB1400" s="162" t="str">
        <f>UPPER(LEFT(A1400,3)&amp;YEAR(H1400)&amp;MONTH(H1400)&amp;DAY((H1400))&amp;LEFT(U1400,2)&amp;LEFT(V1400,2)&amp;LEFT(W1400,2))</f>
        <v>IFR20161124GRJE</v>
      </c>
      <c r="AC1400" s="162">
        <f>COUNTIF($AB$4:$AB$297,AB1400)</f>
        <v>0</v>
      </c>
      <c r="AD1400" s="162" t="str">
        <f>VLOOKUP(U1400,NIVEAUXADMIN!A:B,2,FALSE)</f>
        <v>HT08</v>
      </c>
      <c r="AE1400" s="162" t="str">
        <f>VLOOKUP(V1400,NIVEAUXADMIN!E:F,2,FALSE)</f>
        <v>HT08811</v>
      </c>
      <c r="AF1400" s="162" t="e">
        <f>VLOOKUP(W1400,NIVEAUXADMIN!I:J,2,FALSE)</f>
        <v>#N/A</v>
      </c>
      <c r="AG1400" s="162">
        <f>IF(SUMPRODUCT(($A$4:$A1400=A1400)*($V$4:$V1400=V1400))&gt;1,0,1)</f>
        <v>0</v>
      </c>
    </row>
    <row r="1401" spans="1:33" s="162" customFormat="1" ht="15" customHeight="1">
      <c r="A1401" s="162" t="s">
        <v>1191</v>
      </c>
      <c r="B1401" s="162" t="s">
        <v>1191</v>
      </c>
      <c r="C1401" s="162" t="s">
        <v>38</v>
      </c>
      <c r="D1401" s="162" t="s">
        <v>2702</v>
      </c>
      <c r="F1401" s="162" t="s">
        <v>16</v>
      </c>
      <c r="G1401" s="162" t="str">
        <f>CHOOSE(MONTH(H1401), "Janvier", "Fevrier", "Mars", "Avril", "Mai", "Juin", "Juillet", "Aout", "Septembre", "Octobre", "Novembre", "Decembre")</f>
        <v>Novembre</v>
      </c>
      <c r="H1401" s="153">
        <v>42698</v>
      </c>
      <c r="I1401" s="84" t="s">
        <v>1051</v>
      </c>
      <c r="J1401" s="162" t="s">
        <v>1052</v>
      </c>
      <c r="K1401" s="162" t="s">
        <v>1058</v>
      </c>
      <c r="L1401" s="72"/>
      <c r="M1401" s="80" t="str">
        <f>IFERROR(VLOOKUP(K1401,REFERENCES!R:S,2,FALSE),"")</f>
        <v>Nombre</v>
      </c>
      <c r="N1401" s="75">
        <v>1116</v>
      </c>
      <c r="O1401" s="75"/>
      <c r="P1401" s="75"/>
      <c r="Q1401" s="75"/>
      <c r="R1401" s="79">
        <v>2790</v>
      </c>
      <c r="S1401" s="75">
        <v>558</v>
      </c>
      <c r="U1401" s="162" t="s">
        <v>17</v>
      </c>
      <c r="V1401" s="162" t="s">
        <v>18</v>
      </c>
      <c r="W1401" s="86"/>
      <c r="X1401" s="166" t="s">
        <v>1192</v>
      </c>
      <c r="AB1401" s="162" t="str">
        <f>UPPER(LEFT(A1401,3)&amp;YEAR(H1401)&amp;MONTH(H1401)&amp;DAY((H1401))&amp;LEFT(U1401,2)&amp;LEFT(V1401,2)&amp;LEFT(W1401,2))</f>
        <v>IFR20161124GRJE</v>
      </c>
      <c r="AC1401" s="162">
        <f>COUNTIF($AB$4:$AB$297,AB1401)</f>
        <v>0</v>
      </c>
      <c r="AD1401" s="162" t="str">
        <f>VLOOKUP(U1401,NIVEAUXADMIN!A:B,2,FALSE)</f>
        <v>HT08</v>
      </c>
      <c r="AE1401" s="162" t="str">
        <f>VLOOKUP(V1401,NIVEAUXADMIN!E:F,2,FALSE)</f>
        <v>HT08811</v>
      </c>
      <c r="AF1401" s="162" t="e">
        <f>VLOOKUP(W1401,NIVEAUXADMIN!I:J,2,FALSE)</f>
        <v>#N/A</v>
      </c>
      <c r="AG1401" s="162">
        <f>IF(SUMPRODUCT(($A$4:$A1401=A1401)*($V$4:$V1401=V1401))&gt;1,0,1)</f>
        <v>0</v>
      </c>
    </row>
    <row r="1402" spans="1:33" s="162" customFormat="1" ht="15" customHeight="1">
      <c r="A1402" s="162" t="s">
        <v>1191</v>
      </c>
      <c r="B1402" s="162" t="s">
        <v>1191</v>
      </c>
      <c r="C1402" s="162" t="s">
        <v>38</v>
      </c>
      <c r="D1402" s="162" t="s">
        <v>2702</v>
      </c>
      <c r="F1402" s="162" t="s">
        <v>16</v>
      </c>
      <c r="G1402" s="162" t="str">
        <f>CHOOSE(MONTH(H1402), "Janvier", "Fevrier", "Mars", "Avril", "Mai", "Juin", "Juillet", "Aout", "Septembre", "Octobre", "Novembre", "Decembre")</f>
        <v>Novembre</v>
      </c>
      <c r="H1402" s="153">
        <v>42699</v>
      </c>
      <c r="I1402" s="84" t="s">
        <v>1051</v>
      </c>
      <c r="J1402" s="162" t="s">
        <v>1052</v>
      </c>
      <c r="K1402" s="162" t="s">
        <v>1062</v>
      </c>
      <c r="L1402" s="72"/>
      <c r="M1402" s="80" t="str">
        <f>IFERROR(VLOOKUP(K1402,REFERENCES!R:S,2,FALSE),"")</f>
        <v>Nombre</v>
      </c>
      <c r="N1402" s="75">
        <v>500</v>
      </c>
      <c r="O1402" s="75"/>
      <c r="P1402" s="75"/>
      <c r="Q1402" s="75"/>
      <c r="R1402" s="79" t="s">
        <v>1875</v>
      </c>
      <c r="S1402" s="75">
        <v>500</v>
      </c>
      <c r="U1402" s="162" t="s">
        <v>17</v>
      </c>
      <c r="V1402" s="162" t="s">
        <v>275</v>
      </c>
      <c r="W1402" s="86"/>
      <c r="X1402" s="73"/>
      <c r="AA1402" s="166" t="s">
        <v>2840</v>
      </c>
      <c r="AB1402" s="162" t="str">
        <f>UPPER(LEFT(A1402,3)&amp;YEAR(H1402)&amp;MONTH(H1402)&amp;DAY((H1402))&amp;LEFT(U1402,2)&amp;LEFT(V1402,2)&amp;LEFT(W1402,2))</f>
        <v>IFR20161125GRRO</v>
      </c>
      <c r="AC1402" s="162">
        <f>COUNTIF($AB$4:$AB$297,AB1402)</f>
        <v>0</v>
      </c>
      <c r="AD1402" s="162" t="str">
        <f>VLOOKUP(U1402,NIVEAUXADMIN!A:B,2,FALSE)</f>
        <v>HT08</v>
      </c>
      <c r="AE1402" s="162" t="str">
        <f>VLOOKUP(V1402,NIVEAUXADMIN!E:F,2,FALSE)</f>
        <v>HT08832</v>
      </c>
      <c r="AF1402" s="162" t="e">
        <f>VLOOKUP(W1402,NIVEAUXADMIN!I:J,2,FALSE)</f>
        <v>#N/A</v>
      </c>
      <c r="AG1402" s="162">
        <f>IF(SUMPRODUCT(($A$4:$A1402=A1402)*($V$4:$V1402=V1402))&gt;1,0,1)</f>
        <v>1</v>
      </c>
    </row>
    <row r="1403" spans="1:33" s="162" customFormat="1" ht="15" customHeight="1">
      <c r="A1403" s="162" t="s">
        <v>1191</v>
      </c>
      <c r="B1403" s="162" t="s">
        <v>1191</v>
      </c>
      <c r="C1403" s="162" t="s">
        <v>38</v>
      </c>
      <c r="D1403" s="162" t="s">
        <v>2702</v>
      </c>
      <c r="F1403" s="162" t="s">
        <v>16</v>
      </c>
      <c r="G1403" s="162" t="str">
        <f>CHOOSE(MONTH(H1403), "Janvier", "Fevrier", "Mars", "Avril", "Mai", "Juin", "Juillet", "Aout", "Septembre", "Octobre", "Novembre", "Decembre")</f>
        <v>Novembre</v>
      </c>
      <c r="H1403" s="153">
        <v>42699</v>
      </c>
      <c r="I1403" s="84" t="s">
        <v>1051</v>
      </c>
      <c r="J1403" s="162" t="s">
        <v>1052</v>
      </c>
      <c r="K1403" s="162" t="s">
        <v>1063</v>
      </c>
      <c r="L1403" s="72"/>
      <c r="M1403" s="80" t="str">
        <f>IFERROR(VLOOKUP(K1403,REFERENCES!R:S,2,FALSE),"")</f>
        <v>Nombre</v>
      </c>
      <c r="N1403" s="75">
        <v>500</v>
      </c>
      <c r="O1403" s="75"/>
      <c r="P1403" s="75"/>
      <c r="Q1403" s="75"/>
      <c r="R1403" s="79" t="s">
        <v>1875</v>
      </c>
      <c r="S1403" s="75">
        <v>500</v>
      </c>
      <c r="U1403" s="162" t="s">
        <v>17</v>
      </c>
      <c r="V1403" s="162" t="s">
        <v>275</v>
      </c>
      <c r="W1403" s="86"/>
      <c r="X1403" s="73"/>
      <c r="AA1403" s="166" t="s">
        <v>2840</v>
      </c>
      <c r="AB1403" s="162" t="str">
        <f>UPPER(LEFT(A1403,3)&amp;YEAR(H1403)&amp;MONTH(H1403)&amp;DAY((H1403))&amp;LEFT(U1403,2)&amp;LEFT(V1403,2)&amp;LEFT(W1403,2))</f>
        <v>IFR20161125GRRO</v>
      </c>
      <c r="AC1403" s="162">
        <f>COUNTIF($AB$4:$AB$297,AB1403)</f>
        <v>0</v>
      </c>
      <c r="AD1403" s="162" t="str">
        <f>VLOOKUP(U1403,NIVEAUXADMIN!A:B,2,FALSE)</f>
        <v>HT08</v>
      </c>
      <c r="AE1403" s="162" t="str">
        <f>VLOOKUP(V1403,NIVEAUXADMIN!E:F,2,FALSE)</f>
        <v>HT08832</v>
      </c>
      <c r="AF1403" s="162" t="e">
        <f>VLOOKUP(W1403,NIVEAUXADMIN!I:J,2,FALSE)</f>
        <v>#N/A</v>
      </c>
      <c r="AG1403" s="162">
        <f>IF(SUMPRODUCT(($A$4:$A1403=A1403)*($V$4:$V1403=V1403))&gt;1,0,1)</f>
        <v>0</v>
      </c>
    </row>
    <row r="1404" spans="1:33" s="162" customFormat="1" ht="15" customHeight="1">
      <c r="A1404" s="162" t="s">
        <v>1191</v>
      </c>
      <c r="B1404" s="162" t="s">
        <v>1191</v>
      </c>
      <c r="C1404" s="162" t="s">
        <v>38</v>
      </c>
      <c r="D1404" s="162" t="s">
        <v>2702</v>
      </c>
      <c r="F1404" s="162" t="s">
        <v>16</v>
      </c>
      <c r="G1404" s="162" t="str">
        <f>CHOOSE(MONTH(H1404), "Janvier", "Fevrier", "Mars", "Avril", "Mai", "Juin", "Juillet", "Aout", "Septembre", "Octobre", "Novembre", "Decembre")</f>
        <v>Novembre</v>
      </c>
      <c r="H1404" s="153">
        <v>42699</v>
      </c>
      <c r="I1404" s="84" t="s">
        <v>1049</v>
      </c>
      <c r="J1404" s="162" t="s">
        <v>1053</v>
      </c>
      <c r="K1404" s="162" t="s">
        <v>1048</v>
      </c>
      <c r="L1404" s="72"/>
      <c r="M1404" s="80" t="str">
        <f>IFERROR(VLOOKUP(K1404,REFERENCES!R:S,2,FALSE),"")</f>
        <v>Nombre</v>
      </c>
      <c r="N1404" s="75">
        <v>500</v>
      </c>
      <c r="O1404" s="75"/>
      <c r="P1404" s="75"/>
      <c r="Q1404" s="75"/>
      <c r="R1404" s="79" t="s">
        <v>1875</v>
      </c>
      <c r="S1404" s="75">
        <v>500</v>
      </c>
      <c r="U1404" s="162" t="s">
        <v>17</v>
      </c>
      <c r="V1404" s="162" t="s">
        <v>275</v>
      </c>
      <c r="W1404" s="86"/>
      <c r="X1404" s="73"/>
      <c r="AA1404" s="166" t="s">
        <v>2840</v>
      </c>
      <c r="AB1404" s="162" t="str">
        <f>UPPER(LEFT(A1404,3)&amp;YEAR(H1404)&amp;MONTH(H1404)&amp;DAY((H1404))&amp;LEFT(U1404,2)&amp;LEFT(V1404,2)&amp;LEFT(W1404,2))</f>
        <v>IFR20161125GRRO</v>
      </c>
      <c r="AC1404" s="162">
        <f>COUNTIF($AB$4:$AB$297,AB1404)</f>
        <v>0</v>
      </c>
      <c r="AD1404" s="162" t="str">
        <f>VLOOKUP(U1404,NIVEAUXADMIN!A:B,2,FALSE)</f>
        <v>HT08</v>
      </c>
      <c r="AE1404" s="162" t="str">
        <f>VLOOKUP(V1404,NIVEAUXADMIN!E:F,2,FALSE)</f>
        <v>HT08832</v>
      </c>
      <c r="AF1404" s="162" t="e">
        <f>VLOOKUP(W1404,NIVEAUXADMIN!I:J,2,FALSE)</f>
        <v>#N/A</v>
      </c>
      <c r="AG1404" s="162">
        <f>IF(SUMPRODUCT(($A$4:$A1404=A1404)*($V$4:$V1404=V1404))&gt;1,0,1)</f>
        <v>0</v>
      </c>
    </row>
    <row r="1405" spans="1:33" s="162" customFormat="1" ht="15" customHeight="1">
      <c r="A1405" s="162" t="s">
        <v>1191</v>
      </c>
      <c r="B1405" s="162" t="s">
        <v>1191</v>
      </c>
      <c r="C1405" s="162" t="s">
        <v>38</v>
      </c>
      <c r="D1405" s="162" t="s">
        <v>2702</v>
      </c>
      <c r="F1405" s="162" t="s">
        <v>16</v>
      </c>
      <c r="G1405" s="162" t="str">
        <f>CHOOSE(MONTH(H1405), "Janvier", "Fevrier", "Mars", "Avril", "Mai", "Juin", "Juillet", "Aout", "Septembre", "Octobre", "Novembre", "Decembre")</f>
        <v>Novembre</v>
      </c>
      <c r="H1405" s="153">
        <v>42699</v>
      </c>
      <c r="I1405" s="84" t="s">
        <v>1051</v>
      </c>
      <c r="J1405" s="162" t="s">
        <v>1052</v>
      </c>
      <c r="K1405" s="162" t="s">
        <v>1062</v>
      </c>
      <c r="L1405" s="72"/>
      <c r="M1405" s="80" t="str">
        <f>IFERROR(VLOOKUP(K1405,REFERENCES!R:S,2,FALSE),"")</f>
        <v>Nombre</v>
      </c>
      <c r="N1405" s="75">
        <v>800</v>
      </c>
      <c r="O1405" s="75"/>
      <c r="P1405" s="75"/>
      <c r="Q1405" s="75"/>
      <c r="R1405" s="79" t="s">
        <v>1875</v>
      </c>
      <c r="S1405" s="75">
        <v>800</v>
      </c>
      <c r="U1405" s="162" t="s">
        <v>17</v>
      </c>
      <c r="V1405" s="162" t="s">
        <v>255</v>
      </c>
      <c r="W1405" s="86"/>
      <c r="X1405" s="73"/>
      <c r="AA1405" s="166" t="s">
        <v>2841</v>
      </c>
      <c r="AB1405" s="162" t="str">
        <f>UPPER(LEFT(A1405,3)&amp;YEAR(H1405)&amp;MONTH(H1405)&amp;DAY((H1405))&amp;LEFT(U1405,2)&amp;LEFT(V1405,2)&amp;LEFT(W1405,2))</f>
        <v>IFR20161125GRCH</v>
      </c>
      <c r="AC1405" s="162">
        <f>COUNTIF($AB$4:$AB$297,AB1405)</f>
        <v>0</v>
      </c>
      <c r="AD1405" s="162" t="str">
        <f>VLOOKUP(U1405,NIVEAUXADMIN!A:B,2,FALSE)</f>
        <v>HT08</v>
      </c>
      <c r="AE1405" s="162" t="str">
        <f>VLOOKUP(V1405,NIVEAUXADMIN!E:F,2,FALSE)</f>
        <v>HT08815</v>
      </c>
      <c r="AF1405" s="162" t="e">
        <f>VLOOKUP(W1405,NIVEAUXADMIN!I:J,2,FALSE)</f>
        <v>#N/A</v>
      </c>
      <c r="AG1405" s="162">
        <f>IF(SUMPRODUCT(($A$4:$A1405=A1405)*($V$4:$V1405=V1405))&gt;1,0,1)</f>
        <v>1</v>
      </c>
    </row>
    <row r="1406" spans="1:33" s="162" customFormat="1" ht="15" customHeight="1">
      <c r="A1406" s="162" t="s">
        <v>1191</v>
      </c>
      <c r="B1406" s="162" t="s">
        <v>1191</v>
      </c>
      <c r="C1406" s="162" t="s">
        <v>38</v>
      </c>
      <c r="D1406" s="162" t="s">
        <v>2702</v>
      </c>
      <c r="F1406" s="162" t="s">
        <v>16</v>
      </c>
      <c r="G1406" s="162" t="str">
        <f>CHOOSE(MONTH(H1406), "Janvier", "Fevrier", "Mars", "Avril", "Mai", "Juin", "Juillet", "Aout", "Septembre", "Octobre", "Novembre", "Decembre")</f>
        <v>Novembre</v>
      </c>
      <c r="H1406" s="153">
        <v>42699</v>
      </c>
      <c r="I1406" s="84" t="s">
        <v>1051</v>
      </c>
      <c r="J1406" s="162" t="s">
        <v>1052</v>
      </c>
      <c r="K1406" s="162" t="s">
        <v>1063</v>
      </c>
      <c r="L1406" s="72"/>
      <c r="M1406" s="80" t="str">
        <f>IFERROR(VLOOKUP(K1406,REFERENCES!R:S,2,FALSE),"")</f>
        <v>Nombre</v>
      </c>
      <c r="N1406" s="75">
        <v>800</v>
      </c>
      <c r="O1406" s="75"/>
      <c r="P1406" s="75"/>
      <c r="Q1406" s="75"/>
      <c r="R1406" s="79" t="s">
        <v>1875</v>
      </c>
      <c r="S1406" s="75">
        <v>800</v>
      </c>
      <c r="U1406" s="162" t="s">
        <v>17</v>
      </c>
      <c r="V1406" s="162" t="s">
        <v>255</v>
      </c>
      <c r="W1406" s="86"/>
      <c r="X1406" s="73"/>
      <c r="AA1406" s="166" t="s">
        <v>2841</v>
      </c>
      <c r="AB1406" s="162" t="str">
        <f>UPPER(LEFT(A1406,3)&amp;YEAR(H1406)&amp;MONTH(H1406)&amp;DAY((H1406))&amp;LEFT(U1406,2)&amp;LEFT(V1406,2)&amp;LEFT(W1406,2))</f>
        <v>IFR20161125GRCH</v>
      </c>
      <c r="AC1406" s="162">
        <f>COUNTIF($AB$4:$AB$297,AB1406)</f>
        <v>0</v>
      </c>
      <c r="AD1406" s="162" t="str">
        <f>VLOOKUP(U1406,NIVEAUXADMIN!A:B,2,FALSE)</f>
        <v>HT08</v>
      </c>
      <c r="AE1406" s="162" t="str">
        <f>VLOOKUP(V1406,NIVEAUXADMIN!E:F,2,FALSE)</f>
        <v>HT08815</v>
      </c>
      <c r="AF1406" s="162" t="e">
        <f>VLOOKUP(W1406,NIVEAUXADMIN!I:J,2,FALSE)</f>
        <v>#N/A</v>
      </c>
      <c r="AG1406" s="162">
        <f>IF(SUMPRODUCT(($A$4:$A1406=A1406)*($V$4:$V1406=V1406))&gt;1,0,1)</f>
        <v>0</v>
      </c>
    </row>
    <row r="1407" spans="1:33" s="162" customFormat="1" ht="15" customHeight="1">
      <c r="A1407" s="162" t="s">
        <v>1191</v>
      </c>
      <c r="B1407" s="162" t="s">
        <v>1191</v>
      </c>
      <c r="C1407" s="162" t="s">
        <v>38</v>
      </c>
      <c r="D1407" s="162" t="s">
        <v>2702</v>
      </c>
      <c r="F1407" s="162" t="s">
        <v>16</v>
      </c>
      <c r="G1407" s="162" t="str">
        <f>CHOOSE(MONTH(H1407), "Janvier", "Fevrier", "Mars", "Avril", "Mai", "Juin", "Juillet", "Aout", "Septembre", "Octobre", "Novembre", "Decembre")</f>
        <v>Novembre</v>
      </c>
      <c r="H1407" s="153">
        <v>42699</v>
      </c>
      <c r="I1407" s="84" t="s">
        <v>1049</v>
      </c>
      <c r="J1407" s="162" t="s">
        <v>1053</v>
      </c>
      <c r="K1407" s="162" t="s">
        <v>1048</v>
      </c>
      <c r="L1407" s="72"/>
      <c r="M1407" s="80" t="str">
        <f>IFERROR(VLOOKUP(K1407,REFERENCES!R:S,2,FALSE),"")</f>
        <v>Nombre</v>
      </c>
      <c r="N1407" s="75">
        <v>800</v>
      </c>
      <c r="O1407" s="75"/>
      <c r="P1407" s="75"/>
      <c r="Q1407" s="75"/>
      <c r="R1407" s="79" t="s">
        <v>1875</v>
      </c>
      <c r="S1407" s="75">
        <v>800</v>
      </c>
      <c r="U1407" s="162" t="s">
        <v>17</v>
      </c>
      <c r="V1407" s="162" t="s">
        <v>255</v>
      </c>
      <c r="W1407" s="86"/>
      <c r="X1407" s="73"/>
      <c r="AA1407" s="166" t="s">
        <v>2841</v>
      </c>
      <c r="AB1407" s="162" t="str">
        <f>UPPER(LEFT(A1407,3)&amp;YEAR(H1407)&amp;MONTH(H1407)&amp;DAY((H1407))&amp;LEFT(U1407,2)&amp;LEFT(V1407,2)&amp;LEFT(W1407,2))</f>
        <v>IFR20161125GRCH</v>
      </c>
      <c r="AC1407" s="162">
        <f>COUNTIF($AB$4:$AB$297,AB1407)</f>
        <v>0</v>
      </c>
      <c r="AD1407" s="162" t="str">
        <f>VLOOKUP(U1407,NIVEAUXADMIN!A:B,2,FALSE)</f>
        <v>HT08</v>
      </c>
      <c r="AE1407" s="162" t="str">
        <f>VLOOKUP(V1407,NIVEAUXADMIN!E:F,2,FALSE)</f>
        <v>HT08815</v>
      </c>
      <c r="AF1407" s="162" t="e">
        <f>VLOOKUP(W1407,NIVEAUXADMIN!I:J,2,FALSE)</f>
        <v>#N/A</v>
      </c>
      <c r="AG1407" s="162">
        <f>IF(SUMPRODUCT(($A$4:$A1407=A1407)*($V$4:$V1407=V1407))&gt;1,0,1)</f>
        <v>0</v>
      </c>
    </row>
    <row r="1408" spans="1:33" s="162" customFormat="1" ht="15" customHeight="1">
      <c r="A1408" s="162" t="s">
        <v>1191</v>
      </c>
      <c r="B1408" s="162" t="s">
        <v>1191</v>
      </c>
      <c r="C1408" s="162" t="s">
        <v>38</v>
      </c>
      <c r="D1408" s="162" t="s">
        <v>2702</v>
      </c>
      <c r="F1408" s="162" t="s">
        <v>16</v>
      </c>
      <c r="G1408" s="162" t="str">
        <f>CHOOSE(MONTH(H1408), "Janvier", "Fevrier", "Mars", "Avril", "Mai", "Juin", "Juillet", "Aout", "Septembre", "Octobre", "Novembre", "Decembre")</f>
        <v>Novembre</v>
      </c>
      <c r="H1408" s="153">
        <v>42702</v>
      </c>
      <c r="I1408" s="84" t="s">
        <v>1051</v>
      </c>
      <c r="J1408" s="162" t="s">
        <v>1052</v>
      </c>
      <c r="K1408" s="162" t="s">
        <v>1062</v>
      </c>
      <c r="L1408" s="72"/>
      <c r="M1408" s="80" t="str">
        <f>IFERROR(VLOOKUP(K1408,REFERENCES!R:S,2,FALSE),"")</f>
        <v>Nombre</v>
      </c>
      <c r="N1408" s="75">
        <v>600</v>
      </c>
      <c r="O1408" s="75"/>
      <c r="P1408" s="75"/>
      <c r="Q1408" s="75"/>
      <c r="R1408" s="79" t="s">
        <v>1875</v>
      </c>
      <c r="S1408" s="75">
        <v>600</v>
      </c>
      <c r="U1408" s="162" t="s">
        <v>17</v>
      </c>
      <c r="V1408" s="162" t="s">
        <v>266</v>
      </c>
      <c r="W1408" s="86"/>
      <c r="X1408" s="73"/>
      <c r="AA1408" s="166" t="s">
        <v>2842</v>
      </c>
      <c r="AB1408" s="162" t="str">
        <f>UPPER(LEFT(A1408,3)&amp;YEAR(H1408)&amp;MONTH(H1408)&amp;DAY((H1408))&amp;LEFT(U1408,2)&amp;LEFT(V1408,2)&amp;LEFT(W1408,2))</f>
        <v>IFR20161128GRLE</v>
      </c>
      <c r="AC1408" s="162">
        <f>COUNTIF($AB$4:$AB$297,AB1408)</f>
        <v>0</v>
      </c>
      <c r="AD1408" s="162" t="str">
        <f>VLOOKUP(U1408,NIVEAUXADMIN!A:B,2,FALSE)</f>
        <v>HT08</v>
      </c>
      <c r="AE1408" s="162" t="str">
        <f>VLOOKUP(V1408,NIVEAUXADMIN!E:F,2,FALSE)</f>
        <v>HT08823</v>
      </c>
      <c r="AF1408" s="162" t="e">
        <f>VLOOKUP(W1408,NIVEAUXADMIN!I:J,2,FALSE)</f>
        <v>#N/A</v>
      </c>
      <c r="AG1408" s="162">
        <f>IF(SUMPRODUCT(($A$4:$A1408=A1408)*($V$4:$V1408=V1408))&gt;1,0,1)</f>
        <v>1</v>
      </c>
    </row>
    <row r="1409" spans="1:33" s="162" customFormat="1" ht="15" customHeight="1">
      <c r="A1409" s="162" t="s">
        <v>1191</v>
      </c>
      <c r="B1409" s="162" t="s">
        <v>1191</v>
      </c>
      <c r="C1409" s="162" t="s">
        <v>38</v>
      </c>
      <c r="D1409" s="162" t="s">
        <v>2702</v>
      </c>
      <c r="F1409" s="162" t="s">
        <v>16</v>
      </c>
      <c r="G1409" s="162" t="str">
        <f>CHOOSE(MONTH(H1409), "Janvier", "Fevrier", "Mars", "Avril", "Mai", "Juin", "Juillet", "Aout", "Septembre", "Octobre", "Novembre", "Decembre")</f>
        <v>Novembre</v>
      </c>
      <c r="H1409" s="153">
        <v>42702</v>
      </c>
      <c r="I1409" s="84" t="s">
        <v>1051</v>
      </c>
      <c r="J1409" s="162" t="s">
        <v>1052</v>
      </c>
      <c r="K1409" s="162" t="s">
        <v>1063</v>
      </c>
      <c r="L1409" s="72"/>
      <c r="M1409" s="80" t="str">
        <f>IFERROR(VLOOKUP(K1409,REFERENCES!R:S,2,FALSE),"")</f>
        <v>Nombre</v>
      </c>
      <c r="N1409" s="75">
        <v>600</v>
      </c>
      <c r="O1409" s="75"/>
      <c r="P1409" s="75"/>
      <c r="Q1409" s="75"/>
      <c r="R1409" s="79" t="s">
        <v>1875</v>
      </c>
      <c r="S1409" s="75">
        <v>600</v>
      </c>
      <c r="U1409" s="162" t="s">
        <v>17</v>
      </c>
      <c r="V1409" s="162" t="s">
        <v>266</v>
      </c>
      <c r="W1409" s="86"/>
      <c r="X1409" s="73"/>
      <c r="AA1409" s="166" t="s">
        <v>2842</v>
      </c>
      <c r="AB1409" s="162" t="str">
        <f>UPPER(LEFT(A1409,3)&amp;YEAR(H1409)&amp;MONTH(H1409)&amp;DAY((H1409))&amp;LEFT(U1409,2)&amp;LEFT(V1409,2)&amp;LEFT(W1409,2))</f>
        <v>IFR20161128GRLE</v>
      </c>
      <c r="AC1409" s="162">
        <f>COUNTIF($AB$4:$AB$297,AB1409)</f>
        <v>0</v>
      </c>
      <c r="AD1409" s="162" t="str">
        <f>VLOOKUP(U1409,NIVEAUXADMIN!A:B,2,FALSE)</f>
        <v>HT08</v>
      </c>
      <c r="AE1409" s="162" t="str">
        <f>VLOOKUP(V1409,NIVEAUXADMIN!E:F,2,FALSE)</f>
        <v>HT08823</v>
      </c>
      <c r="AF1409" s="162" t="e">
        <f>VLOOKUP(W1409,NIVEAUXADMIN!I:J,2,FALSE)</f>
        <v>#N/A</v>
      </c>
      <c r="AG1409" s="162">
        <f>IF(SUMPRODUCT(($A$4:$A1409=A1409)*($V$4:$V1409=V1409))&gt;1,0,1)</f>
        <v>0</v>
      </c>
    </row>
    <row r="1410" spans="1:33" s="162" customFormat="1" ht="15" customHeight="1">
      <c r="A1410" s="162" t="s">
        <v>1191</v>
      </c>
      <c r="B1410" s="162" t="s">
        <v>1191</v>
      </c>
      <c r="C1410" s="162" t="s">
        <v>38</v>
      </c>
      <c r="D1410" s="162" t="s">
        <v>2702</v>
      </c>
      <c r="F1410" s="162" t="s">
        <v>16</v>
      </c>
      <c r="G1410" s="162" t="str">
        <f>CHOOSE(MONTH(H1410), "Janvier", "Fevrier", "Mars", "Avril", "Mai", "Juin", "Juillet", "Aout", "Septembre", "Octobre", "Novembre", "Decembre")</f>
        <v>Novembre</v>
      </c>
      <c r="H1410" s="153">
        <v>42702</v>
      </c>
      <c r="I1410" s="84" t="s">
        <v>1049</v>
      </c>
      <c r="J1410" s="162" t="s">
        <v>1053</v>
      </c>
      <c r="K1410" s="162" t="s">
        <v>1048</v>
      </c>
      <c r="L1410" s="72"/>
      <c r="M1410" s="80" t="str">
        <f>IFERROR(VLOOKUP(K1410,REFERENCES!R:S,2,FALSE),"")</f>
        <v>Nombre</v>
      </c>
      <c r="N1410" s="75">
        <v>600</v>
      </c>
      <c r="O1410" s="75"/>
      <c r="P1410" s="75"/>
      <c r="Q1410" s="75"/>
      <c r="R1410" s="79" t="s">
        <v>1875</v>
      </c>
      <c r="S1410" s="75">
        <v>600</v>
      </c>
      <c r="U1410" s="162" t="s">
        <v>17</v>
      </c>
      <c r="V1410" s="162" t="s">
        <v>266</v>
      </c>
      <c r="W1410" s="86"/>
      <c r="X1410" s="73"/>
      <c r="AA1410" s="166" t="s">
        <v>2842</v>
      </c>
      <c r="AB1410" s="162" t="str">
        <f>UPPER(LEFT(A1410,3)&amp;YEAR(H1410)&amp;MONTH(H1410)&amp;DAY((H1410))&amp;LEFT(U1410,2)&amp;LEFT(V1410,2)&amp;LEFT(W1410,2))</f>
        <v>IFR20161128GRLE</v>
      </c>
      <c r="AC1410" s="162">
        <f>COUNTIF($AB$4:$AB$297,AB1410)</f>
        <v>0</v>
      </c>
      <c r="AD1410" s="162" t="str">
        <f>VLOOKUP(U1410,NIVEAUXADMIN!A:B,2,FALSE)</f>
        <v>HT08</v>
      </c>
      <c r="AE1410" s="162" t="str">
        <f>VLOOKUP(V1410,NIVEAUXADMIN!E:F,2,FALSE)</f>
        <v>HT08823</v>
      </c>
      <c r="AF1410" s="162" t="e">
        <f>VLOOKUP(W1410,NIVEAUXADMIN!I:J,2,FALSE)</f>
        <v>#N/A</v>
      </c>
      <c r="AG1410" s="162">
        <f>IF(SUMPRODUCT(($A$4:$A1410=A1410)*($V$4:$V1410=V1410))&gt;1,0,1)</f>
        <v>0</v>
      </c>
    </row>
    <row r="1411" spans="1:33" s="162" customFormat="1" ht="15" customHeight="1">
      <c r="A1411" s="162" t="s">
        <v>1191</v>
      </c>
      <c r="B1411" s="162" t="s">
        <v>1191</v>
      </c>
      <c r="C1411" s="162" t="s">
        <v>38</v>
      </c>
      <c r="D1411" s="162" t="s">
        <v>2702</v>
      </c>
      <c r="F1411" s="162" t="s">
        <v>16</v>
      </c>
      <c r="G1411" s="162" t="str">
        <f>CHOOSE(MONTH(H1411), "Janvier", "Fevrier", "Mars", "Avril", "Mai", "Juin", "Juillet", "Aout", "Septembre", "Octobre", "Novembre", "Decembre")</f>
        <v>Novembre</v>
      </c>
      <c r="H1411" s="153">
        <v>42703</v>
      </c>
      <c r="I1411" s="84" t="s">
        <v>1051</v>
      </c>
      <c r="J1411" s="162" t="s">
        <v>1052</v>
      </c>
      <c r="K1411" s="162" t="s">
        <v>1062</v>
      </c>
      <c r="L1411" s="72"/>
      <c r="M1411" s="80" t="str">
        <f>IFERROR(VLOOKUP(K1411,REFERENCES!R:S,2,FALSE),"")</f>
        <v>Nombre</v>
      </c>
      <c r="N1411" s="75">
        <v>400</v>
      </c>
      <c r="O1411" s="75"/>
      <c r="P1411" s="75"/>
      <c r="Q1411" s="75"/>
      <c r="R1411" s="79" t="s">
        <v>1875</v>
      </c>
      <c r="S1411" s="75">
        <v>400</v>
      </c>
      <c r="U1411" s="162" t="s">
        <v>17</v>
      </c>
      <c r="V1411" s="162" t="s">
        <v>236</v>
      </c>
      <c r="W1411" s="86"/>
      <c r="X1411" s="73"/>
      <c r="AA1411" s="166" t="s">
        <v>2843</v>
      </c>
      <c r="AB1411" s="162" t="str">
        <f>UPPER(LEFT(A1411,3)&amp;YEAR(H1411)&amp;MONTH(H1411)&amp;DAY((H1411))&amp;LEFT(U1411,2)&amp;LEFT(V1411,2)&amp;LEFT(W1411,2))</f>
        <v>IFR20161129GRAN</v>
      </c>
      <c r="AC1411" s="162">
        <f>COUNTIF($AB$4:$AB$297,AB1411)</f>
        <v>0</v>
      </c>
      <c r="AD1411" s="162" t="str">
        <f>VLOOKUP(U1411,NIVEAUXADMIN!A:B,2,FALSE)</f>
        <v>HT08</v>
      </c>
      <c r="AE1411" s="162" t="str">
        <f>VLOOKUP(V1411,NIVEAUXADMIN!E:F,2,FALSE)</f>
        <v>HT08821</v>
      </c>
      <c r="AF1411" s="162" t="e">
        <f>VLOOKUP(W1411,NIVEAUXADMIN!I:J,2,FALSE)</f>
        <v>#N/A</v>
      </c>
      <c r="AG1411" s="162">
        <f>IF(SUMPRODUCT(($A$4:$A1411=A1411)*($V$4:$V1411=V1411))&gt;1,0,1)</f>
        <v>1</v>
      </c>
    </row>
    <row r="1412" spans="1:33" s="162" customFormat="1" ht="15" customHeight="1">
      <c r="A1412" s="162" t="s">
        <v>1191</v>
      </c>
      <c r="B1412" s="162" t="s">
        <v>1191</v>
      </c>
      <c r="C1412" s="162" t="s">
        <v>38</v>
      </c>
      <c r="D1412" s="162" t="s">
        <v>2702</v>
      </c>
      <c r="F1412" s="162" t="s">
        <v>16</v>
      </c>
      <c r="G1412" s="162" t="str">
        <f>CHOOSE(MONTH(H1412), "Janvier", "Fevrier", "Mars", "Avril", "Mai", "Juin", "Juillet", "Aout", "Septembre", "Octobre", "Novembre", "Decembre")</f>
        <v>Novembre</v>
      </c>
      <c r="H1412" s="153">
        <v>42703</v>
      </c>
      <c r="I1412" s="84" t="s">
        <v>1051</v>
      </c>
      <c r="J1412" s="162" t="s">
        <v>1052</v>
      </c>
      <c r="K1412" s="162" t="s">
        <v>1063</v>
      </c>
      <c r="L1412" s="72"/>
      <c r="M1412" s="80" t="str">
        <f>IFERROR(VLOOKUP(K1412,REFERENCES!R:S,2,FALSE),"")</f>
        <v>Nombre</v>
      </c>
      <c r="N1412" s="75">
        <v>400</v>
      </c>
      <c r="O1412" s="75"/>
      <c r="P1412" s="75"/>
      <c r="Q1412" s="75"/>
      <c r="R1412" s="79" t="s">
        <v>1875</v>
      </c>
      <c r="S1412" s="75">
        <v>400</v>
      </c>
      <c r="U1412" s="162" t="s">
        <v>17</v>
      </c>
      <c r="V1412" s="162" t="s">
        <v>236</v>
      </c>
      <c r="W1412" s="86"/>
      <c r="X1412" s="73"/>
      <c r="AA1412" s="166" t="s">
        <v>2843</v>
      </c>
      <c r="AB1412" s="162" t="str">
        <f>UPPER(LEFT(A1412,3)&amp;YEAR(H1412)&amp;MONTH(H1412)&amp;DAY((H1412))&amp;LEFT(U1412,2)&amp;LEFT(V1412,2)&amp;LEFT(W1412,2))</f>
        <v>IFR20161129GRAN</v>
      </c>
      <c r="AC1412" s="162">
        <f>COUNTIF($AB$4:$AB$297,AB1412)</f>
        <v>0</v>
      </c>
      <c r="AD1412" s="162" t="str">
        <f>VLOOKUP(U1412,NIVEAUXADMIN!A:B,2,FALSE)</f>
        <v>HT08</v>
      </c>
      <c r="AE1412" s="162" t="str">
        <f>VLOOKUP(V1412,NIVEAUXADMIN!E:F,2,FALSE)</f>
        <v>HT08821</v>
      </c>
      <c r="AF1412" s="162" t="e">
        <f>VLOOKUP(W1412,NIVEAUXADMIN!I:J,2,FALSE)</f>
        <v>#N/A</v>
      </c>
      <c r="AG1412" s="162">
        <f>IF(SUMPRODUCT(($A$4:$A1412=A1412)*($V$4:$V1412=V1412))&gt;1,0,1)</f>
        <v>0</v>
      </c>
    </row>
    <row r="1413" spans="1:33" s="162" customFormat="1" ht="15" customHeight="1">
      <c r="A1413" s="162" t="s">
        <v>1191</v>
      </c>
      <c r="B1413" s="162" t="s">
        <v>1191</v>
      </c>
      <c r="C1413" s="162" t="s">
        <v>38</v>
      </c>
      <c r="D1413" s="162" t="s">
        <v>2702</v>
      </c>
      <c r="F1413" s="162" t="s">
        <v>16</v>
      </c>
      <c r="G1413" s="162" t="str">
        <f>CHOOSE(MONTH(H1413), "Janvier", "Fevrier", "Mars", "Avril", "Mai", "Juin", "Juillet", "Aout", "Septembre", "Octobre", "Novembre", "Decembre")</f>
        <v>Novembre</v>
      </c>
      <c r="H1413" s="153">
        <v>42703</v>
      </c>
      <c r="I1413" s="84" t="s">
        <v>1049</v>
      </c>
      <c r="J1413" s="162" t="s">
        <v>1053</v>
      </c>
      <c r="K1413" s="162" t="s">
        <v>1048</v>
      </c>
      <c r="L1413" s="72"/>
      <c r="M1413" s="80" t="str">
        <f>IFERROR(VLOOKUP(K1413,REFERENCES!R:S,2,FALSE),"")</f>
        <v>Nombre</v>
      </c>
      <c r="N1413" s="75">
        <v>400</v>
      </c>
      <c r="O1413" s="75"/>
      <c r="P1413" s="75"/>
      <c r="Q1413" s="75"/>
      <c r="R1413" s="79" t="s">
        <v>1875</v>
      </c>
      <c r="S1413" s="75">
        <v>400</v>
      </c>
      <c r="U1413" s="162" t="s">
        <v>17</v>
      </c>
      <c r="V1413" s="162" t="s">
        <v>236</v>
      </c>
      <c r="W1413" s="86"/>
      <c r="X1413" s="73"/>
      <c r="AA1413" s="166" t="s">
        <v>2843</v>
      </c>
      <c r="AB1413" s="162" t="str">
        <f>UPPER(LEFT(A1413,3)&amp;YEAR(H1413)&amp;MONTH(H1413)&amp;DAY((H1413))&amp;LEFT(U1413,2)&amp;LEFT(V1413,2)&amp;LEFT(W1413,2))</f>
        <v>IFR20161129GRAN</v>
      </c>
      <c r="AC1413" s="162">
        <f>COUNTIF($AB$4:$AB$297,AB1413)</f>
        <v>0</v>
      </c>
      <c r="AD1413" s="162" t="str">
        <f>VLOOKUP(U1413,NIVEAUXADMIN!A:B,2,FALSE)</f>
        <v>HT08</v>
      </c>
      <c r="AE1413" s="162" t="str">
        <f>VLOOKUP(V1413,NIVEAUXADMIN!E:F,2,FALSE)</f>
        <v>HT08821</v>
      </c>
      <c r="AF1413" s="162" t="e">
        <f>VLOOKUP(W1413,NIVEAUXADMIN!I:J,2,FALSE)</f>
        <v>#N/A</v>
      </c>
      <c r="AG1413" s="162">
        <f>IF(SUMPRODUCT(($A$4:$A1413=A1413)*($V$4:$V1413=V1413))&gt;1,0,1)</f>
        <v>0</v>
      </c>
    </row>
    <row r="1414" spans="1:33" s="162" customFormat="1" ht="15" customHeight="1">
      <c r="A1414" s="162" t="s">
        <v>1191</v>
      </c>
      <c r="B1414" s="162" t="s">
        <v>1191</v>
      </c>
      <c r="C1414" s="162" t="s">
        <v>38</v>
      </c>
      <c r="D1414" s="162" t="s">
        <v>2702</v>
      </c>
      <c r="F1414" s="162" t="s">
        <v>16</v>
      </c>
      <c r="G1414" s="162" t="str">
        <f>CHOOSE(MONTH(H1414), "Janvier", "Fevrier", "Mars", "Avril", "Mai", "Juin", "Juillet", "Aout", "Septembre", "Octobre", "Novembre", "Decembre")</f>
        <v>Novembre</v>
      </c>
      <c r="H1414" s="153">
        <v>42703</v>
      </c>
      <c r="I1414" s="84" t="s">
        <v>1051</v>
      </c>
      <c r="J1414" s="162" t="s">
        <v>1052</v>
      </c>
      <c r="K1414" s="162" t="s">
        <v>1062</v>
      </c>
      <c r="L1414" s="72"/>
      <c r="M1414" s="80" t="str">
        <f>IFERROR(VLOOKUP(K1414,REFERENCES!R:S,2,FALSE),"")</f>
        <v>Nombre</v>
      </c>
      <c r="N1414" s="75">
        <v>300</v>
      </c>
      <c r="O1414" s="75"/>
      <c r="P1414" s="75"/>
      <c r="Q1414" s="75"/>
      <c r="R1414" s="79" t="s">
        <v>1875</v>
      </c>
      <c r="S1414" s="75">
        <v>300</v>
      </c>
      <c r="U1414" s="162" t="s">
        <v>17</v>
      </c>
      <c r="V1414" s="162" t="s">
        <v>248</v>
      </c>
      <c r="W1414" s="86"/>
      <c r="X1414" s="73"/>
      <c r="AA1414" s="166" t="s">
        <v>2844</v>
      </c>
      <c r="AB1414" s="162" t="str">
        <f>UPPER(LEFT(A1414,3)&amp;YEAR(H1414)&amp;MONTH(H1414)&amp;DAY((H1414))&amp;LEFT(U1414,2)&amp;LEFT(V1414,2)&amp;LEFT(W1414,2))</f>
        <v>IFR20161129GRBE</v>
      </c>
      <c r="AC1414" s="162">
        <f>COUNTIF($AB$4:$AB$297,AB1414)</f>
        <v>0</v>
      </c>
      <c r="AD1414" s="162" t="str">
        <f>VLOOKUP(U1414,NIVEAUXADMIN!A:B,2,FALSE)</f>
        <v>HT08</v>
      </c>
      <c r="AE1414" s="162" t="str">
        <f>VLOOKUP(V1414,NIVEAUXADMIN!E:F,2,FALSE)</f>
        <v>HT08833</v>
      </c>
      <c r="AF1414" s="162" t="e">
        <f>VLOOKUP(W1414,NIVEAUXADMIN!I:J,2,FALSE)</f>
        <v>#N/A</v>
      </c>
      <c r="AG1414" s="162">
        <f>IF(SUMPRODUCT(($A$4:$A1414=A1414)*($V$4:$V1414=V1414))&gt;1,0,1)</f>
        <v>1</v>
      </c>
    </row>
    <row r="1415" spans="1:33" s="162" customFormat="1" ht="15" customHeight="1">
      <c r="A1415" s="162" t="s">
        <v>1191</v>
      </c>
      <c r="B1415" s="162" t="s">
        <v>1191</v>
      </c>
      <c r="C1415" s="162" t="s">
        <v>38</v>
      </c>
      <c r="D1415" s="162" t="s">
        <v>2702</v>
      </c>
      <c r="F1415" s="162" t="s">
        <v>16</v>
      </c>
      <c r="G1415" s="162" t="str">
        <f>CHOOSE(MONTH(H1415), "Janvier", "Fevrier", "Mars", "Avril", "Mai", "Juin", "Juillet", "Aout", "Septembre", "Octobre", "Novembre", "Decembre")</f>
        <v>Novembre</v>
      </c>
      <c r="H1415" s="153">
        <v>42703</v>
      </c>
      <c r="I1415" s="84" t="s">
        <v>1051</v>
      </c>
      <c r="J1415" s="162" t="s">
        <v>1052</v>
      </c>
      <c r="K1415" s="162" t="s">
        <v>1063</v>
      </c>
      <c r="L1415" s="72"/>
      <c r="M1415" s="80" t="str">
        <f>IFERROR(VLOOKUP(K1415,REFERENCES!R:S,2,FALSE),"")</f>
        <v>Nombre</v>
      </c>
      <c r="N1415" s="75">
        <v>300</v>
      </c>
      <c r="O1415" s="75"/>
      <c r="P1415" s="75"/>
      <c r="Q1415" s="75"/>
      <c r="R1415" s="79" t="s">
        <v>1875</v>
      </c>
      <c r="S1415" s="75">
        <v>300</v>
      </c>
      <c r="U1415" s="162" t="s">
        <v>17</v>
      </c>
      <c r="V1415" s="162" t="s">
        <v>248</v>
      </c>
      <c r="W1415" s="86"/>
      <c r="X1415" s="73"/>
      <c r="AA1415" s="166" t="s">
        <v>2844</v>
      </c>
      <c r="AB1415" s="162" t="str">
        <f>UPPER(LEFT(A1415,3)&amp;YEAR(H1415)&amp;MONTH(H1415)&amp;DAY((H1415))&amp;LEFT(U1415,2)&amp;LEFT(V1415,2)&amp;LEFT(W1415,2))</f>
        <v>IFR20161129GRBE</v>
      </c>
      <c r="AC1415" s="162">
        <f>COUNTIF($AB$4:$AB$297,AB1415)</f>
        <v>0</v>
      </c>
      <c r="AD1415" s="162" t="str">
        <f>VLOOKUP(U1415,NIVEAUXADMIN!A:B,2,FALSE)</f>
        <v>HT08</v>
      </c>
      <c r="AE1415" s="162" t="str">
        <f>VLOOKUP(V1415,NIVEAUXADMIN!E:F,2,FALSE)</f>
        <v>HT08833</v>
      </c>
      <c r="AF1415" s="162" t="e">
        <f>VLOOKUP(W1415,NIVEAUXADMIN!I:J,2,FALSE)</f>
        <v>#N/A</v>
      </c>
      <c r="AG1415" s="162">
        <f>IF(SUMPRODUCT(($A$4:$A1415=A1415)*($V$4:$V1415=V1415))&gt;1,0,1)</f>
        <v>0</v>
      </c>
    </row>
    <row r="1416" spans="1:33" s="162" customFormat="1" ht="15" customHeight="1">
      <c r="A1416" s="162" t="s">
        <v>1191</v>
      </c>
      <c r="B1416" s="162" t="s">
        <v>1191</v>
      </c>
      <c r="C1416" s="162" t="s">
        <v>38</v>
      </c>
      <c r="D1416" s="162" t="s">
        <v>2702</v>
      </c>
      <c r="F1416" s="162" t="s">
        <v>16</v>
      </c>
      <c r="G1416" s="162" t="str">
        <f>CHOOSE(MONTH(H1416), "Janvier", "Fevrier", "Mars", "Avril", "Mai", "Juin", "Juillet", "Aout", "Septembre", "Octobre", "Novembre", "Decembre")</f>
        <v>Novembre</v>
      </c>
      <c r="H1416" s="153">
        <v>42703</v>
      </c>
      <c r="I1416" s="84" t="s">
        <v>1049</v>
      </c>
      <c r="J1416" s="162" t="s">
        <v>1053</v>
      </c>
      <c r="K1416" s="162" t="s">
        <v>1048</v>
      </c>
      <c r="L1416" s="72"/>
      <c r="M1416" s="80" t="str">
        <f>IFERROR(VLOOKUP(K1416,REFERENCES!R:S,2,FALSE),"")</f>
        <v>Nombre</v>
      </c>
      <c r="N1416" s="75">
        <v>300</v>
      </c>
      <c r="O1416" s="75"/>
      <c r="P1416" s="75"/>
      <c r="Q1416" s="75"/>
      <c r="R1416" s="79" t="s">
        <v>1875</v>
      </c>
      <c r="S1416" s="75">
        <v>300</v>
      </c>
      <c r="U1416" s="162" t="s">
        <v>17</v>
      </c>
      <c r="V1416" s="162" t="s">
        <v>248</v>
      </c>
      <c r="W1416" s="86"/>
      <c r="X1416" s="73"/>
      <c r="AA1416" s="166" t="s">
        <v>2844</v>
      </c>
      <c r="AB1416" s="162" t="str">
        <f>UPPER(LEFT(A1416,3)&amp;YEAR(H1416)&amp;MONTH(H1416)&amp;DAY((H1416))&amp;LEFT(U1416,2)&amp;LEFT(V1416,2)&amp;LEFT(W1416,2))</f>
        <v>IFR20161129GRBE</v>
      </c>
      <c r="AC1416" s="162">
        <f>COUNTIF($AB$4:$AB$297,AB1416)</f>
        <v>0</v>
      </c>
      <c r="AD1416" s="162" t="str">
        <f>VLOOKUP(U1416,NIVEAUXADMIN!A:B,2,FALSE)</f>
        <v>HT08</v>
      </c>
      <c r="AE1416" s="162" t="str">
        <f>VLOOKUP(V1416,NIVEAUXADMIN!E:F,2,FALSE)</f>
        <v>HT08833</v>
      </c>
      <c r="AF1416" s="162" t="e">
        <f>VLOOKUP(W1416,NIVEAUXADMIN!I:J,2,FALSE)</f>
        <v>#N/A</v>
      </c>
      <c r="AG1416" s="162">
        <f>IF(SUMPRODUCT(($A$4:$A1416=A1416)*($V$4:$V1416=V1416))&gt;1,0,1)</f>
        <v>0</v>
      </c>
    </row>
    <row r="1417" spans="1:33" s="162" customFormat="1" ht="15" customHeight="1">
      <c r="A1417" s="162" t="s">
        <v>1191</v>
      </c>
      <c r="B1417" s="162" t="s">
        <v>1191</v>
      </c>
      <c r="C1417" s="162" t="s">
        <v>38</v>
      </c>
      <c r="D1417" s="162" t="s">
        <v>2702</v>
      </c>
      <c r="F1417" s="162" t="s">
        <v>16</v>
      </c>
      <c r="G1417" s="162" t="str">
        <f>CHOOSE(MONTH(H1417), "Janvier", "Fevrier", "Mars", "Avril", "Mai", "Juin", "Juillet", "Aout", "Septembre", "Octobre", "Novembre", "Decembre")</f>
        <v>Decembre</v>
      </c>
      <c r="H1417" s="153">
        <v>42705</v>
      </c>
      <c r="I1417" s="84" t="s">
        <v>1051</v>
      </c>
      <c r="J1417" s="162" t="s">
        <v>1052</v>
      </c>
      <c r="K1417" s="162" t="s">
        <v>1062</v>
      </c>
      <c r="L1417" s="72"/>
      <c r="M1417" s="80" t="str">
        <f>IFERROR(VLOOKUP(K1417,REFERENCES!R:S,2,FALSE),"")</f>
        <v>Nombre</v>
      </c>
      <c r="N1417" s="75">
        <v>300</v>
      </c>
      <c r="O1417" s="75"/>
      <c r="P1417" s="75"/>
      <c r="Q1417" s="75"/>
      <c r="R1417" s="79" t="s">
        <v>1875</v>
      </c>
      <c r="S1417" s="75">
        <v>300</v>
      </c>
      <c r="U1417" s="162" t="s">
        <v>17</v>
      </c>
      <c r="V1417" s="162" t="s">
        <v>272</v>
      </c>
      <c r="W1417" s="86"/>
      <c r="X1417" s="73"/>
      <c r="AA1417" s="166" t="s">
        <v>2844</v>
      </c>
      <c r="AB1417" s="162" t="str">
        <f>UPPER(LEFT(A1417,3)&amp;YEAR(H1417)&amp;MONTH(H1417)&amp;DAY((H1417))&amp;LEFT(U1417,2)&amp;LEFT(V1417,2)&amp;LEFT(W1417,2))</f>
        <v>IFR2016121GRPE</v>
      </c>
      <c r="AC1417" s="162">
        <f>COUNTIF($AB$4:$AB$297,AB1417)</f>
        <v>0</v>
      </c>
      <c r="AD1417" s="162" t="str">
        <f>VLOOKUP(U1417,NIVEAUXADMIN!A:B,2,FALSE)</f>
        <v>HT08</v>
      </c>
      <c r="AE1417" s="162" t="str">
        <f>VLOOKUP(V1417,NIVEAUXADMIN!E:F,2,FALSE)</f>
        <v>HT08834</v>
      </c>
      <c r="AF1417" s="162" t="e">
        <f>VLOOKUP(W1417,NIVEAUXADMIN!I:J,2,FALSE)</f>
        <v>#N/A</v>
      </c>
      <c r="AG1417" s="162">
        <f>IF(SUMPRODUCT(($A$4:$A1417=A1417)*($V$4:$V1417=V1417))&gt;1,0,1)</f>
        <v>1</v>
      </c>
    </row>
    <row r="1418" spans="1:33" s="162" customFormat="1" ht="15" customHeight="1">
      <c r="A1418" s="162" t="s">
        <v>1191</v>
      </c>
      <c r="B1418" s="162" t="s">
        <v>1191</v>
      </c>
      <c r="C1418" s="162" t="s">
        <v>38</v>
      </c>
      <c r="D1418" s="162" t="s">
        <v>2702</v>
      </c>
      <c r="F1418" s="162" t="s">
        <v>16</v>
      </c>
      <c r="G1418" s="162" t="str">
        <f>CHOOSE(MONTH(H1418), "Janvier", "Fevrier", "Mars", "Avril", "Mai", "Juin", "Juillet", "Aout", "Septembre", "Octobre", "Novembre", "Decembre")</f>
        <v>Decembre</v>
      </c>
      <c r="H1418" s="153">
        <v>42705</v>
      </c>
      <c r="I1418" s="84" t="s">
        <v>1051</v>
      </c>
      <c r="J1418" s="162" t="s">
        <v>1052</v>
      </c>
      <c r="K1418" s="162" t="s">
        <v>1063</v>
      </c>
      <c r="L1418" s="72"/>
      <c r="M1418" s="80" t="str">
        <f>IFERROR(VLOOKUP(K1418,REFERENCES!R:S,2,FALSE),"")</f>
        <v>Nombre</v>
      </c>
      <c r="N1418" s="75">
        <v>300</v>
      </c>
      <c r="O1418" s="75"/>
      <c r="P1418" s="75"/>
      <c r="Q1418" s="75"/>
      <c r="R1418" s="79" t="s">
        <v>1875</v>
      </c>
      <c r="S1418" s="75">
        <v>300</v>
      </c>
      <c r="U1418" s="162" t="s">
        <v>17</v>
      </c>
      <c r="V1418" s="162" t="s">
        <v>272</v>
      </c>
      <c r="W1418" s="86"/>
      <c r="X1418" s="73"/>
      <c r="AA1418" s="166" t="s">
        <v>2844</v>
      </c>
      <c r="AB1418" s="162" t="str">
        <f>UPPER(LEFT(A1418,3)&amp;YEAR(H1418)&amp;MONTH(H1418)&amp;DAY((H1418))&amp;LEFT(U1418,2)&amp;LEFT(V1418,2)&amp;LEFT(W1418,2))</f>
        <v>IFR2016121GRPE</v>
      </c>
      <c r="AC1418" s="162">
        <f>COUNTIF($AB$4:$AB$297,AB1418)</f>
        <v>0</v>
      </c>
      <c r="AD1418" s="162" t="str">
        <f>VLOOKUP(U1418,NIVEAUXADMIN!A:B,2,FALSE)</f>
        <v>HT08</v>
      </c>
      <c r="AE1418" s="162" t="str">
        <f>VLOOKUP(V1418,NIVEAUXADMIN!E:F,2,FALSE)</f>
        <v>HT08834</v>
      </c>
      <c r="AF1418" s="162" t="e">
        <f>VLOOKUP(W1418,NIVEAUXADMIN!I:J,2,FALSE)</f>
        <v>#N/A</v>
      </c>
      <c r="AG1418" s="162">
        <f>IF(SUMPRODUCT(($A$4:$A1418=A1418)*($V$4:$V1418=V1418))&gt;1,0,1)</f>
        <v>0</v>
      </c>
    </row>
    <row r="1419" spans="1:33" s="162" customFormat="1" ht="15" customHeight="1">
      <c r="A1419" s="162" t="s">
        <v>1191</v>
      </c>
      <c r="B1419" s="162" t="s">
        <v>1191</v>
      </c>
      <c r="C1419" s="162" t="s">
        <v>38</v>
      </c>
      <c r="D1419" s="162" t="s">
        <v>2702</v>
      </c>
      <c r="F1419" s="162" t="s">
        <v>16</v>
      </c>
      <c r="G1419" s="162" t="str">
        <f>CHOOSE(MONTH(H1419), "Janvier", "Fevrier", "Mars", "Avril", "Mai", "Juin", "Juillet", "Aout", "Septembre", "Octobre", "Novembre", "Decembre")</f>
        <v>Decembre</v>
      </c>
      <c r="H1419" s="153">
        <v>42705</v>
      </c>
      <c r="I1419" s="84" t="s">
        <v>1049</v>
      </c>
      <c r="J1419" s="162" t="s">
        <v>1053</v>
      </c>
      <c r="K1419" s="162" t="s">
        <v>1048</v>
      </c>
      <c r="L1419" s="72"/>
      <c r="M1419" s="80" t="str">
        <f>IFERROR(VLOOKUP(K1419,REFERENCES!R:S,2,FALSE),"")</f>
        <v>Nombre</v>
      </c>
      <c r="N1419" s="75">
        <v>300</v>
      </c>
      <c r="O1419" s="75"/>
      <c r="P1419" s="75"/>
      <c r="Q1419" s="75"/>
      <c r="R1419" s="79" t="s">
        <v>1875</v>
      </c>
      <c r="S1419" s="75">
        <v>300</v>
      </c>
      <c r="U1419" s="162" t="s">
        <v>17</v>
      </c>
      <c r="V1419" s="162" t="s">
        <v>272</v>
      </c>
      <c r="W1419" s="86"/>
      <c r="X1419" s="73"/>
      <c r="AA1419" s="166" t="s">
        <v>2844</v>
      </c>
      <c r="AB1419" s="162" t="str">
        <f>UPPER(LEFT(A1419,3)&amp;YEAR(H1419)&amp;MONTH(H1419)&amp;DAY((H1419))&amp;LEFT(U1419,2)&amp;LEFT(V1419,2)&amp;LEFT(W1419,2))</f>
        <v>IFR2016121GRPE</v>
      </c>
      <c r="AC1419" s="162">
        <f>COUNTIF($AB$4:$AB$297,AB1419)</f>
        <v>0</v>
      </c>
      <c r="AD1419" s="162" t="str">
        <f>VLOOKUP(U1419,NIVEAUXADMIN!A:B,2,FALSE)</f>
        <v>HT08</v>
      </c>
      <c r="AE1419" s="162" t="str">
        <f>VLOOKUP(V1419,NIVEAUXADMIN!E:F,2,FALSE)</f>
        <v>HT08834</v>
      </c>
      <c r="AF1419" s="162" t="e">
        <f>VLOOKUP(W1419,NIVEAUXADMIN!I:J,2,FALSE)</f>
        <v>#N/A</v>
      </c>
      <c r="AG1419" s="162">
        <f>IF(SUMPRODUCT(($A$4:$A1419=A1419)*($V$4:$V1419=V1419))&gt;1,0,1)</f>
        <v>0</v>
      </c>
    </row>
    <row r="1420" spans="1:33" s="162" customFormat="1" ht="15" customHeight="1">
      <c r="A1420" s="162" t="s">
        <v>1191</v>
      </c>
      <c r="B1420" s="162" t="s">
        <v>1191</v>
      </c>
      <c r="C1420" s="162" t="s">
        <v>38</v>
      </c>
      <c r="D1420" s="162" t="s">
        <v>2702</v>
      </c>
      <c r="F1420" s="162" t="s">
        <v>16</v>
      </c>
      <c r="G1420" s="162" t="str">
        <f>CHOOSE(MONTH(H1420), "Janvier", "Fevrier", "Mars", "Avril", "Mai", "Juin", "Juillet", "Aout", "Septembre", "Octobre", "Novembre", "Decembre")</f>
        <v>Novembre</v>
      </c>
      <c r="H1420" s="153">
        <v>42699</v>
      </c>
      <c r="I1420" s="84" t="s">
        <v>1051</v>
      </c>
      <c r="J1420" s="162" t="s">
        <v>1052</v>
      </c>
      <c r="K1420" s="162" t="s">
        <v>1058</v>
      </c>
      <c r="L1420" s="72"/>
      <c r="M1420" s="80" t="str">
        <f>IFERROR(VLOOKUP(K1420,REFERENCES!R:S,2,FALSE),"")</f>
        <v>Nombre</v>
      </c>
      <c r="N1420" s="75">
        <v>500</v>
      </c>
      <c r="O1420" s="75"/>
      <c r="P1420" s="75"/>
      <c r="Q1420" s="75"/>
      <c r="R1420" s="79" t="s">
        <v>1875</v>
      </c>
      <c r="S1420" s="75">
        <v>500</v>
      </c>
      <c r="U1420" s="162" t="s">
        <v>17</v>
      </c>
      <c r="V1420" s="162" t="s">
        <v>275</v>
      </c>
      <c r="W1420" s="86"/>
      <c r="X1420" s="73"/>
      <c r="AA1420" s="166" t="s">
        <v>2840</v>
      </c>
      <c r="AB1420" s="162" t="str">
        <f>UPPER(LEFT(A1420,3)&amp;YEAR(H1420)&amp;MONTH(H1420)&amp;DAY((H1420))&amp;LEFT(U1420,2)&amp;LEFT(V1420,2)&amp;LEFT(W1420,2))</f>
        <v>IFR20161125GRRO</v>
      </c>
      <c r="AC1420" s="162">
        <f>COUNTIF($AB$4:$AB$297,AB1420)</f>
        <v>0</v>
      </c>
      <c r="AD1420" s="162" t="str">
        <f>VLOOKUP(U1420,NIVEAUXADMIN!A:B,2,FALSE)</f>
        <v>HT08</v>
      </c>
      <c r="AE1420" s="162" t="str">
        <f>VLOOKUP(V1420,NIVEAUXADMIN!E:F,2,FALSE)</f>
        <v>HT08832</v>
      </c>
      <c r="AF1420" s="162" t="e">
        <f>VLOOKUP(W1420,NIVEAUXADMIN!I:J,2,FALSE)</f>
        <v>#N/A</v>
      </c>
      <c r="AG1420" s="162">
        <f>IF(SUMPRODUCT(($A$4:$A1420=A1420)*($V$4:$V1420=V1420))&gt;1,0,1)</f>
        <v>0</v>
      </c>
    </row>
    <row r="1421" spans="1:33" s="162" customFormat="1" ht="15" customHeight="1">
      <c r="A1421" s="162" t="s">
        <v>1191</v>
      </c>
      <c r="B1421" s="162" t="s">
        <v>1191</v>
      </c>
      <c r="C1421" s="162" t="s">
        <v>38</v>
      </c>
      <c r="D1421" s="162" t="s">
        <v>2702</v>
      </c>
      <c r="F1421" s="162" t="s">
        <v>16</v>
      </c>
      <c r="G1421" s="162" t="str">
        <f>CHOOSE(MONTH(H1421), "Janvier", "Fevrier", "Mars", "Avril", "Mai", "Juin", "Juillet", "Aout", "Septembre", "Octobre", "Novembre", "Decembre")</f>
        <v>Novembre</v>
      </c>
      <c r="H1421" s="153">
        <v>42699</v>
      </c>
      <c r="I1421" s="84" t="s">
        <v>1051</v>
      </c>
      <c r="J1421" s="162" t="s">
        <v>1052</v>
      </c>
      <c r="K1421" s="162" t="s">
        <v>1058</v>
      </c>
      <c r="L1421" s="72"/>
      <c r="M1421" s="80" t="str">
        <f>IFERROR(VLOOKUP(K1421,REFERENCES!R:S,2,FALSE),"")</f>
        <v>Nombre</v>
      </c>
      <c r="N1421" s="75">
        <v>800</v>
      </c>
      <c r="O1421" s="75"/>
      <c r="P1421" s="75"/>
      <c r="Q1421" s="75"/>
      <c r="R1421" s="79" t="s">
        <v>1875</v>
      </c>
      <c r="S1421" s="75">
        <v>800</v>
      </c>
      <c r="U1421" s="162" t="s">
        <v>17</v>
      </c>
      <c r="V1421" s="162" t="s">
        <v>255</v>
      </c>
      <c r="W1421" s="86"/>
      <c r="X1421" s="73"/>
      <c r="AA1421" s="166" t="s">
        <v>2841</v>
      </c>
      <c r="AB1421" s="162" t="str">
        <f>UPPER(LEFT(A1421,3)&amp;YEAR(H1421)&amp;MONTH(H1421)&amp;DAY((H1421))&amp;LEFT(U1421,2)&amp;LEFT(V1421,2)&amp;LEFT(W1421,2))</f>
        <v>IFR20161125GRCH</v>
      </c>
      <c r="AC1421" s="162">
        <f>COUNTIF($AB$4:$AB$297,AB1421)</f>
        <v>0</v>
      </c>
      <c r="AD1421" s="162" t="str">
        <f>VLOOKUP(U1421,NIVEAUXADMIN!A:B,2,FALSE)</f>
        <v>HT08</v>
      </c>
      <c r="AE1421" s="162" t="str">
        <f>VLOOKUP(V1421,NIVEAUXADMIN!E:F,2,FALSE)</f>
        <v>HT08815</v>
      </c>
      <c r="AF1421" s="162" t="e">
        <f>VLOOKUP(W1421,NIVEAUXADMIN!I:J,2,FALSE)</f>
        <v>#N/A</v>
      </c>
      <c r="AG1421" s="162">
        <f>IF(SUMPRODUCT(($A$4:$A1421=A1421)*($V$4:$V1421=V1421))&gt;1,0,1)</f>
        <v>0</v>
      </c>
    </row>
    <row r="1422" spans="1:33" s="162" customFormat="1" ht="15" customHeight="1">
      <c r="A1422" s="162" t="s">
        <v>1191</v>
      </c>
      <c r="B1422" s="162" t="s">
        <v>1191</v>
      </c>
      <c r="C1422" s="162" t="s">
        <v>38</v>
      </c>
      <c r="D1422" s="162" t="s">
        <v>2702</v>
      </c>
      <c r="F1422" s="162" t="s">
        <v>16</v>
      </c>
      <c r="G1422" s="162" t="str">
        <f>CHOOSE(MONTH(H1422), "Janvier", "Fevrier", "Mars", "Avril", "Mai", "Juin", "Juillet", "Aout", "Septembre", "Octobre", "Novembre", "Decembre")</f>
        <v>Novembre</v>
      </c>
      <c r="H1422" s="153">
        <v>42702</v>
      </c>
      <c r="I1422" s="84" t="s">
        <v>1051</v>
      </c>
      <c r="J1422" s="162" t="s">
        <v>1052</v>
      </c>
      <c r="K1422" s="162" t="s">
        <v>1058</v>
      </c>
      <c r="L1422" s="72"/>
      <c r="M1422" s="80" t="str">
        <f>IFERROR(VLOOKUP(K1422,REFERENCES!R:S,2,FALSE),"")</f>
        <v>Nombre</v>
      </c>
      <c r="N1422" s="75">
        <v>600</v>
      </c>
      <c r="O1422" s="75"/>
      <c r="P1422" s="75"/>
      <c r="Q1422" s="75"/>
      <c r="R1422" s="79" t="s">
        <v>1875</v>
      </c>
      <c r="S1422" s="75">
        <v>600</v>
      </c>
      <c r="U1422" s="162" t="s">
        <v>17</v>
      </c>
      <c r="V1422" s="162" t="s">
        <v>266</v>
      </c>
      <c r="W1422" s="86"/>
      <c r="X1422" s="73"/>
      <c r="AA1422" s="166" t="s">
        <v>2842</v>
      </c>
      <c r="AB1422" s="162" t="str">
        <f>UPPER(LEFT(A1422,3)&amp;YEAR(H1422)&amp;MONTH(H1422)&amp;DAY((H1422))&amp;LEFT(U1422,2)&amp;LEFT(V1422,2)&amp;LEFT(W1422,2))</f>
        <v>IFR20161128GRLE</v>
      </c>
      <c r="AC1422" s="162">
        <f>COUNTIF($AB$4:$AB$297,AB1422)</f>
        <v>0</v>
      </c>
      <c r="AD1422" s="162" t="str">
        <f>VLOOKUP(U1422,NIVEAUXADMIN!A:B,2,FALSE)</f>
        <v>HT08</v>
      </c>
      <c r="AE1422" s="162" t="str">
        <f>VLOOKUP(V1422,NIVEAUXADMIN!E:F,2,FALSE)</f>
        <v>HT08823</v>
      </c>
      <c r="AF1422" s="162" t="e">
        <f>VLOOKUP(W1422,NIVEAUXADMIN!I:J,2,FALSE)</f>
        <v>#N/A</v>
      </c>
      <c r="AG1422" s="162">
        <f>IF(SUMPRODUCT(($A$4:$A1422=A1422)*($V$4:$V1422=V1422))&gt;1,0,1)</f>
        <v>0</v>
      </c>
    </row>
    <row r="1423" spans="1:33" s="162" customFormat="1" ht="15" customHeight="1">
      <c r="A1423" s="162" t="s">
        <v>1191</v>
      </c>
      <c r="B1423" s="162" t="s">
        <v>1191</v>
      </c>
      <c r="C1423" s="162" t="s">
        <v>38</v>
      </c>
      <c r="D1423" s="162" t="s">
        <v>2702</v>
      </c>
      <c r="F1423" s="162" t="s">
        <v>16</v>
      </c>
      <c r="G1423" s="162" t="str">
        <f>CHOOSE(MONTH(H1423), "Janvier", "Fevrier", "Mars", "Avril", "Mai", "Juin", "Juillet", "Aout", "Septembre", "Octobre", "Novembre", "Decembre")</f>
        <v>Novembre</v>
      </c>
      <c r="H1423" s="153">
        <v>42703</v>
      </c>
      <c r="I1423" s="84" t="s">
        <v>1051</v>
      </c>
      <c r="J1423" s="162" t="s">
        <v>1052</v>
      </c>
      <c r="K1423" s="162" t="s">
        <v>1058</v>
      </c>
      <c r="L1423" s="72"/>
      <c r="M1423" s="80" t="str">
        <f>IFERROR(VLOOKUP(K1423,REFERENCES!R:S,2,FALSE),"")</f>
        <v>Nombre</v>
      </c>
      <c r="N1423" s="75">
        <v>400</v>
      </c>
      <c r="O1423" s="75"/>
      <c r="P1423" s="75"/>
      <c r="Q1423" s="75"/>
      <c r="R1423" s="79" t="s">
        <v>1875</v>
      </c>
      <c r="S1423" s="75">
        <v>400</v>
      </c>
      <c r="U1423" s="162" t="s">
        <v>17</v>
      </c>
      <c r="V1423" s="162" t="s">
        <v>236</v>
      </c>
      <c r="W1423" s="86"/>
      <c r="X1423" s="73"/>
      <c r="AA1423" s="166" t="s">
        <v>2843</v>
      </c>
      <c r="AB1423" s="162" t="str">
        <f>UPPER(LEFT(A1423,3)&amp;YEAR(H1423)&amp;MONTH(H1423)&amp;DAY((H1423))&amp;LEFT(U1423,2)&amp;LEFT(V1423,2)&amp;LEFT(W1423,2))</f>
        <v>IFR20161129GRAN</v>
      </c>
      <c r="AC1423" s="162">
        <f>COUNTIF($AB$4:$AB$297,AB1423)</f>
        <v>0</v>
      </c>
      <c r="AD1423" s="162" t="str">
        <f>VLOOKUP(U1423,NIVEAUXADMIN!A:B,2,FALSE)</f>
        <v>HT08</v>
      </c>
      <c r="AE1423" s="162" t="str">
        <f>VLOOKUP(V1423,NIVEAUXADMIN!E:F,2,FALSE)</f>
        <v>HT08821</v>
      </c>
      <c r="AF1423" s="162" t="e">
        <f>VLOOKUP(W1423,NIVEAUXADMIN!I:J,2,FALSE)</f>
        <v>#N/A</v>
      </c>
      <c r="AG1423" s="162">
        <f>IF(SUMPRODUCT(($A$4:$A1423=A1423)*($V$4:$V1423=V1423))&gt;1,0,1)</f>
        <v>0</v>
      </c>
    </row>
    <row r="1424" spans="1:33" s="162" customFormat="1" ht="15" customHeight="1">
      <c r="A1424" s="162" t="s">
        <v>1191</v>
      </c>
      <c r="B1424" s="162" t="s">
        <v>1191</v>
      </c>
      <c r="C1424" s="162" t="s">
        <v>38</v>
      </c>
      <c r="D1424" s="162" t="s">
        <v>2702</v>
      </c>
      <c r="F1424" s="162" t="s">
        <v>16</v>
      </c>
      <c r="G1424" s="162" t="str">
        <f>CHOOSE(MONTH(H1424), "Janvier", "Fevrier", "Mars", "Avril", "Mai", "Juin", "Juillet", "Aout", "Septembre", "Octobre", "Novembre", "Decembre")</f>
        <v>Novembre</v>
      </c>
      <c r="H1424" s="153">
        <v>42703</v>
      </c>
      <c r="I1424" s="84" t="s">
        <v>1051</v>
      </c>
      <c r="J1424" s="162" t="s">
        <v>1052</v>
      </c>
      <c r="K1424" s="162" t="s">
        <v>1058</v>
      </c>
      <c r="L1424" s="72"/>
      <c r="M1424" s="80" t="str">
        <f>IFERROR(VLOOKUP(K1424,REFERENCES!R:S,2,FALSE),"")</f>
        <v>Nombre</v>
      </c>
      <c r="N1424" s="75">
        <v>300</v>
      </c>
      <c r="O1424" s="75"/>
      <c r="P1424" s="75"/>
      <c r="Q1424" s="75"/>
      <c r="R1424" s="79" t="s">
        <v>1875</v>
      </c>
      <c r="S1424" s="75">
        <v>300</v>
      </c>
      <c r="U1424" s="162" t="s">
        <v>17</v>
      </c>
      <c r="V1424" s="162" t="s">
        <v>248</v>
      </c>
      <c r="W1424" s="86"/>
      <c r="X1424" s="73"/>
      <c r="AA1424" s="166" t="s">
        <v>2844</v>
      </c>
      <c r="AB1424" s="162" t="str">
        <f>UPPER(LEFT(A1424,3)&amp;YEAR(H1424)&amp;MONTH(H1424)&amp;DAY((H1424))&amp;LEFT(U1424,2)&amp;LEFT(V1424,2)&amp;LEFT(W1424,2))</f>
        <v>IFR20161129GRBE</v>
      </c>
      <c r="AC1424" s="162">
        <f>COUNTIF($AB$4:$AB$297,AB1424)</f>
        <v>0</v>
      </c>
      <c r="AD1424" s="162" t="str">
        <f>VLOOKUP(U1424,NIVEAUXADMIN!A:B,2,FALSE)</f>
        <v>HT08</v>
      </c>
      <c r="AE1424" s="162" t="str">
        <f>VLOOKUP(V1424,NIVEAUXADMIN!E:F,2,FALSE)</f>
        <v>HT08833</v>
      </c>
      <c r="AF1424" s="162" t="e">
        <f>VLOOKUP(W1424,NIVEAUXADMIN!I:J,2,FALSE)</f>
        <v>#N/A</v>
      </c>
      <c r="AG1424" s="162">
        <f>IF(SUMPRODUCT(($A$4:$A1424=A1424)*($V$4:$V1424=V1424))&gt;1,0,1)</f>
        <v>0</v>
      </c>
    </row>
    <row r="1425" spans="1:33" s="162" customFormat="1" ht="15" customHeight="1">
      <c r="A1425" s="162" t="s">
        <v>1191</v>
      </c>
      <c r="B1425" s="162" t="s">
        <v>1191</v>
      </c>
      <c r="C1425" s="162" t="s">
        <v>38</v>
      </c>
      <c r="D1425" s="162" t="s">
        <v>2702</v>
      </c>
      <c r="F1425" s="162" t="s">
        <v>16</v>
      </c>
      <c r="G1425" s="162" t="str">
        <f>CHOOSE(MONTH(H1425), "Janvier", "Fevrier", "Mars", "Avril", "Mai", "Juin", "Juillet", "Aout", "Septembre", "Octobre", "Novembre", "Decembre")</f>
        <v>Decembre</v>
      </c>
      <c r="H1425" s="153">
        <v>42705</v>
      </c>
      <c r="I1425" s="84" t="s">
        <v>1051</v>
      </c>
      <c r="J1425" s="162" t="s">
        <v>1052</v>
      </c>
      <c r="K1425" s="162" t="s">
        <v>1058</v>
      </c>
      <c r="L1425" s="72"/>
      <c r="M1425" s="80" t="str">
        <f>IFERROR(VLOOKUP(K1425,REFERENCES!R:S,2,FALSE),"")</f>
        <v>Nombre</v>
      </c>
      <c r="N1425" s="75">
        <v>300</v>
      </c>
      <c r="O1425" s="75"/>
      <c r="P1425" s="75"/>
      <c r="Q1425" s="75"/>
      <c r="R1425" s="79" t="s">
        <v>1875</v>
      </c>
      <c r="S1425" s="75">
        <v>300</v>
      </c>
      <c r="U1425" s="162" t="s">
        <v>17</v>
      </c>
      <c r="V1425" s="162" t="s">
        <v>272</v>
      </c>
      <c r="W1425" s="86"/>
      <c r="X1425" s="73"/>
      <c r="AA1425" s="166" t="s">
        <v>2844</v>
      </c>
      <c r="AB1425" s="162" t="str">
        <f>UPPER(LEFT(A1425,3)&amp;YEAR(H1425)&amp;MONTH(H1425)&amp;DAY((H1425))&amp;LEFT(U1425,2)&amp;LEFT(V1425,2)&amp;LEFT(W1425,2))</f>
        <v>IFR2016121GRPE</v>
      </c>
      <c r="AC1425" s="162">
        <f>COUNTIF($AB$4:$AB$297,AB1425)</f>
        <v>0</v>
      </c>
      <c r="AD1425" s="162" t="str">
        <f>VLOOKUP(U1425,NIVEAUXADMIN!A:B,2,FALSE)</f>
        <v>HT08</v>
      </c>
      <c r="AE1425" s="162" t="str">
        <f>VLOOKUP(V1425,NIVEAUXADMIN!E:F,2,FALSE)</f>
        <v>HT08834</v>
      </c>
      <c r="AF1425" s="162" t="e">
        <f>VLOOKUP(W1425,NIVEAUXADMIN!I:J,2,FALSE)</f>
        <v>#N/A</v>
      </c>
      <c r="AG1425" s="162">
        <f>IF(SUMPRODUCT(($A$4:$A1425=A1425)*($V$4:$V1425=V1425))&gt;1,0,1)</f>
        <v>0</v>
      </c>
    </row>
    <row r="1426" spans="1:33" s="162" customFormat="1" ht="15" customHeight="1">
      <c r="A1426" s="162" t="s">
        <v>2914</v>
      </c>
      <c r="B1426" s="162" t="s">
        <v>82</v>
      </c>
      <c r="C1426" s="162" t="s">
        <v>2742</v>
      </c>
      <c r="D1426" s="162" t="s">
        <v>68</v>
      </c>
      <c r="E1426" s="162" t="s">
        <v>48</v>
      </c>
      <c r="F1426" s="162" t="s">
        <v>16</v>
      </c>
      <c r="G1426" s="162" t="str">
        <f>CHOOSE(MONTH(H1426), "Janvier", "Fevrier", "Mars", "Avril", "Mai", "Juin", "Juillet", "Aout", "Septembre", "Octobre", "Novembre", "Decembre")</f>
        <v>Octobre</v>
      </c>
      <c r="H1426" s="153">
        <v>42647</v>
      </c>
      <c r="I1426" s="84" t="s">
        <v>1051</v>
      </c>
      <c r="J1426" s="162" t="s">
        <v>1052</v>
      </c>
      <c r="K1426" s="162" t="s">
        <v>1054</v>
      </c>
      <c r="L1426" s="72" t="s">
        <v>2495</v>
      </c>
      <c r="M1426" s="80" t="str">
        <f>IFERROR(VLOOKUP(K1426,REFERENCES!R:S,2,FALSE),"")</f>
        <v>Nombre</v>
      </c>
      <c r="N1426" s="75">
        <v>130</v>
      </c>
      <c r="O1426" s="75"/>
      <c r="P1426" s="75"/>
      <c r="Q1426" s="75"/>
      <c r="R1426" s="79"/>
      <c r="S1426" s="75">
        <v>130</v>
      </c>
      <c r="U1426" s="162" t="s">
        <v>174</v>
      </c>
      <c r="V1426" s="162" t="s">
        <v>458</v>
      </c>
      <c r="W1426" s="86" t="s">
        <v>1398</v>
      </c>
      <c r="X1426" s="162" t="s">
        <v>2602</v>
      </c>
      <c r="AB1426" s="162" t="str">
        <f>UPPER(LEFT(A1426,3)&amp;YEAR(H1426)&amp;MONTH(H1426)&amp;DAY((H1426))&amp;LEFT(U1426,2)&amp;LEFT(V1426,2)&amp;LEFT(W1426,2))</f>
        <v>INS2016104OUCI1È</v>
      </c>
      <c r="AC1426" s="162">
        <f>COUNTIF($AB$4:$AB$297,AB1426)</f>
        <v>0</v>
      </c>
      <c r="AD1426" s="162" t="str">
        <f>VLOOKUP(U1426,NIVEAUXADMIN!A:B,2,FALSE)</f>
        <v>HT01</v>
      </c>
      <c r="AE1426" s="162" t="str">
        <f>VLOOKUP(V1426,NIVEAUXADMIN!E:F,2,FALSE)</f>
        <v>HT01117</v>
      </c>
      <c r="AF1426" s="162" t="str">
        <f>VLOOKUP(W1426,NIVEAUXADMIN!I:J,2,FALSE)</f>
        <v>HT01117-01</v>
      </c>
      <c r="AG1426" s="162">
        <f>IF(SUMPRODUCT(($A$4:$A1426=A1426)*($V$4:$V1426=V1426))&gt;1,0,1)</f>
        <v>1</v>
      </c>
    </row>
    <row r="1427" spans="1:33" s="162" customFormat="1" ht="15" customHeight="1">
      <c r="A1427" s="162" t="s">
        <v>2914</v>
      </c>
      <c r="B1427" s="162" t="s">
        <v>82</v>
      </c>
      <c r="C1427" s="162" t="s">
        <v>2742</v>
      </c>
      <c r="F1427" s="162" t="s">
        <v>16</v>
      </c>
      <c r="G1427" s="162" t="s">
        <v>2922</v>
      </c>
      <c r="H1427" s="153" t="s">
        <v>1951</v>
      </c>
      <c r="I1427" s="84" t="s">
        <v>1051</v>
      </c>
      <c r="J1427" s="162" t="s">
        <v>1052</v>
      </c>
      <c r="K1427" s="162" t="s">
        <v>1062</v>
      </c>
      <c r="L1427" s="72" t="s">
        <v>2496</v>
      </c>
      <c r="M1427" s="80" t="str">
        <f>IFERROR(VLOOKUP(K1427,REFERENCES!R:S,2,FALSE),"")</f>
        <v>Nombre</v>
      </c>
      <c r="N1427" s="154">
        <v>30</v>
      </c>
      <c r="O1427" s="75"/>
      <c r="P1427" s="75"/>
      <c r="Q1427" s="75"/>
      <c r="R1427" s="79" t="s">
        <v>1875</v>
      </c>
      <c r="S1427" s="75">
        <v>30</v>
      </c>
      <c r="U1427" s="162" t="s">
        <v>174</v>
      </c>
      <c r="V1427" s="162" t="s">
        <v>497</v>
      </c>
      <c r="W1427" s="86" t="s">
        <v>1790</v>
      </c>
      <c r="X1427" s="162" t="s">
        <v>2601</v>
      </c>
      <c r="AB1427" s="162" t="e">
        <f>UPPER(LEFT(A1427,3)&amp;YEAR(H1427)&amp;MONTH(H1427)&amp;DAY((H1427))&amp;LEFT(U1427,2)&amp;LEFT(V1427,2)&amp;LEFT(W1427,2))</f>
        <v>#VALUE!</v>
      </c>
      <c r="AC1427" s="162">
        <f>COUNTIF($AB$4:$AB$297,AB1427)</f>
        <v>72</v>
      </c>
      <c r="AD1427" s="162" t="str">
        <f>VLOOKUP(U1427,NIVEAUXADMIN!A:B,2,FALSE)</f>
        <v>HT01</v>
      </c>
      <c r="AE1427" s="162" t="str">
        <f>VLOOKUP(V1427,NIVEAUXADMIN!E:F,2,FALSE)</f>
        <v>HT01111</v>
      </c>
      <c r="AF1427" s="162" t="str">
        <f>VLOOKUP(W1427,NIVEAUXADMIN!I:J,2,FALSE)</f>
        <v>HT01111-03</v>
      </c>
      <c r="AG1427" s="162">
        <f>IF(SUMPRODUCT(($A$4:$A1427=A1427)*($V$4:$V1427=V1427))&gt;1,0,1)</f>
        <v>1</v>
      </c>
    </row>
    <row r="1428" spans="1:33" s="162" customFormat="1" ht="15" customHeight="1">
      <c r="A1428" s="162" t="s">
        <v>2909</v>
      </c>
      <c r="B1428" s="162" t="s">
        <v>44</v>
      </c>
      <c r="C1428" s="162" t="s">
        <v>38</v>
      </c>
      <c r="D1428" s="162" t="s">
        <v>2702</v>
      </c>
      <c r="F1428" s="162" t="s">
        <v>16</v>
      </c>
      <c r="G1428" s="162" t="str">
        <f>CHOOSE(MONTH(H1428), "Janvier", "Fevrier", "Mars", "Avril", "Mai", "Juin", "Juillet", "Aout", "Septembre", "Octobre", "Novembre", "Decembre")</f>
        <v>Octobre</v>
      </c>
      <c r="H1428" s="153">
        <v>42674</v>
      </c>
      <c r="I1428" s="84" t="s">
        <v>1051</v>
      </c>
      <c r="J1428" s="162" t="s">
        <v>1052</v>
      </c>
      <c r="K1428" s="162" t="s">
        <v>1062</v>
      </c>
      <c r="L1428" s="72"/>
      <c r="M1428" s="80" t="str">
        <f>IFERROR(VLOOKUP(K1428,REFERENCES!R:S,2,FALSE),"")</f>
        <v>Nombre</v>
      </c>
      <c r="N1428" s="75">
        <v>496</v>
      </c>
      <c r="O1428" s="75"/>
      <c r="P1428" s="75"/>
      <c r="Q1428" s="75"/>
      <c r="R1428" s="79">
        <v>2480</v>
      </c>
      <c r="S1428" s="75">
        <v>496</v>
      </c>
      <c r="U1428" s="162" t="s">
        <v>17</v>
      </c>
      <c r="V1428" s="162" t="s">
        <v>266</v>
      </c>
      <c r="W1428" s="86"/>
      <c r="X1428" s="162" t="s">
        <v>2726</v>
      </c>
      <c r="AB1428" s="162" t="str">
        <f>UPPER(LEFT(A1428,3)&amp;YEAR(H1428)&amp;MONTH(H1428)&amp;DAY((H1428))&amp;LEFT(U1428,2)&amp;LEFT(V1428,2)&amp;LEFT(W1428,2))</f>
        <v>INT20161031GRLE</v>
      </c>
      <c r="AC1428" s="162">
        <f>COUNTIF($AB$4:$AB$297,AB1428)</f>
        <v>0</v>
      </c>
      <c r="AD1428" s="162" t="str">
        <f>VLOOKUP(U1428,NIVEAUXADMIN!A:B,2,FALSE)</f>
        <v>HT08</v>
      </c>
      <c r="AE1428" s="162" t="str">
        <f>VLOOKUP(V1428,NIVEAUXADMIN!E:F,2,FALSE)</f>
        <v>HT08823</v>
      </c>
      <c r="AF1428" s="162" t="e">
        <f>VLOOKUP(W1428,NIVEAUXADMIN!I:J,2,FALSE)</f>
        <v>#N/A</v>
      </c>
      <c r="AG1428" s="162">
        <f>IF(SUMPRODUCT(($A$4:$A1428=A1428)*($V$4:$V1428=V1428))&gt;1,0,1)</f>
        <v>1</v>
      </c>
    </row>
    <row r="1429" spans="1:33" s="162" customFormat="1" ht="15" customHeight="1">
      <c r="A1429" s="162" t="s">
        <v>2909</v>
      </c>
      <c r="B1429" s="162" t="s">
        <v>44</v>
      </c>
      <c r="C1429" s="162" t="s">
        <v>38</v>
      </c>
      <c r="D1429" s="162" t="s">
        <v>2702</v>
      </c>
      <c r="F1429" s="162" t="s">
        <v>16</v>
      </c>
      <c r="G1429" s="162" t="str">
        <f>CHOOSE(MONTH(H1429), "Janvier", "Fevrier", "Mars", "Avril", "Mai", "Juin", "Juillet", "Aout", "Septembre", "Octobre", "Novembre", "Decembre")</f>
        <v>Octobre</v>
      </c>
      <c r="H1429" s="153">
        <v>42674</v>
      </c>
      <c r="I1429" s="84" t="s">
        <v>1051</v>
      </c>
      <c r="J1429" s="162" t="s">
        <v>1052</v>
      </c>
      <c r="K1429" s="162" t="s">
        <v>1056</v>
      </c>
      <c r="L1429" s="72"/>
      <c r="M1429" s="80" t="str">
        <f>IFERROR(VLOOKUP(K1429,REFERENCES!R:S,2,FALSE),"")</f>
        <v>Nombre</v>
      </c>
      <c r="N1429" s="75">
        <v>992</v>
      </c>
      <c r="O1429" s="75"/>
      <c r="P1429" s="75"/>
      <c r="Q1429" s="75"/>
      <c r="R1429" s="79">
        <v>2480</v>
      </c>
      <c r="S1429" s="75">
        <v>496</v>
      </c>
      <c r="U1429" s="162" t="s">
        <v>17</v>
      </c>
      <c r="V1429" s="162" t="s">
        <v>266</v>
      </c>
      <c r="W1429" s="86"/>
      <c r="X1429" s="162" t="s">
        <v>2726</v>
      </c>
      <c r="AB1429" s="162" t="str">
        <f>UPPER(LEFT(A1429,3)&amp;YEAR(H1429)&amp;MONTH(H1429)&amp;DAY((H1429))&amp;LEFT(U1429,2)&amp;LEFT(V1429,2)&amp;LEFT(W1429,2))</f>
        <v>INT20161031GRLE</v>
      </c>
      <c r="AC1429" s="162">
        <f>COUNTIF($AB$4:$AB$297,AB1429)</f>
        <v>0</v>
      </c>
      <c r="AD1429" s="162" t="str">
        <f>VLOOKUP(U1429,NIVEAUXADMIN!A:B,2,FALSE)</f>
        <v>HT08</v>
      </c>
      <c r="AE1429" s="162" t="str">
        <f>VLOOKUP(V1429,NIVEAUXADMIN!E:F,2,FALSE)</f>
        <v>HT08823</v>
      </c>
      <c r="AF1429" s="162" t="e">
        <f>VLOOKUP(W1429,NIVEAUXADMIN!I:J,2,FALSE)</f>
        <v>#N/A</v>
      </c>
      <c r="AG1429" s="162">
        <f>IF(SUMPRODUCT(($A$4:$A1429=A1429)*($V$4:$V1429=V1429))&gt;1,0,1)</f>
        <v>0</v>
      </c>
    </row>
    <row r="1430" spans="1:33" s="162" customFormat="1" ht="15" customHeight="1">
      <c r="A1430" s="162" t="s">
        <v>2909</v>
      </c>
      <c r="B1430" s="162" t="s">
        <v>44</v>
      </c>
      <c r="C1430" s="162" t="s">
        <v>38</v>
      </c>
      <c r="D1430" s="162" t="s">
        <v>2702</v>
      </c>
      <c r="F1430" s="162" t="s">
        <v>16</v>
      </c>
      <c r="G1430" s="162" t="str">
        <f>CHOOSE(MONTH(H1430), "Janvier", "Fevrier", "Mars", "Avril", "Mai", "Juin", "Juillet", "Aout", "Septembre", "Octobre", "Novembre", "Decembre")</f>
        <v>Octobre</v>
      </c>
      <c r="H1430" s="153">
        <v>42674</v>
      </c>
      <c r="I1430" s="84" t="s">
        <v>1049</v>
      </c>
      <c r="J1430" s="162" t="s">
        <v>1053</v>
      </c>
      <c r="K1430" s="162" t="s">
        <v>1064</v>
      </c>
      <c r="L1430" s="72"/>
      <c r="M1430" s="80" t="str">
        <f>IFERROR(VLOOKUP(K1430,REFERENCES!R:S,2,FALSE),"")</f>
        <v>Nombre</v>
      </c>
      <c r="N1430" s="75">
        <v>496</v>
      </c>
      <c r="O1430" s="75"/>
      <c r="P1430" s="75"/>
      <c r="Q1430" s="75"/>
      <c r="R1430" s="79">
        <v>2480</v>
      </c>
      <c r="S1430" s="75">
        <v>496</v>
      </c>
      <c r="U1430" s="162" t="s">
        <v>17</v>
      </c>
      <c r="V1430" s="162" t="s">
        <v>266</v>
      </c>
      <c r="W1430" s="86"/>
      <c r="X1430" s="162" t="s">
        <v>2726</v>
      </c>
      <c r="AB1430" s="162" t="str">
        <f>UPPER(LEFT(A1430,3)&amp;YEAR(H1430)&amp;MONTH(H1430)&amp;DAY((H1430))&amp;LEFT(U1430,2)&amp;LEFT(V1430,2)&amp;LEFT(W1430,2))</f>
        <v>INT20161031GRLE</v>
      </c>
      <c r="AC1430" s="162">
        <f>COUNTIF($AB$4:$AB$297,AB1430)</f>
        <v>0</v>
      </c>
      <c r="AD1430" s="162" t="str">
        <f>VLOOKUP(U1430,NIVEAUXADMIN!A:B,2,FALSE)</f>
        <v>HT08</v>
      </c>
      <c r="AE1430" s="162" t="str">
        <f>VLOOKUP(V1430,NIVEAUXADMIN!E:F,2,FALSE)</f>
        <v>HT08823</v>
      </c>
      <c r="AF1430" s="162" t="e">
        <f>VLOOKUP(W1430,NIVEAUXADMIN!I:J,2,FALSE)</f>
        <v>#N/A</v>
      </c>
      <c r="AG1430" s="162">
        <f>IF(SUMPRODUCT(($A$4:$A1430=A1430)*($V$4:$V1430=V1430))&gt;1,0,1)</f>
        <v>0</v>
      </c>
    </row>
    <row r="1431" spans="1:33" s="162" customFormat="1" ht="15" customHeight="1">
      <c r="A1431" s="162" t="s">
        <v>2909</v>
      </c>
      <c r="B1431" s="162" t="s">
        <v>44</v>
      </c>
      <c r="C1431" s="162" t="s">
        <v>38</v>
      </c>
      <c r="D1431" s="162" t="s">
        <v>2702</v>
      </c>
      <c r="F1431" s="162" t="s">
        <v>16</v>
      </c>
      <c r="G1431" s="162" t="str">
        <f>CHOOSE(MONTH(H1431), "Janvier", "Fevrier", "Mars", "Avril", "Mai", "Juin", "Juillet", "Aout", "Septembre", "Octobre", "Novembre", "Decembre")</f>
        <v>Octobre</v>
      </c>
      <c r="H1431" s="153">
        <v>42674</v>
      </c>
      <c r="I1431" s="84" t="s">
        <v>1049</v>
      </c>
      <c r="J1431" s="162" t="s">
        <v>1053</v>
      </c>
      <c r="K1431" s="162" t="s">
        <v>1048</v>
      </c>
      <c r="L1431" s="72"/>
      <c r="M1431" s="80" t="str">
        <f>IFERROR(VLOOKUP(K1431,REFERENCES!R:S,2,FALSE),"")</f>
        <v>Nombre</v>
      </c>
      <c r="N1431" s="75">
        <v>992</v>
      </c>
      <c r="O1431" s="75"/>
      <c r="P1431" s="75"/>
      <c r="Q1431" s="75"/>
      <c r="R1431" s="79">
        <v>2480</v>
      </c>
      <c r="S1431" s="75">
        <v>496</v>
      </c>
      <c r="U1431" s="162" t="s">
        <v>17</v>
      </c>
      <c r="V1431" s="162" t="s">
        <v>266</v>
      </c>
      <c r="W1431" s="86"/>
      <c r="X1431" s="162" t="s">
        <v>2726</v>
      </c>
      <c r="AB1431" s="162" t="str">
        <f>UPPER(LEFT(A1431,3)&amp;YEAR(H1431)&amp;MONTH(H1431)&amp;DAY((H1431))&amp;LEFT(U1431,2)&amp;LEFT(V1431,2)&amp;LEFT(W1431,2))</f>
        <v>INT20161031GRLE</v>
      </c>
      <c r="AC1431" s="162">
        <f>COUNTIF($AB$4:$AB$297,AB1431)</f>
        <v>0</v>
      </c>
      <c r="AD1431" s="162" t="str">
        <f>VLOOKUP(U1431,NIVEAUXADMIN!A:B,2,FALSE)</f>
        <v>HT08</v>
      </c>
      <c r="AE1431" s="162" t="str">
        <f>VLOOKUP(V1431,NIVEAUXADMIN!E:F,2,FALSE)</f>
        <v>HT08823</v>
      </c>
      <c r="AF1431" s="162" t="e">
        <f>VLOOKUP(W1431,NIVEAUXADMIN!I:J,2,FALSE)</f>
        <v>#N/A</v>
      </c>
      <c r="AG1431" s="162">
        <f>IF(SUMPRODUCT(($A$4:$A1431=A1431)*($V$4:$V1431=V1431))&gt;1,0,1)</f>
        <v>0</v>
      </c>
    </row>
    <row r="1432" spans="1:33" s="162" customFormat="1" ht="15" customHeight="1">
      <c r="A1432" s="162" t="s">
        <v>2909</v>
      </c>
      <c r="B1432" s="162" t="s">
        <v>44</v>
      </c>
      <c r="C1432" s="162" t="s">
        <v>38</v>
      </c>
      <c r="D1432" s="162" t="s">
        <v>2702</v>
      </c>
      <c r="F1432" s="162" t="s">
        <v>16</v>
      </c>
      <c r="G1432" s="162" t="str">
        <f>CHOOSE(MONTH(H1432), "Janvier", "Fevrier", "Mars", "Avril", "Mai", "Juin", "Juillet", "Aout", "Septembre", "Octobre", "Novembre", "Decembre")</f>
        <v>Octobre</v>
      </c>
      <c r="H1432" s="153">
        <v>42674</v>
      </c>
      <c r="I1432" s="84" t="s">
        <v>1051</v>
      </c>
      <c r="J1432" s="162" t="s">
        <v>1052</v>
      </c>
      <c r="K1432" s="162" t="s">
        <v>1063</v>
      </c>
      <c r="L1432" s="72"/>
      <c r="M1432" s="80" t="str">
        <f>IFERROR(VLOOKUP(K1432,REFERENCES!R:S,2,FALSE),"")</f>
        <v>Nombre</v>
      </c>
      <c r="N1432" s="75">
        <v>496</v>
      </c>
      <c r="O1432" s="75"/>
      <c r="P1432" s="75"/>
      <c r="Q1432" s="75"/>
      <c r="R1432" s="79">
        <v>2480</v>
      </c>
      <c r="S1432" s="75">
        <v>496</v>
      </c>
      <c r="U1432" s="162" t="s">
        <v>17</v>
      </c>
      <c r="V1432" s="162" t="s">
        <v>266</v>
      </c>
      <c r="W1432" s="86"/>
      <c r="X1432" s="162" t="s">
        <v>2726</v>
      </c>
      <c r="AB1432" s="162" t="str">
        <f>UPPER(LEFT(A1432,3)&amp;YEAR(H1432)&amp;MONTH(H1432)&amp;DAY((H1432))&amp;LEFT(U1432,2)&amp;LEFT(V1432,2)&amp;LEFT(W1432,2))</f>
        <v>INT20161031GRLE</v>
      </c>
      <c r="AC1432" s="162">
        <f>COUNTIF($AB$4:$AB$297,AB1432)</f>
        <v>0</v>
      </c>
      <c r="AD1432" s="162" t="str">
        <f>VLOOKUP(U1432,NIVEAUXADMIN!A:B,2,FALSE)</f>
        <v>HT08</v>
      </c>
      <c r="AE1432" s="162" t="str">
        <f>VLOOKUP(V1432,NIVEAUXADMIN!E:F,2,FALSE)</f>
        <v>HT08823</v>
      </c>
      <c r="AF1432" s="162" t="e">
        <f>VLOOKUP(W1432,NIVEAUXADMIN!I:J,2,FALSE)</f>
        <v>#N/A</v>
      </c>
      <c r="AG1432" s="162">
        <f>IF(SUMPRODUCT(($A$4:$A1432=A1432)*($V$4:$V1432=V1432))&gt;1,0,1)</f>
        <v>0</v>
      </c>
    </row>
    <row r="1433" spans="1:33" s="162" customFormat="1" ht="15" customHeight="1">
      <c r="A1433" s="162" t="s">
        <v>2909</v>
      </c>
      <c r="B1433" s="162" t="s">
        <v>44</v>
      </c>
      <c r="C1433" s="162" t="s">
        <v>38</v>
      </c>
      <c r="D1433" s="162" t="s">
        <v>2702</v>
      </c>
      <c r="F1433" s="162" t="s">
        <v>16</v>
      </c>
      <c r="G1433" s="162" t="str">
        <f>CHOOSE(MONTH(H1433), "Janvier", "Fevrier", "Mars", "Avril", "Mai", "Juin", "Juillet", "Aout", "Septembre", "Octobre", "Novembre", "Decembre")</f>
        <v>Octobre</v>
      </c>
      <c r="H1433" s="153">
        <v>42674</v>
      </c>
      <c r="I1433" s="84" t="s">
        <v>1051</v>
      </c>
      <c r="J1433" s="162" t="s">
        <v>1052</v>
      </c>
      <c r="K1433" s="162" t="s">
        <v>1057</v>
      </c>
      <c r="L1433" s="72"/>
      <c r="M1433" s="80" t="str">
        <f>IFERROR(VLOOKUP(K1433,REFERENCES!R:S,2,FALSE),"")</f>
        <v>Nombre</v>
      </c>
      <c r="N1433" s="75">
        <v>496</v>
      </c>
      <c r="O1433" s="75"/>
      <c r="P1433" s="75"/>
      <c r="Q1433" s="75"/>
      <c r="R1433" s="79">
        <v>2480</v>
      </c>
      <c r="S1433" s="75">
        <v>496</v>
      </c>
      <c r="U1433" s="162" t="s">
        <v>17</v>
      </c>
      <c r="V1433" s="162" t="s">
        <v>266</v>
      </c>
      <c r="W1433" s="86"/>
      <c r="X1433" s="162" t="s">
        <v>2726</v>
      </c>
      <c r="AB1433" s="162" t="str">
        <f>UPPER(LEFT(A1433,3)&amp;YEAR(H1433)&amp;MONTH(H1433)&amp;DAY((H1433))&amp;LEFT(U1433,2)&amp;LEFT(V1433,2)&amp;LEFT(W1433,2))</f>
        <v>INT20161031GRLE</v>
      </c>
      <c r="AC1433" s="162">
        <f>COUNTIF($AB$4:$AB$297,AB1433)</f>
        <v>0</v>
      </c>
      <c r="AD1433" s="162" t="str">
        <f>VLOOKUP(U1433,NIVEAUXADMIN!A:B,2,FALSE)</f>
        <v>HT08</v>
      </c>
      <c r="AE1433" s="162" t="str">
        <f>VLOOKUP(V1433,NIVEAUXADMIN!E:F,2,FALSE)</f>
        <v>HT08823</v>
      </c>
      <c r="AF1433" s="162" t="e">
        <f>VLOOKUP(W1433,NIVEAUXADMIN!I:J,2,FALSE)</f>
        <v>#N/A</v>
      </c>
      <c r="AG1433" s="162">
        <f>IF(SUMPRODUCT(($A$4:$A1433=A1433)*($V$4:$V1433=V1433))&gt;1,0,1)</f>
        <v>0</v>
      </c>
    </row>
    <row r="1434" spans="1:33" s="162" customFormat="1" ht="15" customHeight="1">
      <c r="A1434" s="162" t="s">
        <v>2909</v>
      </c>
      <c r="B1434" s="162" t="s">
        <v>44</v>
      </c>
      <c r="C1434" s="162" t="s">
        <v>38</v>
      </c>
      <c r="D1434" s="162" t="s">
        <v>2702</v>
      </c>
      <c r="F1434" s="162" t="s">
        <v>16</v>
      </c>
      <c r="G1434" s="162" t="str">
        <f>CHOOSE(MONTH(H1434), "Janvier", "Fevrier", "Mars", "Avril", "Mai", "Juin", "Juillet", "Aout", "Septembre", "Octobre", "Novembre", "Decembre")</f>
        <v>Novembre</v>
      </c>
      <c r="H1434" s="153">
        <v>42678</v>
      </c>
      <c r="I1434" s="84" t="s">
        <v>1049</v>
      </c>
      <c r="J1434" s="162" t="s">
        <v>1053</v>
      </c>
      <c r="K1434" s="162" t="s">
        <v>1048</v>
      </c>
      <c r="L1434" s="72"/>
      <c r="M1434" s="80" t="str">
        <f>IFERROR(VLOOKUP(K1434,REFERENCES!R:S,2,FALSE),"")</f>
        <v>Nombre</v>
      </c>
      <c r="N1434" s="75">
        <v>823</v>
      </c>
      <c r="O1434" s="75"/>
      <c r="P1434" s="75"/>
      <c r="Q1434" s="75"/>
      <c r="R1434" s="79">
        <v>4115</v>
      </c>
      <c r="S1434" s="75">
        <v>823</v>
      </c>
      <c r="U1434" s="162" t="s">
        <v>17</v>
      </c>
      <c r="V1434" s="162" t="s">
        <v>275</v>
      </c>
      <c r="W1434" s="86"/>
      <c r="X1434" s="162" t="s">
        <v>2726</v>
      </c>
      <c r="AB1434" s="162" t="str">
        <f>UPPER(LEFT(A1434,3)&amp;YEAR(H1434)&amp;MONTH(H1434)&amp;DAY((H1434))&amp;LEFT(U1434,2)&amp;LEFT(V1434,2)&amp;LEFT(W1434,2))</f>
        <v>INT2016114GRRO</v>
      </c>
      <c r="AC1434" s="162">
        <f>COUNTIF($AB$4:$AB$297,AB1434)</f>
        <v>0</v>
      </c>
      <c r="AD1434" s="162" t="str">
        <f>VLOOKUP(U1434,NIVEAUXADMIN!A:B,2,FALSE)</f>
        <v>HT08</v>
      </c>
      <c r="AE1434" s="162" t="str">
        <f>VLOOKUP(V1434,NIVEAUXADMIN!E:F,2,FALSE)</f>
        <v>HT08832</v>
      </c>
      <c r="AF1434" s="162" t="e">
        <f>VLOOKUP(W1434,NIVEAUXADMIN!I:J,2,FALSE)</f>
        <v>#N/A</v>
      </c>
      <c r="AG1434" s="162">
        <f>IF(SUMPRODUCT(($A$4:$A1434=A1434)*($V$4:$V1434=V1434))&gt;1,0,1)</f>
        <v>1</v>
      </c>
    </row>
    <row r="1435" spans="1:33" s="162" customFormat="1" ht="15" customHeight="1">
      <c r="A1435" s="162" t="s">
        <v>2909</v>
      </c>
      <c r="B1435" s="162" t="s">
        <v>44</v>
      </c>
      <c r="C1435" s="162" t="s">
        <v>38</v>
      </c>
      <c r="D1435" s="162" t="s">
        <v>2702</v>
      </c>
      <c r="F1435" s="162" t="s">
        <v>16</v>
      </c>
      <c r="G1435" s="162" t="str">
        <f>CHOOSE(MONTH(H1435), "Janvier", "Fevrier", "Mars", "Avril", "Mai", "Juin", "Juillet", "Aout", "Septembre", "Octobre", "Novembre", "Decembre")</f>
        <v>Octobre</v>
      </c>
      <c r="H1435" s="153">
        <v>42674</v>
      </c>
      <c r="I1435" s="84" t="s">
        <v>1051</v>
      </c>
      <c r="J1435" s="162" t="s">
        <v>1052</v>
      </c>
      <c r="K1435" s="162" t="s">
        <v>1058</v>
      </c>
      <c r="L1435" s="72"/>
      <c r="M1435" s="80" t="str">
        <f>IFERROR(VLOOKUP(K1435,REFERENCES!R:S,2,FALSE),"")</f>
        <v>Nombre</v>
      </c>
      <c r="N1435" s="75">
        <v>992</v>
      </c>
      <c r="O1435" s="75"/>
      <c r="P1435" s="75"/>
      <c r="Q1435" s="75"/>
      <c r="R1435" s="79">
        <v>2480</v>
      </c>
      <c r="S1435" s="75">
        <v>496</v>
      </c>
      <c r="U1435" s="162" t="s">
        <v>17</v>
      </c>
      <c r="V1435" s="162" t="s">
        <v>266</v>
      </c>
      <c r="W1435" s="86"/>
      <c r="X1435" s="162" t="s">
        <v>2726</v>
      </c>
      <c r="AB1435" s="162" t="str">
        <f>UPPER(LEFT(A1435,3)&amp;YEAR(H1435)&amp;MONTH(H1435)&amp;DAY((H1435))&amp;LEFT(U1435,2)&amp;LEFT(V1435,2)&amp;LEFT(W1435,2))</f>
        <v>INT20161031GRLE</v>
      </c>
      <c r="AC1435" s="162">
        <f>COUNTIF($AB$4:$AB$297,AB1435)</f>
        <v>0</v>
      </c>
      <c r="AD1435" s="162" t="str">
        <f>VLOOKUP(U1435,NIVEAUXADMIN!A:B,2,FALSE)</f>
        <v>HT08</v>
      </c>
      <c r="AE1435" s="162" t="str">
        <f>VLOOKUP(V1435,NIVEAUXADMIN!E:F,2,FALSE)</f>
        <v>HT08823</v>
      </c>
      <c r="AF1435" s="162" t="e">
        <f>VLOOKUP(W1435,NIVEAUXADMIN!I:J,2,FALSE)</f>
        <v>#N/A</v>
      </c>
      <c r="AG1435" s="162">
        <f>IF(SUMPRODUCT(($A$4:$A1435=A1435)*($V$4:$V1435=V1435))&gt;1,0,1)</f>
        <v>0</v>
      </c>
    </row>
    <row r="1436" spans="1:33" s="162" customFormat="1" ht="15" customHeight="1">
      <c r="A1436" s="162" t="s">
        <v>2909</v>
      </c>
      <c r="B1436" s="162" t="s">
        <v>44</v>
      </c>
      <c r="C1436" s="162" t="s">
        <v>38</v>
      </c>
      <c r="D1436" s="162" t="s">
        <v>2702</v>
      </c>
      <c r="F1436" s="162" t="s">
        <v>16</v>
      </c>
      <c r="G1436" s="162" t="str">
        <f>CHOOSE(MONTH(H1436), "Janvier", "Fevrier", "Mars", "Avril", "Mai", "Juin", "Juillet", "Aout", "Septembre", "Octobre", "Novembre", "Decembre")</f>
        <v>Octobre</v>
      </c>
      <c r="H1436" s="153">
        <v>42669</v>
      </c>
      <c r="I1436" s="84" t="s">
        <v>1051</v>
      </c>
      <c r="J1436" s="162" t="s">
        <v>1052</v>
      </c>
      <c r="K1436" s="162" t="s">
        <v>1062</v>
      </c>
      <c r="L1436" s="72"/>
      <c r="M1436" s="80" t="str">
        <f>IFERROR(VLOOKUP(K1436,REFERENCES!R:S,2,FALSE),"")</f>
        <v>Nombre</v>
      </c>
      <c r="N1436" s="75">
        <v>272</v>
      </c>
      <c r="O1436" s="75"/>
      <c r="P1436" s="75"/>
      <c r="Q1436" s="75"/>
      <c r="R1436" s="79">
        <v>1500</v>
      </c>
      <c r="S1436" s="75">
        <v>300</v>
      </c>
      <c r="U1436" s="162" t="s">
        <v>17</v>
      </c>
      <c r="V1436" s="162" t="s">
        <v>236</v>
      </c>
      <c r="W1436" s="86" t="s">
        <v>1284</v>
      </c>
      <c r="X1436" s="166" t="s">
        <v>236</v>
      </c>
      <c r="AB1436" s="162" t="str">
        <f>UPPER(LEFT(A1436,3)&amp;YEAR(H1436)&amp;MONTH(H1436)&amp;DAY((H1436))&amp;LEFT(U1436,2)&amp;LEFT(V1436,2)&amp;LEFT(W1436,2))</f>
        <v>INT20161026GRAN1E</v>
      </c>
      <c r="AC1436" s="162">
        <f>COUNTIF($AB$4:$AB$297,AB1436)</f>
        <v>0</v>
      </c>
      <c r="AD1436" s="162" t="str">
        <f>VLOOKUP(U1436,NIVEAUXADMIN!A:B,2,FALSE)</f>
        <v>HT08</v>
      </c>
      <c r="AE1436" s="162" t="str">
        <f>VLOOKUP(V1436,NIVEAUXADMIN!E:F,2,FALSE)</f>
        <v>HT08821</v>
      </c>
      <c r="AF1436" s="162" t="str">
        <f>VLOOKUP(W1436,NIVEAUXADMIN!I:J,2,FALSE)</f>
        <v>HT08821-01</v>
      </c>
      <c r="AG1436" s="162">
        <f>IF(SUMPRODUCT(($A$4:$A1436=A1436)*($V$4:$V1436=V1436))&gt;1,0,1)</f>
        <v>1</v>
      </c>
    </row>
    <row r="1437" spans="1:33" s="162" customFormat="1" ht="15" customHeight="1">
      <c r="A1437" s="162" t="s">
        <v>2909</v>
      </c>
      <c r="B1437" s="162" t="s">
        <v>44</v>
      </c>
      <c r="C1437" s="162" t="s">
        <v>38</v>
      </c>
      <c r="D1437" s="162" t="s">
        <v>2702</v>
      </c>
      <c r="F1437" s="162" t="s">
        <v>16</v>
      </c>
      <c r="G1437" s="162" t="str">
        <f>CHOOSE(MONTH(H1437), "Janvier", "Fevrier", "Mars", "Avril", "Mai", "Juin", "Juillet", "Aout", "Septembre", "Octobre", "Novembre", "Decembre")</f>
        <v>Octobre</v>
      </c>
      <c r="H1437" s="153">
        <v>42669</v>
      </c>
      <c r="I1437" s="84" t="s">
        <v>1051</v>
      </c>
      <c r="J1437" s="162" t="s">
        <v>1052</v>
      </c>
      <c r="K1437" s="162" t="s">
        <v>1056</v>
      </c>
      <c r="L1437" s="72"/>
      <c r="M1437" s="80" t="str">
        <f>IFERROR(VLOOKUP(K1437,REFERENCES!R:S,2,FALSE),"")</f>
        <v>Nombre</v>
      </c>
      <c r="N1437" s="75">
        <v>600</v>
      </c>
      <c r="O1437" s="75"/>
      <c r="P1437" s="75"/>
      <c r="Q1437" s="75"/>
      <c r="R1437" s="79">
        <v>1500</v>
      </c>
      <c r="S1437" s="75">
        <v>300</v>
      </c>
      <c r="U1437" s="162" t="s">
        <v>17</v>
      </c>
      <c r="V1437" s="162" t="s">
        <v>236</v>
      </c>
      <c r="W1437" s="86" t="s">
        <v>1284</v>
      </c>
      <c r="X1437" s="166" t="s">
        <v>236</v>
      </c>
      <c r="AB1437" s="162" t="str">
        <f>UPPER(LEFT(A1437,3)&amp;YEAR(H1437)&amp;MONTH(H1437)&amp;DAY((H1437))&amp;LEFT(U1437,2)&amp;LEFT(V1437,2)&amp;LEFT(W1437,2))</f>
        <v>INT20161026GRAN1E</v>
      </c>
      <c r="AC1437" s="162">
        <f>COUNTIF($AB$4:$AB$297,AB1437)</f>
        <v>0</v>
      </c>
      <c r="AD1437" s="162" t="str">
        <f>VLOOKUP(U1437,NIVEAUXADMIN!A:B,2,FALSE)</f>
        <v>HT08</v>
      </c>
      <c r="AE1437" s="162" t="str">
        <f>VLOOKUP(V1437,NIVEAUXADMIN!E:F,2,FALSE)</f>
        <v>HT08821</v>
      </c>
      <c r="AF1437" s="162" t="str">
        <f>VLOOKUP(W1437,NIVEAUXADMIN!I:J,2,FALSE)</f>
        <v>HT08821-01</v>
      </c>
      <c r="AG1437" s="162">
        <f>IF(SUMPRODUCT(($A$4:$A1437=A1437)*($V$4:$V1437=V1437))&gt;1,0,1)</f>
        <v>0</v>
      </c>
    </row>
    <row r="1438" spans="1:33" s="162" customFormat="1" ht="15" customHeight="1">
      <c r="A1438" s="162" t="s">
        <v>2909</v>
      </c>
      <c r="B1438" s="162" t="s">
        <v>44</v>
      </c>
      <c r="C1438" s="162" t="s">
        <v>38</v>
      </c>
      <c r="D1438" s="162" t="s">
        <v>2702</v>
      </c>
      <c r="F1438" s="162" t="s">
        <v>16</v>
      </c>
      <c r="G1438" s="162" t="str">
        <f>CHOOSE(MONTH(H1438), "Janvier", "Fevrier", "Mars", "Avril", "Mai", "Juin", "Juillet", "Aout", "Septembre", "Octobre", "Novembre", "Decembre")</f>
        <v>Octobre</v>
      </c>
      <c r="H1438" s="153">
        <v>42669</v>
      </c>
      <c r="I1438" s="84" t="s">
        <v>1049</v>
      </c>
      <c r="J1438" s="162" t="s">
        <v>1053</v>
      </c>
      <c r="K1438" s="162" t="s">
        <v>1064</v>
      </c>
      <c r="L1438" s="72"/>
      <c r="M1438" s="80" t="str">
        <f>IFERROR(VLOOKUP(K1438,REFERENCES!R:S,2,FALSE),"")</f>
        <v>Nombre</v>
      </c>
      <c r="N1438" s="75">
        <v>300</v>
      </c>
      <c r="O1438" s="75"/>
      <c r="P1438" s="75"/>
      <c r="Q1438" s="75"/>
      <c r="R1438" s="79">
        <v>1500</v>
      </c>
      <c r="S1438" s="75">
        <v>300</v>
      </c>
      <c r="U1438" s="162" t="s">
        <v>17</v>
      </c>
      <c r="V1438" s="162" t="s">
        <v>236</v>
      </c>
      <c r="W1438" s="86" t="s">
        <v>1284</v>
      </c>
      <c r="X1438" s="166" t="s">
        <v>236</v>
      </c>
      <c r="AB1438" s="162" t="str">
        <f>UPPER(LEFT(A1438,3)&amp;YEAR(H1438)&amp;MONTH(H1438)&amp;DAY((H1438))&amp;LEFT(U1438,2)&amp;LEFT(V1438,2)&amp;LEFT(W1438,2))</f>
        <v>INT20161026GRAN1E</v>
      </c>
      <c r="AC1438" s="162">
        <f>COUNTIF($AB$4:$AB$297,AB1438)</f>
        <v>0</v>
      </c>
      <c r="AD1438" s="162" t="str">
        <f>VLOOKUP(U1438,NIVEAUXADMIN!A:B,2,FALSE)</f>
        <v>HT08</v>
      </c>
      <c r="AE1438" s="162" t="str">
        <f>VLOOKUP(V1438,NIVEAUXADMIN!E:F,2,FALSE)</f>
        <v>HT08821</v>
      </c>
      <c r="AF1438" s="162" t="str">
        <f>VLOOKUP(W1438,NIVEAUXADMIN!I:J,2,FALSE)</f>
        <v>HT08821-01</v>
      </c>
      <c r="AG1438" s="162">
        <f>IF(SUMPRODUCT(($A$4:$A1438=A1438)*($V$4:$V1438=V1438))&gt;1,0,1)</f>
        <v>0</v>
      </c>
    </row>
    <row r="1439" spans="1:33" s="162" customFormat="1" ht="15" customHeight="1">
      <c r="A1439" s="162" t="s">
        <v>2909</v>
      </c>
      <c r="B1439" s="162" t="s">
        <v>44</v>
      </c>
      <c r="C1439" s="162" t="s">
        <v>38</v>
      </c>
      <c r="D1439" s="162" t="s">
        <v>2702</v>
      </c>
      <c r="F1439" s="162" t="s">
        <v>16</v>
      </c>
      <c r="G1439" s="162" t="str">
        <f>CHOOSE(MONTH(H1439), "Janvier", "Fevrier", "Mars", "Avril", "Mai", "Juin", "Juillet", "Aout", "Septembre", "Octobre", "Novembre", "Decembre")</f>
        <v>Octobre</v>
      </c>
      <c r="H1439" s="153">
        <v>42669</v>
      </c>
      <c r="I1439" s="84" t="s">
        <v>1049</v>
      </c>
      <c r="J1439" s="162" t="s">
        <v>1053</v>
      </c>
      <c r="K1439" s="162" t="s">
        <v>1048</v>
      </c>
      <c r="L1439" s="72"/>
      <c r="M1439" s="80" t="str">
        <f>IFERROR(VLOOKUP(K1439,REFERENCES!R:S,2,FALSE),"")</f>
        <v>Nombre</v>
      </c>
      <c r="N1439" s="75">
        <v>572</v>
      </c>
      <c r="O1439" s="75"/>
      <c r="P1439" s="75"/>
      <c r="Q1439" s="75"/>
      <c r="R1439" s="79">
        <v>1500</v>
      </c>
      <c r="S1439" s="75">
        <v>300</v>
      </c>
      <c r="U1439" s="162" t="s">
        <v>17</v>
      </c>
      <c r="V1439" s="162" t="s">
        <v>236</v>
      </c>
      <c r="W1439" s="86" t="s">
        <v>1284</v>
      </c>
      <c r="X1439" s="166" t="s">
        <v>236</v>
      </c>
      <c r="AB1439" s="162" t="str">
        <f>UPPER(LEFT(A1439,3)&amp;YEAR(H1439)&amp;MONTH(H1439)&amp;DAY((H1439))&amp;LEFT(U1439,2)&amp;LEFT(V1439,2)&amp;LEFT(W1439,2))</f>
        <v>INT20161026GRAN1E</v>
      </c>
      <c r="AC1439" s="162">
        <f>COUNTIF($AB$4:$AB$297,AB1439)</f>
        <v>0</v>
      </c>
      <c r="AD1439" s="162" t="str">
        <f>VLOOKUP(U1439,NIVEAUXADMIN!A:B,2,FALSE)</f>
        <v>HT08</v>
      </c>
      <c r="AE1439" s="162" t="str">
        <f>VLOOKUP(V1439,NIVEAUXADMIN!E:F,2,FALSE)</f>
        <v>HT08821</v>
      </c>
      <c r="AF1439" s="162" t="str">
        <f>VLOOKUP(W1439,NIVEAUXADMIN!I:J,2,FALSE)</f>
        <v>HT08821-01</v>
      </c>
      <c r="AG1439" s="162">
        <f>IF(SUMPRODUCT(($A$4:$A1439=A1439)*($V$4:$V1439=V1439))&gt;1,0,1)</f>
        <v>0</v>
      </c>
    </row>
    <row r="1440" spans="1:33" s="162" customFormat="1" ht="15" customHeight="1">
      <c r="A1440" s="162" t="s">
        <v>2909</v>
      </c>
      <c r="B1440" s="162" t="s">
        <v>44</v>
      </c>
      <c r="C1440" s="162" t="s">
        <v>38</v>
      </c>
      <c r="D1440" s="162" t="s">
        <v>2702</v>
      </c>
      <c r="F1440" s="162" t="s">
        <v>16</v>
      </c>
      <c r="G1440" s="162" t="str">
        <f>CHOOSE(MONTH(H1440), "Janvier", "Fevrier", "Mars", "Avril", "Mai", "Juin", "Juillet", "Aout", "Septembre", "Octobre", "Novembre", "Decembre")</f>
        <v>Octobre</v>
      </c>
      <c r="H1440" s="153">
        <v>42669</v>
      </c>
      <c r="I1440" s="84" t="s">
        <v>1051</v>
      </c>
      <c r="J1440" s="162" t="s">
        <v>1052</v>
      </c>
      <c r="K1440" s="162" t="s">
        <v>1063</v>
      </c>
      <c r="L1440" s="72"/>
      <c r="M1440" s="80" t="str">
        <f>IFERROR(VLOOKUP(K1440,REFERENCES!R:S,2,FALSE),"")</f>
        <v>Nombre</v>
      </c>
      <c r="N1440" s="75">
        <v>300</v>
      </c>
      <c r="O1440" s="75"/>
      <c r="P1440" s="75"/>
      <c r="Q1440" s="75"/>
      <c r="R1440" s="79">
        <v>1500</v>
      </c>
      <c r="S1440" s="75">
        <v>300</v>
      </c>
      <c r="U1440" s="162" t="s">
        <v>17</v>
      </c>
      <c r="V1440" s="162" t="s">
        <v>236</v>
      </c>
      <c r="W1440" s="86" t="s">
        <v>1284</v>
      </c>
      <c r="X1440" s="166" t="s">
        <v>236</v>
      </c>
      <c r="AB1440" s="162" t="str">
        <f>UPPER(LEFT(A1440,3)&amp;YEAR(H1440)&amp;MONTH(H1440)&amp;DAY((H1440))&amp;LEFT(U1440,2)&amp;LEFT(V1440,2)&amp;LEFT(W1440,2))</f>
        <v>INT20161026GRAN1E</v>
      </c>
      <c r="AC1440" s="162">
        <f>COUNTIF($AB$4:$AB$297,AB1440)</f>
        <v>0</v>
      </c>
      <c r="AD1440" s="162" t="str">
        <f>VLOOKUP(U1440,NIVEAUXADMIN!A:B,2,FALSE)</f>
        <v>HT08</v>
      </c>
      <c r="AE1440" s="162" t="str">
        <f>VLOOKUP(V1440,NIVEAUXADMIN!E:F,2,FALSE)</f>
        <v>HT08821</v>
      </c>
      <c r="AF1440" s="162" t="str">
        <f>VLOOKUP(W1440,NIVEAUXADMIN!I:J,2,FALSE)</f>
        <v>HT08821-01</v>
      </c>
      <c r="AG1440" s="162">
        <f>IF(SUMPRODUCT(($A$4:$A1440=A1440)*($V$4:$V1440=V1440))&gt;1,0,1)</f>
        <v>0</v>
      </c>
    </row>
    <row r="1441" spans="1:33" s="162" customFormat="1" ht="15" customHeight="1">
      <c r="A1441" s="162" t="s">
        <v>2909</v>
      </c>
      <c r="B1441" s="162" t="s">
        <v>44</v>
      </c>
      <c r="C1441" s="162" t="s">
        <v>38</v>
      </c>
      <c r="D1441" s="162" t="s">
        <v>2702</v>
      </c>
      <c r="F1441" s="162" t="s">
        <v>16</v>
      </c>
      <c r="G1441" s="162" t="str">
        <f>CHOOSE(MONTH(H1441), "Janvier", "Fevrier", "Mars", "Avril", "Mai", "Juin", "Juillet", "Aout", "Septembre", "Octobre", "Novembre", "Decembre")</f>
        <v>Octobre</v>
      </c>
      <c r="H1441" s="153">
        <v>42669</v>
      </c>
      <c r="I1441" s="84" t="s">
        <v>1051</v>
      </c>
      <c r="J1441" s="162" t="s">
        <v>1052</v>
      </c>
      <c r="K1441" s="162" t="s">
        <v>1057</v>
      </c>
      <c r="L1441" s="72"/>
      <c r="M1441" s="80" t="str">
        <f>IFERROR(VLOOKUP(K1441,REFERENCES!R:S,2,FALSE),"")</f>
        <v>Nombre</v>
      </c>
      <c r="N1441" s="75">
        <v>300</v>
      </c>
      <c r="O1441" s="75"/>
      <c r="P1441" s="75"/>
      <c r="Q1441" s="75"/>
      <c r="R1441" s="79">
        <v>1500</v>
      </c>
      <c r="S1441" s="75">
        <v>300</v>
      </c>
      <c r="U1441" s="162" t="s">
        <v>17</v>
      </c>
      <c r="V1441" s="162" t="s">
        <v>236</v>
      </c>
      <c r="W1441" s="86" t="s">
        <v>1284</v>
      </c>
      <c r="X1441" s="166" t="s">
        <v>236</v>
      </c>
      <c r="AB1441" s="162" t="str">
        <f>UPPER(LEFT(A1441,3)&amp;YEAR(H1441)&amp;MONTH(H1441)&amp;DAY((H1441))&amp;LEFT(U1441,2)&amp;LEFT(V1441,2)&amp;LEFT(W1441,2))</f>
        <v>INT20161026GRAN1E</v>
      </c>
      <c r="AC1441" s="162">
        <f>COUNTIF($AB$4:$AB$297,AB1441)</f>
        <v>0</v>
      </c>
      <c r="AD1441" s="162" t="str">
        <f>VLOOKUP(U1441,NIVEAUXADMIN!A:B,2,FALSE)</f>
        <v>HT08</v>
      </c>
      <c r="AE1441" s="162" t="str">
        <f>VLOOKUP(V1441,NIVEAUXADMIN!E:F,2,FALSE)</f>
        <v>HT08821</v>
      </c>
      <c r="AF1441" s="162" t="str">
        <f>VLOOKUP(W1441,NIVEAUXADMIN!I:J,2,FALSE)</f>
        <v>HT08821-01</v>
      </c>
      <c r="AG1441" s="162">
        <f>IF(SUMPRODUCT(($A$4:$A1441=A1441)*($V$4:$V1441=V1441))&gt;1,0,1)</f>
        <v>0</v>
      </c>
    </row>
    <row r="1442" spans="1:33" s="162" customFormat="1" ht="15" customHeight="1">
      <c r="A1442" s="162" t="s">
        <v>2909</v>
      </c>
      <c r="B1442" s="162" t="s">
        <v>44</v>
      </c>
      <c r="C1442" s="162" t="s">
        <v>38</v>
      </c>
      <c r="D1442" s="162" t="s">
        <v>2702</v>
      </c>
      <c r="F1442" s="162" t="s">
        <v>16</v>
      </c>
      <c r="G1442" s="162" t="str">
        <f>CHOOSE(MONTH(H1442), "Janvier", "Fevrier", "Mars", "Avril", "Mai", "Juin", "Juillet", "Aout", "Septembre", "Octobre", "Novembre", "Decembre")</f>
        <v>Octobre</v>
      </c>
      <c r="H1442" s="153">
        <v>42669</v>
      </c>
      <c r="I1442" s="84" t="s">
        <v>1051</v>
      </c>
      <c r="J1442" s="162" t="s">
        <v>1052</v>
      </c>
      <c r="K1442" s="162" t="s">
        <v>1058</v>
      </c>
      <c r="L1442" s="72"/>
      <c r="M1442" s="80" t="str">
        <f>IFERROR(VLOOKUP(K1442,REFERENCES!R:S,2,FALSE),"")</f>
        <v>Nombre</v>
      </c>
      <c r="N1442" s="75">
        <v>544</v>
      </c>
      <c r="O1442" s="75"/>
      <c r="P1442" s="75"/>
      <c r="Q1442" s="75"/>
      <c r="R1442" s="79">
        <v>1500</v>
      </c>
      <c r="S1442" s="75">
        <v>300</v>
      </c>
      <c r="U1442" s="162" t="s">
        <v>17</v>
      </c>
      <c r="V1442" s="162" t="s">
        <v>236</v>
      </c>
      <c r="W1442" s="86" t="s">
        <v>1284</v>
      </c>
      <c r="X1442" s="166" t="s">
        <v>236</v>
      </c>
      <c r="AB1442" s="162" t="str">
        <f>UPPER(LEFT(A1442,3)&amp;YEAR(H1442)&amp;MONTH(H1442)&amp;DAY((H1442))&amp;LEFT(U1442,2)&amp;LEFT(V1442,2)&amp;LEFT(W1442,2))</f>
        <v>INT20161026GRAN1E</v>
      </c>
      <c r="AC1442" s="162">
        <f>COUNTIF($AB$4:$AB$297,AB1442)</f>
        <v>0</v>
      </c>
      <c r="AD1442" s="162" t="str">
        <f>VLOOKUP(U1442,NIVEAUXADMIN!A:B,2,FALSE)</f>
        <v>HT08</v>
      </c>
      <c r="AE1442" s="162" t="str">
        <f>VLOOKUP(V1442,NIVEAUXADMIN!E:F,2,FALSE)</f>
        <v>HT08821</v>
      </c>
      <c r="AF1442" s="162" t="str">
        <f>VLOOKUP(W1442,NIVEAUXADMIN!I:J,2,FALSE)</f>
        <v>HT08821-01</v>
      </c>
      <c r="AG1442" s="162">
        <f>IF(SUMPRODUCT(($A$4:$A1442=A1442)*($V$4:$V1442=V1442))&gt;1,0,1)</f>
        <v>0</v>
      </c>
    </row>
    <row r="1443" spans="1:33" s="162" customFormat="1" ht="15" customHeight="1">
      <c r="A1443" s="162" t="s">
        <v>2909</v>
      </c>
      <c r="B1443" s="162" t="s">
        <v>44</v>
      </c>
      <c r="C1443" s="162" t="s">
        <v>38</v>
      </c>
      <c r="D1443" s="162" t="s">
        <v>2702</v>
      </c>
      <c r="F1443" s="162" t="s">
        <v>16</v>
      </c>
      <c r="G1443" s="162" t="str">
        <f>CHOOSE(MONTH(H1443), "Janvier", "Fevrier", "Mars", "Avril", "Mai", "Juin", "Juillet", "Aout", "Septembre", "Octobre", "Novembre", "Decembre")</f>
        <v>Novembre</v>
      </c>
      <c r="H1443" s="153">
        <v>42690</v>
      </c>
      <c r="I1443" s="84" t="s">
        <v>1051</v>
      </c>
      <c r="J1443" s="162" t="s">
        <v>1052</v>
      </c>
      <c r="K1443" s="162" t="s">
        <v>1056</v>
      </c>
      <c r="L1443" s="72"/>
      <c r="M1443" s="80" t="str">
        <f>IFERROR(VLOOKUP(K1443,REFERENCES!R:S,2,FALSE),"")</f>
        <v>Nombre</v>
      </c>
      <c r="N1443" s="75">
        <v>1196</v>
      </c>
      <c r="O1443" s="75"/>
      <c r="P1443" s="75"/>
      <c r="Q1443" s="75"/>
      <c r="R1443" s="79">
        <v>2990</v>
      </c>
      <c r="S1443" s="75">
        <v>598</v>
      </c>
      <c r="U1443" s="162" t="s">
        <v>17</v>
      </c>
      <c r="V1443" s="162" t="s">
        <v>272</v>
      </c>
      <c r="W1443" s="86" t="s">
        <v>1301</v>
      </c>
      <c r="X1443" s="166" t="s">
        <v>2799</v>
      </c>
      <c r="AB1443" s="162" t="str">
        <f>UPPER(LEFT(A1443,3)&amp;YEAR(H1443)&amp;MONTH(H1443)&amp;DAY((H1443))&amp;LEFT(U1443,2)&amp;LEFT(V1443,2)&amp;LEFT(W1443,2))</f>
        <v>INT20161116GRPE1E</v>
      </c>
      <c r="AC1443" s="162">
        <f>COUNTIF($AB$4:$AB$297,AB1443)</f>
        <v>0</v>
      </c>
      <c r="AD1443" s="162" t="str">
        <f>VLOOKUP(U1443,NIVEAUXADMIN!A:B,2,FALSE)</f>
        <v>HT08</v>
      </c>
      <c r="AE1443" s="162" t="str">
        <f>VLOOKUP(V1443,NIVEAUXADMIN!E:F,2,FALSE)</f>
        <v>HT08834</v>
      </c>
      <c r="AF1443" s="162" t="str">
        <f>VLOOKUP(W1443,NIVEAUXADMIN!I:J,2,FALSE)</f>
        <v>HT08834-01</v>
      </c>
      <c r="AG1443" s="162">
        <f>IF(SUMPRODUCT(($A$4:$A1443=A1443)*($V$4:$V1443=V1443))&gt;1,0,1)</f>
        <v>1</v>
      </c>
    </row>
    <row r="1444" spans="1:33" s="162" customFormat="1" ht="15" customHeight="1">
      <c r="A1444" s="162" t="s">
        <v>2909</v>
      </c>
      <c r="B1444" s="162" t="s">
        <v>44</v>
      </c>
      <c r="C1444" s="162" t="s">
        <v>38</v>
      </c>
      <c r="D1444" s="162" t="s">
        <v>2702</v>
      </c>
      <c r="F1444" s="162" t="s">
        <v>16</v>
      </c>
      <c r="G1444" s="162" t="str">
        <f>CHOOSE(MONTH(H1444), "Janvier", "Fevrier", "Mars", "Avril", "Mai", "Juin", "Juillet", "Aout", "Septembre", "Octobre", "Novembre", "Decembre")</f>
        <v>Novembre</v>
      </c>
      <c r="H1444" s="153">
        <v>42690</v>
      </c>
      <c r="I1444" s="84" t="s">
        <v>1049</v>
      </c>
      <c r="J1444" s="162" t="s">
        <v>1053</v>
      </c>
      <c r="K1444" s="162" t="s">
        <v>1064</v>
      </c>
      <c r="L1444" s="72"/>
      <c r="M1444" s="80" t="str">
        <f>IFERROR(VLOOKUP(K1444,REFERENCES!R:S,2,FALSE),"")</f>
        <v>Nombre</v>
      </c>
      <c r="N1444" s="75">
        <v>598</v>
      </c>
      <c r="O1444" s="75"/>
      <c r="P1444" s="75"/>
      <c r="Q1444" s="75"/>
      <c r="R1444" s="79">
        <v>2990</v>
      </c>
      <c r="S1444" s="75">
        <v>598</v>
      </c>
      <c r="U1444" s="162" t="s">
        <v>17</v>
      </c>
      <c r="V1444" s="162" t="s">
        <v>272</v>
      </c>
      <c r="W1444" s="86" t="s">
        <v>1301</v>
      </c>
      <c r="X1444" s="166" t="s">
        <v>2799</v>
      </c>
      <c r="AB1444" s="162" t="str">
        <f>UPPER(LEFT(A1444,3)&amp;YEAR(H1444)&amp;MONTH(H1444)&amp;DAY((H1444))&amp;LEFT(U1444,2)&amp;LEFT(V1444,2)&amp;LEFT(W1444,2))</f>
        <v>INT20161116GRPE1E</v>
      </c>
      <c r="AC1444" s="162">
        <f>COUNTIF($AB$4:$AB$297,AB1444)</f>
        <v>0</v>
      </c>
      <c r="AD1444" s="162" t="str">
        <f>VLOOKUP(U1444,NIVEAUXADMIN!A:B,2,FALSE)</f>
        <v>HT08</v>
      </c>
      <c r="AE1444" s="162" t="str">
        <f>VLOOKUP(V1444,NIVEAUXADMIN!E:F,2,FALSE)</f>
        <v>HT08834</v>
      </c>
      <c r="AF1444" s="162" t="str">
        <f>VLOOKUP(W1444,NIVEAUXADMIN!I:J,2,FALSE)</f>
        <v>HT08834-01</v>
      </c>
      <c r="AG1444" s="162">
        <f>IF(SUMPRODUCT(($A$4:$A1444=A1444)*($V$4:$V1444=V1444))&gt;1,0,1)</f>
        <v>0</v>
      </c>
    </row>
    <row r="1445" spans="1:33" s="162" customFormat="1" ht="15" customHeight="1">
      <c r="A1445" s="162" t="s">
        <v>2909</v>
      </c>
      <c r="B1445" s="162" t="s">
        <v>44</v>
      </c>
      <c r="C1445" s="162" t="s">
        <v>38</v>
      </c>
      <c r="D1445" s="162" t="s">
        <v>2702</v>
      </c>
      <c r="F1445" s="162" t="s">
        <v>16</v>
      </c>
      <c r="G1445" s="162" t="str">
        <f>CHOOSE(MONTH(H1445), "Janvier", "Fevrier", "Mars", "Avril", "Mai", "Juin", "Juillet", "Aout", "Septembre", "Octobre", "Novembre", "Decembre")</f>
        <v>Novembre</v>
      </c>
      <c r="H1445" s="153">
        <v>42690</v>
      </c>
      <c r="I1445" s="84" t="s">
        <v>1049</v>
      </c>
      <c r="J1445" s="162" t="s">
        <v>1053</v>
      </c>
      <c r="K1445" s="162" t="s">
        <v>1048</v>
      </c>
      <c r="L1445" s="72"/>
      <c r="M1445" s="80" t="str">
        <f>IFERROR(VLOOKUP(K1445,REFERENCES!R:S,2,FALSE),"")</f>
        <v>Nombre</v>
      </c>
      <c r="N1445" s="75">
        <v>1196</v>
      </c>
      <c r="O1445" s="75"/>
      <c r="P1445" s="75"/>
      <c r="Q1445" s="75"/>
      <c r="R1445" s="79">
        <v>2990</v>
      </c>
      <c r="S1445" s="75">
        <v>598</v>
      </c>
      <c r="U1445" s="162" t="s">
        <v>17</v>
      </c>
      <c r="V1445" s="162" t="s">
        <v>272</v>
      </c>
      <c r="W1445" s="86" t="s">
        <v>1301</v>
      </c>
      <c r="X1445" s="166" t="s">
        <v>2799</v>
      </c>
      <c r="AB1445" s="162" t="str">
        <f>UPPER(LEFT(A1445,3)&amp;YEAR(H1445)&amp;MONTH(H1445)&amp;DAY((H1445))&amp;LEFT(U1445,2)&amp;LEFT(V1445,2)&amp;LEFT(W1445,2))</f>
        <v>INT20161116GRPE1E</v>
      </c>
      <c r="AC1445" s="162">
        <f>COUNTIF($AB$4:$AB$297,AB1445)</f>
        <v>0</v>
      </c>
      <c r="AD1445" s="162" t="str">
        <f>VLOOKUP(U1445,NIVEAUXADMIN!A:B,2,FALSE)</f>
        <v>HT08</v>
      </c>
      <c r="AE1445" s="162" t="str">
        <f>VLOOKUP(V1445,NIVEAUXADMIN!E:F,2,FALSE)</f>
        <v>HT08834</v>
      </c>
      <c r="AF1445" s="162" t="str">
        <f>VLOOKUP(W1445,NIVEAUXADMIN!I:J,2,FALSE)</f>
        <v>HT08834-01</v>
      </c>
      <c r="AG1445" s="162">
        <f>IF(SUMPRODUCT(($A$4:$A1445=A1445)*($V$4:$V1445=V1445))&gt;1,0,1)</f>
        <v>0</v>
      </c>
    </row>
    <row r="1446" spans="1:33" s="162" customFormat="1" ht="15" customHeight="1">
      <c r="A1446" s="162" t="s">
        <v>2909</v>
      </c>
      <c r="B1446" s="162" t="s">
        <v>44</v>
      </c>
      <c r="C1446" s="162" t="s">
        <v>38</v>
      </c>
      <c r="D1446" s="162" t="s">
        <v>2702</v>
      </c>
      <c r="F1446" s="162" t="s">
        <v>16</v>
      </c>
      <c r="G1446" s="162" t="str">
        <f>CHOOSE(MONTH(H1446), "Janvier", "Fevrier", "Mars", "Avril", "Mai", "Juin", "Juillet", "Aout", "Septembre", "Octobre", "Novembre", "Decembre")</f>
        <v>Novembre</v>
      </c>
      <c r="H1446" s="153">
        <v>42690</v>
      </c>
      <c r="I1446" s="84" t="s">
        <v>1051</v>
      </c>
      <c r="J1446" s="162" t="s">
        <v>1052</v>
      </c>
      <c r="K1446" s="162" t="s">
        <v>1063</v>
      </c>
      <c r="L1446" s="72"/>
      <c r="M1446" s="80" t="str">
        <f>IFERROR(VLOOKUP(K1446,REFERENCES!R:S,2,FALSE),"")</f>
        <v>Nombre</v>
      </c>
      <c r="N1446" s="75">
        <v>598</v>
      </c>
      <c r="O1446" s="75"/>
      <c r="P1446" s="75"/>
      <c r="Q1446" s="75"/>
      <c r="R1446" s="79">
        <v>2990</v>
      </c>
      <c r="S1446" s="75">
        <v>598</v>
      </c>
      <c r="U1446" s="162" t="s">
        <v>17</v>
      </c>
      <c r="V1446" s="162" t="s">
        <v>272</v>
      </c>
      <c r="W1446" s="86" t="s">
        <v>1301</v>
      </c>
      <c r="X1446" s="166" t="s">
        <v>2799</v>
      </c>
      <c r="AB1446" s="162" t="str">
        <f>UPPER(LEFT(A1446,3)&amp;YEAR(H1446)&amp;MONTH(H1446)&amp;DAY((H1446))&amp;LEFT(U1446,2)&amp;LEFT(V1446,2)&amp;LEFT(W1446,2))</f>
        <v>INT20161116GRPE1E</v>
      </c>
      <c r="AC1446" s="162">
        <f>COUNTIF($AB$4:$AB$297,AB1446)</f>
        <v>0</v>
      </c>
      <c r="AD1446" s="162" t="str">
        <f>VLOOKUP(U1446,NIVEAUXADMIN!A:B,2,FALSE)</f>
        <v>HT08</v>
      </c>
      <c r="AE1446" s="162" t="str">
        <f>VLOOKUP(V1446,NIVEAUXADMIN!E:F,2,FALSE)</f>
        <v>HT08834</v>
      </c>
      <c r="AF1446" s="162" t="str">
        <f>VLOOKUP(W1446,NIVEAUXADMIN!I:J,2,FALSE)</f>
        <v>HT08834-01</v>
      </c>
      <c r="AG1446" s="162">
        <f>IF(SUMPRODUCT(($A$4:$A1446=A1446)*($V$4:$V1446=V1446))&gt;1,0,1)</f>
        <v>0</v>
      </c>
    </row>
    <row r="1447" spans="1:33" s="162" customFormat="1" ht="15" customHeight="1">
      <c r="A1447" s="162" t="s">
        <v>2909</v>
      </c>
      <c r="B1447" s="162" t="s">
        <v>44</v>
      </c>
      <c r="C1447" s="162" t="s">
        <v>38</v>
      </c>
      <c r="D1447" s="162" t="s">
        <v>2702</v>
      </c>
      <c r="F1447" s="162" t="s">
        <v>16</v>
      </c>
      <c r="G1447" s="162" t="str">
        <f>CHOOSE(MONTH(H1447), "Janvier", "Fevrier", "Mars", "Avril", "Mai", "Juin", "Juillet", "Aout", "Septembre", "Octobre", "Novembre", "Decembre")</f>
        <v>Novembre</v>
      </c>
      <c r="H1447" s="153">
        <v>42690</v>
      </c>
      <c r="I1447" s="84" t="s">
        <v>1051</v>
      </c>
      <c r="J1447" s="162" t="s">
        <v>1052</v>
      </c>
      <c r="K1447" s="162" t="s">
        <v>1057</v>
      </c>
      <c r="L1447" s="72"/>
      <c r="M1447" s="80" t="str">
        <f>IFERROR(VLOOKUP(K1447,REFERENCES!R:S,2,FALSE),"")</f>
        <v>Nombre</v>
      </c>
      <c r="N1447" s="75">
        <v>598</v>
      </c>
      <c r="O1447" s="75"/>
      <c r="P1447" s="75"/>
      <c r="Q1447" s="75"/>
      <c r="R1447" s="79">
        <v>2990</v>
      </c>
      <c r="S1447" s="75">
        <v>598</v>
      </c>
      <c r="U1447" s="162" t="s">
        <v>17</v>
      </c>
      <c r="V1447" s="162" t="s">
        <v>272</v>
      </c>
      <c r="W1447" s="86" t="s">
        <v>1301</v>
      </c>
      <c r="X1447" s="166" t="s">
        <v>2799</v>
      </c>
      <c r="AB1447" s="162" t="str">
        <f>UPPER(LEFT(A1447,3)&amp;YEAR(H1447)&amp;MONTH(H1447)&amp;DAY((H1447))&amp;LEFT(U1447,2)&amp;LEFT(V1447,2)&amp;LEFT(W1447,2))</f>
        <v>INT20161116GRPE1E</v>
      </c>
      <c r="AC1447" s="162">
        <f>COUNTIF($AB$4:$AB$297,AB1447)</f>
        <v>0</v>
      </c>
      <c r="AD1447" s="162" t="str">
        <f>VLOOKUP(U1447,NIVEAUXADMIN!A:B,2,FALSE)</f>
        <v>HT08</v>
      </c>
      <c r="AE1447" s="162" t="str">
        <f>VLOOKUP(V1447,NIVEAUXADMIN!E:F,2,FALSE)</f>
        <v>HT08834</v>
      </c>
      <c r="AF1447" s="162" t="str">
        <f>VLOOKUP(W1447,NIVEAUXADMIN!I:J,2,FALSE)</f>
        <v>HT08834-01</v>
      </c>
      <c r="AG1447" s="162">
        <f>IF(SUMPRODUCT(($A$4:$A1447=A1447)*($V$4:$V1447=V1447))&gt;1,0,1)</f>
        <v>0</v>
      </c>
    </row>
    <row r="1448" spans="1:33" s="162" customFormat="1" ht="15" customHeight="1">
      <c r="A1448" s="162" t="s">
        <v>2909</v>
      </c>
      <c r="B1448" s="162" t="s">
        <v>44</v>
      </c>
      <c r="C1448" s="162" t="s">
        <v>38</v>
      </c>
      <c r="D1448" s="162" t="s">
        <v>2702</v>
      </c>
      <c r="F1448" s="162" t="s">
        <v>16</v>
      </c>
      <c r="G1448" s="162" t="str">
        <f>CHOOSE(MONTH(H1448), "Janvier", "Fevrier", "Mars", "Avril", "Mai", "Juin", "Juillet", "Aout", "Septembre", "Octobre", "Novembre", "Decembre")</f>
        <v>Novembre</v>
      </c>
      <c r="H1448" s="153">
        <v>42690</v>
      </c>
      <c r="I1448" s="84" t="s">
        <v>1051</v>
      </c>
      <c r="J1448" s="162" t="s">
        <v>1052</v>
      </c>
      <c r="K1448" s="162" t="s">
        <v>1058</v>
      </c>
      <c r="L1448" s="72"/>
      <c r="M1448" s="80" t="str">
        <f>IFERROR(VLOOKUP(K1448,REFERENCES!R:S,2,FALSE),"")</f>
        <v>Nombre</v>
      </c>
      <c r="N1448" s="75">
        <v>1196</v>
      </c>
      <c r="O1448" s="75"/>
      <c r="P1448" s="75"/>
      <c r="Q1448" s="75"/>
      <c r="R1448" s="79">
        <v>2990</v>
      </c>
      <c r="S1448" s="75">
        <v>598</v>
      </c>
      <c r="U1448" s="162" t="s">
        <v>17</v>
      </c>
      <c r="V1448" s="162" t="s">
        <v>272</v>
      </c>
      <c r="W1448" s="86" t="s">
        <v>1301</v>
      </c>
      <c r="X1448" s="166" t="s">
        <v>2799</v>
      </c>
      <c r="AB1448" s="162" t="str">
        <f>UPPER(LEFT(A1448,3)&amp;YEAR(H1448)&amp;MONTH(H1448)&amp;DAY((H1448))&amp;LEFT(U1448,2)&amp;LEFT(V1448,2)&amp;LEFT(W1448,2))</f>
        <v>INT20161116GRPE1E</v>
      </c>
      <c r="AC1448" s="162">
        <f>COUNTIF($AB$4:$AB$297,AB1448)</f>
        <v>0</v>
      </c>
      <c r="AD1448" s="162" t="str">
        <f>VLOOKUP(U1448,NIVEAUXADMIN!A:B,2,FALSE)</f>
        <v>HT08</v>
      </c>
      <c r="AE1448" s="162" t="str">
        <f>VLOOKUP(V1448,NIVEAUXADMIN!E:F,2,FALSE)</f>
        <v>HT08834</v>
      </c>
      <c r="AF1448" s="162" t="str">
        <f>VLOOKUP(W1448,NIVEAUXADMIN!I:J,2,FALSE)</f>
        <v>HT08834-01</v>
      </c>
      <c r="AG1448" s="162">
        <f>IF(SUMPRODUCT(($A$4:$A1448=A1448)*($V$4:$V1448=V1448))&gt;1,0,1)</f>
        <v>0</v>
      </c>
    </row>
    <row r="1449" spans="1:33" s="162" customFormat="1" ht="15" customHeight="1">
      <c r="A1449" s="162" t="s">
        <v>2909</v>
      </c>
      <c r="B1449" s="162" t="s">
        <v>44</v>
      </c>
      <c r="C1449" s="162" t="s">
        <v>38</v>
      </c>
      <c r="D1449" s="162" t="s">
        <v>2702</v>
      </c>
      <c r="F1449" s="162" t="s">
        <v>16</v>
      </c>
      <c r="G1449" s="162" t="str">
        <f>CHOOSE(MONTH(H1449), "Janvier", "Fevrier", "Mars", "Avril", "Mai", "Juin", "Juillet", "Aout", "Septembre", "Octobre", "Novembre", "Decembre")</f>
        <v>Novembre</v>
      </c>
      <c r="H1449" s="153">
        <v>42686</v>
      </c>
      <c r="I1449" s="84" t="s">
        <v>1051</v>
      </c>
      <c r="J1449" s="162" t="s">
        <v>1052</v>
      </c>
      <c r="K1449" s="162" t="s">
        <v>1056</v>
      </c>
      <c r="L1449" s="72"/>
      <c r="M1449" s="80" t="str">
        <f>IFERROR(VLOOKUP(K1449,REFERENCES!R:S,2,FALSE),"")</f>
        <v>Nombre</v>
      </c>
      <c r="N1449" s="75">
        <v>1198</v>
      </c>
      <c r="O1449" s="75"/>
      <c r="P1449" s="75"/>
      <c r="Q1449" s="75"/>
      <c r="R1449" s="79">
        <v>2995</v>
      </c>
      <c r="S1449" s="75">
        <v>599</v>
      </c>
      <c r="U1449" s="162" t="s">
        <v>17</v>
      </c>
      <c r="V1449" s="162" t="s">
        <v>248</v>
      </c>
      <c r="W1449" s="86"/>
      <c r="X1449" s="166" t="s">
        <v>144</v>
      </c>
      <c r="AB1449" s="162" t="str">
        <f>UPPER(LEFT(A1449,3)&amp;YEAR(H1449)&amp;MONTH(H1449)&amp;DAY((H1449))&amp;LEFT(U1449,2)&amp;LEFT(V1449,2)&amp;LEFT(W1449,2))</f>
        <v>INT20161112GRBE</v>
      </c>
      <c r="AC1449" s="162">
        <f>COUNTIF($AB$4:$AB$297,AB1449)</f>
        <v>0</v>
      </c>
      <c r="AD1449" s="162" t="str">
        <f>VLOOKUP(U1449,NIVEAUXADMIN!A:B,2,FALSE)</f>
        <v>HT08</v>
      </c>
      <c r="AE1449" s="162" t="str">
        <f>VLOOKUP(V1449,NIVEAUXADMIN!E:F,2,FALSE)</f>
        <v>HT08833</v>
      </c>
      <c r="AF1449" s="162" t="e">
        <f>VLOOKUP(W1449,NIVEAUXADMIN!I:J,2,FALSE)</f>
        <v>#N/A</v>
      </c>
      <c r="AG1449" s="162">
        <f>IF(SUMPRODUCT(($A$4:$A1449=A1449)*($V$4:$V1449=V1449))&gt;1,0,1)</f>
        <v>1</v>
      </c>
    </row>
    <row r="1450" spans="1:33" s="162" customFormat="1" ht="15" customHeight="1">
      <c r="A1450" s="162" t="s">
        <v>2909</v>
      </c>
      <c r="B1450" s="162" t="s">
        <v>44</v>
      </c>
      <c r="C1450" s="162" t="s">
        <v>38</v>
      </c>
      <c r="D1450" s="162" t="s">
        <v>2702</v>
      </c>
      <c r="F1450" s="162" t="s">
        <v>16</v>
      </c>
      <c r="G1450" s="162" t="str">
        <f>CHOOSE(MONTH(H1450), "Janvier", "Fevrier", "Mars", "Avril", "Mai", "Juin", "Juillet", "Aout", "Septembre", "Octobre", "Novembre", "Decembre")</f>
        <v>Novembre</v>
      </c>
      <c r="H1450" s="153">
        <v>42686</v>
      </c>
      <c r="I1450" s="84" t="s">
        <v>1049</v>
      </c>
      <c r="J1450" s="162" t="s">
        <v>1053</v>
      </c>
      <c r="K1450" s="162" t="s">
        <v>1064</v>
      </c>
      <c r="L1450" s="72"/>
      <c r="M1450" s="80" t="str">
        <f>IFERROR(VLOOKUP(K1450,REFERENCES!R:S,2,FALSE),"")</f>
        <v>Nombre</v>
      </c>
      <c r="N1450" s="75">
        <v>599</v>
      </c>
      <c r="O1450" s="75"/>
      <c r="P1450" s="75"/>
      <c r="Q1450" s="75"/>
      <c r="R1450" s="79">
        <v>2995</v>
      </c>
      <c r="S1450" s="75">
        <v>599</v>
      </c>
      <c r="U1450" s="162" t="s">
        <v>17</v>
      </c>
      <c r="V1450" s="162" t="s">
        <v>248</v>
      </c>
      <c r="W1450" s="86"/>
      <c r="X1450" s="166" t="s">
        <v>144</v>
      </c>
      <c r="AB1450" s="162" t="str">
        <f>UPPER(LEFT(A1450,3)&amp;YEAR(H1450)&amp;MONTH(H1450)&amp;DAY((H1450))&amp;LEFT(U1450,2)&amp;LEFT(V1450,2)&amp;LEFT(W1450,2))</f>
        <v>INT20161112GRBE</v>
      </c>
      <c r="AC1450" s="162">
        <f>COUNTIF($AB$4:$AB$297,AB1450)</f>
        <v>0</v>
      </c>
      <c r="AD1450" s="162" t="str">
        <f>VLOOKUP(U1450,NIVEAUXADMIN!A:B,2,FALSE)</f>
        <v>HT08</v>
      </c>
      <c r="AE1450" s="162" t="str">
        <f>VLOOKUP(V1450,NIVEAUXADMIN!E:F,2,FALSE)</f>
        <v>HT08833</v>
      </c>
      <c r="AF1450" s="162" t="e">
        <f>VLOOKUP(W1450,NIVEAUXADMIN!I:J,2,FALSE)</f>
        <v>#N/A</v>
      </c>
      <c r="AG1450" s="162">
        <f>IF(SUMPRODUCT(($A$4:$A1450=A1450)*($V$4:$V1450=V1450))&gt;1,0,1)</f>
        <v>0</v>
      </c>
    </row>
    <row r="1451" spans="1:33" s="162" customFormat="1" ht="15" customHeight="1">
      <c r="A1451" s="162" t="s">
        <v>2909</v>
      </c>
      <c r="B1451" s="162" t="s">
        <v>44</v>
      </c>
      <c r="C1451" s="162" t="s">
        <v>38</v>
      </c>
      <c r="D1451" s="162" t="s">
        <v>2702</v>
      </c>
      <c r="F1451" s="162" t="s">
        <v>16</v>
      </c>
      <c r="G1451" s="162" t="str">
        <f>CHOOSE(MONTH(H1451), "Janvier", "Fevrier", "Mars", "Avril", "Mai", "Juin", "Juillet", "Aout", "Septembre", "Octobre", "Novembre", "Decembre")</f>
        <v>Novembre</v>
      </c>
      <c r="H1451" s="153">
        <v>42686</v>
      </c>
      <c r="I1451" s="84" t="s">
        <v>1049</v>
      </c>
      <c r="J1451" s="162" t="s">
        <v>1053</v>
      </c>
      <c r="K1451" s="162" t="s">
        <v>1048</v>
      </c>
      <c r="L1451" s="72"/>
      <c r="M1451" s="80" t="str">
        <f>IFERROR(VLOOKUP(K1451,REFERENCES!R:S,2,FALSE),"")</f>
        <v>Nombre</v>
      </c>
      <c r="N1451" s="75">
        <v>1198</v>
      </c>
      <c r="O1451" s="75"/>
      <c r="P1451" s="75"/>
      <c r="Q1451" s="75"/>
      <c r="R1451" s="79">
        <v>2995</v>
      </c>
      <c r="S1451" s="75">
        <v>599</v>
      </c>
      <c r="U1451" s="162" t="s">
        <v>17</v>
      </c>
      <c r="V1451" s="162" t="s">
        <v>248</v>
      </c>
      <c r="W1451" s="86"/>
      <c r="X1451" s="166" t="s">
        <v>144</v>
      </c>
      <c r="AB1451" s="162" t="str">
        <f>UPPER(LEFT(A1451,3)&amp;YEAR(H1451)&amp;MONTH(H1451)&amp;DAY((H1451))&amp;LEFT(U1451,2)&amp;LEFT(V1451,2)&amp;LEFT(W1451,2))</f>
        <v>INT20161112GRBE</v>
      </c>
      <c r="AC1451" s="162">
        <f>COUNTIF($AB$4:$AB$297,AB1451)</f>
        <v>0</v>
      </c>
      <c r="AD1451" s="162" t="str">
        <f>VLOOKUP(U1451,NIVEAUXADMIN!A:B,2,FALSE)</f>
        <v>HT08</v>
      </c>
      <c r="AE1451" s="162" t="str">
        <f>VLOOKUP(V1451,NIVEAUXADMIN!E:F,2,FALSE)</f>
        <v>HT08833</v>
      </c>
      <c r="AF1451" s="162" t="e">
        <f>VLOOKUP(W1451,NIVEAUXADMIN!I:J,2,FALSE)</f>
        <v>#N/A</v>
      </c>
      <c r="AG1451" s="162">
        <f>IF(SUMPRODUCT(($A$4:$A1451=A1451)*($V$4:$V1451=V1451))&gt;1,0,1)</f>
        <v>0</v>
      </c>
    </row>
    <row r="1452" spans="1:33" s="162" customFormat="1" ht="15" customHeight="1">
      <c r="A1452" s="162" t="s">
        <v>2909</v>
      </c>
      <c r="B1452" s="162" t="s">
        <v>44</v>
      </c>
      <c r="C1452" s="162" t="s">
        <v>38</v>
      </c>
      <c r="D1452" s="162" t="s">
        <v>2702</v>
      </c>
      <c r="F1452" s="162" t="s">
        <v>16</v>
      </c>
      <c r="G1452" s="162" t="str">
        <f>CHOOSE(MONTH(H1452), "Janvier", "Fevrier", "Mars", "Avril", "Mai", "Juin", "Juillet", "Aout", "Septembre", "Octobre", "Novembre", "Decembre")</f>
        <v>Novembre</v>
      </c>
      <c r="H1452" s="153">
        <v>42686</v>
      </c>
      <c r="I1452" s="84" t="s">
        <v>1051</v>
      </c>
      <c r="J1452" s="162" t="s">
        <v>1052</v>
      </c>
      <c r="K1452" s="162" t="s">
        <v>1063</v>
      </c>
      <c r="L1452" s="72"/>
      <c r="M1452" s="80" t="str">
        <f>IFERROR(VLOOKUP(K1452,REFERENCES!R:S,2,FALSE),"")</f>
        <v>Nombre</v>
      </c>
      <c r="N1452" s="75">
        <v>599</v>
      </c>
      <c r="O1452" s="75"/>
      <c r="P1452" s="75"/>
      <c r="Q1452" s="75"/>
      <c r="R1452" s="79">
        <v>2995</v>
      </c>
      <c r="S1452" s="75">
        <v>599</v>
      </c>
      <c r="U1452" s="162" t="s">
        <v>17</v>
      </c>
      <c r="V1452" s="162" t="s">
        <v>248</v>
      </c>
      <c r="W1452" s="86"/>
      <c r="X1452" s="166" t="s">
        <v>144</v>
      </c>
      <c r="AB1452" s="162" t="str">
        <f>UPPER(LEFT(A1452,3)&amp;YEAR(H1452)&amp;MONTH(H1452)&amp;DAY((H1452))&amp;LEFT(U1452,2)&amp;LEFT(V1452,2)&amp;LEFT(W1452,2))</f>
        <v>INT20161112GRBE</v>
      </c>
      <c r="AC1452" s="162">
        <f>COUNTIF($AB$4:$AB$297,AB1452)</f>
        <v>0</v>
      </c>
      <c r="AD1452" s="162" t="str">
        <f>VLOOKUP(U1452,NIVEAUXADMIN!A:B,2,FALSE)</f>
        <v>HT08</v>
      </c>
      <c r="AE1452" s="162" t="str">
        <f>VLOOKUP(V1452,NIVEAUXADMIN!E:F,2,FALSE)</f>
        <v>HT08833</v>
      </c>
      <c r="AF1452" s="162" t="e">
        <f>VLOOKUP(W1452,NIVEAUXADMIN!I:J,2,FALSE)</f>
        <v>#N/A</v>
      </c>
      <c r="AG1452" s="162">
        <f>IF(SUMPRODUCT(($A$4:$A1452=A1452)*($V$4:$V1452=V1452))&gt;1,0,1)</f>
        <v>0</v>
      </c>
    </row>
    <row r="1453" spans="1:33" s="162" customFormat="1" ht="15" customHeight="1">
      <c r="A1453" s="162" t="s">
        <v>2909</v>
      </c>
      <c r="B1453" s="162" t="s">
        <v>44</v>
      </c>
      <c r="C1453" s="162" t="s">
        <v>38</v>
      </c>
      <c r="D1453" s="162" t="s">
        <v>2702</v>
      </c>
      <c r="F1453" s="162" t="s">
        <v>16</v>
      </c>
      <c r="G1453" s="162" t="str">
        <f>CHOOSE(MONTH(H1453), "Janvier", "Fevrier", "Mars", "Avril", "Mai", "Juin", "Juillet", "Aout", "Septembre", "Octobre", "Novembre", "Decembre")</f>
        <v>Novembre</v>
      </c>
      <c r="H1453" s="153">
        <v>42686</v>
      </c>
      <c r="I1453" s="84" t="s">
        <v>1051</v>
      </c>
      <c r="J1453" s="162" t="s">
        <v>1052</v>
      </c>
      <c r="K1453" s="162" t="s">
        <v>1057</v>
      </c>
      <c r="L1453" s="72"/>
      <c r="M1453" s="80" t="str">
        <f>IFERROR(VLOOKUP(K1453,REFERENCES!R:S,2,FALSE),"")</f>
        <v>Nombre</v>
      </c>
      <c r="N1453" s="75">
        <v>599</v>
      </c>
      <c r="O1453" s="75"/>
      <c r="P1453" s="75"/>
      <c r="Q1453" s="75"/>
      <c r="R1453" s="79">
        <v>2995</v>
      </c>
      <c r="S1453" s="75">
        <v>599</v>
      </c>
      <c r="U1453" s="162" t="s">
        <v>17</v>
      </c>
      <c r="V1453" s="162" t="s">
        <v>248</v>
      </c>
      <c r="W1453" s="86"/>
      <c r="X1453" s="166" t="s">
        <v>144</v>
      </c>
      <c r="AB1453" s="162" t="str">
        <f>UPPER(LEFT(A1453,3)&amp;YEAR(H1453)&amp;MONTH(H1453)&amp;DAY((H1453))&amp;LEFT(U1453,2)&amp;LEFT(V1453,2)&amp;LEFT(W1453,2))</f>
        <v>INT20161112GRBE</v>
      </c>
      <c r="AC1453" s="162">
        <f>COUNTIF($AB$4:$AB$297,AB1453)</f>
        <v>0</v>
      </c>
      <c r="AD1453" s="162" t="str">
        <f>VLOOKUP(U1453,NIVEAUXADMIN!A:B,2,FALSE)</f>
        <v>HT08</v>
      </c>
      <c r="AE1453" s="162" t="str">
        <f>VLOOKUP(V1453,NIVEAUXADMIN!E:F,2,FALSE)</f>
        <v>HT08833</v>
      </c>
      <c r="AF1453" s="162" t="e">
        <f>VLOOKUP(W1453,NIVEAUXADMIN!I:J,2,FALSE)</f>
        <v>#N/A</v>
      </c>
      <c r="AG1453" s="162">
        <f>IF(SUMPRODUCT(($A$4:$A1453=A1453)*($V$4:$V1453=V1453))&gt;1,0,1)</f>
        <v>0</v>
      </c>
    </row>
    <row r="1454" spans="1:33" s="162" customFormat="1" ht="15" customHeight="1">
      <c r="A1454" s="162" t="s">
        <v>2909</v>
      </c>
      <c r="B1454" s="162" t="s">
        <v>44</v>
      </c>
      <c r="C1454" s="162" t="s">
        <v>38</v>
      </c>
      <c r="D1454" s="162" t="s">
        <v>2702</v>
      </c>
      <c r="F1454" s="162" t="s">
        <v>16</v>
      </c>
      <c r="G1454" s="162" t="str">
        <f>CHOOSE(MONTH(H1454), "Janvier", "Fevrier", "Mars", "Avril", "Mai", "Juin", "Juillet", "Aout", "Septembre", "Octobre", "Novembre", "Decembre")</f>
        <v>Novembre</v>
      </c>
      <c r="H1454" s="153">
        <v>42686</v>
      </c>
      <c r="I1454" s="84" t="s">
        <v>1051</v>
      </c>
      <c r="J1454" s="162" t="s">
        <v>1052</v>
      </c>
      <c r="K1454" s="162" t="s">
        <v>1058</v>
      </c>
      <c r="L1454" s="72"/>
      <c r="M1454" s="80" t="str">
        <f>IFERROR(VLOOKUP(K1454,REFERENCES!R:S,2,FALSE),"")</f>
        <v>Nombre</v>
      </c>
      <c r="N1454" s="75">
        <v>1198</v>
      </c>
      <c r="O1454" s="75"/>
      <c r="P1454" s="75"/>
      <c r="Q1454" s="75"/>
      <c r="R1454" s="79">
        <v>2995</v>
      </c>
      <c r="S1454" s="75">
        <v>599</v>
      </c>
      <c r="U1454" s="162" t="s">
        <v>17</v>
      </c>
      <c r="V1454" s="162" t="s">
        <v>248</v>
      </c>
      <c r="W1454" s="86"/>
      <c r="X1454" s="166" t="s">
        <v>144</v>
      </c>
      <c r="AB1454" s="162" t="str">
        <f>UPPER(LEFT(A1454,3)&amp;YEAR(H1454)&amp;MONTH(H1454)&amp;DAY((H1454))&amp;LEFT(U1454,2)&amp;LEFT(V1454,2)&amp;LEFT(W1454,2))</f>
        <v>INT20161112GRBE</v>
      </c>
      <c r="AC1454" s="162">
        <f>COUNTIF($AB$4:$AB$297,AB1454)</f>
        <v>0</v>
      </c>
      <c r="AD1454" s="162" t="str">
        <f>VLOOKUP(U1454,NIVEAUXADMIN!A:B,2,FALSE)</f>
        <v>HT08</v>
      </c>
      <c r="AE1454" s="162" t="str">
        <f>VLOOKUP(V1454,NIVEAUXADMIN!E:F,2,FALSE)</f>
        <v>HT08833</v>
      </c>
      <c r="AF1454" s="162" t="e">
        <f>VLOOKUP(W1454,NIVEAUXADMIN!I:J,2,FALSE)</f>
        <v>#N/A</v>
      </c>
      <c r="AG1454" s="162">
        <f>IF(SUMPRODUCT(($A$4:$A1454=A1454)*($V$4:$V1454=V1454))&gt;1,0,1)</f>
        <v>0</v>
      </c>
    </row>
    <row r="1455" spans="1:33" s="162" customFormat="1" ht="15" customHeight="1">
      <c r="A1455" s="162" t="s">
        <v>2909</v>
      </c>
      <c r="B1455" s="162" t="s">
        <v>44</v>
      </c>
      <c r="C1455" s="162" t="s">
        <v>38</v>
      </c>
      <c r="D1455" s="162" t="s">
        <v>2702</v>
      </c>
      <c r="F1455" s="162" t="s">
        <v>16</v>
      </c>
      <c r="G1455" s="162" t="str">
        <f>CHOOSE(MONTH(H1455), "Janvier", "Fevrier", "Mars", "Avril", "Mai", "Juin", "Juillet", "Aout", "Septembre", "Octobre", "Novembre", "Decembre")</f>
        <v>Decembre</v>
      </c>
      <c r="H1455" s="153">
        <v>42724</v>
      </c>
      <c r="I1455" s="84" t="s">
        <v>1051</v>
      </c>
      <c r="J1455" s="162" t="s">
        <v>1052</v>
      </c>
      <c r="K1455" s="162" t="s">
        <v>1056</v>
      </c>
      <c r="L1455" s="72"/>
      <c r="M1455" s="80" t="str">
        <f>IFERROR(VLOOKUP(K1455,REFERENCES!R:S,2,FALSE),"")</f>
        <v>Nombre</v>
      </c>
      <c r="N1455" s="75">
        <v>98</v>
      </c>
      <c r="O1455" s="75"/>
      <c r="P1455" s="75"/>
      <c r="Q1455" s="75"/>
      <c r="R1455" s="79">
        <v>245</v>
      </c>
      <c r="S1455" s="75">
        <v>49</v>
      </c>
      <c r="U1455" s="162" t="s">
        <v>17</v>
      </c>
      <c r="V1455" s="162" t="s">
        <v>272</v>
      </c>
      <c r="W1455" s="86"/>
      <c r="X1455" s="166" t="s">
        <v>2833</v>
      </c>
      <c r="AB1455" s="162" t="str">
        <f>UPPER(LEFT(A1455,3)&amp;YEAR(H1455)&amp;MONTH(H1455)&amp;DAY((H1455))&amp;LEFT(U1455,2)&amp;LEFT(V1455,2)&amp;LEFT(W1455,2))</f>
        <v>INT20161220GRPE</v>
      </c>
      <c r="AC1455" s="162">
        <f>COUNTIF($AB$4:$AB$297,AB1455)</f>
        <v>0</v>
      </c>
      <c r="AD1455" s="162" t="str">
        <f>VLOOKUP(U1455,NIVEAUXADMIN!A:B,2,FALSE)</f>
        <v>HT08</v>
      </c>
      <c r="AE1455" s="162" t="str">
        <f>VLOOKUP(V1455,NIVEAUXADMIN!E:F,2,FALSE)</f>
        <v>HT08834</v>
      </c>
      <c r="AF1455" s="162" t="e">
        <f>VLOOKUP(W1455,NIVEAUXADMIN!I:J,2,FALSE)</f>
        <v>#N/A</v>
      </c>
      <c r="AG1455" s="162">
        <f>IF(SUMPRODUCT(($A$4:$A1455=A1455)*($V$4:$V1455=V1455))&gt;1,0,1)</f>
        <v>0</v>
      </c>
    </row>
    <row r="1456" spans="1:33" s="162" customFormat="1" ht="15" customHeight="1">
      <c r="A1456" s="162" t="s">
        <v>2909</v>
      </c>
      <c r="B1456" s="162" t="s">
        <v>44</v>
      </c>
      <c r="C1456" s="162" t="s">
        <v>38</v>
      </c>
      <c r="D1456" s="162" t="s">
        <v>2702</v>
      </c>
      <c r="F1456" s="162" t="s">
        <v>16</v>
      </c>
      <c r="G1456" s="162" t="str">
        <f>CHOOSE(MONTH(H1456), "Janvier", "Fevrier", "Mars", "Avril", "Mai", "Juin", "Juillet", "Aout", "Septembre", "Octobre", "Novembre", "Decembre")</f>
        <v>Decembre</v>
      </c>
      <c r="H1456" s="153">
        <v>42724</v>
      </c>
      <c r="I1456" s="84" t="s">
        <v>1049</v>
      </c>
      <c r="J1456" s="162" t="s">
        <v>1053</v>
      </c>
      <c r="K1456" s="162" t="s">
        <v>1064</v>
      </c>
      <c r="L1456" s="72"/>
      <c r="M1456" s="80" t="str">
        <f>IFERROR(VLOOKUP(K1456,REFERENCES!R:S,2,FALSE),"")</f>
        <v>Nombre</v>
      </c>
      <c r="N1456" s="75">
        <v>49</v>
      </c>
      <c r="O1456" s="75"/>
      <c r="P1456" s="75"/>
      <c r="Q1456" s="75"/>
      <c r="R1456" s="79">
        <v>245</v>
      </c>
      <c r="S1456" s="75">
        <v>49</v>
      </c>
      <c r="U1456" s="162" t="s">
        <v>17</v>
      </c>
      <c r="V1456" s="162" t="s">
        <v>272</v>
      </c>
      <c r="W1456" s="86"/>
      <c r="X1456" s="166" t="s">
        <v>2833</v>
      </c>
      <c r="AB1456" s="162" t="str">
        <f>UPPER(LEFT(A1456,3)&amp;YEAR(H1456)&amp;MONTH(H1456)&amp;DAY((H1456))&amp;LEFT(U1456,2)&amp;LEFT(V1456,2)&amp;LEFT(W1456,2))</f>
        <v>INT20161220GRPE</v>
      </c>
      <c r="AC1456" s="162">
        <f>COUNTIF($AB$4:$AB$297,AB1456)</f>
        <v>0</v>
      </c>
      <c r="AD1456" s="162" t="str">
        <f>VLOOKUP(U1456,NIVEAUXADMIN!A:B,2,FALSE)</f>
        <v>HT08</v>
      </c>
      <c r="AE1456" s="162" t="str">
        <f>VLOOKUP(V1456,NIVEAUXADMIN!E:F,2,FALSE)</f>
        <v>HT08834</v>
      </c>
      <c r="AF1456" s="162" t="e">
        <f>VLOOKUP(W1456,NIVEAUXADMIN!I:J,2,FALSE)</f>
        <v>#N/A</v>
      </c>
      <c r="AG1456" s="162">
        <f>IF(SUMPRODUCT(($A$4:$A1456=A1456)*($V$4:$V1456=V1456))&gt;1,0,1)</f>
        <v>0</v>
      </c>
    </row>
    <row r="1457" spans="1:33" s="162" customFormat="1" ht="15" customHeight="1">
      <c r="A1457" s="162" t="s">
        <v>2909</v>
      </c>
      <c r="B1457" s="162" t="s">
        <v>44</v>
      </c>
      <c r="C1457" s="162" t="s">
        <v>38</v>
      </c>
      <c r="D1457" s="162" t="s">
        <v>2702</v>
      </c>
      <c r="F1457" s="162" t="s">
        <v>16</v>
      </c>
      <c r="G1457" s="162" t="str">
        <f>CHOOSE(MONTH(H1457), "Janvier", "Fevrier", "Mars", "Avril", "Mai", "Juin", "Juillet", "Aout", "Septembre", "Octobre", "Novembre", "Decembre")</f>
        <v>Decembre</v>
      </c>
      <c r="H1457" s="153">
        <v>42724</v>
      </c>
      <c r="I1457" s="84" t="s">
        <v>1049</v>
      </c>
      <c r="J1457" s="162" t="s">
        <v>1053</v>
      </c>
      <c r="K1457" s="162" t="s">
        <v>1048</v>
      </c>
      <c r="L1457" s="72"/>
      <c r="M1457" s="80" t="str">
        <f>IFERROR(VLOOKUP(K1457,REFERENCES!R:S,2,FALSE),"")</f>
        <v>Nombre</v>
      </c>
      <c r="N1457" s="75">
        <v>98</v>
      </c>
      <c r="O1457" s="75"/>
      <c r="P1457" s="75"/>
      <c r="Q1457" s="75"/>
      <c r="R1457" s="79">
        <v>245</v>
      </c>
      <c r="S1457" s="75">
        <v>49</v>
      </c>
      <c r="U1457" s="162" t="s">
        <v>17</v>
      </c>
      <c r="V1457" s="162" t="s">
        <v>272</v>
      </c>
      <c r="W1457" s="86"/>
      <c r="X1457" s="166" t="s">
        <v>2833</v>
      </c>
      <c r="AB1457" s="162" t="str">
        <f>UPPER(LEFT(A1457,3)&amp;YEAR(H1457)&amp;MONTH(H1457)&amp;DAY((H1457))&amp;LEFT(U1457,2)&amp;LEFT(V1457,2)&amp;LEFT(W1457,2))</f>
        <v>INT20161220GRPE</v>
      </c>
      <c r="AC1457" s="162">
        <f>COUNTIF($AB$4:$AB$297,AB1457)</f>
        <v>0</v>
      </c>
      <c r="AD1457" s="162" t="str">
        <f>VLOOKUP(U1457,NIVEAUXADMIN!A:B,2,FALSE)</f>
        <v>HT08</v>
      </c>
      <c r="AE1457" s="162" t="str">
        <f>VLOOKUP(V1457,NIVEAUXADMIN!E:F,2,FALSE)</f>
        <v>HT08834</v>
      </c>
      <c r="AF1457" s="162" t="e">
        <f>VLOOKUP(W1457,NIVEAUXADMIN!I:J,2,FALSE)</f>
        <v>#N/A</v>
      </c>
      <c r="AG1457" s="162">
        <f>IF(SUMPRODUCT(($A$4:$A1457=A1457)*($V$4:$V1457=V1457))&gt;1,0,1)</f>
        <v>0</v>
      </c>
    </row>
    <row r="1458" spans="1:33" s="162" customFormat="1" ht="15" customHeight="1">
      <c r="A1458" s="162" t="s">
        <v>2909</v>
      </c>
      <c r="B1458" s="162" t="s">
        <v>44</v>
      </c>
      <c r="C1458" s="162" t="s">
        <v>38</v>
      </c>
      <c r="D1458" s="162" t="s">
        <v>2702</v>
      </c>
      <c r="F1458" s="162" t="s">
        <v>16</v>
      </c>
      <c r="G1458" s="162" t="str">
        <f>CHOOSE(MONTH(H1458), "Janvier", "Fevrier", "Mars", "Avril", "Mai", "Juin", "Juillet", "Aout", "Septembre", "Octobre", "Novembre", "Decembre")</f>
        <v>Decembre</v>
      </c>
      <c r="H1458" s="153">
        <v>42724</v>
      </c>
      <c r="I1458" s="84" t="s">
        <v>1051</v>
      </c>
      <c r="J1458" s="162" t="s">
        <v>1052</v>
      </c>
      <c r="K1458" s="162" t="s">
        <v>1063</v>
      </c>
      <c r="L1458" s="72"/>
      <c r="M1458" s="80" t="str">
        <f>IFERROR(VLOOKUP(K1458,REFERENCES!R:S,2,FALSE),"")</f>
        <v>Nombre</v>
      </c>
      <c r="N1458" s="75">
        <v>49</v>
      </c>
      <c r="O1458" s="75"/>
      <c r="P1458" s="75"/>
      <c r="Q1458" s="75"/>
      <c r="R1458" s="79">
        <v>245</v>
      </c>
      <c r="S1458" s="75">
        <v>49</v>
      </c>
      <c r="U1458" s="162" t="s">
        <v>17</v>
      </c>
      <c r="V1458" s="162" t="s">
        <v>272</v>
      </c>
      <c r="W1458" s="86"/>
      <c r="X1458" s="166" t="s">
        <v>2833</v>
      </c>
      <c r="AB1458" s="162" t="str">
        <f>UPPER(LEFT(A1458,3)&amp;YEAR(H1458)&amp;MONTH(H1458)&amp;DAY((H1458))&amp;LEFT(U1458,2)&amp;LEFT(V1458,2)&amp;LEFT(W1458,2))</f>
        <v>INT20161220GRPE</v>
      </c>
      <c r="AC1458" s="162">
        <f>COUNTIF($AB$4:$AB$297,AB1458)</f>
        <v>0</v>
      </c>
      <c r="AD1458" s="162" t="str">
        <f>VLOOKUP(U1458,NIVEAUXADMIN!A:B,2,FALSE)</f>
        <v>HT08</v>
      </c>
      <c r="AE1458" s="162" t="str">
        <f>VLOOKUP(V1458,NIVEAUXADMIN!E:F,2,FALSE)</f>
        <v>HT08834</v>
      </c>
      <c r="AF1458" s="162" t="e">
        <f>VLOOKUP(W1458,NIVEAUXADMIN!I:J,2,FALSE)</f>
        <v>#N/A</v>
      </c>
      <c r="AG1458" s="162">
        <f>IF(SUMPRODUCT(($A$4:$A1458=A1458)*($V$4:$V1458=V1458))&gt;1,0,1)</f>
        <v>0</v>
      </c>
    </row>
    <row r="1459" spans="1:33" s="162" customFormat="1" ht="15" customHeight="1">
      <c r="A1459" s="162" t="s">
        <v>2909</v>
      </c>
      <c r="B1459" s="162" t="s">
        <v>44</v>
      </c>
      <c r="C1459" s="162" t="s">
        <v>38</v>
      </c>
      <c r="D1459" s="162" t="s">
        <v>2702</v>
      </c>
      <c r="F1459" s="162" t="s">
        <v>16</v>
      </c>
      <c r="G1459" s="162" t="str">
        <f>CHOOSE(MONTH(H1459), "Janvier", "Fevrier", "Mars", "Avril", "Mai", "Juin", "Juillet", "Aout", "Septembre", "Octobre", "Novembre", "Decembre")</f>
        <v>Decembre</v>
      </c>
      <c r="H1459" s="153">
        <v>42724</v>
      </c>
      <c r="I1459" s="84" t="s">
        <v>1051</v>
      </c>
      <c r="J1459" s="162" t="s">
        <v>1052</v>
      </c>
      <c r="K1459" s="162" t="s">
        <v>1057</v>
      </c>
      <c r="L1459" s="72"/>
      <c r="M1459" s="80" t="str">
        <f>IFERROR(VLOOKUP(K1459,REFERENCES!R:S,2,FALSE),"")</f>
        <v>Nombre</v>
      </c>
      <c r="N1459" s="75">
        <v>49</v>
      </c>
      <c r="O1459" s="75"/>
      <c r="P1459" s="75"/>
      <c r="Q1459" s="75"/>
      <c r="R1459" s="79">
        <v>245</v>
      </c>
      <c r="S1459" s="75">
        <v>49</v>
      </c>
      <c r="U1459" s="162" t="s">
        <v>17</v>
      </c>
      <c r="V1459" s="162" t="s">
        <v>272</v>
      </c>
      <c r="W1459" s="86"/>
      <c r="X1459" s="166" t="s">
        <v>2833</v>
      </c>
      <c r="AB1459" s="162" t="str">
        <f>UPPER(LEFT(A1459,3)&amp;YEAR(H1459)&amp;MONTH(H1459)&amp;DAY((H1459))&amp;LEFT(U1459,2)&amp;LEFT(V1459,2)&amp;LEFT(W1459,2))</f>
        <v>INT20161220GRPE</v>
      </c>
      <c r="AC1459" s="162">
        <f>COUNTIF($AB$4:$AB$297,AB1459)</f>
        <v>0</v>
      </c>
      <c r="AD1459" s="162" t="str">
        <f>VLOOKUP(U1459,NIVEAUXADMIN!A:B,2,FALSE)</f>
        <v>HT08</v>
      </c>
      <c r="AE1459" s="162" t="str">
        <f>VLOOKUP(V1459,NIVEAUXADMIN!E:F,2,FALSE)</f>
        <v>HT08834</v>
      </c>
      <c r="AF1459" s="162" t="e">
        <f>VLOOKUP(W1459,NIVEAUXADMIN!I:J,2,FALSE)</f>
        <v>#N/A</v>
      </c>
      <c r="AG1459" s="162">
        <f>IF(SUMPRODUCT(($A$4:$A1459=A1459)*($V$4:$V1459=V1459))&gt;1,0,1)</f>
        <v>0</v>
      </c>
    </row>
    <row r="1460" spans="1:33" s="162" customFormat="1" ht="15" customHeight="1">
      <c r="A1460" s="162" t="s">
        <v>2909</v>
      </c>
      <c r="B1460" s="162" t="s">
        <v>44</v>
      </c>
      <c r="C1460" s="162" t="s">
        <v>38</v>
      </c>
      <c r="D1460" s="162" t="s">
        <v>2702</v>
      </c>
      <c r="F1460" s="162" t="s">
        <v>16</v>
      </c>
      <c r="G1460" s="162" t="str">
        <f>CHOOSE(MONTH(H1460), "Janvier", "Fevrier", "Mars", "Avril", "Mai", "Juin", "Juillet", "Aout", "Septembre", "Octobre", "Novembre", "Decembre")</f>
        <v>Decembre</v>
      </c>
      <c r="H1460" s="153">
        <v>42724</v>
      </c>
      <c r="I1460" s="84" t="s">
        <v>1051</v>
      </c>
      <c r="J1460" s="162" t="s">
        <v>1052</v>
      </c>
      <c r="K1460" s="162" t="s">
        <v>1058</v>
      </c>
      <c r="L1460" s="72"/>
      <c r="M1460" s="80" t="str">
        <f>IFERROR(VLOOKUP(K1460,REFERENCES!R:S,2,FALSE),"")</f>
        <v>Nombre</v>
      </c>
      <c r="N1460" s="75">
        <v>98</v>
      </c>
      <c r="O1460" s="75"/>
      <c r="P1460" s="75"/>
      <c r="Q1460" s="75"/>
      <c r="R1460" s="79">
        <v>245</v>
      </c>
      <c r="S1460" s="75">
        <v>49</v>
      </c>
      <c r="U1460" s="162" t="s">
        <v>17</v>
      </c>
      <c r="V1460" s="162" t="s">
        <v>272</v>
      </c>
      <c r="W1460" s="86"/>
      <c r="X1460" s="166" t="s">
        <v>2833</v>
      </c>
      <c r="AB1460" s="162" t="str">
        <f>UPPER(LEFT(A1460,3)&amp;YEAR(H1460)&amp;MONTH(H1460)&amp;DAY((H1460))&amp;LEFT(U1460,2)&amp;LEFT(V1460,2)&amp;LEFT(W1460,2))</f>
        <v>INT20161220GRPE</v>
      </c>
      <c r="AC1460" s="162">
        <f>COUNTIF($AB$4:$AB$297,AB1460)</f>
        <v>0</v>
      </c>
      <c r="AD1460" s="162" t="str">
        <f>VLOOKUP(U1460,NIVEAUXADMIN!A:B,2,FALSE)</f>
        <v>HT08</v>
      </c>
      <c r="AE1460" s="162" t="str">
        <f>VLOOKUP(V1460,NIVEAUXADMIN!E:F,2,FALSE)</f>
        <v>HT08834</v>
      </c>
      <c r="AF1460" s="162" t="e">
        <f>VLOOKUP(W1460,NIVEAUXADMIN!I:J,2,FALSE)</f>
        <v>#N/A</v>
      </c>
      <c r="AG1460" s="162">
        <f>IF(SUMPRODUCT(($A$4:$A1460=A1460)*($V$4:$V1460=V1460))&gt;1,0,1)</f>
        <v>0</v>
      </c>
    </row>
    <row r="1461" spans="1:33" s="162" customFormat="1" ht="15" customHeight="1">
      <c r="A1461" s="162" t="s">
        <v>2909</v>
      </c>
      <c r="B1461" s="162" t="s">
        <v>44</v>
      </c>
      <c r="C1461" s="162" t="s">
        <v>38</v>
      </c>
      <c r="D1461" s="162" t="s">
        <v>2702</v>
      </c>
      <c r="F1461" s="162" t="s">
        <v>16</v>
      </c>
      <c r="G1461" s="162" t="str">
        <f>CHOOSE(MONTH(H1461), "Janvier", "Fevrier", "Mars", "Avril", "Mai", "Juin", "Juillet", "Aout", "Septembre", "Octobre", "Novembre", "Decembre")</f>
        <v>Octobre</v>
      </c>
      <c r="H1461" s="153">
        <v>42663</v>
      </c>
      <c r="I1461" s="84" t="s">
        <v>1051</v>
      </c>
      <c r="J1461" s="162" t="s">
        <v>1052</v>
      </c>
      <c r="K1461" s="162" t="s">
        <v>1062</v>
      </c>
      <c r="L1461" s="72"/>
      <c r="M1461" s="80" t="str">
        <f>IFERROR(VLOOKUP(K1461,REFERENCES!R:S,2,FALSE),"")</f>
        <v>Nombre</v>
      </c>
      <c r="N1461" s="75">
        <v>299</v>
      </c>
      <c r="O1461" s="75"/>
      <c r="P1461" s="75"/>
      <c r="Q1461" s="75"/>
      <c r="R1461" s="79">
        <v>1495</v>
      </c>
      <c r="S1461" s="75">
        <v>299</v>
      </c>
      <c r="U1461" s="162" t="s">
        <v>17</v>
      </c>
      <c r="V1461" s="162" t="s">
        <v>236</v>
      </c>
      <c r="W1461" s="86"/>
      <c r="X1461" s="166"/>
      <c r="AB1461" s="162" t="str">
        <f>UPPER(LEFT(A1461,3)&amp;YEAR(H1461)&amp;MONTH(H1461)&amp;DAY((H1461))&amp;LEFT(U1461,2)&amp;LEFT(V1461,2)&amp;LEFT(W1461,2))</f>
        <v>INT20161020GRAN</v>
      </c>
      <c r="AC1461" s="162">
        <f>COUNTIF($AB$4:$AB$297,AB1461)</f>
        <v>0</v>
      </c>
      <c r="AD1461" s="162" t="str">
        <f>VLOOKUP(U1461,NIVEAUXADMIN!A:B,2,FALSE)</f>
        <v>HT08</v>
      </c>
      <c r="AE1461" s="162" t="str">
        <f>VLOOKUP(V1461,NIVEAUXADMIN!E:F,2,FALSE)</f>
        <v>HT08821</v>
      </c>
      <c r="AF1461" s="162" t="e">
        <f>VLOOKUP(W1461,NIVEAUXADMIN!I:J,2,FALSE)</f>
        <v>#N/A</v>
      </c>
      <c r="AG1461" s="162">
        <f>IF(SUMPRODUCT(($A$4:$A1461=A1461)*($V$4:$V1461=V1461))&gt;1,0,1)</f>
        <v>0</v>
      </c>
    </row>
    <row r="1462" spans="1:33" s="162" customFormat="1" ht="15" customHeight="1">
      <c r="A1462" s="162" t="s">
        <v>2909</v>
      </c>
      <c r="B1462" s="162" t="s">
        <v>44</v>
      </c>
      <c r="C1462" s="162" t="s">
        <v>38</v>
      </c>
      <c r="D1462" s="162" t="s">
        <v>2702</v>
      </c>
      <c r="F1462" s="162" t="s">
        <v>16</v>
      </c>
      <c r="G1462" s="162" t="str">
        <f>CHOOSE(MONTH(H1462), "Janvier", "Fevrier", "Mars", "Avril", "Mai", "Juin", "Juillet", "Aout", "Septembre", "Octobre", "Novembre", "Decembre")</f>
        <v>Octobre</v>
      </c>
      <c r="H1462" s="153">
        <v>42663</v>
      </c>
      <c r="I1462" s="84" t="s">
        <v>1051</v>
      </c>
      <c r="J1462" s="162" t="s">
        <v>1052</v>
      </c>
      <c r="K1462" s="162" t="s">
        <v>1056</v>
      </c>
      <c r="L1462" s="72"/>
      <c r="M1462" s="80" t="str">
        <f>IFERROR(VLOOKUP(K1462,REFERENCES!R:S,2,FALSE),"")</f>
        <v>Nombre</v>
      </c>
      <c r="N1462" s="75">
        <v>598</v>
      </c>
      <c r="O1462" s="75"/>
      <c r="P1462" s="75"/>
      <c r="Q1462" s="75"/>
      <c r="R1462" s="79">
        <v>1495</v>
      </c>
      <c r="S1462" s="75">
        <v>299</v>
      </c>
      <c r="U1462" s="162" t="s">
        <v>17</v>
      </c>
      <c r="V1462" s="162" t="s">
        <v>236</v>
      </c>
      <c r="W1462" s="86"/>
      <c r="X1462" s="166"/>
      <c r="AB1462" s="162" t="str">
        <f>UPPER(LEFT(A1462,3)&amp;YEAR(H1462)&amp;MONTH(H1462)&amp;DAY((H1462))&amp;LEFT(U1462,2)&amp;LEFT(V1462,2)&amp;LEFT(W1462,2))</f>
        <v>INT20161020GRAN</v>
      </c>
      <c r="AC1462" s="162">
        <f>COUNTIF($AB$4:$AB$297,AB1462)</f>
        <v>0</v>
      </c>
      <c r="AD1462" s="162" t="str">
        <f>VLOOKUP(U1462,NIVEAUXADMIN!A:B,2,FALSE)</f>
        <v>HT08</v>
      </c>
      <c r="AE1462" s="162" t="str">
        <f>VLOOKUP(V1462,NIVEAUXADMIN!E:F,2,FALSE)</f>
        <v>HT08821</v>
      </c>
      <c r="AF1462" s="162" t="e">
        <f>VLOOKUP(W1462,NIVEAUXADMIN!I:J,2,FALSE)</f>
        <v>#N/A</v>
      </c>
      <c r="AG1462" s="162">
        <f>IF(SUMPRODUCT(($A$4:$A1462=A1462)*($V$4:$V1462=V1462))&gt;1,0,1)</f>
        <v>0</v>
      </c>
    </row>
    <row r="1463" spans="1:33" s="162" customFormat="1" ht="15" customHeight="1">
      <c r="A1463" s="162" t="s">
        <v>2909</v>
      </c>
      <c r="B1463" s="162" t="s">
        <v>44</v>
      </c>
      <c r="C1463" s="162" t="s">
        <v>38</v>
      </c>
      <c r="D1463" s="162" t="s">
        <v>2702</v>
      </c>
      <c r="F1463" s="162" t="s">
        <v>16</v>
      </c>
      <c r="G1463" s="162" t="str">
        <f>CHOOSE(MONTH(H1463), "Janvier", "Fevrier", "Mars", "Avril", "Mai", "Juin", "Juillet", "Aout", "Septembre", "Octobre", "Novembre", "Decembre")</f>
        <v>Octobre</v>
      </c>
      <c r="H1463" s="153">
        <v>42663</v>
      </c>
      <c r="I1463" s="84" t="s">
        <v>1049</v>
      </c>
      <c r="J1463" s="162" t="s">
        <v>1053</v>
      </c>
      <c r="K1463" s="162" t="s">
        <v>1064</v>
      </c>
      <c r="L1463" s="72"/>
      <c r="M1463" s="80" t="str">
        <f>IFERROR(VLOOKUP(K1463,REFERENCES!R:S,2,FALSE),"")</f>
        <v>Nombre</v>
      </c>
      <c r="N1463" s="75">
        <v>299</v>
      </c>
      <c r="O1463" s="75"/>
      <c r="P1463" s="75"/>
      <c r="Q1463" s="75"/>
      <c r="R1463" s="79">
        <v>1495</v>
      </c>
      <c r="S1463" s="75">
        <v>299</v>
      </c>
      <c r="U1463" s="162" t="s">
        <v>17</v>
      </c>
      <c r="V1463" s="162" t="s">
        <v>236</v>
      </c>
      <c r="W1463" s="86"/>
      <c r="X1463" s="166"/>
      <c r="AB1463" s="162" t="str">
        <f>UPPER(LEFT(A1463,3)&amp;YEAR(H1463)&amp;MONTH(H1463)&amp;DAY((H1463))&amp;LEFT(U1463,2)&amp;LEFT(V1463,2)&amp;LEFT(W1463,2))</f>
        <v>INT20161020GRAN</v>
      </c>
      <c r="AC1463" s="162">
        <f>COUNTIF($AB$4:$AB$297,AB1463)</f>
        <v>0</v>
      </c>
      <c r="AD1463" s="162" t="str">
        <f>VLOOKUP(U1463,NIVEAUXADMIN!A:B,2,FALSE)</f>
        <v>HT08</v>
      </c>
      <c r="AE1463" s="162" t="str">
        <f>VLOOKUP(V1463,NIVEAUXADMIN!E:F,2,FALSE)</f>
        <v>HT08821</v>
      </c>
      <c r="AF1463" s="162" t="e">
        <f>VLOOKUP(W1463,NIVEAUXADMIN!I:J,2,FALSE)</f>
        <v>#N/A</v>
      </c>
      <c r="AG1463" s="162">
        <f>IF(SUMPRODUCT(($A$4:$A1463=A1463)*($V$4:$V1463=V1463))&gt;1,0,1)</f>
        <v>0</v>
      </c>
    </row>
    <row r="1464" spans="1:33" s="162" customFormat="1" ht="15" customHeight="1">
      <c r="A1464" s="162" t="s">
        <v>2909</v>
      </c>
      <c r="B1464" s="162" t="s">
        <v>44</v>
      </c>
      <c r="C1464" s="162" t="s">
        <v>38</v>
      </c>
      <c r="D1464" s="162" t="s">
        <v>2702</v>
      </c>
      <c r="F1464" s="162" t="s">
        <v>16</v>
      </c>
      <c r="G1464" s="162" t="str">
        <f>CHOOSE(MONTH(H1464), "Janvier", "Fevrier", "Mars", "Avril", "Mai", "Juin", "Juillet", "Aout", "Septembre", "Octobre", "Novembre", "Decembre")</f>
        <v>Octobre</v>
      </c>
      <c r="H1464" s="153">
        <v>42663</v>
      </c>
      <c r="I1464" s="84" t="s">
        <v>1049</v>
      </c>
      <c r="J1464" s="162" t="s">
        <v>1053</v>
      </c>
      <c r="K1464" s="162" t="s">
        <v>1048</v>
      </c>
      <c r="L1464" s="72"/>
      <c r="M1464" s="80" t="str">
        <f>IFERROR(VLOOKUP(K1464,REFERENCES!R:S,2,FALSE),"")</f>
        <v>Nombre</v>
      </c>
      <c r="N1464" s="75">
        <v>598</v>
      </c>
      <c r="O1464" s="75"/>
      <c r="P1464" s="75"/>
      <c r="Q1464" s="75"/>
      <c r="R1464" s="79">
        <v>1495</v>
      </c>
      <c r="S1464" s="75">
        <v>299</v>
      </c>
      <c r="U1464" s="162" t="s">
        <v>17</v>
      </c>
      <c r="V1464" s="162" t="s">
        <v>236</v>
      </c>
      <c r="W1464" s="86"/>
      <c r="X1464" s="166"/>
      <c r="AB1464" s="162" t="str">
        <f>UPPER(LEFT(A1464,3)&amp;YEAR(H1464)&amp;MONTH(H1464)&amp;DAY((H1464))&amp;LEFT(U1464,2)&amp;LEFT(V1464,2)&amp;LEFT(W1464,2))</f>
        <v>INT20161020GRAN</v>
      </c>
      <c r="AC1464" s="162">
        <f>COUNTIF($AB$4:$AB$297,AB1464)</f>
        <v>0</v>
      </c>
      <c r="AD1464" s="162" t="str">
        <f>VLOOKUP(U1464,NIVEAUXADMIN!A:B,2,FALSE)</f>
        <v>HT08</v>
      </c>
      <c r="AE1464" s="162" t="str">
        <f>VLOOKUP(V1464,NIVEAUXADMIN!E:F,2,FALSE)</f>
        <v>HT08821</v>
      </c>
      <c r="AF1464" s="162" t="e">
        <f>VLOOKUP(W1464,NIVEAUXADMIN!I:J,2,FALSE)</f>
        <v>#N/A</v>
      </c>
      <c r="AG1464" s="162">
        <f>IF(SUMPRODUCT(($A$4:$A1464=A1464)*($V$4:$V1464=V1464))&gt;1,0,1)</f>
        <v>0</v>
      </c>
    </row>
    <row r="1465" spans="1:33" s="162" customFormat="1" ht="15" customHeight="1">
      <c r="A1465" s="162" t="s">
        <v>2909</v>
      </c>
      <c r="B1465" s="162" t="s">
        <v>44</v>
      </c>
      <c r="C1465" s="162" t="s">
        <v>38</v>
      </c>
      <c r="D1465" s="162" t="s">
        <v>2702</v>
      </c>
      <c r="F1465" s="162" t="s">
        <v>16</v>
      </c>
      <c r="G1465" s="162" t="str">
        <f>CHOOSE(MONTH(H1465), "Janvier", "Fevrier", "Mars", "Avril", "Mai", "Juin", "Juillet", "Aout", "Septembre", "Octobre", "Novembre", "Decembre")</f>
        <v>Octobre</v>
      </c>
      <c r="H1465" s="153">
        <v>42663</v>
      </c>
      <c r="I1465" s="84" t="s">
        <v>1051</v>
      </c>
      <c r="J1465" s="162" t="s">
        <v>1052</v>
      </c>
      <c r="K1465" s="162" t="s">
        <v>1063</v>
      </c>
      <c r="L1465" s="72"/>
      <c r="M1465" s="80" t="str">
        <f>IFERROR(VLOOKUP(K1465,REFERENCES!R:S,2,FALSE),"")</f>
        <v>Nombre</v>
      </c>
      <c r="N1465" s="75">
        <v>299</v>
      </c>
      <c r="O1465" s="75"/>
      <c r="P1465" s="75"/>
      <c r="Q1465" s="75"/>
      <c r="R1465" s="79">
        <v>1495</v>
      </c>
      <c r="S1465" s="75">
        <v>299</v>
      </c>
      <c r="U1465" s="162" t="s">
        <v>17</v>
      </c>
      <c r="V1465" s="162" t="s">
        <v>236</v>
      </c>
      <c r="W1465" s="86"/>
      <c r="X1465" s="166"/>
      <c r="AB1465" s="162" t="str">
        <f>UPPER(LEFT(A1465,3)&amp;YEAR(H1465)&amp;MONTH(H1465)&amp;DAY((H1465))&amp;LEFT(U1465,2)&amp;LEFT(V1465,2)&amp;LEFT(W1465,2))</f>
        <v>INT20161020GRAN</v>
      </c>
      <c r="AC1465" s="162">
        <f>COUNTIF($AB$4:$AB$297,AB1465)</f>
        <v>0</v>
      </c>
      <c r="AD1465" s="162" t="str">
        <f>VLOOKUP(U1465,NIVEAUXADMIN!A:B,2,FALSE)</f>
        <v>HT08</v>
      </c>
      <c r="AE1465" s="162" t="str">
        <f>VLOOKUP(V1465,NIVEAUXADMIN!E:F,2,FALSE)</f>
        <v>HT08821</v>
      </c>
      <c r="AF1465" s="162" t="e">
        <f>VLOOKUP(W1465,NIVEAUXADMIN!I:J,2,FALSE)</f>
        <v>#N/A</v>
      </c>
      <c r="AG1465" s="162">
        <f>IF(SUMPRODUCT(($A$4:$A1465=A1465)*($V$4:$V1465=V1465))&gt;1,0,1)</f>
        <v>0</v>
      </c>
    </row>
    <row r="1466" spans="1:33" s="162" customFormat="1" ht="15" customHeight="1">
      <c r="A1466" s="162" t="s">
        <v>2909</v>
      </c>
      <c r="B1466" s="162" t="s">
        <v>44</v>
      </c>
      <c r="C1466" s="162" t="s">
        <v>38</v>
      </c>
      <c r="D1466" s="162" t="s">
        <v>2702</v>
      </c>
      <c r="F1466" s="162" t="s">
        <v>16</v>
      </c>
      <c r="G1466" s="162" t="str">
        <f>CHOOSE(MONTH(H1466), "Janvier", "Fevrier", "Mars", "Avril", "Mai", "Juin", "Juillet", "Aout", "Septembre", "Octobre", "Novembre", "Decembre")</f>
        <v>Octobre</v>
      </c>
      <c r="H1466" s="153">
        <v>42663</v>
      </c>
      <c r="I1466" s="84" t="s">
        <v>1051</v>
      </c>
      <c r="J1466" s="162" t="s">
        <v>1052</v>
      </c>
      <c r="K1466" s="162" t="s">
        <v>1054</v>
      </c>
      <c r="L1466" s="72"/>
      <c r="M1466" s="80" t="str">
        <f>IFERROR(VLOOKUP(K1466,REFERENCES!R:S,2,FALSE),"")</f>
        <v>Nombre</v>
      </c>
      <c r="N1466" s="75">
        <v>598</v>
      </c>
      <c r="O1466" s="75"/>
      <c r="P1466" s="75"/>
      <c r="Q1466" s="75"/>
      <c r="R1466" s="79">
        <v>1495</v>
      </c>
      <c r="S1466" s="75">
        <v>299</v>
      </c>
      <c r="U1466" s="162" t="s">
        <v>17</v>
      </c>
      <c r="V1466" s="162" t="s">
        <v>236</v>
      </c>
      <c r="W1466" s="86"/>
      <c r="X1466" s="166"/>
      <c r="AB1466" s="162" t="str">
        <f>UPPER(LEFT(A1466,3)&amp;YEAR(H1466)&amp;MONTH(H1466)&amp;DAY((H1466))&amp;LEFT(U1466,2)&amp;LEFT(V1466,2)&amp;LEFT(W1466,2))</f>
        <v>INT20161020GRAN</v>
      </c>
      <c r="AC1466" s="162">
        <f>COUNTIF($AB$4:$AB$297,AB1466)</f>
        <v>0</v>
      </c>
      <c r="AD1466" s="162" t="str">
        <f>VLOOKUP(U1466,NIVEAUXADMIN!A:B,2,FALSE)</f>
        <v>HT08</v>
      </c>
      <c r="AE1466" s="162" t="str">
        <f>VLOOKUP(V1466,NIVEAUXADMIN!E:F,2,FALSE)</f>
        <v>HT08821</v>
      </c>
      <c r="AF1466" s="162" t="e">
        <f>VLOOKUP(W1466,NIVEAUXADMIN!I:J,2,FALSE)</f>
        <v>#N/A</v>
      </c>
      <c r="AG1466" s="162">
        <f>IF(SUMPRODUCT(($A$4:$A1466=A1466)*($V$4:$V1466=V1466))&gt;1,0,1)</f>
        <v>0</v>
      </c>
    </row>
    <row r="1467" spans="1:33" s="162" customFormat="1" ht="15" customHeight="1">
      <c r="A1467" s="162" t="s">
        <v>2909</v>
      </c>
      <c r="B1467" s="162" t="s">
        <v>44</v>
      </c>
      <c r="C1467" s="162" t="s">
        <v>38</v>
      </c>
      <c r="D1467" s="162" t="s">
        <v>2702</v>
      </c>
      <c r="F1467" s="162" t="s">
        <v>16</v>
      </c>
      <c r="G1467" s="162" t="str">
        <f>CHOOSE(MONTH(H1467), "Janvier", "Fevrier", "Mars", "Avril", "Mai", "Juin", "Juillet", "Aout", "Septembre", "Octobre", "Novembre", "Decembre")</f>
        <v>Octobre</v>
      </c>
      <c r="H1467" s="153">
        <v>42663</v>
      </c>
      <c r="I1467" s="84" t="s">
        <v>1051</v>
      </c>
      <c r="J1467" s="162" t="s">
        <v>1052</v>
      </c>
      <c r="K1467" s="162" t="s">
        <v>1057</v>
      </c>
      <c r="L1467" s="72"/>
      <c r="M1467" s="80" t="str">
        <f>IFERROR(VLOOKUP(K1467,REFERENCES!R:S,2,FALSE),"")</f>
        <v>Nombre</v>
      </c>
      <c r="N1467" s="75">
        <v>299</v>
      </c>
      <c r="O1467" s="75"/>
      <c r="P1467" s="75"/>
      <c r="Q1467" s="75"/>
      <c r="R1467" s="79">
        <v>1495</v>
      </c>
      <c r="S1467" s="75">
        <v>299</v>
      </c>
      <c r="U1467" s="162" t="s">
        <v>17</v>
      </c>
      <c r="V1467" s="162" t="s">
        <v>236</v>
      </c>
      <c r="W1467" s="86"/>
      <c r="X1467" s="166"/>
      <c r="AB1467" s="162" t="str">
        <f>UPPER(LEFT(A1467,3)&amp;YEAR(H1467)&amp;MONTH(H1467)&amp;DAY((H1467))&amp;LEFT(U1467,2)&amp;LEFT(V1467,2)&amp;LEFT(W1467,2))</f>
        <v>INT20161020GRAN</v>
      </c>
      <c r="AC1467" s="162">
        <f>COUNTIF($AB$4:$AB$297,AB1467)</f>
        <v>0</v>
      </c>
      <c r="AD1467" s="162" t="str">
        <f>VLOOKUP(U1467,NIVEAUXADMIN!A:B,2,FALSE)</f>
        <v>HT08</v>
      </c>
      <c r="AE1467" s="162" t="str">
        <f>VLOOKUP(V1467,NIVEAUXADMIN!E:F,2,FALSE)</f>
        <v>HT08821</v>
      </c>
      <c r="AF1467" s="162" t="e">
        <f>VLOOKUP(W1467,NIVEAUXADMIN!I:J,2,FALSE)</f>
        <v>#N/A</v>
      </c>
      <c r="AG1467" s="162">
        <f>IF(SUMPRODUCT(($A$4:$A1467=A1467)*($V$4:$V1467=V1467))&gt;1,0,1)</f>
        <v>0</v>
      </c>
    </row>
    <row r="1468" spans="1:33" s="162" customFormat="1" ht="15" customHeight="1">
      <c r="A1468" s="162" t="s">
        <v>2909</v>
      </c>
      <c r="B1468" s="162" t="s">
        <v>44</v>
      </c>
      <c r="C1468" s="162" t="s">
        <v>38</v>
      </c>
      <c r="D1468" s="162" t="s">
        <v>2702</v>
      </c>
      <c r="F1468" s="162" t="s">
        <v>16</v>
      </c>
      <c r="G1468" s="162" t="str">
        <f>CHOOSE(MONTH(H1468), "Janvier", "Fevrier", "Mars", "Avril", "Mai", "Juin", "Juillet", "Aout", "Septembre", "Octobre", "Novembre", "Decembre")</f>
        <v>Octobre</v>
      </c>
      <c r="H1468" s="153">
        <v>42664</v>
      </c>
      <c r="I1468" s="84" t="s">
        <v>1051</v>
      </c>
      <c r="J1468" s="162" t="s">
        <v>1052</v>
      </c>
      <c r="K1468" s="162" t="s">
        <v>1062</v>
      </c>
      <c r="L1468" s="72"/>
      <c r="M1468" s="80" t="str">
        <f>IFERROR(VLOOKUP(K1468,REFERENCES!R:S,2,FALSE),"")</f>
        <v>Nombre</v>
      </c>
      <c r="N1468" s="75">
        <v>286</v>
      </c>
      <c r="O1468" s="75"/>
      <c r="P1468" s="75"/>
      <c r="Q1468" s="75"/>
      <c r="R1468" s="79">
        <v>1495</v>
      </c>
      <c r="S1468" s="75">
        <v>299</v>
      </c>
      <c r="U1468" s="162" t="s">
        <v>17</v>
      </c>
      <c r="V1468" s="162" t="s">
        <v>236</v>
      </c>
      <c r="W1468" s="86"/>
      <c r="X1468" s="166"/>
      <c r="AB1468" s="162" t="str">
        <f>UPPER(LEFT(A1468,3)&amp;YEAR(H1468)&amp;MONTH(H1468)&amp;DAY((H1468))&amp;LEFT(U1468,2)&amp;LEFT(V1468,2)&amp;LEFT(W1468,2))</f>
        <v>INT20161021GRAN</v>
      </c>
      <c r="AC1468" s="162">
        <f>COUNTIF($AB$4:$AB$297,AB1468)</f>
        <v>0</v>
      </c>
      <c r="AD1468" s="162" t="str">
        <f>VLOOKUP(U1468,NIVEAUXADMIN!A:B,2,FALSE)</f>
        <v>HT08</v>
      </c>
      <c r="AE1468" s="162" t="str">
        <f>VLOOKUP(V1468,NIVEAUXADMIN!E:F,2,FALSE)</f>
        <v>HT08821</v>
      </c>
      <c r="AF1468" s="162" t="e">
        <f>VLOOKUP(W1468,NIVEAUXADMIN!I:J,2,FALSE)</f>
        <v>#N/A</v>
      </c>
      <c r="AG1468" s="162">
        <f>IF(SUMPRODUCT(($A$4:$A1468=A1468)*($V$4:$V1468=V1468))&gt;1,0,1)</f>
        <v>0</v>
      </c>
    </row>
    <row r="1469" spans="1:33" s="162" customFormat="1" ht="15" customHeight="1">
      <c r="A1469" s="162" t="s">
        <v>2909</v>
      </c>
      <c r="B1469" s="162" t="s">
        <v>44</v>
      </c>
      <c r="C1469" s="162" t="s">
        <v>38</v>
      </c>
      <c r="D1469" s="162" t="s">
        <v>2702</v>
      </c>
      <c r="F1469" s="162" t="s">
        <v>16</v>
      </c>
      <c r="G1469" s="162" t="str">
        <f>CHOOSE(MONTH(H1469), "Janvier", "Fevrier", "Mars", "Avril", "Mai", "Juin", "Juillet", "Aout", "Septembre", "Octobre", "Novembre", "Decembre")</f>
        <v>Octobre</v>
      </c>
      <c r="H1469" s="153">
        <v>42664</v>
      </c>
      <c r="I1469" s="84" t="s">
        <v>1051</v>
      </c>
      <c r="J1469" s="162" t="s">
        <v>1052</v>
      </c>
      <c r="K1469" s="162" t="s">
        <v>1056</v>
      </c>
      <c r="L1469" s="72"/>
      <c r="M1469" s="80" t="str">
        <f>IFERROR(VLOOKUP(K1469,REFERENCES!R:S,2,FALSE),"")</f>
        <v>Nombre</v>
      </c>
      <c r="N1469" s="75">
        <v>598</v>
      </c>
      <c r="O1469" s="75"/>
      <c r="P1469" s="75"/>
      <c r="Q1469" s="75"/>
      <c r="R1469" s="79">
        <v>1495</v>
      </c>
      <c r="S1469" s="75">
        <v>299</v>
      </c>
      <c r="U1469" s="162" t="s">
        <v>17</v>
      </c>
      <c r="V1469" s="162" t="s">
        <v>236</v>
      </c>
      <c r="W1469" s="86"/>
      <c r="X1469" s="166"/>
      <c r="AB1469" s="162" t="str">
        <f>UPPER(LEFT(A1469,3)&amp;YEAR(H1469)&amp;MONTH(H1469)&amp;DAY((H1469))&amp;LEFT(U1469,2)&amp;LEFT(V1469,2)&amp;LEFT(W1469,2))</f>
        <v>INT20161021GRAN</v>
      </c>
      <c r="AC1469" s="162">
        <f>COUNTIF($AB$4:$AB$297,AB1469)</f>
        <v>0</v>
      </c>
      <c r="AD1469" s="162" t="str">
        <f>VLOOKUP(U1469,NIVEAUXADMIN!A:B,2,FALSE)</f>
        <v>HT08</v>
      </c>
      <c r="AE1469" s="162" t="str">
        <f>VLOOKUP(V1469,NIVEAUXADMIN!E:F,2,FALSE)</f>
        <v>HT08821</v>
      </c>
      <c r="AF1469" s="162" t="e">
        <f>VLOOKUP(W1469,NIVEAUXADMIN!I:J,2,FALSE)</f>
        <v>#N/A</v>
      </c>
      <c r="AG1469" s="162">
        <f>IF(SUMPRODUCT(($A$4:$A1469=A1469)*($V$4:$V1469=V1469))&gt;1,0,1)</f>
        <v>0</v>
      </c>
    </row>
    <row r="1470" spans="1:33" s="162" customFormat="1" ht="15" customHeight="1">
      <c r="A1470" s="162" t="s">
        <v>2909</v>
      </c>
      <c r="B1470" s="162" t="s">
        <v>44</v>
      </c>
      <c r="C1470" s="162" t="s">
        <v>38</v>
      </c>
      <c r="D1470" s="162" t="s">
        <v>2702</v>
      </c>
      <c r="F1470" s="162" t="s">
        <v>16</v>
      </c>
      <c r="G1470" s="162" t="str">
        <f>CHOOSE(MONTH(H1470), "Janvier", "Fevrier", "Mars", "Avril", "Mai", "Juin", "Juillet", "Aout", "Septembre", "Octobre", "Novembre", "Decembre")</f>
        <v>Octobre</v>
      </c>
      <c r="H1470" s="153">
        <v>42664</v>
      </c>
      <c r="I1470" s="84" t="s">
        <v>1049</v>
      </c>
      <c r="J1470" s="162" t="s">
        <v>1053</v>
      </c>
      <c r="K1470" s="162" t="s">
        <v>1064</v>
      </c>
      <c r="L1470" s="72"/>
      <c r="M1470" s="80" t="str">
        <f>IFERROR(VLOOKUP(K1470,REFERENCES!R:S,2,FALSE),"")</f>
        <v>Nombre</v>
      </c>
      <c r="N1470" s="75">
        <v>299</v>
      </c>
      <c r="O1470" s="75"/>
      <c r="P1470" s="75"/>
      <c r="Q1470" s="75"/>
      <c r="R1470" s="79">
        <v>1495</v>
      </c>
      <c r="S1470" s="75">
        <v>299</v>
      </c>
      <c r="U1470" s="162" t="s">
        <v>17</v>
      </c>
      <c r="V1470" s="162" t="s">
        <v>236</v>
      </c>
      <c r="W1470" s="86"/>
      <c r="X1470" s="166"/>
      <c r="AB1470" s="162" t="str">
        <f>UPPER(LEFT(A1470,3)&amp;YEAR(H1470)&amp;MONTH(H1470)&amp;DAY((H1470))&amp;LEFT(U1470,2)&amp;LEFT(V1470,2)&amp;LEFT(W1470,2))</f>
        <v>INT20161021GRAN</v>
      </c>
      <c r="AC1470" s="162">
        <f>COUNTIF($AB$4:$AB$297,AB1470)</f>
        <v>0</v>
      </c>
      <c r="AD1470" s="162" t="str">
        <f>VLOOKUP(U1470,NIVEAUXADMIN!A:B,2,FALSE)</f>
        <v>HT08</v>
      </c>
      <c r="AE1470" s="162" t="str">
        <f>VLOOKUP(V1470,NIVEAUXADMIN!E:F,2,FALSE)</f>
        <v>HT08821</v>
      </c>
      <c r="AF1470" s="162" t="e">
        <f>VLOOKUP(W1470,NIVEAUXADMIN!I:J,2,FALSE)</f>
        <v>#N/A</v>
      </c>
      <c r="AG1470" s="162">
        <f>IF(SUMPRODUCT(($A$4:$A1470=A1470)*($V$4:$V1470=V1470))&gt;1,0,1)</f>
        <v>0</v>
      </c>
    </row>
    <row r="1471" spans="1:33" s="162" customFormat="1" ht="15" customHeight="1">
      <c r="A1471" s="162" t="s">
        <v>2909</v>
      </c>
      <c r="B1471" s="162" t="s">
        <v>44</v>
      </c>
      <c r="C1471" s="162" t="s">
        <v>38</v>
      </c>
      <c r="D1471" s="162" t="s">
        <v>2702</v>
      </c>
      <c r="F1471" s="162" t="s">
        <v>16</v>
      </c>
      <c r="G1471" s="162" t="str">
        <f>CHOOSE(MONTH(H1471), "Janvier", "Fevrier", "Mars", "Avril", "Mai", "Juin", "Juillet", "Aout", "Septembre", "Octobre", "Novembre", "Decembre")</f>
        <v>Octobre</v>
      </c>
      <c r="H1471" s="153">
        <v>42664</v>
      </c>
      <c r="I1471" s="84" t="s">
        <v>1049</v>
      </c>
      <c r="J1471" s="162" t="s">
        <v>1053</v>
      </c>
      <c r="K1471" s="162" t="s">
        <v>1048</v>
      </c>
      <c r="L1471" s="72"/>
      <c r="M1471" s="80" t="str">
        <f>IFERROR(VLOOKUP(K1471,REFERENCES!R:S,2,FALSE),"")</f>
        <v>Nombre</v>
      </c>
      <c r="N1471" s="75">
        <v>598</v>
      </c>
      <c r="O1471" s="75"/>
      <c r="P1471" s="75"/>
      <c r="Q1471" s="75"/>
      <c r="R1471" s="79">
        <v>1495</v>
      </c>
      <c r="S1471" s="75">
        <v>299</v>
      </c>
      <c r="U1471" s="162" t="s">
        <v>17</v>
      </c>
      <c r="V1471" s="162" t="s">
        <v>236</v>
      </c>
      <c r="W1471" s="86"/>
      <c r="X1471" s="166"/>
      <c r="AB1471" s="162" t="str">
        <f>UPPER(LEFT(A1471,3)&amp;YEAR(H1471)&amp;MONTH(H1471)&amp;DAY((H1471))&amp;LEFT(U1471,2)&amp;LEFT(V1471,2)&amp;LEFT(W1471,2))</f>
        <v>INT20161021GRAN</v>
      </c>
      <c r="AC1471" s="162">
        <f>COUNTIF($AB$4:$AB$297,AB1471)</f>
        <v>0</v>
      </c>
      <c r="AD1471" s="162" t="str">
        <f>VLOOKUP(U1471,NIVEAUXADMIN!A:B,2,FALSE)</f>
        <v>HT08</v>
      </c>
      <c r="AE1471" s="162" t="str">
        <f>VLOOKUP(V1471,NIVEAUXADMIN!E:F,2,FALSE)</f>
        <v>HT08821</v>
      </c>
      <c r="AF1471" s="162" t="e">
        <f>VLOOKUP(W1471,NIVEAUXADMIN!I:J,2,FALSE)</f>
        <v>#N/A</v>
      </c>
      <c r="AG1471" s="162">
        <f>IF(SUMPRODUCT(($A$4:$A1471=A1471)*($V$4:$V1471=V1471))&gt;1,0,1)</f>
        <v>0</v>
      </c>
    </row>
    <row r="1472" spans="1:33" s="162" customFormat="1" ht="15" customHeight="1">
      <c r="A1472" s="162" t="s">
        <v>2909</v>
      </c>
      <c r="B1472" s="162" t="s">
        <v>44</v>
      </c>
      <c r="C1472" s="162" t="s">
        <v>38</v>
      </c>
      <c r="D1472" s="162" t="s">
        <v>2702</v>
      </c>
      <c r="F1472" s="162" t="s">
        <v>16</v>
      </c>
      <c r="G1472" s="162" t="str">
        <f>CHOOSE(MONTH(H1472), "Janvier", "Fevrier", "Mars", "Avril", "Mai", "Juin", "Juillet", "Aout", "Septembre", "Octobre", "Novembre", "Decembre")</f>
        <v>Octobre</v>
      </c>
      <c r="H1472" s="153">
        <v>42664</v>
      </c>
      <c r="I1472" s="84" t="s">
        <v>1051</v>
      </c>
      <c r="J1472" s="162" t="s">
        <v>1052</v>
      </c>
      <c r="K1472" s="162" t="s">
        <v>1063</v>
      </c>
      <c r="L1472" s="72"/>
      <c r="M1472" s="80" t="str">
        <f>IFERROR(VLOOKUP(K1472,REFERENCES!R:S,2,FALSE),"")</f>
        <v>Nombre</v>
      </c>
      <c r="N1472" s="75">
        <v>299</v>
      </c>
      <c r="O1472" s="75"/>
      <c r="P1472" s="75"/>
      <c r="Q1472" s="75"/>
      <c r="R1472" s="79">
        <v>1495</v>
      </c>
      <c r="S1472" s="75">
        <v>299</v>
      </c>
      <c r="U1472" s="162" t="s">
        <v>17</v>
      </c>
      <c r="V1472" s="162" t="s">
        <v>236</v>
      </c>
      <c r="W1472" s="86"/>
      <c r="X1472" s="166"/>
      <c r="AB1472" s="162" t="str">
        <f>UPPER(LEFT(A1472,3)&amp;YEAR(H1472)&amp;MONTH(H1472)&amp;DAY((H1472))&amp;LEFT(U1472,2)&amp;LEFT(V1472,2)&amp;LEFT(W1472,2))</f>
        <v>INT20161021GRAN</v>
      </c>
      <c r="AC1472" s="162">
        <f>COUNTIF($AB$4:$AB$297,AB1472)</f>
        <v>0</v>
      </c>
      <c r="AD1472" s="162" t="str">
        <f>VLOOKUP(U1472,NIVEAUXADMIN!A:B,2,FALSE)</f>
        <v>HT08</v>
      </c>
      <c r="AE1472" s="162" t="str">
        <f>VLOOKUP(V1472,NIVEAUXADMIN!E:F,2,FALSE)</f>
        <v>HT08821</v>
      </c>
      <c r="AF1472" s="162" t="e">
        <f>VLOOKUP(W1472,NIVEAUXADMIN!I:J,2,FALSE)</f>
        <v>#N/A</v>
      </c>
      <c r="AG1472" s="162">
        <f>IF(SUMPRODUCT(($A$4:$A1472=A1472)*($V$4:$V1472=V1472))&gt;1,0,1)</f>
        <v>0</v>
      </c>
    </row>
    <row r="1473" spans="1:33" s="162" customFormat="1" ht="15" customHeight="1">
      <c r="A1473" s="162" t="s">
        <v>2909</v>
      </c>
      <c r="B1473" s="162" t="s">
        <v>44</v>
      </c>
      <c r="C1473" s="162" t="s">
        <v>38</v>
      </c>
      <c r="D1473" s="162" t="s">
        <v>2702</v>
      </c>
      <c r="F1473" s="162" t="s">
        <v>16</v>
      </c>
      <c r="G1473" s="162" t="str">
        <f>CHOOSE(MONTH(H1473), "Janvier", "Fevrier", "Mars", "Avril", "Mai", "Juin", "Juillet", "Aout", "Septembre", "Octobre", "Novembre", "Decembre")</f>
        <v>Octobre</v>
      </c>
      <c r="H1473" s="153">
        <v>42664</v>
      </c>
      <c r="I1473" s="84" t="s">
        <v>1051</v>
      </c>
      <c r="J1473" s="162" t="s">
        <v>1052</v>
      </c>
      <c r="K1473" s="162" t="s">
        <v>1054</v>
      </c>
      <c r="L1473" s="72"/>
      <c r="M1473" s="80" t="str">
        <f>IFERROR(VLOOKUP(K1473,REFERENCES!R:S,2,FALSE),"")</f>
        <v>Nombre</v>
      </c>
      <c r="N1473" s="75">
        <v>598</v>
      </c>
      <c r="O1473" s="75"/>
      <c r="P1473" s="75"/>
      <c r="Q1473" s="75"/>
      <c r="R1473" s="79">
        <v>1495</v>
      </c>
      <c r="S1473" s="75">
        <v>299</v>
      </c>
      <c r="U1473" s="162" t="s">
        <v>17</v>
      </c>
      <c r="V1473" s="162" t="s">
        <v>236</v>
      </c>
      <c r="W1473" s="86"/>
      <c r="X1473" s="166"/>
      <c r="AB1473" s="162" t="str">
        <f>UPPER(LEFT(A1473,3)&amp;YEAR(H1473)&amp;MONTH(H1473)&amp;DAY((H1473))&amp;LEFT(U1473,2)&amp;LEFT(V1473,2)&amp;LEFT(W1473,2))</f>
        <v>INT20161021GRAN</v>
      </c>
      <c r="AC1473" s="162">
        <f>COUNTIF($AB$4:$AB$297,AB1473)</f>
        <v>0</v>
      </c>
      <c r="AD1473" s="162" t="str">
        <f>VLOOKUP(U1473,NIVEAUXADMIN!A:B,2,FALSE)</f>
        <v>HT08</v>
      </c>
      <c r="AE1473" s="162" t="str">
        <f>VLOOKUP(V1473,NIVEAUXADMIN!E:F,2,FALSE)</f>
        <v>HT08821</v>
      </c>
      <c r="AF1473" s="162" t="e">
        <f>VLOOKUP(W1473,NIVEAUXADMIN!I:J,2,FALSE)</f>
        <v>#N/A</v>
      </c>
      <c r="AG1473" s="162">
        <f>IF(SUMPRODUCT(($A$4:$A1473=A1473)*($V$4:$V1473=V1473))&gt;1,0,1)</f>
        <v>0</v>
      </c>
    </row>
    <row r="1474" spans="1:33" s="162" customFormat="1" ht="15" customHeight="1">
      <c r="A1474" s="162" t="s">
        <v>2909</v>
      </c>
      <c r="B1474" s="162" t="s">
        <v>44</v>
      </c>
      <c r="C1474" s="162" t="s">
        <v>38</v>
      </c>
      <c r="D1474" s="162" t="s">
        <v>2702</v>
      </c>
      <c r="F1474" s="162" t="s">
        <v>16</v>
      </c>
      <c r="G1474" s="162" t="str">
        <f>CHOOSE(MONTH(H1474), "Janvier", "Fevrier", "Mars", "Avril", "Mai", "Juin", "Juillet", "Aout", "Septembre", "Octobre", "Novembre", "Decembre")</f>
        <v>Octobre</v>
      </c>
      <c r="H1474" s="153">
        <v>42664</v>
      </c>
      <c r="I1474" s="84" t="s">
        <v>1051</v>
      </c>
      <c r="J1474" s="162" t="s">
        <v>1052</v>
      </c>
      <c r="K1474" s="162" t="s">
        <v>1057</v>
      </c>
      <c r="L1474" s="72"/>
      <c r="M1474" s="80" t="str">
        <f>IFERROR(VLOOKUP(K1474,REFERENCES!R:S,2,FALSE),"")</f>
        <v>Nombre</v>
      </c>
      <c r="N1474" s="75">
        <v>299</v>
      </c>
      <c r="O1474" s="75"/>
      <c r="P1474" s="75"/>
      <c r="Q1474" s="75"/>
      <c r="R1474" s="79">
        <v>1495</v>
      </c>
      <c r="S1474" s="75">
        <v>299</v>
      </c>
      <c r="U1474" s="162" t="s">
        <v>17</v>
      </c>
      <c r="V1474" s="162" t="s">
        <v>236</v>
      </c>
      <c r="W1474" s="86"/>
      <c r="X1474" s="166"/>
      <c r="AB1474" s="162" t="str">
        <f>UPPER(LEFT(A1474,3)&amp;YEAR(H1474)&amp;MONTH(H1474)&amp;DAY((H1474))&amp;LEFT(U1474,2)&amp;LEFT(V1474,2)&amp;LEFT(W1474,2))</f>
        <v>INT20161021GRAN</v>
      </c>
      <c r="AC1474" s="162">
        <f>COUNTIF($AB$4:$AB$297,AB1474)</f>
        <v>0</v>
      </c>
      <c r="AD1474" s="162" t="str">
        <f>VLOOKUP(U1474,NIVEAUXADMIN!A:B,2,FALSE)</f>
        <v>HT08</v>
      </c>
      <c r="AE1474" s="162" t="str">
        <f>VLOOKUP(V1474,NIVEAUXADMIN!E:F,2,FALSE)</f>
        <v>HT08821</v>
      </c>
      <c r="AF1474" s="162" t="e">
        <f>VLOOKUP(W1474,NIVEAUXADMIN!I:J,2,FALSE)</f>
        <v>#N/A</v>
      </c>
      <c r="AG1474" s="162">
        <f>IF(SUMPRODUCT(($A$4:$A1474=A1474)*($V$4:$V1474=V1474))&gt;1,0,1)</f>
        <v>0</v>
      </c>
    </row>
    <row r="1475" spans="1:33" s="162" customFormat="1" ht="15" customHeight="1">
      <c r="A1475" s="162" t="s">
        <v>2909</v>
      </c>
      <c r="B1475" s="162" t="s">
        <v>44</v>
      </c>
      <c r="C1475" s="162" t="s">
        <v>38</v>
      </c>
      <c r="D1475" s="162" t="s">
        <v>2702</v>
      </c>
      <c r="F1475" s="162" t="s">
        <v>16</v>
      </c>
      <c r="G1475" s="162" t="str">
        <f>CHOOSE(MONTH(H1475), "Janvier", "Fevrier", "Mars", "Avril", "Mai", "Juin", "Juillet", "Aout", "Septembre", "Octobre", "Novembre", "Decembre")</f>
        <v>Octobre</v>
      </c>
      <c r="H1475" s="153">
        <v>42664</v>
      </c>
      <c r="I1475" s="84" t="s">
        <v>1049</v>
      </c>
      <c r="J1475" s="162" t="s">
        <v>1053</v>
      </c>
      <c r="K1475" s="162" t="s">
        <v>1064</v>
      </c>
      <c r="L1475" s="72"/>
      <c r="M1475" s="80" t="str">
        <f>IFERROR(VLOOKUP(K1475,REFERENCES!R:S,2,FALSE),"")</f>
        <v>Nombre</v>
      </c>
      <c r="N1475" s="75">
        <v>15</v>
      </c>
      <c r="O1475" s="75"/>
      <c r="P1475" s="75"/>
      <c r="Q1475" s="75"/>
      <c r="R1475" s="79">
        <v>75</v>
      </c>
      <c r="S1475" s="75">
        <v>15</v>
      </c>
      <c r="U1475" s="162" t="s">
        <v>17</v>
      </c>
      <c r="V1475" s="162" t="s">
        <v>236</v>
      </c>
      <c r="W1475" s="86"/>
      <c r="X1475" s="166"/>
      <c r="AB1475" s="162" t="str">
        <f>UPPER(LEFT(A1475,3)&amp;YEAR(H1475)&amp;MONTH(H1475)&amp;DAY((H1475))&amp;LEFT(U1475,2)&amp;LEFT(V1475,2)&amp;LEFT(W1475,2))</f>
        <v>INT20161021GRAN</v>
      </c>
      <c r="AC1475" s="162">
        <f>COUNTIF($AB$4:$AB$297,AB1475)</f>
        <v>0</v>
      </c>
      <c r="AD1475" s="162" t="str">
        <f>VLOOKUP(U1475,NIVEAUXADMIN!A:B,2,FALSE)</f>
        <v>HT08</v>
      </c>
      <c r="AE1475" s="162" t="str">
        <f>VLOOKUP(V1475,NIVEAUXADMIN!E:F,2,FALSE)</f>
        <v>HT08821</v>
      </c>
      <c r="AF1475" s="162" t="e">
        <f>VLOOKUP(W1475,NIVEAUXADMIN!I:J,2,FALSE)</f>
        <v>#N/A</v>
      </c>
      <c r="AG1475" s="162">
        <f>IF(SUMPRODUCT(($A$4:$A1475=A1475)*($V$4:$V1475=V1475))&gt;1,0,1)</f>
        <v>0</v>
      </c>
    </row>
    <row r="1476" spans="1:33" s="162" customFormat="1" ht="15" customHeight="1">
      <c r="A1476" s="162" t="s">
        <v>2909</v>
      </c>
      <c r="B1476" s="162" t="s">
        <v>44</v>
      </c>
      <c r="C1476" s="162" t="s">
        <v>38</v>
      </c>
      <c r="D1476" s="162" t="s">
        <v>2702</v>
      </c>
      <c r="F1476" s="162" t="s">
        <v>16</v>
      </c>
      <c r="G1476" s="162" t="str">
        <f>CHOOSE(MONTH(H1476), "Janvier", "Fevrier", "Mars", "Avril", "Mai", "Juin", "Juillet", "Aout", "Septembre", "Octobre", "Novembre", "Decembre")</f>
        <v>Octobre</v>
      </c>
      <c r="H1476" s="153">
        <v>42664</v>
      </c>
      <c r="I1476" s="84" t="s">
        <v>1049</v>
      </c>
      <c r="J1476" s="162" t="s">
        <v>1053</v>
      </c>
      <c r="K1476" s="162" t="s">
        <v>1048</v>
      </c>
      <c r="L1476" s="72"/>
      <c r="M1476" s="80" t="str">
        <f>IFERROR(VLOOKUP(K1476,REFERENCES!R:S,2,FALSE),"")</f>
        <v>Nombre</v>
      </c>
      <c r="N1476" s="75">
        <v>15</v>
      </c>
      <c r="O1476" s="75"/>
      <c r="P1476" s="75"/>
      <c r="Q1476" s="75"/>
      <c r="R1476" s="79">
        <v>75</v>
      </c>
      <c r="S1476" s="75">
        <v>15</v>
      </c>
      <c r="U1476" s="162" t="s">
        <v>17</v>
      </c>
      <c r="V1476" s="162" t="s">
        <v>236</v>
      </c>
      <c r="W1476" s="86"/>
      <c r="X1476" s="166"/>
      <c r="AB1476" s="162" t="str">
        <f>UPPER(LEFT(A1476,3)&amp;YEAR(H1476)&amp;MONTH(H1476)&amp;DAY((H1476))&amp;LEFT(U1476,2)&amp;LEFT(V1476,2)&amp;LEFT(W1476,2))</f>
        <v>INT20161021GRAN</v>
      </c>
      <c r="AC1476" s="162">
        <f>COUNTIF($AB$4:$AB$297,AB1476)</f>
        <v>0</v>
      </c>
      <c r="AD1476" s="162" t="str">
        <f>VLOOKUP(U1476,NIVEAUXADMIN!A:B,2,FALSE)</f>
        <v>HT08</v>
      </c>
      <c r="AE1476" s="162" t="str">
        <f>VLOOKUP(V1476,NIVEAUXADMIN!E:F,2,FALSE)</f>
        <v>HT08821</v>
      </c>
      <c r="AF1476" s="162" t="e">
        <f>VLOOKUP(W1476,NIVEAUXADMIN!I:J,2,FALSE)</f>
        <v>#N/A</v>
      </c>
      <c r="AG1476" s="162">
        <f>IF(SUMPRODUCT(($A$4:$A1476=A1476)*($V$4:$V1476=V1476))&gt;1,0,1)</f>
        <v>0</v>
      </c>
    </row>
    <row r="1477" spans="1:33" s="162" customFormat="1" ht="15" customHeight="1">
      <c r="A1477" s="162" t="s">
        <v>2909</v>
      </c>
      <c r="B1477" s="162" t="s">
        <v>44</v>
      </c>
      <c r="C1477" s="162" t="s">
        <v>38</v>
      </c>
      <c r="D1477" s="162" t="s">
        <v>2702</v>
      </c>
      <c r="F1477" s="162" t="s">
        <v>16</v>
      </c>
      <c r="G1477" s="162" t="str">
        <f>CHOOSE(MONTH(H1477), "Janvier", "Fevrier", "Mars", "Avril", "Mai", "Juin", "Juillet", "Aout", "Septembre", "Octobre", "Novembre", "Decembre")</f>
        <v>Novembre</v>
      </c>
      <c r="H1477" s="153">
        <v>42693</v>
      </c>
      <c r="I1477" s="84" t="s">
        <v>1051</v>
      </c>
      <c r="J1477" s="162" t="s">
        <v>1052</v>
      </c>
      <c r="K1477" s="162" t="s">
        <v>1062</v>
      </c>
      <c r="L1477" s="72"/>
      <c r="M1477" s="80" t="str">
        <f>IFERROR(VLOOKUP(K1477,REFERENCES!R:S,2,FALSE),"")</f>
        <v>Nombre</v>
      </c>
      <c r="N1477" s="75">
        <v>204</v>
      </c>
      <c r="O1477" s="75"/>
      <c r="P1477" s="75"/>
      <c r="Q1477" s="75"/>
      <c r="R1477" s="79">
        <v>1020</v>
      </c>
      <c r="S1477" s="75">
        <v>204</v>
      </c>
      <c r="U1477" s="162" t="s">
        <v>2853</v>
      </c>
      <c r="V1477" s="162" t="s">
        <v>140</v>
      </c>
      <c r="W1477" s="86"/>
      <c r="X1477" s="166"/>
      <c r="AB1477" s="162" t="str">
        <f>UPPER(LEFT(A1477,3)&amp;YEAR(H1477)&amp;MONTH(H1477)&amp;DAY((H1477))&amp;LEFT(U1477,2)&amp;LEFT(V1477,2)&amp;LEFT(W1477,2))</f>
        <v>INT20161119ARAN</v>
      </c>
      <c r="AC1477" s="162">
        <f>COUNTIF($AB$4:$AB$297,AB1477)</f>
        <v>0</v>
      </c>
      <c r="AD1477" s="162" t="str">
        <f>VLOOKUP(U1477,NIVEAUXADMIN!A:B,2,FALSE)</f>
        <v>HT05</v>
      </c>
      <c r="AE1477" s="162" t="str">
        <f>VLOOKUP(V1477,NIVEAUXADMIN!E:F,2,FALSE)</f>
        <v>HT05523</v>
      </c>
      <c r="AF1477" s="162" t="e">
        <f>VLOOKUP(W1477,NIVEAUXADMIN!I:J,2,FALSE)</f>
        <v>#N/A</v>
      </c>
      <c r="AG1477" s="162">
        <f>IF(SUMPRODUCT(($A$4:$A1477=A1477)*($V$4:$V1477=V1477))&gt;1,0,1)</f>
        <v>1</v>
      </c>
    </row>
    <row r="1478" spans="1:33" s="162" customFormat="1" ht="15" customHeight="1">
      <c r="A1478" s="162" t="s">
        <v>2909</v>
      </c>
      <c r="B1478" s="162" t="s">
        <v>44</v>
      </c>
      <c r="C1478" s="162" t="s">
        <v>38</v>
      </c>
      <c r="D1478" s="162" t="s">
        <v>2702</v>
      </c>
      <c r="F1478" s="162" t="s">
        <v>16</v>
      </c>
      <c r="G1478" s="162" t="str">
        <f>CHOOSE(MONTH(H1478), "Janvier", "Fevrier", "Mars", "Avril", "Mai", "Juin", "Juillet", "Aout", "Septembre", "Octobre", "Novembre", "Decembre")</f>
        <v>Novembre</v>
      </c>
      <c r="H1478" s="153">
        <v>42693</v>
      </c>
      <c r="I1478" s="84" t="s">
        <v>1051</v>
      </c>
      <c r="J1478" s="162" t="s">
        <v>1052</v>
      </c>
      <c r="K1478" s="162" t="s">
        <v>1056</v>
      </c>
      <c r="L1478" s="72"/>
      <c r="M1478" s="80" t="str">
        <f>IFERROR(VLOOKUP(K1478,REFERENCES!R:S,2,FALSE),"")</f>
        <v>Nombre</v>
      </c>
      <c r="N1478" s="75">
        <v>204</v>
      </c>
      <c r="O1478" s="75"/>
      <c r="P1478" s="75"/>
      <c r="Q1478" s="75"/>
      <c r="R1478" s="79">
        <v>1020</v>
      </c>
      <c r="S1478" s="75">
        <v>204</v>
      </c>
      <c r="U1478" s="162" t="s">
        <v>2853</v>
      </c>
      <c r="V1478" s="162" t="s">
        <v>140</v>
      </c>
      <c r="W1478" s="86"/>
      <c r="X1478" s="166"/>
      <c r="AB1478" s="162" t="str">
        <f>UPPER(LEFT(A1478,3)&amp;YEAR(H1478)&amp;MONTH(H1478)&amp;DAY((H1478))&amp;LEFT(U1478,2)&amp;LEFT(V1478,2)&amp;LEFT(W1478,2))</f>
        <v>INT20161119ARAN</v>
      </c>
      <c r="AC1478" s="162">
        <f>COUNTIF($AB$4:$AB$297,AB1478)</f>
        <v>0</v>
      </c>
      <c r="AD1478" s="162" t="str">
        <f>VLOOKUP(U1478,NIVEAUXADMIN!A:B,2,FALSE)</f>
        <v>HT05</v>
      </c>
      <c r="AE1478" s="162" t="str">
        <f>VLOOKUP(V1478,NIVEAUXADMIN!E:F,2,FALSE)</f>
        <v>HT05523</v>
      </c>
      <c r="AF1478" s="162" t="e">
        <f>VLOOKUP(W1478,NIVEAUXADMIN!I:J,2,FALSE)</f>
        <v>#N/A</v>
      </c>
      <c r="AG1478" s="162">
        <f>IF(SUMPRODUCT(($A$4:$A1478=A1478)*($V$4:$V1478=V1478))&gt;1,0,1)</f>
        <v>0</v>
      </c>
    </row>
    <row r="1479" spans="1:33" s="162" customFormat="1" ht="15" customHeight="1">
      <c r="A1479" s="162" t="s">
        <v>2909</v>
      </c>
      <c r="B1479" s="162" t="s">
        <v>44</v>
      </c>
      <c r="C1479" s="162" t="s">
        <v>38</v>
      </c>
      <c r="D1479" s="162" t="s">
        <v>2702</v>
      </c>
      <c r="F1479" s="162" t="s">
        <v>16</v>
      </c>
      <c r="G1479" s="162" t="str">
        <f>CHOOSE(MONTH(H1479), "Janvier", "Fevrier", "Mars", "Avril", "Mai", "Juin", "Juillet", "Aout", "Septembre", "Octobre", "Novembre", "Decembre")</f>
        <v>Novembre</v>
      </c>
      <c r="H1479" s="153">
        <v>42693</v>
      </c>
      <c r="I1479" s="84" t="s">
        <v>1051</v>
      </c>
      <c r="J1479" s="162" t="s">
        <v>1052</v>
      </c>
      <c r="K1479" s="162" t="s">
        <v>1059</v>
      </c>
      <c r="L1479" s="72"/>
      <c r="M1479" s="80" t="str">
        <f>IFERROR(VLOOKUP(K1479,REFERENCES!R:S,2,FALSE),"")</f>
        <v>Nombre</v>
      </c>
      <c r="N1479" s="75">
        <v>3060</v>
      </c>
      <c r="O1479" s="75"/>
      <c r="P1479" s="75"/>
      <c r="Q1479" s="75"/>
      <c r="R1479" s="79">
        <v>1020</v>
      </c>
      <c r="S1479" s="75">
        <v>204</v>
      </c>
      <c r="U1479" s="162" t="s">
        <v>2853</v>
      </c>
      <c r="V1479" s="162" t="s">
        <v>140</v>
      </c>
      <c r="W1479" s="86"/>
      <c r="X1479" s="166"/>
      <c r="AB1479" s="162" t="str">
        <f>UPPER(LEFT(A1479,3)&amp;YEAR(H1479)&amp;MONTH(H1479)&amp;DAY((H1479))&amp;LEFT(U1479,2)&amp;LEFT(V1479,2)&amp;LEFT(W1479,2))</f>
        <v>INT20161119ARAN</v>
      </c>
      <c r="AC1479" s="162">
        <f>COUNTIF($AB$4:$AB$297,AB1479)</f>
        <v>0</v>
      </c>
      <c r="AD1479" s="162" t="str">
        <f>VLOOKUP(U1479,NIVEAUXADMIN!A:B,2,FALSE)</f>
        <v>HT05</v>
      </c>
      <c r="AE1479" s="162" t="str">
        <f>VLOOKUP(V1479,NIVEAUXADMIN!E:F,2,FALSE)</f>
        <v>HT05523</v>
      </c>
      <c r="AF1479" s="162" t="e">
        <f>VLOOKUP(W1479,NIVEAUXADMIN!I:J,2,FALSE)</f>
        <v>#N/A</v>
      </c>
      <c r="AG1479" s="162">
        <f>IF(SUMPRODUCT(($A$4:$A1479=A1479)*($V$4:$V1479=V1479))&gt;1,0,1)</f>
        <v>0</v>
      </c>
    </row>
    <row r="1480" spans="1:33" s="162" customFormat="1" ht="15" customHeight="1">
      <c r="A1480" s="162" t="s">
        <v>2909</v>
      </c>
      <c r="B1480" s="162" t="s">
        <v>44</v>
      </c>
      <c r="C1480" s="162" t="s">
        <v>38</v>
      </c>
      <c r="D1480" s="162" t="s">
        <v>2702</v>
      </c>
      <c r="F1480" s="162" t="s">
        <v>16</v>
      </c>
      <c r="G1480" s="162" t="str">
        <f>CHOOSE(MONTH(H1480), "Janvier", "Fevrier", "Mars", "Avril", "Mai", "Juin", "Juillet", "Aout", "Septembre", "Octobre", "Novembre", "Decembre")</f>
        <v>Novembre</v>
      </c>
      <c r="H1480" s="153">
        <v>42693</v>
      </c>
      <c r="I1480" s="84" t="s">
        <v>1049</v>
      </c>
      <c r="J1480" s="162" t="s">
        <v>1053</v>
      </c>
      <c r="K1480" s="162" t="s">
        <v>1064</v>
      </c>
      <c r="L1480" s="72"/>
      <c r="M1480" s="80" t="str">
        <f>IFERROR(VLOOKUP(K1480,REFERENCES!R:S,2,FALSE),"")</f>
        <v>Nombre</v>
      </c>
      <c r="N1480" s="75">
        <v>204</v>
      </c>
      <c r="O1480" s="75"/>
      <c r="P1480" s="75"/>
      <c r="Q1480" s="75"/>
      <c r="R1480" s="79">
        <v>1020</v>
      </c>
      <c r="S1480" s="75">
        <v>204</v>
      </c>
      <c r="U1480" s="162" t="s">
        <v>2853</v>
      </c>
      <c r="V1480" s="162" t="s">
        <v>140</v>
      </c>
      <c r="W1480" s="86"/>
      <c r="X1480" s="166"/>
      <c r="AB1480" s="162" t="str">
        <f>UPPER(LEFT(A1480,3)&amp;YEAR(H1480)&amp;MONTH(H1480)&amp;DAY((H1480))&amp;LEFT(U1480,2)&amp;LEFT(V1480,2)&amp;LEFT(W1480,2))</f>
        <v>INT20161119ARAN</v>
      </c>
      <c r="AC1480" s="162">
        <f>COUNTIF($AB$4:$AB$297,AB1480)</f>
        <v>0</v>
      </c>
      <c r="AD1480" s="162" t="str">
        <f>VLOOKUP(U1480,NIVEAUXADMIN!A:B,2,FALSE)</f>
        <v>HT05</v>
      </c>
      <c r="AE1480" s="162" t="str">
        <f>VLOOKUP(V1480,NIVEAUXADMIN!E:F,2,FALSE)</f>
        <v>HT05523</v>
      </c>
      <c r="AF1480" s="162" t="e">
        <f>VLOOKUP(W1480,NIVEAUXADMIN!I:J,2,FALSE)</f>
        <v>#N/A</v>
      </c>
      <c r="AG1480" s="162">
        <f>IF(SUMPRODUCT(($A$4:$A1480=A1480)*($V$4:$V1480=V1480))&gt;1,0,1)</f>
        <v>0</v>
      </c>
    </row>
    <row r="1481" spans="1:33" s="162" customFormat="1" ht="15" customHeight="1">
      <c r="A1481" s="162" t="s">
        <v>2909</v>
      </c>
      <c r="B1481" s="162" t="s">
        <v>44</v>
      </c>
      <c r="C1481" s="162" t="s">
        <v>38</v>
      </c>
      <c r="D1481" s="162" t="s">
        <v>2702</v>
      </c>
      <c r="F1481" s="162" t="s">
        <v>16</v>
      </c>
      <c r="G1481" s="162" t="str">
        <f>CHOOSE(MONTH(H1481), "Janvier", "Fevrier", "Mars", "Avril", "Mai", "Juin", "Juillet", "Aout", "Septembre", "Octobre", "Novembre", "Decembre")</f>
        <v>Novembre</v>
      </c>
      <c r="H1481" s="153">
        <v>42693</v>
      </c>
      <c r="I1481" s="84" t="s">
        <v>1049</v>
      </c>
      <c r="J1481" s="162" t="s">
        <v>1053</v>
      </c>
      <c r="K1481" s="162" t="s">
        <v>1048</v>
      </c>
      <c r="L1481" s="72"/>
      <c r="M1481" s="80" t="str">
        <f>IFERROR(VLOOKUP(K1481,REFERENCES!R:S,2,FALSE),"")</f>
        <v>Nombre</v>
      </c>
      <c r="N1481" s="75">
        <v>204</v>
      </c>
      <c r="O1481" s="75"/>
      <c r="P1481" s="75"/>
      <c r="Q1481" s="75"/>
      <c r="R1481" s="79">
        <v>1020</v>
      </c>
      <c r="S1481" s="75">
        <v>204</v>
      </c>
      <c r="U1481" s="162" t="s">
        <v>2853</v>
      </c>
      <c r="V1481" s="162" t="s">
        <v>140</v>
      </c>
      <c r="W1481" s="86"/>
      <c r="X1481" s="166"/>
      <c r="AB1481" s="162" t="str">
        <f>UPPER(LEFT(A1481,3)&amp;YEAR(H1481)&amp;MONTH(H1481)&amp;DAY((H1481))&amp;LEFT(U1481,2)&amp;LEFT(V1481,2)&amp;LEFT(W1481,2))</f>
        <v>INT20161119ARAN</v>
      </c>
      <c r="AC1481" s="162">
        <f>COUNTIF($AB$4:$AB$297,AB1481)</f>
        <v>0</v>
      </c>
      <c r="AD1481" s="162" t="str">
        <f>VLOOKUP(U1481,NIVEAUXADMIN!A:B,2,FALSE)</f>
        <v>HT05</v>
      </c>
      <c r="AE1481" s="162" t="str">
        <f>VLOOKUP(V1481,NIVEAUXADMIN!E:F,2,FALSE)</f>
        <v>HT05523</v>
      </c>
      <c r="AF1481" s="162" t="e">
        <f>VLOOKUP(W1481,NIVEAUXADMIN!I:J,2,FALSE)</f>
        <v>#N/A</v>
      </c>
      <c r="AG1481" s="162">
        <f>IF(SUMPRODUCT(($A$4:$A1481=A1481)*($V$4:$V1481=V1481))&gt;1,0,1)</f>
        <v>0</v>
      </c>
    </row>
    <row r="1482" spans="1:33" s="162" customFormat="1" ht="15" customHeight="1">
      <c r="A1482" s="162" t="s">
        <v>2909</v>
      </c>
      <c r="B1482" s="162" t="s">
        <v>44</v>
      </c>
      <c r="C1482" s="162" t="s">
        <v>38</v>
      </c>
      <c r="D1482" s="162" t="s">
        <v>2702</v>
      </c>
      <c r="F1482" s="162" t="s">
        <v>16</v>
      </c>
      <c r="G1482" s="162" t="str">
        <f>CHOOSE(MONTH(H1482), "Janvier", "Fevrier", "Mars", "Avril", "Mai", "Juin", "Juillet", "Aout", "Septembre", "Octobre", "Novembre", "Decembre")</f>
        <v>Novembre</v>
      </c>
      <c r="H1482" s="153">
        <v>42693</v>
      </c>
      <c r="I1482" s="84" t="s">
        <v>1051</v>
      </c>
      <c r="J1482" s="162" t="s">
        <v>1052</v>
      </c>
      <c r="K1482" s="162" t="s">
        <v>1063</v>
      </c>
      <c r="L1482" s="72"/>
      <c r="M1482" s="80" t="str">
        <f>IFERROR(VLOOKUP(K1482,REFERENCES!R:S,2,FALSE),"")</f>
        <v>Nombre</v>
      </c>
      <c r="N1482" s="75">
        <v>204</v>
      </c>
      <c r="O1482" s="75"/>
      <c r="P1482" s="75"/>
      <c r="Q1482" s="75"/>
      <c r="R1482" s="79">
        <v>1020</v>
      </c>
      <c r="S1482" s="75">
        <v>204</v>
      </c>
      <c r="U1482" s="162" t="s">
        <v>2853</v>
      </c>
      <c r="V1482" s="162" t="s">
        <v>140</v>
      </c>
      <c r="W1482" s="86"/>
      <c r="X1482" s="166"/>
      <c r="AB1482" s="162" t="str">
        <f>UPPER(LEFT(A1482,3)&amp;YEAR(H1482)&amp;MONTH(H1482)&amp;DAY((H1482))&amp;LEFT(U1482,2)&amp;LEFT(V1482,2)&amp;LEFT(W1482,2))</f>
        <v>INT20161119ARAN</v>
      </c>
      <c r="AC1482" s="162">
        <f>COUNTIF($AB$4:$AB$297,AB1482)</f>
        <v>0</v>
      </c>
      <c r="AD1482" s="162" t="str">
        <f>VLOOKUP(U1482,NIVEAUXADMIN!A:B,2,FALSE)</f>
        <v>HT05</v>
      </c>
      <c r="AE1482" s="162" t="str">
        <f>VLOOKUP(V1482,NIVEAUXADMIN!E:F,2,FALSE)</f>
        <v>HT05523</v>
      </c>
      <c r="AF1482" s="162" t="e">
        <f>VLOOKUP(W1482,NIVEAUXADMIN!I:J,2,FALSE)</f>
        <v>#N/A</v>
      </c>
      <c r="AG1482" s="162">
        <f>IF(SUMPRODUCT(($A$4:$A1482=A1482)*($V$4:$V1482=V1482))&gt;1,0,1)</f>
        <v>0</v>
      </c>
    </row>
    <row r="1483" spans="1:33" s="162" customFormat="1" ht="15" customHeight="1">
      <c r="A1483" s="162" t="s">
        <v>2909</v>
      </c>
      <c r="B1483" s="162" t="s">
        <v>44</v>
      </c>
      <c r="C1483" s="162" t="s">
        <v>38</v>
      </c>
      <c r="D1483" s="162" t="s">
        <v>2702</v>
      </c>
      <c r="F1483" s="162" t="s">
        <v>16</v>
      </c>
      <c r="G1483" s="162" t="str">
        <f>CHOOSE(MONTH(H1483), "Janvier", "Fevrier", "Mars", "Avril", "Mai", "Juin", "Juillet", "Aout", "Septembre", "Octobre", "Novembre", "Decembre")</f>
        <v>Novembre</v>
      </c>
      <c r="H1483" s="153">
        <v>42693</v>
      </c>
      <c r="I1483" s="84" t="s">
        <v>1051</v>
      </c>
      <c r="J1483" s="162" t="s">
        <v>1052</v>
      </c>
      <c r="K1483" s="162" t="s">
        <v>1054</v>
      </c>
      <c r="L1483" s="72"/>
      <c r="M1483" s="80" t="str">
        <f>IFERROR(VLOOKUP(K1483,REFERENCES!R:S,2,FALSE),"")</f>
        <v>Nombre</v>
      </c>
      <c r="N1483" s="75">
        <v>408</v>
      </c>
      <c r="O1483" s="75"/>
      <c r="P1483" s="75"/>
      <c r="Q1483" s="75"/>
      <c r="R1483" s="79">
        <v>1020</v>
      </c>
      <c r="S1483" s="75">
        <v>204</v>
      </c>
      <c r="U1483" s="162" t="s">
        <v>2853</v>
      </c>
      <c r="V1483" s="162" t="s">
        <v>140</v>
      </c>
      <c r="W1483" s="86"/>
      <c r="X1483" s="166"/>
      <c r="AB1483" s="162" t="str">
        <f>UPPER(LEFT(A1483,3)&amp;YEAR(H1483)&amp;MONTH(H1483)&amp;DAY((H1483))&amp;LEFT(U1483,2)&amp;LEFT(V1483,2)&amp;LEFT(W1483,2))</f>
        <v>INT20161119ARAN</v>
      </c>
      <c r="AC1483" s="162">
        <f>COUNTIF($AB$4:$AB$297,AB1483)</f>
        <v>0</v>
      </c>
      <c r="AD1483" s="162" t="str">
        <f>VLOOKUP(U1483,NIVEAUXADMIN!A:B,2,FALSE)</f>
        <v>HT05</v>
      </c>
      <c r="AE1483" s="162" t="str">
        <f>VLOOKUP(V1483,NIVEAUXADMIN!E:F,2,FALSE)</f>
        <v>HT05523</v>
      </c>
      <c r="AF1483" s="162" t="e">
        <f>VLOOKUP(W1483,NIVEAUXADMIN!I:J,2,FALSE)</f>
        <v>#N/A</v>
      </c>
      <c r="AG1483" s="162">
        <f>IF(SUMPRODUCT(($A$4:$A1483=A1483)*($V$4:$V1483=V1483))&gt;1,0,1)</f>
        <v>0</v>
      </c>
    </row>
    <row r="1484" spans="1:33" s="162" customFormat="1" ht="15" customHeight="1">
      <c r="A1484" s="162" t="s">
        <v>2909</v>
      </c>
      <c r="B1484" s="162" t="s">
        <v>44</v>
      </c>
      <c r="C1484" s="162" t="s">
        <v>38</v>
      </c>
      <c r="D1484" s="162" t="s">
        <v>2702</v>
      </c>
      <c r="F1484" s="162" t="s">
        <v>16</v>
      </c>
      <c r="G1484" s="162" t="str">
        <f>CHOOSE(MONTH(H1484), "Janvier", "Fevrier", "Mars", "Avril", "Mai", "Juin", "Juillet", "Aout", "Septembre", "Octobre", "Novembre", "Decembre")</f>
        <v>Novembre</v>
      </c>
      <c r="H1484" s="153">
        <v>42698</v>
      </c>
      <c r="I1484" s="84" t="s">
        <v>1051</v>
      </c>
      <c r="J1484" s="162" t="s">
        <v>1052</v>
      </c>
      <c r="K1484" s="162" t="s">
        <v>1056</v>
      </c>
      <c r="L1484" s="72"/>
      <c r="M1484" s="80" t="str">
        <f>IFERROR(VLOOKUP(K1484,REFERENCES!R:S,2,FALSE),"")</f>
        <v>Nombre</v>
      </c>
      <c r="N1484" s="75">
        <v>782</v>
      </c>
      <c r="O1484" s="75"/>
      <c r="P1484" s="75"/>
      <c r="Q1484" s="75"/>
      <c r="R1484" s="79">
        <v>1955</v>
      </c>
      <c r="S1484" s="75">
        <v>391</v>
      </c>
      <c r="U1484" s="162" t="s">
        <v>17</v>
      </c>
      <c r="V1484" s="162" t="s">
        <v>275</v>
      </c>
      <c r="W1484" s="86"/>
      <c r="X1484" s="166"/>
      <c r="AB1484" s="162" t="str">
        <f>UPPER(LEFT(A1484,3)&amp;YEAR(H1484)&amp;MONTH(H1484)&amp;DAY((H1484))&amp;LEFT(U1484,2)&amp;LEFT(V1484,2)&amp;LEFT(W1484,2))</f>
        <v>INT20161124GRRO</v>
      </c>
      <c r="AC1484" s="162">
        <f>COUNTIF($AB$4:$AB$297,AB1484)</f>
        <v>0</v>
      </c>
      <c r="AD1484" s="162" t="str">
        <f>VLOOKUP(U1484,NIVEAUXADMIN!A:B,2,FALSE)</f>
        <v>HT08</v>
      </c>
      <c r="AE1484" s="162" t="str">
        <f>VLOOKUP(V1484,NIVEAUXADMIN!E:F,2,FALSE)</f>
        <v>HT08832</v>
      </c>
      <c r="AF1484" s="162" t="e">
        <f>VLOOKUP(W1484,NIVEAUXADMIN!I:J,2,FALSE)</f>
        <v>#N/A</v>
      </c>
      <c r="AG1484" s="162">
        <f>IF(SUMPRODUCT(($A$4:$A1484=A1484)*($V$4:$V1484=V1484))&gt;1,0,1)</f>
        <v>0</v>
      </c>
    </row>
    <row r="1485" spans="1:33" s="162" customFormat="1" ht="15" customHeight="1">
      <c r="A1485" s="162" t="s">
        <v>2909</v>
      </c>
      <c r="B1485" s="162" t="s">
        <v>44</v>
      </c>
      <c r="C1485" s="162" t="s">
        <v>38</v>
      </c>
      <c r="D1485" s="162" t="s">
        <v>2702</v>
      </c>
      <c r="F1485" s="162" t="s">
        <v>16</v>
      </c>
      <c r="G1485" s="162" t="str">
        <f>CHOOSE(MONTH(H1485), "Janvier", "Fevrier", "Mars", "Avril", "Mai", "Juin", "Juillet", "Aout", "Septembre", "Octobre", "Novembre", "Decembre")</f>
        <v>Novembre</v>
      </c>
      <c r="H1485" s="153">
        <v>42698</v>
      </c>
      <c r="I1485" s="84" t="s">
        <v>1049</v>
      </c>
      <c r="J1485" s="162" t="s">
        <v>1053</v>
      </c>
      <c r="K1485" s="162" t="s">
        <v>1048</v>
      </c>
      <c r="L1485" s="72"/>
      <c r="M1485" s="80" t="str">
        <f>IFERROR(VLOOKUP(K1485,REFERENCES!R:S,2,FALSE),"")</f>
        <v>Nombre</v>
      </c>
      <c r="N1485" s="75">
        <v>391</v>
      </c>
      <c r="O1485" s="75"/>
      <c r="P1485" s="75"/>
      <c r="Q1485" s="75"/>
      <c r="R1485" s="79">
        <v>1955</v>
      </c>
      <c r="S1485" s="75">
        <v>391</v>
      </c>
      <c r="U1485" s="162" t="s">
        <v>17</v>
      </c>
      <c r="V1485" s="162" t="s">
        <v>275</v>
      </c>
      <c r="W1485" s="86"/>
      <c r="X1485" s="166"/>
      <c r="AB1485" s="162" t="str">
        <f>UPPER(LEFT(A1485,3)&amp;YEAR(H1485)&amp;MONTH(H1485)&amp;DAY((H1485))&amp;LEFT(U1485,2)&amp;LEFT(V1485,2)&amp;LEFT(W1485,2))</f>
        <v>INT20161124GRRO</v>
      </c>
      <c r="AC1485" s="162">
        <f>COUNTIF($AB$4:$AB$297,AB1485)</f>
        <v>0</v>
      </c>
      <c r="AD1485" s="162" t="str">
        <f>VLOOKUP(U1485,NIVEAUXADMIN!A:B,2,FALSE)</f>
        <v>HT08</v>
      </c>
      <c r="AE1485" s="162" t="str">
        <f>VLOOKUP(V1485,NIVEAUXADMIN!E:F,2,FALSE)</f>
        <v>HT08832</v>
      </c>
      <c r="AF1485" s="162" t="e">
        <f>VLOOKUP(W1485,NIVEAUXADMIN!I:J,2,FALSE)</f>
        <v>#N/A</v>
      </c>
      <c r="AG1485" s="162">
        <f>IF(SUMPRODUCT(($A$4:$A1485=A1485)*($V$4:$V1485=V1485))&gt;1,0,1)</f>
        <v>0</v>
      </c>
    </row>
    <row r="1486" spans="1:33" s="162" customFormat="1" ht="15" customHeight="1">
      <c r="A1486" s="162" t="s">
        <v>2909</v>
      </c>
      <c r="B1486" s="162" t="s">
        <v>44</v>
      </c>
      <c r="C1486" s="162" t="s">
        <v>38</v>
      </c>
      <c r="D1486" s="162" t="s">
        <v>2702</v>
      </c>
      <c r="F1486" s="162" t="s">
        <v>16</v>
      </c>
      <c r="G1486" s="162" t="str">
        <f>CHOOSE(MONTH(H1486), "Janvier", "Fevrier", "Mars", "Avril", "Mai", "Juin", "Juillet", "Aout", "Septembre", "Octobre", "Novembre", "Decembre")</f>
        <v>Novembre</v>
      </c>
      <c r="H1486" s="153">
        <v>42698</v>
      </c>
      <c r="I1486" s="84" t="s">
        <v>1051</v>
      </c>
      <c r="J1486" s="162" t="s">
        <v>1052</v>
      </c>
      <c r="K1486" s="162" t="s">
        <v>1063</v>
      </c>
      <c r="L1486" s="72"/>
      <c r="M1486" s="80" t="str">
        <f>IFERROR(VLOOKUP(K1486,REFERENCES!R:S,2,FALSE),"")</f>
        <v>Nombre</v>
      </c>
      <c r="N1486" s="75">
        <v>391</v>
      </c>
      <c r="O1486" s="75"/>
      <c r="P1486" s="75"/>
      <c r="Q1486" s="75"/>
      <c r="R1486" s="79">
        <v>1955</v>
      </c>
      <c r="S1486" s="75">
        <v>391</v>
      </c>
      <c r="U1486" s="162" t="s">
        <v>17</v>
      </c>
      <c r="V1486" s="162" t="s">
        <v>275</v>
      </c>
      <c r="W1486" s="86"/>
      <c r="X1486" s="166"/>
      <c r="AB1486" s="162" t="str">
        <f>UPPER(LEFT(A1486,3)&amp;YEAR(H1486)&amp;MONTH(H1486)&amp;DAY((H1486))&amp;LEFT(U1486,2)&amp;LEFT(V1486,2)&amp;LEFT(W1486,2))</f>
        <v>INT20161124GRRO</v>
      </c>
      <c r="AC1486" s="162">
        <f>COUNTIF($AB$4:$AB$297,AB1486)</f>
        <v>0</v>
      </c>
      <c r="AD1486" s="162" t="str">
        <f>VLOOKUP(U1486,NIVEAUXADMIN!A:B,2,FALSE)</f>
        <v>HT08</v>
      </c>
      <c r="AE1486" s="162" t="str">
        <f>VLOOKUP(V1486,NIVEAUXADMIN!E:F,2,FALSE)</f>
        <v>HT08832</v>
      </c>
      <c r="AF1486" s="162" t="e">
        <f>VLOOKUP(W1486,NIVEAUXADMIN!I:J,2,FALSE)</f>
        <v>#N/A</v>
      </c>
      <c r="AG1486" s="162">
        <f>IF(SUMPRODUCT(($A$4:$A1486=A1486)*($V$4:$V1486=V1486))&gt;1,0,1)</f>
        <v>0</v>
      </c>
    </row>
    <row r="1487" spans="1:33" s="162" customFormat="1" ht="15" customHeight="1">
      <c r="A1487" s="162" t="s">
        <v>2909</v>
      </c>
      <c r="B1487" s="162" t="s">
        <v>44</v>
      </c>
      <c r="C1487" s="162" t="s">
        <v>38</v>
      </c>
      <c r="D1487" s="162" t="s">
        <v>2702</v>
      </c>
      <c r="F1487" s="162" t="s">
        <v>16</v>
      </c>
      <c r="G1487" s="162" t="str">
        <f>CHOOSE(MONTH(H1487), "Janvier", "Fevrier", "Mars", "Avril", "Mai", "Juin", "Juillet", "Aout", "Septembre", "Octobre", "Novembre", "Decembre")</f>
        <v>Novembre</v>
      </c>
      <c r="H1487" s="153">
        <v>42698</v>
      </c>
      <c r="I1487" s="84" t="s">
        <v>1051</v>
      </c>
      <c r="J1487" s="162" t="s">
        <v>1052</v>
      </c>
      <c r="K1487" s="162" t="s">
        <v>1057</v>
      </c>
      <c r="L1487" s="72"/>
      <c r="M1487" s="80" t="str">
        <f>IFERROR(VLOOKUP(K1487,REFERENCES!R:S,2,FALSE),"")</f>
        <v>Nombre</v>
      </c>
      <c r="N1487" s="75">
        <v>391</v>
      </c>
      <c r="O1487" s="75"/>
      <c r="P1487" s="75"/>
      <c r="Q1487" s="75"/>
      <c r="R1487" s="79">
        <v>1955</v>
      </c>
      <c r="S1487" s="75">
        <v>391</v>
      </c>
      <c r="U1487" s="162" t="s">
        <v>17</v>
      </c>
      <c r="V1487" s="162" t="s">
        <v>275</v>
      </c>
      <c r="W1487" s="86"/>
      <c r="X1487" s="166"/>
      <c r="AB1487" s="162" t="str">
        <f>UPPER(LEFT(A1487,3)&amp;YEAR(H1487)&amp;MONTH(H1487)&amp;DAY((H1487))&amp;LEFT(U1487,2)&amp;LEFT(V1487,2)&amp;LEFT(W1487,2))</f>
        <v>INT20161124GRRO</v>
      </c>
      <c r="AC1487" s="162">
        <f>COUNTIF($AB$4:$AB$297,AB1487)</f>
        <v>0</v>
      </c>
      <c r="AD1487" s="162" t="str">
        <f>VLOOKUP(U1487,NIVEAUXADMIN!A:B,2,FALSE)</f>
        <v>HT08</v>
      </c>
      <c r="AE1487" s="162" t="str">
        <f>VLOOKUP(V1487,NIVEAUXADMIN!E:F,2,FALSE)</f>
        <v>HT08832</v>
      </c>
      <c r="AF1487" s="162" t="e">
        <f>VLOOKUP(W1487,NIVEAUXADMIN!I:J,2,FALSE)</f>
        <v>#N/A</v>
      </c>
      <c r="AG1487" s="162">
        <f>IF(SUMPRODUCT(($A$4:$A1487=A1487)*($V$4:$V1487=V1487))&gt;1,0,1)</f>
        <v>0</v>
      </c>
    </row>
    <row r="1488" spans="1:33" s="162" customFormat="1" ht="15" customHeight="1">
      <c r="A1488" s="162" t="s">
        <v>2909</v>
      </c>
      <c r="B1488" s="162" t="s">
        <v>44</v>
      </c>
      <c r="C1488" s="162" t="s">
        <v>38</v>
      </c>
      <c r="D1488" s="162" t="s">
        <v>2702</v>
      </c>
      <c r="F1488" s="162" t="s">
        <v>16</v>
      </c>
      <c r="G1488" s="162" t="str">
        <f>CHOOSE(MONTH(H1488), "Janvier", "Fevrier", "Mars", "Avril", "Mai", "Juin", "Juillet", "Aout", "Septembre", "Octobre", "Novembre", "Decembre")</f>
        <v>Novembre</v>
      </c>
      <c r="H1488" s="153">
        <v>42704</v>
      </c>
      <c r="I1488" s="84" t="s">
        <v>1051</v>
      </c>
      <c r="J1488" s="162" t="s">
        <v>1052</v>
      </c>
      <c r="K1488" s="162" t="s">
        <v>1062</v>
      </c>
      <c r="L1488" s="72"/>
      <c r="M1488" s="80" t="str">
        <f>IFERROR(VLOOKUP(K1488,REFERENCES!R:S,2,FALSE),"")</f>
        <v>Nombre</v>
      </c>
      <c r="N1488" s="75">
        <v>96</v>
      </c>
      <c r="O1488" s="75"/>
      <c r="P1488" s="75"/>
      <c r="Q1488" s="75"/>
      <c r="R1488" s="79">
        <v>480</v>
      </c>
      <c r="S1488" s="75">
        <v>96</v>
      </c>
      <c r="U1488" s="162" t="s">
        <v>2853</v>
      </c>
      <c r="V1488" s="162" t="s">
        <v>140</v>
      </c>
      <c r="W1488" s="86"/>
      <c r="X1488" s="166"/>
      <c r="AB1488" s="162" t="str">
        <f>UPPER(LEFT(A1488,3)&amp;YEAR(H1488)&amp;MONTH(H1488)&amp;DAY((H1488))&amp;LEFT(U1488,2)&amp;LEFT(V1488,2)&amp;LEFT(W1488,2))</f>
        <v>INT20161130ARAN</v>
      </c>
      <c r="AC1488" s="162">
        <f>COUNTIF($AB$4:$AB$297,AB1488)</f>
        <v>0</v>
      </c>
      <c r="AD1488" s="162" t="str">
        <f>VLOOKUP(U1488,NIVEAUXADMIN!A:B,2,FALSE)</f>
        <v>HT05</v>
      </c>
      <c r="AE1488" s="162" t="str">
        <f>VLOOKUP(V1488,NIVEAUXADMIN!E:F,2,FALSE)</f>
        <v>HT05523</v>
      </c>
      <c r="AF1488" s="162" t="e">
        <f>VLOOKUP(W1488,NIVEAUXADMIN!I:J,2,FALSE)</f>
        <v>#N/A</v>
      </c>
      <c r="AG1488" s="162">
        <f>IF(SUMPRODUCT(($A$4:$A1488=A1488)*($V$4:$V1488=V1488))&gt;1,0,1)</f>
        <v>0</v>
      </c>
    </row>
    <row r="1489" spans="1:33" s="162" customFormat="1" ht="15" customHeight="1">
      <c r="A1489" s="162" t="s">
        <v>2909</v>
      </c>
      <c r="B1489" s="162" t="s">
        <v>44</v>
      </c>
      <c r="C1489" s="162" t="s">
        <v>38</v>
      </c>
      <c r="D1489" s="162" t="s">
        <v>2702</v>
      </c>
      <c r="F1489" s="162" t="s">
        <v>16</v>
      </c>
      <c r="G1489" s="162" t="str">
        <f>CHOOSE(MONTH(H1489), "Janvier", "Fevrier", "Mars", "Avril", "Mai", "Juin", "Juillet", "Aout", "Septembre", "Octobre", "Novembre", "Decembre")</f>
        <v>Novembre</v>
      </c>
      <c r="H1489" s="153">
        <v>42704</v>
      </c>
      <c r="I1489" s="84" t="s">
        <v>1051</v>
      </c>
      <c r="J1489" s="162" t="s">
        <v>1052</v>
      </c>
      <c r="K1489" s="162" t="s">
        <v>1056</v>
      </c>
      <c r="L1489" s="72"/>
      <c r="M1489" s="80" t="str">
        <f>IFERROR(VLOOKUP(K1489,REFERENCES!R:S,2,FALSE),"")</f>
        <v>Nombre</v>
      </c>
      <c r="N1489" s="75">
        <v>96</v>
      </c>
      <c r="O1489" s="75"/>
      <c r="P1489" s="75"/>
      <c r="Q1489" s="75"/>
      <c r="R1489" s="79">
        <v>480</v>
      </c>
      <c r="S1489" s="75">
        <v>96</v>
      </c>
      <c r="U1489" s="162" t="s">
        <v>2853</v>
      </c>
      <c r="V1489" s="162" t="s">
        <v>140</v>
      </c>
      <c r="W1489" s="86"/>
      <c r="X1489" s="166"/>
      <c r="AB1489" s="162" t="str">
        <f>UPPER(LEFT(A1489,3)&amp;YEAR(H1489)&amp;MONTH(H1489)&amp;DAY((H1489))&amp;LEFT(U1489,2)&amp;LEFT(V1489,2)&amp;LEFT(W1489,2))</f>
        <v>INT20161130ARAN</v>
      </c>
      <c r="AC1489" s="162">
        <f>COUNTIF($AB$4:$AB$297,AB1489)</f>
        <v>0</v>
      </c>
      <c r="AD1489" s="162" t="str">
        <f>VLOOKUP(U1489,NIVEAUXADMIN!A:B,2,FALSE)</f>
        <v>HT05</v>
      </c>
      <c r="AE1489" s="162" t="str">
        <f>VLOOKUP(V1489,NIVEAUXADMIN!E:F,2,FALSE)</f>
        <v>HT05523</v>
      </c>
      <c r="AF1489" s="162" t="e">
        <f>VLOOKUP(W1489,NIVEAUXADMIN!I:J,2,FALSE)</f>
        <v>#N/A</v>
      </c>
      <c r="AG1489" s="162">
        <f>IF(SUMPRODUCT(($A$4:$A1489=A1489)*($V$4:$V1489=V1489))&gt;1,0,1)</f>
        <v>0</v>
      </c>
    </row>
    <row r="1490" spans="1:33" s="162" customFormat="1" ht="15" customHeight="1">
      <c r="A1490" s="162" t="s">
        <v>2909</v>
      </c>
      <c r="B1490" s="162" t="s">
        <v>44</v>
      </c>
      <c r="C1490" s="162" t="s">
        <v>38</v>
      </c>
      <c r="D1490" s="162" t="s">
        <v>2702</v>
      </c>
      <c r="F1490" s="162" t="s">
        <v>16</v>
      </c>
      <c r="G1490" s="162" t="str">
        <f>CHOOSE(MONTH(H1490), "Janvier", "Fevrier", "Mars", "Avril", "Mai", "Juin", "Juillet", "Aout", "Septembre", "Octobre", "Novembre", "Decembre")</f>
        <v>Novembre</v>
      </c>
      <c r="H1490" s="153">
        <v>42704</v>
      </c>
      <c r="I1490" s="84" t="s">
        <v>1049</v>
      </c>
      <c r="J1490" s="162" t="s">
        <v>1053</v>
      </c>
      <c r="K1490" s="162" t="s">
        <v>1048</v>
      </c>
      <c r="L1490" s="72"/>
      <c r="M1490" s="80" t="str">
        <f>IFERROR(VLOOKUP(K1490,REFERENCES!R:S,2,FALSE),"")</f>
        <v>Nombre</v>
      </c>
      <c r="N1490" s="75">
        <v>96</v>
      </c>
      <c r="O1490" s="75"/>
      <c r="P1490" s="75"/>
      <c r="Q1490" s="75"/>
      <c r="R1490" s="79">
        <v>480</v>
      </c>
      <c r="S1490" s="75">
        <v>96</v>
      </c>
      <c r="U1490" s="162" t="s">
        <v>2853</v>
      </c>
      <c r="V1490" s="162" t="s">
        <v>140</v>
      </c>
      <c r="W1490" s="86"/>
      <c r="X1490" s="166"/>
      <c r="AB1490" s="162" t="str">
        <f>UPPER(LEFT(A1490,3)&amp;YEAR(H1490)&amp;MONTH(H1490)&amp;DAY((H1490))&amp;LEFT(U1490,2)&amp;LEFT(V1490,2)&amp;LEFT(W1490,2))</f>
        <v>INT20161130ARAN</v>
      </c>
      <c r="AC1490" s="162">
        <f>COUNTIF($AB$4:$AB$297,AB1490)</f>
        <v>0</v>
      </c>
      <c r="AD1490" s="162" t="str">
        <f>VLOOKUP(U1490,NIVEAUXADMIN!A:B,2,FALSE)</f>
        <v>HT05</v>
      </c>
      <c r="AE1490" s="162" t="str">
        <f>VLOOKUP(V1490,NIVEAUXADMIN!E:F,2,FALSE)</f>
        <v>HT05523</v>
      </c>
      <c r="AF1490" s="162" t="e">
        <f>VLOOKUP(W1490,NIVEAUXADMIN!I:J,2,FALSE)</f>
        <v>#N/A</v>
      </c>
      <c r="AG1490" s="162">
        <f>IF(SUMPRODUCT(($A$4:$A1490=A1490)*($V$4:$V1490=V1490))&gt;1,0,1)</f>
        <v>0</v>
      </c>
    </row>
    <row r="1491" spans="1:33" s="162" customFormat="1" ht="15" customHeight="1">
      <c r="A1491" s="162" t="s">
        <v>2909</v>
      </c>
      <c r="B1491" s="162" t="s">
        <v>44</v>
      </c>
      <c r="C1491" s="162" t="s">
        <v>38</v>
      </c>
      <c r="D1491" s="162" t="s">
        <v>2702</v>
      </c>
      <c r="F1491" s="162" t="s">
        <v>16</v>
      </c>
      <c r="G1491" s="162" t="str">
        <f>CHOOSE(MONTH(H1491), "Janvier", "Fevrier", "Mars", "Avril", "Mai", "Juin", "Juillet", "Aout", "Septembre", "Octobre", "Novembre", "Decembre")</f>
        <v>Novembre</v>
      </c>
      <c r="H1491" s="153">
        <v>42704</v>
      </c>
      <c r="I1491" s="84" t="s">
        <v>1051</v>
      </c>
      <c r="J1491" s="162" t="s">
        <v>1052</v>
      </c>
      <c r="K1491" s="162" t="s">
        <v>1063</v>
      </c>
      <c r="L1491" s="72"/>
      <c r="M1491" s="80" t="str">
        <f>IFERROR(VLOOKUP(K1491,REFERENCES!R:S,2,FALSE),"")</f>
        <v>Nombre</v>
      </c>
      <c r="N1491" s="75">
        <v>96</v>
      </c>
      <c r="O1491" s="75"/>
      <c r="P1491" s="75"/>
      <c r="Q1491" s="75"/>
      <c r="R1491" s="79">
        <v>480</v>
      </c>
      <c r="S1491" s="75">
        <v>96</v>
      </c>
      <c r="U1491" s="162" t="s">
        <v>2853</v>
      </c>
      <c r="V1491" s="162" t="s">
        <v>140</v>
      </c>
      <c r="W1491" s="86"/>
      <c r="X1491" s="166"/>
      <c r="AB1491" s="162" t="str">
        <f>UPPER(LEFT(A1491,3)&amp;YEAR(H1491)&amp;MONTH(H1491)&amp;DAY((H1491))&amp;LEFT(U1491,2)&amp;LEFT(V1491,2)&amp;LEFT(W1491,2))</f>
        <v>INT20161130ARAN</v>
      </c>
      <c r="AC1491" s="162">
        <f>COUNTIF($AB$4:$AB$297,AB1491)</f>
        <v>0</v>
      </c>
      <c r="AD1491" s="162" t="str">
        <f>VLOOKUP(U1491,NIVEAUXADMIN!A:B,2,FALSE)</f>
        <v>HT05</v>
      </c>
      <c r="AE1491" s="162" t="str">
        <f>VLOOKUP(V1491,NIVEAUXADMIN!E:F,2,FALSE)</f>
        <v>HT05523</v>
      </c>
      <c r="AF1491" s="162" t="e">
        <f>VLOOKUP(W1491,NIVEAUXADMIN!I:J,2,FALSE)</f>
        <v>#N/A</v>
      </c>
      <c r="AG1491" s="162">
        <f>IF(SUMPRODUCT(($A$4:$A1491=A1491)*($V$4:$V1491=V1491))&gt;1,0,1)</f>
        <v>0</v>
      </c>
    </row>
    <row r="1492" spans="1:33" s="162" customFormat="1" ht="15" customHeight="1">
      <c r="A1492" s="162" t="s">
        <v>2909</v>
      </c>
      <c r="B1492" s="162" t="s">
        <v>44</v>
      </c>
      <c r="C1492" s="162" t="s">
        <v>38</v>
      </c>
      <c r="D1492" s="162" t="s">
        <v>2702</v>
      </c>
      <c r="F1492" s="162" t="s">
        <v>16</v>
      </c>
      <c r="G1492" s="162" t="str">
        <f>CHOOSE(MONTH(H1492), "Janvier", "Fevrier", "Mars", "Avril", "Mai", "Juin", "Juillet", "Aout", "Septembre", "Octobre", "Novembre", "Decembre")</f>
        <v>Novembre</v>
      </c>
      <c r="H1492" s="153">
        <v>42704</v>
      </c>
      <c r="I1492" s="84" t="s">
        <v>1051</v>
      </c>
      <c r="J1492" s="162" t="s">
        <v>1052</v>
      </c>
      <c r="K1492" s="162" t="s">
        <v>1054</v>
      </c>
      <c r="L1492" s="72"/>
      <c r="M1492" s="80" t="str">
        <f>IFERROR(VLOOKUP(K1492,REFERENCES!R:S,2,FALSE),"")</f>
        <v>Nombre</v>
      </c>
      <c r="N1492" s="75">
        <v>192</v>
      </c>
      <c r="O1492" s="75"/>
      <c r="P1492" s="75"/>
      <c r="Q1492" s="75"/>
      <c r="R1492" s="79">
        <v>480</v>
      </c>
      <c r="S1492" s="75">
        <v>96</v>
      </c>
      <c r="U1492" s="162" t="s">
        <v>2853</v>
      </c>
      <c r="V1492" s="162" t="s">
        <v>140</v>
      </c>
      <c r="W1492" s="86"/>
      <c r="X1492" s="166"/>
      <c r="AB1492" s="162" t="str">
        <f>UPPER(LEFT(A1492,3)&amp;YEAR(H1492)&amp;MONTH(H1492)&amp;DAY((H1492))&amp;LEFT(U1492,2)&amp;LEFT(V1492,2)&amp;LEFT(W1492,2))</f>
        <v>INT20161130ARAN</v>
      </c>
      <c r="AC1492" s="162">
        <f>COUNTIF($AB$4:$AB$297,AB1492)</f>
        <v>0</v>
      </c>
      <c r="AD1492" s="162" t="str">
        <f>VLOOKUP(U1492,NIVEAUXADMIN!A:B,2,FALSE)</f>
        <v>HT05</v>
      </c>
      <c r="AE1492" s="162" t="str">
        <f>VLOOKUP(V1492,NIVEAUXADMIN!E:F,2,FALSE)</f>
        <v>HT05523</v>
      </c>
      <c r="AF1492" s="162" t="e">
        <f>VLOOKUP(W1492,NIVEAUXADMIN!I:J,2,FALSE)</f>
        <v>#N/A</v>
      </c>
      <c r="AG1492" s="162">
        <f>IF(SUMPRODUCT(($A$4:$A1492=A1492)*($V$4:$V1492=V1492))&gt;1,0,1)</f>
        <v>0</v>
      </c>
    </row>
    <row r="1493" spans="1:33" s="162" customFormat="1" ht="15" customHeight="1">
      <c r="A1493" s="162" t="s">
        <v>2909</v>
      </c>
      <c r="B1493" s="162" t="s">
        <v>44</v>
      </c>
      <c r="C1493" s="162" t="s">
        <v>38</v>
      </c>
      <c r="D1493" s="162" t="s">
        <v>2702</v>
      </c>
      <c r="F1493" s="162" t="s">
        <v>16</v>
      </c>
      <c r="G1493" s="162" t="str">
        <f>CHOOSE(MONTH(H1493), "Janvier", "Fevrier", "Mars", "Avril", "Mai", "Juin", "Juillet", "Aout", "Septembre", "Octobre", "Novembre", "Decembre")</f>
        <v>Novembre</v>
      </c>
      <c r="H1493" s="153">
        <v>42704</v>
      </c>
      <c r="I1493" s="84" t="s">
        <v>1049</v>
      </c>
      <c r="J1493" s="162" t="s">
        <v>1053</v>
      </c>
      <c r="K1493" s="162" t="s">
        <v>1185</v>
      </c>
      <c r="L1493" s="72"/>
      <c r="M1493" s="80" t="str">
        <f>IFERROR(VLOOKUP(K1493,REFERENCES!R:S,2,FALSE),"")</f>
        <v>Nombre</v>
      </c>
      <c r="N1493" s="75">
        <v>96</v>
      </c>
      <c r="O1493" s="75"/>
      <c r="P1493" s="75"/>
      <c r="Q1493" s="75"/>
      <c r="R1493" s="79">
        <v>480</v>
      </c>
      <c r="S1493" s="75">
        <v>96</v>
      </c>
      <c r="U1493" s="162" t="s">
        <v>2853</v>
      </c>
      <c r="V1493" s="162" t="s">
        <v>140</v>
      </c>
      <c r="W1493" s="86"/>
      <c r="X1493" s="166"/>
      <c r="AB1493" s="162" t="str">
        <f>UPPER(LEFT(A1493,3)&amp;YEAR(H1493)&amp;MONTH(H1493)&amp;DAY((H1493))&amp;LEFT(U1493,2)&amp;LEFT(V1493,2)&amp;LEFT(W1493,2))</f>
        <v>INT20161130ARAN</v>
      </c>
      <c r="AC1493" s="162">
        <f>COUNTIF($AB$4:$AB$297,AB1493)</f>
        <v>0</v>
      </c>
      <c r="AD1493" s="162" t="str">
        <f>VLOOKUP(U1493,NIVEAUXADMIN!A:B,2,FALSE)</f>
        <v>HT05</v>
      </c>
      <c r="AE1493" s="162" t="str">
        <f>VLOOKUP(V1493,NIVEAUXADMIN!E:F,2,FALSE)</f>
        <v>HT05523</v>
      </c>
      <c r="AF1493" s="162" t="e">
        <f>VLOOKUP(W1493,NIVEAUXADMIN!I:J,2,FALSE)</f>
        <v>#N/A</v>
      </c>
      <c r="AG1493" s="162">
        <f>IF(SUMPRODUCT(($A$4:$A1493=A1493)*($V$4:$V1493=V1493))&gt;1,0,1)</f>
        <v>0</v>
      </c>
    </row>
    <row r="1494" spans="1:33" s="162" customFormat="1" ht="15" customHeight="1">
      <c r="A1494" s="162" t="s">
        <v>2909</v>
      </c>
      <c r="B1494" s="162" t="s">
        <v>44</v>
      </c>
      <c r="C1494" s="162" t="s">
        <v>38</v>
      </c>
      <c r="D1494" s="162" t="s">
        <v>2702</v>
      </c>
      <c r="F1494" s="162" t="s">
        <v>16</v>
      </c>
      <c r="G1494" s="162" t="str">
        <f>CHOOSE(MONTH(H1494), "Janvier", "Fevrier", "Mars", "Avril", "Mai", "Juin", "Juillet", "Aout", "Septembre", "Octobre", "Novembre", "Decembre")</f>
        <v>Decembre</v>
      </c>
      <c r="H1494" s="153">
        <v>42705</v>
      </c>
      <c r="I1494" s="84" t="s">
        <v>1051</v>
      </c>
      <c r="J1494" s="162" t="s">
        <v>1052</v>
      </c>
      <c r="K1494" s="162" t="s">
        <v>1056</v>
      </c>
      <c r="L1494" s="72"/>
      <c r="M1494" s="80" t="str">
        <f>IFERROR(VLOOKUP(K1494,REFERENCES!R:S,2,FALSE),"")</f>
        <v>Nombre</v>
      </c>
      <c r="N1494" s="75">
        <v>1096</v>
      </c>
      <c r="O1494" s="75"/>
      <c r="P1494" s="75"/>
      <c r="Q1494" s="75"/>
      <c r="R1494" s="79">
        <v>2740</v>
      </c>
      <c r="S1494" s="75">
        <v>548</v>
      </c>
      <c r="U1494" s="162" t="s">
        <v>17</v>
      </c>
      <c r="V1494" s="162" t="s">
        <v>248</v>
      </c>
      <c r="W1494" s="86"/>
      <c r="X1494" s="166"/>
      <c r="AB1494" s="162" t="str">
        <f>UPPER(LEFT(A1494,3)&amp;YEAR(H1494)&amp;MONTH(H1494)&amp;DAY((H1494))&amp;LEFT(U1494,2)&amp;LEFT(V1494,2)&amp;LEFT(W1494,2))</f>
        <v>INT2016121GRBE</v>
      </c>
      <c r="AC1494" s="162">
        <f>COUNTIF($AB$4:$AB$297,AB1494)</f>
        <v>0</v>
      </c>
      <c r="AD1494" s="162" t="str">
        <f>VLOOKUP(U1494,NIVEAUXADMIN!A:B,2,FALSE)</f>
        <v>HT08</v>
      </c>
      <c r="AE1494" s="162" t="str">
        <f>VLOOKUP(V1494,NIVEAUXADMIN!E:F,2,FALSE)</f>
        <v>HT08833</v>
      </c>
      <c r="AF1494" s="162" t="e">
        <f>VLOOKUP(W1494,NIVEAUXADMIN!I:J,2,FALSE)</f>
        <v>#N/A</v>
      </c>
      <c r="AG1494" s="162">
        <f>IF(SUMPRODUCT(($A$4:$A1494=A1494)*($V$4:$V1494=V1494))&gt;1,0,1)</f>
        <v>0</v>
      </c>
    </row>
    <row r="1495" spans="1:33" s="162" customFormat="1" ht="15" customHeight="1">
      <c r="A1495" s="162" t="s">
        <v>2909</v>
      </c>
      <c r="B1495" s="162" t="s">
        <v>44</v>
      </c>
      <c r="C1495" s="162" t="s">
        <v>38</v>
      </c>
      <c r="D1495" s="162" t="s">
        <v>2702</v>
      </c>
      <c r="F1495" s="162" t="s">
        <v>16</v>
      </c>
      <c r="G1495" s="162" t="str">
        <f>CHOOSE(MONTH(H1495), "Janvier", "Fevrier", "Mars", "Avril", "Mai", "Juin", "Juillet", "Aout", "Septembre", "Octobre", "Novembre", "Decembre")</f>
        <v>Decembre</v>
      </c>
      <c r="H1495" s="153">
        <v>42705</v>
      </c>
      <c r="I1495" s="84" t="s">
        <v>1049</v>
      </c>
      <c r="J1495" s="162" t="s">
        <v>1053</v>
      </c>
      <c r="K1495" s="162" t="s">
        <v>1064</v>
      </c>
      <c r="L1495" s="72"/>
      <c r="M1495" s="80" t="str">
        <f>IFERROR(VLOOKUP(K1495,REFERENCES!R:S,2,FALSE),"")</f>
        <v>Nombre</v>
      </c>
      <c r="N1495" s="75">
        <v>548</v>
      </c>
      <c r="O1495" s="75"/>
      <c r="P1495" s="75"/>
      <c r="Q1495" s="75"/>
      <c r="R1495" s="79">
        <v>2740</v>
      </c>
      <c r="S1495" s="75">
        <v>548</v>
      </c>
      <c r="U1495" s="162" t="s">
        <v>17</v>
      </c>
      <c r="V1495" s="162" t="s">
        <v>248</v>
      </c>
      <c r="W1495" s="86"/>
      <c r="X1495" s="166"/>
      <c r="AB1495" s="162" t="str">
        <f>UPPER(LEFT(A1495,3)&amp;YEAR(H1495)&amp;MONTH(H1495)&amp;DAY((H1495))&amp;LEFT(U1495,2)&amp;LEFT(V1495,2)&amp;LEFT(W1495,2))</f>
        <v>INT2016121GRBE</v>
      </c>
      <c r="AC1495" s="162">
        <f>COUNTIF($AB$4:$AB$297,AB1495)</f>
        <v>0</v>
      </c>
      <c r="AD1495" s="162" t="str">
        <f>VLOOKUP(U1495,NIVEAUXADMIN!A:B,2,FALSE)</f>
        <v>HT08</v>
      </c>
      <c r="AE1495" s="162" t="str">
        <f>VLOOKUP(V1495,NIVEAUXADMIN!E:F,2,FALSE)</f>
        <v>HT08833</v>
      </c>
      <c r="AF1495" s="162" t="e">
        <f>VLOOKUP(W1495,NIVEAUXADMIN!I:J,2,FALSE)</f>
        <v>#N/A</v>
      </c>
      <c r="AG1495" s="162">
        <f>IF(SUMPRODUCT(($A$4:$A1495=A1495)*($V$4:$V1495=V1495))&gt;1,0,1)</f>
        <v>0</v>
      </c>
    </row>
    <row r="1496" spans="1:33" s="162" customFormat="1" ht="15" customHeight="1">
      <c r="A1496" s="162" t="s">
        <v>2909</v>
      </c>
      <c r="B1496" s="162" t="s">
        <v>44</v>
      </c>
      <c r="C1496" s="162" t="s">
        <v>38</v>
      </c>
      <c r="D1496" s="162" t="s">
        <v>2702</v>
      </c>
      <c r="F1496" s="162" t="s">
        <v>16</v>
      </c>
      <c r="G1496" s="162" t="str">
        <f>CHOOSE(MONTH(H1496), "Janvier", "Fevrier", "Mars", "Avril", "Mai", "Juin", "Juillet", "Aout", "Septembre", "Octobre", "Novembre", "Decembre")</f>
        <v>Decembre</v>
      </c>
      <c r="H1496" s="153">
        <v>42705</v>
      </c>
      <c r="I1496" s="84" t="s">
        <v>1049</v>
      </c>
      <c r="J1496" s="162" t="s">
        <v>1053</v>
      </c>
      <c r="K1496" s="162" t="s">
        <v>1048</v>
      </c>
      <c r="L1496" s="72"/>
      <c r="M1496" s="80" t="str">
        <f>IFERROR(VLOOKUP(K1496,REFERENCES!R:S,2,FALSE),"")</f>
        <v>Nombre</v>
      </c>
      <c r="N1496" s="75">
        <v>1096</v>
      </c>
      <c r="O1496" s="75"/>
      <c r="P1496" s="75"/>
      <c r="Q1496" s="75"/>
      <c r="R1496" s="79">
        <v>2740</v>
      </c>
      <c r="S1496" s="75">
        <v>548</v>
      </c>
      <c r="U1496" s="162" t="s">
        <v>17</v>
      </c>
      <c r="V1496" s="162" t="s">
        <v>248</v>
      </c>
      <c r="W1496" s="86"/>
      <c r="X1496" s="166"/>
      <c r="AB1496" s="162" t="str">
        <f>UPPER(LEFT(A1496,3)&amp;YEAR(H1496)&amp;MONTH(H1496)&amp;DAY((H1496))&amp;LEFT(U1496,2)&amp;LEFT(V1496,2)&amp;LEFT(W1496,2))</f>
        <v>INT2016121GRBE</v>
      </c>
      <c r="AC1496" s="162">
        <f>COUNTIF($AB$4:$AB$297,AB1496)</f>
        <v>0</v>
      </c>
      <c r="AD1496" s="162" t="str">
        <f>VLOOKUP(U1496,NIVEAUXADMIN!A:B,2,FALSE)</f>
        <v>HT08</v>
      </c>
      <c r="AE1496" s="162" t="str">
        <f>VLOOKUP(V1496,NIVEAUXADMIN!E:F,2,FALSE)</f>
        <v>HT08833</v>
      </c>
      <c r="AF1496" s="162" t="e">
        <f>VLOOKUP(W1496,NIVEAUXADMIN!I:J,2,FALSE)</f>
        <v>#N/A</v>
      </c>
      <c r="AG1496" s="162">
        <f>IF(SUMPRODUCT(($A$4:$A1496=A1496)*($V$4:$V1496=V1496))&gt;1,0,1)</f>
        <v>0</v>
      </c>
    </row>
    <row r="1497" spans="1:33" s="162" customFormat="1" ht="15" customHeight="1">
      <c r="A1497" s="162" t="s">
        <v>2909</v>
      </c>
      <c r="B1497" s="162" t="s">
        <v>44</v>
      </c>
      <c r="C1497" s="162" t="s">
        <v>38</v>
      </c>
      <c r="D1497" s="162" t="s">
        <v>2702</v>
      </c>
      <c r="F1497" s="162" t="s">
        <v>16</v>
      </c>
      <c r="G1497" s="162" t="str">
        <f>CHOOSE(MONTH(H1497), "Janvier", "Fevrier", "Mars", "Avril", "Mai", "Juin", "Juillet", "Aout", "Septembre", "Octobre", "Novembre", "Decembre")</f>
        <v>Decembre</v>
      </c>
      <c r="H1497" s="153">
        <v>42705</v>
      </c>
      <c r="I1497" s="84" t="s">
        <v>1051</v>
      </c>
      <c r="J1497" s="162" t="s">
        <v>1052</v>
      </c>
      <c r="K1497" s="162" t="s">
        <v>1063</v>
      </c>
      <c r="L1497" s="72"/>
      <c r="M1497" s="80" t="str">
        <f>IFERROR(VLOOKUP(K1497,REFERENCES!R:S,2,FALSE),"")</f>
        <v>Nombre</v>
      </c>
      <c r="N1497" s="75">
        <v>548</v>
      </c>
      <c r="O1497" s="75"/>
      <c r="P1497" s="75"/>
      <c r="Q1497" s="75"/>
      <c r="R1497" s="79">
        <v>2740</v>
      </c>
      <c r="S1497" s="75">
        <v>548</v>
      </c>
      <c r="U1497" s="162" t="s">
        <v>17</v>
      </c>
      <c r="V1497" s="162" t="s">
        <v>248</v>
      </c>
      <c r="W1497" s="86"/>
      <c r="X1497" s="166"/>
      <c r="AB1497" s="162" t="str">
        <f>UPPER(LEFT(A1497,3)&amp;YEAR(H1497)&amp;MONTH(H1497)&amp;DAY((H1497))&amp;LEFT(U1497,2)&amp;LEFT(V1497,2)&amp;LEFT(W1497,2))</f>
        <v>INT2016121GRBE</v>
      </c>
      <c r="AC1497" s="162">
        <f>COUNTIF($AB$4:$AB$297,AB1497)</f>
        <v>0</v>
      </c>
      <c r="AD1497" s="162" t="str">
        <f>VLOOKUP(U1497,NIVEAUXADMIN!A:B,2,FALSE)</f>
        <v>HT08</v>
      </c>
      <c r="AE1497" s="162" t="str">
        <f>VLOOKUP(V1497,NIVEAUXADMIN!E:F,2,FALSE)</f>
        <v>HT08833</v>
      </c>
      <c r="AF1497" s="162" t="e">
        <f>VLOOKUP(W1497,NIVEAUXADMIN!I:J,2,FALSE)</f>
        <v>#N/A</v>
      </c>
      <c r="AG1497" s="162">
        <f>IF(SUMPRODUCT(($A$4:$A1497=A1497)*($V$4:$V1497=V1497))&gt;1,0,1)</f>
        <v>0</v>
      </c>
    </row>
    <row r="1498" spans="1:33" s="162" customFormat="1" ht="15" customHeight="1">
      <c r="A1498" s="162" t="s">
        <v>2909</v>
      </c>
      <c r="B1498" s="162" t="s">
        <v>44</v>
      </c>
      <c r="C1498" s="162" t="s">
        <v>38</v>
      </c>
      <c r="D1498" s="162" t="s">
        <v>2702</v>
      </c>
      <c r="F1498" s="162" t="s">
        <v>16</v>
      </c>
      <c r="G1498" s="162" t="str">
        <f>CHOOSE(MONTH(H1498), "Janvier", "Fevrier", "Mars", "Avril", "Mai", "Juin", "Juillet", "Aout", "Septembre", "Octobre", "Novembre", "Decembre")</f>
        <v>Decembre</v>
      </c>
      <c r="H1498" s="153">
        <v>42705</v>
      </c>
      <c r="I1498" s="84" t="s">
        <v>1051</v>
      </c>
      <c r="J1498" s="162" t="s">
        <v>1052</v>
      </c>
      <c r="K1498" s="162" t="s">
        <v>1057</v>
      </c>
      <c r="L1498" s="72"/>
      <c r="M1498" s="80" t="str">
        <f>IFERROR(VLOOKUP(K1498,REFERENCES!R:S,2,FALSE),"")</f>
        <v>Nombre</v>
      </c>
      <c r="N1498" s="75">
        <v>548</v>
      </c>
      <c r="O1498" s="75"/>
      <c r="P1498" s="75"/>
      <c r="Q1498" s="75"/>
      <c r="R1498" s="79">
        <v>2740</v>
      </c>
      <c r="S1498" s="75">
        <v>548</v>
      </c>
      <c r="U1498" s="162" t="s">
        <v>17</v>
      </c>
      <c r="V1498" s="162" t="s">
        <v>248</v>
      </c>
      <c r="W1498" s="86"/>
      <c r="X1498" s="166"/>
      <c r="AB1498" s="162" t="str">
        <f>UPPER(LEFT(A1498,3)&amp;YEAR(H1498)&amp;MONTH(H1498)&amp;DAY((H1498))&amp;LEFT(U1498,2)&amp;LEFT(V1498,2)&amp;LEFT(W1498,2))</f>
        <v>INT2016121GRBE</v>
      </c>
      <c r="AC1498" s="162">
        <f>COUNTIF($AB$4:$AB$297,AB1498)</f>
        <v>0</v>
      </c>
      <c r="AD1498" s="162" t="str">
        <f>VLOOKUP(U1498,NIVEAUXADMIN!A:B,2,FALSE)</f>
        <v>HT08</v>
      </c>
      <c r="AE1498" s="162" t="str">
        <f>VLOOKUP(V1498,NIVEAUXADMIN!E:F,2,FALSE)</f>
        <v>HT08833</v>
      </c>
      <c r="AF1498" s="162" t="e">
        <f>VLOOKUP(W1498,NIVEAUXADMIN!I:J,2,FALSE)</f>
        <v>#N/A</v>
      </c>
      <c r="AG1498" s="162">
        <f>IF(SUMPRODUCT(($A$4:$A1498=A1498)*($V$4:$V1498=V1498))&gt;1,0,1)</f>
        <v>0</v>
      </c>
    </row>
    <row r="1499" spans="1:33" s="162" customFormat="1" ht="15" customHeight="1">
      <c r="A1499" s="162" t="s">
        <v>2909</v>
      </c>
      <c r="B1499" s="162" t="s">
        <v>44</v>
      </c>
      <c r="C1499" s="162" t="s">
        <v>38</v>
      </c>
      <c r="D1499" s="162" t="s">
        <v>2702</v>
      </c>
      <c r="F1499" s="162" t="s">
        <v>16</v>
      </c>
      <c r="G1499" s="162" t="str">
        <f>CHOOSE(MONTH(H1499), "Janvier", "Fevrier", "Mars", "Avril", "Mai", "Juin", "Juillet", "Aout", "Septembre", "Octobre", "Novembre", "Decembre")</f>
        <v>Decembre</v>
      </c>
      <c r="H1499" s="153">
        <v>42707</v>
      </c>
      <c r="I1499" s="84" t="s">
        <v>1049</v>
      </c>
      <c r="J1499" s="162" t="s">
        <v>1053</v>
      </c>
      <c r="K1499" s="162" t="s">
        <v>1048</v>
      </c>
      <c r="L1499" s="72"/>
      <c r="M1499" s="80" t="str">
        <f>IFERROR(VLOOKUP(K1499,REFERENCES!R:S,2,FALSE),"")</f>
        <v>Nombre</v>
      </c>
      <c r="N1499" s="75">
        <v>972</v>
      </c>
      <c r="O1499" s="75"/>
      <c r="P1499" s="75"/>
      <c r="Q1499" s="75"/>
      <c r="R1499" s="79">
        <v>4860</v>
      </c>
      <c r="S1499" s="75">
        <v>972</v>
      </c>
      <c r="U1499" s="162" t="s">
        <v>17</v>
      </c>
      <c r="V1499" s="162" t="s">
        <v>255</v>
      </c>
      <c r="W1499" s="86"/>
      <c r="X1499" s="166"/>
      <c r="AB1499" s="162" t="str">
        <f>UPPER(LEFT(A1499,3)&amp;YEAR(H1499)&amp;MONTH(H1499)&amp;DAY((H1499))&amp;LEFT(U1499,2)&amp;LEFT(V1499,2)&amp;LEFT(W1499,2))</f>
        <v>INT2016123GRCH</v>
      </c>
      <c r="AC1499" s="162">
        <f>COUNTIF($AB$4:$AB$297,AB1499)</f>
        <v>0</v>
      </c>
      <c r="AD1499" s="162" t="str">
        <f>VLOOKUP(U1499,NIVEAUXADMIN!A:B,2,FALSE)</f>
        <v>HT08</v>
      </c>
      <c r="AE1499" s="162" t="str">
        <f>VLOOKUP(V1499,NIVEAUXADMIN!E:F,2,FALSE)</f>
        <v>HT08815</v>
      </c>
      <c r="AF1499" s="162" t="e">
        <f>VLOOKUP(W1499,NIVEAUXADMIN!I:J,2,FALSE)</f>
        <v>#N/A</v>
      </c>
      <c r="AG1499" s="162">
        <f>IF(SUMPRODUCT(($A$4:$A1499=A1499)*($V$4:$V1499=V1499))&gt;1,0,1)</f>
        <v>1</v>
      </c>
    </row>
    <row r="1500" spans="1:33" s="162" customFormat="1" ht="15" customHeight="1">
      <c r="A1500" s="162" t="s">
        <v>2909</v>
      </c>
      <c r="B1500" s="162" t="s">
        <v>44</v>
      </c>
      <c r="C1500" s="162" t="s">
        <v>38</v>
      </c>
      <c r="D1500" s="162" t="s">
        <v>2702</v>
      </c>
      <c r="F1500" s="162" t="s">
        <v>16</v>
      </c>
      <c r="G1500" s="162" t="str">
        <f>CHOOSE(MONTH(H1500), "Janvier", "Fevrier", "Mars", "Avril", "Mai", "Juin", "Juillet", "Aout", "Septembre", "Octobre", "Novembre", "Decembre")</f>
        <v>Decembre</v>
      </c>
      <c r="H1500" s="153">
        <v>42713</v>
      </c>
      <c r="I1500" s="84" t="s">
        <v>1051</v>
      </c>
      <c r="J1500" s="162" t="s">
        <v>1052</v>
      </c>
      <c r="K1500" s="162" t="s">
        <v>1056</v>
      </c>
      <c r="L1500" s="72"/>
      <c r="M1500" s="80" t="str">
        <f>IFERROR(VLOOKUP(K1500,REFERENCES!R:S,2,FALSE),"")</f>
        <v>Nombre</v>
      </c>
      <c r="N1500" s="75">
        <v>798</v>
      </c>
      <c r="O1500" s="75"/>
      <c r="P1500" s="75"/>
      <c r="Q1500" s="75"/>
      <c r="R1500" s="79">
        <v>1995</v>
      </c>
      <c r="S1500" s="75">
        <v>399</v>
      </c>
      <c r="U1500" s="162" t="s">
        <v>17</v>
      </c>
      <c r="V1500" s="162" t="s">
        <v>236</v>
      </c>
      <c r="W1500" s="86"/>
      <c r="X1500" s="166"/>
      <c r="AB1500" s="162" t="str">
        <f>UPPER(LEFT(A1500,3)&amp;YEAR(H1500)&amp;MONTH(H1500)&amp;DAY((H1500))&amp;LEFT(U1500,2)&amp;LEFT(V1500,2)&amp;LEFT(W1500,2))</f>
        <v>INT2016129GRAN</v>
      </c>
      <c r="AC1500" s="162">
        <f>COUNTIF($AB$4:$AB$297,AB1500)</f>
        <v>0</v>
      </c>
      <c r="AD1500" s="162" t="str">
        <f>VLOOKUP(U1500,NIVEAUXADMIN!A:B,2,FALSE)</f>
        <v>HT08</v>
      </c>
      <c r="AE1500" s="162" t="str">
        <f>VLOOKUP(V1500,NIVEAUXADMIN!E:F,2,FALSE)</f>
        <v>HT08821</v>
      </c>
      <c r="AF1500" s="162" t="e">
        <f>VLOOKUP(W1500,NIVEAUXADMIN!I:J,2,FALSE)</f>
        <v>#N/A</v>
      </c>
      <c r="AG1500" s="162">
        <f>IF(SUMPRODUCT(($A$4:$A1500=A1500)*($V$4:$V1500=V1500))&gt;1,0,1)</f>
        <v>0</v>
      </c>
    </row>
    <row r="1501" spans="1:33" s="162" customFormat="1" ht="15" customHeight="1">
      <c r="A1501" s="162" t="s">
        <v>2909</v>
      </c>
      <c r="B1501" s="162" t="s">
        <v>44</v>
      </c>
      <c r="C1501" s="162" t="s">
        <v>38</v>
      </c>
      <c r="D1501" s="162" t="s">
        <v>2702</v>
      </c>
      <c r="F1501" s="162" t="s">
        <v>16</v>
      </c>
      <c r="G1501" s="162" t="str">
        <f>CHOOSE(MONTH(H1501), "Janvier", "Fevrier", "Mars", "Avril", "Mai", "Juin", "Juillet", "Aout", "Septembre", "Octobre", "Novembre", "Decembre")</f>
        <v>Decembre</v>
      </c>
      <c r="H1501" s="153">
        <v>42713</v>
      </c>
      <c r="I1501" s="84" t="s">
        <v>1049</v>
      </c>
      <c r="J1501" s="162" t="s">
        <v>1053</v>
      </c>
      <c r="K1501" s="162" t="s">
        <v>1064</v>
      </c>
      <c r="L1501" s="72"/>
      <c r="M1501" s="80" t="str">
        <f>IFERROR(VLOOKUP(K1501,REFERENCES!R:S,2,FALSE),"")</f>
        <v>Nombre</v>
      </c>
      <c r="N1501" s="75">
        <v>399</v>
      </c>
      <c r="O1501" s="75"/>
      <c r="P1501" s="75"/>
      <c r="Q1501" s="75"/>
      <c r="R1501" s="79">
        <v>1995</v>
      </c>
      <c r="S1501" s="75">
        <v>399</v>
      </c>
      <c r="U1501" s="162" t="s">
        <v>17</v>
      </c>
      <c r="V1501" s="162" t="s">
        <v>236</v>
      </c>
      <c r="W1501" s="86"/>
      <c r="X1501" s="166"/>
      <c r="AB1501" s="162" t="str">
        <f>UPPER(LEFT(A1501,3)&amp;YEAR(H1501)&amp;MONTH(H1501)&amp;DAY((H1501))&amp;LEFT(U1501,2)&amp;LEFT(V1501,2)&amp;LEFT(W1501,2))</f>
        <v>INT2016129GRAN</v>
      </c>
      <c r="AC1501" s="162">
        <f>COUNTIF($AB$4:$AB$297,AB1501)</f>
        <v>0</v>
      </c>
      <c r="AD1501" s="162" t="str">
        <f>VLOOKUP(U1501,NIVEAUXADMIN!A:B,2,FALSE)</f>
        <v>HT08</v>
      </c>
      <c r="AE1501" s="162" t="str">
        <f>VLOOKUP(V1501,NIVEAUXADMIN!E:F,2,FALSE)</f>
        <v>HT08821</v>
      </c>
      <c r="AF1501" s="162" t="e">
        <f>VLOOKUP(W1501,NIVEAUXADMIN!I:J,2,FALSE)</f>
        <v>#N/A</v>
      </c>
      <c r="AG1501" s="162">
        <f>IF(SUMPRODUCT(($A$4:$A1501=A1501)*($V$4:$V1501=V1501))&gt;1,0,1)</f>
        <v>0</v>
      </c>
    </row>
    <row r="1502" spans="1:33" s="162" customFormat="1" ht="15" customHeight="1">
      <c r="A1502" s="162" t="s">
        <v>2909</v>
      </c>
      <c r="B1502" s="162" t="s">
        <v>44</v>
      </c>
      <c r="C1502" s="162" t="s">
        <v>38</v>
      </c>
      <c r="D1502" s="162" t="s">
        <v>2702</v>
      </c>
      <c r="F1502" s="162" t="s">
        <v>16</v>
      </c>
      <c r="G1502" s="162" t="str">
        <f>CHOOSE(MONTH(H1502), "Janvier", "Fevrier", "Mars", "Avril", "Mai", "Juin", "Juillet", "Aout", "Septembre", "Octobre", "Novembre", "Decembre")</f>
        <v>Decembre</v>
      </c>
      <c r="H1502" s="153">
        <v>42713</v>
      </c>
      <c r="I1502" s="84" t="s">
        <v>1049</v>
      </c>
      <c r="J1502" s="162" t="s">
        <v>1053</v>
      </c>
      <c r="K1502" s="162" t="s">
        <v>1048</v>
      </c>
      <c r="L1502" s="72"/>
      <c r="M1502" s="80" t="str">
        <f>IFERROR(VLOOKUP(K1502,REFERENCES!R:S,2,FALSE),"")</f>
        <v>Nombre</v>
      </c>
      <c r="N1502" s="75">
        <v>798</v>
      </c>
      <c r="O1502" s="75"/>
      <c r="P1502" s="75"/>
      <c r="Q1502" s="75"/>
      <c r="R1502" s="79">
        <v>1995</v>
      </c>
      <c r="S1502" s="75">
        <v>399</v>
      </c>
      <c r="U1502" s="162" t="s">
        <v>17</v>
      </c>
      <c r="V1502" s="162" t="s">
        <v>236</v>
      </c>
      <c r="W1502" s="86"/>
      <c r="X1502" s="166"/>
      <c r="AB1502" s="162" t="str">
        <f>UPPER(LEFT(A1502,3)&amp;YEAR(H1502)&amp;MONTH(H1502)&amp;DAY((H1502))&amp;LEFT(U1502,2)&amp;LEFT(V1502,2)&amp;LEFT(W1502,2))</f>
        <v>INT2016129GRAN</v>
      </c>
      <c r="AC1502" s="162">
        <f>COUNTIF($AB$4:$AB$297,AB1502)</f>
        <v>0</v>
      </c>
      <c r="AD1502" s="162" t="str">
        <f>VLOOKUP(U1502,NIVEAUXADMIN!A:B,2,FALSE)</f>
        <v>HT08</v>
      </c>
      <c r="AE1502" s="162" t="str">
        <f>VLOOKUP(V1502,NIVEAUXADMIN!E:F,2,FALSE)</f>
        <v>HT08821</v>
      </c>
      <c r="AF1502" s="162" t="e">
        <f>VLOOKUP(W1502,NIVEAUXADMIN!I:J,2,FALSE)</f>
        <v>#N/A</v>
      </c>
      <c r="AG1502" s="162">
        <f>IF(SUMPRODUCT(($A$4:$A1502=A1502)*($V$4:$V1502=V1502))&gt;1,0,1)</f>
        <v>0</v>
      </c>
    </row>
    <row r="1503" spans="1:33" s="162" customFormat="1" ht="15" customHeight="1">
      <c r="A1503" s="162" t="s">
        <v>2909</v>
      </c>
      <c r="B1503" s="162" t="s">
        <v>44</v>
      </c>
      <c r="C1503" s="162" t="s">
        <v>38</v>
      </c>
      <c r="D1503" s="162" t="s">
        <v>2702</v>
      </c>
      <c r="F1503" s="162" t="s">
        <v>16</v>
      </c>
      <c r="G1503" s="162" t="str">
        <f>CHOOSE(MONTH(H1503), "Janvier", "Fevrier", "Mars", "Avril", "Mai", "Juin", "Juillet", "Aout", "Septembre", "Octobre", "Novembre", "Decembre")</f>
        <v>Decembre</v>
      </c>
      <c r="H1503" s="153">
        <v>42713</v>
      </c>
      <c r="I1503" s="84" t="s">
        <v>1051</v>
      </c>
      <c r="J1503" s="162" t="s">
        <v>1052</v>
      </c>
      <c r="K1503" s="162" t="s">
        <v>1063</v>
      </c>
      <c r="L1503" s="72"/>
      <c r="M1503" s="80" t="str">
        <f>IFERROR(VLOOKUP(K1503,REFERENCES!R:S,2,FALSE),"")</f>
        <v>Nombre</v>
      </c>
      <c r="N1503" s="75">
        <v>399</v>
      </c>
      <c r="O1503" s="75"/>
      <c r="P1503" s="75"/>
      <c r="Q1503" s="75"/>
      <c r="R1503" s="79">
        <v>1995</v>
      </c>
      <c r="S1503" s="75">
        <v>399</v>
      </c>
      <c r="U1503" s="162" t="s">
        <v>17</v>
      </c>
      <c r="V1503" s="162" t="s">
        <v>236</v>
      </c>
      <c r="W1503" s="86"/>
      <c r="X1503" s="166"/>
      <c r="AB1503" s="162" t="str">
        <f>UPPER(LEFT(A1503,3)&amp;YEAR(H1503)&amp;MONTH(H1503)&amp;DAY((H1503))&amp;LEFT(U1503,2)&amp;LEFT(V1503,2)&amp;LEFT(W1503,2))</f>
        <v>INT2016129GRAN</v>
      </c>
      <c r="AC1503" s="162">
        <f>COUNTIF($AB$4:$AB$297,AB1503)</f>
        <v>0</v>
      </c>
      <c r="AD1503" s="162" t="str">
        <f>VLOOKUP(U1503,NIVEAUXADMIN!A:B,2,FALSE)</f>
        <v>HT08</v>
      </c>
      <c r="AE1503" s="162" t="str">
        <f>VLOOKUP(V1503,NIVEAUXADMIN!E:F,2,FALSE)</f>
        <v>HT08821</v>
      </c>
      <c r="AF1503" s="162" t="e">
        <f>VLOOKUP(W1503,NIVEAUXADMIN!I:J,2,FALSE)</f>
        <v>#N/A</v>
      </c>
      <c r="AG1503" s="162">
        <f>IF(SUMPRODUCT(($A$4:$A1503=A1503)*($V$4:$V1503=V1503))&gt;1,0,1)</f>
        <v>0</v>
      </c>
    </row>
    <row r="1504" spans="1:33" s="162" customFormat="1" ht="15" customHeight="1">
      <c r="A1504" s="162" t="s">
        <v>2909</v>
      </c>
      <c r="B1504" s="162" t="s">
        <v>44</v>
      </c>
      <c r="C1504" s="162" t="s">
        <v>38</v>
      </c>
      <c r="D1504" s="162" t="s">
        <v>2702</v>
      </c>
      <c r="F1504" s="162" t="s">
        <v>16</v>
      </c>
      <c r="G1504" s="162" t="str">
        <f>CHOOSE(MONTH(H1504), "Janvier", "Fevrier", "Mars", "Avril", "Mai", "Juin", "Juillet", "Aout", "Septembre", "Octobre", "Novembre", "Decembre")</f>
        <v>Decembre</v>
      </c>
      <c r="H1504" s="153">
        <v>42713</v>
      </c>
      <c r="I1504" s="84" t="s">
        <v>1051</v>
      </c>
      <c r="J1504" s="162" t="s">
        <v>1052</v>
      </c>
      <c r="K1504" s="162" t="s">
        <v>1057</v>
      </c>
      <c r="L1504" s="72"/>
      <c r="M1504" s="80" t="str">
        <f>IFERROR(VLOOKUP(K1504,REFERENCES!R:S,2,FALSE),"")</f>
        <v>Nombre</v>
      </c>
      <c r="N1504" s="75">
        <v>399</v>
      </c>
      <c r="O1504" s="75"/>
      <c r="P1504" s="75"/>
      <c r="Q1504" s="75"/>
      <c r="R1504" s="79">
        <v>1995</v>
      </c>
      <c r="S1504" s="75">
        <v>399</v>
      </c>
      <c r="U1504" s="162" t="s">
        <v>17</v>
      </c>
      <c r="V1504" s="162" t="s">
        <v>236</v>
      </c>
      <c r="W1504" s="86"/>
      <c r="X1504" s="166"/>
      <c r="AB1504" s="162" t="str">
        <f>UPPER(LEFT(A1504,3)&amp;YEAR(H1504)&amp;MONTH(H1504)&amp;DAY((H1504))&amp;LEFT(U1504,2)&amp;LEFT(V1504,2)&amp;LEFT(W1504,2))</f>
        <v>INT2016129GRAN</v>
      </c>
      <c r="AC1504" s="162">
        <f>COUNTIF($AB$4:$AB$297,AB1504)</f>
        <v>0</v>
      </c>
      <c r="AD1504" s="162" t="str">
        <f>VLOOKUP(U1504,NIVEAUXADMIN!A:B,2,FALSE)</f>
        <v>HT08</v>
      </c>
      <c r="AE1504" s="162" t="str">
        <f>VLOOKUP(V1504,NIVEAUXADMIN!E:F,2,FALSE)</f>
        <v>HT08821</v>
      </c>
      <c r="AF1504" s="162" t="e">
        <f>VLOOKUP(W1504,NIVEAUXADMIN!I:J,2,FALSE)</f>
        <v>#N/A</v>
      </c>
      <c r="AG1504" s="162">
        <f>IF(SUMPRODUCT(($A$4:$A1504=A1504)*($V$4:$V1504=V1504))&gt;1,0,1)</f>
        <v>0</v>
      </c>
    </row>
    <row r="1505" spans="1:33" s="162" customFormat="1" ht="15" customHeight="1">
      <c r="A1505" s="162" t="s">
        <v>2909</v>
      </c>
      <c r="B1505" s="162" t="s">
        <v>44</v>
      </c>
      <c r="C1505" s="162" t="s">
        <v>38</v>
      </c>
      <c r="D1505" s="162" t="s">
        <v>2702</v>
      </c>
      <c r="F1505" s="162" t="s">
        <v>16</v>
      </c>
      <c r="G1505" s="162" t="str">
        <f>CHOOSE(MONTH(H1505), "Janvier", "Fevrier", "Mars", "Avril", "Mai", "Juin", "Juillet", "Aout", "Septembre", "Octobre", "Novembre", "Decembre")</f>
        <v>Decembre</v>
      </c>
      <c r="H1505" s="153">
        <v>42713</v>
      </c>
      <c r="I1505" s="84" t="s">
        <v>1051</v>
      </c>
      <c r="J1505" s="162" t="s">
        <v>1052</v>
      </c>
      <c r="K1505" s="162" t="s">
        <v>1062</v>
      </c>
      <c r="L1505" s="72"/>
      <c r="M1505" s="80" t="str">
        <f>IFERROR(VLOOKUP(K1505,REFERENCES!R:S,2,FALSE),"")</f>
        <v>Nombre</v>
      </c>
      <c r="N1505" s="75">
        <v>9</v>
      </c>
      <c r="O1505" s="75"/>
      <c r="P1505" s="75"/>
      <c r="Q1505" s="75"/>
      <c r="R1505" s="79">
        <v>45</v>
      </c>
      <c r="S1505" s="75">
        <v>9</v>
      </c>
      <c r="U1505" s="162" t="s">
        <v>17</v>
      </c>
      <c r="V1505" s="162" t="s">
        <v>236</v>
      </c>
      <c r="W1505" s="86"/>
      <c r="X1505" s="166"/>
      <c r="AB1505" s="162" t="str">
        <f>UPPER(LEFT(A1505,3)&amp;YEAR(H1505)&amp;MONTH(H1505)&amp;DAY((H1505))&amp;LEFT(U1505,2)&amp;LEFT(V1505,2)&amp;LEFT(W1505,2))</f>
        <v>INT2016129GRAN</v>
      </c>
      <c r="AC1505" s="162">
        <f>COUNTIF($AB$4:$AB$297,AB1505)</f>
        <v>0</v>
      </c>
      <c r="AD1505" s="162" t="str">
        <f>VLOOKUP(U1505,NIVEAUXADMIN!A:B,2,FALSE)</f>
        <v>HT08</v>
      </c>
      <c r="AE1505" s="162" t="str">
        <f>VLOOKUP(V1505,NIVEAUXADMIN!E:F,2,FALSE)</f>
        <v>HT08821</v>
      </c>
      <c r="AF1505" s="162" t="e">
        <f>VLOOKUP(W1505,NIVEAUXADMIN!I:J,2,FALSE)</f>
        <v>#N/A</v>
      </c>
      <c r="AG1505" s="162">
        <f>IF(SUMPRODUCT(($A$4:$A1505=A1505)*($V$4:$V1505=V1505))&gt;1,0,1)</f>
        <v>0</v>
      </c>
    </row>
    <row r="1506" spans="1:33" s="162" customFormat="1" ht="15" customHeight="1">
      <c r="A1506" s="162" t="s">
        <v>2909</v>
      </c>
      <c r="B1506" s="162" t="s">
        <v>44</v>
      </c>
      <c r="C1506" s="162" t="s">
        <v>38</v>
      </c>
      <c r="D1506" s="162" t="s">
        <v>2702</v>
      </c>
      <c r="F1506" s="162" t="s">
        <v>16</v>
      </c>
      <c r="G1506" s="162" t="str">
        <f>CHOOSE(MONTH(H1506), "Janvier", "Fevrier", "Mars", "Avril", "Mai", "Juin", "Juillet", "Aout", "Septembre", "Octobre", "Novembre", "Decembre")</f>
        <v>Decembre</v>
      </c>
      <c r="H1506" s="153">
        <v>42713</v>
      </c>
      <c r="I1506" s="84" t="s">
        <v>1051</v>
      </c>
      <c r="J1506" s="162" t="s">
        <v>1052</v>
      </c>
      <c r="K1506" s="162" t="s">
        <v>1056</v>
      </c>
      <c r="L1506" s="72"/>
      <c r="M1506" s="80" t="str">
        <f>IFERROR(VLOOKUP(K1506,REFERENCES!R:S,2,FALSE),"")</f>
        <v>Nombre</v>
      </c>
      <c r="N1506" s="75">
        <v>18</v>
      </c>
      <c r="O1506" s="75"/>
      <c r="P1506" s="75"/>
      <c r="Q1506" s="75"/>
      <c r="R1506" s="79">
        <v>45</v>
      </c>
      <c r="S1506" s="75">
        <v>9</v>
      </c>
      <c r="U1506" s="162" t="s">
        <v>17</v>
      </c>
      <c r="V1506" s="162" t="s">
        <v>236</v>
      </c>
      <c r="W1506" s="86"/>
      <c r="X1506" s="166"/>
      <c r="AB1506" s="162" t="str">
        <f>UPPER(LEFT(A1506,3)&amp;YEAR(H1506)&amp;MONTH(H1506)&amp;DAY((H1506))&amp;LEFT(U1506,2)&amp;LEFT(V1506,2)&amp;LEFT(W1506,2))</f>
        <v>INT2016129GRAN</v>
      </c>
      <c r="AC1506" s="162">
        <f>COUNTIF($AB$4:$AB$297,AB1506)</f>
        <v>0</v>
      </c>
      <c r="AD1506" s="162" t="str">
        <f>VLOOKUP(U1506,NIVEAUXADMIN!A:B,2,FALSE)</f>
        <v>HT08</v>
      </c>
      <c r="AE1506" s="162" t="str">
        <f>VLOOKUP(V1506,NIVEAUXADMIN!E:F,2,FALSE)</f>
        <v>HT08821</v>
      </c>
      <c r="AF1506" s="162" t="e">
        <f>VLOOKUP(W1506,NIVEAUXADMIN!I:J,2,FALSE)</f>
        <v>#N/A</v>
      </c>
      <c r="AG1506" s="162">
        <f>IF(SUMPRODUCT(($A$4:$A1506=A1506)*($V$4:$V1506=V1506))&gt;1,0,1)</f>
        <v>0</v>
      </c>
    </row>
    <row r="1507" spans="1:33" s="162" customFormat="1" ht="15" customHeight="1">
      <c r="A1507" s="162" t="s">
        <v>2909</v>
      </c>
      <c r="B1507" s="162" t="s">
        <v>44</v>
      </c>
      <c r="C1507" s="162" t="s">
        <v>38</v>
      </c>
      <c r="D1507" s="162" t="s">
        <v>2702</v>
      </c>
      <c r="F1507" s="162" t="s">
        <v>16</v>
      </c>
      <c r="G1507" s="162" t="str">
        <f>CHOOSE(MONTH(H1507), "Janvier", "Fevrier", "Mars", "Avril", "Mai", "Juin", "Juillet", "Aout", "Septembre", "Octobre", "Novembre", "Decembre")</f>
        <v>Decembre</v>
      </c>
      <c r="H1507" s="153">
        <v>42713</v>
      </c>
      <c r="I1507" s="84" t="s">
        <v>1049</v>
      </c>
      <c r="J1507" s="162" t="s">
        <v>1053</v>
      </c>
      <c r="K1507" s="162" t="s">
        <v>1064</v>
      </c>
      <c r="L1507" s="72"/>
      <c r="M1507" s="80" t="str">
        <f>IFERROR(VLOOKUP(K1507,REFERENCES!R:S,2,FALSE),"")</f>
        <v>Nombre</v>
      </c>
      <c r="N1507" s="75">
        <v>9</v>
      </c>
      <c r="O1507" s="75"/>
      <c r="P1507" s="75"/>
      <c r="Q1507" s="75"/>
      <c r="R1507" s="79">
        <v>45</v>
      </c>
      <c r="S1507" s="75">
        <v>9</v>
      </c>
      <c r="U1507" s="162" t="s">
        <v>17</v>
      </c>
      <c r="V1507" s="162" t="s">
        <v>236</v>
      </c>
      <c r="W1507" s="86"/>
      <c r="X1507" s="166"/>
      <c r="AB1507" s="162" t="str">
        <f>UPPER(LEFT(A1507,3)&amp;YEAR(H1507)&amp;MONTH(H1507)&amp;DAY((H1507))&amp;LEFT(U1507,2)&amp;LEFT(V1507,2)&amp;LEFT(W1507,2))</f>
        <v>INT2016129GRAN</v>
      </c>
      <c r="AC1507" s="162">
        <f>COUNTIF($AB$4:$AB$297,AB1507)</f>
        <v>0</v>
      </c>
      <c r="AD1507" s="162" t="str">
        <f>VLOOKUP(U1507,NIVEAUXADMIN!A:B,2,FALSE)</f>
        <v>HT08</v>
      </c>
      <c r="AE1507" s="162" t="str">
        <f>VLOOKUP(V1507,NIVEAUXADMIN!E:F,2,FALSE)</f>
        <v>HT08821</v>
      </c>
      <c r="AF1507" s="162" t="e">
        <f>VLOOKUP(W1507,NIVEAUXADMIN!I:J,2,FALSE)</f>
        <v>#N/A</v>
      </c>
      <c r="AG1507" s="162">
        <f>IF(SUMPRODUCT(($A$4:$A1507=A1507)*($V$4:$V1507=V1507))&gt;1,0,1)</f>
        <v>0</v>
      </c>
    </row>
    <row r="1508" spans="1:33" s="162" customFormat="1" ht="15" customHeight="1">
      <c r="A1508" s="162" t="s">
        <v>2909</v>
      </c>
      <c r="B1508" s="162" t="s">
        <v>44</v>
      </c>
      <c r="C1508" s="162" t="s">
        <v>38</v>
      </c>
      <c r="D1508" s="162" t="s">
        <v>2702</v>
      </c>
      <c r="F1508" s="162" t="s">
        <v>16</v>
      </c>
      <c r="G1508" s="162" t="str">
        <f>CHOOSE(MONTH(H1508), "Janvier", "Fevrier", "Mars", "Avril", "Mai", "Juin", "Juillet", "Aout", "Septembre", "Octobre", "Novembre", "Decembre")</f>
        <v>Decembre</v>
      </c>
      <c r="H1508" s="153">
        <v>42713</v>
      </c>
      <c r="I1508" s="84" t="s">
        <v>1049</v>
      </c>
      <c r="J1508" s="162" t="s">
        <v>1053</v>
      </c>
      <c r="K1508" s="162" t="s">
        <v>1048</v>
      </c>
      <c r="L1508" s="72"/>
      <c r="M1508" s="80" t="str">
        <f>IFERROR(VLOOKUP(K1508,REFERENCES!R:S,2,FALSE),"")</f>
        <v>Nombre</v>
      </c>
      <c r="N1508" s="75">
        <v>9</v>
      </c>
      <c r="O1508" s="75"/>
      <c r="P1508" s="75"/>
      <c r="Q1508" s="75"/>
      <c r="R1508" s="79">
        <v>45</v>
      </c>
      <c r="S1508" s="75">
        <v>9</v>
      </c>
      <c r="U1508" s="162" t="s">
        <v>17</v>
      </c>
      <c r="V1508" s="162" t="s">
        <v>236</v>
      </c>
      <c r="W1508" s="86"/>
      <c r="X1508" s="166"/>
      <c r="AB1508" s="162" t="str">
        <f>UPPER(LEFT(A1508,3)&amp;YEAR(H1508)&amp;MONTH(H1508)&amp;DAY((H1508))&amp;LEFT(U1508,2)&amp;LEFT(V1508,2)&amp;LEFT(W1508,2))</f>
        <v>INT2016129GRAN</v>
      </c>
      <c r="AC1508" s="162">
        <f>COUNTIF($AB$4:$AB$297,AB1508)</f>
        <v>0</v>
      </c>
      <c r="AD1508" s="162" t="str">
        <f>VLOOKUP(U1508,NIVEAUXADMIN!A:B,2,FALSE)</f>
        <v>HT08</v>
      </c>
      <c r="AE1508" s="162" t="str">
        <f>VLOOKUP(V1508,NIVEAUXADMIN!E:F,2,FALSE)</f>
        <v>HT08821</v>
      </c>
      <c r="AF1508" s="162" t="e">
        <f>VLOOKUP(W1508,NIVEAUXADMIN!I:J,2,FALSE)</f>
        <v>#N/A</v>
      </c>
      <c r="AG1508" s="162">
        <f>IF(SUMPRODUCT(($A$4:$A1508=A1508)*($V$4:$V1508=V1508))&gt;1,0,1)</f>
        <v>0</v>
      </c>
    </row>
    <row r="1509" spans="1:33" s="162" customFormat="1" ht="15" customHeight="1">
      <c r="A1509" s="162" t="s">
        <v>2909</v>
      </c>
      <c r="B1509" s="162" t="s">
        <v>44</v>
      </c>
      <c r="C1509" s="162" t="s">
        <v>38</v>
      </c>
      <c r="D1509" s="162" t="s">
        <v>2702</v>
      </c>
      <c r="F1509" s="162" t="s">
        <v>16</v>
      </c>
      <c r="G1509" s="162" t="str">
        <f>CHOOSE(MONTH(H1509), "Janvier", "Fevrier", "Mars", "Avril", "Mai", "Juin", "Juillet", "Aout", "Septembre", "Octobre", "Novembre", "Decembre")</f>
        <v>Decembre</v>
      </c>
      <c r="H1509" s="153">
        <v>42713</v>
      </c>
      <c r="I1509" s="84" t="s">
        <v>1051</v>
      </c>
      <c r="J1509" s="162" t="s">
        <v>1052</v>
      </c>
      <c r="K1509" s="162" t="s">
        <v>1063</v>
      </c>
      <c r="L1509" s="72"/>
      <c r="M1509" s="80" t="str">
        <f>IFERROR(VLOOKUP(K1509,REFERENCES!R:S,2,FALSE),"")</f>
        <v>Nombre</v>
      </c>
      <c r="N1509" s="75">
        <v>9</v>
      </c>
      <c r="O1509" s="75"/>
      <c r="P1509" s="75"/>
      <c r="Q1509" s="75"/>
      <c r="R1509" s="79">
        <v>45</v>
      </c>
      <c r="S1509" s="75">
        <v>9</v>
      </c>
      <c r="U1509" s="162" t="s">
        <v>17</v>
      </c>
      <c r="V1509" s="162" t="s">
        <v>236</v>
      </c>
      <c r="W1509" s="86"/>
      <c r="X1509" s="166"/>
      <c r="AB1509" s="162" t="str">
        <f>UPPER(LEFT(A1509,3)&amp;YEAR(H1509)&amp;MONTH(H1509)&amp;DAY((H1509))&amp;LEFT(U1509,2)&amp;LEFT(V1509,2)&amp;LEFT(W1509,2))</f>
        <v>INT2016129GRAN</v>
      </c>
      <c r="AC1509" s="162">
        <f>COUNTIF($AB$4:$AB$297,AB1509)</f>
        <v>0</v>
      </c>
      <c r="AD1509" s="162" t="str">
        <f>VLOOKUP(U1509,NIVEAUXADMIN!A:B,2,FALSE)</f>
        <v>HT08</v>
      </c>
      <c r="AE1509" s="162" t="str">
        <f>VLOOKUP(V1509,NIVEAUXADMIN!E:F,2,FALSE)</f>
        <v>HT08821</v>
      </c>
      <c r="AF1509" s="162" t="e">
        <f>VLOOKUP(W1509,NIVEAUXADMIN!I:J,2,FALSE)</f>
        <v>#N/A</v>
      </c>
      <c r="AG1509" s="162">
        <f>IF(SUMPRODUCT(($A$4:$A1509=A1509)*($V$4:$V1509=V1509))&gt;1,0,1)</f>
        <v>0</v>
      </c>
    </row>
    <row r="1510" spans="1:33" s="162" customFormat="1" ht="15" customHeight="1">
      <c r="A1510" s="162" t="s">
        <v>2909</v>
      </c>
      <c r="B1510" s="162" t="s">
        <v>44</v>
      </c>
      <c r="C1510" s="162" t="s">
        <v>38</v>
      </c>
      <c r="D1510" s="162" t="s">
        <v>2702</v>
      </c>
      <c r="F1510" s="162" t="s">
        <v>16</v>
      </c>
      <c r="G1510" s="162" t="str">
        <f>CHOOSE(MONTH(H1510), "Janvier", "Fevrier", "Mars", "Avril", "Mai", "Juin", "Juillet", "Aout", "Septembre", "Octobre", "Novembre", "Decembre")</f>
        <v>Decembre</v>
      </c>
      <c r="H1510" s="153">
        <v>42713</v>
      </c>
      <c r="I1510" s="84" t="s">
        <v>1051</v>
      </c>
      <c r="J1510" s="162" t="s">
        <v>1052</v>
      </c>
      <c r="K1510" s="162" t="s">
        <v>1057</v>
      </c>
      <c r="L1510" s="72"/>
      <c r="M1510" s="80" t="str">
        <f>IFERROR(VLOOKUP(K1510,REFERENCES!R:S,2,FALSE),"")</f>
        <v>Nombre</v>
      </c>
      <c r="N1510" s="75">
        <v>9</v>
      </c>
      <c r="O1510" s="75"/>
      <c r="P1510" s="75"/>
      <c r="Q1510" s="75"/>
      <c r="R1510" s="79">
        <v>45</v>
      </c>
      <c r="S1510" s="75">
        <v>9</v>
      </c>
      <c r="U1510" s="162" t="s">
        <v>17</v>
      </c>
      <c r="V1510" s="162" t="s">
        <v>236</v>
      </c>
      <c r="W1510" s="86"/>
      <c r="X1510" s="166"/>
      <c r="AB1510" s="162" t="str">
        <f>UPPER(LEFT(A1510,3)&amp;YEAR(H1510)&amp;MONTH(H1510)&amp;DAY((H1510))&amp;LEFT(U1510,2)&amp;LEFT(V1510,2)&amp;LEFT(W1510,2))</f>
        <v>INT2016129GRAN</v>
      </c>
      <c r="AC1510" s="162">
        <f>COUNTIF($AB$4:$AB$297,AB1510)</f>
        <v>0</v>
      </c>
      <c r="AD1510" s="162" t="str">
        <f>VLOOKUP(U1510,NIVEAUXADMIN!A:B,2,FALSE)</f>
        <v>HT08</v>
      </c>
      <c r="AE1510" s="162" t="str">
        <f>VLOOKUP(V1510,NIVEAUXADMIN!E:F,2,FALSE)</f>
        <v>HT08821</v>
      </c>
      <c r="AF1510" s="162" t="e">
        <f>VLOOKUP(W1510,NIVEAUXADMIN!I:J,2,FALSE)</f>
        <v>#N/A</v>
      </c>
      <c r="AG1510" s="162">
        <f>IF(SUMPRODUCT(($A$4:$A1510=A1510)*($V$4:$V1510=V1510))&gt;1,0,1)</f>
        <v>0</v>
      </c>
    </row>
    <row r="1511" spans="1:33" s="162" customFormat="1" ht="15" customHeight="1">
      <c r="A1511" s="162" t="s">
        <v>2909</v>
      </c>
      <c r="B1511" s="162" t="s">
        <v>44</v>
      </c>
      <c r="C1511" s="162" t="s">
        <v>38</v>
      </c>
      <c r="D1511" s="162" t="s">
        <v>2702</v>
      </c>
      <c r="F1511" s="162" t="s">
        <v>16</v>
      </c>
      <c r="G1511" s="162" t="str">
        <f>CHOOSE(MONTH(H1511), "Janvier", "Fevrier", "Mars", "Avril", "Mai", "Juin", "Juillet", "Aout", "Septembre", "Octobre", "Novembre", "Decembre")</f>
        <v>Decembre</v>
      </c>
      <c r="H1511" s="153">
        <v>42713</v>
      </c>
      <c r="I1511" s="84" t="s">
        <v>1051</v>
      </c>
      <c r="J1511" s="162" t="s">
        <v>1052</v>
      </c>
      <c r="K1511" s="162" t="s">
        <v>1062</v>
      </c>
      <c r="L1511" s="72"/>
      <c r="M1511" s="80" t="str">
        <f>IFERROR(VLOOKUP(K1511,REFERENCES!R:S,2,FALSE),"")</f>
        <v>Nombre</v>
      </c>
      <c r="N1511" s="75">
        <v>5</v>
      </c>
      <c r="O1511" s="75"/>
      <c r="P1511" s="75"/>
      <c r="Q1511" s="75"/>
      <c r="R1511" s="79">
        <v>25</v>
      </c>
      <c r="S1511" s="75">
        <v>5</v>
      </c>
      <c r="U1511" s="162" t="s">
        <v>17</v>
      </c>
      <c r="V1511" s="162" t="s">
        <v>236</v>
      </c>
      <c r="W1511" s="86"/>
      <c r="X1511" s="166"/>
      <c r="AB1511" s="162" t="str">
        <f>UPPER(LEFT(A1511,3)&amp;YEAR(H1511)&amp;MONTH(H1511)&amp;DAY((H1511))&amp;LEFT(U1511,2)&amp;LEFT(V1511,2)&amp;LEFT(W1511,2))</f>
        <v>INT2016129GRAN</v>
      </c>
      <c r="AC1511" s="162">
        <f>COUNTIF($AB$4:$AB$297,AB1511)</f>
        <v>0</v>
      </c>
      <c r="AD1511" s="162" t="str">
        <f>VLOOKUP(U1511,NIVEAUXADMIN!A:B,2,FALSE)</f>
        <v>HT08</v>
      </c>
      <c r="AE1511" s="162" t="str">
        <f>VLOOKUP(V1511,NIVEAUXADMIN!E:F,2,FALSE)</f>
        <v>HT08821</v>
      </c>
      <c r="AF1511" s="162" t="e">
        <f>VLOOKUP(W1511,NIVEAUXADMIN!I:J,2,FALSE)</f>
        <v>#N/A</v>
      </c>
      <c r="AG1511" s="162">
        <f>IF(SUMPRODUCT(($A$4:$A1511=A1511)*($V$4:$V1511=V1511))&gt;1,0,1)</f>
        <v>0</v>
      </c>
    </row>
    <row r="1512" spans="1:33" s="162" customFormat="1" ht="15" customHeight="1">
      <c r="A1512" s="162" t="s">
        <v>2909</v>
      </c>
      <c r="B1512" s="162" t="s">
        <v>44</v>
      </c>
      <c r="C1512" s="162" t="s">
        <v>38</v>
      </c>
      <c r="D1512" s="162" t="s">
        <v>2702</v>
      </c>
      <c r="F1512" s="162" t="s">
        <v>16</v>
      </c>
      <c r="G1512" s="162" t="str">
        <f>CHOOSE(MONTH(H1512), "Janvier", "Fevrier", "Mars", "Avril", "Mai", "Juin", "Juillet", "Aout", "Septembre", "Octobre", "Novembre", "Decembre")</f>
        <v>Decembre</v>
      </c>
      <c r="H1512" s="153">
        <v>42714</v>
      </c>
      <c r="I1512" s="84" t="s">
        <v>1049</v>
      </c>
      <c r="J1512" s="162" t="s">
        <v>1053</v>
      </c>
      <c r="K1512" s="162" t="s">
        <v>1048</v>
      </c>
      <c r="L1512" s="72"/>
      <c r="M1512" s="80" t="str">
        <f>IFERROR(VLOOKUP(K1512,REFERENCES!R:S,2,FALSE),"")</f>
        <v>Nombre</v>
      </c>
      <c r="N1512" s="75">
        <v>992</v>
      </c>
      <c r="O1512" s="75"/>
      <c r="P1512" s="75"/>
      <c r="Q1512" s="75"/>
      <c r="R1512" s="79">
        <v>4960</v>
      </c>
      <c r="S1512" s="75">
        <v>992</v>
      </c>
      <c r="U1512" s="162" t="s">
        <v>17</v>
      </c>
      <c r="V1512" s="162" t="s">
        <v>266</v>
      </c>
      <c r="W1512" s="86"/>
      <c r="X1512" s="166"/>
      <c r="AB1512" s="162" t="str">
        <f>UPPER(LEFT(A1512,3)&amp;YEAR(H1512)&amp;MONTH(H1512)&amp;DAY((H1512))&amp;LEFT(U1512,2)&amp;LEFT(V1512,2)&amp;LEFT(W1512,2))</f>
        <v>INT20161210GRLE</v>
      </c>
      <c r="AC1512" s="162">
        <f>COUNTIF($AB$4:$AB$297,AB1512)</f>
        <v>0</v>
      </c>
      <c r="AD1512" s="162" t="str">
        <f>VLOOKUP(U1512,NIVEAUXADMIN!A:B,2,FALSE)</f>
        <v>HT08</v>
      </c>
      <c r="AE1512" s="162" t="str">
        <f>VLOOKUP(V1512,NIVEAUXADMIN!E:F,2,FALSE)</f>
        <v>HT08823</v>
      </c>
      <c r="AF1512" s="162" t="e">
        <f>VLOOKUP(W1512,NIVEAUXADMIN!I:J,2,FALSE)</f>
        <v>#N/A</v>
      </c>
      <c r="AG1512" s="162">
        <f>IF(SUMPRODUCT(($A$4:$A1512=A1512)*($V$4:$V1512=V1512))&gt;1,0,1)</f>
        <v>0</v>
      </c>
    </row>
    <row r="1513" spans="1:33" s="162" customFormat="1" ht="15" customHeight="1">
      <c r="A1513" s="162" t="s">
        <v>2909</v>
      </c>
      <c r="B1513" s="162" t="s">
        <v>44</v>
      </c>
      <c r="C1513" s="162" t="s">
        <v>38</v>
      </c>
      <c r="D1513" s="162" t="s">
        <v>2702</v>
      </c>
      <c r="F1513" s="162" t="s">
        <v>16</v>
      </c>
      <c r="G1513" s="162" t="str">
        <f>CHOOSE(MONTH(H1513), "Janvier", "Fevrier", "Mars", "Avril", "Mai", "Juin", "Juillet", "Aout", "Septembre", "Octobre", "Novembre", "Decembre")</f>
        <v>Decembre</v>
      </c>
      <c r="H1513" s="153">
        <v>42715</v>
      </c>
      <c r="I1513" s="84" t="s">
        <v>1051</v>
      </c>
      <c r="J1513" s="162" t="s">
        <v>1052</v>
      </c>
      <c r="K1513" s="162" t="s">
        <v>1056</v>
      </c>
      <c r="L1513" s="72"/>
      <c r="M1513" s="80" t="str">
        <f>IFERROR(VLOOKUP(K1513,REFERENCES!R:S,2,FALSE),"")</f>
        <v>Nombre</v>
      </c>
      <c r="N1513" s="75">
        <v>1178</v>
      </c>
      <c r="O1513" s="75"/>
      <c r="P1513" s="75"/>
      <c r="Q1513" s="75"/>
      <c r="R1513" s="79">
        <v>2945</v>
      </c>
      <c r="S1513" s="75">
        <v>589</v>
      </c>
      <c r="U1513" s="162" t="s">
        <v>17</v>
      </c>
      <c r="V1513" s="162" t="s">
        <v>266</v>
      </c>
      <c r="W1513" s="86"/>
      <c r="X1513" s="166"/>
      <c r="AB1513" s="162" t="str">
        <f>UPPER(LEFT(A1513,3)&amp;YEAR(H1513)&amp;MONTH(H1513)&amp;DAY((H1513))&amp;LEFT(U1513,2)&amp;LEFT(V1513,2)&amp;LEFT(W1513,2))</f>
        <v>INT20161211GRLE</v>
      </c>
      <c r="AC1513" s="162">
        <f>COUNTIF($AB$4:$AB$297,AB1513)</f>
        <v>0</v>
      </c>
      <c r="AD1513" s="162" t="str">
        <f>VLOOKUP(U1513,NIVEAUXADMIN!A:B,2,FALSE)</f>
        <v>HT08</v>
      </c>
      <c r="AE1513" s="162" t="str">
        <f>VLOOKUP(V1513,NIVEAUXADMIN!E:F,2,FALSE)</f>
        <v>HT08823</v>
      </c>
      <c r="AF1513" s="162" t="e">
        <f>VLOOKUP(W1513,NIVEAUXADMIN!I:J,2,FALSE)</f>
        <v>#N/A</v>
      </c>
      <c r="AG1513" s="162">
        <f>IF(SUMPRODUCT(($A$4:$A1513=A1513)*($V$4:$V1513=V1513))&gt;1,0,1)</f>
        <v>0</v>
      </c>
    </row>
    <row r="1514" spans="1:33" s="162" customFormat="1" ht="15" customHeight="1">
      <c r="A1514" s="162" t="s">
        <v>2909</v>
      </c>
      <c r="B1514" s="162" t="s">
        <v>44</v>
      </c>
      <c r="C1514" s="162" t="s">
        <v>38</v>
      </c>
      <c r="D1514" s="162" t="s">
        <v>2702</v>
      </c>
      <c r="F1514" s="162" t="s">
        <v>16</v>
      </c>
      <c r="G1514" s="162" t="str">
        <f>CHOOSE(MONTH(H1514), "Janvier", "Fevrier", "Mars", "Avril", "Mai", "Juin", "Juillet", "Aout", "Septembre", "Octobre", "Novembre", "Decembre")</f>
        <v>Decembre</v>
      </c>
      <c r="H1514" s="153">
        <v>42715</v>
      </c>
      <c r="I1514" s="84" t="s">
        <v>1049</v>
      </c>
      <c r="J1514" s="162" t="s">
        <v>1053</v>
      </c>
      <c r="K1514" s="162" t="s">
        <v>1064</v>
      </c>
      <c r="L1514" s="72"/>
      <c r="M1514" s="80" t="str">
        <f>IFERROR(VLOOKUP(K1514,REFERENCES!R:S,2,FALSE),"")</f>
        <v>Nombre</v>
      </c>
      <c r="N1514" s="75">
        <v>589</v>
      </c>
      <c r="O1514" s="75"/>
      <c r="P1514" s="75"/>
      <c r="Q1514" s="75"/>
      <c r="R1514" s="79">
        <v>2945</v>
      </c>
      <c r="S1514" s="75">
        <v>589</v>
      </c>
      <c r="U1514" s="162" t="s">
        <v>17</v>
      </c>
      <c r="V1514" s="162" t="s">
        <v>266</v>
      </c>
      <c r="W1514" s="86"/>
      <c r="X1514" s="166"/>
      <c r="AB1514" s="162" t="str">
        <f>UPPER(LEFT(A1514,3)&amp;YEAR(H1514)&amp;MONTH(H1514)&amp;DAY((H1514))&amp;LEFT(U1514,2)&amp;LEFT(V1514,2)&amp;LEFT(W1514,2))</f>
        <v>INT20161211GRLE</v>
      </c>
      <c r="AC1514" s="162">
        <f>COUNTIF($AB$4:$AB$297,AB1514)</f>
        <v>0</v>
      </c>
      <c r="AD1514" s="162" t="str">
        <f>VLOOKUP(U1514,NIVEAUXADMIN!A:B,2,FALSE)</f>
        <v>HT08</v>
      </c>
      <c r="AE1514" s="162" t="str">
        <f>VLOOKUP(V1514,NIVEAUXADMIN!E:F,2,FALSE)</f>
        <v>HT08823</v>
      </c>
      <c r="AF1514" s="162" t="e">
        <f>VLOOKUP(W1514,NIVEAUXADMIN!I:J,2,FALSE)</f>
        <v>#N/A</v>
      </c>
      <c r="AG1514" s="162">
        <f>IF(SUMPRODUCT(($A$4:$A1514=A1514)*($V$4:$V1514=V1514))&gt;1,0,1)</f>
        <v>0</v>
      </c>
    </row>
    <row r="1515" spans="1:33" s="162" customFormat="1" ht="15" customHeight="1">
      <c r="A1515" s="162" t="s">
        <v>2909</v>
      </c>
      <c r="B1515" s="162" t="s">
        <v>44</v>
      </c>
      <c r="C1515" s="162" t="s">
        <v>38</v>
      </c>
      <c r="D1515" s="162" t="s">
        <v>2702</v>
      </c>
      <c r="F1515" s="162" t="s">
        <v>16</v>
      </c>
      <c r="G1515" s="162" t="str">
        <f>CHOOSE(MONTH(H1515), "Janvier", "Fevrier", "Mars", "Avril", "Mai", "Juin", "Juillet", "Aout", "Septembre", "Octobre", "Novembre", "Decembre")</f>
        <v>Decembre</v>
      </c>
      <c r="H1515" s="153">
        <v>42715</v>
      </c>
      <c r="I1515" s="84" t="s">
        <v>1049</v>
      </c>
      <c r="J1515" s="162" t="s">
        <v>1053</v>
      </c>
      <c r="K1515" s="162" t="s">
        <v>1048</v>
      </c>
      <c r="L1515" s="72"/>
      <c r="M1515" s="80" t="str">
        <f>IFERROR(VLOOKUP(K1515,REFERENCES!R:S,2,FALSE),"")</f>
        <v>Nombre</v>
      </c>
      <c r="N1515" s="75">
        <v>1178</v>
      </c>
      <c r="O1515" s="75"/>
      <c r="P1515" s="75"/>
      <c r="Q1515" s="75"/>
      <c r="R1515" s="79">
        <v>2945</v>
      </c>
      <c r="S1515" s="75">
        <v>589</v>
      </c>
      <c r="U1515" s="162" t="s">
        <v>17</v>
      </c>
      <c r="V1515" s="162" t="s">
        <v>266</v>
      </c>
      <c r="W1515" s="86"/>
      <c r="X1515" s="166"/>
      <c r="AB1515" s="162" t="str">
        <f>UPPER(LEFT(A1515,3)&amp;YEAR(H1515)&amp;MONTH(H1515)&amp;DAY((H1515))&amp;LEFT(U1515,2)&amp;LEFT(V1515,2)&amp;LEFT(W1515,2))</f>
        <v>INT20161211GRLE</v>
      </c>
      <c r="AC1515" s="162">
        <f>COUNTIF($AB$4:$AB$297,AB1515)</f>
        <v>0</v>
      </c>
      <c r="AD1515" s="162" t="str">
        <f>VLOOKUP(U1515,NIVEAUXADMIN!A:B,2,FALSE)</f>
        <v>HT08</v>
      </c>
      <c r="AE1515" s="162" t="str">
        <f>VLOOKUP(V1515,NIVEAUXADMIN!E:F,2,FALSE)</f>
        <v>HT08823</v>
      </c>
      <c r="AF1515" s="162" t="e">
        <f>VLOOKUP(W1515,NIVEAUXADMIN!I:J,2,FALSE)</f>
        <v>#N/A</v>
      </c>
      <c r="AG1515" s="162">
        <f>IF(SUMPRODUCT(($A$4:$A1515=A1515)*($V$4:$V1515=V1515))&gt;1,0,1)</f>
        <v>0</v>
      </c>
    </row>
    <row r="1516" spans="1:33" s="162" customFormat="1" ht="15" customHeight="1">
      <c r="A1516" s="162" t="s">
        <v>2909</v>
      </c>
      <c r="B1516" s="162" t="s">
        <v>44</v>
      </c>
      <c r="C1516" s="162" t="s">
        <v>38</v>
      </c>
      <c r="D1516" s="162" t="s">
        <v>2702</v>
      </c>
      <c r="F1516" s="162" t="s">
        <v>16</v>
      </c>
      <c r="G1516" s="162" t="str">
        <f>CHOOSE(MONTH(H1516), "Janvier", "Fevrier", "Mars", "Avril", "Mai", "Juin", "Juillet", "Aout", "Septembre", "Octobre", "Novembre", "Decembre")</f>
        <v>Decembre</v>
      </c>
      <c r="H1516" s="153">
        <v>42715</v>
      </c>
      <c r="I1516" s="84" t="s">
        <v>1051</v>
      </c>
      <c r="J1516" s="162" t="s">
        <v>1052</v>
      </c>
      <c r="K1516" s="162" t="s">
        <v>1063</v>
      </c>
      <c r="L1516" s="72"/>
      <c r="M1516" s="80" t="str">
        <f>IFERROR(VLOOKUP(K1516,REFERENCES!R:S,2,FALSE),"")</f>
        <v>Nombre</v>
      </c>
      <c r="N1516" s="75">
        <v>589</v>
      </c>
      <c r="O1516" s="75"/>
      <c r="P1516" s="75"/>
      <c r="Q1516" s="75"/>
      <c r="R1516" s="79">
        <v>2945</v>
      </c>
      <c r="S1516" s="75">
        <v>589</v>
      </c>
      <c r="U1516" s="162" t="s">
        <v>17</v>
      </c>
      <c r="V1516" s="162" t="s">
        <v>266</v>
      </c>
      <c r="W1516" s="86"/>
      <c r="X1516" s="166"/>
      <c r="AB1516" s="162" t="str">
        <f>UPPER(LEFT(A1516,3)&amp;YEAR(H1516)&amp;MONTH(H1516)&amp;DAY((H1516))&amp;LEFT(U1516,2)&amp;LEFT(V1516,2)&amp;LEFT(W1516,2))</f>
        <v>INT20161211GRLE</v>
      </c>
      <c r="AC1516" s="162">
        <f>COUNTIF($AB$4:$AB$297,AB1516)</f>
        <v>0</v>
      </c>
      <c r="AD1516" s="162" t="str">
        <f>VLOOKUP(U1516,NIVEAUXADMIN!A:B,2,FALSE)</f>
        <v>HT08</v>
      </c>
      <c r="AE1516" s="162" t="str">
        <f>VLOOKUP(V1516,NIVEAUXADMIN!E:F,2,FALSE)</f>
        <v>HT08823</v>
      </c>
      <c r="AF1516" s="162" t="e">
        <f>VLOOKUP(W1516,NIVEAUXADMIN!I:J,2,FALSE)</f>
        <v>#N/A</v>
      </c>
      <c r="AG1516" s="162">
        <f>IF(SUMPRODUCT(($A$4:$A1516=A1516)*($V$4:$V1516=V1516))&gt;1,0,1)</f>
        <v>0</v>
      </c>
    </row>
    <row r="1517" spans="1:33" s="162" customFormat="1" ht="15" customHeight="1">
      <c r="A1517" s="162" t="s">
        <v>2909</v>
      </c>
      <c r="B1517" s="162" t="s">
        <v>44</v>
      </c>
      <c r="C1517" s="162" t="s">
        <v>38</v>
      </c>
      <c r="D1517" s="162" t="s">
        <v>2702</v>
      </c>
      <c r="F1517" s="162" t="s">
        <v>16</v>
      </c>
      <c r="G1517" s="162" t="str">
        <f>CHOOSE(MONTH(H1517), "Janvier", "Fevrier", "Mars", "Avril", "Mai", "Juin", "Juillet", "Aout", "Septembre", "Octobre", "Novembre", "Decembre")</f>
        <v>Decembre</v>
      </c>
      <c r="H1517" s="153">
        <v>42715</v>
      </c>
      <c r="I1517" s="84" t="s">
        <v>1051</v>
      </c>
      <c r="J1517" s="162" t="s">
        <v>1052</v>
      </c>
      <c r="K1517" s="162" t="s">
        <v>1057</v>
      </c>
      <c r="L1517" s="72"/>
      <c r="M1517" s="80" t="str">
        <f>IFERROR(VLOOKUP(K1517,REFERENCES!R:S,2,FALSE),"")</f>
        <v>Nombre</v>
      </c>
      <c r="N1517" s="75">
        <v>589</v>
      </c>
      <c r="O1517" s="75"/>
      <c r="P1517" s="75"/>
      <c r="Q1517" s="75"/>
      <c r="R1517" s="79">
        <v>2945</v>
      </c>
      <c r="S1517" s="75">
        <v>589</v>
      </c>
      <c r="U1517" s="162" t="s">
        <v>17</v>
      </c>
      <c r="V1517" s="162" t="s">
        <v>266</v>
      </c>
      <c r="W1517" s="86"/>
      <c r="X1517" s="166"/>
      <c r="AB1517" s="162" t="str">
        <f>UPPER(LEFT(A1517,3)&amp;YEAR(H1517)&amp;MONTH(H1517)&amp;DAY((H1517))&amp;LEFT(U1517,2)&amp;LEFT(V1517,2)&amp;LEFT(W1517,2))</f>
        <v>INT20161211GRLE</v>
      </c>
      <c r="AC1517" s="162">
        <f>COUNTIF($AB$4:$AB$297,AB1517)</f>
        <v>0</v>
      </c>
      <c r="AD1517" s="162" t="str">
        <f>VLOOKUP(U1517,NIVEAUXADMIN!A:B,2,FALSE)</f>
        <v>HT08</v>
      </c>
      <c r="AE1517" s="162" t="str">
        <f>VLOOKUP(V1517,NIVEAUXADMIN!E:F,2,FALSE)</f>
        <v>HT08823</v>
      </c>
      <c r="AF1517" s="162" t="e">
        <f>VLOOKUP(W1517,NIVEAUXADMIN!I:J,2,FALSE)</f>
        <v>#N/A</v>
      </c>
      <c r="AG1517" s="162">
        <f>IF(SUMPRODUCT(($A$4:$A1517=A1517)*($V$4:$V1517=V1517))&gt;1,0,1)</f>
        <v>0</v>
      </c>
    </row>
    <row r="1518" spans="1:33" s="162" customFormat="1" ht="15" customHeight="1">
      <c r="A1518" s="162" t="s">
        <v>2909</v>
      </c>
      <c r="B1518" s="162" t="s">
        <v>44</v>
      </c>
      <c r="C1518" s="162" t="s">
        <v>38</v>
      </c>
      <c r="D1518" s="162" t="s">
        <v>2702</v>
      </c>
      <c r="F1518" s="162" t="s">
        <v>16</v>
      </c>
      <c r="G1518" s="162" t="str">
        <f>CHOOSE(MONTH(H1518), "Janvier", "Fevrier", "Mars", "Avril", "Mai", "Juin", "Juillet", "Aout", "Septembre", "Octobre", "Novembre", "Decembre")</f>
        <v>Decembre</v>
      </c>
      <c r="H1518" s="153">
        <v>42717</v>
      </c>
      <c r="I1518" s="84" t="s">
        <v>1051</v>
      </c>
      <c r="J1518" s="162" t="s">
        <v>1052</v>
      </c>
      <c r="K1518" s="162" t="s">
        <v>1062</v>
      </c>
      <c r="L1518" s="72"/>
      <c r="M1518" s="80" t="str">
        <f>IFERROR(VLOOKUP(K1518,REFERENCES!R:S,2,FALSE),"")</f>
        <v>Nombre</v>
      </c>
      <c r="N1518" s="75">
        <v>1597</v>
      </c>
      <c r="O1518" s="75"/>
      <c r="P1518" s="75"/>
      <c r="Q1518" s="75"/>
      <c r="R1518" s="79">
        <v>7985</v>
      </c>
      <c r="S1518" s="75">
        <v>1597</v>
      </c>
      <c r="U1518" s="162" t="s">
        <v>17</v>
      </c>
      <c r="V1518" s="162" t="s">
        <v>18</v>
      </c>
      <c r="W1518" s="86"/>
      <c r="X1518" s="166"/>
      <c r="AB1518" s="162" t="str">
        <f>UPPER(LEFT(A1518,3)&amp;YEAR(H1518)&amp;MONTH(H1518)&amp;DAY((H1518))&amp;LEFT(U1518,2)&amp;LEFT(V1518,2)&amp;LEFT(W1518,2))</f>
        <v>INT20161213GRJE</v>
      </c>
      <c r="AC1518" s="162">
        <f>COUNTIF($AB$4:$AB$297,AB1518)</f>
        <v>0</v>
      </c>
      <c r="AD1518" s="162" t="str">
        <f>VLOOKUP(U1518,NIVEAUXADMIN!A:B,2,FALSE)</f>
        <v>HT08</v>
      </c>
      <c r="AE1518" s="162" t="str">
        <f>VLOOKUP(V1518,NIVEAUXADMIN!E:F,2,FALSE)</f>
        <v>HT08811</v>
      </c>
      <c r="AF1518" s="162" t="e">
        <f>VLOOKUP(W1518,NIVEAUXADMIN!I:J,2,FALSE)</f>
        <v>#N/A</v>
      </c>
      <c r="AG1518" s="162">
        <f>IF(SUMPRODUCT(($A$4:$A1518=A1518)*($V$4:$V1518=V1518))&gt;1,0,1)</f>
        <v>1</v>
      </c>
    </row>
    <row r="1519" spans="1:33" s="162" customFormat="1" ht="15" customHeight="1">
      <c r="A1519" s="162" t="s">
        <v>2909</v>
      </c>
      <c r="B1519" s="162" t="s">
        <v>44</v>
      </c>
      <c r="C1519" s="162" t="s">
        <v>38</v>
      </c>
      <c r="D1519" s="162" t="s">
        <v>2702</v>
      </c>
      <c r="F1519" s="162" t="s">
        <v>16</v>
      </c>
      <c r="G1519" s="162" t="str">
        <f>CHOOSE(MONTH(H1519), "Janvier", "Fevrier", "Mars", "Avril", "Mai", "Juin", "Juillet", "Aout", "Septembre", "Octobre", "Novembre", "Decembre")</f>
        <v>Decembre</v>
      </c>
      <c r="H1519" s="153">
        <v>42717</v>
      </c>
      <c r="I1519" s="84" t="s">
        <v>1049</v>
      </c>
      <c r="J1519" s="162" t="s">
        <v>1053</v>
      </c>
      <c r="K1519" s="162" t="s">
        <v>1048</v>
      </c>
      <c r="L1519" s="72"/>
      <c r="M1519" s="80" t="str">
        <f>IFERROR(VLOOKUP(K1519,REFERENCES!R:S,2,FALSE),"")</f>
        <v>Nombre</v>
      </c>
      <c r="N1519" s="75">
        <v>1597</v>
      </c>
      <c r="O1519" s="75"/>
      <c r="P1519" s="75"/>
      <c r="Q1519" s="75"/>
      <c r="R1519" s="79">
        <v>7985</v>
      </c>
      <c r="S1519" s="75">
        <v>1597</v>
      </c>
      <c r="U1519" s="162" t="s">
        <v>17</v>
      </c>
      <c r="V1519" s="162" t="s">
        <v>18</v>
      </c>
      <c r="W1519" s="86"/>
      <c r="X1519" s="166"/>
      <c r="AB1519" s="162" t="str">
        <f>UPPER(LEFT(A1519,3)&amp;YEAR(H1519)&amp;MONTH(H1519)&amp;DAY((H1519))&amp;LEFT(U1519,2)&amp;LEFT(V1519,2)&amp;LEFT(W1519,2))</f>
        <v>INT20161213GRJE</v>
      </c>
      <c r="AC1519" s="162">
        <f>COUNTIF($AB$4:$AB$297,AB1519)</f>
        <v>0</v>
      </c>
      <c r="AD1519" s="162" t="str">
        <f>VLOOKUP(U1519,NIVEAUXADMIN!A:B,2,FALSE)</f>
        <v>HT08</v>
      </c>
      <c r="AE1519" s="162" t="str">
        <f>VLOOKUP(V1519,NIVEAUXADMIN!E:F,2,FALSE)</f>
        <v>HT08811</v>
      </c>
      <c r="AF1519" s="162" t="e">
        <f>VLOOKUP(W1519,NIVEAUXADMIN!I:J,2,FALSE)</f>
        <v>#N/A</v>
      </c>
      <c r="AG1519" s="162">
        <f>IF(SUMPRODUCT(($A$4:$A1519=A1519)*($V$4:$V1519=V1519))&gt;1,0,1)</f>
        <v>0</v>
      </c>
    </row>
    <row r="1520" spans="1:33" s="162" customFormat="1" ht="15" customHeight="1">
      <c r="A1520" s="162" t="s">
        <v>2909</v>
      </c>
      <c r="B1520" s="162" t="s">
        <v>44</v>
      </c>
      <c r="C1520" s="162" t="s">
        <v>38</v>
      </c>
      <c r="D1520" s="162" t="s">
        <v>2702</v>
      </c>
      <c r="F1520" s="162" t="s">
        <v>16</v>
      </c>
      <c r="G1520" s="162" t="str">
        <f>CHOOSE(MONTH(H1520), "Janvier", "Fevrier", "Mars", "Avril", "Mai", "Juin", "Juillet", "Aout", "Septembre", "Octobre", "Novembre", "Decembre")</f>
        <v>Decembre</v>
      </c>
      <c r="H1520" s="153">
        <v>42718</v>
      </c>
      <c r="I1520" s="84" t="s">
        <v>1051</v>
      </c>
      <c r="J1520" s="162" t="s">
        <v>1052</v>
      </c>
      <c r="K1520" s="162" t="s">
        <v>1062</v>
      </c>
      <c r="L1520" s="72"/>
      <c r="M1520" s="80" t="str">
        <f>IFERROR(VLOOKUP(K1520,REFERENCES!R:S,2,FALSE),"")</f>
        <v>Nombre</v>
      </c>
      <c r="N1520" s="75">
        <v>497</v>
      </c>
      <c r="O1520" s="75"/>
      <c r="P1520" s="75"/>
      <c r="Q1520" s="75"/>
      <c r="R1520" s="79">
        <v>2485</v>
      </c>
      <c r="S1520" s="75">
        <v>497</v>
      </c>
      <c r="U1520" s="162" t="s">
        <v>17</v>
      </c>
      <c r="V1520" s="162" t="s">
        <v>261</v>
      </c>
      <c r="W1520" s="86"/>
      <c r="X1520" s="166"/>
      <c r="AB1520" s="162" t="str">
        <f>UPPER(LEFT(A1520,3)&amp;YEAR(H1520)&amp;MONTH(H1520)&amp;DAY((H1520))&amp;LEFT(U1520,2)&amp;LEFT(V1520,2)&amp;LEFT(W1520,2))</f>
        <v>INT20161214GRDA</v>
      </c>
      <c r="AC1520" s="162">
        <f>COUNTIF($AB$4:$AB$297,AB1520)</f>
        <v>0</v>
      </c>
      <c r="AD1520" s="162" t="str">
        <f>VLOOKUP(U1520,NIVEAUXADMIN!A:B,2,FALSE)</f>
        <v>HT08</v>
      </c>
      <c r="AE1520" s="162" t="str">
        <f>VLOOKUP(V1520,NIVEAUXADMIN!E:F,2,FALSE)</f>
        <v>HT08822</v>
      </c>
      <c r="AF1520" s="162" t="e">
        <f>VLOOKUP(W1520,NIVEAUXADMIN!I:J,2,FALSE)</f>
        <v>#N/A</v>
      </c>
      <c r="AG1520" s="162">
        <f>IF(SUMPRODUCT(($A$4:$A1520=A1520)*($V$4:$V1520=V1520))&gt;1,0,1)</f>
        <v>1</v>
      </c>
    </row>
    <row r="1521" spans="1:33" s="162" customFormat="1" ht="15" customHeight="1">
      <c r="A1521" s="162" t="s">
        <v>2909</v>
      </c>
      <c r="B1521" s="162" t="s">
        <v>44</v>
      </c>
      <c r="C1521" s="162" t="s">
        <v>38</v>
      </c>
      <c r="D1521" s="162" t="s">
        <v>2702</v>
      </c>
      <c r="F1521" s="162" t="s">
        <v>16</v>
      </c>
      <c r="G1521" s="162" t="str">
        <f>CHOOSE(MONTH(H1521), "Janvier", "Fevrier", "Mars", "Avril", "Mai", "Juin", "Juillet", "Aout", "Septembre", "Octobre", "Novembre", "Decembre")</f>
        <v>Novembre</v>
      </c>
      <c r="H1521" s="153">
        <v>42688</v>
      </c>
      <c r="I1521" s="84" t="s">
        <v>1049</v>
      </c>
      <c r="J1521" s="162" t="s">
        <v>1053</v>
      </c>
      <c r="K1521" s="162" t="s">
        <v>1048</v>
      </c>
      <c r="L1521" s="72"/>
      <c r="M1521" s="80" t="str">
        <f>IFERROR(VLOOKUP(K1521,REFERENCES!R:S,2,FALSE),"")</f>
        <v>Nombre</v>
      </c>
      <c r="N1521" s="75">
        <v>997</v>
      </c>
      <c r="O1521" s="75"/>
      <c r="P1521" s="75"/>
      <c r="Q1521" s="75"/>
      <c r="R1521" s="79">
        <v>4985</v>
      </c>
      <c r="S1521" s="75">
        <v>997</v>
      </c>
      <c r="U1521" s="162" t="s">
        <v>17</v>
      </c>
      <c r="V1521" s="162" t="s">
        <v>18</v>
      </c>
      <c r="W1521" s="86"/>
      <c r="X1521" s="166" t="s">
        <v>2798</v>
      </c>
      <c r="AB1521" s="162" t="str">
        <f>UPPER(LEFT(A1521,3)&amp;YEAR(H1521)&amp;MONTH(H1521)&amp;DAY((H1521))&amp;LEFT(U1521,2)&amp;LEFT(V1521,2)&amp;LEFT(W1521,2))</f>
        <v>INT20161114GRJE</v>
      </c>
      <c r="AC1521" s="162">
        <f>COUNTIF($AB$4:$AB$297,AB1521)</f>
        <v>0</v>
      </c>
      <c r="AD1521" s="162" t="str">
        <f>VLOOKUP(U1521,NIVEAUXADMIN!A:B,2,FALSE)</f>
        <v>HT08</v>
      </c>
      <c r="AE1521" s="162" t="str">
        <f>VLOOKUP(V1521,NIVEAUXADMIN!E:F,2,FALSE)</f>
        <v>HT08811</v>
      </c>
      <c r="AF1521" s="162" t="e">
        <f>VLOOKUP(W1521,NIVEAUXADMIN!I:J,2,FALSE)</f>
        <v>#N/A</v>
      </c>
      <c r="AG1521" s="162">
        <f>IF(SUMPRODUCT(($A$4:$A1521=A1521)*($V$4:$V1521=V1521))&gt;1,0,1)</f>
        <v>0</v>
      </c>
    </row>
    <row r="1522" spans="1:33" s="162" customFormat="1" ht="15" customHeight="1">
      <c r="A1522" s="162" t="s">
        <v>2909</v>
      </c>
      <c r="B1522" s="162" t="s">
        <v>44</v>
      </c>
      <c r="C1522" s="162" t="s">
        <v>38</v>
      </c>
      <c r="D1522" s="162" t="s">
        <v>2702</v>
      </c>
      <c r="F1522" s="162" t="s">
        <v>16</v>
      </c>
      <c r="G1522" s="162" t="str">
        <f>CHOOSE(MONTH(H1522), "Janvier", "Fevrier", "Mars", "Avril", "Mai", "Juin", "Juillet", "Aout", "Septembre", "Octobre", "Novembre", "Decembre")</f>
        <v>Octobre</v>
      </c>
      <c r="H1522" s="153">
        <v>42663</v>
      </c>
      <c r="I1522" s="84" t="s">
        <v>1051</v>
      </c>
      <c r="J1522" s="162" t="s">
        <v>1052</v>
      </c>
      <c r="K1522" s="162" t="s">
        <v>1058</v>
      </c>
      <c r="L1522" s="72"/>
      <c r="M1522" s="80" t="str">
        <f>IFERROR(VLOOKUP(K1522,REFERENCES!R:S,2,FALSE),"")</f>
        <v>Nombre</v>
      </c>
      <c r="N1522" s="75">
        <v>598</v>
      </c>
      <c r="O1522" s="75"/>
      <c r="P1522" s="75"/>
      <c r="Q1522" s="75"/>
      <c r="R1522" s="79">
        <v>1495</v>
      </c>
      <c r="S1522" s="75">
        <v>299</v>
      </c>
      <c r="U1522" s="162" t="s">
        <v>17</v>
      </c>
      <c r="V1522" s="162" t="s">
        <v>236</v>
      </c>
      <c r="W1522" s="86"/>
      <c r="X1522" s="166"/>
      <c r="AB1522" s="162" t="str">
        <f>UPPER(LEFT(A1522,3)&amp;YEAR(H1522)&amp;MONTH(H1522)&amp;DAY((H1522))&amp;LEFT(U1522,2)&amp;LEFT(V1522,2)&amp;LEFT(W1522,2))</f>
        <v>INT20161020GRAN</v>
      </c>
      <c r="AC1522" s="162">
        <f>COUNTIF($AB$4:$AB$297,AB1522)</f>
        <v>0</v>
      </c>
      <c r="AD1522" s="162" t="str">
        <f>VLOOKUP(U1522,NIVEAUXADMIN!A:B,2,FALSE)</f>
        <v>HT08</v>
      </c>
      <c r="AE1522" s="162" t="str">
        <f>VLOOKUP(V1522,NIVEAUXADMIN!E:F,2,FALSE)</f>
        <v>HT08821</v>
      </c>
      <c r="AF1522" s="162" t="e">
        <f>VLOOKUP(W1522,NIVEAUXADMIN!I:J,2,FALSE)</f>
        <v>#N/A</v>
      </c>
      <c r="AG1522" s="162">
        <f>IF(SUMPRODUCT(($A$4:$A1522=A1522)*($V$4:$V1522=V1522))&gt;1,0,1)</f>
        <v>0</v>
      </c>
    </row>
    <row r="1523" spans="1:33" s="162" customFormat="1" ht="15" customHeight="1">
      <c r="A1523" s="162" t="s">
        <v>2909</v>
      </c>
      <c r="B1523" s="162" t="s">
        <v>44</v>
      </c>
      <c r="C1523" s="162" t="s">
        <v>38</v>
      </c>
      <c r="D1523" s="162" t="s">
        <v>2702</v>
      </c>
      <c r="F1523" s="162" t="s">
        <v>16</v>
      </c>
      <c r="G1523" s="162" t="str">
        <f>CHOOSE(MONTH(H1523), "Janvier", "Fevrier", "Mars", "Avril", "Mai", "Juin", "Juillet", "Aout", "Septembre", "Octobre", "Novembre", "Decembre")</f>
        <v>Octobre</v>
      </c>
      <c r="H1523" s="153">
        <v>42664</v>
      </c>
      <c r="I1523" s="84" t="s">
        <v>1051</v>
      </c>
      <c r="J1523" s="162" t="s">
        <v>1052</v>
      </c>
      <c r="K1523" s="162" t="s">
        <v>1058</v>
      </c>
      <c r="L1523" s="72"/>
      <c r="M1523" s="80" t="str">
        <f>IFERROR(VLOOKUP(K1523,REFERENCES!R:S,2,FALSE),"")</f>
        <v>Nombre</v>
      </c>
      <c r="N1523" s="75">
        <v>572</v>
      </c>
      <c r="O1523" s="75"/>
      <c r="P1523" s="75"/>
      <c r="Q1523" s="75"/>
      <c r="R1523" s="79">
        <v>1495</v>
      </c>
      <c r="S1523" s="75">
        <v>299</v>
      </c>
      <c r="U1523" s="162" t="s">
        <v>17</v>
      </c>
      <c r="V1523" s="162" t="s">
        <v>236</v>
      </c>
      <c r="W1523" s="86"/>
      <c r="X1523" s="166"/>
      <c r="AB1523" s="162" t="str">
        <f>UPPER(LEFT(A1523,3)&amp;YEAR(H1523)&amp;MONTH(H1523)&amp;DAY((H1523))&amp;LEFT(U1523,2)&amp;LEFT(V1523,2)&amp;LEFT(W1523,2))</f>
        <v>INT20161021GRAN</v>
      </c>
      <c r="AC1523" s="162">
        <f>COUNTIF($AB$4:$AB$297,AB1523)</f>
        <v>0</v>
      </c>
      <c r="AD1523" s="162" t="str">
        <f>VLOOKUP(U1523,NIVEAUXADMIN!A:B,2,FALSE)</f>
        <v>HT08</v>
      </c>
      <c r="AE1523" s="162" t="str">
        <f>VLOOKUP(V1523,NIVEAUXADMIN!E:F,2,FALSE)</f>
        <v>HT08821</v>
      </c>
      <c r="AF1523" s="162" t="e">
        <f>VLOOKUP(W1523,NIVEAUXADMIN!I:J,2,FALSE)</f>
        <v>#N/A</v>
      </c>
      <c r="AG1523" s="162">
        <f>IF(SUMPRODUCT(($A$4:$A1523=A1523)*($V$4:$V1523=V1523))&gt;1,0,1)</f>
        <v>0</v>
      </c>
    </row>
    <row r="1524" spans="1:33" s="162" customFormat="1" ht="15" customHeight="1">
      <c r="A1524" s="162" t="s">
        <v>2909</v>
      </c>
      <c r="B1524" s="162" t="s">
        <v>44</v>
      </c>
      <c r="C1524" s="162" t="s">
        <v>38</v>
      </c>
      <c r="D1524" s="162" t="s">
        <v>2702</v>
      </c>
      <c r="F1524" s="162" t="s">
        <v>16</v>
      </c>
      <c r="G1524" s="162" t="str">
        <f>CHOOSE(MONTH(H1524), "Janvier", "Fevrier", "Mars", "Avril", "Mai", "Juin", "Juillet", "Aout", "Septembre", "Octobre", "Novembre", "Decembre")</f>
        <v>Novembre</v>
      </c>
      <c r="H1524" s="153">
        <v>42698</v>
      </c>
      <c r="I1524" s="84" t="s">
        <v>1051</v>
      </c>
      <c r="J1524" s="162" t="s">
        <v>1052</v>
      </c>
      <c r="K1524" s="162" t="s">
        <v>1058</v>
      </c>
      <c r="L1524" s="72"/>
      <c r="M1524" s="80" t="str">
        <f>IFERROR(VLOOKUP(K1524,REFERENCES!R:S,2,FALSE),"")</f>
        <v>Nombre</v>
      </c>
      <c r="N1524" s="75">
        <v>782</v>
      </c>
      <c r="O1524" s="75"/>
      <c r="P1524" s="75"/>
      <c r="Q1524" s="75"/>
      <c r="R1524" s="79">
        <v>1955</v>
      </c>
      <c r="S1524" s="75">
        <v>391</v>
      </c>
      <c r="U1524" s="162" t="s">
        <v>17</v>
      </c>
      <c r="V1524" s="162" t="s">
        <v>275</v>
      </c>
      <c r="W1524" s="86"/>
      <c r="X1524" s="166"/>
      <c r="AB1524" s="162" t="str">
        <f>UPPER(LEFT(A1524,3)&amp;YEAR(H1524)&amp;MONTH(H1524)&amp;DAY((H1524))&amp;LEFT(U1524,2)&amp;LEFT(V1524,2)&amp;LEFT(W1524,2))</f>
        <v>INT20161124GRRO</v>
      </c>
      <c r="AC1524" s="162">
        <f>COUNTIF($AB$4:$AB$297,AB1524)</f>
        <v>0</v>
      </c>
      <c r="AD1524" s="162" t="str">
        <f>VLOOKUP(U1524,NIVEAUXADMIN!A:B,2,FALSE)</f>
        <v>HT08</v>
      </c>
      <c r="AE1524" s="162" t="str">
        <f>VLOOKUP(V1524,NIVEAUXADMIN!E:F,2,FALSE)</f>
        <v>HT08832</v>
      </c>
      <c r="AF1524" s="162" t="e">
        <f>VLOOKUP(W1524,NIVEAUXADMIN!I:J,2,FALSE)</f>
        <v>#N/A</v>
      </c>
      <c r="AG1524" s="162">
        <f>IF(SUMPRODUCT(($A$4:$A1524=A1524)*($V$4:$V1524=V1524))&gt;1,0,1)</f>
        <v>0</v>
      </c>
    </row>
    <row r="1525" spans="1:33" s="162" customFormat="1" ht="15" customHeight="1">
      <c r="A1525" s="162" t="s">
        <v>2909</v>
      </c>
      <c r="B1525" s="162" t="s">
        <v>44</v>
      </c>
      <c r="C1525" s="162" t="s">
        <v>38</v>
      </c>
      <c r="D1525" s="162" t="s">
        <v>2702</v>
      </c>
      <c r="F1525" s="162" t="s">
        <v>16</v>
      </c>
      <c r="G1525" s="162" t="str">
        <f>CHOOSE(MONTH(H1525), "Janvier", "Fevrier", "Mars", "Avril", "Mai", "Juin", "Juillet", "Aout", "Septembre", "Octobre", "Novembre", "Decembre")</f>
        <v>Decembre</v>
      </c>
      <c r="H1525" s="153">
        <v>42705</v>
      </c>
      <c r="I1525" s="84" t="s">
        <v>1051</v>
      </c>
      <c r="J1525" s="162" t="s">
        <v>1052</v>
      </c>
      <c r="K1525" s="162" t="s">
        <v>1058</v>
      </c>
      <c r="L1525" s="72"/>
      <c r="M1525" s="80" t="str">
        <f>IFERROR(VLOOKUP(K1525,REFERENCES!R:S,2,FALSE),"")</f>
        <v>Nombre</v>
      </c>
      <c r="N1525" s="75">
        <v>1096</v>
      </c>
      <c r="O1525" s="75"/>
      <c r="P1525" s="75"/>
      <c r="Q1525" s="75"/>
      <c r="R1525" s="79">
        <v>2740</v>
      </c>
      <c r="S1525" s="75">
        <v>548</v>
      </c>
      <c r="U1525" s="162" t="s">
        <v>17</v>
      </c>
      <c r="V1525" s="162" t="s">
        <v>248</v>
      </c>
      <c r="W1525" s="86"/>
      <c r="X1525" s="166"/>
      <c r="AB1525" s="162" t="str">
        <f>UPPER(LEFT(A1525,3)&amp;YEAR(H1525)&amp;MONTH(H1525)&amp;DAY((H1525))&amp;LEFT(U1525,2)&amp;LEFT(V1525,2)&amp;LEFT(W1525,2))</f>
        <v>INT2016121GRBE</v>
      </c>
      <c r="AC1525" s="162">
        <f>COUNTIF($AB$4:$AB$297,AB1525)</f>
        <v>0</v>
      </c>
      <c r="AD1525" s="162" t="str">
        <f>VLOOKUP(U1525,NIVEAUXADMIN!A:B,2,FALSE)</f>
        <v>HT08</v>
      </c>
      <c r="AE1525" s="162" t="str">
        <f>VLOOKUP(V1525,NIVEAUXADMIN!E:F,2,FALSE)</f>
        <v>HT08833</v>
      </c>
      <c r="AF1525" s="162" t="e">
        <f>VLOOKUP(W1525,NIVEAUXADMIN!I:J,2,FALSE)</f>
        <v>#N/A</v>
      </c>
      <c r="AG1525" s="162">
        <f>IF(SUMPRODUCT(($A$4:$A1525=A1525)*($V$4:$V1525=V1525))&gt;1,0,1)</f>
        <v>0</v>
      </c>
    </row>
    <row r="1526" spans="1:33" s="162" customFormat="1" ht="15" customHeight="1">
      <c r="A1526" s="162" t="s">
        <v>2909</v>
      </c>
      <c r="B1526" s="162" t="s">
        <v>44</v>
      </c>
      <c r="C1526" s="162" t="s">
        <v>38</v>
      </c>
      <c r="D1526" s="162" t="s">
        <v>2702</v>
      </c>
      <c r="F1526" s="162" t="s">
        <v>16</v>
      </c>
      <c r="G1526" s="162" t="str">
        <f>CHOOSE(MONTH(H1526), "Janvier", "Fevrier", "Mars", "Avril", "Mai", "Juin", "Juillet", "Aout", "Septembre", "Octobre", "Novembre", "Decembre")</f>
        <v>Decembre</v>
      </c>
      <c r="H1526" s="153">
        <v>42713</v>
      </c>
      <c r="I1526" s="84" t="s">
        <v>1051</v>
      </c>
      <c r="J1526" s="162" t="s">
        <v>1052</v>
      </c>
      <c r="K1526" s="162" t="s">
        <v>1058</v>
      </c>
      <c r="L1526" s="72"/>
      <c r="M1526" s="80" t="str">
        <f>IFERROR(VLOOKUP(K1526,REFERENCES!R:S,2,FALSE),"")</f>
        <v>Nombre</v>
      </c>
      <c r="N1526" s="75">
        <v>798</v>
      </c>
      <c r="O1526" s="75"/>
      <c r="P1526" s="75"/>
      <c r="Q1526" s="75"/>
      <c r="R1526" s="79">
        <v>1995</v>
      </c>
      <c r="S1526" s="75">
        <v>399</v>
      </c>
      <c r="U1526" s="162" t="s">
        <v>17</v>
      </c>
      <c r="V1526" s="162" t="s">
        <v>236</v>
      </c>
      <c r="W1526" s="86"/>
      <c r="X1526" s="166"/>
      <c r="AB1526" s="162" t="str">
        <f>UPPER(LEFT(A1526,3)&amp;YEAR(H1526)&amp;MONTH(H1526)&amp;DAY((H1526))&amp;LEFT(U1526,2)&amp;LEFT(V1526,2)&amp;LEFT(W1526,2))</f>
        <v>INT2016129GRAN</v>
      </c>
      <c r="AC1526" s="162">
        <f>COUNTIF($AB$4:$AB$297,AB1526)</f>
        <v>0</v>
      </c>
      <c r="AD1526" s="162" t="str">
        <f>VLOOKUP(U1526,NIVEAUXADMIN!A:B,2,FALSE)</f>
        <v>HT08</v>
      </c>
      <c r="AE1526" s="162" t="str">
        <f>VLOOKUP(V1526,NIVEAUXADMIN!E:F,2,FALSE)</f>
        <v>HT08821</v>
      </c>
      <c r="AF1526" s="162" t="e">
        <f>VLOOKUP(W1526,NIVEAUXADMIN!I:J,2,FALSE)</f>
        <v>#N/A</v>
      </c>
      <c r="AG1526" s="162">
        <f>IF(SUMPRODUCT(($A$4:$A1526=A1526)*($V$4:$V1526=V1526))&gt;1,0,1)</f>
        <v>0</v>
      </c>
    </row>
    <row r="1527" spans="1:33" s="162" customFormat="1" ht="15" customHeight="1">
      <c r="A1527" s="162" t="s">
        <v>2909</v>
      </c>
      <c r="B1527" s="162" t="s">
        <v>44</v>
      </c>
      <c r="C1527" s="162" t="s">
        <v>38</v>
      </c>
      <c r="D1527" s="162" t="s">
        <v>2702</v>
      </c>
      <c r="F1527" s="162" t="s">
        <v>16</v>
      </c>
      <c r="G1527" s="162" t="str">
        <f>CHOOSE(MONTH(H1527), "Janvier", "Fevrier", "Mars", "Avril", "Mai", "Juin", "Juillet", "Aout", "Septembre", "Octobre", "Novembre", "Decembre")</f>
        <v>Decembre</v>
      </c>
      <c r="H1527" s="153">
        <v>42713</v>
      </c>
      <c r="I1527" s="84" t="s">
        <v>1051</v>
      </c>
      <c r="J1527" s="162" t="s">
        <v>1052</v>
      </c>
      <c r="K1527" s="162" t="s">
        <v>1058</v>
      </c>
      <c r="L1527" s="72"/>
      <c r="M1527" s="80" t="str">
        <f>IFERROR(VLOOKUP(K1527,REFERENCES!R:S,2,FALSE),"")</f>
        <v>Nombre</v>
      </c>
      <c r="N1527" s="75">
        <v>18</v>
      </c>
      <c r="O1527" s="75"/>
      <c r="P1527" s="75"/>
      <c r="Q1527" s="75"/>
      <c r="R1527" s="79">
        <v>45</v>
      </c>
      <c r="S1527" s="75">
        <v>9</v>
      </c>
      <c r="U1527" s="162" t="s">
        <v>17</v>
      </c>
      <c r="V1527" s="162" t="s">
        <v>236</v>
      </c>
      <c r="W1527" s="86"/>
      <c r="X1527" s="166"/>
      <c r="AB1527" s="162" t="str">
        <f>UPPER(LEFT(A1527,3)&amp;YEAR(H1527)&amp;MONTH(H1527)&amp;DAY((H1527))&amp;LEFT(U1527,2)&amp;LEFT(V1527,2)&amp;LEFT(W1527,2))</f>
        <v>INT2016129GRAN</v>
      </c>
      <c r="AC1527" s="162">
        <f>COUNTIF($AB$4:$AB$297,AB1527)</f>
        <v>0</v>
      </c>
      <c r="AD1527" s="162" t="str">
        <f>VLOOKUP(U1527,NIVEAUXADMIN!A:B,2,FALSE)</f>
        <v>HT08</v>
      </c>
      <c r="AE1527" s="162" t="str">
        <f>VLOOKUP(V1527,NIVEAUXADMIN!E:F,2,FALSE)</f>
        <v>HT08821</v>
      </c>
      <c r="AF1527" s="162" t="e">
        <f>VLOOKUP(W1527,NIVEAUXADMIN!I:J,2,FALSE)</f>
        <v>#N/A</v>
      </c>
      <c r="AG1527" s="162">
        <f>IF(SUMPRODUCT(($A$4:$A1527=A1527)*($V$4:$V1527=V1527))&gt;1,0,1)</f>
        <v>0</v>
      </c>
    </row>
    <row r="1528" spans="1:33" s="162" customFormat="1" ht="15" customHeight="1">
      <c r="A1528" s="162" t="s">
        <v>2909</v>
      </c>
      <c r="B1528" s="162" t="s">
        <v>44</v>
      </c>
      <c r="C1528" s="162" t="s">
        <v>38</v>
      </c>
      <c r="D1528" s="162" t="s">
        <v>2702</v>
      </c>
      <c r="F1528" s="162" t="s">
        <v>16</v>
      </c>
      <c r="G1528" s="162" t="str">
        <f>CHOOSE(MONTH(H1528), "Janvier", "Fevrier", "Mars", "Avril", "Mai", "Juin", "Juillet", "Aout", "Septembre", "Octobre", "Novembre", "Decembre")</f>
        <v>Decembre</v>
      </c>
      <c r="H1528" s="153">
        <v>42715</v>
      </c>
      <c r="I1528" s="84" t="s">
        <v>1051</v>
      </c>
      <c r="J1528" s="162" t="s">
        <v>1052</v>
      </c>
      <c r="K1528" s="162" t="s">
        <v>1058</v>
      </c>
      <c r="L1528" s="72"/>
      <c r="M1528" s="80" t="str">
        <f>IFERROR(VLOOKUP(K1528,REFERENCES!R:S,2,FALSE),"")</f>
        <v>Nombre</v>
      </c>
      <c r="N1528" s="75">
        <v>1178</v>
      </c>
      <c r="O1528" s="75"/>
      <c r="P1528" s="75"/>
      <c r="Q1528" s="75"/>
      <c r="R1528" s="79">
        <v>2945</v>
      </c>
      <c r="S1528" s="75">
        <v>589</v>
      </c>
      <c r="U1528" s="162" t="s">
        <v>17</v>
      </c>
      <c r="V1528" s="162" t="s">
        <v>266</v>
      </c>
      <c r="W1528" s="86"/>
      <c r="X1528" s="166"/>
      <c r="AB1528" s="162" t="str">
        <f>UPPER(LEFT(A1528,3)&amp;YEAR(H1528)&amp;MONTH(H1528)&amp;DAY((H1528))&amp;LEFT(U1528,2)&amp;LEFT(V1528,2)&amp;LEFT(W1528,2))</f>
        <v>INT20161211GRLE</v>
      </c>
      <c r="AC1528" s="162">
        <f>COUNTIF($AB$4:$AB$297,AB1528)</f>
        <v>0</v>
      </c>
      <c r="AD1528" s="162" t="str">
        <f>VLOOKUP(U1528,NIVEAUXADMIN!A:B,2,FALSE)</f>
        <v>HT08</v>
      </c>
      <c r="AE1528" s="162" t="str">
        <f>VLOOKUP(V1528,NIVEAUXADMIN!E:F,2,FALSE)</f>
        <v>HT08823</v>
      </c>
      <c r="AF1528" s="162" t="e">
        <f>VLOOKUP(W1528,NIVEAUXADMIN!I:J,2,FALSE)</f>
        <v>#N/A</v>
      </c>
      <c r="AG1528" s="162">
        <f>IF(SUMPRODUCT(($A$4:$A1528=A1528)*($V$4:$V1528=V1528))&gt;1,0,1)</f>
        <v>0</v>
      </c>
    </row>
    <row r="1529" spans="1:33" s="162" customFormat="1" ht="15" customHeight="1">
      <c r="A1529" s="162" t="s">
        <v>2909</v>
      </c>
      <c r="B1529" s="162" t="s">
        <v>44</v>
      </c>
      <c r="C1529" s="162" t="s">
        <v>38</v>
      </c>
      <c r="D1529" s="162" t="s">
        <v>2702</v>
      </c>
      <c r="F1529" s="162" t="s">
        <v>16</v>
      </c>
      <c r="G1529" s="162" t="str">
        <f>CHOOSE(MONTH(H1529), "Janvier", "Fevrier", "Mars", "Avril", "Mai", "Juin", "Juillet", "Aout", "Septembre", "Octobre", "Novembre", "Decembre")</f>
        <v>Janvier</v>
      </c>
      <c r="H1529" s="153">
        <v>42758</v>
      </c>
      <c r="I1529" s="84" t="s">
        <v>1049</v>
      </c>
      <c r="J1529" s="162" t="s">
        <v>1053</v>
      </c>
      <c r="K1529" s="162" t="s">
        <v>1065</v>
      </c>
      <c r="L1529" s="72" t="s">
        <v>2892</v>
      </c>
      <c r="M1529" s="80" t="str">
        <f>IFERROR(VLOOKUP(K1529,REFERENCES!R:S,2,FALSE),"")</f>
        <v>N/A</v>
      </c>
      <c r="N1529" s="175"/>
      <c r="O1529" s="175"/>
      <c r="P1529" s="175"/>
      <c r="Q1529" s="175"/>
      <c r="R1529" s="79"/>
      <c r="S1529" s="75"/>
      <c r="U1529" s="162" t="s">
        <v>174</v>
      </c>
      <c r="V1529" s="162" t="s">
        <v>497</v>
      </c>
      <c r="W1529" s="73"/>
      <c r="X1529" s="73"/>
      <c r="AA1529" s="162" t="s">
        <v>2893</v>
      </c>
      <c r="AB1529" s="162" t="str">
        <f>UPPER(LEFT(A1529,3)&amp;YEAR(H1529)&amp;MONTH(H1529)&amp;DAY((H1529))&amp;LEFT(U1529,2)&amp;LEFT(V1529,2)&amp;LEFT(W1529,2))</f>
        <v>INT2017123OUPO</v>
      </c>
      <c r="AC1529" s="162">
        <f>COUNTIF($AB$4:$AB$297,AB1529)</f>
        <v>0</v>
      </c>
      <c r="AD1529" s="162" t="str">
        <f>VLOOKUP(U1529,NIVEAUXADMIN!A:B,2,FALSE)</f>
        <v>HT01</v>
      </c>
      <c r="AE1529" s="162" t="str">
        <f>VLOOKUP(V1529,NIVEAUXADMIN!E:F,2,FALSE)</f>
        <v>HT01111</v>
      </c>
      <c r="AF1529" s="162" t="e">
        <f>VLOOKUP(W1529,NIVEAUXADMIN!I:J,2,FALSE)</f>
        <v>#N/A</v>
      </c>
      <c r="AG1529" s="162">
        <f>IF(SUMPRODUCT(($A$4:$A1529=A1529)*($V$4:$V1529=V1529))&gt;1,0,1)</f>
        <v>1</v>
      </c>
    </row>
    <row r="1530" spans="1:33" s="162" customFormat="1" ht="15" customHeight="1">
      <c r="A1530" s="162" t="s">
        <v>2909</v>
      </c>
      <c r="B1530" s="162" t="s">
        <v>44</v>
      </c>
      <c r="C1530" s="162" t="s">
        <v>38</v>
      </c>
      <c r="D1530" s="162" t="s">
        <v>2702</v>
      </c>
      <c r="F1530" s="162" t="s">
        <v>16</v>
      </c>
      <c r="G1530" s="162" t="str">
        <f>CHOOSE(MONTH(H1530), "Janvier", "Fevrier", "Mars", "Avril", "Mai", "Juin", "Juillet", "Aout", "Septembre", "Octobre", "Novembre", "Decembre")</f>
        <v>Janvier</v>
      </c>
      <c r="H1530" s="153">
        <v>42758</v>
      </c>
      <c r="I1530" s="84" t="s">
        <v>1050</v>
      </c>
      <c r="J1530" s="162" t="s">
        <v>1028</v>
      </c>
      <c r="K1530" s="162" t="s">
        <v>1028</v>
      </c>
      <c r="L1530" s="72"/>
      <c r="M1530" s="80" t="str">
        <f>IFERROR(VLOOKUP(K1530,REFERENCES!R:S,2,FALSE),"")</f>
        <v>N/A</v>
      </c>
      <c r="N1530" s="175"/>
      <c r="O1530" s="175"/>
      <c r="P1530" s="175"/>
      <c r="Q1530" s="175"/>
      <c r="R1530" s="79"/>
      <c r="S1530" s="75"/>
      <c r="U1530" s="162" t="s">
        <v>174</v>
      </c>
      <c r="V1530" s="162" t="s">
        <v>497</v>
      </c>
      <c r="W1530" s="73"/>
      <c r="X1530" s="73"/>
      <c r="AA1530" s="162" t="s">
        <v>2893</v>
      </c>
      <c r="AB1530" s="162" t="str">
        <f>UPPER(LEFT(A1530,3)&amp;YEAR(H1530)&amp;MONTH(H1530)&amp;DAY((H1530))&amp;LEFT(U1530,2)&amp;LEFT(V1530,2)&amp;LEFT(W1530,2))</f>
        <v>INT2017123OUPO</v>
      </c>
      <c r="AC1530" s="162">
        <f>COUNTIF($AB$4:$AB$297,AB1530)</f>
        <v>0</v>
      </c>
      <c r="AD1530" s="162" t="str">
        <f>VLOOKUP(U1530,NIVEAUXADMIN!A:B,2,FALSE)</f>
        <v>HT01</v>
      </c>
      <c r="AE1530" s="162" t="str">
        <f>VLOOKUP(V1530,NIVEAUXADMIN!E:F,2,FALSE)</f>
        <v>HT01111</v>
      </c>
      <c r="AF1530" s="162" t="e">
        <f>VLOOKUP(W1530,NIVEAUXADMIN!I:J,2,FALSE)</f>
        <v>#N/A</v>
      </c>
      <c r="AG1530" s="162">
        <f>IF(SUMPRODUCT(($A$4:$A1530=A1530)*($V$4:$V1530=V1530))&gt;1,0,1)</f>
        <v>0</v>
      </c>
    </row>
    <row r="1531" spans="1:33" s="162" customFormat="1" ht="15" customHeight="1">
      <c r="A1531" s="162" t="s">
        <v>2909</v>
      </c>
      <c r="B1531" s="162" t="s">
        <v>44</v>
      </c>
      <c r="C1531" s="162" t="s">
        <v>38</v>
      </c>
      <c r="D1531" s="162" t="s">
        <v>2702</v>
      </c>
      <c r="F1531" s="162" t="s">
        <v>16</v>
      </c>
      <c r="G1531" s="162" t="str">
        <f>CHOOSE(MONTH(H1531), "Janvier", "Fevrier", "Mars", "Avril", "Mai", "Juin", "Juillet", "Aout", "Septembre", "Octobre", "Novembre", "Decembre")</f>
        <v>Fevrier</v>
      </c>
      <c r="H1531" s="153">
        <v>42774</v>
      </c>
      <c r="I1531" s="84" t="s">
        <v>1049</v>
      </c>
      <c r="J1531" s="162" t="s">
        <v>1053</v>
      </c>
      <c r="K1531" s="162" t="s">
        <v>1065</v>
      </c>
      <c r="L1531" s="72" t="s">
        <v>2892</v>
      </c>
      <c r="M1531" s="80" t="str">
        <f>IFERROR(VLOOKUP(K1531,REFERENCES!R:S,2,FALSE),"")</f>
        <v>N/A</v>
      </c>
      <c r="N1531" s="175"/>
      <c r="O1531" s="175"/>
      <c r="P1531" s="175"/>
      <c r="Q1531" s="175"/>
      <c r="R1531" s="79"/>
      <c r="S1531" s="75"/>
      <c r="U1531" s="162" t="s">
        <v>17</v>
      </c>
      <c r="V1531" s="162" t="s">
        <v>258</v>
      </c>
      <c r="W1531" s="73"/>
      <c r="X1531" s="73"/>
      <c r="AA1531" s="162" t="s">
        <v>2893</v>
      </c>
      <c r="AB1531" s="162" t="str">
        <f>UPPER(LEFT(A1531,3)&amp;YEAR(H1531)&amp;MONTH(H1531)&amp;DAY((H1531))&amp;LEFT(U1531,2)&amp;LEFT(V1531,2)&amp;LEFT(W1531,2))</f>
        <v>INT201728GRCO</v>
      </c>
      <c r="AC1531" s="162">
        <f>COUNTIF($AB$4:$AB$297,AB1531)</f>
        <v>0</v>
      </c>
      <c r="AD1531" s="162" t="str">
        <f>VLOOKUP(U1531,NIVEAUXADMIN!A:B,2,FALSE)</f>
        <v>HT08</v>
      </c>
      <c r="AE1531" s="162" t="str">
        <f>VLOOKUP(V1531,NIVEAUXADMIN!E:F,2,FALSE)</f>
        <v>HT08831</v>
      </c>
      <c r="AF1531" s="162" t="e">
        <f>VLOOKUP(W1531,NIVEAUXADMIN!I:J,2,FALSE)</f>
        <v>#N/A</v>
      </c>
      <c r="AG1531" s="162">
        <f>IF(SUMPRODUCT(($A$4:$A1531=A1531)*($V$4:$V1531=V1531))&gt;1,0,1)</f>
        <v>1</v>
      </c>
    </row>
    <row r="1532" spans="1:33" s="162" customFormat="1" ht="15" customHeight="1">
      <c r="A1532" s="162" t="s">
        <v>2909</v>
      </c>
      <c r="B1532" s="162" t="s">
        <v>44</v>
      </c>
      <c r="C1532" s="162" t="s">
        <v>38</v>
      </c>
      <c r="D1532" s="162" t="s">
        <v>2702</v>
      </c>
      <c r="F1532" s="162" t="s">
        <v>16</v>
      </c>
      <c r="G1532" s="162" t="str">
        <f>CHOOSE(MONTH(H1532), "Janvier", "Fevrier", "Mars", "Avril", "Mai", "Juin", "Juillet", "Aout", "Septembre", "Octobre", "Novembre", "Decembre")</f>
        <v>Fevrier</v>
      </c>
      <c r="H1532" s="153">
        <v>42774</v>
      </c>
      <c r="I1532" s="84" t="s">
        <v>1050</v>
      </c>
      <c r="J1532" s="162" t="s">
        <v>1028</v>
      </c>
      <c r="K1532" s="162" t="s">
        <v>1028</v>
      </c>
      <c r="L1532" s="72"/>
      <c r="M1532" s="80" t="str">
        <f>IFERROR(VLOOKUP(K1532,REFERENCES!R:S,2,FALSE),"")</f>
        <v>N/A</v>
      </c>
      <c r="N1532" s="175"/>
      <c r="O1532" s="175"/>
      <c r="P1532" s="175"/>
      <c r="Q1532" s="175"/>
      <c r="R1532" s="79"/>
      <c r="S1532" s="75"/>
      <c r="U1532" s="162" t="s">
        <v>17</v>
      </c>
      <c r="V1532" s="162" t="s">
        <v>258</v>
      </c>
      <c r="W1532" s="73"/>
      <c r="X1532" s="73"/>
      <c r="AA1532" s="162" t="s">
        <v>2893</v>
      </c>
      <c r="AB1532" s="162" t="str">
        <f>UPPER(LEFT(A1532,3)&amp;YEAR(H1532)&amp;MONTH(H1532)&amp;DAY((H1532))&amp;LEFT(U1532,2)&amp;LEFT(V1532,2)&amp;LEFT(W1532,2))</f>
        <v>INT201728GRCO</v>
      </c>
      <c r="AC1532" s="162">
        <f>COUNTIF($AB$4:$AB$297,AB1532)</f>
        <v>0</v>
      </c>
      <c r="AD1532" s="162" t="str">
        <f>VLOOKUP(U1532,NIVEAUXADMIN!A:B,2,FALSE)</f>
        <v>HT08</v>
      </c>
      <c r="AE1532" s="162" t="str">
        <f>VLOOKUP(V1532,NIVEAUXADMIN!E:F,2,FALSE)</f>
        <v>HT08831</v>
      </c>
      <c r="AF1532" s="162" t="e">
        <f>VLOOKUP(W1532,NIVEAUXADMIN!I:J,2,FALSE)</f>
        <v>#N/A</v>
      </c>
      <c r="AG1532" s="162">
        <f>IF(SUMPRODUCT(($A$4:$A1532=A1532)*($V$4:$V1532=V1532))&gt;1,0,1)</f>
        <v>0</v>
      </c>
    </row>
    <row r="1533" spans="1:33" s="162" customFormat="1" ht="15" customHeight="1">
      <c r="A1533" s="162" t="s">
        <v>2909</v>
      </c>
      <c r="B1533" s="162" t="s">
        <v>44</v>
      </c>
      <c r="C1533" s="162" t="s">
        <v>38</v>
      </c>
      <c r="D1533" s="162" t="s">
        <v>2702</v>
      </c>
      <c r="F1533" s="162" t="s">
        <v>16</v>
      </c>
      <c r="G1533" s="162" t="str">
        <f>CHOOSE(MONTH(H1533), "Janvier", "Fevrier", "Mars", "Avril", "Mai", "Juin", "Juillet", "Aout", "Septembre", "Octobre", "Novembre", "Decembre")</f>
        <v>Fevrier</v>
      </c>
      <c r="H1533" s="153">
        <v>42769</v>
      </c>
      <c r="I1533" s="84" t="s">
        <v>1049</v>
      </c>
      <c r="J1533" s="162" t="s">
        <v>1053</v>
      </c>
      <c r="K1533" s="162" t="s">
        <v>1065</v>
      </c>
      <c r="L1533" s="72" t="s">
        <v>2892</v>
      </c>
      <c r="M1533" s="80" t="str">
        <f>IFERROR(VLOOKUP(K1533,REFERENCES!R:S,2,FALSE),"")</f>
        <v>N/A</v>
      </c>
      <c r="N1533" s="175"/>
      <c r="O1533" s="175"/>
      <c r="P1533" s="175"/>
      <c r="Q1533" s="175"/>
      <c r="R1533" s="79"/>
      <c r="S1533" s="75"/>
      <c r="U1533" s="162" t="s">
        <v>174</v>
      </c>
      <c r="V1533" s="162" t="s">
        <v>497</v>
      </c>
      <c r="W1533" s="73"/>
      <c r="X1533" s="73"/>
      <c r="AA1533" s="162" t="s">
        <v>2893</v>
      </c>
      <c r="AB1533" s="162" t="str">
        <f>UPPER(LEFT(A1533,3)&amp;YEAR(H1533)&amp;MONTH(H1533)&amp;DAY((H1533))&amp;LEFT(U1533,2)&amp;LEFT(V1533,2)&amp;LEFT(W1533,2))</f>
        <v>INT201723OUPO</v>
      </c>
      <c r="AC1533" s="162">
        <f>COUNTIF($AB$4:$AB$297,AB1533)</f>
        <v>0</v>
      </c>
      <c r="AD1533" s="162" t="str">
        <f>VLOOKUP(U1533,NIVEAUXADMIN!A:B,2,FALSE)</f>
        <v>HT01</v>
      </c>
      <c r="AE1533" s="162" t="str">
        <f>VLOOKUP(V1533,NIVEAUXADMIN!E:F,2,FALSE)</f>
        <v>HT01111</v>
      </c>
      <c r="AF1533" s="162" t="e">
        <f>VLOOKUP(W1533,NIVEAUXADMIN!I:J,2,FALSE)</f>
        <v>#N/A</v>
      </c>
      <c r="AG1533" s="162">
        <f>IF(SUMPRODUCT(($A$4:$A1533=A1533)*($V$4:$V1533=V1533))&gt;1,0,1)</f>
        <v>0</v>
      </c>
    </row>
    <row r="1534" spans="1:33" s="162" customFormat="1" ht="15" customHeight="1">
      <c r="A1534" s="162" t="s">
        <v>2909</v>
      </c>
      <c r="B1534" s="162" t="s">
        <v>44</v>
      </c>
      <c r="C1534" s="162" t="s">
        <v>38</v>
      </c>
      <c r="D1534" s="162" t="s">
        <v>2702</v>
      </c>
      <c r="F1534" s="162" t="s">
        <v>16</v>
      </c>
      <c r="G1534" s="162" t="str">
        <f>CHOOSE(MONTH(H1534), "Janvier", "Fevrier", "Mars", "Avril", "Mai", "Juin", "Juillet", "Aout", "Septembre", "Octobre", "Novembre", "Decembre")</f>
        <v>Fevrier</v>
      </c>
      <c r="H1534" s="153">
        <v>42769</v>
      </c>
      <c r="I1534" s="84" t="s">
        <v>1050</v>
      </c>
      <c r="J1534" s="162" t="s">
        <v>1028</v>
      </c>
      <c r="K1534" s="162" t="s">
        <v>1028</v>
      </c>
      <c r="L1534" s="72"/>
      <c r="M1534" s="80" t="str">
        <f>IFERROR(VLOOKUP(K1534,REFERENCES!R:S,2,FALSE),"")</f>
        <v>N/A</v>
      </c>
      <c r="N1534" s="175"/>
      <c r="O1534" s="175"/>
      <c r="P1534" s="175"/>
      <c r="Q1534" s="175"/>
      <c r="R1534" s="79"/>
      <c r="S1534" s="75"/>
      <c r="U1534" s="162" t="s">
        <v>174</v>
      </c>
      <c r="V1534" s="162" t="s">
        <v>497</v>
      </c>
      <c r="W1534" s="73"/>
      <c r="X1534" s="73"/>
      <c r="AA1534" s="162" t="s">
        <v>2893</v>
      </c>
      <c r="AB1534" s="162" t="str">
        <f>UPPER(LEFT(A1534,3)&amp;YEAR(H1534)&amp;MONTH(H1534)&amp;DAY((H1534))&amp;LEFT(U1534,2)&amp;LEFT(V1534,2)&amp;LEFT(W1534,2))</f>
        <v>INT201723OUPO</v>
      </c>
      <c r="AC1534" s="162">
        <f>COUNTIF($AB$4:$AB$297,AB1534)</f>
        <v>0</v>
      </c>
      <c r="AD1534" s="162" t="str">
        <f>VLOOKUP(U1534,NIVEAUXADMIN!A:B,2,FALSE)</f>
        <v>HT01</v>
      </c>
      <c r="AE1534" s="162" t="str">
        <f>VLOOKUP(V1534,NIVEAUXADMIN!E:F,2,FALSE)</f>
        <v>HT01111</v>
      </c>
      <c r="AF1534" s="162" t="e">
        <f>VLOOKUP(W1534,NIVEAUXADMIN!I:J,2,FALSE)</f>
        <v>#N/A</v>
      </c>
      <c r="AG1534" s="162">
        <f>IF(SUMPRODUCT(($A$4:$A1534=A1534)*($V$4:$V1534=V1534))&gt;1,0,1)</f>
        <v>0</v>
      </c>
    </row>
    <row r="1535" spans="1:33" s="162" customFormat="1" ht="15" customHeight="1">
      <c r="A1535" s="162" t="s">
        <v>2909</v>
      </c>
      <c r="B1535" s="162" t="s">
        <v>44</v>
      </c>
      <c r="C1535" s="162" t="s">
        <v>38</v>
      </c>
      <c r="D1535" s="162" t="s">
        <v>2702</v>
      </c>
      <c r="F1535" s="162" t="s">
        <v>19</v>
      </c>
      <c r="G1535" s="162" t="str">
        <f>CHOOSE(MONTH(H1535), "Janvier", "Fevrier", "Mars", "Avril", "Mai", "Juin", "Juillet", "Aout", "Septembre", "Octobre", "Novembre", "Decembre")</f>
        <v>Avril</v>
      </c>
      <c r="H1535" s="153">
        <v>42828</v>
      </c>
      <c r="I1535" s="84" t="s">
        <v>1049</v>
      </c>
      <c r="J1535" s="162" t="s">
        <v>1053</v>
      </c>
      <c r="K1535" s="162" t="s">
        <v>1065</v>
      </c>
      <c r="L1535" s="72" t="s">
        <v>2892</v>
      </c>
      <c r="M1535" s="80" t="str">
        <f>IFERROR(VLOOKUP(K1535,REFERENCES!R:S,2,FALSE),"")</f>
        <v>N/A</v>
      </c>
      <c r="N1535" s="175"/>
      <c r="O1535" s="175"/>
      <c r="P1535" s="175"/>
      <c r="Q1535" s="175"/>
      <c r="R1535" s="79"/>
      <c r="S1535" s="75">
        <v>69</v>
      </c>
      <c r="U1535" s="162" t="s">
        <v>17</v>
      </c>
      <c r="V1535" s="162" t="s">
        <v>236</v>
      </c>
      <c r="W1535" s="73"/>
      <c r="X1535" s="73"/>
      <c r="AA1535" s="162" t="s">
        <v>2893</v>
      </c>
      <c r="AB1535" s="162" t="str">
        <f>UPPER(LEFT(A1535,3)&amp;YEAR(H1535)&amp;MONTH(H1535)&amp;DAY((H1535))&amp;LEFT(U1535,2)&amp;LEFT(V1535,2)&amp;LEFT(W1535,2))</f>
        <v>INT201743GRAN</v>
      </c>
      <c r="AC1535" s="162">
        <f>COUNTIF($AB$4:$AB$297,AB1535)</f>
        <v>0</v>
      </c>
      <c r="AD1535" s="162" t="str">
        <f>VLOOKUP(U1535,NIVEAUXADMIN!A:B,2,FALSE)</f>
        <v>HT08</v>
      </c>
      <c r="AE1535" s="162" t="str">
        <f>VLOOKUP(V1535,NIVEAUXADMIN!E:F,2,FALSE)</f>
        <v>HT08821</v>
      </c>
      <c r="AF1535" s="162" t="e">
        <f>VLOOKUP(W1535,NIVEAUXADMIN!I:J,2,FALSE)</f>
        <v>#N/A</v>
      </c>
      <c r="AG1535" s="162">
        <f>IF(SUMPRODUCT(($A$4:$A1535=A1535)*($V$4:$V1535=V1535))&gt;1,0,1)</f>
        <v>0</v>
      </c>
    </row>
    <row r="1536" spans="1:33" s="162" customFormat="1" ht="15" customHeight="1">
      <c r="A1536" s="162" t="s">
        <v>2909</v>
      </c>
      <c r="B1536" s="162" t="s">
        <v>44</v>
      </c>
      <c r="C1536" s="162" t="s">
        <v>38</v>
      </c>
      <c r="D1536" s="162" t="s">
        <v>2702</v>
      </c>
      <c r="F1536" s="162" t="s">
        <v>19</v>
      </c>
      <c r="G1536" s="162" t="str">
        <f>CHOOSE(MONTH(H1536), "Janvier", "Fevrier", "Mars", "Avril", "Mai", "Juin", "Juillet", "Aout", "Septembre", "Octobre", "Novembre", "Decembre")</f>
        <v>Avril</v>
      </c>
      <c r="H1536" s="153">
        <v>42828</v>
      </c>
      <c r="I1536" s="84" t="s">
        <v>1050</v>
      </c>
      <c r="J1536" s="162" t="s">
        <v>1028</v>
      </c>
      <c r="K1536" s="162" t="s">
        <v>1028</v>
      </c>
      <c r="L1536" s="72"/>
      <c r="M1536" s="80" t="str">
        <f>IFERROR(VLOOKUP(K1536,REFERENCES!R:S,2,FALSE),"")</f>
        <v>N/A</v>
      </c>
      <c r="N1536" s="175"/>
      <c r="O1536" s="175"/>
      <c r="P1536" s="175"/>
      <c r="Q1536" s="175"/>
      <c r="R1536" s="79"/>
      <c r="S1536" s="75">
        <v>69</v>
      </c>
      <c r="U1536" s="162" t="s">
        <v>17</v>
      </c>
      <c r="V1536" s="162" t="s">
        <v>236</v>
      </c>
      <c r="W1536" s="73"/>
      <c r="X1536" s="73"/>
      <c r="AA1536" s="162" t="s">
        <v>2893</v>
      </c>
      <c r="AB1536" s="162" t="str">
        <f>UPPER(LEFT(A1536,3)&amp;YEAR(H1536)&amp;MONTH(H1536)&amp;DAY((H1536))&amp;LEFT(U1536,2)&amp;LEFT(V1536,2)&amp;LEFT(W1536,2))</f>
        <v>INT201743GRAN</v>
      </c>
      <c r="AC1536" s="162">
        <f>COUNTIF($AB$4:$AB$297,AB1536)</f>
        <v>0</v>
      </c>
      <c r="AD1536" s="162" t="str">
        <f>VLOOKUP(U1536,NIVEAUXADMIN!A:B,2,FALSE)</f>
        <v>HT08</v>
      </c>
      <c r="AE1536" s="162" t="str">
        <f>VLOOKUP(V1536,NIVEAUXADMIN!E:F,2,FALSE)</f>
        <v>HT08821</v>
      </c>
      <c r="AF1536" s="162" t="e">
        <f>VLOOKUP(W1536,NIVEAUXADMIN!I:J,2,FALSE)</f>
        <v>#N/A</v>
      </c>
      <c r="AG1536" s="162">
        <f>IF(SUMPRODUCT(($A$4:$A1536=A1536)*($V$4:$V1536=V1536))&gt;1,0,1)</f>
        <v>0</v>
      </c>
    </row>
    <row r="1537" spans="1:33" s="162" customFormat="1" ht="15" customHeight="1">
      <c r="A1537" s="162" t="s">
        <v>2909</v>
      </c>
      <c r="B1537" s="162" t="s">
        <v>44</v>
      </c>
      <c r="C1537" s="162" t="s">
        <v>38</v>
      </c>
      <c r="D1537" s="162" t="s">
        <v>2702</v>
      </c>
      <c r="F1537" s="162" t="s">
        <v>19</v>
      </c>
      <c r="G1537" s="162" t="str">
        <f>CHOOSE(MONTH(H1537), "Janvier", "Fevrier", "Mars", "Avril", "Mai", "Juin", "Juillet", "Aout", "Septembre", "Octobre", "Novembre", "Decembre")</f>
        <v>Avril</v>
      </c>
      <c r="H1537" s="153">
        <v>42828</v>
      </c>
      <c r="I1537" s="84" t="s">
        <v>1049</v>
      </c>
      <c r="J1537" s="162" t="s">
        <v>1053</v>
      </c>
      <c r="K1537" s="162" t="s">
        <v>1065</v>
      </c>
      <c r="L1537" s="72" t="s">
        <v>2892</v>
      </c>
      <c r="M1537" s="80" t="str">
        <f>IFERROR(VLOOKUP(K1537,REFERENCES!R:S,2,FALSE),"")</f>
        <v>N/A</v>
      </c>
      <c r="N1537" s="175"/>
      <c r="O1537" s="175"/>
      <c r="P1537" s="175"/>
      <c r="Q1537" s="175"/>
      <c r="R1537" s="79"/>
      <c r="S1537" s="75">
        <v>81</v>
      </c>
      <c r="U1537" s="162" t="s">
        <v>17</v>
      </c>
      <c r="V1537" s="162" t="s">
        <v>266</v>
      </c>
      <c r="W1537" s="73"/>
      <c r="X1537" s="73"/>
      <c r="AA1537" s="162" t="s">
        <v>2893</v>
      </c>
      <c r="AB1537" s="162" t="str">
        <f>UPPER(LEFT(A1537,3)&amp;YEAR(H1537)&amp;MONTH(H1537)&amp;DAY((H1537))&amp;LEFT(U1537,2)&amp;LEFT(V1537,2)&amp;LEFT(W1537,2))</f>
        <v>INT201743GRLE</v>
      </c>
      <c r="AC1537" s="162">
        <f>COUNTIF($AB$4:$AB$297,AB1537)</f>
        <v>0</v>
      </c>
      <c r="AD1537" s="162" t="str">
        <f>VLOOKUP(U1537,NIVEAUXADMIN!A:B,2,FALSE)</f>
        <v>HT08</v>
      </c>
      <c r="AE1537" s="162" t="str">
        <f>VLOOKUP(V1537,NIVEAUXADMIN!E:F,2,FALSE)</f>
        <v>HT08823</v>
      </c>
      <c r="AF1537" s="162" t="e">
        <f>VLOOKUP(W1537,NIVEAUXADMIN!I:J,2,FALSE)</f>
        <v>#N/A</v>
      </c>
      <c r="AG1537" s="162">
        <f>IF(SUMPRODUCT(($A$4:$A1537=A1537)*($V$4:$V1537=V1537))&gt;1,0,1)</f>
        <v>0</v>
      </c>
    </row>
    <row r="1538" spans="1:33" s="162" customFormat="1" ht="15" customHeight="1">
      <c r="A1538" s="162" t="s">
        <v>2909</v>
      </c>
      <c r="B1538" s="162" t="s">
        <v>44</v>
      </c>
      <c r="C1538" s="162" t="s">
        <v>38</v>
      </c>
      <c r="D1538" s="162" t="s">
        <v>2702</v>
      </c>
      <c r="F1538" s="162" t="s">
        <v>19</v>
      </c>
      <c r="G1538" s="162" t="str">
        <f>CHOOSE(MONTH(H1538), "Janvier", "Fevrier", "Mars", "Avril", "Mai", "Juin", "Juillet", "Aout", "Septembre", "Octobre", "Novembre", "Decembre")</f>
        <v>Avril</v>
      </c>
      <c r="H1538" s="153">
        <v>42828</v>
      </c>
      <c r="I1538" s="84" t="s">
        <v>1050</v>
      </c>
      <c r="J1538" s="162" t="s">
        <v>1028</v>
      </c>
      <c r="K1538" s="162" t="s">
        <v>1028</v>
      </c>
      <c r="L1538" s="72"/>
      <c r="M1538" s="80" t="str">
        <f>IFERROR(VLOOKUP(K1538,REFERENCES!R:S,2,FALSE),"")</f>
        <v>N/A</v>
      </c>
      <c r="N1538" s="175"/>
      <c r="O1538" s="175"/>
      <c r="P1538" s="175"/>
      <c r="Q1538" s="175"/>
      <c r="R1538" s="79"/>
      <c r="S1538" s="75">
        <v>81</v>
      </c>
      <c r="U1538" s="162" t="s">
        <v>17</v>
      </c>
      <c r="V1538" s="162" t="s">
        <v>266</v>
      </c>
      <c r="W1538" s="73"/>
      <c r="X1538" s="73"/>
      <c r="AA1538" s="162" t="s">
        <v>2893</v>
      </c>
      <c r="AB1538" s="162" t="str">
        <f>UPPER(LEFT(A1538,3)&amp;YEAR(H1538)&amp;MONTH(H1538)&amp;DAY((H1538))&amp;LEFT(U1538,2)&amp;LEFT(V1538,2)&amp;LEFT(W1538,2))</f>
        <v>INT201743GRLE</v>
      </c>
      <c r="AC1538" s="162">
        <f>COUNTIF($AB$4:$AB$297,AB1538)</f>
        <v>0</v>
      </c>
      <c r="AD1538" s="162" t="str">
        <f>VLOOKUP(U1538,NIVEAUXADMIN!A:B,2,FALSE)</f>
        <v>HT08</v>
      </c>
      <c r="AE1538" s="162" t="str">
        <f>VLOOKUP(V1538,NIVEAUXADMIN!E:F,2,FALSE)</f>
        <v>HT08823</v>
      </c>
      <c r="AF1538" s="162" t="e">
        <f>VLOOKUP(W1538,NIVEAUXADMIN!I:J,2,FALSE)</f>
        <v>#N/A</v>
      </c>
      <c r="AG1538" s="162">
        <f>IF(SUMPRODUCT(($A$4:$A1538=A1538)*($V$4:$V1538=V1538))&gt;1,0,1)</f>
        <v>0</v>
      </c>
    </row>
    <row r="1539" spans="1:33" s="162" customFormat="1" ht="15" customHeight="1">
      <c r="A1539" s="162" t="s">
        <v>2909</v>
      </c>
      <c r="B1539" s="162" t="s">
        <v>44</v>
      </c>
      <c r="C1539" s="162" t="s">
        <v>38</v>
      </c>
      <c r="D1539" s="162" t="s">
        <v>2894</v>
      </c>
      <c r="F1539" s="162" t="s">
        <v>19</v>
      </c>
      <c r="G1539" s="162" t="str">
        <f>CHOOSE(MONTH(H1539), "Janvier", "Fevrier", "Mars", "Avril", "Mai", "Juin", "Juillet", "Aout", "Septembre", "Octobre", "Novembre", "Decembre")</f>
        <v>Avril</v>
      </c>
      <c r="H1539" s="153">
        <v>42842</v>
      </c>
      <c r="I1539" s="84" t="s">
        <v>1050</v>
      </c>
      <c r="J1539" s="162" t="s">
        <v>1029</v>
      </c>
      <c r="K1539" s="162" t="s">
        <v>1247</v>
      </c>
      <c r="L1539" s="72"/>
      <c r="M1539" s="80" t="str">
        <f>IFERROR(VLOOKUP(K1539,REFERENCES!R:S,2,FALSE),"")</f>
        <v>Nombre de personnes</v>
      </c>
      <c r="N1539" s="175">
        <v>112</v>
      </c>
      <c r="O1539" s="175"/>
      <c r="P1539" s="175"/>
      <c r="Q1539" s="175"/>
      <c r="R1539" s="79"/>
      <c r="S1539" s="75"/>
      <c r="U1539" s="162" t="s">
        <v>17</v>
      </c>
      <c r="V1539" s="162" t="s">
        <v>236</v>
      </c>
      <c r="W1539" s="73"/>
      <c r="X1539" s="73"/>
      <c r="AA1539" s="139" t="s">
        <v>2895</v>
      </c>
      <c r="AB1539" s="162" t="str">
        <f>UPPER(LEFT(A1539,3)&amp;YEAR(H1539)&amp;MONTH(H1539)&amp;DAY((H1539))&amp;LEFT(U1539,2)&amp;LEFT(V1539,2)&amp;LEFT(W1539,2))</f>
        <v>INT2017417GRAN</v>
      </c>
      <c r="AC1539" s="162">
        <f>COUNTIF($AB$4:$AB$297,AB1539)</f>
        <v>0</v>
      </c>
      <c r="AD1539" s="162" t="str">
        <f>VLOOKUP(U1539,NIVEAUXADMIN!A:B,2,FALSE)</f>
        <v>HT08</v>
      </c>
      <c r="AE1539" s="162" t="str">
        <f>VLOOKUP(V1539,NIVEAUXADMIN!E:F,2,FALSE)</f>
        <v>HT08821</v>
      </c>
      <c r="AF1539" s="162" t="e">
        <f>VLOOKUP(W1539,NIVEAUXADMIN!I:J,2,FALSE)</f>
        <v>#N/A</v>
      </c>
      <c r="AG1539" s="162">
        <f>IF(SUMPRODUCT(($A$4:$A1539=A1539)*($V$4:$V1539=V1539))&gt;1,0,1)</f>
        <v>0</v>
      </c>
    </row>
    <row r="1540" spans="1:33" s="162" customFormat="1" ht="15" customHeight="1">
      <c r="A1540" s="162" t="s">
        <v>2909</v>
      </c>
      <c r="B1540" s="162" t="s">
        <v>44</v>
      </c>
      <c r="C1540" s="162" t="s">
        <v>38</v>
      </c>
      <c r="D1540" s="162" t="s">
        <v>2896</v>
      </c>
      <c r="F1540" s="162" t="s">
        <v>19</v>
      </c>
      <c r="G1540" s="162" t="str">
        <f>CHOOSE(MONTH(H1540), "Janvier", "Fevrier", "Mars", "Avril", "Mai", "Juin", "Juillet", "Aout", "Septembre", "Octobre", "Novembre", "Decembre")</f>
        <v>Avril</v>
      </c>
      <c r="H1540" s="153">
        <v>42828</v>
      </c>
      <c r="I1540" s="84" t="s">
        <v>1050</v>
      </c>
      <c r="J1540" s="162" t="s">
        <v>1032</v>
      </c>
      <c r="K1540" s="162" t="s">
        <v>1032</v>
      </c>
      <c r="L1540" s="72"/>
      <c r="M1540" s="80" t="str">
        <f>IFERROR(VLOOKUP(K1540,REFERENCES!R:S,2,FALSE),"")</f>
        <v>N/A</v>
      </c>
      <c r="N1540" s="175"/>
      <c r="O1540" s="175"/>
      <c r="P1540" s="175"/>
      <c r="Q1540" s="175"/>
      <c r="R1540" s="79"/>
      <c r="S1540" s="75"/>
      <c r="U1540" s="162" t="s">
        <v>17</v>
      </c>
      <c r="V1540" s="162" t="s">
        <v>236</v>
      </c>
      <c r="W1540" s="73"/>
      <c r="X1540" s="73"/>
      <c r="AA1540" s="139" t="s">
        <v>2897</v>
      </c>
      <c r="AB1540" s="162" t="str">
        <f>UPPER(LEFT(A1540,3)&amp;YEAR(H1540)&amp;MONTH(H1540)&amp;DAY((H1540))&amp;LEFT(U1540,2)&amp;LEFT(V1540,2)&amp;LEFT(W1540,2))</f>
        <v>INT201743GRAN</v>
      </c>
      <c r="AC1540" s="162">
        <f>COUNTIF($AB$4:$AB$297,AB1540)</f>
        <v>0</v>
      </c>
      <c r="AD1540" s="162" t="str">
        <f>VLOOKUP(U1540,NIVEAUXADMIN!A:B,2,FALSE)</f>
        <v>HT08</v>
      </c>
      <c r="AE1540" s="162" t="str">
        <f>VLOOKUP(V1540,NIVEAUXADMIN!E:F,2,FALSE)</f>
        <v>HT08821</v>
      </c>
      <c r="AF1540" s="162" t="e">
        <f>VLOOKUP(W1540,NIVEAUXADMIN!I:J,2,FALSE)</f>
        <v>#N/A</v>
      </c>
      <c r="AG1540" s="162">
        <f>IF(SUMPRODUCT(($A$4:$A1540=A1540)*($V$4:$V1540=V1540))&gt;1,0,1)</f>
        <v>0</v>
      </c>
    </row>
    <row r="1541" spans="1:33" s="162" customFormat="1" ht="15" customHeight="1">
      <c r="A1541" s="162" t="s">
        <v>2909</v>
      </c>
      <c r="B1541" s="162" t="s">
        <v>44</v>
      </c>
      <c r="C1541" s="162" t="s">
        <v>38</v>
      </c>
      <c r="D1541" s="162" t="s">
        <v>2896</v>
      </c>
      <c r="F1541" s="162" t="s">
        <v>19</v>
      </c>
      <c r="G1541" s="162" t="str">
        <f>CHOOSE(MONTH(H1541), "Janvier", "Fevrier", "Mars", "Avril", "Mai", "Juin", "Juillet", "Aout", "Septembre", "Octobre", "Novembre", "Decembre")</f>
        <v>Avril</v>
      </c>
      <c r="H1541" s="153">
        <v>42828</v>
      </c>
      <c r="I1541" s="84" t="s">
        <v>1050</v>
      </c>
      <c r="J1541" s="162" t="s">
        <v>1032</v>
      </c>
      <c r="K1541" s="162" t="s">
        <v>1032</v>
      </c>
      <c r="L1541" s="72"/>
      <c r="M1541" s="80" t="str">
        <f>IFERROR(VLOOKUP(K1541,REFERENCES!R:S,2,FALSE),"")</f>
        <v>N/A</v>
      </c>
      <c r="N1541" s="175"/>
      <c r="O1541" s="175"/>
      <c r="P1541" s="175"/>
      <c r="Q1541" s="175"/>
      <c r="R1541" s="79"/>
      <c r="S1541" s="75"/>
      <c r="U1541" s="162" t="s">
        <v>17</v>
      </c>
      <c r="V1541" s="162" t="s">
        <v>236</v>
      </c>
      <c r="W1541" s="73"/>
      <c r="X1541" s="73"/>
      <c r="AA1541" s="139" t="s">
        <v>2897</v>
      </c>
      <c r="AB1541" s="162" t="str">
        <f>UPPER(LEFT(A1541,3)&amp;YEAR(H1541)&amp;MONTH(H1541)&amp;DAY((H1541))&amp;LEFT(U1541,2)&amp;LEFT(V1541,2)&amp;LEFT(W1541,2))</f>
        <v>INT201743GRAN</v>
      </c>
      <c r="AC1541" s="162">
        <f>COUNTIF($AB$4:$AB$297,AB1541)</f>
        <v>0</v>
      </c>
      <c r="AD1541" s="162" t="str">
        <f>VLOOKUP(U1541,NIVEAUXADMIN!A:B,2,FALSE)</f>
        <v>HT08</v>
      </c>
      <c r="AE1541" s="162" t="str">
        <f>VLOOKUP(V1541,NIVEAUXADMIN!E:F,2,FALSE)</f>
        <v>HT08821</v>
      </c>
      <c r="AF1541" s="162" t="e">
        <f>VLOOKUP(W1541,NIVEAUXADMIN!I:J,2,FALSE)</f>
        <v>#N/A</v>
      </c>
      <c r="AG1541" s="162">
        <f>IF(SUMPRODUCT(($A$4:$A1541=A1541)*($V$4:$V1541=V1541))&gt;1,0,1)</f>
        <v>0</v>
      </c>
    </row>
    <row r="1542" spans="1:33" s="162" customFormat="1" ht="15" customHeight="1">
      <c r="A1542" s="162" t="s">
        <v>2909</v>
      </c>
      <c r="B1542" s="162" t="s">
        <v>44</v>
      </c>
      <c r="C1542" s="162" t="s">
        <v>38</v>
      </c>
      <c r="D1542" s="162" t="s">
        <v>2894</v>
      </c>
      <c r="F1542" s="162" t="s">
        <v>19</v>
      </c>
      <c r="G1542" s="162" t="str">
        <f>CHOOSE(MONTH(H1542), "Janvier", "Fevrier", "Mars", "Avril", "Mai", "Juin", "Juillet", "Aout", "Septembre", "Octobre", "Novembre", "Decembre")</f>
        <v>Avril</v>
      </c>
      <c r="H1542" s="153">
        <v>42828</v>
      </c>
      <c r="I1542" s="84" t="s">
        <v>1050</v>
      </c>
      <c r="J1542" s="162" t="s">
        <v>1029</v>
      </c>
      <c r="K1542" s="162" t="s">
        <v>1247</v>
      </c>
      <c r="L1542" s="72"/>
      <c r="M1542" s="80" t="str">
        <f>IFERROR(VLOOKUP(K1542,REFERENCES!R:S,2,FALSE),"")</f>
        <v>Nombre de personnes</v>
      </c>
      <c r="N1542" s="175"/>
      <c r="O1542" s="175"/>
      <c r="P1542" s="175"/>
      <c r="Q1542" s="175"/>
      <c r="R1542" s="79"/>
      <c r="S1542" s="75"/>
      <c r="U1542" s="162" t="s">
        <v>17</v>
      </c>
      <c r="V1542" s="162" t="s">
        <v>236</v>
      </c>
      <c r="W1542" s="73"/>
      <c r="X1542" s="73"/>
      <c r="AA1542" s="139" t="s">
        <v>2895</v>
      </c>
      <c r="AB1542" s="162" t="str">
        <f>UPPER(LEFT(A1542,3)&amp;YEAR(H1542)&amp;MONTH(H1542)&amp;DAY((H1542))&amp;LEFT(U1542,2)&amp;LEFT(V1542,2)&amp;LEFT(W1542,2))</f>
        <v>INT201743GRAN</v>
      </c>
      <c r="AC1542" s="162">
        <f>COUNTIF($AB$4:$AB$297,AB1542)</f>
        <v>0</v>
      </c>
      <c r="AD1542" s="162" t="str">
        <f>VLOOKUP(U1542,NIVEAUXADMIN!A:B,2,FALSE)</f>
        <v>HT08</v>
      </c>
      <c r="AE1542" s="162" t="str">
        <f>VLOOKUP(V1542,NIVEAUXADMIN!E:F,2,FALSE)</f>
        <v>HT08821</v>
      </c>
      <c r="AF1542" s="162" t="e">
        <f>VLOOKUP(W1542,NIVEAUXADMIN!I:J,2,FALSE)</f>
        <v>#N/A</v>
      </c>
      <c r="AG1542" s="162">
        <f>IF(SUMPRODUCT(($A$4:$A1542=A1542)*($V$4:$V1542=V1542))&gt;1,0,1)</f>
        <v>0</v>
      </c>
    </row>
    <row r="1543" spans="1:33" s="162" customFormat="1" ht="15" customHeight="1">
      <c r="A1543" s="162" t="s">
        <v>2909</v>
      </c>
      <c r="B1543" s="162" t="s">
        <v>44</v>
      </c>
      <c r="C1543" s="162" t="s">
        <v>38</v>
      </c>
      <c r="D1543" s="162" t="s">
        <v>2894</v>
      </c>
      <c r="F1543" s="162" t="s">
        <v>19</v>
      </c>
      <c r="G1543" s="162" t="str">
        <f>CHOOSE(MONTH(H1543), "Janvier", "Fevrier", "Mars", "Avril", "Mai", "Juin", "Juillet", "Aout", "Septembre", "Octobre", "Novembre", "Decembre")</f>
        <v>Avril</v>
      </c>
      <c r="H1543" s="153">
        <v>42842</v>
      </c>
      <c r="I1543" s="84" t="s">
        <v>1050</v>
      </c>
      <c r="J1543" s="162" t="s">
        <v>1029</v>
      </c>
      <c r="K1543" s="162" t="s">
        <v>1247</v>
      </c>
      <c r="L1543" s="72"/>
      <c r="M1543" s="80" t="str">
        <f>IFERROR(VLOOKUP(K1543,REFERENCES!R:S,2,FALSE),"")</f>
        <v>Nombre de personnes</v>
      </c>
      <c r="N1543" s="175">
        <v>84</v>
      </c>
      <c r="O1543" s="175"/>
      <c r="P1543" s="175"/>
      <c r="Q1543" s="175"/>
      <c r="R1543" s="79"/>
      <c r="S1543" s="75"/>
      <c r="U1543" s="162" t="s">
        <v>17</v>
      </c>
      <c r="V1543" s="162" t="s">
        <v>236</v>
      </c>
      <c r="W1543" s="73"/>
      <c r="X1543" s="73"/>
      <c r="AA1543" s="139" t="s">
        <v>2895</v>
      </c>
      <c r="AB1543" s="162" t="str">
        <f>UPPER(LEFT(A1543,3)&amp;YEAR(H1543)&amp;MONTH(H1543)&amp;DAY((H1543))&amp;LEFT(U1543,2)&amp;LEFT(V1543,2)&amp;LEFT(W1543,2))</f>
        <v>INT2017417GRAN</v>
      </c>
      <c r="AC1543" s="162">
        <f>COUNTIF($AB$4:$AB$297,AB1543)</f>
        <v>0</v>
      </c>
      <c r="AD1543" s="162" t="str">
        <f>VLOOKUP(U1543,NIVEAUXADMIN!A:B,2,FALSE)</f>
        <v>HT08</v>
      </c>
      <c r="AE1543" s="162" t="str">
        <f>VLOOKUP(V1543,NIVEAUXADMIN!E:F,2,FALSE)</f>
        <v>HT08821</v>
      </c>
      <c r="AF1543" s="162" t="e">
        <f>VLOOKUP(W1543,NIVEAUXADMIN!I:J,2,FALSE)</f>
        <v>#N/A</v>
      </c>
      <c r="AG1543" s="162">
        <f>IF(SUMPRODUCT(($A$4:$A1543=A1543)*($V$4:$V1543=V1543))&gt;1,0,1)</f>
        <v>0</v>
      </c>
    </row>
    <row r="1544" spans="1:33" s="162" customFormat="1" ht="15" customHeight="1">
      <c r="A1544" s="162" t="s">
        <v>2909</v>
      </c>
      <c r="B1544" s="162" t="s">
        <v>44</v>
      </c>
      <c r="C1544" s="162" t="s">
        <v>38</v>
      </c>
      <c r="D1544" s="162" t="s">
        <v>2702</v>
      </c>
      <c r="F1544" s="162" t="s">
        <v>19</v>
      </c>
      <c r="G1544" s="162" t="str">
        <f>CHOOSE(MONTH(H1544), "Janvier", "Fevrier", "Mars", "Avril", "Mai", "Juin", "Juillet", "Aout", "Septembre", "Octobre", "Novembre", "Decembre")</f>
        <v>Juin</v>
      </c>
      <c r="H1544" s="153">
        <v>42887</v>
      </c>
      <c r="I1544" s="84" t="s">
        <v>1050</v>
      </c>
      <c r="J1544" s="162" t="s">
        <v>1176</v>
      </c>
      <c r="K1544" s="162" t="s">
        <v>1177</v>
      </c>
      <c r="L1544" s="72"/>
      <c r="M1544" s="80" t="str">
        <f>IFERROR(VLOOKUP(K1544,REFERENCES!R:S,2,FALSE),"")</f>
        <v>Nombre de rencontre</v>
      </c>
      <c r="N1544" s="175"/>
      <c r="O1544" s="175"/>
      <c r="P1544" s="175"/>
      <c r="Q1544" s="175"/>
      <c r="R1544" s="79"/>
      <c r="S1544" s="75">
        <v>671</v>
      </c>
      <c r="U1544" s="162" t="s">
        <v>17</v>
      </c>
      <c r="V1544" s="162" t="s">
        <v>236</v>
      </c>
      <c r="W1544" s="73"/>
      <c r="X1544" s="73"/>
      <c r="AA1544" s="139" t="s">
        <v>2898</v>
      </c>
      <c r="AB1544" s="162" t="str">
        <f>UPPER(LEFT(A1544,3)&amp;YEAR(H1544)&amp;MONTH(H1544)&amp;DAY((H1544))&amp;LEFT(U1544,2)&amp;LEFT(V1544,2)&amp;LEFT(W1544,2))</f>
        <v>INT201761GRAN</v>
      </c>
      <c r="AC1544" s="162">
        <f>COUNTIF($AB$4:$AB$297,AB1544)</f>
        <v>0</v>
      </c>
      <c r="AD1544" s="162" t="str">
        <f>VLOOKUP(U1544,NIVEAUXADMIN!A:B,2,FALSE)</f>
        <v>HT08</v>
      </c>
      <c r="AE1544" s="162" t="str">
        <f>VLOOKUP(V1544,NIVEAUXADMIN!E:F,2,FALSE)</f>
        <v>HT08821</v>
      </c>
      <c r="AF1544" s="162" t="e">
        <f>VLOOKUP(W1544,NIVEAUXADMIN!I:J,2,FALSE)</f>
        <v>#N/A</v>
      </c>
      <c r="AG1544" s="162">
        <f>IF(SUMPRODUCT(($A$4:$A1544=A1544)*($V$4:$V1544=V1544))&gt;1,0,1)</f>
        <v>0</v>
      </c>
    </row>
    <row r="1545" spans="1:33" s="162" customFormat="1" ht="15" customHeight="1">
      <c r="A1545" s="162" t="s">
        <v>2909</v>
      </c>
      <c r="B1545" s="162" t="s">
        <v>44</v>
      </c>
      <c r="C1545" s="162" t="s">
        <v>38</v>
      </c>
      <c r="D1545" s="162" t="s">
        <v>2702</v>
      </c>
      <c r="F1545" s="162" t="s">
        <v>19</v>
      </c>
      <c r="G1545" s="162" t="str">
        <f>CHOOSE(MONTH(H1545), "Janvier", "Fevrier", "Mars", "Avril", "Mai", "Juin", "Juillet", "Aout", "Septembre", "Octobre", "Novembre", "Decembre")</f>
        <v>Juin</v>
      </c>
      <c r="H1545" s="153">
        <v>42887</v>
      </c>
      <c r="I1545" s="84" t="s">
        <v>1050</v>
      </c>
      <c r="J1545" s="162" t="s">
        <v>1176</v>
      </c>
      <c r="K1545" s="162" t="s">
        <v>1177</v>
      </c>
      <c r="L1545" s="72"/>
      <c r="M1545" s="80" t="str">
        <f>IFERROR(VLOOKUP(K1545,REFERENCES!R:S,2,FALSE),"")</f>
        <v>Nombre de rencontre</v>
      </c>
      <c r="N1545" s="175"/>
      <c r="O1545" s="175"/>
      <c r="P1545" s="175"/>
      <c r="Q1545" s="175"/>
      <c r="R1545" s="79"/>
      <c r="S1545" s="75">
        <v>1083</v>
      </c>
      <c r="U1545" s="162" t="s">
        <v>17</v>
      </c>
      <c r="V1545" s="162" t="s">
        <v>266</v>
      </c>
      <c r="W1545" s="73"/>
      <c r="X1545" s="73"/>
      <c r="AA1545" s="139" t="s">
        <v>2898</v>
      </c>
      <c r="AB1545" s="162" t="str">
        <f>UPPER(LEFT(A1545,3)&amp;YEAR(H1545)&amp;MONTH(H1545)&amp;DAY((H1545))&amp;LEFT(U1545,2)&amp;LEFT(V1545,2)&amp;LEFT(W1545,2))</f>
        <v>INT201761GRLE</v>
      </c>
      <c r="AC1545" s="162">
        <f>COUNTIF($AB$4:$AB$297,AB1545)</f>
        <v>0</v>
      </c>
      <c r="AD1545" s="162" t="str">
        <f>VLOOKUP(U1545,NIVEAUXADMIN!A:B,2,FALSE)</f>
        <v>HT08</v>
      </c>
      <c r="AE1545" s="162" t="str">
        <f>VLOOKUP(V1545,NIVEAUXADMIN!E:F,2,FALSE)</f>
        <v>HT08823</v>
      </c>
      <c r="AF1545" s="162" t="e">
        <f>VLOOKUP(W1545,NIVEAUXADMIN!I:J,2,FALSE)</f>
        <v>#N/A</v>
      </c>
      <c r="AG1545" s="162">
        <f>IF(SUMPRODUCT(($A$4:$A1545=A1545)*($V$4:$V1545=V1545))&gt;1,0,1)</f>
        <v>0</v>
      </c>
    </row>
    <row r="1546" spans="1:33" s="162" customFormat="1" ht="15" customHeight="1">
      <c r="A1546" s="162" t="s">
        <v>2706</v>
      </c>
      <c r="B1546" s="162" t="s">
        <v>2707</v>
      </c>
      <c r="C1546" s="162" t="s">
        <v>34</v>
      </c>
      <c r="F1546" s="162" t="s">
        <v>16</v>
      </c>
      <c r="G1546" s="162" t="str">
        <f>CHOOSE(MONTH(H1546), "Janvier", "Fevrier", "Mars", "Avril", "Mai", "Juin", "Juillet", "Aout", "Septembre", "Octobre", "Novembre", "Decembre")</f>
        <v>Janvier</v>
      </c>
      <c r="H1546" s="153">
        <v>42746</v>
      </c>
      <c r="I1546" s="171" t="s">
        <v>1049</v>
      </c>
      <c r="J1546" s="72" t="s">
        <v>1053</v>
      </c>
      <c r="K1546" s="72" t="s">
        <v>1048</v>
      </c>
      <c r="L1546" s="72"/>
      <c r="M1546" s="80" t="str">
        <f>IFERROR(VLOOKUP(K1546,REFERENCES!R:S,2,FALSE),"")</f>
        <v>Nombre</v>
      </c>
      <c r="N1546" s="140">
        <v>6</v>
      </c>
      <c r="O1546" s="174"/>
      <c r="P1546" s="174">
        <v>21</v>
      </c>
      <c r="Q1546" s="174">
        <v>17</v>
      </c>
      <c r="R1546" s="79">
        <v>38</v>
      </c>
      <c r="S1546" s="75">
        <v>7</v>
      </c>
      <c r="U1546" s="162" t="s">
        <v>17</v>
      </c>
      <c r="V1546" s="162" t="s">
        <v>18</v>
      </c>
      <c r="W1546" s="86"/>
      <c r="X1546" s="169" t="s">
        <v>2880</v>
      </c>
      <c r="AB1546" s="162" t="str">
        <f>UPPER(LEFT(A1546,3)&amp;YEAR(H1546)&amp;MONTH(H1546)&amp;DAY((H1546))&amp;LEFT(U1546,2)&amp;LEFT(V1546,2)&amp;LEFT(W1546,2))</f>
        <v>J/P2017111GRJE</v>
      </c>
      <c r="AC1546" s="162">
        <f>COUNTIF($AB$4:$AB$297,AB1546)</f>
        <v>0</v>
      </c>
      <c r="AD1546" s="162" t="str">
        <f>VLOOKUP(U1546,NIVEAUXADMIN!A:B,2,FALSE)</f>
        <v>HT08</v>
      </c>
      <c r="AE1546" s="162" t="str">
        <f>VLOOKUP(V1546,NIVEAUXADMIN!E:F,2,FALSE)</f>
        <v>HT08811</v>
      </c>
      <c r="AF1546" s="162" t="e">
        <f>VLOOKUP(W1546,NIVEAUXADMIN!I:J,2,FALSE)</f>
        <v>#N/A</v>
      </c>
      <c r="AG1546" s="162">
        <f>IF(SUMPRODUCT(($A$4:$A1546=A1546)*($V$4:$V1546=V1546))&gt;1,0,1)</f>
        <v>1</v>
      </c>
    </row>
    <row r="1547" spans="1:33" s="162" customFormat="1" ht="15" customHeight="1">
      <c r="A1547" s="162" t="s">
        <v>2706</v>
      </c>
      <c r="B1547" s="162" t="s">
        <v>2707</v>
      </c>
      <c r="C1547" s="162" t="s">
        <v>34</v>
      </c>
      <c r="F1547" s="162" t="s">
        <v>16</v>
      </c>
      <c r="G1547" s="162" t="str">
        <f>CHOOSE(MONTH(H1547), "Janvier", "Fevrier", "Mars", "Avril", "Mai", "Juin", "Juillet", "Aout", "Septembre", "Octobre", "Novembre", "Decembre")</f>
        <v>Decembre</v>
      </c>
      <c r="H1547" s="153">
        <v>42728</v>
      </c>
      <c r="I1547" s="171" t="s">
        <v>1049</v>
      </c>
      <c r="J1547" s="72" t="s">
        <v>1053</v>
      </c>
      <c r="K1547" s="72" t="s">
        <v>1048</v>
      </c>
      <c r="L1547" s="72"/>
      <c r="M1547" s="80" t="str">
        <f>IFERROR(VLOOKUP(K1547,REFERENCES!R:S,2,FALSE),"")</f>
        <v>Nombre</v>
      </c>
      <c r="N1547" s="140">
        <v>12</v>
      </c>
      <c r="O1547" s="174"/>
      <c r="P1547" s="174"/>
      <c r="Q1547" s="174"/>
      <c r="R1547" s="79"/>
      <c r="S1547" s="75">
        <v>12</v>
      </c>
      <c r="U1547" s="162" t="s">
        <v>17</v>
      </c>
      <c r="V1547" s="162" t="s">
        <v>18</v>
      </c>
      <c r="W1547" s="86"/>
      <c r="X1547" s="169" t="s">
        <v>2882</v>
      </c>
      <c r="AB1547" s="162" t="str">
        <f>UPPER(LEFT(A1547,3)&amp;YEAR(H1547)&amp;MONTH(H1547)&amp;DAY((H1547))&amp;LEFT(U1547,2)&amp;LEFT(V1547,2)&amp;LEFT(W1547,2))</f>
        <v>J/P20161224GRJE</v>
      </c>
      <c r="AC1547" s="162">
        <f>COUNTIF($AB$4:$AB$297,AB1547)</f>
        <v>0</v>
      </c>
      <c r="AD1547" s="162" t="str">
        <f>VLOOKUP(U1547,NIVEAUXADMIN!A:B,2,FALSE)</f>
        <v>HT08</v>
      </c>
      <c r="AE1547" s="162" t="str">
        <f>VLOOKUP(V1547,NIVEAUXADMIN!E:F,2,FALSE)</f>
        <v>HT08811</v>
      </c>
      <c r="AF1547" s="162" t="e">
        <f>VLOOKUP(W1547,NIVEAUXADMIN!I:J,2,FALSE)</f>
        <v>#N/A</v>
      </c>
      <c r="AG1547" s="162">
        <f>IF(SUMPRODUCT(($A$4:$A1547=A1547)*($V$4:$V1547=V1547))&gt;1,0,1)</f>
        <v>0</v>
      </c>
    </row>
    <row r="1548" spans="1:33" s="162" customFormat="1" ht="15" customHeight="1">
      <c r="A1548" s="162" t="s">
        <v>2706</v>
      </c>
      <c r="B1548" s="162" t="s">
        <v>2707</v>
      </c>
      <c r="C1548" s="162" t="s">
        <v>34</v>
      </c>
      <c r="D1548" s="162" t="s">
        <v>1240</v>
      </c>
      <c r="E1548" s="162" t="s">
        <v>1241</v>
      </c>
      <c r="F1548" s="162" t="s">
        <v>16</v>
      </c>
      <c r="G1548" s="162" t="str">
        <f>CHOOSE(MONTH(H1548), "Janvier", "Fevrier", "Mars", "Avril", "Mai", "Juin", "Juillet", "Aout", "Septembre", "Octobre", "Novembre", "Decembre")</f>
        <v>Decembre</v>
      </c>
      <c r="H1548" s="153">
        <v>42709</v>
      </c>
      <c r="I1548" s="84" t="s">
        <v>1049</v>
      </c>
      <c r="J1548" s="162" t="s">
        <v>1053</v>
      </c>
      <c r="K1548" s="162" t="s">
        <v>1048</v>
      </c>
      <c r="L1548" s="72"/>
      <c r="M1548" s="80" t="str">
        <f>IFERROR(VLOOKUP(K1548,REFERENCES!R:S,2,FALSE),"")</f>
        <v>Nombre</v>
      </c>
      <c r="N1548" s="154">
        <v>14</v>
      </c>
      <c r="O1548" s="75"/>
      <c r="P1548" s="75">
        <v>43</v>
      </c>
      <c r="Q1548" s="75">
        <v>34</v>
      </c>
      <c r="R1548" s="79">
        <v>77</v>
      </c>
      <c r="S1548" s="75">
        <v>14</v>
      </c>
      <c r="T1548" s="162" t="s">
        <v>1040</v>
      </c>
      <c r="U1548" s="162" t="s">
        <v>17</v>
      </c>
      <c r="V1548" s="162" t="s">
        <v>18</v>
      </c>
      <c r="W1548" s="86" t="s">
        <v>1778</v>
      </c>
      <c r="X1548" s="162" t="s">
        <v>1242</v>
      </c>
      <c r="Y1548" s="162" t="s">
        <v>1036</v>
      </c>
      <c r="Z1548" s="162" t="s">
        <v>1069</v>
      </c>
      <c r="AA1548" s="162" t="s">
        <v>1243</v>
      </c>
      <c r="AB1548" s="162" t="str">
        <f>UPPER(LEFT(A1548,3)&amp;YEAR(H1548)&amp;MONTH(H1548)&amp;DAY((H1548))&amp;LEFT(U1548,2)&amp;LEFT(V1548,2)&amp;LEFT(W1548,2))</f>
        <v>J/P2016125GRJE8E</v>
      </c>
      <c r="AC1548" s="162">
        <f>COUNTIF($AB$4:$AB$297,AB1548)</f>
        <v>0</v>
      </c>
      <c r="AD1548" s="162" t="str">
        <f>VLOOKUP(U1548,NIVEAUXADMIN!A:B,2,FALSE)</f>
        <v>HT08</v>
      </c>
      <c r="AE1548" s="162" t="str">
        <f>VLOOKUP(V1548,NIVEAUXADMIN!E:F,2,FALSE)</f>
        <v>HT08811</v>
      </c>
      <c r="AF1548" s="162" t="str">
        <f>VLOOKUP(W1548,NIVEAUXADMIN!I:J,2,FALSE)</f>
        <v>HT08811-08</v>
      </c>
      <c r="AG1548" s="162">
        <f>IF(SUMPRODUCT(($A$4:$A1548=A1548)*($V$4:$V1548=V1548))&gt;1,0,1)</f>
        <v>0</v>
      </c>
    </row>
    <row r="1549" spans="1:33" s="162" customFormat="1" ht="15" customHeight="1">
      <c r="A1549" s="162" t="s">
        <v>2706</v>
      </c>
      <c r="B1549" s="162" t="s">
        <v>2707</v>
      </c>
      <c r="C1549" s="162" t="s">
        <v>34</v>
      </c>
      <c r="F1549" s="162" t="s">
        <v>16</v>
      </c>
      <c r="G1549" s="162" t="str">
        <f>CHOOSE(MONTH(H1549), "Janvier", "Fevrier", "Mars", "Avril", "Mai", "Juin", "Juillet", "Aout", "Septembre", "Octobre", "Novembre", "Decembre")</f>
        <v>Decembre</v>
      </c>
      <c r="H1549" s="153">
        <v>42721</v>
      </c>
      <c r="I1549" s="171" t="s">
        <v>1049</v>
      </c>
      <c r="J1549" s="72" t="s">
        <v>1053</v>
      </c>
      <c r="K1549" s="72" t="s">
        <v>1048</v>
      </c>
      <c r="L1549" s="72"/>
      <c r="M1549" s="80" t="str">
        <f>IFERROR(VLOOKUP(K1549,REFERENCES!R:S,2,FALSE),"")</f>
        <v>Nombre</v>
      </c>
      <c r="N1549" s="140">
        <v>14</v>
      </c>
      <c r="O1549" s="174"/>
      <c r="P1549" s="174"/>
      <c r="Q1549" s="174"/>
      <c r="R1549" s="79"/>
      <c r="S1549" s="75"/>
      <c r="U1549" s="162" t="s">
        <v>17</v>
      </c>
      <c r="V1549" s="162" t="s">
        <v>18</v>
      </c>
      <c r="W1549" s="86"/>
      <c r="X1549" s="169"/>
      <c r="AB1549" s="162" t="str">
        <f>UPPER(LEFT(A1549,3)&amp;YEAR(H1549)&amp;MONTH(H1549)&amp;DAY((H1549))&amp;LEFT(U1549,2)&amp;LEFT(V1549,2)&amp;LEFT(W1549,2))</f>
        <v>J/P20161217GRJE</v>
      </c>
      <c r="AC1549" s="162">
        <f>COUNTIF($AB$4:$AB$297,AB1549)</f>
        <v>0</v>
      </c>
      <c r="AD1549" s="162" t="str">
        <f>VLOOKUP(U1549,NIVEAUXADMIN!A:B,2,FALSE)</f>
        <v>HT08</v>
      </c>
      <c r="AE1549" s="162" t="str">
        <f>VLOOKUP(V1549,NIVEAUXADMIN!E:F,2,FALSE)</f>
        <v>HT08811</v>
      </c>
      <c r="AF1549" s="162" t="e">
        <f>VLOOKUP(W1549,NIVEAUXADMIN!I:J,2,FALSE)</f>
        <v>#N/A</v>
      </c>
      <c r="AG1549" s="162">
        <f>IF(SUMPRODUCT(($A$4:$A1549=A1549)*($V$4:$V1549=V1549))&gt;1,0,1)</f>
        <v>0</v>
      </c>
    </row>
    <row r="1550" spans="1:33" s="162" customFormat="1" ht="15" customHeight="1">
      <c r="A1550" s="162" t="s">
        <v>2706</v>
      </c>
      <c r="B1550" s="162" t="s">
        <v>2707</v>
      </c>
      <c r="C1550" s="162" t="s">
        <v>34</v>
      </c>
      <c r="F1550" s="162" t="s">
        <v>16</v>
      </c>
      <c r="G1550" s="162" t="str">
        <f>CHOOSE(MONTH(H1550), "Janvier", "Fevrier", "Mars", "Avril", "Mai", "Juin", "Juillet", "Aout", "Septembre", "Octobre", "Novembre", "Decembre")</f>
        <v>Janvier</v>
      </c>
      <c r="H1550" s="153">
        <v>42745</v>
      </c>
      <c r="I1550" s="171" t="s">
        <v>1049</v>
      </c>
      <c r="J1550" s="72" t="s">
        <v>1053</v>
      </c>
      <c r="K1550" s="72" t="s">
        <v>1048</v>
      </c>
      <c r="L1550" s="72"/>
      <c r="M1550" s="80" t="str">
        <f>IFERROR(VLOOKUP(K1550,REFERENCES!R:S,2,FALSE),"")</f>
        <v>Nombre</v>
      </c>
      <c r="N1550" s="140">
        <v>14</v>
      </c>
      <c r="O1550" s="174"/>
      <c r="P1550" s="174">
        <v>38</v>
      </c>
      <c r="Q1550" s="174">
        <v>48</v>
      </c>
      <c r="R1550" s="79">
        <v>86</v>
      </c>
      <c r="S1550" s="75">
        <v>17</v>
      </c>
      <c r="U1550" s="162" t="s">
        <v>17</v>
      </c>
      <c r="V1550" s="162" t="s">
        <v>18</v>
      </c>
      <c r="W1550" s="86"/>
      <c r="X1550" s="169" t="s">
        <v>2880</v>
      </c>
      <c r="AB1550" s="162" t="str">
        <f>UPPER(LEFT(A1550,3)&amp;YEAR(H1550)&amp;MONTH(H1550)&amp;DAY((H1550))&amp;LEFT(U1550,2)&amp;LEFT(V1550,2)&amp;LEFT(W1550,2))</f>
        <v>J/P2017110GRJE</v>
      </c>
      <c r="AC1550" s="162">
        <f>COUNTIF($AB$4:$AB$297,AB1550)</f>
        <v>0</v>
      </c>
      <c r="AD1550" s="162" t="str">
        <f>VLOOKUP(U1550,NIVEAUXADMIN!A:B,2,FALSE)</f>
        <v>HT08</v>
      </c>
      <c r="AE1550" s="162" t="str">
        <f>VLOOKUP(V1550,NIVEAUXADMIN!E:F,2,FALSE)</f>
        <v>HT08811</v>
      </c>
      <c r="AF1550" s="162" t="e">
        <f>VLOOKUP(W1550,NIVEAUXADMIN!I:J,2,FALSE)</f>
        <v>#N/A</v>
      </c>
      <c r="AG1550" s="162">
        <f>IF(SUMPRODUCT(($A$4:$A1550=A1550)*($V$4:$V1550=V1550))&gt;1,0,1)</f>
        <v>0</v>
      </c>
    </row>
    <row r="1551" spans="1:33" s="162" customFormat="1" ht="15" customHeight="1">
      <c r="A1551" s="162" t="s">
        <v>2706</v>
      </c>
      <c r="B1551" s="162" t="s">
        <v>2707</v>
      </c>
      <c r="C1551" s="162" t="s">
        <v>34</v>
      </c>
      <c r="F1551" s="162" t="s">
        <v>16</v>
      </c>
      <c r="G1551" s="162" t="str">
        <f>CHOOSE(MONTH(H1551), "Janvier", "Fevrier", "Mars", "Avril", "Mai", "Juin", "Juillet", "Aout", "Septembre", "Octobre", "Novembre", "Decembre")</f>
        <v>Decembre</v>
      </c>
      <c r="H1551" s="153">
        <v>42727</v>
      </c>
      <c r="I1551" s="171" t="s">
        <v>1049</v>
      </c>
      <c r="J1551" s="72" t="s">
        <v>1053</v>
      </c>
      <c r="K1551" s="72" t="s">
        <v>1048</v>
      </c>
      <c r="L1551" s="72"/>
      <c r="M1551" s="80" t="str">
        <f>IFERROR(VLOOKUP(K1551,REFERENCES!R:S,2,FALSE),"")</f>
        <v>Nombre</v>
      </c>
      <c r="N1551" s="140">
        <v>16</v>
      </c>
      <c r="O1551" s="174"/>
      <c r="P1551" s="174">
        <v>52</v>
      </c>
      <c r="Q1551" s="174">
        <v>48</v>
      </c>
      <c r="R1551" s="79">
        <v>100</v>
      </c>
      <c r="S1551" s="75">
        <v>20</v>
      </c>
      <c r="U1551" s="162" t="s">
        <v>17</v>
      </c>
      <c r="V1551" s="162" t="s">
        <v>18</v>
      </c>
      <c r="W1551" s="86"/>
      <c r="X1551" s="169" t="s">
        <v>1138</v>
      </c>
      <c r="AB1551" s="162" t="str">
        <f>UPPER(LEFT(A1551,3)&amp;YEAR(H1551)&amp;MONTH(H1551)&amp;DAY((H1551))&amp;LEFT(U1551,2)&amp;LEFT(V1551,2)&amp;LEFT(W1551,2))</f>
        <v>J/P20161223GRJE</v>
      </c>
      <c r="AC1551" s="162">
        <f>COUNTIF($AB$4:$AB$297,AB1551)</f>
        <v>0</v>
      </c>
      <c r="AD1551" s="162" t="str">
        <f>VLOOKUP(U1551,NIVEAUXADMIN!A:B,2,FALSE)</f>
        <v>HT08</v>
      </c>
      <c r="AE1551" s="162" t="str">
        <f>VLOOKUP(V1551,NIVEAUXADMIN!E:F,2,FALSE)</f>
        <v>HT08811</v>
      </c>
      <c r="AF1551" s="162" t="e">
        <f>VLOOKUP(W1551,NIVEAUXADMIN!I:J,2,FALSE)</f>
        <v>#N/A</v>
      </c>
      <c r="AG1551" s="162">
        <f>IF(SUMPRODUCT(($A$4:$A1551=A1551)*($V$4:$V1551=V1551))&gt;1,0,1)</f>
        <v>0</v>
      </c>
    </row>
    <row r="1552" spans="1:33" s="162" customFormat="1" ht="15" customHeight="1">
      <c r="A1552" s="162" t="s">
        <v>2706</v>
      </c>
      <c r="B1552" s="162" t="s">
        <v>2707</v>
      </c>
      <c r="C1552" s="162" t="s">
        <v>34</v>
      </c>
      <c r="F1552" s="162" t="s">
        <v>16</v>
      </c>
      <c r="G1552" s="162" t="str">
        <f>CHOOSE(MONTH(H1552), "Janvier", "Fevrier", "Mars", "Avril", "Mai", "Juin", "Juillet", "Aout", "Septembre", "Octobre", "Novembre", "Decembre")</f>
        <v>Janvier</v>
      </c>
      <c r="H1552" s="153">
        <v>42745</v>
      </c>
      <c r="I1552" s="171" t="s">
        <v>1049</v>
      </c>
      <c r="J1552" s="72" t="s">
        <v>1053</v>
      </c>
      <c r="K1552" s="72" t="s">
        <v>1048</v>
      </c>
      <c r="L1552" s="72"/>
      <c r="M1552" s="80" t="str">
        <f>IFERROR(VLOOKUP(K1552,REFERENCES!R:S,2,FALSE),"")</f>
        <v>Nombre</v>
      </c>
      <c r="N1552" s="140">
        <v>19</v>
      </c>
      <c r="O1552" s="174"/>
      <c r="P1552" s="174">
        <v>70</v>
      </c>
      <c r="Q1552" s="174">
        <v>70</v>
      </c>
      <c r="R1552" s="79">
        <v>140</v>
      </c>
      <c r="S1552" s="75">
        <v>28</v>
      </c>
      <c r="U1552" s="162" t="s">
        <v>17</v>
      </c>
      <c r="V1552" s="162" t="s">
        <v>18</v>
      </c>
      <c r="W1552" s="86"/>
      <c r="X1552" s="169" t="s">
        <v>2881</v>
      </c>
      <c r="AB1552" s="162" t="str">
        <f>UPPER(LEFT(A1552,3)&amp;YEAR(H1552)&amp;MONTH(H1552)&amp;DAY((H1552))&amp;LEFT(U1552,2)&amp;LEFT(V1552,2)&amp;LEFT(W1552,2))</f>
        <v>J/P2017110GRJE</v>
      </c>
      <c r="AC1552" s="162">
        <f>COUNTIF($AB$4:$AB$297,AB1552)</f>
        <v>0</v>
      </c>
      <c r="AD1552" s="162" t="str">
        <f>VLOOKUP(U1552,NIVEAUXADMIN!A:B,2,FALSE)</f>
        <v>HT08</v>
      </c>
      <c r="AE1552" s="162" t="str">
        <f>VLOOKUP(V1552,NIVEAUXADMIN!E:F,2,FALSE)</f>
        <v>HT08811</v>
      </c>
      <c r="AF1552" s="162" t="e">
        <f>VLOOKUP(W1552,NIVEAUXADMIN!I:J,2,FALSE)</f>
        <v>#N/A</v>
      </c>
      <c r="AG1552" s="162">
        <f>IF(SUMPRODUCT(($A$4:$A1552=A1552)*($V$4:$V1552=V1552))&gt;1,0,1)</f>
        <v>0</v>
      </c>
    </row>
    <row r="1553" spans="1:33" s="162" customFormat="1" ht="15" customHeight="1">
      <c r="A1553" s="162" t="s">
        <v>2706</v>
      </c>
      <c r="B1553" s="162" t="s">
        <v>2707</v>
      </c>
      <c r="C1553" s="162" t="s">
        <v>34</v>
      </c>
      <c r="F1553" s="162" t="s">
        <v>16</v>
      </c>
      <c r="G1553" s="162" t="str">
        <f>CHOOSE(MONTH(H1553), "Janvier", "Fevrier", "Mars", "Avril", "Mai", "Juin", "Juillet", "Aout", "Septembre", "Octobre", "Novembre", "Decembre")</f>
        <v>Decembre</v>
      </c>
      <c r="H1553" s="153">
        <v>42728</v>
      </c>
      <c r="I1553" s="171" t="s">
        <v>1049</v>
      </c>
      <c r="J1553" s="72" t="s">
        <v>1053</v>
      </c>
      <c r="K1553" s="72" t="s">
        <v>1048</v>
      </c>
      <c r="L1553" s="72"/>
      <c r="M1553" s="80" t="str">
        <f>IFERROR(VLOOKUP(K1553,REFERENCES!R:S,2,FALSE),"")</f>
        <v>Nombre</v>
      </c>
      <c r="N1553" s="140">
        <v>20</v>
      </c>
      <c r="O1553" s="174"/>
      <c r="P1553" s="174">
        <v>68</v>
      </c>
      <c r="Q1553" s="174">
        <v>52</v>
      </c>
      <c r="R1553" s="79">
        <v>120</v>
      </c>
      <c r="S1553" s="75">
        <v>24</v>
      </c>
      <c r="U1553" s="162" t="s">
        <v>17</v>
      </c>
      <c r="V1553" s="162" t="s">
        <v>18</v>
      </c>
      <c r="W1553" s="86"/>
      <c r="X1553" s="169" t="s">
        <v>1138</v>
      </c>
      <c r="AB1553" s="162" t="str">
        <f>UPPER(LEFT(A1553,3)&amp;YEAR(H1553)&amp;MONTH(H1553)&amp;DAY((H1553))&amp;LEFT(U1553,2)&amp;LEFT(V1553,2)&amp;LEFT(W1553,2))</f>
        <v>J/P20161224GRJE</v>
      </c>
      <c r="AC1553" s="162">
        <f>COUNTIF($AB$4:$AB$297,AB1553)</f>
        <v>0</v>
      </c>
      <c r="AD1553" s="162" t="str">
        <f>VLOOKUP(U1553,NIVEAUXADMIN!A:B,2,FALSE)</f>
        <v>HT08</v>
      </c>
      <c r="AE1553" s="162" t="str">
        <f>VLOOKUP(V1553,NIVEAUXADMIN!E:F,2,FALSE)</f>
        <v>HT08811</v>
      </c>
      <c r="AF1553" s="162" t="e">
        <f>VLOOKUP(W1553,NIVEAUXADMIN!I:J,2,FALSE)</f>
        <v>#N/A</v>
      </c>
      <c r="AG1553" s="162">
        <f>IF(SUMPRODUCT(($A$4:$A1553=A1553)*($V$4:$V1553=V1553))&gt;1,0,1)</f>
        <v>0</v>
      </c>
    </row>
    <row r="1554" spans="1:33" s="162" customFormat="1" ht="15" customHeight="1">
      <c r="A1554" s="162" t="s">
        <v>2706</v>
      </c>
      <c r="B1554" s="162" t="s">
        <v>2707</v>
      </c>
      <c r="C1554" s="162" t="s">
        <v>34</v>
      </c>
      <c r="F1554" s="162" t="s">
        <v>16</v>
      </c>
      <c r="G1554" s="162" t="str">
        <f>CHOOSE(MONTH(H1554), "Janvier", "Fevrier", "Mars", "Avril", "Mai", "Juin", "Juillet", "Aout", "Septembre", "Octobre", "Novembre", "Decembre")</f>
        <v>Janvier</v>
      </c>
      <c r="H1554" s="153">
        <v>42746</v>
      </c>
      <c r="I1554" s="171" t="s">
        <v>1049</v>
      </c>
      <c r="J1554" s="72" t="s">
        <v>1053</v>
      </c>
      <c r="K1554" s="72" t="s">
        <v>1048</v>
      </c>
      <c r="L1554" s="72"/>
      <c r="M1554" s="80" t="str">
        <f>IFERROR(VLOOKUP(K1554,REFERENCES!R:S,2,FALSE),"")</f>
        <v>Nombre</v>
      </c>
      <c r="N1554" s="140">
        <v>24</v>
      </c>
      <c r="O1554" s="174"/>
      <c r="P1554" s="174">
        <v>73</v>
      </c>
      <c r="Q1554" s="174">
        <v>196</v>
      </c>
      <c r="R1554" s="79">
        <v>269</v>
      </c>
      <c r="S1554" s="75">
        <v>53</v>
      </c>
      <c r="U1554" s="162" t="s">
        <v>17</v>
      </c>
      <c r="V1554" s="162" t="s">
        <v>18</v>
      </c>
      <c r="W1554" s="86"/>
      <c r="X1554" s="169" t="s">
        <v>2880</v>
      </c>
      <c r="AB1554" s="162" t="str">
        <f>UPPER(LEFT(A1554,3)&amp;YEAR(H1554)&amp;MONTH(H1554)&amp;DAY((H1554))&amp;LEFT(U1554,2)&amp;LEFT(V1554,2)&amp;LEFT(W1554,2))</f>
        <v>J/P2017111GRJE</v>
      </c>
      <c r="AC1554" s="162">
        <f>COUNTIF($AB$4:$AB$297,AB1554)</f>
        <v>0</v>
      </c>
      <c r="AD1554" s="162" t="str">
        <f>VLOOKUP(U1554,NIVEAUXADMIN!A:B,2,FALSE)</f>
        <v>HT08</v>
      </c>
      <c r="AE1554" s="162" t="str">
        <f>VLOOKUP(V1554,NIVEAUXADMIN!E:F,2,FALSE)</f>
        <v>HT08811</v>
      </c>
      <c r="AF1554" s="162" t="e">
        <f>VLOOKUP(W1554,NIVEAUXADMIN!I:J,2,FALSE)</f>
        <v>#N/A</v>
      </c>
      <c r="AG1554" s="162">
        <f>IF(SUMPRODUCT(($A$4:$A1554=A1554)*($V$4:$V1554=V1554))&gt;1,0,1)</f>
        <v>0</v>
      </c>
    </row>
    <row r="1555" spans="1:33" s="162" customFormat="1" ht="15" customHeight="1">
      <c r="A1555" s="162" t="s">
        <v>2706</v>
      </c>
      <c r="B1555" s="162" t="s">
        <v>2707</v>
      </c>
      <c r="C1555" s="162" t="s">
        <v>34</v>
      </c>
      <c r="F1555" s="162" t="s">
        <v>16</v>
      </c>
      <c r="G1555" s="162" t="str">
        <f>CHOOSE(MONTH(H1555), "Janvier", "Fevrier", "Mars", "Avril", "Mai", "Juin", "Juillet", "Aout", "Septembre", "Octobre", "Novembre", "Decembre")</f>
        <v>Decembre</v>
      </c>
      <c r="H1555" s="153">
        <v>42726</v>
      </c>
      <c r="I1555" s="171" t="s">
        <v>1049</v>
      </c>
      <c r="J1555" s="72" t="s">
        <v>1053</v>
      </c>
      <c r="K1555" s="72" t="s">
        <v>1048</v>
      </c>
      <c r="L1555" s="72"/>
      <c r="M1555" s="80" t="str">
        <f>IFERROR(VLOOKUP(K1555,REFERENCES!R:S,2,FALSE),"")</f>
        <v>Nombre</v>
      </c>
      <c r="N1555" s="140">
        <v>40</v>
      </c>
      <c r="O1555" s="174"/>
      <c r="P1555" s="174">
        <v>120</v>
      </c>
      <c r="Q1555" s="174">
        <v>115</v>
      </c>
      <c r="R1555" s="79">
        <v>235</v>
      </c>
      <c r="S1555" s="75">
        <v>47</v>
      </c>
      <c r="U1555" s="162" t="s">
        <v>17</v>
      </c>
      <c r="V1555" s="162" t="s">
        <v>18</v>
      </c>
      <c r="W1555" s="86"/>
      <c r="X1555" s="169" t="s">
        <v>2880</v>
      </c>
      <c r="AB1555" s="162" t="str">
        <f>UPPER(LEFT(A1555,3)&amp;YEAR(H1555)&amp;MONTH(H1555)&amp;DAY((H1555))&amp;LEFT(U1555,2)&amp;LEFT(V1555,2)&amp;LEFT(W1555,2))</f>
        <v>J/P20161222GRJE</v>
      </c>
      <c r="AC1555" s="162">
        <f>COUNTIF($AB$4:$AB$297,AB1555)</f>
        <v>0</v>
      </c>
      <c r="AD1555" s="162" t="str">
        <f>VLOOKUP(U1555,NIVEAUXADMIN!A:B,2,FALSE)</f>
        <v>HT08</v>
      </c>
      <c r="AE1555" s="162" t="str">
        <f>VLOOKUP(V1555,NIVEAUXADMIN!E:F,2,FALSE)</f>
        <v>HT08811</v>
      </c>
      <c r="AF1555" s="162" t="e">
        <f>VLOOKUP(W1555,NIVEAUXADMIN!I:J,2,FALSE)</f>
        <v>#N/A</v>
      </c>
      <c r="AG1555" s="162">
        <f>IF(SUMPRODUCT(($A$4:$A1555=A1555)*($V$4:$V1555=V1555))&gt;1,0,1)</f>
        <v>0</v>
      </c>
    </row>
    <row r="1556" spans="1:33" s="162" customFormat="1" ht="15" customHeight="1">
      <c r="A1556" s="162" t="s">
        <v>2706</v>
      </c>
      <c r="B1556" s="162" t="s">
        <v>2707</v>
      </c>
      <c r="C1556" s="162" t="s">
        <v>34</v>
      </c>
      <c r="F1556" s="162" t="s">
        <v>16</v>
      </c>
      <c r="G1556" s="162" t="str">
        <f>CHOOSE(MONTH(H1556), "Janvier", "Fevrier", "Mars", "Avril", "Mai", "Juin", "Juillet", "Aout", "Septembre", "Octobre", "Novembre", "Decembre")</f>
        <v>Decembre</v>
      </c>
      <c r="H1556" s="153">
        <v>42726</v>
      </c>
      <c r="I1556" s="171" t="s">
        <v>1049</v>
      </c>
      <c r="J1556" s="72" t="s">
        <v>1053</v>
      </c>
      <c r="K1556" s="72" t="s">
        <v>1048</v>
      </c>
      <c r="L1556" s="72"/>
      <c r="M1556" s="80" t="str">
        <f>IFERROR(VLOOKUP(K1556,REFERENCES!R:S,2,FALSE),"")</f>
        <v>Nombre</v>
      </c>
      <c r="N1556" s="140">
        <v>40</v>
      </c>
      <c r="O1556" s="174"/>
      <c r="P1556" s="174">
        <v>120</v>
      </c>
      <c r="Q1556" s="174">
        <v>115</v>
      </c>
      <c r="R1556" s="79">
        <v>235</v>
      </c>
      <c r="S1556" s="75">
        <v>47</v>
      </c>
      <c r="U1556" s="162" t="s">
        <v>17</v>
      </c>
      <c r="V1556" s="162" t="s">
        <v>18</v>
      </c>
      <c r="W1556" s="86"/>
      <c r="X1556" s="169" t="s">
        <v>2880</v>
      </c>
      <c r="AB1556" s="162" t="str">
        <f>UPPER(LEFT(A1556,3)&amp;YEAR(H1556)&amp;MONTH(H1556)&amp;DAY((H1556))&amp;LEFT(U1556,2)&amp;LEFT(V1556,2)&amp;LEFT(W1556,2))</f>
        <v>J/P20161222GRJE</v>
      </c>
      <c r="AC1556" s="162">
        <f>COUNTIF($AB$4:$AB$297,AB1556)</f>
        <v>0</v>
      </c>
      <c r="AD1556" s="162" t="str">
        <f>VLOOKUP(U1556,NIVEAUXADMIN!A:B,2,FALSE)</f>
        <v>HT08</v>
      </c>
      <c r="AE1556" s="162" t="str">
        <f>VLOOKUP(V1556,NIVEAUXADMIN!E:F,2,FALSE)</f>
        <v>HT08811</v>
      </c>
      <c r="AF1556" s="162" t="e">
        <f>VLOOKUP(W1556,NIVEAUXADMIN!I:J,2,FALSE)</f>
        <v>#N/A</v>
      </c>
      <c r="AG1556" s="162">
        <f>IF(SUMPRODUCT(($A$4:$A1556=A1556)*($V$4:$V1556=V1556))&gt;1,0,1)</f>
        <v>0</v>
      </c>
    </row>
    <row r="1557" spans="1:33" s="162" customFormat="1" ht="15" customHeight="1">
      <c r="A1557" s="162" t="s">
        <v>2706</v>
      </c>
      <c r="B1557" s="162" t="s">
        <v>2707</v>
      </c>
      <c r="C1557" s="162" t="s">
        <v>34</v>
      </c>
      <c r="F1557" s="162" t="s">
        <v>16</v>
      </c>
      <c r="G1557" s="162" t="str">
        <f>CHOOSE(MONTH(H1557), "Janvier", "Fevrier", "Mars", "Avril", "Mai", "Juin", "Juillet", "Aout", "Septembre", "Octobre", "Novembre", "Decembre")</f>
        <v>Janvier</v>
      </c>
      <c r="H1557" s="153">
        <v>42745</v>
      </c>
      <c r="I1557" s="171" t="s">
        <v>1049</v>
      </c>
      <c r="J1557" s="72" t="s">
        <v>1053</v>
      </c>
      <c r="K1557" s="72" t="s">
        <v>1048</v>
      </c>
      <c r="L1557" s="72"/>
      <c r="M1557" s="80" t="str">
        <f>IFERROR(VLOOKUP(K1557,REFERENCES!R:S,2,FALSE),"")</f>
        <v>Nombre</v>
      </c>
      <c r="N1557" s="140">
        <v>41</v>
      </c>
      <c r="O1557" s="174"/>
      <c r="P1557" s="174">
        <v>99</v>
      </c>
      <c r="Q1557" s="174">
        <v>97</v>
      </c>
      <c r="R1557" s="79">
        <v>196</v>
      </c>
      <c r="S1557" s="75">
        <v>39</v>
      </c>
      <c r="U1557" s="162" t="s">
        <v>17</v>
      </c>
      <c r="V1557" s="162" t="s">
        <v>18</v>
      </c>
      <c r="W1557" s="86"/>
      <c r="X1557" s="169" t="s">
        <v>2880</v>
      </c>
      <c r="AB1557" s="162" t="str">
        <f>UPPER(LEFT(A1557,3)&amp;YEAR(H1557)&amp;MONTH(H1557)&amp;DAY((H1557))&amp;LEFT(U1557,2)&amp;LEFT(V1557,2)&amp;LEFT(W1557,2))</f>
        <v>J/P2017110GRJE</v>
      </c>
      <c r="AC1557" s="162">
        <f>COUNTIF($AB$4:$AB$297,AB1557)</f>
        <v>0</v>
      </c>
      <c r="AD1557" s="162" t="str">
        <f>VLOOKUP(U1557,NIVEAUXADMIN!A:B,2,FALSE)</f>
        <v>HT08</v>
      </c>
      <c r="AE1557" s="162" t="str">
        <f>VLOOKUP(V1557,NIVEAUXADMIN!E:F,2,FALSE)</f>
        <v>HT08811</v>
      </c>
      <c r="AF1557" s="162" t="e">
        <f>VLOOKUP(W1557,NIVEAUXADMIN!I:J,2,FALSE)</f>
        <v>#N/A</v>
      </c>
      <c r="AG1557" s="162">
        <f>IF(SUMPRODUCT(($A$4:$A1557=A1557)*($V$4:$V1557=V1557))&gt;1,0,1)</f>
        <v>0</v>
      </c>
    </row>
    <row r="1558" spans="1:33" s="162" customFormat="1" ht="15" customHeight="1">
      <c r="A1558" s="162" t="s">
        <v>2706</v>
      </c>
      <c r="B1558" s="162" t="s">
        <v>2707</v>
      </c>
      <c r="C1558" s="162" t="s">
        <v>34</v>
      </c>
      <c r="F1558" s="162" t="s">
        <v>16</v>
      </c>
      <c r="G1558" s="162" t="str">
        <f>CHOOSE(MONTH(H1558), "Janvier", "Fevrier", "Mars", "Avril", "Mai", "Juin", "Juillet", "Aout", "Septembre", "Octobre", "Novembre", "Decembre")</f>
        <v>Decembre</v>
      </c>
      <c r="H1558" s="153">
        <v>42727</v>
      </c>
      <c r="I1558" s="171" t="s">
        <v>1049</v>
      </c>
      <c r="J1558" s="72" t="s">
        <v>1053</v>
      </c>
      <c r="K1558" s="72" t="s">
        <v>1048</v>
      </c>
      <c r="L1558" s="72"/>
      <c r="M1558" s="80" t="str">
        <f>IFERROR(VLOOKUP(K1558,REFERENCES!R:S,2,FALSE),"")</f>
        <v>Nombre</v>
      </c>
      <c r="N1558" s="140">
        <v>46</v>
      </c>
      <c r="O1558" s="174"/>
      <c r="P1558" s="174">
        <v>146</v>
      </c>
      <c r="Q1558" s="174">
        <v>144</v>
      </c>
      <c r="R1558" s="79">
        <v>290</v>
      </c>
      <c r="S1558" s="75">
        <v>58</v>
      </c>
      <c r="U1558" s="162" t="s">
        <v>17</v>
      </c>
      <c r="V1558" s="162" t="s">
        <v>18</v>
      </c>
      <c r="W1558" s="86"/>
      <c r="X1558" s="169" t="s">
        <v>2881</v>
      </c>
      <c r="AB1558" s="162" t="str">
        <f>UPPER(LEFT(A1558,3)&amp;YEAR(H1558)&amp;MONTH(H1558)&amp;DAY((H1558))&amp;LEFT(U1558,2)&amp;LEFT(V1558,2)&amp;LEFT(W1558,2))</f>
        <v>J/P20161223GRJE</v>
      </c>
      <c r="AC1558" s="162">
        <f>COUNTIF($AB$4:$AB$297,AB1558)</f>
        <v>0</v>
      </c>
      <c r="AD1558" s="162" t="str">
        <f>VLOOKUP(U1558,NIVEAUXADMIN!A:B,2,FALSE)</f>
        <v>HT08</v>
      </c>
      <c r="AE1558" s="162" t="str">
        <f>VLOOKUP(V1558,NIVEAUXADMIN!E:F,2,FALSE)</f>
        <v>HT08811</v>
      </c>
      <c r="AF1558" s="162" t="e">
        <f>VLOOKUP(W1558,NIVEAUXADMIN!I:J,2,FALSE)</f>
        <v>#N/A</v>
      </c>
      <c r="AG1558" s="162">
        <f>IF(SUMPRODUCT(($A$4:$A1558=A1558)*($V$4:$V1558=V1558))&gt;1,0,1)</f>
        <v>0</v>
      </c>
    </row>
    <row r="1559" spans="1:33" s="162" customFormat="1" ht="15" customHeight="1">
      <c r="A1559" s="162" t="s">
        <v>2706</v>
      </c>
      <c r="B1559" s="162" t="s">
        <v>2707</v>
      </c>
      <c r="C1559" s="162" t="s">
        <v>34</v>
      </c>
      <c r="F1559" s="162" t="s">
        <v>16</v>
      </c>
      <c r="G1559" s="162" t="str">
        <f>CHOOSE(MONTH(H1559), "Janvier", "Fevrier", "Mars", "Avril", "Mai", "Juin", "Juillet", "Aout", "Septembre", "Octobre", "Novembre", "Decembre")</f>
        <v>Decembre</v>
      </c>
      <c r="H1559" s="153">
        <v>42724</v>
      </c>
      <c r="I1559" s="171" t="s">
        <v>1049</v>
      </c>
      <c r="J1559" s="72" t="s">
        <v>1053</v>
      </c>
      <c r="K1559" s="72" t="s">
        <v>1048</v>
      </c>
      <c r="L1559" s="72"/>
      <c r="M1559" s="80" t="str">
        <f>IFERROR(VLOOKUP(K1559,REFERENCES!R:S,2,FALSE),"")</f>
        <v>Nombre</v>
      </c>
      <c r="N1559" s="140">
        <v>50</v>
      </c>
      <c r="O1559" s="174"/>
      <c r="P1559" s="174">
        <v>91</v>
      </c>
      <c r="Q1559" s="174">
        <v>121</v>
      </c>
      <c r="R1559" s="79">
        <v>212</v>
      </c>
      <c r="S1559" s="75">
        <v>42</v>
      </c>
      <c r="U1559" s="162" t="s">
        <v>17</v>
      </c>
      <c r="V1559" s="162" t="s">
        <v>18</v>
      </c>
      <c r="W1559" s="86"/>
      <c r="X1559" s="169" t="s">
        <v>2880</v>
      </c>
      <c r="AB1559" s="162" t="str">
        <f>UPPER(LEFT(A1559,3)&amp;YEAR(H1559)&amp;MONTH(H1559)&amp;DAY((H1559))&amp;LEFT(U1559,2)&amp;LEFT(V1559,2)&amp;LEFT(W1559,2))</f>
        <v>J/P20161220GRJE</v>
      </c>
      <c r="AC1559" s="162">
        <f>COUNTIF($AB$4:$AB$297,AB1559)</f>
        <v>0</v>
      </c>
      <c r="AD1559" s="162" t="str">
        <f>VLOOKUP(U1559,NIVEAUXADMIN!A:B,2,FALSE)</f>
        <v>HT08</v>
      </c>
      <c r="AE1559" s="162" t="str">
        <f>VLOOKUP(V1559,NIVEAUXADMIN!E:F,2,FALSE)</f>
        <v>HT08811</v>
      </c>
      <c r="AF1559" s="162" t="e">
        <f>VLOOKUP(W1559,NIVEAUXADMIN!I:J,2,FALSE)</f>
        <v>#N/A</v>
      </c>
      <c r="AG1559" s="162">
        <f>IF(SUMPRODUCT(($A$4:$A1559=A1559)*($V$4:$V1559=V1559))&gt;1,0,1)</f>
        <v>0</v>
      </c>
    </row>
    <row r="1560" spans="1:33" s="162" customFormat="1" ht="15" customHeight="1">
      <c r="A1560" s="162" t="s">
        <v>2706</v>
      </c>
      <c r="B1560" s="162" t="s">
        <v>2707</v>
      </c>
      <c r="C1560" s="162" t="s">
        <v>34</v>
      </c>
      <c r="F1560" s="162" t="s">
        <v>16</v>
      </c>
      <c r="G1560" s="162" t="str">
        <f>CHOOSE(MONTH(H1560), "Janvier", "Fevrier", "Mars", "Avril", "Mai", "Juin", "Juillet", "Aout", "Septembre", "Octobre", "Novembre", "Decembre")</f>
        <v>Janvier</v>
      </c>
      <c r="H1560" s="153">
        <v>42762</v>
      </c>
      <c r="I1560" s="171" t="s">
        <v>1049</v>
      </c>
      <c r="J1560" s="72" t="s">
        <v>1053</v>
      </c>
      <c r="K1560" s="72" t="s">
        <v>1048</v>
      </c>
      <c r="L1560" s="72"/>
      <c r="M1560" s="80" t="str">
        <f>IFERROR(VLOOKUP(K1560,REFERENCES!R:S,2,FALSE),"")</f>
        <v>Nombre</v>
      </c>
      <c r="N1560" s="140">
        <v>50</v>
      </c>
      <c r="O1560" s="174"/>
      <c r="P1560" s="174">
        <v>65</v>
      </c>
      <c r="Q1560" s="174">
        <v>72</v>
      </c>
      <c r="R1560" s="79">
        <v>137</v>
      </c>
      <c r="S1560" s="75">
        <v>27</v>
      </c>
      <c r="U1560" s="162" t="s">
        <v>17</v>
      </c>
      <c r="V1560" s="162" t="s">
        <v>275</v>
      </c>
      <c r="W1560" s="86" t="s">
        <v>1409</v>
      </c>
      <c r="X1560" s="173"/>
      <c r="AB1560" s="162" t="str">
        <f>UPPER(LEFT(A1560,3)&amp;YEAR(H1560)&amp;MONTH(H1560)&amp;DAY((H1560))&amp;LEFT(U1560,2)&amp;LEFT(V1560,2)&amp;LEFT(W1560,2))</f>
        <v>J/P2017127GRRO2E</v>
      </c>
      <c r="AC1560" s="162">
        <f>COUNTIF($AB$4:$AB$297,AB1560)</f>
        <v>0</v>
      </c>
      <c r="AD1560" s="162" t="str">
        <f>VLOOKUP(U1560,NIVEAUXADMIN!A:B,2,FALSE)</f>
        <v>HT08</v>
      </c>
      <c r="AE1560" s="162" t="str">
        <f>VLOOKUP(V1560,NIVEAUXADMIN!E:F,2,FALSE)</f>
        <v>HT08832</v>
      </c>
      <c r="AF1560" s="162" t="str">
        <f>VLOOKUP(W1560,NIVEAUXADMIN!I:J,2,FALSE)</f>
        <v>HT08832-02</v>
      </c>
      <c r="AG1560" s="162">
        <f>IF(SUMPRODUCT(($A$4:$A1560=A1560)*($V$4:$V1560=V1560))&gt;1,0,1)</f>
        <v>1</v>
      </c>
    </row>
    <row r="1561" spans="1:33" s="162" customFormat="1" ht="15" customHeight="1">
      <c r="A1561" s="162" t="s">
        <v>2706</v>
      </c>
      <c r="B1561" s="162" t="s">
        <v>2707</v>
      </c>
      <c r="C1561" s="162" t="s">
        <v>34</v>
      </c>
      <c r="F1561" s="162" t="s">
        <v>16</v>
      </c>
      <c r="G1561" s="162" t="str">
        <f>CHOOSE(MONTH(H1561), "Janvier", "Fevrier", "Mars", "Avril", "Mai", "Juin", "Juillet", "Aout", "Septembre", "Octobre", "Novembre", "Decembre")</f>
        <v>Decembre</v>
      </c>
      <c r="H1561" s="153">
        <v>42728</v>
      </c>
      <c r="I1561" s="171" t="s">
        <v>1049</v>
      </c>
      <c r="J1561" s="72" t="s">
        <v>1053</v>
      </c>
      <c r="K1561" s="72" t="s">
        <v>1048</v>
      </c>
      <c r="L1561" s="72"/>
      <c r="M1561" s="80" t="str">
        <f>IFERROR(VLOOKUP(K1561,REFERENCES!R:S,2,FALSE),"")</f>
        <v>Nombre</v>
      </c>
      <c r="N1561" s="140">
        <v>66</v>
      </c>
      <c r="O1561" s="174"/>
      <c r="P1561" s="174">
        <v>121</v>
      </c>
      <c r="Q1561" s="174">
        <v>162</v>
      </c>
      <c r="R1561" s="79">
        <v>283</v>
      </c>
      <c r="S1561" s="75">
        <v>56</v>
      </c>
      <c r="U1561" s="162" t="s">
        <v>17</v>
      </c>
      <c r="V1561" s="162" t="s">
        <v>18</v>
      </c>
      <c r="W1561" s="86"/>
      <c r="X1561" s="169" t="s">
        <v>2880</v>
      </c>
      <c r="AB1561" s="162" t="str">
        <f>UPPER(LEFT(A1561,3)&amp;YEAR(H1561)&amp;MONTH(H1561)&amp;DAY((H1561))&amp;LEFT(U1561,2)&amp;LEFT(V1561,2)&amp;LEFT(W1561,2))</f>
        <v>J/P20161224GRJE</v>
      </c>
      <c r="AC1561" s="162">
        <f>COUNTIF($AB$4:$AB$297,AB1561)</f>
        <v>0</v>
      </c>
      <c r="AD1561" s="162" t="str">
        <f>VLOOKUP(U1561,NIVEAUXADMIN!A:B,2,FALSE)</f>
        <v>HT08</v>
      </c>
      <c r="AE1561" s="162" t="str">
        <f>VLOOKUP(V1561,NIVEAUXADMIN!E:F,2,FALSE)</f>
        <v>HT08811</v>
      </c>
      <c r="AF1561" s="162" t="e">
        <f>VLOOKUP(W1561,NIVEAUXADMIN!I:J,2,FALSE)</f>
        <v>#N/A</v>
      </c>
      <c r="AG1561" s="162">
        <f>IF(SUMPRODUCT(($A$4:$A1561=A1561)*($V$4:$V1561=V1561))&gt;1,0,1)</f>
        <v>0</v>
      </c>
    </row>
    <row r="1562" spans="1:33" s="162" customFormat="1" ht="15" customHeight="1">
      <c r="A1562" s="162" t="s">
        <v>2706</v>
      </c>
      <c r="B1562" s="162" t="s">
        <v>2707</v>
      </c>
      <c r="C1562" s="162" t="s">
        <v>34</v>
      </c>
      <c r="D1562" s="162" t="s">
        <v>1240</v>
      </c>
      <c r="E1562" s="162" t="s">
        <v>1241</v>
      </c>
      <c r="F1562" s="162" t="s">
        <v>16</v>
      </c>
      <c r="G1562" s="162" t="str">
        <f>CHOOSE(MONTH(H1562), "Janvier", "Fevrier", "Mars", "Avril", "Mai", "Juin", "Juillet", "Aout", "Septembre", "Octobre", "Novembre", "Decembre")</f>
        <v>Decembre</v>
      </c>
      <c r="H1562" s="153">
        <v>42711</v>
      </c>
      <c r="I1562" s="84" t="s">
        <v>1049</v>
      </c>
      <c r="J1562" s="162" t="s">
        <v>1053</v>
      </c>
      <c r="K1562" s="162" t="s">
        <v>1048</v>
      </c>
      <c r="L1562" s="72"/>
      <c r="M1562" s="80" t="str">
        <f>IFERROR(VLOOKUP(K1562,REFERENCES!R:S,2,FALSE),"")</f>
        <v>Nombre</v>
      </c>
      <c r="N1562" s="154">
        <v>73</v>
      </c>
      <c r="O1562" s="75"/>
      <c r="P1562" s="75">
        <v>119</v>
      </c>
      <c r="Q1562" s="75">
        <v>142</v>
      </c>
      <c r="R1562" s="79">
        <v>261</v>
      </c>
      <c r="S1562" s="75">
        <v>73</v>
      </c>
      <c r="T1562" s="162" t="s">
        <v>1040</v>
      </c>
      <c r="U1562" s="162" t="s">
        <v>17</v>
      </c>
      <c r="V1562" s="162" t="s">
        <v>18</v>
      </c>
      <c r="W1562" s="86" t="s">
        <v>1778</v>
      </c>
      <c r="X1562" s="162" t="s">
        <v>1242</v>
      </c>
      <c r="Y1562" s="162" t="s">
        <v>1036</v>
      </c>
      <c r="Z1562" s="162" t="s">
        <v>1070</v>
      </c>
      <c r="AA1562" s="162" t="s">
        <v>1243</v>
      </c>
      <c r="AB1562" s="162" t="str">
        <f>UPPER(LEFT(A1562,3)&amp;YEAR(H1562)&amp;MONTH(H1562)&amp;DAY((H1562))&amp;LEFT(U1562,2)&amp;LEFT(V1562,2)&amp;LEFT(W1562,2))</f>
        <v>J/P2016127GRJE8E</v>
      </c>
      <c r="AC1562" s="162">
        <f>COUNTIF($AB$4:$AB$297,AB1562)</f>
        <v>0</v>
      </c>
      <c r="AD1562" s="162" t="str">
        <f>VLOOKUP(U1562,NIVEAUXADMIN!A:B,2,FALSE)</f>
        <v>HT08</v>
      </c>
      <c r="AE1562" s="162" t="str">
        <f>VLOOKUP(V1562,NIVEAUXADMIN!E:F,2,FALSE)</f>
        <v>HT08811</v>
      </c>
      <c r="AF1562" s="162" t="str">
        <f>VLOOKUP(W1562,NIVEAUXADMIN!I:J,2,FALSE)</f>
        <v>HT08811-08</v>
      </c>
      <c r="AG1562" s="162">
        <f>IF(SUMPRODUCT(($A$4:$A1562=A1562)*($V$4:$V1562=V1562))&gt;1,0,1)</f>
        <v>0</v>
      </c>
    </row>
    <row r="1563" spans="1:33" s="162" customFormat="1" ht="15" customHeight="1">
      <c r="A1563" s="162" t="s">
        <v>2706</v>
      </c>
      <c r="B1563" s="162" t="s">
        <v>2707</v>
      </c>
      <c r="C1563" s="162" t="s">
        <v>34</v>
      </c>
      <c r="D1563" s="162" t="s">
        <v>1240</v>
      </c>
      <c r="E1563" s="162" t="s">
        <v>1241</v>
      </c>
      <c r="F1563" s="162" t="s">
        <v>16</v>
      </c>
      <c r="G1563" s="162" t="str">
        <f>CHOOSE(MONTH(H1563), "Janvier", "Fevrier", "Mars", "Avril", "Mai", "Juin", "Juillet", "Aout", "Septembre", "Octobre", "Novembre", "Decembre")</f>
        <v>Decembre</v>
      </c>
      <c r="H1563" s="153">
        <v>42711</v>
      </c>
      <c r="I1563" s="84" t="s">
        <v>1049</v>
      </c>
      <c r="J1563" s="162" t="s">
        <v>1053</v>
      </c>
      <c r="K1563" s="162" t="s">
        <v>1048</v>
      </c>
      <c r="L1563" s="72"/>
      <c r="M1563" s="80" t="str">
        <f>IFERROR(VLOOKUP(K1563,REFERENCES!R:S,2,FALSE),"")</f>
        <v>Nombre</v>
      </c>
      <c r="N1563" s="154">
        <v>95</v>
      </c>
      <c r="O1563" s="75"/>
      <c r="P1563" s="75">
        <v>264</v>
      </c>
      <c r="Q1563" s="75">
        <v>289</v>
      </c>
      <c r="R1563" s="79">
        <v>553</v>
      </c>
      <c r="S1563" s="75">
        <v>95</v>
      </c>
      <c r="T1563" s="162" t="s">
        <v>1040</v>
      </c>
      <c r="U1563" s="162" t="s">
        <v>17</v>
      </c>
      <c r="V1563" s="162" t="s">
        <v>18</v>
      </c>
      <c r="W1563" s="86" t="s">
        <v>1754</v>
      </c>
      <c r="X1563" s="162" t="s">
        <v>1244</v>
      </c>
      <c r="Y1563" s="162" t="s">
        <v>1035</v>
      </c>
      <c r="Z1563" s="162" t="s">
        <v>1070</v>
      </c>
      <c r="AB1563" s="162" t="str">
        <f>UPPER(LEFT(A1563,3)&amp;YEAR(H1563)&amp;MONTH(H1563)&amp;DAY((H1563))&amp;LEFT(U1563,2)&amp;LEFT(V1563,2)&amp;LEFT(W1563,2))</f>
        <v>J/P2016127GRJE7E</v>
      </c>
      <c r="AC1563" s="162">
        <f>COUNTIF($AB$4:$AB$297,AB1563)</f>
        <v>0</v>
      </c>
      <c r="AD1563" s="162" t="str">
        <f>VLOOKUP(U1563,NIVEAUXADMIN!A:B,2,FALSE)</f>
        <v>HT08</v>
      </c>
      <c r="AE1563" s="162" t="str">
        <f>VLOOKUP(V1563,NIVEAUXADMIN!E:F,2,FALSE)</f>
        <v>HT08811</v>
      </c>
      <c r="AF1563" s="162" t="str">
        <f>VLOOKUP(W1563,NIVEAUXADMIN!I:J,2,FALSE)</f>
        <v>HT08811-07</v>
      </c>
      <c r="AG1563" s="162">
        <f>IF(SUMPRODUCT(($A$4:$A1563=A1563)*($V$4:$V1563=V1563))&gt;1,0,1)</f>
        <v>0</v>
      </c>
    </row>
    <row r="1564" spans="1:33" s="162" customFormat="1" ht="15" customHeight="1">
      <c r="A1564" s="162" t="s">
        <v>2706</v>
      </c>
      <c r="B1564" s="162" t="s">
        <v>2707</v>
      </c>
      <c r="C1564" s="162" t="s">
        <v>34</v>
      </c>
      <c r="F1564" s="162" t="s">
        <v>16</v>
      </c>
      <c r="G1564" s="162" t="str">
        <f>CHOOSE(MONTH(H1564), "Janvier", "Fevrier", "Mars", "Avril", "Mai", "Juin", "Juillet", "Aout", "Septembre", "Octobre", "Novembre", "Decembre")</f>
        <v>Decembre</v>
      </c>
      <c r="H1564" s="153">
        <v>42727</v>
      </c>
      <c r="I1564" s="171" t="s">
        <v>1049</v>
      </c>
      <c r="J1564" s="72" t="s">
        <v>1053</v>
      </c>
      <c r="K1564" s="72" t="s">
        <v>1048</v>
      </c>
      <c r="L1564" s="72"/>
      <c r="M1564" s="80" t="str">
        <f>IFERROR(VLOOKUP(K1564,REFERENCES!R:S,2,FALSE),"")</f>
        <v>Nombre</v>
      </c>
      <c r="N1564" s="140">
        <v>100</v>
      </c>
      <c r="O1564" s="174"/>
      <c r="P1564" s="174">
        <v>186</v>
      </c>
      <c r="Q1564" s="174">
        <v>229</v>
      </c>
      <c r="R1564" s="79">
        <v>415</v>
      </c>
      <c r="S1564" s="75">
        <v>83</v>
      </c>
      <c r="U1564" s="162" t="s">
        <v>17</v>
      </c>
      <c r="V1564" s="162" t="s">
        <v>18</v>
      </c>
      <c r="W1564" s="86"/>
      <c r="X1564" s="169" t="s">
        <v>2880</v>
      </c>
      <c r="AB1564" s="162" t="str">
        <f>UPPER(LEFT(A1564,3)&amp;YEAR(H1564)&amp;MONTH(H1564)&amp;DAY((H1564))&amp;LEFT(U1564,2)&amp;LEFT(V1564,2)&amp;LEFT(W1564,2))</f>
        <v>J/P20161223GRJE</v>
      </c>
      <c r="AC1564" s="162">
        <f>COUNTIF($AB$4:$AB$297,AB1564)</f>
        <v>0</v>
      </c>
      <c r="AD1564" s="162" t="str">
        <f>VLOOKUP(U1564,NIVEAUXADMIN!A:B,2,FALSE)</f>
        <v>HT08</v>
      </c>
      <c r="AE1564" s="162" t="str">
        <f>VLOOKUP(V1564,NIVEAUXADMIN!E:F,2,FALSE)</f>
        <v>HT08811</v>
      </c>
      <c r="AF1564" s="162" t="e">
        <f>VLOOKUP(W1564,NIVEAUXADMIN!I:J,2,FALSE)</f>
        <v>#N/A</v>
      </c>
      <c r="AG1564" s="162">
        <f>IF(SUMPRODUCT(($A$4:$A1564=A1564)*($V$4:$V1564=V1564))&gt;1,0,1)</f>
        <v>0</v>
      </c>
    </row>
    <row r="1565" spans="1:33" s="162" customFormat="1" ht="15" customHeight="1">
      <c r="A1565" s="162" t="s">
        <v>2706</v>
      </c>
      <c r="B1565" s="162" t="s">
        <v>2707</v>
      </c>
      <c r="C1565" s="162" t="s">
        <v>34</v>
      </c>
      <c r="F1565" s="162" t="s">
        <v>16</v>
      </c>
      <c r="G1565" s="162" t="str">
        <f>CHOOSE(MONTH(H1565), "Janvier", "Fevrier", "Mars", "Avril", "Mai", "Juin", "Juillet", "Aout", "Septembre", "Octobre", "Novembre", "Decembre")</f>
        <v>Janvier</v>
      </c>
      <c r="H1565" s="153">
        <v>42761</v>
      </c>
      <c r="I1565" s="171" t="s">
        <v>1049</v>
      </c>
      <c r="J1565" s="72" t="s">
        <v>1053</v>
      </c>
      <c r="K1565" s="72" t="s">
        <v>1048</v>
      </c>
      <c r="L1565" s="72"/>
      <c r="M1565" s="80" t="str">
        <f>IFERROR(VLOOKUP(K1565,REFERENCES!R:S,2,FALSE),"")</f>
        <v>Nombre</v>
      </c>
      <c r="N1565" s="140">
        <v>100</v>
      </c>
      <c r="O1565" s="174"/>
      <c r="P1565" s="174">
        <v>52</v>
      </c>
      <c r="Q1565" s="174">
        <v>49</v>
      </c>
      <c r="R1565" s="79">
        <v>101</v>
      </c>
      <c r="S1565" s="75">
        <v>20</v>
      </c>
      <c r="U1565" s="162" t="s">
        <v>17</v>
      </c>
      <c r="V1565" s="162" t="s">
        <v>275</v>
      </c>
      <c r="W1565" s="86" t="s">
        <v>1409</v>
      </c>
      <c r="X1565" s="173"/>
      <c r="AB1565" s="162" t="str">
        <f>UPPER(LEFT(A1565,3)&amp;YEAR(H1565)&amp;MONTH(H1565)&amp;DAY((H1565))&amp;LEFT(U1565,2)&amp;LEFT(V1565,2)&amp;LEFT(W1565,2))</f>
        <v>J/P2017126GRRO2E</v>
      </c>
      <c r="AC1565" s="162">
        <f>COUNTIF($AB$4:$AB$297,AB1565)</f>
        <v>0</v>
      </c>
      <c r="AD1565" s="162" t="str">
        <f>VLOOKUP(U1565,NIVEAUXADMIN!A:B,2,FALSE)</f>
        <v>HT08</v>
      </c>
      <c r="AE1565" s="162" t="str">
        <f>VLOOKUP(V1565,NIVEAUXADMIN!E:F,2,FALSE)</f>
        <v>HT08832</v>
      </c>
      <c r="AF1565" s="162" t="str">
        <f>VLOOKUP(W1565,NIVEAUXADMIN!I:J,2,FALSE)</f>
        <v>HT08832-02</v>
      </c>
      <c r="AG1565" s="162">
        <f>IF(SUMPRODUCT(($A$4:$A1565=A1565)*($V$4:$V1565=V1565))&gt;1,0,1)</f>
        <v>0</v>
      </c>
    </row>
    <row r="1566" spans="1:33" s="162" customFormat="1" ht="15" customHeight="1">
      <c r="A1566" s="162" t="s">
        <v>2706</v>
      </c>
      <c r="B1566" s="162" t="s">
        <v>2707</v>
      </c>
      <c r="C1566" s="162" t="s">
        <v>34</v>
      </c>
      <c r="F1566" s="162" t="s">
        <v>16</v>
      </c>
      <c r="G1566" s="162" t="str">
        <f>CHOOSE(MONTH(H1566), "Janvier", "Fevrier", "Mars", "Avril", "Mai", "Juin", "Juillet", "Aout", "Septembre", "Octobre", "Novembre", "Decembre")</f>
        <v>Decembre</v>
      </c>
      <c r="H1566" s="153">
        <v>42725</v>
      </c>
      <c r="I1566" s="171" t="s">
        <v>1049</v>
      </c>
      <c r="J1566" s="72" t="s">
        <v>1053</v>
      </c>
      <c r="K1566" s="72" t="s">
        <v>1048</v>
      </c>
      <c r="L1566" s="72"/>
      <c r="M1566" s="80" t="str">
        <f>IFERROR(VLOOKUP(K1566,REFERENCES!R:S,2,FALSE),"")</f>
        <v>Nombre</v>
      </c>
      <c r="N1566" s="140">
        <v>104</v>
      </c>
      <c r="O1566" s="174"/>
      <c r="P1566" s="174">
        <v>254</v>
      </c>
      <c r="Q1566" s="174">
        <v>260</v>
      </c>
      <c r="R1566" s="79">
        <v>514</v>
      </c>
      <c r="S1566" s="75">
        <v>102</v>
      </c>
      <c r="U1566" s="162" t="s">
        <v>17</v>
      </c>
      <c r="V1566" s="162" t="s">
        <v>18</v>
      </c>
      <c r="W1566" s="86"/>
      <c r="X1566" s="169" t="s">
        <v>2880</v>
      </c>
      <c r="AB1566" s="162" t="str">
        <f>UPPER(LEFT(A1566,3)&amp;YEAR(H1566)&amp;MONTH(H1566)&amp;DAY((H1566))&amp;LEFT(U1566,2)&amp;LEFT(V1566,2)&amp;LEFT(W1566,2))</f>
        <v>J/P20161221GRJE</v>
      </c>
      <c r="AC1566" s="162">
        <f>COUNTIF($AB$4:$AB$297,AB1566)</f>
        <v>0</v>
      </c>
      <c r="AD1566" s="162" t="str">
        <f>VLOOKUP(U1566,NIVEAUXADMIN!A:B,2,FALSE)</f>
        <v>HT08</v>
      </c>
      <c r="AE1566" s="162" t="str">
        <f>VLOOKUP(V1566,NIVEAUXADMIN!E:F,2,FALSE)</f>
        <v>HT08811</v>
      </c>
      <c r="AF1566" s="162" t="e">
        <f>VLOOKUP(W1566,NIVEAUXADMIN!I:J,2,FALSE)</f>
        <v>#N/A</v>
      </c>
      <c r="AG1566" s="162">
        <f>IF(SUMPRODUCT(($A$4:$A1566=A1566)*($V$4:$V1566=V1566))&gt;1,0,1)</f>
        <v>0</v>
      </c>
    </row>
    <row r="1567" spans="1:33" s="162" customFormat="1" ht="15" customHeight="1">
      <c r="A1567" s="162" t="s">
        <v>2706</v>
      </c>
      <c r="B1567" s="162" t="s">
        <v>2707</v>
      </c>
      <c r="C1567" s="162" t="s">
        <v>34</v>
      </c>
      <c r="F1567" s="162" t="s">
        <v>16</v>
      </c>
      <c r="G1567" s="162" t="str">
        <f>CHOOSE(MONTH(H1567), "Janvier", "Fevrier", "Mars", "Avril", "Mai", "Juin", "Juillet", "Aout", "Septembre", "Octobre", "Novembre", "Decembre")</f>
        <v>Janvier</v>
      </c>
      <c r="H1567" s="153">
        <v>42765</v>
      </c>
      <c r="I1567" s="171" t="s">
        <v>1049</v>
      </c>
      <c r="J1567" s="72" t="s">
        <v>1053</v>
      </c>
      <c r="K1567" s="72" t="s">
        <v>1048</v>
      </c>
      <c r="L1567" s="72"/>
      <c r="M1567" s="80" t="str">
        <f>IFERROR(VLOOKUP(K1567,REFERENCES!R:S,2,FALSE),"")</f>
        <v>Nombre</v>
      </c>
      <c r="N1567" s="140">
        <v>112</v>
      </c>
      <c r="O1567" s="174"/>
      <c r="P1567" s="174">
        <v>326</v>
      </c>
      <c r="Q1567" s="174">
        <v>303</v>
      </c>
      <c r="R1567" s="79">
        <v>629</v>
      </c>
      <c r="S1567" s="75">
        <v>125</v>
      </c>
      <c r="U1567" s="162" t="s">
        <v>17</v>
      </c>
      <c r="V1567" s="162" t="s">
        <v>275</v>
      </c>
      <c r="W1567" s="86" t="s">
        <v>1409</v>
      </c>
      <c r="X1567" s="173"/>
      <c r="AB1567" s="162" t="str">
        <f>UPPER(LEFT(A1567,3)&amp;YEAR(H1567)&amp;MONTH(H1567)&amp;DAY((H1567))&amp;LEFT(U1567,2)&amp;LEFT(V1567,2)&amp;LEFT(W1567,2))</f>
        <v>J/P2017130GRRO2E</v>
      </c>
      <c r="AC1567" s="162">
        <f>COUNTIF($AB$4:$AB$297,AB1567)</f>
        <v>0</v>
      </c>
      <c r="AD1567" s="162" t="str">
        <f>VLOOKUP(U1567,NIVEAUXADMIN!A:B,2,FALSE)</f>
        <v>HT08</v>
      </c>
      <c r="AE1567" s="162" t="str">
        <f>VLOOKUP(V1567,NIVEAUXADMIN!E:F,2,FALSE)</f>
        <v>HT08832</v>
      </c>
      <c r="AF1567" s="162" t="str">
        <f>VLOOKUP(W1567,NIVEAUXADMIN!I:J,2,FALSE)</f>
        <v>HT08832-02</v>
      </c>
      <c r="AG1567" s="162">
        <f>IF(SUMPRODUCT(($A$4:$A1567=A1567)*($V$4:$V1567=V1567))&gt;1,0,1)</f>
        <v>0</v>
      </c>
    </row>
    <row r="1568" spans="1:33" s="162" customFormat="1" ht="15" customHeight="1">
      <c r="A1568" s="162" t="s">
        <v>2706</v>
      </c>
      <c r="B1568" s="162" t="s">
        <v>2707</v>
      </c>
      <c r="C1568" s="162" t="s">
        <v>34</v>
      </c>
      <c r="F1568" s="162" t="s">
        <v>16</v>
      </c>
      <c r="G1568" s="162" t="str">
        <f>CHOOSE(MONTH(H1568), "Janvier", "Fevrier", "Mars", "Avril", "Mai", "Juin", "Juillet", "Aout", "Septembre", "Octobre", "Novembre", "Decembre")</f>
        <v>Janvier</v>
      </c>
      <c r="H1568" s="153">
        <v>42763</v>
      </c>
      <c r="I1568" s="171" t="s">
        <v>1049</v>
      </c>
      <c r="J1568" s="72" t="s">
        <v>1053</v>
      </c>
      <c r="K1568" s="72" t="s">
        <v>1048</v>
      </c>
      <c r="L1568" s="72"/>
      <c r="M1568" s="80" t="str">
        <f>IFERROR(VLOOKUP(K1568,REFERENCES!R:S,2,FALSE),"")</f>
        <v>Nombre</v>
      </c>
      <c r="N1568" s="140">
        <v>114</v>
      </c>
      <c r="O1568" s="174"/>
      <c r="P1568" s="174">
        <v>303</v>
      </c>
      <c r="Q1568" s="174">
        <v>288</v>
      </c>
      <c r="R1568" s="79">
        <v>591</v>
      </c>
      <c r="S1568" s="75">
        <v>118</v>
      </c>
      <c r="U1568" s="162" t="s">
        <v>17</v>
      </c>
      <c r="V1568" s="162" t="s">
        <v>275</v>
      </c>
      <c r="W1568" s="86" t="s">
        <v>1409</v>
      </c>
      <c r="X1568" s="173"/>
      <c r="AB1568" s="162" t="str">
        <f>UPPER(LEFT(A1568,3)&amp;YEAR(H1568)&amp;MONTH(H1568)&amp;DAY((H1568))&amp;LEFT(U1568,2)&amp;LEFT(V1568,2)&amp;LEFT(W1568,2))</f>
        <v>J/P2017128GRRO2E</v>
      </c>
      <c r="AC1568" s="162">
        <f>COUNTIF($AB$4:$AB$297,AB1568)</f>
        <v>0</v>
      </c>
      <c r="AD1568" s="162" t="str">
        <f>VLOOKUP(U1568,NIVEAUXADMIN!A:B,2,FALSE)</f>
        <v>HT08</v>
      </c>
      <c r="AE1568" s="162" t="str">
        <f>VLOOKUP(V1568,NIVEAUXADMIN!E:F,2,FALSE)</f>
        <v>HT08832</v>
      </c>
      <c r="AF1568" s="162" t="str">
        <f>VLOOKUP(W1568,NIVEAUXADMIN!I:J,2,FALSE)</f>
        <v>HT08832-02</v>
      </c>
      <c r="AG1568" s="162">
        <f>IF(SUMPRODUCT(($A$4:$A1568=A1568)*($V$4:$V1568=V1568))&gt;1,0,1)</f>
        <v>0</v>
      </c>
    </row>
    <row r="1569" spans="1:33" s="162" customFormat="1" ht="15" customHeight="1">
      <c r="A1569" s="162" t="s">
        <v>2706</v>
      </c>
      <c r="B1569" s="162" t="s">
        <v>2707</v>
      </c>
      <c r="C1569" s="162" t="s">
        <v>34</v>
      </c>
      <c r="F1569" s="162" t="s">
        <v>16</v>
      </c>
      <c r="G1569" s="162" t="str">
        <f>CHOOSE(MONTH(H1569), "Janvier", "Fevrier", "Mars", "Avril", "Mai", "Juin", "Juillet", "Aout", "Septembre", "Octobre", "Novembre", "Decembre")</f>
        <v>Decembre</v>
      </c>
      <c r="H1569" s="153">
        <v>42710</v>
      </c>
      <c r="I1569" s="84" t="s">
        <v>1049</v>
      </c>
      <c r="J1569" s="162" t="s">
        <v>1053</v>
      </c>
      <c r="K1569" s="162" t="s">
        <v>1048</v>
      </c>
      <c r="L1569" s="72"/>
      <c r="M1569" s="80" t="str">
        <f>IFERROR(VLOOKUP(K1569,REFERENCES!R:S,2,FALSE),"")</f>
        <v>Nombre</v>
      </c>
      <c r="N1569" s="75">
        <v>300</v>
      </c>
      <c r="O1569" s="75"/>
      <c r="P1569" s="75"/>
      <c r="Q1569" s="75"/>
      <c r="R1569" s="79"/>
      <c r="S1569" s="75"/>
      <c r="U1569" s="162" t="s">
        <v>17</v>
      </c>
      <c r="V1569" s="162" t="s">
        <v>18</v>
      </c>
      <c r="W1569" s="86"/>
      <c r="AB1569" s="162" t="str">
        <f>UPPER(LEFT(A1569,3)&amp;YEAR(H1569)&amp;MONTH(H1569)&amp;DAY((H1569))&amp;LEFT(U1569,2)&amp;LEFT(V1569,2)&amp;LEFT(W1569,2))</f>
        <v>J/P2016126GRJE</v>
      </c>
      <c r="AC1569" s="162">
        <f>COUNTIF($AB$4:$AB$297,AB1569)</f>
        <v>0</v>
      </c>
      <c r="AD1569" s="162" t="str">
        <f>VLOOKUP(U1569,NIVEAUXADMIN!A:B,2,FALSE)</f>
        <v>HT08</v>
      </c>
      <c r="AE1569" s="162" t="str">
        <f>VLOOKUP(V1569,NIVEAUXADMIN!E:F,2,FALSE)</f>
        <v>HT08811</v>
      </c>
      <c r="AF1569" s="162" t="e">
        <f>VLOOKUP(W1569,NIVEAUXADMIN!I:J,2,FALSE)</f>
        <v>#N/A</v>
      </c>
      <c r="AG1569" s="162">
        <f>IF(SUMPRODUCT(($A$4:$A1569=A1569)*($V$4:$V1569=V1569))&gt;1,0,1)</f>
        <v>0</v>
      </c>
    </row>
    <row r="1570" spans="1:33" s="162" customFormat="1" ht="15" customHeight="1">
      <c r="A1570" s="162" t="s">
        <v>2706</v>
      </c>
      <c r="B1570" s="162" t="s">
        <v>2707</v>
      </c>
      <c r="C1570" s="162" t="s">
        <v>34</v>
      </c>
      <c r="F1570" s="162" t="s">
        <v>16</v>
      </c>
      <c r="G1570" s="162" t="str">
        <f>CHOOSE(MONTH(H1570), "Janvier", "Fevrier", "Mars", "Avril", "Mai", "Juin", "Juillet", "Aout", "Septembre", "Octobre", "Novembre", "Decembre")</f>
        <v>Decembre</v>
      </c>
      <c r="H1570" s="153">
        <v>42726</v>
      </c>
      <c r="I1570" s="84" t="s">
        <v>1049</v>
      </c>
      <c r="J1570" s="162" t="s">
        <v>1053</v>
      </c>
      <c r="K1570" s="162" t="s">
        <v>1048</v>
      </c>
      <c r="L1570" s="72"/>
      <c r="M1570" s="80" t="str">
        <f>IFERROR(VLOOKUP(K1570,REFERENCES!R:S,2,FALSE),"")</f>
        <v>Nombre</v>
      </c>
      <c r="N1570" s="75">
        <v>1375</v>
      </c>
      <c r="O1570" s="75"/>
      <c r="P1570" s="75"/>
      <c r="Q1570" s="75"/>
      <c r="R1570" s="79"/>
      <c r="S1570" s="75"/>
      <c r="U1570" s="162" t="s">
        <v>17</v>
      </c>
      <c r="V1570" s="162" t="s">
        <v>18</v>
      </c>
      <c r="W1570" s="86"/>
      <c r="AB1570" s="162" t="str">
        <f>UPPER(LEFT(A1570,3)&amp;YEAR(H1570)&amp;MONTH(H1570)&amp;DAY((H1570))&amp;LEFT(U1570,2)&amp;LEFT(V1570,2)&amp;LEFT(W1570,2))</f>
        <v>J/P20161222GRJE</v>
      </c>
      <c r="AC1570" s="162">
        <f>COUNTIF($AB$4:$AB$297,AB1570)</f>
        <v>0</v>
      </c>
      <c r="AD1570" s="162" t="str">
        <f>VLOOKUP(U1570,NIVEAUXADMIN!A:B,2,FALSE)</f>
        <v>HT08</v>
      </c>
      <c r="AE1570" s="162" t="str">
        <f>VLOOKUP(V1570,NIVEAUXADMIN!E:F,2,FALSE)</f>
        <v>HT08811</v>
      </c>
      <c r="AF1570" s="162" t="e">
        <f>VLOOKUP(W1570,NIVEAUXADMIN!I:J,2,FALSE)</f>
        <v>#N/A</v>
      </c>
      <c r="AG1570" s="162">
        <f>IF(SUMPRODUCT(($A$4:$A1570=A1570)*($V$4:$V1570=V1570))&gt;1,0,1)</f>
        <v>0</v>
      </c>
    </row>
    <row r="1571" spans="1:33" s="162" customFormat="1" ht="15" customHeight="1">
      <c r="A1571" s="162" t="s">
        <v>2706</v>
      </c>
      <c r="B1571" s="162" t="s">
        <v>2707</v>
      </c>
      <c r="C1571" s="162" t="s">
        <v>34</v>
      </c>
      <c r="F1571" s="162" t="s">
        <v>16</v>
      </c>
      <c r="G1571" s="162" t="s">
        <v>2922</v>
      </c>
      <c r="H1571" s="153" t="s">
        <v>1951</v>
      </c>
      <c r="I1571" s="84" t="s">
        <v>1049</v>
      </c>
      <c r="J1571" s="162" t="s">
        <v>1053</v>
      </c>
      <c r="K1571" s="162" t="s">
        <v>1048</v>
      </c>
      <c r="L1571" s="72"/>
      <c r="M1571" s="80" t="str">
        <f>IFERROR(VLOOKUP(K1571,REFERENCES!R:S,2,FALSE),"")</f>
        <v>Nombre</v>
      </c>
      <c r="N1571" s="75">
        <v>2500</v>
      </c>
      <c r="O1571" s="75"/>
      <c r="P1571" s="75"/>
      <c r="Q1571" s="75"/>
      <c r="R1571" s="79"/>
      <c r="S1571" s="75"/>
      <c r="U1571" s="162" t="s">
        <v>17</v>
      </c>
      <c r="V1571" s="162" t="s">
        <v>18</v>
      </c>
      <c r="W1571" s="86"/>
      <c r="AB1571" s="162" t="e">
        <f>UPPER(LEFT(A1571,3)&amp;YEAR(H1571)&amp;MONTH(H1571)&amp;DAY((H1571))&amp;LEFT(U1571,2)&amp;LEFT(V1571,2)&amp;LEFT(W1571,2))</f>
        <v>#VALUE!</v>
      </c>
      <c r="AC1571" s="162">
        <f>COUNTIF($AB$4:$AB$297,AB1571)</f>
        <v>72</v>
      </c>
      <c r="AD1571" s="162" t="str">
        <f>VLOOKUP(U1571,NIVEAUXADMIN!A:B,2,FALSE)</f>
        <v>HT08</v>
      </c>
      <c r="AE1571" s="162" t="str">
        <f>VLOOKUP(V1571,NIVEAUXADMIN!E:F,2,FALSE)</f>
        <v>HT08811</v>
      </c>
      <c r="AF1571" s="162" t="e">
        <f>VLOOKUP(W1571,NIVEAUXADMIN!I:J,2,FALSE)</f>
        <v>#N/A</v>
      </c>
      <c r="AG1571" s="162">
        <f>IF(SUMPRODUCT(($A$4:$A1571=A1571)*($V$4:$V1571=V1571))&gt;1,0,1)</f>
        <v>0</v>
      </c>
    </row>
    <row r="1572" spans="1:33" s="162" customFormat="1" ht="15" customHeight="1">
      <c r="A1572" s="162" t="s">
        <v>2740</v>
      </c>
      <c r="B1572" s="162" t="s">
        <v>2740</v>
      </c>
      <c r="C1572" s="162" t="s">
        <v>26</v>
      </c>
      <c r="F1572" s="162" t="s">
        <v>16</v>
      </c>
      <c r="G1572" s="162" t="s">
        <v>2922</v>
      </c>
      <c r="H1572" s="153" t="s">
        <v>2916</v>
      </c>
      <c r="I1572" s="84" t="s">
        <v>1051</v>
      </c>
      <c r="J1572" s="162" t="s">
        <v>1052</v>
      </c>
      <c r="K1572" s="162" t="s">
        <v>1057</v>
      </c>
      <c r="L1572" s="72"/>
      <c r="M1572" s="80" t="str">
        <f>IFERROR(VLOOKUP(K1572,REFERENCES!R:S,2,FALSE),"")</f>
        <v>Nombre</v>
      </c>
      <c r="N1572" s="75">
        <v>1050</v>
      </c>
      <c r="O1572" s="75"/>
      <c r="P1572" s="75"/>
      <c r="Q1572" s="75"/>
      <c r="R1572" s="79"/>
      <c r="S1572" s="75">
        <v>1050</v>
      </c>
      <c r="U1572" s="162" t="s">
        <v>20</v>
      </c>
      <c r="V1572" s="162" t="s">
        <v>529</v>
      </c>
      <c r="W1572" s="164"/>
      <c r="AB1572" s="162" t="e">
        <f>UPPER(LEFT(A1572,3)&amp;YEAR(H1572)&amp;MONTH(H1572)&amp;DAY((H1572))&amp;LEFT(U1572,2)&amp;LEFT(V1572,2)&amp;LEFT(W1572,2))</f>
        <v>#VALUE!</v>
      </c>
      <c r="AC1572" s="162">
        <f>COUNTIF($AB$4:$AB$297,AB1572)</f>
        <v>72</v>
      </c>
      <c r="AD1572" s="162" t="str">
        <f>VLOOKUP(U1572,NIVEAUXADMIN!A:B,2,FALSE)</f>
        <v>HT07</v>
      </c>
      <c r="AE1572" s="162" t="str">
        <f>VLOOKUP(V1572,NIVEAUXADMIN!E:F,2,FALSE)</f>
        <v>HT07752</v>
      </c>
      <c r="AF1572" s="162" t="e">
        <f>VLOOKUP(W1572,NIVEAUXADMIN!I:J,2,FALSE)</f>
        <v>#N/A</v>
      </c>
      <c r="AG1572" s="162">
        <f>IF(SUMPRODUCT(($A$4:$A1572=A1572)*($V$4:$V1572=V1572))&gt;1,0,1)</f>
        <v>1</v>
      </c>
    </row>
    <row r="1573" spans="1:33" s="162" customFormat="1" ht="15" customHeight="1">
      <c r="A1573" s="162" t="s">
        <v>2740</v>
      </c>
      <c r="B1573" s="162" t="s">
        <v>2740</v>
      </c>
      <c r="C1573" s="162" t="s">
        <v>26</v>
      </c>
      <c r="F1573" s="162" t="s">
        <v>16</v>
      </c>
      <c r="G1573" s="162" t="s">
        <v>2922</v>
      </c>
      <c r="H1573" s="153" t="s">
        <v>2916</v>
      </c>
      <c r="I1573" s="84" t="s">
        <v>1051</v>
      </c>
      <c r="J1573" s="162" t="s">
        <v>1052</v>
      </c>
      <c r="K1573" s="162" t="s">
        <v>1054</v>
      </c>
      <c r="L1573" s="72"/>
      <c r="M1573" s="80" t="str">
        <f>IFERROR(VLOOKUP(K1573,REFERENCES!R:S,2,FALSE),"")</f>
        <v>Nombre</v>
      </c>
      <c r="N1573" s="75">
        <v>1050</v>
      </c>
      <c r="O1573" s="75"/>
      <c r="P1573" s="75"/>
      <c r="Q1573" s="75"/>
      <c r="R1573" s="79"/>
      <c r="S1573" s="75">
        <v>1050</v>
      </c>
      <c r="U1573" s="162" t="s">
        <v>20</v>
      </c>
      <c r="V1573" s="162" t="s">
        <v>529</v>
      </c>
      <c r="W1573" s="164"/>
      <c r="AB1573" s="162" t="e">
        <f>UPPER(LEFT(A1573,3)&amp;YEAR(H1573)&amp;MONTH(H1573)&amp;DAY((H1573))&amp;LEFT(U1573,2)&amp;LEFT(V1573,2)&amp;LEFT(W1573,2))</f>
        <v>#VALUE!</v>
      </c>
      <c r="AC1573" s="162">
        <f>COUNTIF($AB$4:$AB$297,AB1573)</f>
        <v>72</v>
      </c>
      <c r="AD1573" s="162" t="str">
        <f>VLOOKUP(U1573,NIVEAUXADMIN!A:B,2,FALSE)</f>
        <v>HT07</v>
      </c>
      <c r="AE1573" s="162" t="str">
        <f>VLOOKUP(V1573,NIVEAUXADMIN!E:F,2,FALSE)</f>
        <v>HT07752</v>
      </c>
      <c r="AF1573" s="162" t="e">
        <f>VLOOKUP(W1573,NIVEAUXADMIN!I:J,2,FALSE)</f>
        <v>#N/A</v>
      </c>
      <c r="AG1573" s="162">
        <f>IF(SUMPRODUCT(($A$4:$A1573=A1573)*($V$4:$V1573=V1573))&gt;1,0,1)</f>
        <v>0</v>
      </c>
    </row>
    <row r="1574" spans="1:33" s="162" customFormat="1" ht="15" customHeight="1">
      <c r="A1574" s="162" t="s">
        <v>2740</v>
      </c>
      <c r="B1574" s="162" t="s">
        <v>2740</v>
      </c>
      <c r="C1574" s="162" t="s">
        <v>26</v>
      </c>
      <c r="F1574" s="162" t="s">
        <v>16</v>
      </c>
      <c r="G1574" s="162" t="s">
        <v>2922</v>
      </c>
      <c r="H1574" s="153" t="s">
        <v>2916</v>
      </c>
      <c r="I1574" s="84" t="s">
        <v>1051</v>
      </c>
      <c r="J1574" s="162" t="s">
        <v>1052</v>
      </c>
      <c r="K1574" s="162" t="s">
        <v>1062</v>
      </c>
      <c r="L1574" s="72"/>
      <c r="M1574" s="80" t="str">
        <f>IFERROR(VLOOKUP(K1574,REFERENCES!R:S,2,FALSE),"")</f>
        <v>Nombre</v>
      </c>
      <c r="N1574" s="75">
        <v>1050</v>
      </c>
      <c r="O1574" s="75"/>
      <c r="P1574" s="75"/>
      <c r="Q1574" s="75"/>
      <c r="R1574" s="79"/>
      <c r="S1574" s="75">
        <v>1050</v>
      </c>
      <c r="U1574" s="162" t="s">
        <v>20</v>
      </c>
      <c r="V1574" s="162" t="s">
        <v>529</v>
      </c>
      <c r="W1574" s="164"/>
      <c r="AB1574" s="162" t="e">
        <f>UPPER(LEFT(A1574,3)&amp;YEAR(H1574)&amp;MONTH(H1574)&amp;DAY((H1574))&amp;LEFT(U1574,2)&amp;LEFT(V1574,2)&amp;LEFT(W1574,2))</f>
        <v>#VALUE!</v>
      </c>
      <c r="AC1574" s="162">
        <f>COUNTIF($AB$4:$AB$297,AB1574)</f>
        <v>72</v>
      </c>
      <c r="AD1574" s="162" t="str">
        <f>VLOOKUP(U1574,NIVEAUXADMIN!A:B,2,FALSE)</f>
        <v>HT07</v>
      </c>
      <c r="AE1574" s="162" t="str">
        <f>VLOOKUP(V1574,NIVEAUXADMIN!E:F,2,FALSE)</f>
        <v>HT07752</v>
      </c>
      <c r="AF1574" s="162" t="e">
        <f>VLOOKUP(W1574,NIVEAUXADMIN!I:J,2,FALSE)</f>
        <v>#N/A</v>
      </c>
      <c r="AG1574" s="162">
        <f>IF(SUMPRODUCT(($A$4:$A1574=A1574)*($V$4:$V1574=V1574))&gt;1,0,1)</f>
        <v>0</v>
      </c>
    </row>
    <row r="1575" spans="1:33" s="162" customFormat="1" ht="15" customHeight="1">
      <c r="A1575" s="162" t="s">
        <v>2740</v>
      </c>
      <c r="B1575" s="162" t="s">
        <v>2740</v>
      </c>
      <c r="C1575" s="162" t="s">
        <v>26</v>
      </c>
      <c r="F1575" s="162" t="s">
        <v>16</v>
      </c>
      <c r="G1575" s="162" t="s">
        <v>2922</v>
      </c>
      <c r="H1575" s="153" t="s">
        <v>2916</v>
      </c>
      <c r="I1575" s="84" t="s">
        <v>1049</v>
      </c>
      <c r="J1575" s="162" t="s">
        <v>1053</v>
      </c>
      <c r="K1575" s="162" t="s">
        <v>1048</v>
      </c>
      <c r="L1575" s="72"/>
      <c r="M1575" s="80" t="str">
        <f>IFERROR(VLOOKUP(K1575,REFERENCES!R:S,2,FALSE),"")</f>
        <v>Nombre</v>
      </c>
      <c r="N1575" s="75">
        <v>55</v>
      </c>
      <c r="O1575" s="75"/>
      <c r="P1575" s="75"/>
      <c r="Q1575" s="75"/>
      <c r="R1575" s="79"/>
      <c r="S1575" s="75">
        <v>55</v>
      </c>
      <c r="U1575" s="162" t="s">
        <v>17</v>
      </c>
      <c r="W1575" s="164"/>
      <c r="AB1575" s="162" t="e">
        <f>UPPER(LEFT(A1575,3)&amp;YEAR(H1575)&amp;MONTH(H1575)&amp;DAY((H1575))&amp;LEFT(U1575,2)&amp;LEFT(V1575,2)&amp;LEFT(W1575,2))</f>
        <v>#VALUE!</v>
      </c>
      <c r="AC1575" s="162">
        <f>COUNTIF($AB$4:$AB$297,AB1575)</f>
        <v>72</v>
      </c>
      <c r="AD1575" s="162" t="str">
        <f>VLOOKUP(U1575,NIVEAUXADMIN!A:B,2,FALSE)</f>
        <v>HT08</v>
      </c>
      <c r="AE1575" s="162" t="e">
        <f>VLOOKUP(V1575,NIVEAUXADMIN!E:F,2,FALSE)</f>
        <v>#N/A</v>
      </c>
      <c r="AF1575" s="162" t="e">
        <f>VLOOKUP(W1575,NIVEAUXADMIN!I:J,2,FALSE)</f>
        <v>#N/A</v>
      </c>
      <c r="AG1575" s="162">
        <f>IF(SUMPRODUCT(($A$4:$A1575=A1575)*($V$4:$V1575=V1575))&gt;1,0,1)</f>
        <v>1</v>
      </c>
    </row>
    <row r="1576" spans="1:33" s="162" customFormat="1" ht="15" customHeight="1">
      <c r="A1576" s="162" t="s">
        <v>89</v>
      </c>
      <c r="B1576" s="162" t="s">
        <v>2708</v>
      </c>
      <c r="C1576" s="162" t="s">
        <v>26</v>
      </c>
      <c r="D1576" s="162" t="s">
        <v>1147</v>
      </c>
      <c r="E1576" s="162" t="s">
        <v>1904</v>
      </c>
      <c r="F1576" s="162" t="s">
        <v>16</v>
      </c>
      <c r="G1576" s="162" t="str">
        <f>CHOOSE(MONTH(H1576), "Janvier", "Fevrier", "Mars", "Avril", "Mai", "Juin", "Juillet", "Aout", "Septembre", "Octobre", "Novembre", "Decembre")</f>
        <v>Novembre</v>
      </c>
      <c r="H1576" s="153">
        <v>42678</v>
      </c>
      <c r="I1576" s="84" t="s">
        <v>1051</v>
      </c>
      <c r="J1576" s="162" t="s">
        <v>1052</v>
      </c>
      <c r="K1576" s="162" t="s">
        <v>1062</v>
      </c>
      <c r="L1576" s="72" t="s">
        <v>1890</v>
      </c>
      <c r="M1576" s="80" t="str">
        <f>IFERROR(VLOOKUP(K1576,REFERENCES!R:S,2,FALSE),"")</f>
        <v>Nombre</v>
      </c>
      <c r="N1576" s="154">
        <v>100</v>
      </c>
      <c r="O1576" s="75"/>
      <c r="P1576" s="75"/>
      <c r="Q1576" s="75"/>
      <c r="R1576" s="79">
        <v>500</v>
      </c>
      <c r="S1576" s="75">
        <v>100</v>
      </c>
      <c r="T1576" s="162" t="s">
        <v>1040</v>
      </c>
      <c r="U1576" s="162" t="s">
        <v>17</v>
      </c>
      <c r="V1576" s="162" t="s">
        <v>18</v>
      </c>
      <c r="W1576" s="86" t="s">
        <v>1478</v>
      </c>
      <c r="X1576" s="162" t="s">
        <v>1893</v>
      </c>
      <c r="Y1576" s="162" t="s">
        <v>1035</v>
      </c>
      <c r="Z1576" s="162" t="s">
        <v>1069</v>
      </c>
      <c r="AB1576" s="162" t="str">
        <f>UPPER(LEFT(A1576,3)&amp;YEAR(H1576)&amp;MONTH(H1576)&amp;DAY((H1576))&amp;LEFT(U1576,2)&amp;LEFT(V1576,2)&amp;LEFT(W1576,2))</f>
        <v>LUT2016114GRJE2È</v>
      </c>
      <c r="AC1576" s="162">
        <f>COUNTIF($AB$4:$AB$297,AB1576)</f>
        <v>0</v>
      </c>
      <c r="AD1576" s="162" t="str">
        <f>VLOOKUP(U1576,NIVEAUXADMIN!A:B,2,FALSE)</f>
        <v>HT08</v>
      </c>
      <c r="AE1576" s="162" t="str">
        <f>VLOOKUP(V1576,NIVEAUXADMIN!E:F,2,FALSE)</f>
        <v>HT08811</v>
      </c>
      <c r="AF1576" s="162" t="str">
        <f>VLOOKUP(W1576,NIVEAUXADMIN!I:J,2,FALSE)</f>
        <v>HT08811-02</v>
      </c>
      <c r="AG1576" s="162">
        <f>IF(SUMPRODUCT(($A$4:$A1576=A1576)*($V$4:$V1576=V1576))&gt;1,0,1)</f>
        <v>1</v>
      </c>
    </row>
    <row r="1577" spans="1:33" s="162" customFormat="1" ht="15" customHeight="1">
      <c r="A1577" s="162" t="s">
        <v>89</v>
      </c>
      <c r="B1577" s="162" t="s">
        <v>2708</v>
      </c>
      <c r="C1577" s="162" t="s">
        <v>26</v>
      </c>
      <c r="D1577" s="162" t="s">
        <v>1147</v>
      </c>
      <c r="E1577" s="162" t="s">
        <v>1904</v>
      </c>
      <c r="F1577" s="162" t="s">
        <v>16</v>
      </c>
      <c r="G1577" s="162" t="str">
        <f>CHOOSE(MONTH(H1577), "Janvier", "Fevrier", "Mars", "Avril", "Mai", "Juin", "Juillet", "Aout", "Septembre", "Octobre", "Novembre", "Decembre")</f>
        <v>Novembre</v>
      </c>
      <c r="H1577" s="153">
        <v>42679</v>
      </c>
      <c r="I1577" s="84" t="s">
        <v>1051</v>
      </c>
      <c r="J1577" s="162" t="s">
        <v>1052</v>
      </c>
      <c r="K1577" s="162" t="s">
        <v>1062</v>
      </c>
      <c r="L1577" s="72" t="s">
        <v>1890</v>
      </c>
      <c r="M1577" s="80" t="str">
        <f>IFERROR(VLOOKUP(K1577,REFERENCES!R:S,2,FALSE),"")</f>
        <v>Nombre</v>
      </c>
      <c r="N1577" s="154">
        <v>100</v>
      </c>
      <c r="O1577" s="75"/>
      <c r="P1577" s="75"/>
      <c r="Q1577" s="75"/>
      <c r="R1577" s="79">
        <v>500</v>
      </c>
      <c r="S1577" s="75">
        <v>100</v>
      </c>
      <c r="T1577" s="162" t="s">
        <v>1040</v>
      </c>
      <c r="U1577" s="162" t="s">
        <v>17</v>
      </c>
      <c r="V1577" s="162" t="s">
        <v>18</v>
      </c>
      <c r="W1577" s="86" t="s">
        <v>1478</v>
      </c>
      <c r="X1577" s="162" t="s">
        <v>1909</v>
      </c>
      <c r="Y1577" s="162" t="s">
        <v>1035</v>
      </c>
      <c r="Z1577" s="162" t="s">
        <v>1069</v>
      </c>
      <c r="AB1577" s="162" t="str">
        <f>UPPER(LEFT(A1577,3)&amp;YEAR(H1577)&amp;MONTH(H1577)&amp;DAY((H1577))&amp;LEFT(U1577,2)&amp;LEFT(V1577,2)&amp;LEFT(W1577,2))</f>
        <v>LUT2016115GRJE2È</v>
      </c>
      <c r="AC1577" s="162">
        <f>COUNTIF($AB$4:$AB$297,AB1577)</f>
        <v>0</v>
      </c>
      <c r="AD1577" s="162" t="str">
        <f>VLOOKUP(U1577,NIVEAUXADMIN!A:B,2,FALSE)</f>
        <v>HT08</v>
      </c>
      <c r="AE1577" s="162" t="str">
        <f>VLOOKUP(V1577,NIVEAUXADMIN!E:F,2,FALSE)</f>
        <v>HT08811</v>
      </c>
      <c r="AF1577" s="162" t="str">
        <f>VLOOKUP(W1577,NIVEAUXADMIN!I:J,2,FALSE)</f>
        <v>HT08811-02</v>
      </c>
      <c r="AG1577" s="162">
        <f>IF(SUMPRODUCT(($A$4:$A1577=A1577)*($V$4:$V1577=V1577))&gt;1,0,1)</f>
        <v>0</v>
      </c>
    </row>
    <row r="1578" spans="1:33" s="162" customFormat="1" ht="15" customHeight="1">
      <c r="A1578" s="162" t="s">
        <v>89</v>
      </c>
      <c r="B1578" s="162" t="s">
        <v>2708</v>
      </c>
      <c r="C1578" s="162" t="s">
        <v>26</v>
      </c>
      <c r="D1578" s="162" t="s">
        <v>1147</v>
      </c>
      <c r="E1578" s="162" t="s">
        <v>1904</v>
      </c>
      <c r="F1578" s="162" t="s">
        <v>16</v>
      </c>
      <c r="G1578" s="162" t="str">
        <f>CHOOSE(MONTH(H1578), "Janvier", "Fevrier", "Mars", "Avril", "Mai", "Juin", "Juillet", "Aout", "Septembre", "Octobre", "Novembre", "Decembre")</f>
        <v>Novembre</v>
      </c>
      <c r="H1578" s="153">
        <v>42681</v>
      </c>
      <c r="I1578" s="84" t="s">
        <v>1051</v>
      </c>
      <c r="J1578" s="162" t="s">
        <v>1052</v>
      </c>
      <c r="K1578" s="162" t="s">
        <v>1062</v>
      </c>
      <c r="L1578" s="72" t="s">
        <v>1890</v>
      </c>
      <c r="M1578" s="80" t="str">
        <f>IFERROR(VLOOKUP(K1578,REFERENCES!R:S,2,FALSE),"")</f>
        <v>Nombre</v>
      </c>
      <c r="N1578" s="154">
        <v>100</v>
      </c>
      <c r="O1578" s="75"/>
      <c r="P1578" s="75"/>
      <c r="Q1578" s="75"/>
      <c r="R1578" s="79">
        <v>500</v>
      </c>
      <c r="S1578" s="75">
        <v>100</v>
      </c>
      <c r="T1578" s="162" t="s">
        <v>1040</v>
      </c>
      <c r="U1578" s="162" t="s">
        <v>17</v>
      </c>
      <c r="V1578" s="162" t="s">
        <v>18</v>
      </c>
      <c r="W1578" s="86" t="s">
        <v>1478</v>
      </c>
      <c r="X1578" s="162" t="s">
        <v>1908</v>
      </c>
      <c r="Y1578" s="162" t="s">
        <v>1035</v>
      </c>
      <c r="Z1578" s="162" t="s">
        <v>1069</v>
      </c>
      <c r="AB1578" s="162" t="str">
        <f>UPPER(LEFT(A1578,3)&amp;YEAR(H1578)&amp;MONTH(H1578)&amp;DAY((H1578))&amp;LEFT(U1578,2)&amp;LEFT(V1578,2)&amp;LEFT(W1578,2))</f>
        <v>LUT2016117GRJE2È</v>
      </c>
      <c r="AC1578" s="162">
        <f>COUNTIF($AB$4:$AB$297,AB1578)</f>
        <v>0</v>
      </c>
      <c r="AD1578" s="162" t="str">
        <f>VLOOKUP(U1578,NIVEAUXADMIN!A:B,2,FALSE)</f>
        <v>HT08</v>
      </c>
      <c r="AE1578" s="162" t="str">
        <f>VLOOKUP(V1578,NIVEAUXADMIN!E:F,2,FALSE)</f>
        <v>HT08811</v>
      </c>
      <c r="AF1578" s="162" t="str">
        <f>VLOOKUP(W1578,NIVEAUXADMIN!I:J,2,FALSE)</f>
        <v>HT08811-02</v>
      </c>
      <c r="AG1578" s="162">
        <f>IF(SUMPRODUCT(($A$4:$A1578=A1578)*($V$4:$V1578=V1578))&gt;1,0,1)</f>
        <v>0</v>
      </c>
    </row>
    <row r="1579" spans="1:33" s="162" customFormat="1" ht="15" customHeight="1">
      <c r="A1579" s="162" t="s">
        <v>89</v>
      </c>
      <c r="B1579" s="162" t="s">
        <v>2708</v>
      </c>
      <c r="C1579" s="162" t="s">
        <v>26</v>
      </c>
      <c r="D1579" s="162" t="s">
        <v>1147</v>
      </c>
      <c r="E1579" s="162" t="s">
        <v>1904</v>
      </c>
      <c r="F1579" s="162" t="s">
        <v>16</v>
      </c>
      <c r="G1579" s="162" t="str">
        <f>CHOOSE(MONTH(H1579), "Janvier", "Fevrier", "Mars", "Avril", "Mai", "Juin", "Juillet", "Aout", "Septembre", "Octobre", "Novembre", "Decembre")</f>
        <v>Novembre</v>
      </c>
      <c r="H1579" s="153">
        <v>42679</v>
      </c>
      <c r="I1579" s="84" t="s">
        <v>1049</v>
      </c>
      <c r="J1579" s="162" t="s">
        <v>1053</v>
      </c>
      <c r="K1579" s="162" t="s">
        <v>1064</v>
      </c>
      <c r="L1579" s="72" t="s">
        <v>1891</v>
      </c>
      <c r="M1579" s="80" t="str">
        <f>IFERROR(VLOOKUP(K1579,REFERENCES!R:S,2,FALSE),"")</f>
        <v>Nombre</v>
      </c>
      <c r="N1579" s="154">
        <v>100</v>
      </c>
      <c r="O1579" s="75"/>
      <c r="P1579" s="75"/>
      <c r="Q1579" s="75"/>
      <c r="R1579" s="79">
        <v>500</v>
      </c>
      <c r="S1579" s="75">
        <v>100</v>
      </c>
      <c r="T1579" s="162" t="s">
        <v>1040</v>
      </c>
      <c r="U1579" s="162" t="s">
        <v>17</v>
      </c>
      <c r="V1579" s="162" t="s">
        <v>18</v>
      </c>
      <c r="W1579" s="86" t="s">
        <v>1478</v>
      </c>
      <c r="X1579" s="162" t="s">
        <v>1909</v>
      </c>
      <c r="Y1579" s="162" t="s">
        <v>1035</v>
      </c>
      <c r="Z1579" s="162" t="s">
        <v>1069</v>
      </c>
      <c r="AA1579" s="162" t="s">
        <v>2900</v>
      </c>
      <c r="AB1579" s="162" t="str">
        <f>UPPER(LEFT(A1579,3)&amp;YEAR(H1579)&amp;MONTH(H1579)&amp;DAY((H1579))&amp;LEFT(U1579,2)&amp;LEFT(V1579,2)&amp;LEFT(W1579,2))</f>
        <v>LUT2016115GRJE2È</v>
      </c>
      <c r="AC1579" s="162">
        <f>COUNTIF($AB$4:$AB$297,AB1579)</f>
        <v>0</v>
      </c>
      <c r="AD1579" s="162" t="str">
        <f>VLOOKUP(U1579,NIVEAUXADMIN!A:B,2,FALSE)</f>
        <v>HT08</v>
      </c>
      <c r="AE1579" s="162" t="str">
        <f>VLOOKUP(V1579,NIVEAUXADMIN!E:F,2,FALSE)</f>
        <v>HT08811</v>
      </c>
      <c r="AF1579" s="162" t="str">
        <f>VLOOKUP(W1579,NIVEAUXADMIN!I:J,2,FALSE)</f>
        <v>HT08811-02</v>
      </c>
      <c r="AG1579" s="162">
        <f>IF(SUMPRODUCT(($A$4:$A1579=A1579)*($V$4:$V1579=V1579))&gt;1,0,1)</f>
        <v>0</v>
      </c>
    </row>
    <row r="1580" spans="1:33" s="162" customFormat="1" ht="15" customHeight="1">
      <c r="A1580" s="162" t="s">
        <v>89</v>
      </c>
      <c r="B1580" s="162" t="s">
        <v>2708</v>
      </c>
      <c r="C1580" s="162" t="s">
        <v>26</v>
      </c>
      <c r="D1580" s="162" t="s">
        <v>1148</v>
      </c>
      <c r="E1580" s="162" t="s">
        <v>1904</v>
      </c>
      <c r="F1580" s="162" t="s">
        <v>16</v>
      </c>
      <c r="G1580" s="162" t="str">
        <f>CHOOSE(MONTH(H1580), "Janvier", "Fevrier", "Mars", "Avril", "Mai", "Juin", "Juillet", "Aout", "Septembre", "Octobre", "Novembre", "Decembre")</f>
        <v>Novembre</v>
      </c>
      <c r="H1580" s="153">
        <v>42682</v>
      </c>
      <c r="I1580" s="84" t="s">
        <v>1051</v>
      </c>
      <c r="J1580" s="162" t="s">
        <v>1052</v>
      </c>
      <c r="K1580" s="162" t="s">
        <v>1062</v>
      </c>
      <c r="L1580" s="72" t="s">
        <v>1910</v>
      </c>
      <c r="M1580" s="80" t="str">
        <f>IFERROR(VLOOKUP(K1580,REFERENCES!R:S,2,FALSE),"")</f>
        <v>Nombre</v>
      </c>
      <c r="N1580" s="154">
        <v>30</v>
      </c>
      <c r="O1580" s="75"/>
      <c r="P1580" s="75"/>
      <c r="Q1580" s="75"/>
      <c r="R1580" s="79">
        <v>150</v>
      </c>
      <c r="S1580" s="75">
        <v>30</v>
      </c>
      <c r="T1580" s="162" t="s">
        <v>1040</v>
      </c>
      <c r="U1580" s="162" t="s">
        <v>174</v>
      </c>
      <c r="V1580" s="162" t="s">
        <v>476</v>
      </c>
      <c r="W1580" s="86" t="s">
        <v>1396</v>
      </c>
      <c r="X1580" s="162" t="s">
        <v>1911</v>
      </c>
      <c r="Y1580" s="162" t="s">
        <v>1035</v>
      </c>
      <c r="Z1580" s="162" t="s">
        <v>1069</v>
      </c>
      <c r="AB1580" s="162" t="str">
        <f>UPPER(LEFT(A1580,3)&amp;YEAR(H1580)&amp;MONTH(H1580)&amp;DAY((H1580))&amp;LEFT(U1580,2)&amp;LEFT(V1580,2)&amp;LEFT(W1580,2))</f>
        <v>LUT2016118OUGR1È</v>
      </c>
      <c r="AC1580" s="162">
        <f>COUNTIF($AB$4:$AB$297,AB1580)</f>
        <v>0</v>
      </c>
      <c r="AD1580" s="162" t="str">
        <f>VLOOKUP(U1580,NIVEAUXADMIN!A:B,2,FALSE)</f>
        <v>HT01</v>
      </c>
      <c r="AE1580" s="162" t="str">
        <f>VLOOKUP(V1580,NIVEAUXADMIN!E:F,2,FALSE)</f>
        <v>HT01123</v>
      </c>
      <c r="AF1580" s="162" t="str">
        <f>VLOOKUP(W1580,NIVEAUXADMIN!I:J,2,FALSE)</f>
        <v>HT01123-01</v>
      </c>
      <c r="AG1580" s="162">
        <f>IF(SUMPRODUCT(($A$4:$A1580=A1580)*($V$4:$V1580=V1580))&gt;1,0,1)</f>
        <v>1</v>
      </c>
    </row>
    <row r="1581" spans="1:33" s="162" customFormat="1" ht="15" customHeight="1">
      <c r="A1581" s="162" t="s">
        <v>89</v>
      </c>
      <c r="B1581" s="162" t="s">
        <v>2708</v>
      </c>
      <c r="C1581" s="162" t="s">
        <v>26</v>
      </c>
      <c r="D1581" s="162" t="s">
        <v>1147</v>
      </c>
      <c r="E1581" s="162" t="s">
        <v>1904</v>
      </c>
      <c r="F1581" s="162" t="s">
        <v>16</v>
      </c>
      <c r="G1581" s="162" t="str">
        <f>CHOOSE(MONTH(H1581), "Janvier", "Fevrier", "Mars", "Avril", "Mai", "Juin", "Juillet", "Aout", "Septembre", "Octobre", "Novembre", "Decembre")</f>
        <v>Novembre</v>
      </c>
      <c r="H1581" s="153">
        <v>42681</v>
      </c>
      <c r="I1581" s="84" t="s">
        <v>1049</v>
      </c>
      <c r="J1581" s="162" t="s">
        <v>1053</v>
      </c>
      <c r="K1581" s="162" t="s">
        <v>1064</v>
      </c>
      <c r="L1581" s="72" t="s">
        <v>1891</v>
      </c>
      <c r="M1581" s="80" t="str">
        <f>IFERROR(VLOOKUP(K1581,REFERENCES!R:S,2,FALSE),"")</f>
        <v>Nombre</v>
      </c>
      <c r="N1581" s="154">
        <v>100</v>
      </c>
      <c r="O1581" s="75"/>
      <c r="P1581" s="75"/>
      <c r="Q1581" s="75"/>
      <c r="R1581" s="79">
        <v>500</v>
      </c>
      <c r="S1581" s="75">
        <v>100</v>
      </c>
      <c r="T1581" s="162" t="s">
        <v>1040</v>
      </c>
      <c r="U1581" s="162" t="s">
        <v>17</v>
      </c>
      <c r="V1581" s="162" t="s">
        <v>18</v>
      </c>
      <c r="W1581" s="86" t="s">
        <v>1478</v>
      </c>
      <c r="X1581" s="162" t="s">
        <v>1908</v>
      </c>
      <c r="Y1581" s="162" t="s">
        <v>1035</v>
      </c>
      <c r="Z1581" s="162" t="s">
        <v>1069</v>
      </c>
      <c r="AA1581" s="162" t="s">
        <v>2900</v>
      </c>
      <c r="AB1581" s="162" t="str">
        <f>UPPER(LEFT(A1581,3)&amp;YEAR(H1581)&amp;MONTH(H1581)&amp;DAY((H1581))&amp;LEFT(U1581,2)&amp;LEFT(V1581,2)&amp;LEFT(W1581,2))</f>
        <v>LUT2016117GRJE2È</v>
      </c>
      <c r="AC1581" s="162">
        <f>COUNTIF($AB$4:$AB$297,AB1581)</f>
        <v>0</v>
      </c>
      <c r="AD1581" s="162" t="str">
        <f>VLOOKUP(U1581,NIVEAUXADMIN!A:B,2,FALSE)</f>
        <v>HT08</v>
      </c>
      <c r="AE1581" s="162" t="str">
        <f>VLOOKUP(V1581,NIVEAUXADMIN!E:F,2,FALSE)</f>
        <v>HT08811</v>
      </c>
      <c r="AF1581" s="162" t="str">
        <f>VLOOKUP(W1581,NIVEAUXADMIN!I:J,2,FALSE)</f>
        <v>HT08811-02</v>
      </c>
      <c r="AG1581" s="162">
        <f>IF(SUMPRODUCT(($A$4:$A1581=A1581)*($V$4:$V1581=V1581))&gt;1,0,1)</f>
        <v>0</v>
      </c>
    </row>
    <row r="1582" spans="1:33" s="162" customFormat="1" ht="15" customHeight="1">
      <c r="A1582" s="162" t="s">
        <v>89</v>
      </c>
      <c r="B1582" s="162" t="s">
        <v>2708</v>
      </c>
      <c r="C1582" s="162" t="s">
        <v>26</v>
      </c>
      <c r="D1582" s="162" t="s">
        <v>1147</v>
      </c>
      <c r="E1582" s="162" t="s">
        <v>1904</v>
      </c>
      <c r="F1582" s="162" t="s">
        <v>16</v>
      </c>
      <c r="G1582" s="162" t="str">
        <f>CHOOSE(MONTH(H1582), "Janvier", "Fevrier", "Mars", "Avril", "Mai", "Juin", "Juillet", "Aout", "Septembre", "Octobre", "Novembre", "Decembre")</f>
        <v>Novembre</v>
      </c>
      <c r="H1582" s="153">
        <v>42682</v>
      </c>
      <c r="I1582" s="84" t="s">
        <v>1051</v>
      </c>
      <c r="J1582" s="162" t="s">
        <v>1052</v>
      </c>
      <c r="K1582" s="162" t="s">
        <v>1062</v>
      </c>
      <c r="L1582" s="72" t="s">
        <v>1890</v>
      </c>
      <c r="M1582" s="80" t="str">
        <f>IFERROR(VLOOKUP(K1582,REFERENCES!R:S,2,FALSE),"")</f>
        <v>Nombre</v>
      </c>
      <c r="N1582" s="154">
        <v>200</v>
      </c>
      <c r="O1582" s="75"/>
      <c r="P1582" s="75"/>
      <c r="Q1582" s="75"/>
      <c r="R1582" s="79">
        <v>1000</v>
      </c>
      <c r="S1582" s="75">
        <v>200</v>
      </c>
      <c r="T1582" s="162" t="s">
        <v>1040</v>
      </c>
      <c r="U1582" s="162" t="s">
        <v>17</v>
      </c>
      <c r="V1582" s="162" t="s">
        <v>18</v>
      </c>
      <c r="W1582" s="86" t="s">
        <v>1478</v>
      </c>
      <c r="X1582" s="162" t="s">
        <v>1906</v>
      </c>
      <c r="Y1582" s="162" t="s">
        <v>1035</v>
      </c>
      <c r="Z1582" s="162" t="s">
        <v>1069</v>
      </c>
      <c r="AB1582" s="162" t="str">
        <f>UPPER(LEFT(A1582,3)&amp;YEAR(H1582)&amp;MONTH(H1582)&amp;DAY((H1582))&amp;LEFT(U1582,2)&amp;LEFT(V1582,2)&amp;LEFT(W1582,2))</f>
        <v>LUT2016118GRJE2È</v>
      </c>
      <c r="AC1582" s="162">
        <f>COUNTIF($AB$4:$AB$297,AB1582)</f>
        <v>0</v>
      </c>
      <c r="AD1582" s="162" t="str">
        <f>VLOOKUP(U1582,NIVEAUXADMIN!A:B,2,FALSE)</f>
        <v>HT08</v>
      </c>
      <c r="AE1582" s="162" t="str">
        <f>VLOOKUP(V1582,NIVEAUXADMIN!E:F,2,FALSE)</f>
        <v>HT08811</v>
      </c>
      <c r="AF1582" s="162" t="str">
        <f>VLOOKUP(W1582,NIVEAUXADMIN!I:J,2,FALSE)</f>
        <v>HT08811-02</v>
      </c>
      <c r="AG1582" s="162">
        <f>IF(SUMPRODUCT(($A$4:$A1582=A1582)*($V$4:$V1582=V1582))&gt;1,0,1)</f>
        <v>0</v>
      </c>
    </row>
    <row r="1583" spans="1:33" s="162" customFormat="1" ht="15" customHeight="1">
      <c r="A1583" s="162" t="s">
        <v>89</v>
      </c>
      <c r="B1583" s="162" t="s">
        <v>2708</v>
      </c>
      <c r="C1583" s="162" t="s">
        <v>26</v>
      </c>
      <c r="D1583" s="162" t="s">
        <v>1147</v>
      </c>
      <c r="E1583" s="162" t="s">
        <v>1904</v>
      </c>
      <c r="F1583" s="162" t="s">
        <v>16</v>
      </c>
      <c r="G1583" s="162" t="str">
        <f>CHOOSE(MONTH(H1583), "Janvier", "Fevrier", "Mars", "Avril", "Mai", "Juin", "Juillet", "Aout", "Septembre", "Octobre", "Novembre", "Decembre")</f>
        <v>Novembre</v>
      </c>
      <c r="H1583" s="153">
        <v>42682</v>
      </c>
      <c r="I1583" s="84" t="s">
        <v>1049</v>
      </c>
      <c r="J1583" s="162" t="s">
        <v>1053</v>
      </c>
      <c r="K1583" s="162" t="s">
        <v>1064</v>
      </c>
      <c r="L1583" s="72" t="s">
        <v>1891</v>
      </c>
      <c r="M1583" s="80" t="str">
        <f>IFERROR(VLOOKUP(K1583,REFERENCES!R:S,2,FALSE),"")</f>
        <v>Nombre</v>
      </c>
      <c r="N1583" s="154">
        <v>200</v>
      </c>
      <c r="O1583" s="75"/>
      <c r="P1583" s="75"/>
      <c r="Q1583" s="75"/>
      <c r="R1583" s="79">
        <v>1000</v>
      </c>
      <c r="S1583" s="75">
        <v>200</v>
      </c>
      <c r="T1583" s="162" t="s">
        <v>1040</v>
      </c>
      <c r="U1583" s="162" t="s">
        <v>17</v>
      </c>
      <c r="V1583" s="162" t="s">
        <v>18</v>
      </c>
      <c r="W1583" s="86" t="s">
        <v>1478</v>
      </c>
      <c r="X1583" s="162" t="s">
        <v>1906</v>
      </c>
      <c r="Y1583" s="162" t="s">
        <v>1035</v>
      </c>
      <c r="Z1583" s="162" t="s">
        <v>1069</v>
      </c>
      <c r="AA1583" s="162" t="s">
        <v>2900</v>
      </c>
      <c r="AB1583" s="162" t="str">
        <f>UPPER(LEFT(A1583,3)&amp;YEAR(H1583)&amp;MONTH(H1583)&amp;DAY((H1583))&amp;LEFT(U1583,2)&amp;LEFT(V1583,2)&amp;LEFT(W1583,2))</f>
        <v>LUT2016118GRJE2È</v>
      </c>
      <c r="AC1583" s="162">
        <f>COUNTIF($AB$4:$AB$297,AB1583)</f>
        <v>0</v>
      </c>
      <c r="AD1583" s="162" t="str">
        <f>VLOOKUP(U1583,NIVEAUXADMIN!A:B,2,FALSE)</f>
        <v>HT08</v>
      </c>
      <c r="AE1583" s="162" t="str">
        <f>VLOOKUP(V1583,NIVEAUXADMIN!E:F,2,FALSE)</f>
        <v>HT08811</v>
      </c>
      <c r="AF1583" s="162" t="str">
        <f>VLOOKUP(W1583,NIVEAUXADMIN!I:J,2,FALSE)</f>
        <v>HT08811-02</v>
      </c>
      <c r="AG1583" s="162">
        <f>IF(SUMPRODUCT(($A$4:$A1583=A1583)*($V$4:$V1583=V1583))&gt;1,0,1)</f>
        <v>0</v>
      </c>
    </row>
    <row r="1584" spans="1:33" s="162" customFormat="1" ht="15" customHeight="1">
      <c r="A1584" s="162" t="s">
        <v>89</v>
      </c>
      <c r="B1584" s="162" t="s">
        <v>2708</v>
      </c>
      <c r="C1584" s="162" t="s">
        <v>26</v>
      </c>
      <c r="D1584" s="162" t="s">
        <v>1147</v>
      </c>
      <c r="E1584" s="162" t="s">
        <v>1904</v>
      </c>
      <c r="F1584" s="162" t="s">
        <v>16</v>
      </c>
      <c r="G1584" s="162" t="str">
        <f>CHOOSE(MONTH(H1584), "Janvier", "Fevrier", "Mars", "Avril", "Mai", "Juin", "Juillet", "Aout", "Septembre", "Octobre", "Novembre", "Decembre")</f>
        <v>Novembre</v>
      </c>
      <c r="H1584" s="153">
        <v>42683</v>
      </c>
      <c r="I1584" s="84" t="s">
        <v>1051</v>
      </c>
      <c r="J1584" s="162" t="s">
        <v>1052</v>
      </c>
      <c r="K1584" s="162" t="s">
        <v>1062</v>
      </c>
      <c r="L1584" s="72" t="s">
        <v>1890</v>
      </c>
      <c r="M1584" s="80" t="str">
        <f>IFERROR(VLOOKUP(K1584,REFERENCES!R:S,2,FALSE),"")</f>
        <v>Nombre</v>
      </c>
      <c r="N1584" s="154">
        <v>200</v>
      </c>
      <c r="O1584" s="75"/>
      <c r="P1584" s="75"/>
      <c r="Q1584" s="75"/>
      <c r="R1584" s="79">
        <v>1000</v>
      </c>
      <c r="S1584" s="75">
        <v>200</v>
      </c>
      <c r="T1584" s="162" t="s">
        <v>1040</v>
      </c>
      <c r="U1584" s="162" t="s">
        <v>17</v>
      </c>
      <c r="V1584" s="162" t="s">
        <v>18</v>
      </c>
      <c r="W1584" s="86" t="s">
        <v>1478</v>
      </c>
      <c r="X1584" s="162" t="s">
        <v>1892</v>
      </c>
      <c r="Y1584" s="162" t="s">
        <v>1035</v>
      </c>
      <c r="Z1584" s="162" t="s">
        <v>1069</v>
      </c>
      <c r="AB1584" s="162" t="str">
        <f>UPPER(LEFT(A1584,3)&amp;YEAR(H1584)&amp;MONTH(H1584)&amp;DAY((H1584))&amp;LEFT(U1584,2)&amp;LEFT(V1584,2)&amp;LEFT(W1584,2))</f>
        <v>LUT2016119GRJE2È</v>
      </c>
      <c r="AC1584" s="162">
        <f>COUNTIF($AB$4:$AB$297,AB1584)</f>
        <v>0</v>
      </c>
      <c r="AD1584" s="162" t="str">
        <f>VLOOKUP(U1584,NIVEAUXADMIN!A:B,2,FALSE)</f>
        <v>HT08</v>
      </c>
      <c r="AE1584" s="162" t="str">
        <f>VLOOKUP(V1584,NIVEAUXADMIN!E:F,2,FALSE)</f>
        <v>HT08811</v>
      </c>
      <c r="AF1584" s="162" t="str">
        <f>VLOOKUP(W1584,NIVEAUXADMIN!I:J,2,FALSE)</f>
        <v>HT08811-02</v>
      </c>
      <c r="AG1584" s="162">
        <f>IF(SUMPRODUCT(($A$4:$A1584=A1584)*($V$4:$V1584=V1584))&gt;1,0,1)</f>
        <v>0</v>
      </c>
    </row>
    <row r="1585" spans="1:33" s="162" customFormat="1" ht="15" customHeight="1">
      <c r="A1585" s="162" t="s">
        <v>89</v>
      </c>
      <c r="B1585" s="162" t="s">
        <v>2708</v>
      </c>
      <c r="C1585" s="162" t="s">
        <v>26</v>
      </c>
      <c r="D1585" s="162" t="s">
        <v>1148</v>
      </c>
      <c r="E1585" s="162" t="s">
        <v>1904</v>
      </c>
      <c r="F1585" s="162" t="s">
        <v>16</v>
      </c>
      <c r="G1585" s="162" t="str">
        <f>CHOOSE(MONTH(H1585), "Janvier", "Fevrier", "Mars", "Avril", "Mai", "Juin", "Juillet", "Aout", "Septembre", "Octobre", "Novembre", "Decembre")</f>
        <v>Novembre</v>
      </c>
      <c r="H1585" s="153">
        <v>42684</v>
      </c>
      <c r="I1585" s="84" t="s">
        <v>1051</v>
      </c>
      <c r="J1585" s="162" t="s">
        <v>1052</v>
      </c>
      <c r="K1585" s="162" t="s">
        <v>1062</v>
      </c>
      <c r="L1585" s="72" t="s">
        <v>1910</v>
      </c>
      <c r="M1585" s="80" t="str">
        <f>IFERROR(VLOOKUP(K1585,REFERENCES!R:S,2,FALSE),"")</f>
        <v>Nombre</v>
      </c>
      <c r="N1585" s="154">
        <v>30</v>
      </c>
      <c r="O1585" s="75"/>
      <c r="P1585" s="75"/>
      <c r="Q1585" s="75"/>
      <c r="R1585" s="79">
        <v>150</v>
      </c>
      <c r="S1585" s="75">
        <v>30</v>
      </c>
      <c r="T1585" s="162" t="s">
        <v>1040</v>
      </c>
      <c r="U1585" s="162" t="s">
        <v>174</v>
      </c>
      <c r="V1585" s="162" t="s">
        <v>476</v>
      </c>
      <c r="W1585" s="86" t="s">
        <v>1764</v>
      </c>
      <c r="X1585" s="162" t="s">
        <v>1912</v>
      </c>
      <c r="Y1585" s="162" t="s">
        <v>1035</v>
      </c>
      <c r="Z1585" s="162" t="s">
        <v>1069</v>
      </c>
      <c r="AB1585" s="162" t="str">
        <f>UPPER(LEFT(A1585,3)&amp;YEAR(H1585)&amp;MONTH(H1585)&amp;DAY((H1585))&amp;LEFT(U1585,2)&amp;LEFT(V1585,2)&amp;LEFT(W1585,2))</f>
        <v>LUT20161110OUGR7È</v>
      </c>
      <c r="AC1585" s="162">
        <f>COUNTIF($AB$4:$AB$297,AB1585)</f>
        <v>0</v>
      </c>
      <c r="AD1585" s="162" t="str">
        <f>VLOOKUP(U1585,NIVEAUXADMIN!A:B,2,FALSE)</f>
        <v>HT01</v>
      </c>
      <c r="AE1585" s="162" t="str">
        <f>VLOOKUP(V1585,NIVEAUXADMIN!E:F,2,FALSE)</f>
        <v>HT01123</v>
      </c>
      <c r="AF1585" s="162" t="str">
        <f>VLOOKUP(W1585,NIVEAUXADMIN!I:J,2,FALSE)</f>
        <v>HT01123-07</v>
      </c>
      <c r="AG1585" s="162">
        <f>IF(SUMPRODUCT(($A$4:$A1585=A1585)*($V$4:$V1585=V1585))&gt;1,0,1)</f>
        <v>0</v>
      </c>
    </row>
    <row r="1586" spans="1:33" s="162" customFormat="1" ht="15" customHeight="1">
      <c r="A1586" s="162" t="s">
        <v>89</v>
      </c>
      <c r="B1586" s="162" t="s">
        <v>2708</v>
      </c>
      <c r="C1586" s="162" t="s">
        <v>26</v>
      </c>
      <c r="D1586" s="162" t="s">
        <v>1147</v>
      </c>
      <c r="E1586" s="162" t="s">
        <v>1904</v>
      </c>
      <c r="F1586" s="162" t="s">
        <v>16</v>
      </c>
      <c r="G1586" s="162" t="str">
        <f>CHOOSE(MONTH(H1586), "Janvier", "Fevrier", "Mars", "Avril", "Mai", "Juin", "Juillet", "Aout", "Septembre", "Octobre", "Novembre", "Decembre")</f>
        <v>Decembre</v>
      </c>
      <c r="H1586" s="153">
        <v>42715</v>
      </c>
      <c r="I1586" s="84" t="s">
        <v>1049</v>
      </c>
      <c r="J1586" s="162" t="s">
        <v>1053</v>
      </c>
      <c r="K1586" s="162" t="s">
        <v>1064</v>
      </c>
      <c r="L1586" s="72" t="s">
        <v>1891</v>
      </c>
      <c r="M1586" s="80" t="str">
        <f>IFERROR(VLOOKUP(K1586,REFERENCES!R:S,2,FALSE),"")</f>
        <v>Nombre</v>
      </c>
      <c r="N1586" s="154">
        <v>65</v>
      </c>
      <c r="O1586" s="75"/>
      <c r="P1586" s="75"/>
      <c r="Q1586" s="75"/>
      <c r="R1586" s="79">
        <v>325</v>
      </c>
      <c r="S1586" s="75">
        <v>65</v>
      </c>
      <c r="T1586" s="162" t="s">
        <v>1040</v>
      </c>
      <c r="U1586" s="162" t="s">
        <v>17</v>
      </c>
      <c r="V1586" s="162" t="s">
        <v>18</v>
      </c>
      <c r="W1586" s="86" t="s">
        <v>1478</v>
      </c>
      <c r="X1586" s="162" t="s">
        <v>1907</v>
      </c>
      <c r="Y1586" s="162" t="s">
        <v>1035</v>
      </c>
      <c r="Z1586" s="162" t="s">
        <v>1069</v>
      </c>
      <c r="AA1586" s="162" t="s">
        <v>2900</v>
      </c>
      <c r="AB1586" s="162" t="str">
        <f>UPPER(LEFT(A1586,3)&amp;YEAR(H1586)&amp;MONTH(H1586)&amp;DAY((H1586))&amp;LEFT(U1586,2)&amp;LEFT(V1586,2)&amp;LEFT(W1586,2))</f>
        <v>LUT20161211GRJE2È</v>
      </c>
      <c r="AC1586" s="162">
        <f>COUNTIF($AB$4:$AB$297,AB1586)</f>
        <v>0</v>
      </c>
      <c r="AD1586" s="162" t="str">
        <f>VLOOKUP(U1586,NIVEAUXADMIN!A:B,2,FALSE)</f>
        <v>HT08</v>
      </c>
      <c r="AE1586" s="162" t="str">
        <f>VLOOKUP(V1586,NIVEAUXADMIN!E:F,2,FALSE)</f>
        <v>HT08811</v>
      </c>
      <c r="AF1586" s="162" t="str">
        <f>VLOOKUP(W1586,NIVEAUXADMIN!I:J,2,FALSE)</f>
        <v>HT08811-02</v>
      </c>
      <c r="AG1586" s="162">
        <f>IF(SUMPRODUCT(($A$4:$A1586=A1586)*($V$4:$V1586=V1586))&gt;1,0,1)</f>
        <v>0</v>
      </c>
    </row>
    <row r="1587" spans="1:33" s="162" customFormat="1" ht="15" customHeight="1">
      <c r="A1587" s="162" t="s">
        <v>89</v>
      </c>
      <c r="B1587" s="162" t="s">
        <v>2708</v>
      </c>
      <c r="C1587" s="162" t="s">
        <v>26</v>
      </c>
      <c r="D1587" s="162" t="s">
        <v>1148</v>
      </c>
      <c r="E1587" s="162" t="s">
        <v>1904</v>
      </c>
      <c r="F1587" s="162" t="s">
        <v>16</v>
      </c>
      <c r="G1587" s="162" t="str">
        <f>CHOOSE(MONTH(H1587), "Janvier", "Fevrier", "Mars", "Avril", "Mai", "Juin", "Juillet", "Aout", "Septembre", "Octobre", "Novembre", "Decembre")</f>
        <v>Novembre</v>
      </c>
      <c r="H1587" s="153">
        <v>42684</v>
      </c>
      <c r="I1587" s="84" t="s">
        <v>1051</v>
      </c>
      <c r="J1587" s="162" t="s">
        <v>1052</v>
      </c>
      <c r="K1587" s="162" t="s">
        <v>1062</v>
      </c>
      <c r="L1587" s="72" t="s">
        <v>1910</v>
      </c>
      <c r="M1587" s="80" t="str">
        <f>IFERROR(VLOOKUP(K1587,REFERENCES!R:S,2,FALSE),"")</f>
        <v>Nombre</v>
      </c>
      <c r="N1587" s="154">
        <v>400</v>
      </c>
      <c r="O1587" s="75"/>
      <c r="P1587" s="75"/>
      <c r="Q1587" s="75"/>
      <c r="R1587" s="79">
        <v>2000</v>
      </c>
      <c r="S1587" s="75">
        <v>400</v>
      </c>
      <c r="T1587" s="162" t="s">
        <v>1040</v>
      </c>
      <c r="U1587" s="162" t="s">
        <v>174</v>
      </c>
      <c r="V1587" s="162" t="s">
        <v>491</v>
      </c>
      <c r="W1587" s="86" t="s">
        <v>1251</v>
      </c>
      <c r="Y1587" s="162" t="s">
        <v>1035</v>
      </c>
      <c r="Z1587" s="162" t="s">
        <v>1069</v>
      </c>
      <c r="AB1587" s="162" t="str">
        <f>UPPER(LEFT(A1587,3)&amp;YEAR(H1587)&amp;MONTH(H1587)&amp;DAY((H1587))&amp;LEFT(U1587,2)&amp;LEFT(V1587,2)&amp;LEFT(W1587,2))</f>
        <v>LUT20161110OUPE10</v>
      </c>
      <c r="AC1587" s="162">
        <f>COUNTIF($AB$4:$AB$297,AB1587)</f>
        <v>0</v>
      </c>
      <c r="AD1587" s="162" t="str">
        <f>VLOOKUP(U1587,NIVEAUXADMIN!A:B,2,FALSE)</f>
        <v>HT01</v>
      </c>
      <c r="AE1587" s="162" t="str">
        <f>VLOOKUP(V1587,NIVEAUXADMIN!E:F,2,FALSE)</f>
        <v>HT01122</v>
      </c>
      <c r="AF1587" s="162" t="str">
        <f>VLOOKUP(W1587,NIVEAUXADMIN!I:J,2,FALSE)</f>
        <v>HT01122-10</v>
      </c>
      <c r="AG1587" s="162">
        <f>IF(SUMPRODUCT(($A$4:$A1587=A1587)*($V$4:$V1587=V1587))&gt;1,0,1)</f>
        <v>1</v>
      </c>
    </row>
    <row r="1588" spans="1:33" s="162" customFormat="1" ht="15" customHeight="1">
      <c r="A1588" s="162" t="s">
        <v>89</v>
      </c>
      <c r="B1588" s="162" t="s">
        <v>2708</v>
      </c>
      <c r="C1588" s="162" t="s">
        <v>26</v>
      </c>
      <c r="D1588" s="162" t="s">
        <v>1147</v>
      </c>
      <c r="E1588" s="162" t="s">
        <v>1904</v>
      </c>
      <c r="F1588" s="162" t="s">
        <v>16</v>
      </c>
      <c r="G1588" s="162" t="str">
        <f>CHOOSE(MONTH(H1588), "Janvier", "Fevrier", "Mars", "Avril", "Mai", "Juin", "Juillet", "Aout", "Septembre", "Octobre", "Novembre", "Decembre")</f>
        <v>Decembre</v>
      </c>
      <c r="H1588" s="153">
        <v>42716</v>
      </c>
      <c r="I1588" s="84" t="s">
        <v>1049</v>
      </c>
      <c r="J1588" s="162" t="s">
        <v>1053</v>
      </c>
      <c r="K1588" s="162" t="s">
        <v>1064</v>
      </c>
      <c r="L1588" s="72" t="s">
        <v>1891</v>
      </c>
      <c r="M1588" s="80" t="str">
        <f>IFERROR(VLOOKUP(K1588,REFERENCES!R:S,2,FALSE),"")</f>
        <v>Nombre</v>
      </c>
      <c r="N1588" s="154">
        <v>35</v>
      </c>
      <c r="O1588" s="75"/>
      <c r="P1588" s="75"/>
      <c r="Q1588" s="75"/>
      <c r="R1588" s="79">
        <v>175</v>
      </c>
      <c r="S1588" s="75">
        <v>35</v>
      </c>
      <c r="T1588" s="162" t="s">
        <v>1040</v>
      </c>
      <c r="U1588" s="162" t="s">
        <v>17</v>
      </c>
      <c r="V1588" s="162" t="s">
        <v>18</v>
      </c>
      <c r="W1588" s="86" t="s">
        <v>1754</v>
      </c>
      <c r="X1588" s="162" t="s">
        <v>1905</v>
      </c>
      <c r="Y1588" s="162" t="s">
        <v>1036</v>
      </c>
      <c r="Z1588" s="162" t="s">
        <v>1069</v>
      </c>
      <c r="AA1588" s="162" t="s">
        <v>2900</v>
      </c>
      <c r="AB1588" s="162" t="str">
        <f>UPPER(LEFT(A1588,3)&amp;YEAR(H1588)&amp;MONTH(H1588)&amp;DAY((H1588))&amp;LEFT(U1588,2)&amp;LEFT(V1588,2)&amp;LEFT(W1588,2))</f>
        <v>LUT20161212GRJE7E</v>
      </c>
      <c r="AC1588" s="162">
        <f>COUNTIF($AB$4:$AB$297,AB1588)</f>
        <v>0</v>
      </c>
      <c r="AD1588" s="162" t="str">
        <f>VLOOKUP(U1588,NIVEAUXADMIN!A:B,2,FALSE)</f>
        <v>HT08</v>
      </c>
      <c r="AE1588" s="162" t="str">
        <f>VLOOKUP(V1588,NIVEAUXADMIN!E:F,2,FALSE)</f>
        <v>HT08811</v>
      </c>
      <c r="AF1588" s="162" t="str">
        <f>VLOOKUP(W1588,NIVEAUXADMIN!I:J,2,FALSE)</f>
        <v>HT08811-07</v>
      </c>
      <c r="AG1588" s="162">
        <f>IF(SUMPRODUCT(($A$4:$A1588=A1588)*($V$4:$V1588=V1588))&gt;1,0,1)</f>
        <v>0</v>
      </c>
    </row>
    <row r="1589" spans="1:33" s="162" customFormat="1" ht="15" customHeight="1">
      <c r="A1589" s="162" t="s">
        <v>89</v>
      </c>
      <c r="B1589" s="162" t="s">
        <v>2708</v>
      </c>
      <c r="C1589" s="162" t="s">
        <v>26</v>
      </c>
      <c r="D1589" s="162" t="s">
        <v>1148</v>
      </c>
      <c r="E1589" s="162" t="s">
        <v>1904</v>
      </c>
      <c r="F1589" s="162" t="s">
        <v>16</v>
      </c>
      <c r="G1589" s="162" t="str">
        <f>CHOOSE(MONTH(H1589), "Janvier", "Fevrier", "Mars", "Avril", "Mai", "Juin", "Juillet", "Aout", "Septembre", "Octobre", "Novembre", "Decembre")</f>
        <v>Novembre</v>
      </c>
      <c r="H1589" s="153">
        <v>42684</v>
      </c>
      <c r="I1589" s="84" t="s">
        <v>1051</v>
      </c>
      <c r="J1589" s="162" t="s">
        <v>1052</v>
      </c>
      <c r="K1589" s="162" t="s">
        <v>1062</v>
      </c>
      <c r="L1589" s="72" t="s">
        <v>1910</v>
      </c>
      <c r="M1589" s="80" t="str">
        <f>IFERROR(VLOOKUP(K1589,REFERENCES!R:S,2,FALSE),"")</f>
        <v>Nombre</v>
      </c>
      <c r="N1589" s="154">
        <v>250</v>
      </c>
      <c r="O1589" s="75"/>
      <c r="P1589" s="75"/>
      <c r="Q1589" s="75"/>
      <c r="R1589" s="79">
        <v>1250</v>
      </c>
      <c r="S1589" s="75">
        <v>250</v>
      </c>
      <c r="T1589" s="162" t="s">
        <v>1040</v>
      </c>
      <c r="U1589" s="162" t="s">
        <v>174</v>
      </c>
      <c r="V1589" s="162" t="s">
        <v>491</v>
      </c>
      <c r="W1589" s="86" t="s">
        <v>1268</v>
      </c>
      <c r="Y1589" s="162" t="s">
        <v>1035</v>
      </c>
      <c r="Z1589" s="162" t="s">
        <v>1069</v>
      </c>
      <c r="AB1589" s="162" t="str">
        <f>UPPER(LEFT(A1589,3)&amp;YEAR(H1589)&amp;MONTH(H1589)&amp;DAY((H1589))&amp;LEFT(U1589,2)&amp;LEFT(V1589,2)&amp;LEFT(W1589,2))</f>
        <v>LUT20161110OUPE12</v>
      </c>
      <c r="AC1589" s="162">
        <f>COUNTIF($AB$4:$AB$297,AB1589)</f>
        <v>0</v>
      </c>
      <c r="AD1589" s="162" t="str">
        <f>VLOOKUP(U1589,NIVEAUXADMIN!A:B,2,FALSE)</f>
        <v>HT01</v>
      </c>
      <c r="AE1589" s="162" t="str">
        <f>VLOOKUP(V1589,NIVEAUXADMIN!E:F,2,FALSE)</f>
        <v>HT01122</v>
      </c>
      <c r="AF1589" s="162" t="str">
        <f>VLOOKUP(W1589,NIVEAUXADMIN!I:J,2,FALSE)</f>
        <v>HT01122-12</v>
      </c>
      <c r="AG1589" s="162">
        <f>IF(SUMPRODUCT(($A$4:$A1589=A1589)*($V$4:$V1589=V1589))&gt;1,0,1)</f>
        <v>0</v>
      </c>
    </row>
    <row r="1590" spans="1:33" s="162" customFormat="1" ht="15" customHeight="1">
      <c r="A1590" s="162" t="s">
        <v>89</v>
      </c>
      <c r="B1590" s="162" t="s">
        <v>2708</v>
      </c>
      <c r="C1590" s="162" t="s">
        <v>26</v>
      </c>
      <c r="D1590" s="162" t="s">
        <v>1148</v>
      </c>
      <c r="E1590" s="162" t="s">
        <v>1904</v>
      </c>
      <c r="F1590" s="162" t="s">
        <v>16</v>
      </c>
      <c r="G1590" s="162" t="str">
        <f>CHOOSE(MONTH(H1590), "Janvier", "Fevrier", "Mars", "Avril", "Mai", "Juin", "Juillet", "Aout", "Septembre", "Octobre", "Novembre", "Decembre")</f>
        <v>Novembre</v>
      </c>
      <c r="H1590" s="153">
        <v>42684</v>
      </c>
      <c r="I1590" s="84" t="s">
        <v>1051</v>
      </c>
      <c r="J1590" s="162" t="s">
        <v>1052</v>
      </c>
      <c r="K1590" s="162" t="s">
        <v>1062</v>
      </c>
      <c r="L1590" s="72" t="s">
        <v>1910</v>
      </c>
      <c r="M1590" s="80" t="str">
        <f>IFERROR(VLOOKUP(K1590,REFERENCES!R:S,2,FALSE),"")</f>
        <v>Nombre</v>
      </c>
      <c r="N1590" s="154">
        <v>600</v>
      </c>
      <c r="O1590" s="75"/>
      <c r="P1590" s="75"/>
      <c r="Q1590" s="75"/>
      <c r="R1590" s="79">
        <v>3000</v>
      </c>
      <c r="S1590" s="75">
        <v>600</v>
      </c>
      <c r="T1590" s="162" t="s">
        <v>1040</v>
      </c>
      <c r="U1590" s="162" t="s">
        <v>174</v>
      </c>
      <c r="V1590" s="162" t="s">
        <v>491</v>
      </c>
      <c r="W1590" s="86" t="s">
        <v>1800</v>
      </c>
      <c r="Y1590" s="162" t="s">
        <v>1035</v>
      </c>
      <c r="Z1590" s="162" t="s">
        <v>1069</v>
      </c>
      <c r="AB1590" s="162" t="str">
        <f>UPPER(LEFT(A1590,3)&amp;YEAR(H1590)&amp;MONTH(H1590)&amp;DAY((H1590))&amp;LEFT(U1590,2)&amp;LEFT(V1590,2)&amp;LEFT(W1590,2))</f>
        <v>LUT20161110OUPE9È</v>
      </c>
      <c r="AC1590" s="162">
        <f>COUNTIF($AB$4:$AB$297,AB1590)</f>
        <v>0</v>
      </c>
      <c r="AD1590" s="162" t="str">
        <f>VLOOKUP(U1590,NIVEAUXADMIN!A:B,2,FALSE)</f>
        <v>HT01</v>
      </c>
      <c r="AE1590" s="162" t="str">
        <f>VLOOKUP(V1590,NIVEAUXADMIN!E:F,2,FALSE)</f>
        <v>HT01122</v>
      </c>
      <c r="AF1590" s="162" t="str">
        <f>VLOOKUP(W1590,NIVEAUXADMIN!I:J,2,FALSE)</f>
        <v>HT01122-09</v>
      </c>
      <c r="AG1590" s="162">
        <f>IF(SUMPRODUCT(($A$4:$A1590=A1590)*($V$4:$V1590=V1590))&gt;1,0,1)</f>
        <v>0</v>
      </c>
    </row>
    <row r="1591" spans="1:33" s="162" customFormat="1" ht="15" customHeight="1">
      <c r="A1591" s="162" t="s">
        <v>89</v>
      </c>
      <c r="B1591" s="162" t="s">
        <v>2708</v>
      </c>
      <c r="C1591" s="162" t="s">
        <v>26</v>
      </c>
      <c r="D1591" s="162" t="s">
        <v>1147</v>
      </c>
      <c r="E1591" s="162" t="s">
        <v>1904</v>
      </c>
      <c r="F1591" s="162" t="s">
        <v>16</v>
      </c>
      <c r="G1591" s="162" t="str">
        <f>CHOOSE(MONTH(H1591), "Janvier", "Fevrier", "Mars", "Avril", "Mai", "Juin", "Juillet", "Aout", "Septembre", "Octobre", "Novembre", "Decembre")</f>
        <v>Decembre</v>
      </c>
      <c r="H1591" s="153">
        <v>42715</v>
      </c>
      <c r="I1591" s="84" t="s">
        <v>1051</v>
      </c>
      <c r="J1591" s="162" t="s">
        <v>1052</v>
      </c>
      <c r="K1591" s="162" t="s">
        <v>1062</v>
      </c>
      <c r="L1591" s="72" t="s">
        <v>1890</v>
      </c>
      <c r="M1591" s="80" t="str">
        <f>IFERROR(VLOOKUP(K1591,REFERENCES!R:S,2,FALSE),"")</f>
        <v>Nombre</v>
      </c>
      <c r="N1591" s="154">
        <v>65</v>
      </c>
      <c r="O1591" s="75"/>
      <c r="P1591" s="75"/>
      <c r="Q1591" s="75"/>
      <c r="R1591" s="79">
        <v>325</v>
      </c>
      <c r="S1591" s="75">
        <v>65</v>
      </c>
      <c r="T1591" s="162" t="s">
        <v>1040</v>
      </c>
      <c r="U1591" s="162" t="s">
        <v>17</v>
      </c>
      <c r="V1591" s="162" t="s">
        <v>18</v>
      </c>
      <c r="W1591" s="86" t="s">
        <v>1478</v>
      </c>
      <c r="X1591" s="162" t="s">
        <v>1907</v>
      </c>
      <c r="Y1591" s="162" t="s">
        <v>1035</v>
      </c>
      <c r="Z1591" s="162" t="s">
        <v>1069</v>
      </c>
      <c r="AB1591" s="162" t="str">
        <f>UPPER(LEFT(A1591,3)&amp;YEAR(H1591)&amp;MONTH(H1591)&amp;DAY((H1591))&amp;LEFT(U1591,2)&amp;LEFT(V1591,2)&amp;LEFT(W1591,2))</f>
        <v>LUT20161211GRJE2È</v>
      </c>
      <c r="AC1591" s="162">
        <f>COUNTIF($AB$4:$AB$297,AB1591)</f>
        <v>0</v>
      </c>
      <c r="AD1591" s="162" t="str">
        <f>VLOOKUP(U1591,NIVEAUXADMIN!A:B,2,FALSE)</f>
        <v>HT08</v>
      </c>
      <c r="AE1591" s="162" t="str">
        <f>VLOOKUP(V1591,NIVEAUXADMIN!E:F,2,FALSE)</f>
        <v>HT08811</v>
      </c>
      <c r="AF1591" s="162" t="str">
        <f>VLOOKUP(W1591,NIVEAUXADMIN!I:J,2,FALSE)</f>
        <v>HT08811-02</v>
      </c>
      <c r="AG1591" s="162">
        <f>IF(SUMPRODUCT(($A$4:$A1591=A1591)*($V$4:$V1591=V1591))&gt;1,0,1)</f>
        <v>0</v>
      </c>
    </row>
    <row r="1592" spans="1:33" s="162" customFormat="1" ht="15" customHeight="1">
      <c r="A1592" s="162" t="s">
        <v>89</v>
      </c>
      <c r="B1592" s="162" t="s">
        <v>2708</v>
      </c>
      <c r="C1592" s="162" t="s">
        <v>26</v>
      </c>
      <c r="D1592" s="162" t="s">
        <v>1147</v>
      </c>
      <c r="E1592" s="162" t="s">
        <v>1904</v>
      </c>
      <c r="F1592" s="162" t="s">
        <v>16</v>
      </c>
      <c r="G1592" s="162" t="str">
        <f>CHOOSE(MONTH(H1592), "Janvier", "Fevrier", "Mars", "Avril", "Mai", "Juin", "Juillet", "Aout", "Septembre", "Octobre", "Novembre", "Decembre")</f>
        <v>Decembre</v>
      </c>
      <c r="H1592" s="153">
        <v>42715</v>
      </c>
      <c r="I1592" s="84" t="s">
        <v>1051</v>
      </c>
      <c r="J1592" s="162" t="s">
        <v>1052</v>
      </c>
      <c r="K1592" s="162" t="s">
        <v>1062</v>
      </c>
      <c r="L1592" s="72" t="s">
        <v>1890</v>
      </c>
      <c r="M1592" s="80" t="str">
        <f>IFERROR(VLOOKUP(K1592,REFERENCES!R:S,2,FALSE),"")</f>
        <v>Nombre</v>
      </c>
      <c r="N1592" s="154">
        <v>125</v>
      </c>
      <c r="O1592" s="75"/>
      <c r="P1592" s="75"/>
      <c r="Q1592" s="75"/>
      <c r="R1592" s="79">
        <v>625</v>
      </c>
      <c r="S1592" s="75">
        <v>125</v>
      </c>
      <c r="T1592" s="162" t="s">
        <v>1040</v>
      </c>
      <c r="U1592" s="162" t="s">
        <v>17</v>
      </c>
      <c r="V1592" s="162" t="s">
        <v>275</v>
      </c>
      <c r="W1592" s="86" t="s">
        <v>1409</v>
      </c>
      <c r="X1592" s="162" t="s">
        <v>1894</v>
      </c>
      <c r="Y1592" s="162" t="s">
        <v>1035</v>
      </c>
      <c r="Z1592" s="162" t="s">
        <v>1069</v>
      </c>
      <c r="AB1592" s="162" t="str">
        <f>UPPER(LEFT(A1592,3)&amp;YEAR(H1592)&amp;MONTH(H1592)&amp;DAY((H1592))&amp;LEFT(U1592,2)&amp;LEFT(V1592,2)&amp;LEFT(W1592,2))</f>
        <v>LUT20161211GRRO2E</v>
      </c>
      <c r="AC1592" s="162">
        <f>COUNTIF($AB$4:$AB$297,AB1592)</f>
        <v>0</v>
      </c>
      <c r="AD1592" s="162" t="str">
        <f>VLOOKUP(U1592,NIVEAUXADMIN!A:B,2,FALSE)</f>
        <v>HT08</v>
      </c>
      <c r="AE1592" s="162" t="str">
        <f>VLOOKUP(V1592,NIVEAUXADMIN!E:F,2,FALSE)</f>
        <v>HT08832</v>
      </c>
      <c r="AF1592" s="162" t="str">
        <f>VLOOKUP(W1592,NIVEAUXADMIN!I:J,2,FALSE)</f>
        <v>HT08832-02</v>
      </c>
      <c r="AG1592" s="162">
        <f>IF(SUMPRODUCT(($A$4:$A1592=A1592)*($V$4:$V1592=V1592))&gt;1,0,1)</f>
        <v>1</v>
      </c>
    </row>
    <row r="1593" spans="1:33" s="162" customFormat="1" ht="15" customHeight="1">
      <c r="A1593" s="162" t="s">
        <v>89</v>
      </c>
      <c r="B1593" s="162" t="s">
        <v>2708</v>
      </c>
      <c r="C1593" s="162" t="s">
        <v>26</v>
      </c>
      <c r="D1593" s="162" t="s">
        <v>1147</v>
      </c>
      <c r="E1593" s="162" t="s">
        <v>1904</v>
      </c>
      <c r="F1593" s="162" t="s">
        <v>16</v>
      </c>
      <c r="G1593" s="162" t="str">
        <f>CHOOSE(MONTH(H1593), "Janvier", "Fevrier", "Mars", "Avril", "Mai", "Juin", "Juillet", "Aout", "Septembre", "Octobre", "Novembre", "Decembre")</f>
        <v>Decembre</v>
      </c>
      <c r="H1593" s="153">
        <v>42715</v>
      </c>
      <c r="I1593" s="84" t="s">
        <v>1051</v>
      </c>
      <c r="J1593" s="162" t="s">
        <v>1052</v>
      </c>
      <c r="K1593" s="162" t="s">
        <v>1062</v>
      </c>
      <c r="L1593" s="72" t="s">
        <v>1890</v>
      </c>
      <c r="M1593" s="80" t="str">
        <f>IFERROR(VLOOKUP(K1593,REFERENCES!R:S,2,FALSE),"")</f>
        <v>Nombre</v>
      </c>
      <c r="N1593" s="154">
        <v>75</v>
      </c>
      <c r="O1593" s="75"/>
      <c r="P1593" s="75"/>
      <c r="Q1593" s="75"/>
      <c r="R1593" s="79">
        <v>375</v>
      </c>
      <c r="S1593" s="75">
        <v>75</v>
      </c>
      <c r="T1593" s="162" t="s">
        <v>1040</v>
      </c>
      <c r="U1593" s="162" t="s">
        <v>17</v>
      </c>
      <c r="V1593" s="162" t="s">
        <v>275</v>
      </c>
      <c r="W1593" s="86" t="s">
        <v>1409</v>
      </c>
      <c r="X1593" s="162" t="s">
        <v>1895</v>
      </c>
      <c r="Y1593" s="162" t="s">
        <v>1035</v>
      </c>
      <c r="Z1593" s="162" t="s">
        <v>1069</v>
      </c>
      <c r="AB1593" s="162" t="str">
        <f>UPPER(LEFT(A1593,3)&amp;YEAR(H1593)&amp;MONTH(H1593)&amp;DAY((H1593))&amp;LEFT(U1593,2)&amp;LEFT(V1593,2)&amp;LEFT(W1593,2))</f>
        <v>LUT20161211GRRO2E</v>
      </c>
      <c r="AC1593" s="162">
        <f>COUNTIF($AB$4:$AB$297,AB1593)</f>
        <v>0</v>
      </c>
      <c r="AD1593" s="162" t="str">
        <f>VLOOKUP(U1593,NIVEAUXADMIN!A:B,2,FALSE)</f>
        <v>HT08</v>
      </c>
      <c r="AE1593" s="162" t="str">
        <f>VLOOKUP(V1593,NIVEAUXADMIN!E:F,2,FALSE)</f>
        <v>HT08832</v>
      </c>
      <c r="AF1593" s="162" t="str">
        <f>VLOOKUP(W1593,NIVEAUXADMIN!I:J,2,FALSE)</f>
        <v>HT08832-02</v>
      </c>
      <c r="AG1593" s="162">
        <f>IF(SUMPRODUCT(($A$4:$A1593=A1593)*($V$4:$V1593=V1593))&gt;1,0,1)</f>
        <v>0</v>
      </c>
    </row>
    <row r="1594" spans="1:33" s="162" customFormat="1" ht="15" customHeight="1">
      <c r="A1594" s="162" t="s">
        <v>89</v>
      </c>
      <c r="B1594" s="162" t="s">
        <v>2708</v>
      </c>
      <c r="C1594" s="162" t="s">
        <v>26</v>
      </c>
      <c r="D1594" s="162" t="s">
        <v>1147</v>
      </c>
      <c r="E1594" s="162" t="s">
        <v>1904</v>
      </c>
      <c r="F1594" s="162" t="s">
        <v>16</v>
      </c>
      <c r="G1594" s="162" t="str">
        <f>CHOOSE(MONTH(H1594), "Janvier", "Fevrier", "Mars", "Avril", "Mai", "Juin", "Juillet", "Aout", "Septembre", "Octobre", "Novembre", "Decembre")</f>
        <v>Decembre</v>
      </c>
      <c r="H1594" s="153">
        <v>42716</v>
      </c>
      <c r="I1594" s="84" t="s">
        <v>1051</v>
      </c>
      <c r="J1594" s="162" t="s">
        <v>1052</v>
      </c>
      <c r="K1594" s="162" t="s">
        <v>1062</v>
      </c>
      <c r="L1594" s="72" t="s">
        <v>1890</v>
      </c>
      <c r="M1594" s="80" t="str">
        <f>IFERROR(VLOOKUP(K1594,REFERENCES!R:S,2,FALSE),"")</f>
        <v>Nombre</v>
      </c>
      <c r="N1594" s="154">
        <v>35</v>
      </c>
      <c r="O1594" s="75"/>
      <c r="P1594" s="75"/>
      <c r="Q1594" s="75"/>
      <c r="R1594" s="79">
        <v>175</v>
      </c>
      <c r="S1594" s="75">
        <v>35</v>
      </c>
      <c r="T1594" s="162" t="s">
        <v>1040</v>
      </c>
      <c r="U1594" s="162" t="s">
        <v>17</v>
      </c>
      <c r="V1594" s="162" t="s">
        <v>18</v>
      </c>
      <c r="W1594" s="86" t="s">
        <v>1754</v>
      </c>
      <c r="X1594" s="162" t="s">
        <v>1905</v>
      </c>
      <c r="Y1594" s="162" t="s">
        <v>1036</v>
      </c>
      <c r="Z1594" s="162" t="s">
        <v>1069</v>
      </c>
      <c r="AB1594" s="162" t="str">
        <f>UPPER(LEFT(A1594,3)&amp;YEAR(H1594)&amp;MONTH(H1594)&amp;DAY((H1594))&amp;LEFT(U1594,2)&amp;LEFT(V1594,2)&amp;LEFT(W1594,2))</f>
        <v>LUT20161212GRJE7E</v>
      </c>
      <c r="AC1594" s="162">
        <f>COUNTIF($AB$4:$AB$297,AB1594)</f>
        <v>0</v>
      </c>
      <c r="AD1594" s="162" t="str">
        <f>VLOOKUP(U1594,NIVEAUXADMIN!A:B,2,FALSE)</f>
        <v>HT08</v>
      </c>
      <c r="AE1594" s="162" t="str">
        <f>VLOOKUP(V1594,NIVEAUXADMIN!E:F,2,FALSE)</f>
        <v>HT08811</v>
      </c>
      <c r="AF1594" s="162" t="str">
        <f>VLOOKUP(W1594,NIVEAUXADMIN!I:J,2,FALSE)</f>
        <v>HT08811-07</v>
      </c>
      <c r="AG1594" s="162">
        <f>IF(SUMPRODUCT(($A$4:$A1594=A1594)*($V$4:$V1594=V1594))&gt;1,0,1)</f>
        <v>0</v>
      </c>
    </row>
    <row r="1595" spans="1:33" s="162" customFormat="1" ht="15" customHeight="1">
      <c r="A1595" s="162" t="s">
        <v>89</v>
      </c>
      <c r="B1595" s="162" t="s">
        <v>2708</v>
      </c>
      <c r="C1595" s="162" t="s">
        <v>26</v>
      </c>
      <c r="D1595" s="162" t="s">
        <v>1147</v>
      </c>
      <c r="E1595" s="162" t="s">
        <v>2731</v>
      </c>
      <c r="F1595" s="162" t="s">
        <v>19</v>
      </c>
      <c r="G1595" s="162" t="str">
        <f>CHOOSE(MONTH(H1595), "Janvier", "Fevrier", "Mars", "Avril", "Mai", "Juin", "Juillet", "Aout", "Septembre", "Octobre", "Novembre", "Decembre")</f>
        <v>Avril</v>
      </c>
      <c r="H1595" s="153">
        <v>42840</v>
      </c>
      <c r="I1595" s="84" t="s">
        <v>1050</v>
      </c>
      <c r="J1595" s="162" t="s">
        <v>1032</v>
      </c>
      <c r="K1595" s="162" t="s">
        <v>1032</v>
      </c>
      <c r="L1595" s="72"/>
      <c r="M1595" s="80" t="str">
        <f>IFERROR(VLOOKUP(K1595,REFERENCES!R:S,2,FALSE),"")</f>
        <v>N/A</v>
      </c>
      <c r="N1595" s="75">
        <v>21</v>
      </c>
      <c r="O1595" s="75"/>
      <c r="P1595" s="75"/>
      <c r="Q1595" s="75"/>
      <c r="R1595" s="79">
        <v>105</v>
      </c>
      <c r="S1595" s="75">
        <v>21</v>
      </c>
      <c r="T1595" s="162" t="s">
        <v>1040</v>
      </c>
      <c r="U1595" s="162" t="s">
        <v>17</v>
      </c>
      <c r="V1595" s="162" t="s">
        <v>18</v>
      </c>
      <c r="W1595" s="86" t="s">
        <v>1478</v>
      </c>
      <c r="Y1595" s="162" t="s">
        <v>1035</v>
      </c>
      <c r="Z1595" s="162" t="s">
        <v>1069</v>
      </c>
      <c r="AA1595" s="72"/>
      <c r="AB1595" s="162" t="str">
        <f>UPPER(LEFT(A1595,3)&amp;YEAR(H1595)&amp;MONTH(H1595)&amp;DAY((H1595))&amp;LEFT(U1595,2)&amp;LEFT(V1595,2)&amp;LEFT(W1595,2))</f>
        <v>LUT2017415GRJE2È</v>
      </c>
      <c r="AC1595" s="162">
        <f>COUNTIF($AB$4:$AB$297,AB1595)</f>
        <v>0</v>
      </c>
      <c r="AD1595" s="162" t="str">
        <f>VLOOKUP(U1595,NIVEAUXADMIN!A:B,2,FALSE)</f>
        <v>HT08</v>
      </c>
      <c r="AE1595" s="162" t="str">
        <f>VLOOKUP(V1595,NIVEAUXADMIN!E:F,2,FALSE)</f>
        <v>HT08811</v>
      </c>
      <c r="AF1595" s="162" t="str">
        <f>VLOOKUP(W1595,NIVEAUXADMIN!I:J,2,FALSE)</f>
        <v>HT08811-02</v>
      </c>
      <c r="AG1595" s="162">
        <f>IF(SUMPRODUCT(($A$4:$A1595=A1595)*($V$4:$V1595=V1595))&gt;1,0,1)</f>
        <v>0</v>
      </c>
    </row>
    <row r="1596" spans="1:33" s="162" customFormat="1" ht="15" customHeight="1">
      <c r="A1596" s="76" t="s">
        <v>2926</v>
      </c>
      <c r="B1596" s="76" t="s">
        <v>2926</v>
      </c>
      <c r="C1596" s="81" t="s">
        <v>34</v>
      </c>
      <c r="D1596" s="81"/>
      <c r="E1596" s="81"/>
      <c r="F1596" s="162" t="s">
        <v>16</v>
      </c>
      <c r="G1596" s="162" t="s">
        <v>2866</v>
      </c>
      <c r="H1596" s="153" t="s">
        <v>2927</v>
      </c>
      <c r="I1596" s="84" t="s">
        <v>1051</v>
      </c>
      <c r="J1596" s="162" t="s">
        <v>1052</v>
      </c>
      <c r="K1596" s="162" t="s">
        <v>1062</v>
      </c>
      <c r="L1596" s="72"/>
      <c r="M1596" s="80" t="str">
        <f>IFERROR(VLOOKUP(K1596,REFERENCES!R:S,2,FALSE),"")</f>
        <v>Nombre</v>
      </c>
      <c r="N1596" s="75">
        <v>621</v>
      </c>
      <c r="O1596" s="75"/>
      <c r="P1596" s="75"/>
      <c r="Q1596" s="75"/>
      <c r="R1596" s="79"/>
      <c r="S1596" s="75">
        <v>621</v>
      </c>
      <c r="U1596" s="162" t="s">
        <v>20</v>
      </c>
      <c r="V1596" s="162" t="s">
        <v>554</v>
      </c>
      <c r="W1596" s="164" t="s">
        <v>1432</v>
      </c>
      <c r="X1596" s="73" t="s">
        <v>2928</v>
      </c>
      <c r="AB1596" s="162" t="e">
        <f>UPPER(LEFT(A1596,3)&amp;YEAR(H1596)&amp;MONTH(H1596)&amp;DAY((H1596))&amp;LEFT(U1596,2)&amp;LEFT(V1596,2)&amp;LEFT(W1596,2))</f>
        <v>#VALUE!</v>
      </c>
      <c r="AC1596" s="162">
        <f>COUNTIF($AB$4:$AB$297,AB1596)</f>
        <v>72</v>
      </c>
      <c r="AD1596" s="162" t="str">
        <f>VLOOKUP(U1596,NIVEAUXADMIN!A:B,2,FALSE)</f>
        <v>HT07</v>
      </c>
      <c r="AE1596" s="162" t="str">
        <f>VLOOKUP(V1596,NIVEAUXADMIN!E:F,2,FALSE)</f>
        <v>HT07712</v>
      </c>
      <c r="AF1596" s="162" t="str">
        <f>VLOOKUP(W1596,NIVEAUXADMIN!I:J,2,FALSE)</f>
        <v>HT07712-02</v>
      </c>
      <c r="AG1596" s="162">
        <f>IF(SUMPRODUCT(($A$4:$A1596=A1596)*($V$4:$V1596=V1596))&gt;1,0,1)</f>
        <v>1</v>
      </c>
    </row>
    <row r="1597" spans="1:33" s="162" customFormat="1" ht="15" customHeight="1">
      <c r="A1597" s="76" t="s">
        <v>2926</v>
      </c>
      <c r="B1597" s="76" t="s">
        <v>2926</v>
      </c>
      <c r="C1597" s="81" t="s">
        <v>34</v>
      </c>
      <c r="D1597" s="81"/>
      <c r="E1597" s="81"/>
      <c r="F1597" s="162" t="s">
        <v>16</v>
      </c>
      <c r="G1597" s="162" t="s">
        <v>2866</v>
      </c>
      <c r="H1597" s="153" t="s">
        <v>2927</v>
      </c>
      <c r="I1597" s="84" t="s">
        <v>1051</v>
      </c>
      <c r="J1597" s="162" t="s">
        <v>1052</v>
      </c>
      <c r="K1597" s="162" t="s">
        <v>1063</v>
      </c>
      <c r="L1597" s="72"/>
      <c r="M1597" s="80" t="str">
        <f>IFERROR(VLOOKUP(K1597,REFERENCES!R:S,2,FALSE),"")</f>
        <v>Nombre</v>
      </c>
      <c r="N1597" s="75">
        <v>621</v>
      </c>
      <c r="O1597" s="75"/>
      <c r="P1597" s="75"/>
      <c r="Q1597" s="75"/>
      <c r="R1597" s="79"/>
      <c r="S1597" s="75">
        <v>621</v>
      </c>
      <c r="U1597" s="162" t="s">
        <v>20</v>
      </c>
      <c r="V1597" s="162" t="s">
        <v>554</v>
      </c>
      <c r="W1597" s="164" t="s">
        <v>1432</v>
      </c>
      <c r="X1597" s="73" t="s">
        <v>2928</v>
      </c>
      <c r="AB1597" s="162" t="e">
        <f>UPPER(LEFT(A1597,3)&amp;YEAR(H1597)&amp;MONTH(H1597)&amp;DAY((H1597))&amp;LEFT(U1597,2)&amp;LEFT(V1597,2)&amp;LEFT(W1597,2))</f>
        <v>#VALUE!</v>
      </c>
      <c r="AC1597" s="162">
        <f>COUNTIF($AB$4:$AB$297,AB1597)</f>
        <v>72</v>
      </c>
      <c r="AD1597" s="162" t="str">
        <f>VLOOKUP(U1597,NIVEAUXADMIN!A:B,2,FALSE)</f>
        <v>HT07</v>
      </c>
      <c r="AE1597" s="162" t="str">
        <f>VLOOKUP(V1597,NIVEAUXADMIN!E:F,2,FALSE)</f>
        <v>HT07712</v>
      </c>
      <c r="AF1597" s="162" t="str">
        <f>VLOOKUP(W1597,NIVEAUXADMIN!I:J,2,FALSE)</f>
        <v>HT07712-02</v>
      </c>
      <c r="AG1597" s="162">
        <f>IF(SUMPRODUCT(($A$4:$A1597=A1597)*($V$4:$V1597=V1597))&gt;1,0,1)</f>
        <v>0</v>
      </c>
    </row>
    <row r="1598" spans="1:33" s="162" customFormat="1" ht="15" customHeight="1">
      <c r="A1598" s="76" t="s">
        <v>2926</v>
      </c>
      <c r="B1598" s="76" t="s">
        <v>2926</v>
      </c>
      <c r="C1598" s="81" t="s">
        <v>34</v>
      </c>
      <c r="D1598" s="81"/>
      <c r="E1598" s="81"/>
      <c r="F1598" s="162" t="s">
        <v>16</v>
      </c>
      <c r="G1598" s="162" t="s">
        <v>2866</v>
      </c>
      <c r="H1598" s="153" t="s">
        <v>2927</v>
      </c>
      <c r="I1598" s="84" t="s">
        <v>1051</v>
      </c>
      <c r="J1598" s="162" t="s">
        <v>1052</v>
      </c>
      <c r="K1598" s="162" t="s">
        <v>1054</v>
      </c>
      <c r="L1598" s="72"/>
      <c r="M1598" s="80" t="str">
        <f>IFERROR(VLOOKUP(K1598,REFERENCES!R:S,2,FALSE),"")</f>
        <v>Nombre</v>
      </c>
      <c r="N1598" s="75">
        <v>621</v>
      </c>
      <c r="O1598" s="75"/>
      <c r="P1598" s="75"/>
      <c r="Q1598" s="75"/>
      <c r="R1598" s="79"/>
      <c r="S1598" s="75">
        <v>621</v>
      </c>
      <c r="U1598" s="162" t="s">
        <v>20</v>
      </c>
      <c r="V1598" s="162" t="s">
        <v>554</v>
      </c>
      <c r="W1598" s="164" t="s">
        <v>1432</v>
      </c>
      <c r="X1598" s="73" t="s">
        <v>2928</v>
      </c>
      <c r="AB1598" s="162" t="e">
        <f>UPPER(LEFT(A1598,3)&amp;YEAR(H1598)&amp;MONTH(H1598)&amp;DAY((H1598))&amp;LEFT(U1598,2)&amp;LEFT(V1598,2)&amp;LEFT(W1598,2))</f>
        <v>#VALUE!</v>
      </c>
      <c r="AC1598" s="162">
        <f>COUNTIF($AB$4:$AB$297,AB1598)</f>
        <v>72</v>
      </c>
      <c r="AD1598" s="162" t="str">
        <f>VLOOKUP(U1598,NIVEAUXADMIN!A:B,2,FALSE)</f>
        <v>HT07</v>
      </c>
      <c r="AE1598" s="162" t="str">
        <f>VLOOKUP(V1598,NIVEAUXADMIN!E:F,2,FALSE)</f>
        <v>HT07712</v>
      </c>
      <c r="AF1598" s="162" t="str">
        <f>VLOOKUP(W1598,NIVEAUXADMIN!I:J,2,FALSE)</f>
        <v>HT07712-02</v>
      </c>
      <c r="AG1598" s="162">
        <f>IF(SUMPRODUCT(($A$4:$A1598=A1598)*($V$4:$V1598=V1598))&gt;1,0,1)</f>
        <v>0</v>
      </c>
    </row>
    <row r="1599" spans="1:33" s="162" customFormat="1" ht="15" customHeight="1">
      <c r="A1599" s="162" t="s">
        <v>97</v>
      </c>
      <c r="B1599" s="162" t="s">
        <v>97</v>
      </c>
      <c r="C1599" s="162" t="s">
        <v>26</v>
      </c>
      <c r="E1599" s="162" t="s">
        <v>48</v>
      </c>
      <c r="F1599" s="162" t="s">
        <v>16</v>
      </c>
      <c r="G1599" s="162" t="str">
        <f>CHOOSE(MONTH(H1599), "Janvier", "Fevrier", "Mars", "Avril", "Mai", "Juin", "Juillet", "Aout", "Septembre", "Octobre", "Novembre", "Decembre")</f>
        <v>Octobre</v>
      </c>
      <c r="H1599" s="153">
        <v>42673</v>
      </c>
      <c r="I1599" s="84" t="s">
        <v>1051</v>
      </c>
      <c r="J1599" s="162" t="s">
        <v>1052</v>
      </c>
      <c r="K1599" s="162" t="s">
        <v>1059</v>
      </c>
      <c r="L1599" s="72"/>
      <c r="M1599" s="80" t="str">
        <f>IFERROR(VLOOKUP(K1599,REFERENCES!R:S,2,FALSE),"")</f>
        <v>Nombre</v>
      </c>
      <c r="N1599" s="154">
        <v>511</v>
      </c>
      <c r="O1599" s="75"/>
      <c r="P1599" s="75"/>
      <c r="Q1599" s="75"/>
      <c r="R1599" s="79" t="s">
        <v>1875</v>
      </c>
      <c r="S1599" s="75">
        <v>511</v>
      </c>
      <c r="T1599" s="162" t="s">
        <v>30</v>
      </c>
      <c r="U1599" s="162" t="s">
        <v>20</v>
      </c>
      <c r="V1599" s="162" t="s">
        <v>551</v>
      </c>
      <c r="W1599" s="86" t="s">
        <v>1303</v>
      </c>
      <c r="AA1599" s="162" t="s">
        <v>1127</v>
      </c>
      <c r="AB1599" s="162" t="str">
        <f>UPPER(LEFT(A1599,3)&amp;YEAR(H1599)&amp;MONTH(H1599)&amp;DAY((H1599))&amp;LEFT(U1599,2)&amp;LEFT(V1599,2)&amp;LEFT(W1599,2))</f>
        <v>MED20161030SUTI1È</v>
      </c>
      <c r="AC1599" s="162">
        <f>COUNTIF($AB$4:$AB$297,AB1599)</f>
        <v>0</v>
      </c>
      <c r="AD1599" s="162" t="str">
        <f>VLOOKUP(U1599,NIVEAUXADMIN!A:B,2,FALSE)</f>
        <v>HT07</v>
      </c>
      <c r="AE1599" s="162" t="str">
        <f>VLOOKUP(V1599,NIVEAUXADMIN!E:F,2,FALSE)</f>
        <v>HT07753</v>
      </c>
      <c r="AF1599" s="162" t="str">
        <f>VLOOKUP(W1599,NIVEAUXADMIN!I:J,2,FALSE)</f>
        <v>HT07753-01</v>
      </c>
      <c r="AG1599" s="162">
        <f>IF(SUMPRODUCT(($A$4:$A1599=A1599)*($V$4:$V1599=V1599))&gt;1,0,1)</f>
        <v>1</v>
      </c>
    </row>
    <row r="1600" spans="1:33" s="162" customFormat="1" ht="15" customHeight="1">
      <c r="A1600" s="162" t="s">
        <v>97</v>
      </c>
      <c r="B1600" s="162" t="s">
        <v>97</v>
      </c>
      <c r="C1600" s="162" t="s">
        <v>26</v>
      </c>
      <c r="E1600" s="162" t="s">
        <v>48</v>
      </c>
      <c r="F1600" s="162" t="s">
        <v>16</v>
      </c>
      <c r="G1600" s="162" t="str">
        <f>CHOOSE(MONTH(H1600), "Janvier", "Fevrier", "Mars", "Avril", "Mai", "Juin", "Juillet", "Aout", "Septembre", "Octobre", "Novembre", "Decembre")</f>
        <v>Octobre</v>
      </c>
      <c r="H1600" s="153">
        <v>42673</v>
      </c>
      <c r="I1600" s="84" t="s">
        <v>1049</v>
      </c>
      <c r="J1600" s="162" t="s">
        <v>1053</v>
      </c>
      <c r="K1600" s="162" t="s">
        <v>1048</v>
      </c>
      <c r="L1600" s="72"/>
      <c r="M1600" s="80" t="str">
        <f>IFERROR(VLOOKUP(K1600,REFERENCES!R:S,2,FALSE),"")</f>
        <v>Nombre</v>
      </c>
      <c r="N1600" s="154">
        <v>511</v>
      </c>
      <c r="O1600" s="75"/>
      <c r="P1600" s="75"/>
      <c r="Q1600" s="75"/>
      <c r="R1600" s="79" t="s">
        <v>1875</v>
      </c>
      <c r="S1600" s="75">
        <v>511</v>
      </c>
      <c r="U1600" s="162" t="s">
        <v>20</v>
      </c>
      <c r="V1600" s="162" t="s">
        <v>551</v>
      </c>
      <c r="W1600" s="86" t="s">
        <v>1303</v>
      </c>
      <c r="AA1600" s="162" t="s">
        <v>1127</v>
      </c>
      <c r="AB1600" s="162" t="str">
        <f>UPPER(LEFT(A1600,3)&amp;YEAR(H1600)&amp;MONTH(H1600)&amp;DAY((H1600))&amp;LEFT(U1600,2)&amp;LEFT(V1600,2)&amp;LEFT(W1600,2))</f>
        <v>MED20161030SUTI1È</v>
      </c>
      <c r="AC1600" s="162">
        <f>COUNTIF($AB$4:$AB$297,AB1600)</f>
        <v>0</v>
      </c>
      <c r="AD1600" s="162" t="str">
        <f>VLOOKUP(U1600,NIVEAUXADMIN!A:B,2,FALSE)</f>
        <v>HT07</v>
      </c>
      <c r="AE1600" s="162" t="str">
        <f>VLOOKUP(V1600,NIVEAUXADMIN!E:F,2,FALSE)</f>
        <v>HT07753</v>
      </c>
      <c r="AF1600" s="162" t="str">
        <f>VLOOKUP(W1600,NIVEAUXADMIN!I:J,2,FALSE)</f>
        <v>HT07753-01</v>
      </c>
      <c r="AG1600" s="162">
        <f>IF(SUMPRODUCT(($A$4:$A1600=A1600)*($V$4:$V1600=V1600))&gt;1,0,1)</f>
        <v>0</v>
      </c>
    </row>
    <row r="1601" spans="1:33" s="162" customFormat="1" ht="15" customHeight="1">
      <c r="A1601" s="162" t="s">
        <v>97</v>
      </c>
      <c r="B1601" s="162" t="s">
        <v>97</v>
      </c>
      <c r="C1601" s="162" t="s">
        <v>26</v>
      </c>
      <c r="E1601" s="162" t="s">
        <v>48</v>
      </c>
      <c r="F1601" s="162" t="s">
        <v>16</v>
      </c>
      <c r="G1601" s="162" t="str">
        <f>CHOOSE(MONTH(H1601), "Janvier", "Fevrier", "Mars", "Avril", "Mai", "Juin", "Juillet", "Aout", "Septembre", "Octobre", "Novembre", "Decembre")</f>
        <v>Octobre</v>
      </c>
      <c r="H1601" s="153">
        <v>42673</v>
      </c>
      <c r="I1601" s="84" t="s">
        <v>1050</v>
      </c>
      <c r="J1601" s="162" t="s">
        <v>1029</v>
      </c>
      <c r="L1601" s="72"/>
      <c r="M1601" s="80" t="str">
        <f>IFERROR(VLOOKUP(K1601,REFERENCES!R:S,2,FALSE),"")</f>
        <v/>
      </c>
      <c r="N1601" s="154">
        <v>511</v>
      </c>
      <c r="O1601" s="75"/>
      <c r="P1601" s="75"/>
      <c r="Q1601" s="75"/>
      <c r="R1601" s="79" t="s">
        <v>1875</v>
      </c>
      <c r="S1601" s="75">
        <v>511</v>
      </c>
      <c r="T1601" s="162" t="s">
        <v>1040</v>
      </c>
      <c r="U1601" s="162" t="s">
        <v>20</v>
      </c>
      <c r="V1601" s="162" t="s">
        <v>551</v>
      </c>
      <c r="W1601" s="86" t="s">
        <v>1303</v>
      </c>
      <c r="AA1601" s="162" t="s">
        <v>1127</v>
      </c>
      <c r="AB1601" s="162" t="str">
        <f>UPPER(LEFT(A1601,3)&amp;YEAR(H1601)&amp;MONTH(H1601)&amp;DAY((H1601))&amp;LEFT(U1601,2)&amp;LEFT(V1601,2)&amp;LEFT(W1601,2))</f>
        <v>MED20161030SUTI1È</v>
      </c>
      <c r="AC1601" s="162">
        <f>COUNTIF($AB$4:$AB$297,AB1601)</f>
        <v>0</v>
      </c>
      <c r="AD1601" s="162" t="str">
        <f>VLOOKUP(U1601,NIVEAUXADMIN!A:B,2,FALSE)</f>
        <v>HT07</v>
      </c>
      <c r="AE1601" s="162" t="str">
        <f>VLOOKUP(V1601,NIVEAUXADMIN!E:F,2,FALSE)</f>
        <v>HT07753</v>
      </c>
      <c r="AF1601" s="162" t="str">
        <f>VLOOKUP(W1601,NIVEAUXADMIN!I:J,2,FALSE)</f>
        <v>HT07753-01</v>
      </c>
      <c r="AG1601" s="162">
        <f>IF(SUMPRODUCT(($A$4:$A1601=A1601)*($V$4:$V1601=V1601))&gt;1,0,1)</f>
        <v>0</v>
      </c>
    </row>
    <row r="1602" spans="1:33" s="162" customFormat="1" ht="15" customHeight="1">
      <c r="A1602" s="162" t="s">
        <v>97</v>
      </c>
      <c r="B1602" s="162" t="s">
        <v>97</v>
      </c>
      <c r="C1602" s="162" t="s">
        <v>26</v>
      </c>
      <c r="E1602" s="162" t="s">
        <v>48</v>
      </c>
      <c r="F1602" s="162" t="s">
        <v>16</v>
      </c>
      <c r="G1602" s="162" t="str">
        <f>CHOOSE(MONTH(H1602), "Janvier", "Fevrier", "Mars", "Avril", "Mai", "Juin", "Juillet", "Aout", "Septembre", "Octobre", "Novembre", "Decembre")</f>
        <v>Octobre</v>
      </c>
      <c r="H1602" s="153">
        <v>42673</v>
      </c>
      <c r="I1602" s="84" t="s">
        <v>1051</v>
      </c>
      <c r="J1602" s="162" t="s">
        <v>1052</v>
      </c>
      <c r="K1602" s="162" t="s">
        <v>1062</v>
      </c>
      <c r="L1602" s="72"/>
      <c r="M1602" s="80" t="str">
        <f>IFERROR(VLOOKUP(K1602,REFERENCES!R:S,2,FALSE),"")</f>
        <v>Nombre</v>
      </c>
      <c r="N1602" s="154">
        <v>511</v>
      </c>
      <c r="O1602" s="75"/>
      <c r="P1602" s="75"/>
      <c r="Q1602" s="75"/>
      <c r="R1602" s="79" t="s">
        <v>1875</v>
      </c>
      <c r="S1602" s="75">
        <v>511</v>
      </c>
      <c r="T1602" s="162" t="s">
        <v>30</v>
      </c>
      <c r="U1602" s="162" t="s">
        <v>20</v>
      </c>
      <c r="V1602" s="162" t="s">
        <v>551</v>
      </c>
      <c r="W1602" s="86" t="s">
        <v>1303</v>
      </c>
      <c r="AA1602" s="162" t="s">
        <v>1127</v>
      </c>
      <c r="AB1602" s="162" t="str">
        <f>UPPER(LEFT(A1602,3)&amp;YEAR(H1602)&amp;MONTH(H1602)&amp;DAY((H1602))&amp;LEFT(U1602,2)&amp;LEFT(V1602,2)&amp;LEFT(W1602,2))</f>
        <v>MED20161030SUTI1È</v>
      </c>
      <c r="AC1602" s="162">
        <f>COUNTIF($AB$4:$AB$297,AB1602)</f>
        <v>0</v>
      </c>
      <c r="AD1602" s="162" t="str">
        <f>VLOOKUP(U1602,NIVEAUXADMIN!A:B,2,FALSE)</f>
        <v>HT07</v>
      </c>
      <c r="AE1602" s="162" t="str">
        <f>VLOOKUP(V1602,NIVEAUXADMIN!E:F,2,FALSE)</f>
        <v>HT07753</v>
      </c>
      <c r="AF1602" s="162" t="str">
        <f>VLOOKUP(W1602,NIVEAUXADMIN!I:J,2,FALSE)</f>
        <v>HT07753-01</v>
      </c>
      <c r="AG1602" s="162">
        <f>IF(SUMPRODUCT(($A$4:$A1602=A1602)*($V$4:$V1602=V1602))&gt;1,0,1)</f>
        <v>0</v>
      </c>
    </row>
    <row r="1603" spans="1:33" s="162" customFormat="1" ht="15" customHeight="1">
      <c r="A1603" s="162" t="s">
        <v>97</v>
      </c>
      <c r="B1603" s="162" t="s">
        <v>97</v>
      </c>
      <c r="C1603" s="162" t="s">
        <v>26</v>
      </c>
      <c r="E1603" s="162" t="s">
        <v>48</v>
      </c>
      <c r="F1603" s="162" t="s">
        <v>16</v>
      </c>
      <c r="G1603" s="162" t="str">
        <f>CHOOSE(MONTH(H1603), "Janvier", "Fevrier", "Mars", "Avril", "Mai", "Juin", "Juillet", "Aout", "Septembre", "Octobre", "Novembre", "Decembre")</f>
        <v>Octobre</v>
      </c>
      <c r="H1603" s="153">
        <v>42673</v>
      </c>
      <c r="I1603" s="84" t="s">
        <v>1051</v>
      </c>
      <c r="J1603" s="162" t="s">
        <v>1052</v>
      </c>
      <c r="K1603" s="162" t="s">
        <v>1058</v>
      </c>
      <c r="L1603" s="72"/>
      <c r="M1603" s="80" t="str">
        <f>IFERROR(VLOOKUP(K1603,REFERENCES!R:S,2,FALSE),"")</f>
        <v>Nombre</v>
      </c>
      <c r="N1603" s="154">
        <v>511</v>
      </c>
      <c r="O1603" s="75"/>
      <c r="P1603" s="75"/>
      <c r="Q1603" s="75"/>
      <c r="R1603" s="79" t="s">
        <v>1875</v>
      </c>
      <c r="S1603" s="75">
        <v>511</v>
      </c>
      <c r="T1603" s="162" t="s">
        <v>30</v>
      </c>
      <c r="U1603" s="162" t="s">
        <v>20</v>
      </c>
      <c r="V1603" s="162" t="s">
        <v>551</v>
      </c>
      <c r="W1603" s="86" t="s">
        <v>1303</v>
      </c>
      <c r="AA1603" s="162" t="s">
        <v>1127</v>
      </c>
      <c r="AB1603" s="162" t="str">
        <f>UPPER(LEFT(A1603,3)&amp;YEAR(H1603)&amp;MONTH(H1603)&amp;DAY((H1603))&amp;LEFT(U1603,2)&amp;LEFT(V1603,2)&amp;LEFT(W1603,2))</f>
        <v>MED20161030SUTI1È</v>
      </c>
      <c r="AC1603" s="162">
        <f>COUNTIF($AB$4:$AB$297,AB1603)</f>
        <v>0</v>
      </c>
      <c r="AD1603" s="162" t="str">
        <f>VLOOKUP(U1603,NIVEAUXADMIN!A:B,2,FALSE)</f>
        <v>HT07</v>
      </c>
      <c r="AE1603" s="162" t="str">
        <f>VLOOKUP(V1603,NIVEAUXADMIN!E:F,2,FALSE)</f>
        <v>HT07753</v>
      </c>
      <c r="AF1603" s="162" t="str">
        <f>VLOOKUP(W1603,NIVEAUXADMIN!I:J,2,FALSE)</f>
        <v>HT07753-01</v>
      </c>
      <c r="AG1603" s="162">
        <f>IF(SUMPRODUCT(($A$4:$A1603=A1603)*($V$4:$V1603=V1603))&gt;1,0,1)</f>
        <v>0</v>
      </c>
    </row>
    <row r="1604" spans="1:33" s="162" customFormat="1" ht="15" customHeight="1">
      <c r="A1604" s="162" t="s">
        <v>97</v>
      </c>
      <c r="B1604" s="162" t="s">
        <v>97</v>
      </c>
      <c r="C1604" s="162" t="s">
        <v>26</v>
      </c>
      <c r="E1604" s="162" t="s">
        <v>48</v>
      </c>
      <c r="F1604" s="162" t="s">
        <v>16</v>
      </c>
      <c r="G1604" s="162" t="str">
        <f>CHOOSE(MONTH(H1604), "Janvier", "Fevrier", "Mars", "Avril", "Mai", "Juin", "Juillet", "Aout", "Septembre", "Octobre", "Novembre", "Decembre")</f>
        <v>Octobre</v>
      </c>
      <c r="H1604" s="153">
        <v>42674</v>
      </c>
      <c r="I1604" s="84" t="s">
        <v>1051</v>
      </c>
      <c r="J1604" s="162" t="s">
        <v>1052</v>
      </c>
      <c r="K1604" s="162" t="s">
        <v>1059</v>
      </c>
      <c r="L1604" s="72"/>
      <c r="M1604" s="80" t="str">
        <f>IFERROR(VLOOKUP(K1604,REFERENCES!R:S,2,FALSE),"")</f>
        <v>Nombre</v>
      </c>
      <c r="N1604" s="154">
        <v>694</v>
      </c>
      <c r="O1604" s="75"/>
      <c r="P1604" s="75"/>
      <c r="Q1604" s="75"/>
      <c r="R1604" s="79" t="s">
        <v>1875</v>
      </c>
      <c r="S1604" s="75">
        <v>694</v>
      </c>
      <c r="T1604" s="162" t="s">
        <v>30</v>
      </c>
      <c r="U1604" s="162" t="s">
        <v>20</v>
      </c>
      <c r="V1604" s="162" t="s">
        <v>551</v>
      </c>
      <c r="W1604" s="86" t="s">
        <v>1633</v>
      </c>
      <c r="AA1604" s="162" t="s">
        <v>1127</v>
      </c>
      <c r="AB1604" s="162" t="str">
        <f>UPPER(LEFT(A1604,3)&amp;YEAR(H1604)&amp;MONTH(H1604)&amp;DAY((H1604))&amp;LEFT(U1604,2)&amp;LEFT(V1604,2)&amp;LEFT(W1604,2))</f>
        <v>MED20161031SUTI4È</v>
      </c>
      <c r="AC1604" s="162">
        <f>COUNTIF($AB$4:$AB$297,AB1604)</f>
        <v>0</v>
      </c>
      <c r="AD1604" s="162" t="str">
        <f>VLOOKUP(U1604,NIVEAUXADMIN!A:B,2,FALSE)</f>
        <v>HT07</v>
      </c>
      <c r="AE1604" s="162" t="str">
        <f>VLOOKUP(V1604,NIVEAUXADMIN!E:F,2,FALSE)</f>
        <v>HT07753</v>
      </c>
      <c r="AF1604" s="162" t="str">
        <f>VLOOKUP(W1604,NIVEAUXADMIN!I:J,2,FALSE)</f>
        <v>HT07753-04</v>
      </c>
      <c r="AG1604" s="162">
        <f>IF(SUMPRODUCT(($A$4:$A1604=A1604)*($V$4:$V1604=V1604))&gt;1,0,1)</f>
        <v>0</v>
      </c>
    </row>
    <row r="1605" spans="1:33" s="162" customFormat="1" ht="15" customHeight="1">
      <c r="A1605" s="162" t="s">
        <v>97</v>
      </c>
      <c r="B1605" s="162" t="s">
        <v>97</v>
      </c>
      <c r="C1605" s="162" t="s">
        <v>26</v>
      </c>
      <c r="E1605" s="162" t="s">
        <v>48</v>
      </c>
      <c r="F1605" s="162" t="s">
        <v>16</v>
      </c>
      <c r="G1605" s="162" t="str">
        <f>CHOOSE(MONTH(H1605), "Janvier", "Fevrier", "Mars", "Avril", "Mai", "Juin", "Juillet", "Aout", "Septembre", "Octobre", "Novembre", "Decembre")</f>
        <v>Octobre</v>
      </c>
      <c r="H1605" s="153">
        <v>42674</v>
      </c>
      <c r="I1605" s="84" t="s">
        <v>1049</v>
      </c>
      <c r="J1605" s="162" t="s">
        <v>1053</v>
      </c>
      <c r="K1605" s="162" t="s">
        <v>1048</v>
      </c>
      <c r="L1605" s="72"/>
      <c r="M1605" s="80" t="str">
        <f>IFERROR(VLOOKUP(K1605,REFERENCES!R:S,2,FALSE),"")</f>
        <v>Nombre</v>
      </c>
      <c r="N1605" s="154">
        <v>694</v>
      </c>
      <c r="O1605" s="75"/>
      <c r="P1605" s="75"/>
      <c r="Q1605" s="75"/>
      <c r="R1605" s="79" t="s">
        <v>1875</v>
      </c>
      <c r="S1605" s="75">
        <v>694</v>
      </c>
      <c r="U1605" s="162" t="s">
        <v>20</v>
      </c>
      <c r="V1605" s="162" t="s">
        <v>551</v>
      </c>
      <c r="W1605" s="86" t="s">
        <v>1633</v>
      </c>
      <c r="AA1605" s="162" t="s">
        <v>1127</v>
      </c>
      <c r="AB1605" s="162" t="str">
        <f>UPPER(LEFT(A1605,3)&amp;YEAR(H1605)&amp;MONTH(H1605)&amp;DAY((H1605))&amp;LEFT(U1605,2)&amp;LEFT(V1605,2)&amp;LEFT(W1605,2))</f>
        <v>MED20161031SUTI4È</v>
      </c>
      <c r="AC1605" s="162">
        <f>COUNTIF($AB$4:$AB$297,AB1605)</f>
        <v>0</v>
      </c>
      <c r="AD1605" s="162" t="str">
        <f>VLOOKUP(U1605,NIVEAUXADMIN!A:B,2,FALSE)</f>
        <v>HT07</v>
      </c>
      <c r="AE1605" s="162" t="str">
        <f>VLOOKUP(V1605,NIVEAUXADMIN!E:F,2,FALSE)</f>
        <v>HT07753</v>
      </c>
      <c r="AF1605" s="162" t="str">
        <f>VLOOKUP(W1605,NIVEAUXADMIN!I:J,2,FALSE)</f>
        <v>HT07753-04</v>
      </c>
      <c r="AG1605" s="162">
        <f>IF(SUMPRODUCT(($A$4:$A1605=A1605)*($V$4:$V1605=V1605))&gt;1,0,1)</f>
        <v>0</v>
      </c>
    </row>
    <row r="1606" spans="1:33" s="162" customFormat="1" ht="15" customHeight="1">
      <c r="A1606" s="162" t="s">
        <v>97</v>
      </c>
      <c r="B1606" s="162" t="s">
        <v>97</v>
      </c>
      <c r="C1606" s="162" t="s">
        <v>26</v>
      </c>
      <c r="E1606" s="162" t="s">
        <v>48</v>
      </c>
      <c r="F1606" s="162" t="s">
        <v>16</v>
      </c>
      <c r="G1606" s="162" t="str">
        <f>CHOOSE(MONTH(H1606), "Janvier", "Fevrier", "Mars", "Avril", "Mai", "Juin", "Juillet", "Aout", "Septembre", "Octobre", "Novembre", "Decembre")</f>
        <v>Octobre</v>
      </c>
      <c r="H1606" s="153">
        <v>42674</v>
      </c>
      <c r="I1606" s="84" t="s">
        <v>1050</v>
      </c>
      <c r="J1606" s="162" t="s">
        <v>1029</v>
      </c>
      <c r="L1606" s="72"/>
      <c r="M1606" s="80" t="str">
        <f>IFERROR(VLOOKUP(K1606,REFERENCES!R:S,2,FALSE),"")</f>
        <v/>
      </c>
      <c r="N1606" s="154">
        <v>694</v>
      </c>
      <c r="O1606" s="75"/>
      <c r="P1606" s="75"/>
      <c r="Q1606" s="75"/>
      <c r="R1606" s="79" t="s">
        <v>1875</v>
      </c>
      <c r="S1606" s="75">
        <v>694</v>
      </c>
      <c r="T1606" s="162" t="s">
        <v>1040</v>
      </c>
      <c r="U1606" s="162" t="s">
        <v>20</v>
      </c>
      <c r="V1606" s="162" t="s">
        <v>551</v>
      </c>
      <c r="W1606" s="86" t="s">
        <v>1633</v>
      </c>
      <c r="AA1606" s="162" t="s">
        <v>1127</v>
      </c>
      <c r="AB1606" s="162" t="str">
        <f>UPPER(LEFT(A1606,3)&amp;YEAR(H1606)&amp;MONTH(H1606)&amp;DAY((H1606))&amp;LEFT(U1606,2)&amp;LEFT(V1606,2)&amp;LEFT(W1606,2))</f>
        <v>MED20161031SUTI4È</v>
      </c>
      <c r="AC1606" s="162">
        <f>COUNTIF($AB$4:$AB$297,AB1606)</f>
        <v>0</v>
      </c>
      <c r="AD1606" s="162" t="str">
        <f>VLOOKUP(U1606,NIVEAUXADMIN!A:B,2,FALSE)</f>
        <v>HT07</v>
      </c>
      <c r="AE1606" s="162" t="str">
        <f>VLOOKUP(V1606,NIVEAUXADMIN!E:F,2,FALSE)</f>
        <v>HT07753</v>
      </c>
      <c r="AF1606" s="162" t="str">
        <f>VLOOKUP(W1606,NIVEAUXADMIN!I:J,2,FALSE)</f>
        <v>HT07753-04</v>
      </c>
      <c r="AG1606" s="162">
        <f>IF(SUMPRODUCT(($A$4:$A1606=A1606)*($V$4:$V1606=V1606))&gt;1,0,1)</f>
        <v>0</v>
      </c>
    </row>
    <row r="1607" spans="1:33" s="162" customFormat="1" ht="15" customHeight="1">
      <c r="A1607" s="162" t="s">
        <v>97</v>
      </c>
      <c r="B1607" s="162" t="s">
        <v>97</v>
      </c>
      <c r="C1607" s="162" t="s">
        <v>26</v>
      </c>
      <c r="E1607" s="162" t="s">
        <v>48</v>
      </c>
      <c r="F1607" s="162" t="s">
        <v>16</v>
      </c>
      <c r="G1607" s="162" t="str">
        <f>CHOOSE(MONTH(H1607), "Janvier", "Fevrier", "Mars", "Avril", "Mai", "Juin", "Juillet", "Aout", "Septembre", "Octobre", "Novembre", "Decembre")</f>
        <v>Octobre</v>
      </c>
      <c r="H1607" s="153">
        <v>42674</v>
      </c>
      <c r="I1607" s="84" t="s">
        <v>1051</v>
      </c>
      <c r="J1607" s="162" t="s">
        <v>1052</v>
      </c>
      <c r="K1607" s="162" t="s">
        <v>1062</v>
      </c>
      <c r="L1607" s="72"/>
      <c r="M1607" s="80" t="str">
        <f>IFERROR(VLOOKUP(K1607,REFERENCES!R:S,2,FALSE),"")</f>
        <v>Nombre</v>
      </c>
      <c r="N1607" s="154">
        <v>667</v>
      </c>
      <c r="O1607" s="75"/>
      <c r="P1607" s="75"/>
      <c r="Q1607" s="75"/>
      <c r="R1607" s="79" t="s">
        <v>1875</v>
      </c>
      <c r="S1607" s="75">
        <v>694</v>
      </c>
      <c r="T1607" s="162" t="s">
        <v>30</v>
      </c>
      <c r="U1607" s="162" t="s">
        <v>20</v>
      </c>
      <c r="V1607" s="162" t="s">
        <v>551</v>
      </c>
      <c r="W1607" s="86" t="s">
        <v>1633</v>
      </c>
      <c r="AA1607" s="162" t="s">
        <v>1127</v>
      </c>
      <c r="AB1607" s="162" t="str">
        <f>UPPER(LEFT(A1607,3)&amp;YEAR(H1607)&amp;MONTH(H1607)&amp;DAY((H1607))&amp;LEFT(U1607,2)&amp;LEFT(V1607,2)&amp;LEFT(W1607,2))</f>
        <v>MED20161031SUTI4È</v>
      </c>
      <c r="AC1607" s="162">
        <f>COUNTIF($AB$4:$AB$297,AB1607)</f>
        <v>0</v>
      </c>
      <c r="AD1607" s="162" t="str">
        <f>VLOOKUP(U1607,NIVEAUXADMIN!A:B,2,FALSE)</f>
        <v>HT07</v>
      </c>
      <c r="AE1607" s="162" t="str">
        <f>VLOOKUP(V1607,NIVEAUXADMIN!E:F,2,FALSE)</f>
        <v>HT07753</v>
      </c>
      <c r="AF1607" s="162" t="str">
        <f>VLOOKUP(W1607,NIVEAUXADMIN!I:J,2,FALSE)</f>
        <v>HT07753-04</v>
      </c>
      <c r="AG1607" s="162">
        <f>IF(SUMPRODUCT(($A$4:$A1607=A1607)*($V$4:$V1607=V1607))&gt;1,0,1)</f>
        <v>0</v>
      </c>
    </row>
    <row r="1608" spans="1:33" s="162" customFormat="1" ht="15" customHeight="1">
      <c r="A1608" s="162" t="s">
        <v>97</v>
      </c>
      <c r="B1608" s="162" t="s">
        <v>97</v>
      </c>
      <c r="C1608" s="162" t="s">
        <v>26</v>
      </c>
      <c r="E1608" s="162" t="s">
        <v>48</v>
      </c>
      <c r="F1608" s="162" t="s">
        <v>16</v>
      </c>
      <c r="G1608" s="162" t="str">
        <f>CHOOSE(MONTH(H1608), "Janvier", "Fevrier", "Mars", "Avril", "Mai", "Juin", "Juillet", "Aout", "Septembre", "Octobre", "Novembre", "Decembre")</f>
        <v>Octobre</v>
      </c>
      <c r="H1608" s="153">
        <v>42674</v>
      </c>
      <c r="I1608" s="84" t="s">
        <v>1051</v>
      </c>
      <c r="J1608" s="162" t="s">
        <v>1052</v>
      </c>
      <c r="K1608" s="162" t="s">
        <v>1058</v>
      </c>
      <c r="L1608" s="72"/>
      <c r="M1608" s="80" t="str">
        <f>IFERROR(VLOOKUP(K1608,REFERENCES!R:S,2,FALSE),"")</f>
        <v>Nombre</v>
      </c>
      <c r="N1608" s="154">
        <v>667</v>
      </c>
      <c r="O1608" s="75"/>
      <c r="P1608" s="75"/>
      <c r="Q1608" s="75"/>
      <c r="R1608" s="79" t="s">
        <v>1875</v>
      </c>
      <c r="S1608" s="75">
        <v>694</v>
      </c>
      <c r="T1608" s="162" t="s">
        <v>30</v>
      </c>
      <c r="U1608" s="162" t="s">
        <v>20</v>
      </c>
      <c r="V1608" s="162" t="s">
        <v>551</v>
      </c>
      <c r="W1608" s="86" t="s">
        <v>1633</v>
      </c>
      <c r="AA1608" s="162" t="s">
        <v>1127</v>
      </c>
      <c r="AB1608" s="162" t="str">
        <f>UPPER(LEFT(A1608,3)&amp;YEAR(H1608)&amp;MONTH(H1608)&amp;DAY((H1608))&amp;LEFT(U1608,2)&amp;LEFT(V1608,2)&amp;LEFT(W1608,2))</f>
        <v>MED20161031SUTI4È</v>
      </c>
      <c r="AC1608" s="162">
        <f>COUNTIF($AB$4:$AB$297,AB1608)</f>
        <v>0</v>
      </c>
      <c r="AD1608" s="162" t="str">
        <f>VLOOKUP(U1608,NIVEAUXADMIN!A:B,2,FALSE)</f>
        <v>HT07</v>
      </c>
      <c r="AE1608" s="162" t="str">
        <f>VLOOKUP(V1608,NIVEAUXADMIN!E:F,2,FALSE)</f>
        <v>HT07753</v>
      </c>
      <c r="AF1608" s="162" t="str">
        <f>VLOOKUP(W1608,NIVEAUXADMIN!I:J,2,FALSE)</f>
        <v>HT07753-04</v>
      </c>
      <c r="AG1608" s="162">
        <f>IF(SUMPRODUCT(($A$4:$A1608=A1608)*($V$4:$V1608=V1608))&gt;1,0,1)</f>
        <v>0</v>
      </c>
    </row>
    <row r="1609" spans="1:33" s="162" customFormat="1" ht="15" customHeight="1">
      <c r="A1609" s="162" t="s">
        <v>97</v>
      </c>
      <c r="B1609" s="162" t="s">
        <v>97</v>
      </c>
      <c r="C1609" s="162" t="s">
        <v>26</v>
      </c>
      <c r="E1609" s="162" t="s">
        <v>48</v>
      </c>
      <c r="F1609" s="162" t="s">
        <v>16</v>
      </c>
      <c r="G1609" s="162" t="str">
        <f>CHOOSE(MONTH(H1609), "Janvier", "Fevrier", "Mars", "Avril", "Mai", "Juin", "Juillet", "Aout", "Septembre", "Octobre", "Novembre", "Decembre")</f>
        <v>Octobre</v>
      </c>
      <c r="H1609" s="153">
        <v>42674</v>
      </c>
      <c r="I1609" s="84" t="s">
        <v>1051</v>
      </c>
      <c r="J1609" s="162" t="s">
        <v>1052</v>
      </c>
      <c r="K1609" s="162" t="s">
        <v>1057</v>
      </c>
      <c r="L1609" s="72"/>
      <c r="M1609" s="80" t="str">
        <f>IFERROR(VLOOKUP(K1609,REFERENCES!R:S,2,FALSE),"")</f>
        <v>Nombre</v>
      </c>
      <c r="N1609" s="154">
        <v>667</v>
      </c>
      <c r="O1609" s="75"/>
      <c r="P1609" s="75"/>
      <c r="Q1609" s="75"/>
      <c r="R1609" s="79" t="s">
        <v>1875</v>
      </c>
      <c r="S1609" s="75">
        <v>694</v>
      </c>
      <c r="T1609" s="162" t="s">
        <v>30</v>
      </c>
      <c r="U1609" s="162" t="s">
        <v>20</v>
      </c>
      <c r="V1609" s="162" t="s">
        <v>551</v>
      </c>
      <c r="W1609" s="86" t="s">
        <v>1633</v>
      </c>
      <c r="AA1609" s="162" t="s">
        <v>1127</v>
      </c>
      <c r="AB1609" s="162" t="str">
        <f>UPPER(LEFT(A1609,3)&amp;YEAR(H1609)&amp;MONTH(H1609)&amp;DAY((H1609))&amp;LEFT(U1609,2)&amp;LEFT(V1609,2)&amp;LEFT(W1609,2))</f>
        <v>MED20161031SUTI4È</v>
      </c>
      <c r="AC1609" s="162">
        <f>COUNTIF($AB$4:$AB$297,AB1609)</f>
        <v>0</v>
      </c>
      <c r="AD1609" s="162" t="str">
        <f>VLOOKUP(U1609,NIVEAUXADMIN!A:B,2,FALSE)</f>
        <v>HT07</v>
      </c>
      <c r="AE1609" s="162" t="str">
        <f>VLOOKUP(V1609,NIVEAUXADMIN!E:F,2,FALSE)</f>
        <v>HT07753</v>
      </c>
      <c r="AF1609" s="162" t="str">
        <f>VLOOKUP(W1609,NIVEAUXADMIN!I:J,2,FALSE)</f>
        <v>HT07753-04</v>
      </c>
      <c r="AG1609" s="162">
        <f>IF(SUMPRODUCT(($A$4:$A1609=A1609)*($V$4:$V1609=V1609))&gt;1,0,1)</f>
        <v>0</v>
      </c>
    </row>
    <row r="1610" spans="1:33" s="162" customFormat="1" ht="15" customHeight="1">
      <c r="A1610" s="162" t="s">
        <v>97</v>
      </c>
      <c r="B1610" s="162" t="s">
        <v>97</v>
      </c>
      <c r="C1610" s="162" t="s">
        <v>26</v>
      </c>
      <c r="E1610" s="162" t="s">
        <v>48</v>
      </c>
      <c r="F1610" s="162" t="s">
        <v>16</v>
      </c>
      <c r="G1610" s="162" t="str">
        <f>CHOOSE(MONTH(H1610), "Janvier", "Fevrier", "Mars", "Avril", "Mai", "Juin", "Juillet", "Aout", "Septembre", "Octobre", "Novembre", "Decembre")</f>
        <v>Novembre</v>
      </c>
      <c r="H1610" s="153">
        <v>42686</v>
      </c>
      <c r="I1610" s="84" t="s">
        <v>1051</v>
      </c>
      <c r="J1610" s="162" t="s">
        <v>1052</v>
      </c>
      <c r="K1610" s="162" t="s">
        <v>1059</v>
      </c>
      <c r="L1610" s="72"/>
      <c r="M1610" s="80" t="str">
        <f>IFERROR(VLOOKUP(K1610,REFERENCES!R:S,2,FALSE),"")</f>
        <v>Nombre</v>
      </c>
      <c r="N1610" s="154">
        <v>52</v>
      </c>
      <c r="O1610" s="75"/>
      <c r="P1610" s="75"/>
      <c r="Q1610" s="75"/>
      <c r="R1610" s="79" t="s">
        <v>1875</v>
      </c>
      <c r="S1610" s="75">
        <v>198</v>
      </c>
      <c r="T1610" s="162" t="s">
        <v>1040</v>
      </c>
      <c r="U1610" s="162" t="s">
        <v>20</v>
      </c>
      <c r="V1610" s="162" t="s">
        <v>551</v>
      </c>
      <c r="W1610" s="86" t="s">
        <v>1581</v>
      </c>
      <c r="AA1610" s="162" t="s">
        <v>2649</v>
      </c>
      <c r="AB1610" s="162" t="str">
        <f>UPPER(LEFT(A1610,3)&amp;YEAR(H1610)&amp;MONTH(H1610)&amp;DAY((H1610))&amp;LEFT(U1610,2)&amp;LEFT(V1610,2)&amp;LEFT(W1610,2))</f>
        <v>MED20161112SUTI3È</v>
      </c>
      <c r="AC1610" s="162">
        <f>COUNTIF($AB$4:$AB$297,AB1610)</f>
        <v>0</v>
      </c>
      <c r="AD1610" s="162" t="str">
        <f>VLOOKUP(U1610,NIVEAUXADMIN!A:B,2,FALSE)</f>
        <v>HT07</v>
      </c>
      <c r="AE1610" s="162" t="str">
        <f>VLOOKUP(V1610,NIVEAUXADMIN!E:F,2,FALSE)</f>
        <v>HT07753</v>
      </c>
      <c r="AF1610" s="162" t="str">
        <f>VLOOKUP(W1610,NIVEAUXADMIN!I:J,2,FALSE)</f>
        <v>HT07753-03</v>
      </c>
      <c r="AG1610" s="162">
        <f>IF(SUMPRODUCT(($A$4:$A1610=A1610)*($V$4:$V1610=V1610))&gt;1,0,1)</f>
        <v>0</v>
      </c>
    </row>
    <row r="1611" spans="1:33" s="162" customFormat="1" ht="15" customHeight="1">
      <c r="A1611" s="162" t="s">
        <v>97</v>
      </c>
      <c r="B1611" s="162" t="s">
        <v>97</v>
      </c>
      <c r="C1611" s="162" t="s">
        <v>26</v>
      </c>
      <c r="E1611" s="162" t="s">
        <v>48</v>
      </c>
      <c r="F1611" s="162" t="s">
        <v>16</v>
      </c>
      <c r="G1611" s="162" t="str">
        <f>CHOOSE(MONTH(H1611), "Janvier", "Fevrier", "Mars", "Avril", "Mai", "Juin", "Juillet", "Aout", "Septembre", "Octobre", "Novembre", "Decembre")</f>
        <v>Novembre</v>
      </c>
      <c r="H1611" s="153">
        <v>42686</v>
      </c>
      <c r="I1611" s="84" t="s">
        <v>1049</v>
      </c>
      <c r="J1611" s="162" t="s">
        <v>1053</v>
      </c>
      <c r="K1611" s="162" t="s">
        <v>1048</v>
      </c>
      <c r="L1611" s="72"/>
      <c r="M1611" s="80" t="str">
        <f>IFERROR(VLOOKUP(K1611,REFERENCES!R:S,2,FALSE),"")</f>
        <v>Nombre</v>
      </c>
      <c r="N1611" s="154">
        <v>250</v>
      </c>
      <c r="O1611" s="75"/>
      <c r="P1611" s="75"/>
      <c r="Q1611" s="75"/>
      <c r="R1611" s="79" t="s">
        <v>1875</v>
      </c>
      <c r="S1611" s="75">
        <v>198</v>
      </c>
      <c r="T1611" s="162" t="s">
        <v>30</v>
      </c>
      <c r="U1611" s="162" t="s">
        <v>20</v>
      </c>
      <c r="V1611" s="162" t="s">
        <v>551</v>
      </c>
      <c r="W1611" s="86" t="s">
        <v>1581</v>
      </c>
      <c r="AA1611" s="162" t="s">
        <v>2649</v>
      </c>
      <c r="AB1611" s="162" t="str">
        <f>UPPER(LEFT(A1611,3)&amp;YEAR(H1611)&amp;MONTH(H1611)&amp;DAY((H1611))&amp;LEFT(U1611,2)&amp;LEFT(V1611,2)&amp;LEFT(W1611,2))</f>
        <v>MED20161112SUTI3È</v>
      </c>
      <c r="AC1611" s="162">
        <f>COUNTIF($AB$4:$AB$297,AB1611)</f>
        <v>0</v>
      </c>
      <c r="AD1611" s="162" t="str">
        <f>VLOOKUP(U1611,NIVEAUXADMIN!A:B,2,FALSE)</f>
        <v>HT07</v>
      </c>
      <c r="AE1611" s="162" t="str">
        <f>VLOOKUP(V1611,NIVEAUXADMIN!E:F,2,FALSE)</f>
        <v>HT07753</v>
      </c>
      <c r="AF1611" s="162" t="str">
        <f>VLOOKUP(W1611,NIVEAUXADMIN!I:J,2,FALSE)</f>
        <v>HT07753-03</v>
      </c>
      <c r="AG1611" s="162">
        <f>IF(SUMPRODUCT(($A$4:$A1611=A1611)*($V$4:$V1611=V1611))&gt;1,0,1)</f>
        <v>0</v>
      </c>
    </row>
    <row r="1612" spans="1:33" s="162" customFormat="1" ht="15" customHeight="1">
      <c r="A1612" s="162" t="s">
        <v>97</v>
      </c>
      <c r="B1612" s="162" t="s">
        <v>97</v>
      </c>
      <c r="C1612" s="162" t="s">
        <v>26</v>
      </c>
      <c r="E1612" s="162" t="s">
        <v>48</v>
      </c>
      <c r="F1612" s="162" t="s">
        <v>16</v>
      </c>
      <c r="G1612" s="162" t="str">
        <f>CHOOSE(MONTH(H1612), "Janvier", "Fevrier", "Mars", "Avril", "Mai", "Juin", "Juillet", "Aout", "Septembre", "Octobre", "Novembre", "Decembre")</f>
        <v>Novembre</v>
      </c>
      <c r="H1612" s="153">
        <v>42686</v>
      </c>
      <c r="I1612" s="84" t="s">
        <v>1050</v>
      </c>
      <c r="J1612" s="162" t="s">
        <v>1029</v>
      </c>
      <c r="L1612" s="72"/>
      <c r="M1612" s="80" t="str">
        <f>IFERROR(VLOOKUP(K1612,REFERENCES!R:S,2,FALSE),"")</f>
        <v/>
      </c>
      <c r="N1612" s="154">
        <v>198</v>
      </c>
      <c r="O1612" s="75"/>
      <c r="P1612" s="75"/>
      <c r="Q1612" s="75"/>
      <c r="R1612" s="79" t="s">
        <v>1875</v>
      </c>
      <c r="S1612" s="75">
        <v>198</v>
      </c>
      <c r="T1612" s="162" t="s">
        <v>1040</v>
      </c>
      <c r="U1612" s="162" t="s">
        <v>20</v>
      </c>
      <c r="V1612" s="162" t="s">
        <v>551</v>
      </c>
      <c r="W1612" s="86" t="s">
        <v>1581</v>
      </c>
      <c r="AA1612" s="162" t="s">
        <v>2649</v>
      </c>
      <c r="AB1612" s="162" t="str">
        <f>UPPER(LEFT(A1612,3)&amp;YEAR(H1612)&amp;MONTH(H1612)&amp;DAY((H1612))&amp;LEFT(U1612,2)&amp;LEFT(V1612,2)&amp;LEFT(W1612,2))</f>
        <v>MED20161112SUTI3È</v>
      </c>
      <c r="AC1612" s="162">
        <f>COUNTIF($AB$4:$AB$297,AB1612)</f>
        <v>0</v>
      </c>
      <c r="AD1612" s="162" t="str">
        <f>VLOOKUP(U1612,NIVEAUXADMIN!A:B,2,FALSE)</f>
        <v>HT07</v>
      </c>
      <c r="AE1612" s="162" t="str">
        <f>VLOOKUP(V1612,NIVEAUXADMIN!E:F,2,FALSE)</f>
        <v>HT07753</v>
      </c>
      <c r="AF1612" s="162" t="str">
        <f>VLOOKUP(W1612,NIVEAUXADMIN!I:J,2,FALSE)</f>
        <v>HT07753-03</v>
      </c>
      <c r="AG1612" s="162">
        <f>IF(SUMPRODUCT(($A$4:$A1612=A1612)*($V$4:$V1612=V1612))&gt;1,0,1)</f>
        <v>0</v>
      </c>
    </row>
    <row r="1613" spans="1:33" s="162" customFormat="1" ht="15" customHeight="1">
      <c r="A1613" s="162" t="s">
        <v>97</v>
      </c>
      <c r="B1613" s="162" t="s">
        <v>97</v>
      </c>
      <c r="C1613" s="162" t="s">
        <v>26</v>
      </c>
      <c r="E1613" s="162" t="s">
        <v>48</v>
      </c>
      <c r="F1613" s="162" t="s">
        <v>16</v>
      </c>
      <c r="G1613" s="162" t="str">
        <f>CHOOSE(MONTH(H1613), "Janvier", "Fevrier", "Mars", "Avril", "Mai", "Juin", "Juillet", "Aout", "Septembre", "Octobre", "Novembre", "Decembre")</f>
        <v>Novembre</v>
      </c>
      <c r="H1613" s="153">
        <v>42686</v>
      </c>
      <c r="I1613" s="84" t="s">
        <v>1049</v>
      </c>
      <c r="J1613" s="162" t="s">
        <v>1053</v>
      </c>
      <c r="K1613" s="162" t="s">
        <v>1064</v>
      </c>
      <c r="L1613" s="72" t="s">
        <v>2720</v>
      </c>
      <c r="M1613" s="80" t="str">
        <f>IFERROR(VLOOKUP(K1613,REFERENCES!R:S,2,FALSE),"")</f>
        <v>Nombre</v>
      </c>
      <c r="N1613" s="154">
        <v>198</v>
      </c>
      <c r="O1613" s="75"/>
      <c r="P1613" s="75"/>
      <c r="Q1613" s="75"/>
      <c r="R1613" s="79" t="s">
        <v>1875</v>
      </c>
      <c r="S1613" s="75">
        <v>198</v>
      </c>
      <c r="T1613" s="162" t="s">
        <v>1040</v>
      </c>
      <c r="U1613" s="162" t="s">
        <v>20</v>
      </c>
      <c r="V1613" s="162" t="s">
        <v>551</v>
      </c>
      <c r="W1613" s="86" t="s">
        <v>1581</v>
      </c>
      <c r="AA1613" s="162" t="s">
        <v>2649</v>
      </c>
      <c r="AB1613" s="162" t="str">
        <f>UPPER(LEFT(A1613,3)&amp;YEAR(H1613)&amp;MONTH(H1613)&amp;DAY((H1613))&amp;LEFT(U1613,2)&amp;LEFT(V1613,2)&amp;LEFT(W1613,2))</f>
        <v>MED20161112SUTI3È</v>
      </c>
      <c r="AC1613" s="162">
        <f>COUNTIF($AB$4:$AB$297,AB1613)</f>
        <v>0</v>
      </c>
      <c r="AD1613" s="162" t="str">
        <f>VLOOKUP(U1613,NIVEAUXADMIN!A:B,2,FALSE)</f>
        <v>HT07</v>
      </c>
      <c r="AE1613" s="162" t="str">
        <f>VLOOKUP(V1613,NIVEAUXADMIN!E:F,2,FALSE)</f>
        <v>HT07753</v>
      </c>
      <c r="AF1613" s="162" t="str">
        <f>VLOOKUP(W1613,NIVEAUXADMIN!I:J,2,FALSE)</f>
        <v>HT07753-03</v>
      </c>
      <c r="AG1613" s="162">
        <f>IF(SUMPRODUCT(($A$4:$A1613=A1613)*($V$4:$V1613=V1613))&gt;1,0,1)</f>
        <v>0</v>
      </c>
    </row>
    <row r="1614" spans="1:33" s="162" customFormat="1" ht="15" customHeight="1">
      <c r="A1614" s="162" t="s">
        <v>97</v>
      </c>
      <c r="B1614" s="162" t="s">
        <v>97</v>
      </c>
      <c r="C1614" s="162" t="s">
        <v>26</v>
      </c>
      <c r="E1614" s="162" t="s">
        <v>48</v>
      </c>
      <c r="F1614" s="162" t="s">
        <v>16</v>
      </c>
      <c r="G1614" s="162" t="str">
        <f>CHOOSE(MONTH(H1614), "Janvier", "Fevrier", "Mars", "Avril", "Mai", "Juin", "Juillet", "Aout", "Septembre", "Octobre", "Novembre", "Decembre")</f>
        <v>Novembre</v>
      </c>
      <c r="H1614" s="153">
        <v>42690</v>
      </c>
      <c r="I1614" s="84" t="s">
        <v>1049</v>
      </c>
      <c r="J1614" s="162" t="s">
        <v>1053</v>
      </c>
      <c r="K1614" s="162" t="s">
        <v>1048</v>
      </c>
      <c r="L1614" s="72"/>
      <c r="M1614" s="80" t="str">
        <f>IFERROR(VLOOKUP(K1614,REFERENCES!R:S,2,FALSE),"")</f>
        <v>Nombre</v>
      </c>
      <c r="N1614" s="154">
        <v>334</v>
      </c>
      <c r="O1614" s="75"/>
      <c r="P1614" s="75"/>
      <c r="Q1614" s="75"/>
      <c r="R1614" s="79" t="s">
        <v>1875</v>
      </c>
      <c r="S1614" s="75">
        <v>367</v>
      </c>
      <c r="T1614" s="162" t="s">
        <v>30</v>
      </c>
      <c r="U1614" s="162" t="s">
        <v>20</v>
      </c>
      <c r="V1614" s="162" t="s">
        <v>551</v>
      </c>
      <c r="W1614" s="86" t="s">
        <v>1633</v>
      </c>
      <c r="AA1614" s="162" t="s">
        <v>1128</v>
      </c>
      <c r="AB1614" s="162" t="str">
        <f>UPPER(LEFT(A1614,3)&amp;YEAR(H1614)&amp;MONTH(H1614)&amp;DAY((H1614))&amp;LEFT(U1614,2)&amp;LEFT(V1614,2)&amp;LEFT(W1614,2))</f>
        <v>MED20161116SUTI4È</v>
      </c>
      <c r="AC1614" s="162">
        <f>COUNTIF($AB$4:$AB$297,AB1614)</f>
        <v>0</v>
      </c>
      <c r="AD1614" s="162" t="str">
        <f>VLOOKUP(U1614,NIVEAUXADMIN!A:B,2,FALSE)</f>
        <v>HT07</v>
      </c>
      <c r="AE1614" s="162" t="str">
        <f>VLOOKUP(V1614,NIVEAUXADMIN!E:F,2,FALSE)</f>
        <v>HT07753</v>
      </c>
      <c r="AF1614" s="162" t="str">
        <f>VLOOKUP(W1614,NIVEAUXADMIN!I:J,2,FALSE)</f>
        <v>HT07753-04</v>
      </c>
      <c r="AG1614" s="162">
        <f>IF(SUMPRODUCT(($A$4:$A1614=A1614)*($V$4:$V1614=V1614))&gt;1,0,1)</f>
        <v>0</v>
      </c>
    </row>
    <row r="1615" spans="1:33" s="162" customFormat="1" ht="15" customHeight="1">
      <c r="A1615" s="162" t="s">
        <v>97</v>
      </c>
      <c r="B1615" s="162" t="s">
        <v>97</v>
      </c>
      <c r="C1615" s="162" t="s">
        <v>26</v>
      </c>
      <c r="E1615" s="162" t="s">
        <v>48</v>
      </c>
      <c r="F1615" s="162" t="s">
        <v>16</v>
      </c>
      <c r="G1615" s="162" t="str">
        <f>CHOOSE(MONTH(H1615), "Janvier", "Fevrier", "Mars", "Avril", "Mai", "Juin", "Juillet", "Aout", "Septembre", "Octobre", "Novembre", "Decembre")</f>
        <v>Novembre</v>
      </c>
      <c r="H1615" s="153">
        <v>42690</v>
      </c>
      <c r="I1615" s="84" t="s">
        <v>1050</v>
      </c>
      <c r="J1615" s="162" t="s">
        <v>1029</v>
      </c>
      <c r="L1615" s="72"/>
      <c r="M1615" s="80" t="str">
        <f>IFERROR(VLOOKUP(K1615,REFERENCES!R:S,2,FALSE),"")</f>
        <v/>
      </c>
      <c r="N1615" s="154">
        <v>302</v>
      </c>
      <c r="O1615" s="75"/>
      <c r="P1615" s="75"/>
      <c r="Q1615" s="75"/>
      <c r="R1615" s="79" t="s">
        <v>1875</v>
      </c>
      <c r="S1615" s="75">
        <v>302</v>
      </c>
      <c r="T1615" s="162" t="s">
        <v>1040</v>
      </c>
      <c r="U1615" s="162" t="s">
        <v>20</v>
      </c>
      <c r="V1615" s="162" t="s">
        <v>551</v>
      </c>
      <c r="W1615" s="86" t="s">
        <v>1633</v>
      </c>
      <c r="AA1615" s="162" t="s">
        <v>1128</v>
      </c>
      <c r="AB1615" s="162" t="str">
        <f>UPPER(LEFT(A1615,3)&amp;YEAR(H1615)&amp;MONTH(H1615)&amp;DAY((H1615))&amp;LEFT(U1615,2)&amp;LEFT(V1615,2)&amp;LEFT(W1615,2))</f>
        <v>MED20161116SUTI4È</v>
      </c>
      <c r="AC1615" s="162">
        <f>COUNTIF($AB$4:$AB$297,AB1615)</f>
        <v>0</v>
      </c>
      <c r="AD1615" s="162" t="str">
        <f>VLOOKUP(U1615,NIVEAUXADMIN!A:B,2,FALSE)</f>
        <v>HT07</v>
      </c>
      <c r="AE1615" s="162" t="str">
        <f>VLOOKUP(V1615,NIVEAUXADMIN!E:F,2,FALSE)</f>
        <v>HT07753</v>
      </c>
      <c r="AF1615" s="162" t="str">
        <f>VLOOKUP(W1615,NIVEAUXADMIN!I:J,2,FALSE)</f>
        <v>HT07753-04</v>
      </c>
      <c r="AG1615" s="162">
        <f>IF(SUMPRODUCT(($A$4:$A1615=A1615)*($V$4:$V1615=V1615))&gt;1,0,1)</f>
        <v>0</v>
      </c>
    </row>
    <row r="1616" spans="1:33" s="162" customFormat="1" ht="15" customHeight="1">
      <c r="A1616" s="162" t="s">
        <v>97</v>
      </c>
      <c r="B1616" s="162" t="s">
        <v>97</v>
      </c>
      <c r="C1616" s="162" t="s">
        <v>26</v>
      </c>
      <c r="E1616" s="162" t="s">
        <v>48</v>
      </c>
      <c r="F1616" s="162" t="s">
        <v>16</v>
      </c>
      <c r="G1616" s="162" t="str">
        <f>CHOOSE(MONTH(H1616), "Janvier", "Fevrier", "Mars", "Avril", "Mai", "Juin", "Juillet", "Aout", "Septembre", "Octobre", "Novembre", "Decembre")</f>
        <v>Novembre</v>
      </c>
      <c r="H1616" s="153">
        <v>42690</v>
      </c>
      <c r="I1616" s="84" t="s">
        <v>1049</v>
      </c>
      <c r="J1616" s="162" t="s">
        <v>1053</v>
      </c>
      <c r="K1616" s="162" t="s">
        <v>1064</v>
      </c>
      <c r="L1616" s="72" t="s">
        <v>2720</v>
      </c>
      <c r="M1616" s="80" t="str">
        <f>IFERROR(VLOOKUP(K1616,REFERENCES!R:S,2,FALSE),"")</f>
        <v>Nombre</v>
      </c>
      <c r="N1616" s="154">
        <v>302</v>
      </c>
      <c r="O1616" s="75"/>
      <c r="P1616" s="75"/>
      <c r="Q1616" s="75"/>
      <c r="R1616" s="79" t="s">
        <v>1875</v>
      </c>
      <c r="S1616" s="75">
        <v>367</v>
      </c>
      <c r="T1616" s="162" t="s">
        <v>30</v>
      </c>
      <c r="U1616" s="162" t="s">
        <v>20</v>
      </c>
      <c r="V1616" s="162" t="s">
        <v>551</v>
      </c>
      <c r="W1616" s="86" t="s">
        <v>1633</v>
      </c>
      <c r="AA1616" s="162" t="s">
        <v>1128</v>
      </c>
      <c r="AB1616" s="162" t="str">
        <f>UPPER(LEFT(A1616,3)&amp;YEAR(H1616)&amp;MONTH(H1616)&amp;DAY((H1616))&amp;LEFT(U1616,2)&amp;LEFT(V1616,2)&amp;LEFT(W1616,2))</f>
        <v>MED20161116SUTI4È</v>
      </c>
      <c r="AC1616" s="162">
        <f>COUNTIF($AB$4:$AB$297,AB1616)</f>
        <v>0</v>
      </c>
      <c r="AD1616" s="162" t="str">
        <f>VLOOKUP(U1616,NIVEAUXADMIN!A:B,2,FALSE)</f>
        <v>HT07</v>
      </c>
      <c r="AE1616" s="162" t="str">
        <f>VLOOKUP(V1616,NIVEAUXADMIN!E:F,2,FALSE)</f>
        <v>HT07753</v>
      </c>
      <c r="AF1616" s="162" t="str">
        <f>VLOOKUP(W1616,NIVEAUXADMIN!I:J,2,FALSE)</f>
        <v>HT07753-04</v>
      </c>
      <c r="AG1616" s="162">
        <f>IF(SUMPRODUCT(($A$4:$A1616=A1616)*($V$4:$V1616=V1616))&gt;1,0,1)</f>
        <v>0</v>
      </c>
    </row>
    <row r="1617" spans="1:33" s="162" customFormat="1" ht="15" customHeight="1">
      <c r="A1617" s="162" t="s">
        <v>97</v>
      </c>
      <c r="B1617" s="162" t="s">
        <v>97</v>
      </c>
      <c r="C1617" s="162" t="s">
        <v>26</v>
      </c>
      <c r="E1617" s="162" t="s">
        <v>48</v>
      </c>
      <c r="F1617" s="162" t="s">
        <v>16</v>
      </c>
      <c r="G1617" s="162" t="str">
        <f>CHOOSE(MONTH(H1617), "Janvier", "Fevrier", "Mars", "Avril", "Mai", "Juin", "Juillet", "Aout", "Septembre", "Octobre", "Novembre", "Decembre")</f>
        <v>Novembre</v>
      </c>
      <c r="H1617" s="153">
        <v>42690</v>
      </c>
      <c r="I1617" s="84" t="s">
        <v>1051</v>
      </c>
      <c r="J1617" s="162" t="s">
        <v>1052</v>
      </c>
      <c r="K1617" s="162" t="s">
        <v>1062</v>
      </c>
      <c r="L1617" s="72"/>
      <c r="M1617" s="80" t="str">
        <f>IFERROR(VLOOKUP(K1617,REFERENCES!R:S,2,FALSE),"")</f>
        <v>Nombre</v>
      </c>
      <c r="N1617" s="154">
        <v>367</v>
      </c>
      <c r="O1617" s="75"/>
      <c r="P1617" s="75"/>
      <c r="Q1617" s="75"/>
      <c r="R1617" s="79" t="s">
        <v>1875</v>
      </c>
      <c r="S1617" s="75">
        <v>367</v>
      </c>
      <c r="T1617" s="162" t="s">
        <v>30</v>
      </c>
      <c r="U1617" s="162" t="s">
        <v>20</v>
      </c>
      <c r="V1617" s="162" t="s">
        <v>551</v>
      </c>
      <c r="W1617" s="86" t="s">
        <v>1633</v>
      </c>
      <c r="AA1617" s="162" t="s">
        <v>1128</v>
      </c>
      <c r="AB1617" s="162" t="str">
        <f>UPPER(LEFT(A1617,3)&amp;YEAR(H1617)&amp;MONTH(H1617)&amp;DAY((H1617))&amp;LEFT(U1617,2)&amp;LEFT(V1617,2)&amp;LEFT(W1617,2))</f>
        <v>MED20161116SUTI4È</v>
      </c>
      <c r="AC1617" s="162">
        <f>COUNTIF($AB$4:$AB$297,AB1617)</f>
        <v>0</v>
      </c>
      <c r="AD1617" s="162" t="str">
        <f>VLOOKUP(U1617,NIVEAUXADMIN!A:B,2,FALSE)</f>
        <v>HT07</v>
      </c>
      <c r="AE1617" s="162" t="str">
        <f>VLOOKUP(V1617,NIVEAUXADMIN!E:F,2,FALSE)</f>
        <v>HT07753</v>
      </c>
      <c r="AF1617" s="162" t="str">
        <f>VLOOKUP(W1617,NIVEAUXADMIN!I:J,2,FALSE)</f>
        <v>HT07753-04</v>
      </c>
      <c r="AG1617" s="162">
        <f>IF(SUMPRODUCT(($A$4:$A1617=A1617)*($V$4:$V1617=V1617))&gt;1,0,1)</f>
        <v>0</v>
      </c>
    </row>
    <row r="1618" spans="1:33" s="162" customFormat="1" ht="15" customHeight="1">
      <c r="A1618" s="162" t="s">
        <v>97</v>
      </c>
      <c r="B1618" s="162" t="s">
        <v>97</v>
      </c>
      <c r="C1618" s="162" t="s">
        <v>26</v>
      </c>
      <c r="E1618" s="162" t="s">
        <v>48</v>
      </c>
      <c r="F1618" s="162" t="s">
        <v>16</v>
      </c>
      <c r="G1618" s="162" t="str">
        <f>CHOOSE(MONTH(H1618), "Janvier", "Fevrier", "Mars", "Avril", "Mai", "Juin", "Juillet", "Aout", "Septembre", "Octobre", "Novembre", "Decembre")</f>
        <v>Novembre</v>
      </c>
      <c r="H1618" s="153">
        <v>42690</v>
      </c>
      <c r="I1618" s="84" t="s">
        <v>1051</v>
      </c>
      <c r="J1618" s="162" t="s">
        <v>1052</v>
      </c>
      <c r="K1618" s="162" t="s">
        <v>1058</v>
      </c>
      <c r="L1618" s="72"/>
      <c r="M1618" s="80" t="str">
        <f>IFERROR(VLOOKUP(K1618,REFERENCES!R:S,2,FALSE),"")</f>
        <v>Nombre</v>
      </c>
      <c r="N1618" s="154">
        <v>367</v>
      </c>
      <c r="O1618" s="75"/>
      <c r="P1618" s="75"/>
      <c r="Q1618" s="75"/>
      <c r="R1618" s="79" t="s">
        <v>1875</v>
      </c>
      <c r="S1618" s="75">
        <v>367</v>
      </c>
      <c r="T1618" s="162" t="s">
        <v>30</v>
      </c>
      <c r="U1618" s="162" t="s">
        <v>20</v>
      </c>
      <c r="V1618" s="162" t="s">
        <v>551</v>
      </c>
      <c r="W1618" s="86" t="s">
        <v>1633</v>
      </c>
      <c r="AA1618" s="162" t="s">
        <v>1128</v>
      </c>
      <c r="AB1618" s="162" t="str">
        <f>UPPER(LEFT(A1618,3)&amp;YEAR(H1618)&amp;MONTH(H1618)&amp;DAY((H1618))&amp;LEFT(U1618,2)&amp;LEFT(V1618,2)&amp;LEFT(W1618,2))</f>
        <v>MED20161116SUTI4È</v>
      </c>
      <c r="AC1618" s="162">
        <f>COUNTIF($AB$4:$AB$297,AB1618)</f>
        <v>0</v>
      </c>
      <c r="AD1618" s="162" t="str">
        <f>VLOOKUP(U1618,NIVEAUXADMIN!A:B,2,FALSE)</f>
        <v>HT07</v>
      </c>
      <c r="AE1618" s="162" t="str">
        <f>VLOOKUP(V1618,NIVEAUXADMIN!E:F,2,FALSE)</f>
        <v>HT07753</v>
      </c>
      <c r="AF1618" s="162" t="str">
        <f>VLOOKUP(W1618,NIVEAUXADMIN!I:J,2,FALSE)</f>
        <v>HT07753-04</v>
      </c>
      <c r="AG1618" s="162">
        <f>IF(SUMPRODUCT(($A$4:$A1618=A1618)*($V$4:$V1618=V1618))&gt;1,0,1)</f>
        <v>0</v>
      </c>
    </row>
    <row r="1619" spans="1:33" s="162" customFormat="1" ht="15" customHeight="1">
      <c r="A1619" s="162" t="s">
        <v>97</v>
      </c>
      <c r="B1619" s="162" t="s">
        <v>97</v>
      </c>
      <c r="C1619" s="162" t="s">
        <v>26</v>
      </c>
      <c r="E1619" s="162" t="s">
        <v>48</v>
      </c>
      <c r="F1619" s="162" t="s">
        <v>16</v>
      </c>
      <c r="G1619" s="162" t="str">
        <f>CHOOSE(MONTH(H1619), "Janvier", "Fevrier", "Mars", "Avril", "Mai", "Juin", "Juillet", "Aout", "Septembre", "Octobre", "Novembre", "Decembre")</f>
        <v>Novembre</v>
      </c>
      <c r="H1619" s="153">
        <v>42690</v>
      </c>
      <c r="I1619" s="84" t="s">
        <v>1051</v>
      </c>
      <c r="J1619" s="162" t="s">
        <v>1052</v>
      </c>
      <c r="K1619" s="162" t="s">
        <v>1057</v>
      </c>
      <c r="L1619" s="72"/>
      <c r="M1619" s="80" t="str">
        <f>IFERROR(VLOOKUP(K1619,REFERENCES!R:S,2,FALSE),"")</f>
        <v>Nombre</v>
      </c>
      <c r="N1619" s="154">
        <v>367</v>
      </c>
      <c r="O1619" s="75"/>
      <c r="P1619" s="75"/>
      <c r="Q1619" s="75"/>
      <c r="R1619" s="79" t="s">
        <v>1875</v>
      </c>
      <c r="S1619" s="75">
        <v>367</v>
      </c>
      <c r="T1619" s="162" t="s">
        <v>30</v>
      </c>
      <c r="U1619" s="162" t="s">
        <v>20</v>
      </c>
      <c r="V1619" s="162" t="s">
        <v>551</v>
      </c>
      <c r="W1619" s="86" t="s">
        <v>1633</v>
      </c>
      <c r="AA1619" s="162" t="s">
        <v>1128</v>
      </c>
      <c r="AB1619" s="162" t="str">
        <f>UPPER(LEFT(A1619,3)&amp;YEAR(H1619)&amp;MONTH(H1619)&amp;DAY((H1619))&amp;LEFT(U1619,2)&amp;LEFT(V1619,2)&amp;LEFT(W1619,2))</f>
        <v>MED20161116SUTI4È</v>
      </c>
      <c r="AC1619" s="162">
        <f>COUNTIF($AB$4:$AB$297,AB1619)</f>
        <v>0</v>
      </c>
      <c r="AD1619" s="162" t="str">
        <f>VLOOKUP(U1619,NIVEAUXADMIN!A:B,2,FALSE)</f>
        <v>HT07</v>
      </c>
      <c r="AE1619" s="162" t="str">
        <f>VLOOKUP(V1619,NIVEAUXADMIN!E:F,2,FALSE)</f>
        <v>HT07753</v>
      </c>
      <c r="AF1619" s="162" t="str">
        <f>VLOOKUP(W1619,NIVEAUXADMIN!I:J,2,FALSE)</f>
        <v>HT07753-04</v>
      </c>
      <c r="AG1619" s="162">
        <f>IF(SUMPRODUCT(($A$4:$A1619=A1619)*($V$4:$V1619=V1619))&gt;1,0,1)</f>
        <v>0</v>
      </c>
    </row>
    <row r="1620" spans="1:33" s="162" customFormat="1" ht="15" customHeight="1">
      <c r="A1620" s="162" t="s">
        <v>97</v>
      </c>
      <c r="B1620" s="162" t="s">
        <v>97</v>
      </c>
      <c r="C1620" s="162" t="s">
        <v>26</v>
      </c>
      <c r="E1620" s="162" t="s">
        <v>48</v>
      </c>
      <c r="F1620" s="162" t="s">
        <v>16</v>
      </c>
      <c r="G1620" s="162" t="str">
        <f>CHOOSE(MONTH(H1620), "Janvier", "Fevrier", "Mars", "Avril", "Mai", "Juin", "Juillet", "Aout", "Septembre", "Octobre", "Novembre", "Decembre")</f>
        <v>Decembre</v>
      </c>
      <c r="H1620" s="153">
        <v>42705</v>
      </c>
      <c r="I1620" s="84" t="s">
        <v>1051</v>
      </c>
      <c r="J1620" s="162" t="s">
        <v>1052</v>
      </c>
      <c r="K1620" s="162" t="s">
        <v>1057</v>
      </c>
      <c r="L1620" s="72"/>
      <c r="M1620" s="80" t="str">
        <f>IFERROR(VLOOKUP(K1620,REFERENCES!R:S,2,FALSE),"")</f>
        <v>Nombre</v>
      </c>
      <c r="N1620" s="154">
        <v>520</v>
      </c>
      <c r="O1620" s="75"/>
      <c r="P1620" s="75"/>
      <c r="Q1620" s="75"/>
      <c r="R1620" s="79" t="s">
        <v>1875</v>
      </c>
      <c r="S1620" s="75">
        <v>520</v>
      </c>
      <c r="T1620" s="162" t="s">
        <v>30</v>
      </c>
      <c r="U1620" s="162" t="s">
        <v>20</v>
      </c>
      <c r="V1620" s="162" t="s">
        <v>551</v>
      </c>
      <c r="W1620" s="86" t="s">
        <v>1303</v>
      </c>
      <c r="AA1620" s="162" t="s">
        <v>1872</v>
      </c>
      <c r="AB1620" s="162" t="str">
        <f>UPPER(LEFT(A1620,3)&amp;YEAR(H1620)&amp;MONTH(H1620)&amp;DAY((H1620))&amp;LEFT(U1620,2)&amp;LEFT(V1620,2)&amp;LEFT(W1620,2))</f>
        <v>MED2016121SUTI1È</v>
      </c>
      <c r="AC1620" s="162">
        <f>COUNTIF($AB$4:$AB$297,AB1620)</f>
        <v>0</v>
      </c>
      <c r="AD1620" s="162" t="str">
        <f>VLOOKUP(U1620,NIVEAUXADMIN!A:B,2,FALSE)</f>
        <v>HT07</v>
      </c>
      <c r="AE1620" s="162" t="str">
        <f>VLOOKUP(V1620,NIVEAUXADMIN!E:F,2,FALSE)</f>
        <v>HT07753</v>
      </c>
      <c r="AF1620" s="162" t="str">
        <f>VLOOKUP(W1620,NIVEAUXADMIN!I:J,2,FALSE)</f>
        <v>HT07753-01</v>
      </c>
      <c r="AG1620" s="162">
        <f>IF(SUMPRODUCT(($A$4:$A1620=A1620)*($V$4:$V1620=V1620))&gt;1,0,1)</f>
        <v>0</v>
      </c>
    </row>
    <row r="1621" spans="1:33" s="162" customFormat="1" ht="15" customHeight="1">
      <c r="A1621" s="162" t="s">
        <v>97</v>
      </c>
      <c r="B1621" s="162" t="s">
        <v>97</v>
      </c>
      <c r="C1621" s="162" t="s">
        <v>26</v>
      </c>
      <c r="E1621" s="162" t="s">
        <v>48</v>
      </c>
      <c r="F1621" s="162" t="s">
        <v>16</v>
      </c>
      <c r="G1621" s="162" t="str">
        <f>CHOOSE(MONTH(H1621), "Janvier", "Fevrier", "Mars", "Avril", "Mai", "Juin", "Juillet", "Aout", "Septembre", "Octobre", "Novembre", "Decembre")</f>
        <v>Decembre</v>
      </c>
      <c r="H1621" s="153">
        <v>42705</v>
      </c>
      <c r="I1621" s="84" t="s">
        <v>1049</v>
      </c>
      <c r="J1621" s="162" t="s">
        <v>1053</v>
      </c>
      <c r="K1621" s="162" t="s">
        <v>1185</v>
      </c>
      <c r="L1621" s="72"/>
      <c r="M1621" s="80" t="str">
        <f>IFERROR(VLOOKUP(K1621,REFERENCES!R:S,2,FALSE),"")</f>
        <v>Nombre</v>
      </c>
      <c r="N1621" s="154">
        <v>520</v>
      </c>
      <c r="O1621" s="75"/>
      <c r="P1621" s="75"/>
      <c r="Q1621" s="75"/>
      <c r="R1621" s="79" t="s">
        <v>1875</v>
      </c>
      <c r="S1621" s="75">
        <v>520</v>
      </c>
      <c r="T1621" s="162" t="s">
        <v>30</v>
      </c>
      <c r="U1621" s="162" t="s">
        <v>20</v>
      </c>
      <c r="V1621" s="162" t="s">
        <v>551</v>
      </c>
      <c r="W1621" s="86" t="s">
        <v>1303</v>
      </c>
      <c r="AA1621" s="162" t="s">
        <v>1211</v>
      </c>
      <c r="AB1621" s="162" t="str">
        <f>UPPER(LEFT(A1621,3)&amp;YEAR(H1621)&amp;MONTH(H1621)&amp;DAY((H1621))&amp;LEFT(U1621,2)&amp;LEFT(V1621,2)&amp;LEFT(W1621,2))</f>
        <v>MED2016121SUTI1È</v>
      </c>
      <c r="AC1621" s="162">
        <f>COUNTIF($AB$4:$AB$297,AB1621)</f>
        <v>0</v>
      </c>
      <c r="AD1621" s="162" t="str">
        <f>VLOOKUP(U1621,NIVEAUXADMIN!A:B,2,FALSE)</f>
        <v>HT07</v>
      </c>
      <c r="AE1621" s="162" t="str">
        <f>VLOOKUP(V1621,NIVEAUXADMIN!E:F,2,FALSE)</f>
        <v>HT07753</v>
      </c>
      <c r="AF1621" s="162" t="str">
        <f>VLOOKUP(W1621,NIVEAUXADMIN!I:J,2,FALSE)</f>
        <v>HT07753-01</v>
      </c>
      <c r="AG1621" s="162">
        <f>IF(SUMPRODUCT(($A$4:$A1621=A1621)*($V$4:$V1621=V1621))&gt;1,0,1)</f>
        <v>0</v>
      </c>
    </row>
    <row r="1622" spans="1:33" s="162" customFormat="1" ht="15" customHeight="1">
      <c r="A1622" s="162" t="s">
        <v>97</v>
      </c>
      <c r="B1622" s="162" t="s">
        <v>97</v>
      </c>
      <c r="C1622" s="162" t="s">
        <v>26</v>
      </c>
      <c r="E1622" s="162" t="s">
        <v>48</v>
      </c>
      <c r="F1622" s="162" t="s">
        <v>16</v>
      </c>
      <c r="G1622" s="162" t="str">
        <f>CHOOSE(MONTH(H1622), "Janvier", "Fevrier", "Mars", "Avril", "Mai", "Juin", "Juillet", "Aout", "Septembre", "Octobre", "Novembre", "Decembre")</f>
        <v>Decembre</v>
      </c>
      <c r="H1622" s="153">
        <v>42712</v>
      </c>
      <c r="I1622" s="84" t="s">
        <v>1049</v>
      </c>
      <c r="J1622" s="162" t="s">
        <v>1053</v>
      </c>
      <c r="K1622" s="162" t="s">
        <v>1065</v>
      </c>
      <c r="L1622" s="72"/>
      <c r="M1622" s="80" t="str">
        <f>IFERROR(VLOOKUP(K1622,REFERENCES!R:S,2,FALSE),"")</f>
        <v>N/A</v>
      </c>
      <c r="N1622" s="154">
        <v>628</v>
      </c>
      <c r="O1622" s="75"/>
      <c r="P1622" s="75"/>
      <c r="Q1622" s="75"/>
      <c r="R1622" s="79" t="s">
        <v>1875</v>
      </c>
      <c r="S1622" s="75">
        <v>628</v>
      </c>
      <c r="T1622" s="162" t="s">
        <v>30</v>
      </c>
      <c r="U1622" s="162" t="s">
        <v>20</v>
      </c>
      <c r="V1622" s="162" t="s">
        <v>551</v>
      </c>
      <c r="W1622" s="86" t="s">
        <v>1633</v>
      </c>
      <c r="AA1622" s="162" t="s">
        <v>1873</v>
      </c>
      <c r="AB1622" s="162" t="str">
        <f>UPPER(LEFT(A1622,3)&amp;YEAR(H1622)&amp;MONTH(H1622)&amp;DAY((H1622))&amp;LEFT(U1622,2)&amp;LEFT(V1622,2)&amp;LEFT(W1622,2))</f>
        <v>MED2016128SUTI4È</v>
      </c>
      <c r="AC1622" s="162">
        <f>COUNTIF($AB$4:$AB$297,AB1622)</f>
        <v>0</v>
      </c>
      <c r="AD1622" s="162" t="str">
        <f>VLOOKUP(U1622,NIVEAUXADMIN!A:B,2,FALSE)</f>
        <v>HT07</v>
      </c>
      <c r="AE1622" s="162" t="str">
        <f>VLOOKUP(V1622,NIVEAUXADMIN!E:F,2,FALSE)</f>
        <v>HT07753</v>
      </c>
      <c r="AF1622" s="162" t="str">
        <f>VLOOKUP(W1622,NIVEAUXADMIN!I:J,2,FALSE)</f>
        <v>HT07753-04</v>
      </c>
      <c r="AG1622" s="162">
        <f>IF(SUMPRODUCT(($A$4:$A1622=A1622)*($V$4:$V1622=V1622))&gt;1,0,1)</f>
        <v>0</v>
      </c>
    </row>
    <row r="1623" spans="1:33" s="162" customFormat="1" ht="15" customHeight="1">
      <c r="A1623" s="162" t="s">
        <v>97</v>
      </c>
      <c r="B1623" s="162" t="s">
        <v>97</v>
      </c>
      <c r="C1623" s="162" t="s">
        <v>26</v>
      </c>
      <c r="E1623" s="162" t="s">
        <v>48</v>
      </c>
      <c r="F1623" s="162" t="s">
        <v>16</v>
      </c>
      <c r="G1623" s="162" t="str">
        <f>CHOOSE(MONTH(H1623), "Janvier", "Fevrier", "Mars", "Avril", "Mai", "Juin", "Juillet", "Aout", "Septembre", "Octobre", "Novembre", "Decembre")</f>
        <v>Decembre</v>
      </c>
      <c r="H1623" s="153">
        <v>42719</v>
      </c>
      <c r="I1623" s="84" t="s">
        <v>1049</v>
      </c>
      <c r="J1623" s="162" t="s">
        <v>1053</v>
      </c>
      <c r="K1623" s="162" t="s">
        <v>1064</v>
      </c>
      <c r="L1623" s="72" t="s">
        <v>2720</v>
      </c>
      <c r="M1623" s="80" t="str">
        <f>IFERROR(VLOOKUP(K1623,REFERENCES!R:S,2,FALSE),"")</f>
        <v>Nombre</v>
      </c>
      <c r="N1623" s="154">
        <v>268</v>
      </c>
      <c r="O1623" s="75"/>
      <c r="P1623" s="75"/>
      <c r="Q1623" s="75"/>
      <c r="R1623" s="79" t="s">
        <v>1875</v>
      </c>
      <c r="S1623" s="75">
        <v>268</v>
      </c>
      <c r="T1623" s="162" t="s">
        <v>30</v>
      </c>
      <c r="U1623" s="162" t="s">
        <v>20</v>
      </c>
      <c r="V1623" s="162" t="s">
        <v>551</v>
      </c>
      <c r="W1623" s="86" t="s">
        <v>1581</v>
      </c>
      <c r="AA1623" s="162" t="s">
        <v>2650</v>
      </c>
      <c r="AB1623" s="162" t="str">
        <f>UPPER(LEFT(A1623,3)&amp;YEAR(H1623)&amp;MONTH(H1623)&amp;DAY((H1623))&amp;LEFT(U1623,2)&amp;LEFT(V1623,2)&amp;LEFT(W1623,2))</f>
        <v>MED20161215SUTI3È</v>
      </c>
      <c r="AC1623" s="162">
        <f>COUNTIF($AB$4:$AB$297,AB1623)</f>
        <v>0</v>
      </c>
      <c r="AD1623" s="162" t="str">
        <f>VLOOKUP(U1623,NIVEAUXADMIN!A:B,2,FALSE)</f>
        <v>HT07</v>
      </c>
      <c r="AE1623" s="162" t="str">
        <f>VLOOKUP(V1623,NIVEAUXADMIN!E:F,2,FALSE)</f>
        <v>HT07753</v>
      </c>
      <c r="AF1623" s="162" t="str">
        <f>VLOOKUP(W1623,NIVEAUXADMIN!I:J,2,FALSE)</f>
        <v>HT07753-03</v>
      </c>
      <c r="AG1623" s="162">
        <f>IF(SUMPRODUCT(($A$4:$A1623=A1623)*($V$4:$V1623=V1623))&gt;1,0,1)</f>
        <v>0</v>
      </c>
    </row>
    <row r="1624" spans="1:33" s="162" customFormat="1" ht="15" customHeight="1">
      <c r="A1624" s="162" t="s">
        <v>97</v>
      </c>
      <c r="B1624" s="162" t="s">
        <v>97</v>
      </c>
      <c r="C1624" s="162" t="s">
        <v>26</v>
      </c>
      <c r="E1624" s="162" t="s">
        <v>48</v>
      </c>
      <c r="F1624" s="162" t="s">
        <v>16</v>
      </c>
      <c r="G1624" s="162" t="str">
        <f>CHOOSE(MONTH(H1624), "Janvier", "Fevrier", "Mars", "Avril", "Mai", "Juin", "Juillet", "Aout", "Septembre", "Octobre", "Novembre", "Decembre")</f>
        <v>Decembre</v>
      </c>
      <c r="H1624" s="153">
        <v>42719</v>
      </c>
      <c r="I1624" s="84" t="s">
        <v>1051</v>
      </c>
      <c r="J1624" s="162" t="s">
        <v>1052</v>
      </c>
      <c r="K1624" s="162" t="s">
        <v>1062</v>
      </c>
      <c r="L1624" s="72"/>
      <c r="M1624" s="80" t="str">
        <f>IFERROR(VLOOKUP(K1624,REFERENCES!R:S,2,FALSE),"")</f>
        <v>Nombre</v>
      </c>
      <c r="N1624" s="154">
        <v>268</v>
      </c>
      <c r="O1624" s="75"/>
      <c r="P1624" s="75"/>
      <c r="Q1624" s="75"/>
      <c r="R1624" s="79" t="s">
        <v>1875</v>
      </c>
      <c r="S1624" s="75">
        <v>268</v>
      </c>
      <c r="T1624" s="162" t="s">
        <v>30</v>
      </c>
      <c r="U1624" s="162" t="s">
        <v>20</v>
      </c>
      <c r="V1624" s="162" t="s">
        <v>551</v>
      </c>
      <c r="W1624" s="86" t="s">
        <v>1581</v>
      </c>
      <c r="AA1624" s="162" t="s">
        <v>2650</v>
      </c>
      <c r="AB1624" s="162" t="str">
        <f>UPPER(LEFT(A1624,3)&amp;YEAR(H1624)&amp;MONTH(H1624)&amp;DAY((H1624))&amp;LEFT(U1624,2)&amp;LEFT(V1624,2)&amp;LEFT(W1624,2))</f>
        <v>MED20161215SUTI3È</v>
      </c>
      <c r="AC1624" s="162">
        <f>COUNTIF($AB$4:$AB$297,AB1624)</f>
        <v>0</v>
      </c>
      <c r="AD1624" s="162" t="str">
        <f>VLOOKUP(U1624,NIVEAUXADMIN!A:B,2,FALSE)</f>
        <v>HT07</v>
      </c>
      <c r="AE1624" s="162" t="str">
        <f>VLOOKUP(V1624,NIVEAUXADMIN!E:F,2,FALSE)</f>
        <v>HT07753</v>
      </c>
      <c r="AF1624" s="162" t="str">
        <f>VLOOKUP(W1624,NIVEAUXADMIN!I:J,2,FALSE)</f>
        <v>HT07753-03</v>
      </c>
      <c r="AG1624" s="162">
        <f>IF(SUMPRODUCT(($A$4:$A1624=A1624)*($V$4:$V1624=V1624))&gt;1,0,1)</f>
        <v>0</v>
      </c>
    </row>
    <row r="1625" spans="1:33" s="162" customFormat="1" ht="15" customHeight="1">
      <c r="A1625" s="162" t="s">
        <v>97</v>
      </c>
      <c r="B1625" s="162" t="s">
        <v>97</v>
      </c>
      <c r="C1625" s="162" t="s">
        <v>26</v>
      </c>
      <c r="E1625" s="162" t="s">
        <v>48</v>
      </c>
      <c r="F1625" s="162" t="s">
        <v>16</v>
      </c>
      <c r="G1625" s="162" t="str">
        <f>CHOOSE(MONTH(H1625), "Janvier", "Fevrier", "Mars", "Avril", "Mai", "Juin", "Juillet", "Aout", "Septembre", "Octobre", "Novembre", "Decembre")</f>
        <v>Decembre</v>
      </c>
      <c r="H1625" s="153">
        <v>42723</v>
      </c>
      <c r="I1625" s="84" t="s">
        <v>1049</v>
      </c>
      <c r="J1625" s="162" t="s">
        <v>1053</v>
      </c>
      <c r="K1625" s="162" t="s">
        <v>1064</v>
      </c>
      <c r="L1625" s="72" t="s">
        <v>2720</v>
      </c>
      <c r="M1625" s="80" t="str">
        <f>IFERROR(VLOOKUP(K1625,REFERENCES!R:S,2,FALSE),"")</f>
        <v>Nombre</v>
      </c>
      <c r="N1625" s="154">
        <v>524</v>
      </c>
      <c r="O1625" s="75"/>
      <c r="P1625" s="75"/>
      <c r="Q1625" s="75"/>
      <c r="R1625" s="79" t="s">
        <v>1875</v>
      </c>
      <c r="S1625" s="75">
        <v>524</v>
      </c>
      <c r="T1625" s="162" t="s">
        <v>30</v>
      </c>
      <c r="U1625" s="162" t="s">
        <v>20</v>
      </c>
      <c r="V1625" s="162" t="s">
        <v>551</v>
      </c>
      <c r="W1625" s="86" t="s">
        <v>1581</v>
      </c>
      <c r="AA1625" s="162" t="s">
        <v>2651</v>
      </c>
      <c r="AB1625" s="162" t="str">
        <f>UPPER(LEFT(A1625,3)&amp;YEAR(H1625)&amp;MONTH(H1625)&amp;DAY((H1625))&amp;LEFT(U1625,2)&amp;LEFT(V1625,2)&amp;LEFT(W1625,2))</f>
        <v>MED20161219SUTI3È</v>
      </c>
      <c r="AC1625" s="162">
        <f>COUNTIF($AB$4:$AB$297,AB1625)</f>
        <v>0</v>
      </c>
      <c r="AD1625" s="162" t="str">
        <f>VLOOKUP(U1625,NIVEAUXADMIN!A:B,2,FALSE)</f>
        <v>HT07</v>
      </c>
      <c r="AE1625" s="162" t="str">
        <f>VLOOKUP(V1625,NIVEAUXADMIN!E:F,2,FALSE)</f>
        <v>HT07753</v>
      </c>
      <c r="AF1625" s="162" t="str">
        <f>VLOOKUP(W1625,NIVEAUXADMIN!I:J,2,FALSE)</f>
        <v>HT07753-03</v>
      </c>
      <c r="AG1625" s="162">
        <f>IF(SUMPRODUCT(($A$4:$A1625=A1625)*($V$4:$V1625=V1625))&gt;1,0,1)</f>
        <v>0</v>
      </c>
    </row>
    <row r="1626" spans="1:33" s="162" customFormat="1" ht="15" customHeight="1">
      <c r="A1626" s="162" t="s">
        <v>97</v>
      </c>
      <c r="B1626" s="162" t="s">
        <v>97</v>
      </c>
      <c r="C1626" s="162" t="s">
        <v>26</v>
      </c>
      <c r="E1626" s="162" t="s">
        <v>48</v>
      </c>
      <c r="F1626" s="162" t="s">
        <v>16</v>
      </c>
      <c r="G1626" s="162" t="str">
        <f>CHOOSE(MONTH(H1626), "Janvier", "Fevrier", "Mars", "Avril", "Mai", "Juin", "Juillet", "Aout", "Septembre", "Octobre", "Novembre", "Decembre")</f>
        <v>Decembre</v>
      </c>
      <c r="H1626" s="153">
        <v>42723</v>
      </c>
      <c r="I1626" s="84" t="s">
        <v>1051</v>
      </c>
      <c r="J1626" s="162" t="s">
        <v>1052</v>
      </c>
      <c r="K1626" s="162" t="s">
        <v>1062</v>
      </c>
      <c r="L1626" s="72"/>
      <c r="M1626" s="80" t="str">
        <f>IFERROR(VLOOKUP(K1626,REFERENCES!R:S,2,FALSE),"")</f>
        <v>Nombre</v>
      </c>
      <c r="N1626" s="154">
        <v>524</v>
      </c>
      <c r="O1626" s="75"/>
      <c r="P1626" s="75"/>
      <c r="Q1626" s="75"/>
      <c r="R1626" s="79" t="s">
        <v>1875</v>
      </c>
      <c r="S1626" s="75">
        <v>524</v>
      </c>
      <c r="T1626" s="162" t="s">
        <v>30</v>
      </c>
      <c r="U1626" s="162" t="s">
        <v>20</v>
      </c>
      <c r="V1626" s="162" t="s">
        <v>551</v>
      </c>
      <c r="W1626" s="86" t="s">
        <v>1581</v>
      </c>
      <c r="AA1626" s="162" t="s">
        <v>2651</v>
      </c>
      <c r="AB1626" s="162" t="str">
        <f>UPPER(LEFT(A1626,3)&amp;YEAR(H1626)&amp;MONTH(H1626)&amp;DAY((H1626))&amp;LEFT(U1626,2)&amp;LEFT(V1626,2)&amp;LEFT(W1626,2))</f>
        <v>MED20161219SUTI3È</v>
      </c>
      <c r="AC1626" s="162">
        <f>COUNTIF($AB$4:$AB$297,AB1626)</f>
        <v>0</v>
      </c>
      <c r="AD1626" s="162" t="str">
        <f>VLOOKUP(U1626,NIVEAUXADMIN!A:B,2,FALSE)</f>
        <v>HT07</v>
      </c>
      <c r="AE1626" s="162" t="str">
        <f>VLOOKUP(V1626,NIVEAUXADMIN!E:F,2,FALSE)</f>
        <v>HT07753</v>
      </c>
      <c r="AF1626" s="162" t="str">
        <f>VLOOKUP(W1626,NIVEAUXADMIN!I:J,2,FALSE)</f>
        <v>HT07753-03</v>
      </c>
      <c r="AG1626" s="162">
        <f>IF(SUMPRODUCT(($A$4:$A1626=A1626)*($V$4:$V1626=V1626))&gt;1,0,1)</f>
        <v>0</v>
      </c>
    </row>
    <row r="1627" spans="1:33" s="162" customFormat="1" ht="15" customHeight="1">
      <c r="A1627" s="162" t="s">
        <v>97</v>
      </c>
      <c r="B1627" s="162" t="s">
        <v>97</v>
      </c>
      <c r="C1627" s="162" t="s">
        <v>26</v>
      </c>
      <c r="E1627" s="162" t="s">
        <v>48</v>
      </c>
      <c r="F1627" s="162" t="s">
        <v>16</v>
      </c>
      <c r="G1627" s="162" t="str">
        <f>CHOOSE(MONTH(H1627), "Janvier", "Fevrier", "Mars", "Avril", "Mai", "Juin", "Juillet", "Aout", "Septembre", "Octobre", "Novembre", "Decembre")</f>
        <v>Fevrier</v>
      </c>
      <c r="H1627" s="153">
        <v>42779</v>
      </c>
      <c r="I1627" s="84" t="s">
        <v>1051</v>
      </c>
      <c r="J1627" s="162" t="s">
        <v>1052</v>
      </c>
      <c r="K1627" s="162" t="s">
        <v>1065</v>
      </c>
      <c r="L1627" s="72"/>
      <c r="M1627" s="80" t="str">
        <f>IFERROR(VLOOKUP(K1627,REFERENCES!R:S,2,FALSE),"")</f>
        <v>N/A</v>
      </c>
      <c r="N1627" s="75">
        <v>219</v>
      </c>
      <c r="O1627" s="75"/>
      <c r="P1627" s="75"/>
      <c r="Q1627" s="75"/>
      <c r="R1627" s="79"/>
      <c r="S1627" s="75">
        <v>219</v>
      </c>
      <c r="U1627" s="162" t="s">
        <v>20</v>
      </c>
      <c r="V1627" s="162" t="s">
        <v>551</v>
      </c>
      <c r="W1627" s="86" t="s">
        <v>1494</v>
      </c>
      <c r="X1627" s="162" t="s">
        <v>2661</v>
      </c>
      <c r="AA1627" s="162" t="s">
        <v>2662</v>
      </c>
      <c r="AB1627" s="162" t="str">
        <f>UPPER(LEFT(A1627,3)&amp;YEAR(H1627)&amp;MONTH(H1627)&amp;DAY((H1627))&amp;LEFT(U1627,2)&amp;LEFT(V1627,2)&amp;LEFT(W1627,2))</f>
        <v>MED2017213SUTI2È</v>
      </c>
      <c r="AC1627" s="162">
        <f>COUNTIF($AB$4:$AB$297,AB1627)</f>
        <v>0</v>
      </c>
      <c r="AD1627" s="162" t="str">
        <f>VLOOKUP(U1627,NIVEAUXADMIN!A:B,2,FALSE)</f>
        <v>HT07</v>
      </c>
      <c r="AE1627" s="162" t="str">
        <f>VLOOKUP(V1627,NIVEAUXADMIN!E:F,2,FALSE)</f>
        <v>HT07753</v>
      </c>
      <c r="AF1627" s="162" t="str">
        <f>VLOOKUP(W1627,NIVEAUXADMIN!I:J,2,FALSE)</f>
        <v>HT07753-02</v>
      </c>
      <c r="AG1627" s="162">
        <f>IF(SUMPRODUCT(($A$4:$A1627=A1627)*($V$4:$V1627=V1627))&gt;1,0,1)</f>
        <v>0</v>
      </c>
    </row>
    <row r="1628" spans="1:33" s="162" customFormat="1" ht="15" customHeight="1">
      <c r="A1628" s="162" t="s">
        <v>97</v>
      </c>
      <c r="B1628" s="162" t="s">
        <v>97</v>
      </c>
      <c r="C1628" s="162" t="s">
        <v>26</v>
      </c>
      <c r="E1628" s="162" t="s">
        <v>48</v>
      </c>
      <c r="F1628" s="162" t="s">
        <v>16</v>
      </c>
      <c r="G1628" s="162" t="str">
        <f>CHOOSE(MONTH(H1628), "Janvier", "Fevrier", "Mars", "Avril", "Mai", "Juin", "Juillet", "Aout", "Septembre", "Octobre", "Novembre", "Decembre")</f>
        <v>Fevrier</v>
      </c>
      <c r="H1628" s="153">
        <v>42779</v>
      </c>
      <c r="I1628" s="84" t="s">
        <v>1051</v>
      </c>
      <c r="J1628" s="162" t="s">
        <v>1052</v>
      </c>
      <c r="K1628" s="162" t="s">
        <v>1062</v>
      </c>
      <c r="L1628" s="72"/>
      <c r="M1628" s="80" t="str">
        <f>IFERROR(VLOOKUP(K1628,REFERENCES!R:S,2,FALSE),"")</f>
        <v>Nombre</v>
      </c>
      <c r="N1628" s="75">
        <v>389</v>
      </c>
      <c r="O1628" s="75"/>
      <c r="P1628" s="75"/>
      <c r="Q1628" s="75"/>
      <c r="R1628" s="79"/>
      <c r="S1628" s="75">
        <v>389</v>
      </c>
      <c r="U1628" s="162" t="s">
        <v>20</v>
      </c>
      <c r="V1628" s="162" t="s">
        <v>551</v>
      </c>
      <c r="W1628" s="86" t="s">
        <v>1494</v>
      </c>
      <c r="X1628" s="162" t="s">
        <v>2661</v>
      </c>
      <c r="AA1628" s="162" t="s">
        <v>2663</v>
      </c>
      <c r="AB1628" s="162" t="str">
        <f>UPPER(LEFT(A1628,3)&amp;YEAR(H1628)&amp;MONTH(H1628)&amp;DAY((H1628))&amp;LEFT(U1628,2)&amp;LEFT(V1628,2)&amp;LEFT(W1628,2))</f>
        <v>MED2017213SUTI2È</v>
      </c>
      <c r="AC1628" s="162">
        <f>COUNTIF($AB$4:$AB$297,AB1628)</f>
        <v>0</v>
      </c>
      <c r="AD1628" s="162" t="str">
        <f>VLOOKUP(U1628,NIVEAUXADMIN!A:B,2,FALSE)</f>
        <v>HT07</v>
      </c>
      <c r="AE1628" s="162" t="str">
        <f>VLOOKUP(V1628,NIVEAUXADMIN!E:F,2,FALSE)</f>
        <v>HT07753</v>
      </c>
      <c r="AF1628" s="162" t="str">
        <f>VLOOKUP(W1628,NIVEAUXADMIN!I:J,2,FALSE)</f>
        <v>HT07753-02</v>
      </c>
      <c r="AG1628" s="162">
        <f>IF(SUMPRODUCT(($A$4:$A1628=A1628)*($V$4:$V1628=V1628))&gt;1,0,1)</f>
        <v>0</v>
      </c>
    </row>
    <row r="1629" spans="1:33" s="162" customFormat="1" ht="15" customHeight="1">
      <c r="A1629" s="162" t="s">
        <v>97</v>
      </c>
      <c r="B1629" s="162" t="s">
        <v>97</v>
      </c>
      <c r="C1629" s="162" t="s">
        <v>26</v>
      </c>
      <c r="E1629" s="162" t="s">
        <v>48</v>
      </c>
      <c r="F1629" s="162" t="s">
        <v>16</v>
      </c>
      <c r="G1629" s="162" t="str">
        <f>CHOOSE(MONTH(H1629), "Janvier", "Fevrier", "Mars", "Avril", "Mai", "Juin", "Juillet", "Aout", "Septembre", "Octobre", "Novembre", "Decembre")</f>
        <v>Fevrier</v>
      </c>
      <c r="H1629" s="153">
        <v>42779</v>
      </c>
      <c r="I1629" s="84" t="s">
        <v>1051</v>
      </c>
      <c r="J1629" s="162" t="s">
        <v>1052</v>
      </c>
      <c r="K1629" s="162" t="s">
        <v>1065</v>
      </c>
      <c r="L1629" s="72"/>
      <c r="M1629" s="80" t="str">
        <f>IFERROR(VLOOKUP(K1629,REFERENCES!R:S,2,FALSE),"")</f>
        <v>N/A</v>
      </c>
      <c r="N1629" s="75">
        <v>40</v>
      </c>
      <c r="O1629" s="75"/>
      <c r="P1629" s="75"/>
      <c r="Q1629" s="75"/>
      <c r="R1629" s="79"/>
      <c r="S1629" s="75">
        <v>40</v>
      </c>
      <c r="U1629" s="162" t="s">
        <v>20</v>
      </c>
      <c r="V1629" s="162" t="s">
        <v>551</v>
      </c>
      <c r="W1629" s="86" t="s">
        <v>1494</v>
      </c>
      <c r="X1629" s="162" t="s">
        <v>2661</v>
      </c>
      <c r="AA1629" s="162" t="s">
        <v>2664</v>
      </c>
      <c r="AB1629" s="162" t="str">
        <f>UPPER(LEFT(A1629,3)&amp;YEAR(H1629)&amp;MONTH(H1629)&amp;DAY((H1629))&amp;LEFT(U1629,2)&amp;LEFT(V1629,2)&amp;LEFT(W1629,2))</f>
        <v>MED2017213SUTI2È</v>
      </c>
      <c r="AC1629" s="162">
        <f>COUNTIF($AB$4:$AB$297,AB1629)</f>
        <v>0</v>
      </c>
      <c r="AD1629" s="162" t="str">
        <f>VLOOKUP(U1629,NIVEAUXADMIN!A:B,2,FALSE)</f>
        <v>HT07</v>
      </c>
      <c r="AE1629" s="162" t="str">
        <f>VLOOKUP(V1629,NIVEAUXADMIN!E:F,2,FALSE)</f>
        <v>HT07753</v>
      </c>
      <c r="AF1629" s="162" t="str">
        <f>VLOOKUP(W1629,NIVEAUXADMIN!I:J,2,FALSE)</f>
        <v>HT07753-02</v>
      </c>
      <c r="AG1629" s="162">
        <f>IF(SUMPRODUCT(($A$4:$A1629=A1629)*($V$4:$V1629=V1629))&gt;1,0,1)</f>
        <v>0</v>
      </c>
    </row>
    <row r="1630" spans="1:33" s="162" customFormat="1" ht="15" customHeight="1">
      <c r="A1630" s="162" t="s">
        <v>97</v>
      </c>
      <c r="B1630" s="162" t="s">
        <v>97</v>
      </c>
      <c r="C1630" s="162" t="s">
        <v>26</v>
      </c>
      <c r="E1630" s="162" t="s">
        <v>48</v>
      </c>
      <c r="F1630" s="162" t="s">
        <v>16</v>
      </c>
      <c r="G1630" s="162" t="str">
        <f>CHOOSE(MONTH(H1630), "Janvier", "Fevrier", "Mars", "Avril", "Mai", "Juin", "Juillet", "Aout", "Septembre", "Octobre", "Novembre", "Decembre")</f>
        <v>Fevrier</v>
      </c>
      <c r="H1630" s="153">
        <v>42779</v>
      </c>
      <c r="I1630" s="84" t="s">
        <v>1049</v>
      </c>
      <c r="J1630" s="162" t="s">
        <v>1053</v>
      </c>
      <c r="K1630" s="162" t="s">
        <v>1185</v>
      </c>
      <c r="L1630" s="72"/>
      <c r="M1630" s="80" t="str">
        <f>IFERROR(VLOOKUP(K1630,REFERENCES!R:S,2,FALSE),"")</f>
        <v>Nombre</v>
      </c>
      <c r="N1630" s="75">
        <v>75</v>
      </c>
      <c r="O1630" s="75"/>
      <c r="P1630" s="75"/>
      <c r="Q1630" s="75"/>
      <c r="R1630" s="79"/>
      <c r="S1630" s="75">
        <v>75</v>
      </c>
      <c r="U1630" s="162" t="s">
        <v>20</v>
      </c>
      <c r="V1630" s="162" t="s">
        <v>551</v>
      </c>
      <c r="W1630" s="86" t="s">
        <v>1494</v>
      </c>
      <c r="X1630" s="162" t="s">
        <v>2661</v>
      </c>
      <c r="AA1630" s="162" t="s">
        <v>2665</v>
      </c>
      <c r="AB1630" s="162" t="str">
        <f>UPPER(LEFT(A1630,3)&amp;YEAR(H1630)&amp;MONTH(H1630)&amp;DAY((H1630))&amp;LEFT(U1630,2)&amp;LEFT(V1630,2)&amp;LEFT(W1630,2))</f>
        <v>MED2017213SUTI2È</v>
      </c>
      <c r="AC1630" s="162">
        <f>COUNTIF($AB$4:$AB$297,AB1630)</f>
        <v>0</v>
      </c>
      <c r="AD1630" s="162" t="str">
        <f>VLOOKUP(U1630,NIVEAUXADMIN!A:B,2,FALSE)</f>
        <v>HT07</v>
      </c>
      <c r="AE1630" s="162" t="str">
        <f>VLOOKUP(V1630,NIVEAUXADMIN!E:F,2,FALSE)</f>
        <v>HT07753</v>
      </c>
      <c r="AF1630" s="162" t="str">
        <f>VLOOKUP(W1630,NIVEAUXADMIN!I:J,2,FALSE)</f>
        <v>HT07753-02</v>
      </c>
      <c r="AG1630" s="162">
        <f>IF(SUMPRODUCT(($A$4:$A1630=A1630)*($V$4:$V1630=V1630))&gt;1,0,1)</f>
        <v>0</v>
      </c>
    </row>
    <row r="1631" spans="1:33" s="162" customFormat="1" ht="15" customHeight="1">
      <c r="A1631" s="162" t="s">
        <v>97</v>
      </c>
      <c r="B1631" s="162" t="s">
        <v>97</v>
      </c>
      <c r="C1631" s="162" t="s">
        <v>26</v>
      </c>
      <c r="E1631" s="162" t="s">
        <v>48</v>
      </c>
      <c r="F1631" s="162" t="s">
        <v>32</v>
      </c>
      <c r="G1631" s="162" t="str">
        <f>CHOOSE(MONTH(H1631), "Janvier", "Fevrier", "Mars", "Avril", "Mai", "Juin", "Juillet", "Aout", "Septembre", "Octobre", "Novembre", "Decembre")</f>
        <v>Fevrier</v>
      </c>
      <c r="H1631" s="153">
        <v>42781</v>
      </c>
      <c r="I1631" s="84" t="s">
        <v>1049</v>
      </c>
      <c r="J1631" s="162" t="s">
        <v>1053</v>
      </c>
      <c r="K1631" s="162" t="s">
        <v>1185</v>
      </c>
      <c r="L1631" s="72"/>
      <c r="M1631" s="80" t="str">
        <f>IFERROR(VLOOKUP(K1631,REFERENCES!R:S,2,FALSE),"")</f>
        <v>Nombre</v>
      </c>
      <c r="N1631" s="75">
        <v>98</v>
      </c>
      <c r="O1631" s="75"/>
      <c r="P1631" s="75"/>
      <c r="Q1631" s="75"/>
      <c r="R1631" s="79"/>
      <c r="S1631" s="75">
        <v>98</v>
      </c>
      <c r="U1631" s="162" t="s">
        <v>20</v>
      </c>
      <c r="V1631" s="162" t="s">
        <v>551</v>
      </c>
      <c r="W1631" s="86" t="s">
        <v>1633</v>
      </c>
      <c r="X1631" s="162" t="s">
        <v>2666</v>
      </c>
      <c r="AA1631" s="162" t="s">
        <v>2665</v>
      </c>
      <c r="AB1631" s="162" t="str">
        <f>UPPER(LEFT(A1631,3)&amp;YEAR(H1631)&amp;MONTH(H1631)&amp;DAY((H1631))&amp;LEFT(U1631,2)&amp;LEFT(V1631,2)&amp;LEFT(W1631,2))</f>
        <v>MED2017215SUTI4È</v>
      </c>
      <c r="AC1631" s="162">
        <f>COUNTIF($AB$4:$AB$297,AB1631)</f>
        <v>0</v>
      </c>
      <c r="AD1631" s="162" t="str">
        <f>VLOOKUP(U1631,NIVEAUXADMIN!A:B,2,FALSE)</f>
        <v>HT07</v>
      </c>
      <c r="AE1631" s="162" t="str">
        <f>VLOOKUP(V1631,NIVEAUXADMIN!E:F,2,FALSE)</f>
        <v>HT07753</v>
      </c>
      <c r="AF1631" s="162" t="str">
        <f>VLOOKUP(W1631,NIVEAUXADMIN!I:J,2,FALSE)</f>
        <v>HT07753-04</v>
      </c>
      <c r="AG1631" s="162">
        <f>IF(SUMPRODUCT(($A$4:$A1631=A1631)*($V$4:$V1631=V1631))&gt;1,0,1)</f>
        <v>0</v>
      </c>
    </row>
    <row r="1632" spans="1:33" s="162" customFormat="1" ht="15" customHeight="1">
      <c r="A1632" s="162" t="s">
        <v>97</v>
      </c>
      <c r="B1632" s="162" t="s">
        <v>97</v>
      </c>
      <c r="C1632" s="162" t="s">
        <v>26</v>
      </c>
      <c r="E1632" s="162" t="s">
        <v>48</v>
      </c>
      <c r="F1632" s="162" t="s">
        <v>32</v>
      </c>
      <c r="G1632" s="162" t="str">
        <f>CHOOSE(MONTH(H1632), "Janvier", "Fevrier", "Mars", "Avril", "Mai", "Juin", "Juillet", "Aout", "Septembre", "Octobre", "Novembre", "Decembre")</f>
        <v>Fevrier</v>
      </c>
      <c r="H1632" s="153">
        <v>42783</v>
      </c>
      <c r="I1632" s="84" t="s">
        <v>1049</v>
      </c>
      <c r="J1632" s="162" t="s">
        <v>1053</v>
      </c>
      <c r="K1632" s="162" t="s">
        <v>1185</v>
      </c>
      <c r="L1632" s="72"/>
      <c r="M1632" s="80" t="str">
        <f>IFERROR(VLOOKUP(K1632,REFERENCES!R:S,2,FALSE),"")</f>
        <v>Nombre</v>
      </c>
      <c r="N1632" s="75">
        <v>87</v>
      </c>
      <c r="O1632" s="75"/>
      <c r="P1632" s="75"/>
      <c r="Q1632" s="75"/>
      <c r="R1632" s="79"/>
      <c r="S1632" s="75">
        <v>87</v>
      </c>
      <c r="U1632" s="162" t="s">
        <v>20</v>
      </c>
      <c r="V1632" s="162" t="s">
        <v>551</v>
      </c>
      <c r="W1632" s="86" t="s">
        <v>1581</v>
      </c>
      <c r="X1632" s="162" t="s">
        <v>2667</v>
      </c>
      <c r="AA1632" s="162" t="s">
        <v>2665</v>
      </c>
      <c r="AB1632" s="162" t="str">
        <f>UPPER(LEFT(A1632,3)&amp;YEAR(H1632)&amp;MONTH(H1632)&amp;DAY((H1632))&amp;LEFT(U1632,2)&amp;LEFT(V1632,2)&amp;LEFT(W1632,2))</f>
        <v>MED2017217SUTI3È</v>
      </c>
      <c r="AC1632" s="162">
        <f>COUNTIF($AB$4:$AB$297,AB1632)</f>
        <v>0</v>
      </c>
      <c r="AD1632" s="162" t="str">
        <f>VLOOKUP(U1632,NIVEAUXADMIN!A:B,2,FALSE)</f>
        <v>HT07</v>
      </c>
      <c r="AE1632" s="162" t="str">
        <f>VLOOKUP(V1632,NIVEAUXADMIN!E:F,2,FALSE)</f>
        <v>HT07753</v>
      </c>
      <c r="AF1632" s="162" t="str">
        <f>VLOOKUP(W1632,NIVEAUXADMIN!I:J,2,FALSE)</f>
        <v>HT07753-03</v>
      </c>
      <c r="AG1632" s="162">
        <f>IF(SUMPRODUCT(($A$4:$A1632=A1632)*($V$4:$V1632=V1632))&gt;1,0,1)</f>
        <v>0</v>
      </c>
    </row>
    <row r="1633" spans="1:33" s="162" customFormat="1" ht="15" customHeight="1">
      <c r="A1633" s="162" t="s">
        <v>97</v>
      </c>
      <c r="B1633" s="162" t="s">
        <v>97</v>
      </c>
      <c r="C1633" s="162" t="s">
        <v>26</v>
      </c>
      <c r="E1633" s="162" t="s">
        <v>48</v>
      </c>
      <c r="F1633" s="162" t="s">
        <v>32</v>
      </c>
      <c r="G1633" s="162" t="str">
        <f>CHOOSE(MONTH(H1633), "Janvier", "Fevrier", "Mars", "Avril", "Mai", "Juin", "Juillet", "Aout", "Septembre", "Octobre", "Novembre", "Decembre")</f>
        <v>Fevrier</v>
      </c>
      <c r="H1633" s="153">
        <v>42787</v>
      </c>
      <c r="I1633" s="84" t="s">
        <v>1049</v>
      </c>
      <c r="J1633" s="162" t="s">
        <v>1053</v>
      </c>
      <c r="K1633" s="162" t="s">
        <v>1185</v>
      </c>
      <c r="L1633" s="72"/>
      <c r="M1633" s="80" t="str">
        <f>IFERROR(VLOOKUP(K1633,REFERENCES!R:S,2,FALSE),"")</f>
        <v>Nombre</v>
      </c>
      <c r="N1633" s="75">
        <v>70</v>
      </c>
      <c r="O1633" s="75"/>
      <c r="P1633" s="75"/>
      <c r="Q1633" s="75"/>
      <c r="R1633" s="79"/>
      <c r="S1633" s="75">
        <v>70</v>
      </c>
      <c r="U1633" s="162" t="s">
        <v>20</v>
      </c>
      <c r="V1633" s="162" t="s">
        <v>551</v>
      </c>
      <c r="W1633" s="86" t="s">
        <v>1494</v>
      </c>
      <c r="X1633" s="162" t="s">
        <v>2668</v>
      </c>
      <c r="AA1633" s="162" t="s">
        <v>2665</v>
      </c>
      <c r="AB1633" s="162" t="str">
        <f>UPPER(LEFT(A1633,3)&amp;YEAR(H1633)&amp;MONTH(H1633)&amp;DAY((H1633))&amp;LEFT(U1633,2)&amp;LEFT(V1633,2)&amp;LEFT(W1633,2))</f>
        <v>MED2017221SUTI2È</v>
      </c>
      <c r="AC1633" s="162">
        <f>COUNTIF($AB$4:$AB$297,AB1633)</f>
        <v>0</v>
      </c>
      <c r="AD1633" s="162" t="str">
        <f>VLOOKUP(U1633,NIVEAUXADMIN!A:B,2,FALSE)</f>
        <v>HT07</v>
      </c>
      <c r="AE1633" s="162" t="str">
        <f>VLOOKUP(V1633,NIVEAUXADMIN!E:F,2,FALSE)</f>
        <v>HT07753</v>
      </c>
      <c r="AF1633" s="162" t="str">
        <f>VLOOKUP(W1633,NIVEAUXADMIN!I:J,2,FALSE)</f>
        <v>HT07753-02</v>
      </c>
      <c r="AG1633" s="162">
        <f>IF(SUMPRODUCT(($A$4:$A1633=A1633)*($V$4:$V1633=V1633))&gt;1,0,1)</f>
        <v>0</v>
      </c>
    </row>
    <row r="1634" spans="1:33" s="162" customFormat="1" ht="15" customHeight="1">
      <c r="A1634" s="162" t="s">
        <v>97</v>
      </c>
      <c r="B1634" s="162" t="s">
        <v>97</v>
      </c>
      <c r="C1634" s="162" t="s">
        <v>26</v>
      </c>
      <c r="E1634" s="162" t="s">
        <v>48</v>
      </c>
      <c r="F1634" s="162" t="s">
        <v>32</v>
      </c>
      <c r="G1634" s="162" t="str">
        <f>CHOOSE(MONTH(H1634), "Janvier", "Fevrier", "Mars", "Avril", "Mai", "Juin", "Juillet", "Aout", "Septembre", "Octobre", "Novembre", "Decembre")</f>
        <v>Fevrier</v>
      </c>
      <c r="H1634" s="153">
        <v>42788</v>
      </c>
      <c r="I1634" s="84" t="s">
        <v>1049</v>
      </c>
      <c r="J1634" s="162" t="s">
        <v>1053</v>
      </c>
      <c r="K1634" s="162" t="s">
        <v>1185</v>
      </c>
      <c r="L1634" s="72"/>
      <c r="M1634" s="80" t="str">
        <f>IFERROR(VLOOKUP(K1634,REFERENCES!R:S,2,FALSE),"")</f>
        <v>Nombre</v>
      </c>
      <c r="N1634" s="75">
        <v>93</v>
      </c>
      <c r="O1634" s="75"/>
      <c r="P1634" s="75"/>
      <c r="Q1634" s="75"/>
      <c r="R1634" s="79"/>
      <c r="S1634" s="75">
        <v>93</v>
      </c>
      <c r="U1634" s="162" t="s">
        <v>20</v>
      </c>
      <c r="V1634" s="162" t="s">
        <v>551</v>
      </c>
      <c r="W1634" s="86" t="s">
        <v>1633</v>
      </c>
      <c r="X1634" s="162" t="s">
        <v>2669</v>
      </c>
      <c r="AA1634" s="162" t="s">
        <v>2665</v>
      </c>
      <c r="AB1634" s="162" t="str">
        <f>UPPER(LEFT(A1634,3)&amp;YEAR(H1634)&amp;MONTH(H1634)&amp;DAY((H1634))&amp;LEFT(U1634,2)&amp;LEFT(V1634,2)&amp;LEFT(W1634,2))</f>
        <v>MED2017222SUTI4È</v>
      </c>
      <c r="AC1634" s="162">
        <f>COUNTIF($AB$4:$AB$297,AB1634)</f>
        <v>0</v>
      </c>
      <c r="AD1634" s="162" t="str">
        <f>VLOOKUP(U1634,NIVEAUXADMIN!A:B,2,FALSE)</f>
        <v>HT07</v>
      </c>
      <c r="AE1634" s="162" t="str">
        <f>VLOOKUP(V1634,NIVEAUXADMIN!E:F,2,FALSE)</f>
        <v>HT07753</v>
      </c>
      <c r="AF1634" s="162" t="str">
        <f>VLOOKUP(W1634,NIVEAUXADMIN!I:J,2,FALSE)</f>
        <v>HT07753-04</v>
      </c>
      <c r="AG1634" s="162">
        <f>IF(SUMPRODUCT(($A$4:$A1634=A1634)*($V$4:$V1634=V1634))&gt;1,0,1)</f>
        <v>0</v>
      </c>
    </row>
    <row r="1635" spans="1:33" s="162" customFormat="1" ht="15" customHeight="1">
      <c r="A1635" s="162" t="s">
        <v>97</v>
      </c>
      <c r="B1635" s="162" t="s">
        <v>97</v>
      </c>
      <c r="C1635" s="162" t="s">
        <v>26</v>
      </c>
      <c r="E1635" s="162" t="s">
        <v>48</v>
      </c>
      <c r="F1635" s="162" t="s">
        <v>32</v>
      </c>
      <c r="G1635" s="162" t="str">
        <f>CHOOSE(MONTH(H1635), "Janvier", "Fevrier", "Mars", "Avril", "Mai", "Juin", "Juillet", "Aout", "Septembre", "Octobre", "Novembre", "Decembre")</f>
        <v>Fevrier</v>
      </c>
      <c r="H1635" s="153">
        <v>42789</v>
      </c>
      <c r="I1635" s="84" t="s">
        <v>1049</v>
      </c>
      <c r="J1635" s="162" t="s">
        <v>1053</v>
      </c>
      <c r="K1635" s="162" t="s">
        <v>1185</v>
      </c>
      <c r="L1635" s="72"/>
      <c r="M1635" s="80" t="str">
        <f>IFERROR(VLOOKUP(K1635,REFERENCES!R:S,2,FALSE),"")</f>
        <v>Nombre</v>
      </c>
      <c r="N1635" s="75">
        <v>77</v>
      </c>
      <c r="O1635" s="75"/>
      <c r="P1635" s="75"/>
      <c r="Q1635" s="75"/>
      <c r="R1635" s="79"/>
      <c r="S1635" s="75">
        <v>77</v>
      </c>
      <c r="U1635" s="162" t="s">
        <v>20</v>
      </c>
      <c r="V1635" s="162" t="s">
        <v>551</v>
      </c>
      <c r="W1635" s="86" t="s">
        <v>1633</v>
      </c>
      <c r="X1635" s="162" t="s">
        <v>2670</v>
      </c>
      <c r="AA1635" s="162" t="s">
        <v>2665</v>
      </c>
      <c r="AB1635" s="162" t="str">
        <f>UPPER(LEFT(A1635,3)&amp;YEAR(H1635)&amp;MONTH(H1635)&amp;DAY((H1635))&amp;LEFT(U1635,2)&amp;LEFT(V1635,2)&amp;LEFT(W1635,2))</f>
        <v>MED2017223SUTI4È</v>
      </c>
      <c r="AC1635" s="162">
        <f>COUNTIF($AB$4:$AB$297,AB1635)</f>
        <v>0</v>
      </c>
      <c r="AD1635" s="162" t="str">
        <f>VLOOKUP(U1635,NIVEAUXADMIN!A:B,2,FALSE)</f>
        <v>HT07</v>
      </c>
      <c r="AE1635" s="162" t="str">
        <f>VLOOKUP(V1635,NIVEAUXADMIN!E:F,2,FALSE)</f>
        <v>HT07753</v>
      </c>
      <c r="AF1635" s="162" t="str">
        <f>VLOOKUP(W1635,NIVEAUXADMIN!I:J,2,FALSE)</f>
        <v>HT07753-04</v>
      </c>
      <c r="AG1635" s="162">
        <f>IF(SUMPRODUCT(($A$4:$A1635=A1635)*($V$4:$V1635=V1635))&gt;1,0,1)</f>
        <v>0</v>
      </c>
    </row>
    <row r="1636" spans="1:33" s="162" customFormat="1" ht="15" customHeight="1">
      <c r="A1636" s="162" t="s">
        <v>97</v>
      </c>
      <c r="B1636" s="162" t="s">
        <v>97</v>
      </c>
      <c r="C1636" s="162" t="s">
        <v>26</v>
      </c>
      <c r="E1636" s="162" t="s">
        <v>48</v>
      </c>
      <c r="F1636" s="162" t="s">
        <v>19</v>
      </c>
      <c r="G1636" s="162" t="str">
        <f>CHOOSE(MONTH(H1636), "Janvier", "Fevrier", "Mars", "Avril", "Mai", "Juin", "Juillet", "Aout", "Septembre", "Octobre", "Novembre", "Decembre")</f>
        <v>Mars</v>
      </c>
      <c r="H1636" s="153">
        <v>42809</v>
      </c>
      <c r="I1636" s="84" t="s">
        <v>1050</v>
      </c>
      <c r="J1636" s="162" t="s">
        <v>1032</v>
      </c>
      <c r="K1636" s="162" t="s">
        <v>1032</v>
      </c>
      <c r="L1636" s="72"/>
      <c r="M1636" s="80" t="str">
        <f>IFERROR(VLOOKUP(K1636,REFERENCES!R:S,2,FALSE),"")</f>
        <v>N/A</v>
      </c>
      <c r="N1636" s="75">
        <v>600</v>
      </c>
      <c r="O1636" s="75"/>
      <c r="P1636" s="75"/>
      <c r="Q1636" s="75"/>
      <c r="R1636" s="79"/>
      <c r="S1636" s="75">
        <v>600</v>
      </c>
      <c r="U1636" s="162" t="s">
        <v>20</v>
      </c>
      <c r="V1636" s="162" t="s">
        <v>551</v>
      </c>
      <c r="W1636" s="86"/>
      <c r="AA1636" s="162" t="s">
        <v>2671</v>
      </c>
      <c r="AB1636" s="162" t="str">
        <f>UPPER(LEFT(A1636,3)&amp;YEAR(H1636)&amp;MONTH(H1636)&amp;DAY((H1636))&amp;LEFT(U1636,2)&amp;LEFT(V1636,2)&amp;LEFT(W1636,2))</f>
        <v>MED2017315SUTI</v>
      </c>
      <c r="AC1636" s="162">
        <f>COUNTIF($AB$4:$AB$297,AB1636)</f>
        <v>0</v>
      </c>
      <c r="AD1636" s="162" t="str">
        <f>VLOOKUP(U1636,NIVEAUXADMIN!A:B,2,FALSE)</f>
        <v>HT07</v>
      </c>
      <c r="AE1636" s="162" t="str">
        <f>VLOOKUP(V1636,NIVEAUXADMIN!E:F,2,FALSE)</f>
        <v>HT07753</v>
      </c>
      <c r="AF1636" s="162" t="e">
        <f>VLOOKUP(W1636,NIVEAUXADMIN!I:J,2,FALSE)</f>
        <v>#N/A</v>
      </c>
      <c r="AG1636" s="162">
        <f>IF(SUMPRODUCT(($A$4:$A1636=A1636)*($V$4:$V1636=V1636))&gt;1,0,1)</f>
        <v>0</v>
      </c>
    </row>
    <row r="1637" spans="1:33" s="162" customFormat="1" ht="15" customHeight="1">
      <c r="A1637" s="162" t="s">
        <v>97</v>
      </c>
      <c r="B1637" s="162" t="s">
        <v>97</v>
      </c>
      <c r="C1637" s="162" t="s">
        <v>26</v>
      </c>
      <c r="E1637" s="162" t="s">
        <v>48</v>
      </c>
      <c r="F1637" s="162" t="s">
        <v>19</v>
      </c>
      <c r="G1637" s="162" t="str">
        <f>CHOOSE(MONTH(H1637), "Janvier", "Fevrier", "Mars", "Avril", "Mai", "Juin", "Juillet", "Aout", "Septembre", "Octobre", "Novembre", "Decembre")</f>
        <v>Mars</v>
      </c>
      <c r="H1637" s="153">
        <v>42809</v>
      </c>
      <c r="I1637" s="84" t="s">
        <v>1049</v>
      </c>
      <c r="J1637" s="162" t="s">
        <v>1053</v>
      </c>
      <c r="K1637" s="162" t="s">
        <v>1065</v>
      </c>
      <c r="L1637" s="72"/>
      <c r="M1637" s="80" t="str">
        <f>IFERROR(VLOOKUP(K1637,REFERENCES!R:S,2,FALSE),"")</f>
        <v>N/A</v>
      </c>
      <c r="N1637" s="75">
        <v>2000</v>
      </c>
      <c r="O1637" s="75"/>
      <c r="P1637" s="75"/>
      <c r="Q1637" s="75"/>
      <c r="R1637" s="79"/>
      <c r="S1637" s="75">
        <v>2000</v>
      </c>
      <c r="U1637" s="162" t="s">
        <v>20</v>
      </c>
      <c r="V1637" s="162" t="s">
        <v>542</v>
      </c>
      <c r="W1637" s="86"/>
      <c r="AA1637" s="162" t="s">
        <v>2672</v>
      </c>
      <c r="AB1637" s="162" t="str">
        <f>UPPER(LEFT(A1637,3)&amp;YEAR(H1637)&amp;MONTH(H1637)&amp;DAY((H1637))&amp;LEFT(U1637,2)&amp;LEFT(V1637,2)&amp;LEFT(W1637,2))</f>
        <v>MED2017315SURO</v>
      </c>
      <c r="AC1637" s="162">
        <f>COUNTIF($AB$4:$AB$297,AB1637)</f>
        <v>0</v>
      </c>
      <c r="AD1637" s="162" t="str">
        <f>VLOOKUP(U1637,NIVEAUXADMIN!A:B,2,FALSE)</f>
        <v>HT07</v>
      </c>
      <c r="AE1637" s="162" t="str">
        <f>VLOOKUP(V1637,NIVEAUXADMIN!E:F,2,FALSE)</f>
        <v>HT07743</v>
      </c>
      <c r="AF1637" s="162" t="e">
        <f>VLOOKUP(W1637,NIVEAUXADMIN!I:J,2,FALSE)</f>
        <v>#N/A</v>
      </c>
      <c r="AG1637" s="162">
        <f>IF(SUMPRODUCT(($A$4:$A1637=A1637)*($V$4:$V1637=V1637))&gt;1,0,1)</f>
        <v>1</v>
      </c>
    </row>
    <row r="1638" spans="1:33" s="162" customFormat="1" ht="15" customHeight="1">
      <c r="A1638" s="162" t="s">
        <v>97</v>
      </c>
      <c r="B1638" s="162" t="s">
        <v>97</v>
      </c>
      <c r="C1638" s="162" t="s">
        <v>26</v>
      </c>
      <c r="E1638" s="162" t="s">
        <v>48</v>
      </c>
      <c r="F1638" s="162" t="s">
        <v>19</v>
      </c>
      <c r="G1638" s="162" t="str">
        <f>CHOOSE(MONTH(H1638), "Janvier", "Fevrier", "Mars", "Avril", "Mai", "Juin", "Juillet", "Aout", "Septembre", "Octobre", "Novembre", "Decembre")</f>
        <v>Mars</v>
      </c>
      <c r="H1638" s="153">
        <v>42809</v>
      </c>
      <c r="I1638" s="84" t="s">
        <v>1050</v>
      </c>
      <c r="J1638" s="162" t="s">
        <v>1029</v>
      </c>
      <c r="K1638" s="162" t="s">
        <v>1247</v>
      </c>
      <c r="L1638" s="72" t="s">
        <v>2673</v>
      </c>
      <c r="M1638" s="80" t="str">
        <f>IFERROR(VLOOKUP(K1638,REFERENCES!R:S,2,FALSE),"")</f>
        <v>Nombre de personnes</v>
      </c>
      <c r="N1638" s="75">
        <v>600</v>
      </c>
      <c r="O1638" s="75"/>
      <c r="P1638" s="75"/>
      <c r="Q1638" s="75"/>
      <c r="R1638" s="79"/>
      <c r="S1638" s="75">
        <v>600</v>
      </c>
      <c r="U1638" s="162" t="s">
        <v>20</v>
      </c>
      <c r="V1638" s="162" t="s">
        <v>551</v>
      </c>
      <c r="W1638" s="86"/>
      <c r="AA1638" s="162" t="s">
        <v>2671</v>
      </c>
      <c r="AB1638" s="162" t="str">
        <f>UPPER(LEFT(A1638,3)&amp;YEAR(H1638)&amp;MONTH(H1638)&amp;DAY((H1638))&amp;LEFT(U1638,2)&amp;LEFT(V1638,2)&amp;LEFT(W1638,2))</f>
        <v>MED2017315SUTI</v>
      </c>
      <c r="AC1638" s="162">
        <f>COUNTIF($AB$4:$AB$297,AB1638)</f>
        <v>0</v>
      </c>
      <c r="AD1638" s="162" t="str">
        <f>VLOOKUP(U1638,NIVEAUXADMIN!A:B,2,FALSE)</f>
        <v>HT07</v>
      </c>
      <c r="AE1638" s="162" t="str">
        <f>VLOOKUP(V1638,NIVEAUXADMIN!E:F,2,FALSE)</f>
        <v>HT07753</v>
      </c>
      <c r="AF1638" s="162" t="e">
        <f>VLOOKUP(W1638,NIVEAUXADMIN!I:J,2,FALSE)</f>
        <v>#N/A</v>
      </c>
      <c r="AG1638" s="162">
        <f>IF(SUMPRODUCT(($A$4:$A1638=A1638)*($V$4:$V1638=V1638))&gt;1,0,1)</f>
        <v>0</v>
      </c>
    </row>
    <row r="1639" spans="1:33" s="162" customFormat="1" ht="15" customHeight="1">
      <c r="A1639" s="162" t="s">
        <v>97</v>
      </c>
      <c r="B1639" s="162" t="s">
        <v>97</v>
      </c>
      <c r="C1639" s="162" t="s">
        <v>26</v>
      </c>
      <c r="E1639" s="162" t="s">
        <v>48</v>
      </c>
      <c r="F1639" s="162" t="s">
        <v>19</v>
      </c>
      <c r="G1639" s="162" t="str">
        <f>CHOOSE(MONTH(H1639), "Janvier", "Fevrier", "Mars", "Avril", "Mai", "Juin", "Juillet", "Aout", "Septembre", "Octobre", "Novembre", "Decembre")</f>
        <v>Mars</v>
      </c>
      <c r="H1639" s="153">
        <v>42809</v>
      </c>
      <c r="I1639" s="84" t="s">
        <v>1050</v>
      </c>
      <c r="J1639" s="162" t="s">
        <v>1029</v>
      </c>
      <c r="K1639" s="162" t="s">
        <v>1247</v>
      </c>
      <c r="L1639" s="72" t="s">
        <v>2673</v>
      </c>
      <c r="M1639" s="80" t="str">
        <f>IFERROR(VLOOKUP(K1639,REFERENCES!R:S,2,FALSE),"")</f>
        <v>Nombre de personnes</v>
      </c>
      <c r="N1639" s="75">
        <v>2000</v>
      </c>
      <c r="O1639" s="75"/>
      <c r="P1639" s="75"/>
      <c r="Q1639" s="75"/>
      <c r="R1639" s="79"/>
      <c r="S1639" s="75">
        <v>2000</v>
      </c>
      <c r="U1639" s="162" t="s">
        <v>20</v>
      </c>
      <c r="V1639" s="162" t="s">
        <v>542</v>
      </c>
      <c r="W1639" s="86"/>
      <c r="AA1639" s="162" t="s">
        <v>2672</v>
      </c>
      <c r="AB1639" s="162" t="str">
        <f>UPPER(LEFT(A1639,3)&amp;YEAR(H1639)&amp;MONTH(H1639)&amp;DAY((H1639))&amp;LEFT(U1639,2)&amp;LEFT(V1639,2)&amp;LEFT(W1639,2))</f>
        <v>MED2017315SURO</v>
      </c>
      <c r="AC1639" s="162">
        <f>COUNTIF($AB$4:$AB$297,AB1639)</f>
        <v>0</v>
      </c>
      <c r="AD1639" s="162" t="str">
        <f>VLOOKUP(U1639,NIVEAUXADMIN!A:B,2,FALSE)</f>
        <v>HT07</v>
      </c>
      <c r="AE1639" s="162" t="str">
        <f>VLOOKUP(V1639,NIVEAUXADMIN!E:F,2,FALSE)</f>
        <v>HT07743</v>
      </c>
      <c r="AF1639" s="162" t="e">
        <f>VLOOKUP(W1639,NIVEAUXADMIN!I:J,2,FALSE)</f>
        <v>#N/A</v>
      </c>
      <c r="AG1639" s="162">
        <f>IF(SUMPRODUCT(($A$4:$A1639=A1639)*($V$4:$V1639=V1639))&gt;1,0,1)</f>
        <v>0</v>
      </c>
    </row>
    <row r="1640" spans="1:33" s="162" customFormat="1" ht="15" customHeight="1">
      <c r="A1640" s="162" t="s">
        <v>97</v>
      </c>
      <c r="B1640" s="162" t="s">
        <v>97</v>
      </c>
      <c r="C1640" s="162" t="s">
        <v>26</v>
      </c>
      <c r="F1640" s="162" t="s">
        <v>19</v>
      </c>
      <c r="G1640" s="162" t="s">
        <v>2921</v>
      </c>
      <c r="H1640" s="153" t="s">
        <v>1950</v>
      </c>
      <c r="I1640" s="84" t="s">
        <v>1050</v>
      </c>
      <c r="J1640" s="162" t="s">
        <v>1029</v>
      </c>
      <c r="L1640" s="72"/>
      <c r="M1640" s="80" t="str">
        <f>IFERROR(VLOOKUP(K1640,REFERENCES!R:S,2,FALSE),"")</f>
        <v/>
      </c>
      <c r="N1640" s="154">
        <v>275</v>
      </c>
      <c r="O1640" s="75"/>
      <c r="P1640" s="75"/>
      <c r="Q1640" s="75"/>
      <c r="R1640" s="79" t="s">
        <v>1875</v>
      </c>
      <c r="S1640" s="75">
        <v>275</v>
      </c>
      <c r="U1640" s="162" t="s">
        <v>20</v>
      </c>
      <c r="V1640" s="162" t="s">
        <v>551</v>
      </c>
      <c r="W1640" s="86" t="s">
        <v>1303</v>
      </c>
      <c r="AA1640" s="162" t="s">
        <v>2659</v>
      </c>
      <c r="AB1640" s="162" t="e">
        <f>UPPER(LEFT(A1640,3)&amp;YEAR(H1640)&amp;MONTH(H1640)&amp;DAY((H1640))&amp;LEFT(U1640,2)&amp;LEFT(V1640,2)&amp;LEFT(W1640,2))</f>
        <v>#VALUE!</v>
      </c>
      <c r="AC1640" s="162">
        <f>COUNTIF($AB$4:$AB$297,AB1640)</f>
        <v>72</v>
      </c>
      <c r="AD1640" s="162" t="str">
        <f>VLOOKUP(U1640,NIVEAUXADMIN!A:B,2,FALSE)</f>
        <v>HT07</v>
      </c>
      <c r="AE1640" s="162" t="str">
        <f>VLOOKUP(V1640,NIVEAUXADMIN!E:F,2,FALSE)</f>
        <v>HT07753</v>
      </c>
      <c r="AF1640" s="162" t="str">
        <f>VLOOKUP(W1640,NIVEAUXADMIN!I:J,2,FALSE)</f>
        <v>HT07753-01</v>
      </c>
      <c r="AG1640" s="162">
        <f>IF(SUMPRODUCT(($A$4:$A1640=A1640)*($V$4:$V1640=V1640))&gt;1,0,1)</f>
        <v>0</v>
      </c>
    </row>
    <row r="1641" spans="1:33" s="162" customFormat="1" ht="15" customHeight="1">
      <c r="A1641" s="162" t="s">
        <v>97</v>
      </c>
      <c r="B1641" s="162" t="s">
        <v>97</v>
      </c>
      <c r="C1641" s="162" t="s">
        <v>26</v>
      </c>
      <c r="F1641" s="162" t="s">
        <v>19</v>
      </c>
      <c r="G1641" s="162" t="s">
        <v>2921</v>
      </c>
      <c r="H1641" s="153" t="s">
        <v>1950</v>
      </c>
      <c r="I1641" s="84" t="s">
        <v>1050</v>
      </c>
      <c r="J1641" s="162" t="s">
        <v>1029</v>
      </c>
      <c r="L1641" s="72"/>
      <c r="M1641" s="80" t="str">
        <f>IFERROR(VLOOKUP(K1641,REFERENCES!R:S,2,FALSE),"")</f>
        <v/>
      </c>
      <c r="N1641" s="154">
        <v>660</v>
      </c>
      <c r="O1641" s="75"/>
      <c r="P1641" s="75"/>
      <c r="Q1641" s="75"/>
      <c r="R1641" s="79" t="s">
        <v>1875</v>
      </c>
      <c r="S1641" s="75">
        <v>660</v>
      </c>
      <c r="U1641" s="162" t="s">
        <v>20</v>
      </c>
      <c r="V1641" s="162" t="s">
        <v>551</v>
      </c>
      <c r="W1641" s="86" t="s">
        <v>1633</v>
      </c>
      <c r="AA1641" s="162" t="s">
        <v>2659</v>
      </c>
      <c r="AB1641" s="162" t="e">
        <f>UPPER(LEFT(A1641,3)&amp;YEAR(H1641)&amp;MONTH(H1641)&amp;DAY((H1641))&amp;LEFT(U1641,2)&amp;LEFT(V1641,2)&amp;LEFT(W1641,2))</f>
        <v>#VALUE!</v>
      </c>
      <c r="AC1641" s="162">
        <f>COUNTIF($AB$4:$AB$297,AB1641)</f>
        <v>72</v>
      </c>
      <c r="AD1641" s="162" t="str">
        <f>VLOOKUP(U1641,NIVEAUXADMIN!A:B,2,FALSE)</f>
        <v>HT07</v>
      </c>
      <c r="AE1641" s="162" t="str">
        <f>VLOOKUP(V1641,NIVEAUXADMIN!E:F,2,FALSE)</f>
        <v>HT07753</v>
      </c>
      <c r="AF1641" s="162" t="str">
        <f>VLOOKUP(W1641,NIVEAUXADMIN!I:J,2,FALSE)</f>
        <v>HT07753-04</v>
      </c>
      <c r="AG1641" s="162">
        <f>IF(SUMPRODUCT(($A$4:$A1641=A1641)*($V$4:$V1641=V1641))&gt;1,0,1)</f>
        <v>0</v>
      </c>
    </row>
    <row r="1642" spans="1:33" s="162" customFormat="1" ht="15" customHeight="1">
      <c r="A1642" s="162" t="s">
        <v>97</v>
      </c>
      <c r="B1642" s="162" t="s">
        <v>97</v>
      </c>
      <c r="C1642" s="162" t="s">
        <v>26</v>
      </c>
      <c r="F1642" s="162" t="s">
        <v>19</v>
      </c>
      <c r="G1642" s="162" t="s">
        <v>2921</v>
      </c>
      <c r="H1642" s="153" t="s">
        <v>1950</v>
      </c>
      <c r="I1642" s="84" t="s">
        <v>1050</v>
      </c>
      <c r="J1642" s="162" t="s">
        <v>1029</v>
      </c>
      <c r="L1642" s="72"/>
      <c r="M1642" s="80" t="str">
        <f>IFERROR(VLOOKUP(K1642,REFERENCES!R:S,2,FALSE),"")</f>
        <v/>
      </c>
      <c r="N1642" s="154">
        <v>305</v>
      </c>
      <c r="O1642" s="75"/>
      <c r="P1642" s="75"/>
      <c r="Q1642" s="75"/>
      <c r="R1642" s="79" t="s">
        <v>1875</v>
      </c>
      <c r="S1642" s="75">
        <v>305</v>
      </c>
      <c r="U1642" s="162" t="s">
        <v>20</v>
      </c>
      <c r="V1642" s="162" t="s">
        <v>551</v>
      </c>
      <c r="W1642" s="86" t="s">
        <v>1633</v>
      </c>
      <c r="AA1642" s="162" t="s">
        <v>2659</v>
      </c>
      <c r="AB1642" s="162" t="e">
        <f>UPPER(LEFT(A1642,3)&amp;YEAR(H1642)&amp;MONTH(H1642)&amp;DAY((H1642))&amp;LEFT(U1642,2)&amp;LEFT(V1642,2)&amp;LEFT(W1642,2))</f>
        <v>#VALUE!</v>
      </c>
      <c r="AC1642" s="162">
        <f>COUNTIF($AB$4:$AB$297,AB1642)</f>
        <v>72</v>
      </c>
      <c r="AD1642" s="162" t="str">
        <f>VLOOKUP(U1642,NIVEAUXADMIN!A:B,2,FALSE)</f>
        <v>HT07</v>
      </c>
      <c r="AE1642" s="162" t="str">
        <f>VLOOKUP(V1642,NIVEAUXADMIN!E:F,2,FALSE)</f>
        <v>HT07753</v>
      </c>
      <c r="AF1642" s="162" t="str">
        <f>VLOOKUP(W1642,NIVEAUXADMIN!I:J,2,FALSE)</f>
        <v>HT07753-04</v>
      </c>
      <c r="AG1642" s="162">
        <f>IF(SUMPRODUCT(($A$4:$A1642=A1642)*($V$4:$V1642=V1642))&gt;1,0,1)</f>
        <v>0</v>
      </c>
    </row>
    <row r="1643" spans="1:33" s="162" customFormat="1" ht="15" customHeight="1">
      <c r="A1643" s="162" t="s">
        <v>97</v>
      </c>
      <c r="B1643" s="162" t="s">
        <v>97</v>
      </c>
      <c r="C1643" s="162" t="s">
        <v>26</v>
      </c>
      <c r="F1643" s="162" t="s">
        <v>19</v>
      </c>
      <c r="G1643" s="162" t="s">
        <v>2921</v>
      </c>
      <c r="H1643" s="153" t="s">
        <v>1950</v>
      </c>
      <c r="I1643" s="84" t="s">
        <v>1049</v>
      </c>
      <c r="J1643" s="162" t="s">
        <v>1053</v>
      </c>
      <c r="K1643" s="162" t="s">
        <v>1064</v>
      </c>
      <c r="L1643" s="72" t="s">
        <v>2720</v>
      </c>
      <c r="M1643" s="80" t="str">
        <f>IFERROR(VLOOKUP(K1643,REFERENCES!R:S,2,FALSE),"")</f>
        <v>Nombre</v>
      </c>
      <c r="N1643" s="154">
        <v>660</v>
      </c>
      <c r="O1643" s="75"/>
      <c r="P1643" s="75"/>
      <c r="Q1643" s="75"/>
      <c r="R1643" s="79" t="s">
        <v>1875</v>
      </c>
      <c r="S1643" s="75">
        <v>660</v>
      </c>
      <c r="U1643" s="162" t="s">
        <v>20</v>
      </c>
      <c r="V1643" s="162" t="s">
        <v>551</v>
      </c>
      <c r="W1643" s="86" t="s">
        <v>1633</v>
      </c>
      <c r="AA1643" s="162" t="s">
        <v>2660</v>
      </c>
      <c r="AB1643" s="162" t="e">
        <f>UPPER(LEFT(A1643,3)&amp;YEAR(H1643)&amp;MONTH(H1643)&amp;DAY((H1643))&amp;LEFT(U1643,2)&amp;LEFT(V1643,2)&amp;LEFT(W1643,2))</f>
        <v>#VALUE!</v>
      </c>
      <c r="AC1643" s="162">
        <f>COUNTIF($AB$4:$AB$297,AB1643)</f>
        <v>72</v>
      </c>
      <c r="AD1643" s="162" t="str">
        <f>VLOOKUP(U1643,NIVEAUXADMIN!A:B,2,FALSE)</f>
        <v>HT07</v>
      </c>
      <c r="AE1643" s="162" t="str">
        <f>VLOOKUP(V1643,NIVEAUXADMIN!E:F,2,FALSE)</f>
        <v>HT07753</v>
      </c>
      <c r="AF1643" s="162" t="str">
        <f>VLOOKUP(W1643,NIVEAUXADMIN!I:J,2,FALSE)</f>
        <v>HT07753-04</v>
      </c>
      <c r="AG1643" s="162">
        <f>IF(SUMPRODUCT(($A$4:$A1643=A1643)*($V$4:$V1643=V1643))&gt;1,0,1)</f>
        <v>0</v>
      </c>
    </row>
    <row r="1644" spans="1:33" s="162" customFormat="1" ht="15" customHeight="1">
      <c r="A1644" s="162" t="s">
        <v>97</v>
      </c>
      <c r="B1644" s="162" t="s">
        <v>97</v>
      </c>
      <c r="C1644" s="162" t="s">
        <v>26</v>
      </c>
      <c r="F1644" s="162" t="s">
        <v>19</v>
      </c>
      <c r="G1644" s="162" t="s">
        <v>2921</v>
      </c>
      <c r="H1644" s="153" t="s">
        <v>1950</v>
      </c>
      <c r="I1644" s="84" t="s">
        <v>1049</v>
      </c>
      <c r="J1644" s="162" t="s">
        <v>1053</v>
      </c>
      <c r="K1644" s="162" t="s">
        <v>1064</v>
      </c>
      <c r="L1644" s="72" t="s">
        <v>2720</v>
      </c>
      <c r="M1644" s="80" t="str">
        <f>IFERROR(VLOOKUP(K1644,REFERENCES!R:S,2,FALSE),"")</f>
        <v>Nombre</v>
      </c>
      <c r="N1644" s="154">
        <v>305</v>
      </c>
      <c r="O1644" s="75"/>
      <c r="P1644" s="75"/>
      <c r="Q1644" s="75"/>
      <c r="R1644" s="79" t="s">
        <v>1875</v>
      </c>
      <c r="S1644" s="75">
        <v>305</v>
      </c>
      <c r="U1644" s="162" t="s">
        <v>20</v>
      </c>
      <c r="V1644" s="162" t="s">
        <v>551</v>
      </c>
      <c r="W1644" s="86" t="s">
        <v>1633</v>
      </c>
      <c r="AA1644" s="162" t="s">
        <v>2660</v>
      </c>
      <c r="AB1644" s="162" t="e">
        <f>UPPER(LEFT(A1644,3)&amp;YEAR(H1644)&amp;MONTH(H1644)&amp;DAY((H1644))&amp;LEFT(U1644,2)&amp;LEFT(V1644,2)&amp;LEFT(W1644,2))</f>
        <v>#VALUE!</v>
      </c>
      <c r="AC1644" s="162">
        <f>COUNTIF($AB$4:$AB$297,AB1644)</f>
        <v>72</v>
      </c>
      <c r="AD1644" s="162" t="str">
        <f>VLOOKUP(U1644,NIVEAUXADMIN!A:B,2,FALSE)</f>
        <v>HT07</v>
      </c>
      <c r="AE1644" s="162" t="str">
        <f>VLOOKUP(V1644,NIVEAUXADMIN!E:F,2,FALSE)</f>
        <v>HT07753</v>
      </c>
      <c r="AF1644" s="162" t="str">
        <f>VLOOKUP(W1644,NIVEAUXADMIN!I:J,2,FALSE)</f>
        <v>HT07753-04</v>
      </c>
      <c r="AG1644" s="162">
        <f>IF(SUMPRODUCT(($A$4:$A1644=A1644)*($V$4:$V1644=V1644))&gt;1,0,1)</f>
        <v>0</v>
      </c>
    </row>
    <row r="1645" spans="1:33" s="162" customFormat="1" ht="15" customHeight="1">
      <c r="A1645" s="162" t="s">
        <v>2709</v>
      </c>
      <c r="B1645" s="162" t="s">
        <v>2710</v>
      </c>
      <c r="C1645" s="162" t="s">
        <v>26</v>
      </c>
      <c r="F1645" s="162" t="s">
        <v>16</v>
      </c>
      <c r="G1645" s="162" t="str">
        <f>CHOOSE(MONTH(H1645), "Janvier", "Fevrier", "Mars", "Avril", "Mai", "Juin", "Juillet", "Aout", "Septembre", "Octobre", "Novembre", "Decembre")</f>
        <v>Octobre</v>
      </c>
      <c r="H1645" s="153">
        <v>42665</v>
      </c>
      <c r="I1645" s="84" t="s">
        <v>1051</v>
      </c>
      <c r="J1645" s="162" t="s">
        <v>1052</v>
      </c>
      <c r="K1645" s="162" t="s">
        <v>1065</v>
      </c>
      <c r="L1645" s="72" t="s">
        <v>2648</v>
      </c>
      <c r="M1645" s="80" t="str">
        <f>IFERROR(VLOOKUP(K1645,REFERENCES!R:S,2,FALSE),"")</f>
        <v>N/A</v>
      </c>
      <c r="N1645" s="75"/>
      <c r="O1645" s="75"/>
      <c r="P1645" s="75"/>
      <c r="Q1645" s="75"/>
      <c r="R1645" s="79"/>
      <c r="S1645" s="75">
        <v>660</v>
      </c>
      <c r="U1645" s="162" t="s">
        <v>20</v>
      </c>
      <c r="V1645" s="162" t="s">
        <v>520</v>
      </c>
      <c r="W1645" s="86" t="s">
        <v>1382</v>
      </c>
      <c r="X1645" s="162" t="s">
        <v>2642</v>
      </c>
      <c r="AA1645" s="162" t="s">
        <v>2629</v>
      </c>
      <c r="AB1645" s="162" t="str">
        <f>UPPER(LEFT(A1645,3)&amp;YEAR(H1645)&amp;MONTH(H1645)&amp;DAY((H1645))&amp;LEFT(U1645,2)&amp;LEFT(V1645,2)&amp;LEFT(W1645,2))</f>
        <v>MED20161022SUCH1È</v>
      </c>
      <c r="AC1645" s="162">
        <f>COUNTIF($AB$4:$AB$297,AB1645)</f>
        <v>0</v>
      </c>
      <c r="AD1645" s="162" t="str">
        <f>VLOOKUP(U1645,NIVEAUXADMIN!A:B,2,FALSE)</f>
        <v>HT07</v>
      </c>
      <c r="AE1645" s="162" t="str">
        <f>VLOOKUP(V1645,NIVEAUXADMIN!E:F,2,FALSE)</f>
        <v>HT07751</v>
      </c>
      <c r="AF1645" s="162" t="str">
        <f>VLOOKUP(W1645,NIVEAUXADMIN!I:J,2,FALSE)</f>
        <v>HT07751-01</v>
      </c>
      <c r="AG1645" s="162">
        <f>IF(SUMPRODUCT(($A$4:$A1645=A1645)*($V$4:$V1645=V1645))&gt;1,0,1)</f>
        <v>1</v>
      </c>
    </row>
    <row r="1646" spans="1:33" s="162" customFormat="1" ht="15" customHeight="1">
      <c r="A1646" s="162" t="s">
        <v>2709</v>
      </c>
      <c r="B1646" s="162" t="s">
        <v>2710</v>
      </c>
      <c r="C1646" s="162" t="s">
        <v>26</v>
      </c>
      <c r="F1646" s="162" t="s">
        <v>16</v>
      </c>
      <c r="G1646" s="162" t="str">
        <f>CHOOSE(MONTH(H1646), "Janvier", "Fevrier", "Mars", "Avril", "Mai", "Juin", "Juillet", "Aout", "Septembre", "Octobre", "Novembre", "Decembre")</f>
        <v>Octobre</v>
      </c>
      <c r="H1646" s="153">
        <v>42665</v>
      </c>
      <c r="I1646" s="84" t="s">
        <v>1051</v>
      </c>
      <c r="J1646" s="162" t="s">
        <v>1052</v>
      </c>
      <c r="K1646" s="162" t="s">
        <v>1054</v>
      </c>
      <c r="L1646" s="72" t="s">
        <v>2630</v>
      </c>
      <c r="M1646" s="80" t="str">
        <f>IFERROR(VLOOKUP(K1646,REFERENCES!R:S,2,FALSE),"")</f>
        <v>Nombre</v>
      </c>
      <c r="N1646" s="75">
        <v>1320</v>
      </c>
      <c r="O1646" s="75"/>
      <c r="P1646" s="75"/>
      <c r="Q1646" s="75"/>
      <c r="R1646" s="79"/>
      <c r="S1646" s="75">
        <v>660</v>
      </c>
      <c r="U1646" s="162" t="s">
        <v>20</v>
      </c>
      <c r="V1646" s="162" t="s">
        <v>520</v>
      </c>
      <c r="W1646" s="86" t="s">
        <v>1382</v>
      </c>
      <c r="X1646" s="162" t="s">
        <v>2642</v>
      </c>
      <c r="AB1646" s="162" t="str">
        <f>UPPER(LEFT(A1646,3)&amp;YEAR(H1646)&amp;MONTH(H1646)&amp;DAY((H1646))&amp;LEFT(U1646,2)&amp;LEFT(V1646,2)&amp;LEFT(W1646,2))</f>
        <v>MED20161022SUCH1È</v>
      </c>
      <c r="AC1646" s="162">
        <f>COUNTIF($AB$4:$AB$297,AB1646)</f>
        <v>0</v>
      </c>
      <c r="AD1646" s="162" t="str">
        <f>VLOOKUP(U1646,NIVEAUXADMIN!A:B,2,FALSE)</f>
        <v>HT07</v>
      </c>
      <c r="AE1646" s="162" t="str">
        <f>VLOOKUP(V1646,NIVEAUXADMIN!E:F,2,FALSE)</f>
        <v>HT07751</v>
      </c>
      <c r="AF1646" s="162" t="str">
        <f>VLOOKUP(W1646,NIVEAUXADMIN!I:J,2,FALSE)</f>
        <v>HT07751-01</v>
      </c>
      <c r="AG1646" s="162">
        <f>IF(SUMPRODUCT(($A$4:$A1646=A1646)*($V$4:$V1646=V1646))&gt;1,0,1)</f>
        <v>0</v>
      </c>
    </row>
    <row r="1647" spans="1:33" s="162" customFormat="1" ht="15" customHeight="1">
      <c r="A1647" s="162" t="s">
        <v>2709</v>
      </c>
      <c r="B1647" s="162" t="s">
        <v>2710</v>
      </c>
      <c r="C1647" s="162" t="s">
        <v>26</v>
      </c>
      <c r="F1647" s="162" t="s">
        <v>16</v>
      </c>
      <c r="G1647" s="162" t="str">
        <f>CHOOSE(MONTH(H1647), "Janvier", "Fevrier", "Mars", "Avril", "Mai", "Juin", "Juillet", "Aout", "Septembre", "Octobre", "Novembre", "Decembre")</f>
        <v>Octobre</v>
      </c>
      <c r="H1647" s="153">
        <v>42665</v>
      </c>
      <c r="I1647" s="84" t="s">
        <v>1051</v>
      </c>
      <c r="J1647" s="162" t="s">
        <v>1052</v>
      </c>
      <c r="K1647" s="162" t="s">
        <v>1056</v>
      </c>
      <c r="L1647" s="72" t="s">
        <v>2630</v>
      </c>
      <c r="M1647" s="80" t="str">
        <f>IFERROR(VLOOKUP(K1647,REFERENCES!R:S,2,FALSE),"")</f>
        <v>Nombre</v>
      </c>
      <c r="N1647" s="75">
        <v>1320</v>
      </c>
      <c r="O1647" s="75"/>
      <c r="P1647" s="75"/>
      <c r="Q1647" s="75"/>
      <c r="R1647" s="79"/>
      <c r="S1647" s="75">
        <v>660</v>
      </c>
      <c r="U1647" s="162" t="s">
        <v>20</v>
      </c>
      <c r="V1647" s="162" t="s">
        <v>520</v>
      </c>
      <c r="W1647" s="86" t="s">
        <v>1382</v>
      </c>
      <c r="X1647" s="162" t="s">
        <v>2642</v>
      </c>
      <c r="AB1647" s="162" t="str">
        <f>UPPER(LEFT(A1647,3)&amp;YEAR(H1647)&amp;MONTH(H1647)&amp;DAY((H1647))&amp;LEFT(U1647,2)&amp;LEFT(V1647,2)&amp;LEFT(W1647,2))</f>
        <v>MED20161022SUCH1È</v>
      </c>
      <c r="AC1647" s="162">
        <f>COUNTIF($AB$4:$AB$297,AB1647)</f>
        <v>0</v>
      </c>
      <c r="AD1647" s="162" t="str">
        <f>VLOOKUP(U1647,NIVEAUXADMIN!A:B,2,FALSE)</f>
        <v>HT07</v>
      </c>
      <c r="AE1647" s="162" t="str">
        <f>VLOOKUP(V1647,NIVEAUXADMIN!E:F,2,FALSE)</f>
        <v>HT07751</v>
      </c>
      <c r="AF1647" s="162" t="str">
        <f>VLOOKUP(W1647,NIVEAUXADMIN!I:J,2,FALSE)</f>
        <v>HT07751-01</v>
      </c>
      <c r="AG1647" s="162">
        <f>IF(SUMPRODUCT(($A$4:$A1647=A1647)*($V$4:$V1647=V1647))&gt;1,0,1)</f>
        <v>0</v>
      </c>
    </row>
    <row r="1648" spans="1:33" s="162" customFormat="1" ht="15" customHeight="1">
      <c r="A1648" s="162" t="s">
        <v>2709</v>
      </c>
      <c r="B1648" s="162" t="s">
        <v>2710</v>
      </c>
      <c r="C1648" s="162" t="s">
        <v>26</v>
      </c>
      <c r="F1648" s="162" t="s">
        <v>16</v>
      </c>
      <c r="G1648" s="162" t="str">
        <f>CHOOSE(MONTH(H1648), "Janvier", "Fevrier", "Mars", "Avril", "Mai", "Juin", "Juillet", "Aout", "Septembre", "Octobre", "Novembre", "Decembre")</f>
        <v>Octobre</v>
      </c>
      <c r="H1648" s="153">
        <v>42665</v>
      </c>
      <c r="I1648" s="84" t="s">
        <v>1051</v>
      </c>
      <c r="J1648" s="162" t="s">
        <v>1052</v>
      </c>
      <c r="K1648" s="162" t="s">
        <v>1059</v>
      </c>
      <c r="L1648" s="72" t="s">
        <v>2631</v>
      </c>
      <c r="M1648" s="80" t="str">
        <f>IFERROR(VLOOKUP(K1648,REFERENCES!R:S,2,FALSE),"")</f>
        <v>Nombre</v>
      </c>
      <c r="N1648" s="75">
        <v>132000</v>
      </c>
      <c r="O1648" s="75"/>
      <c r="P1648" s="75"/>
      <c r="Q1648" s="75"/>
      <c r="R1648" s="79"/>
      <c r="S1648" s="75">
        <v>660</v>
      </c>
      <c r="U1648" s="162" t="s">
        <v>20</v>
      </c>
      <c r="V1648" s="162" t="s">
        <v>520</v>
      </c>
      <c r="W1648" s="86" t="s">
        <v>1382</v>
      </c>
      <c r="X1648" s="162" t="s">
        <v>2642</v>
      </c>
      <c r="AB1648" s="162" t="str">
        <f>UPPER(LEFT(A1648,3)&amp;YEAR(H1648)&amp;MONTH(H1648)&amp;DAY((H1648))&amp;LEFT(U1648,2)&amp;LEFT(V1648,2)&amp;LEFT(W1648,2))</f>
        <v>MED20161022SUCH1È</v>
      </c>
      <c r="AC1648" s="162">
        <f>COUNTIF($AB$4:$AB$297,AB1648)</f>
        <v>0</v>
      </c>
      <c r="AD1648" s="162" t="str">
        <f>VLOOKUP(U1648,NIVEAUXADMIN!A:B,2,FALSE)</f>
        <v>HT07</v>
      </c>
      <c r="AE1648" s="162" t="str">
        <f>VLOOKUP(V1648,NIVEAUXADMIN!E:F,2,FALSE)</f>
        <v>HT07751</v>
      </c>
      <c r="AF1648" s="162" t="str">
        <f>VLOOKUP(W1648,NIVEAUXADMIN!I:J,2,FALSE)</f>
        <v>HT07751-01</v>
      </c>
      <c r="AG1648" s="162">
        <f>IF(SUMPRODUCT(($A$4:$A1648=A1648)*($V$4:$V1648=V1648))&gt;1,0,1)</f>
        <v>0</v>
      </c>
    </row>
    <row r="1649" spans="1:33" s="162" customFormat="1" ht="15" customHeight="1">
      <c r="A1649" s="162" t="s">
        <v>2709</v>
      </c>
      <c r="B1649" s="162" t="s">
        <v>2710</v>
      </c>
      <c r="C1649" s="162" t="s">
        <v>26</v>
      </c>
      <c r="F1649" s="162" t="s">
        <v>16</v>
      </c>
      <c r="G1649" s="162" t="str">
        <f>CHOOSE(MONTH(H1649), "Janvier", "Fevrier", "Mars", "Avril", "Mai", "Juin", "Juillet", "Aout", "Septembre", "Octobre", "Novembre", "Decembre")</f>
        <v>Octobre</v>
      </c>
      <c r="H1649" s="153">
        <v>42665</v>
      </c>
      <c r="I1649" s="84" t="s">
        <v>1049</v>
      </c>
      <c r="J1649" s="162" t="s">
        <v>1053</v>
      </c>
      <c r="K1649" s="162" t="s">
        <v>1185</v>
      </c>
      <c r="L1649" s="72" t="s">
        <v>2632</v>
      </c>
      <c r="M1649" s="80" t="str">
        <f>IFERROR(VLOOKUP(K1649,REFERENCES!R:S,2,FALSE),"")</f>
        <v>Nombre</v>
      </c>
      <c r="N1649" s="75">
        <v>66</v>
      </c>
      <c r="O1649" s="75"/>
      <c r="P1649" s="75"/>
      <c r="Q1649" s="75"/>
      <c r="R1649" s="79"/>
      <c r="S1649" s="75">
        <v>660</v>
      </c>
      <c r="U1649" s="162" t="s">
        <v>20</v>
      </c>
      <c r="V1649" s="162" t="s">
        <v>520</v>
      </c>
      <c r="W1649" s="86" t="s">
        <v>1382</v>
      </c>
      <c r="X1649" s="162" t="s">
        <v>2642</v>
      </c>
      <c r="AB1649" s="162" t="str">
        <f>UPPER(LEFT(A1649,3)&amp;YEAR(H1649)&amp;MONTH(H1649)&amp;DAY((H1649))&amp;LEFT(U1649,2)&amp;LEFT(V1649,2)&amp;LEFT(W1649,2))</f>
        <v>MED20161022SUCH1È</v>
      </c>
      <c r="AC1649" s="162">
        <f>COUNTIF($AB$4:$AB$297,AB1649)</f>
        <v>0</v>
      </c>
      <c r="AD1649" s="162" t="str">
        <f>VLOOKUP(U1649,NIVEAUXADMIN!A:B,2,FALSE)</f>
        <v>HT07</v>
      </c>
      <c r="AE1649" s="162" t="str">
        <f>VLOOKUP(V1649,NIVEAUXADMIN!E:F,2,FALSE)</f>
        <v>HT07751</v>
      </c>
      <c r="AF1649" s="162" t="str">
        <f>VLOOKUP(W1649,NIVEAUXADMIN!I:J,2,FALSE)</f>
        <v>HT07751-01</v>
      </c>
      <c r="AG1649" s="162">
        <f>IF(SUMPRODUCT(($A$4:$A1649=A1649)*($V$4:$V1649=V1649))&gt;1,0,1)</f>
        <v>0</v>
      </c>
    </row>
    <row r="1650" spans="1:33" s="162" customFormat="1" ht="15" customHeight="1">
      <c r="A1650" s="162" t="s">
        <v>2709</v>
      </c>
      <c r="B1650" s="162" t="s">
        <v>2710</v>
      </c>
      <c r="C1650" s="162" t="s">
        <v>26</v>
      </c>
      <c r="F1650" s="162" t="s">
        <v>16</v>
      </c>
      <c r="G1650" s="162" t="str">
        <f>CHOOSE(MONTH(H1650), "Janvier", "Fevrier", "Mars", "Avril", "Mai", "Juin", "Juillet", "Aout", "Septembre", "Octobre", "Novembre", "Decembre")</f>
        <v>Octobre</v>
      </c>
      <c r="H1650" s="153">
        <v>42674</v>
      </c>
      <c r="I1650" s="84" t="s">
        <v>1051</v>
      </c>
      <c r="J1650" s="162" t="s">
        <v>1052</v>
      </c>
      <c r="K1650" s="162" t="s">
        <v>1065</v>
      </c>
      <c r="L1650" s="72" t="s">
        <v>2648</v>
      </c>
      <c r="M1650" s="80" t="str">
        <f>IFERROR(VLOOKUP(K1650,REFERENCES!R:S,2,FALSE),"")</f>
        <v>N/A</v>
      </c>
      <c r="N1650" s="75"/>
      <c r="O1650" s="75"/>
      <c r="P1650" s="75"/>
      <c r="Q1650" s="75"/>
      <c r="R1650" s="79"/>
      <c r="S1650" s="75">
        <v>670</v>
      </c>
      <c r="U1650" s="162" t="s">
        <v>20</v>
      </c>
      <c r="V1650" s="162" t="s">
        <v>520</v>
      </c>
      <c r="W1650" s="86" t="s">
        <v>1382</v>
      </c>
      <c r="X1650" s="162" t="s">
        <v>2643</v>
      </c>
      <c r="AA1650" s="162" t="s">
        <v>2629</v>
      </c>
      <c r="AB1650" s="162" t="str">
        <f>UPPER(LEFT(A1650,3)&amp;YEAR(H1650)&amp;MONTH(H1650)&amp;DAY((H1650))&amp;LEFT(U1650,2)&amp;LEFT(V1650,2)&amp;LEFT(W1650,2))</f>
        <v>MED20161031SUCH1È</v>
      </c>
      <c r="AC1650" s="162">
        <f>COUNTIF($AB$4:$AB$297,AB1650)</f>
        <v>0</v>
      </c>
      <c r="AD1650" s="162" t="str">
        <f>VLOOKUP(U1650,NIVEAUXADMIN!A:B,2,FALSE)</f>
        <v>HT07</v>
      </c>
      <c r="AE1650" s="162" t="str">
        <f>VLOOKUP(V1650,NIVEAUXADMIN!E:F,2,FALSE)</f>
        <v>HT07751</v>
      </c>
      <c r="AF1650" s="162" t="str">
        <f>VLOOKUP(W1650,NIVEAUXADMIN!I:J,2,FALSE)</f>
        <v>HT07751-01</v>
      </c>
      <c r="AG1650" s="162">
        <f>IF(SUMPRODUCT(($A$4:$A1650=A1650)*($V$4:$V1650=V1650))&gt;1,0,1)</f>
        <v>0</v>
      </c>
    </row>
    <row r="1651" spans="1:33" s="162" customFormat="1" ht="15" customHeight="1">
      <c r="A1651" s="162" t="s">
        <v>2709</v>
      </c>
      <c r="B1651" s="162" t="s">
        <v>2710</v>
      </c>
      <c r="C1651" s="162" t="s">
        <v>26</v>
      </c>
      <c r="F1651" s="162" t="s">
        <v>16</v>
      </c>
      <c r="G1651" s="162" t="str">
        <f>CHOOSE(MONTH(H1651), "Janvier", "Fevrier", "Mars", "Avril", "Mai", "Juin", "Juillet", "Aout", "Septembre", "Octobre", "Novembre", "Decembre")</f>
        <v>Octobre</v>
      </c>
      <c r="H1651" s="153">
        <v>42674</v>
      </c>
      <c r="I1651" s="84" t="s">
        <v>1051</v>
      </c>
      <c r="J1651" s="162" t="s">
        <v>1052</v>
      </c>
      <c r="K1651" s="162" t="s">
        <v>1054</v>
      </c>
      <c r="L1651" s="72" t="s">
        <v>2630</v>
      </c>
      <c r="M1651" s="80" t="str">
        <f>IFERROR(VLOOKUP(K1651,REFERENCES!R:S,2,FALSE),"")</f>
        <v>Nombre</v>
      </c>
      <c r="N1651" s="75">
        <v>1340</v>
      </c>
      <c r="O1651" s="75"/>
      <c r="P1651" s="75"/>
      <c r="Q1651" s="75"/>
      <c r="R1651" s="79"/>
      <c r="S1651" s="75">
        <v>670</v>
      </c>
      <c r="U1651" s="162" t="s">
        <v>20</v>
      </c>
      <c r="V1651" s="162" t="s">
        <v>520</v>
      </c>
      <c r="W1651" s="86" t="s">
        <v>1382</v>
      </c>
      <c r="X1651" s="162" t="s">
        <v>2643</v>
      </c>
      <c r="AB1651" s="162" t="str">
        <f>UPPER(LEFT(A1651,3)&amp;YEAR(H1651)&amp;MONTH(H1651)&amp;DAY((H1651))&amp;LEFT(U1651,2)&amp;LEFT(V1651,2)&amp;LEFT(W1651,2))</f>
        <v>MED20161031SUCH1È</v>
      </c>
      <c r="AC1651" s="162">
        <f>COUNTIF($AB$4:$AB$297,AB1651)</f>
        <v>0</v>
      </c>
      <c r="AD1651" s="162" t="str">
        <f>VLOOKUP(U1651,NIVEAUXADMIN!A:B,2,FALSE)</f>
        <v>HT07</v>
      </c>
      <c r="AE1651" s="162" t="str">
        <f>VLOOKUP(V1651,NIVEAUXADMIN!E:F,2,FALSE)</f>
        <v>HT07751</v>
      </c>
      <c r="AF1651" s="162" t="str">
        <f>VLOOKUP(W1651,NIVEAUXADMIN!I:J,2,FALSE)</f>
        <v>HT07751-01</v>
      </c>
      <c r="AG1651" s="162">
        <f>IF(SUMPRODUCT(($A$4:$A1651=A1651)*($V$4:$V1651=V1651))&gt;1,0,1)</f>
        <v>0</v>
      </c>
    </row>
    <row r="1652" spans="1:33" s="162" customFormat="1" ht="15" customHeight="1">
      <c r="A1652" s="162" t="s">
        <v>2709</v>
      </c>
      <c r="B1652" s="162" t="s">
        <v>2710</v>
      </c>
      <c r="C1652" s="162" t="s">
        <v>26</v>
      </c>
      <c r="F1652" s="162" t="s">
        <v>16</v>
      </c>
      <c r="G1652" s="162" t="str">
        <f>CHOOSE(MONTH(H1652), "Janvier", "Fevrier", "Mars", "Avril", "Mai", "Juin", "Juillet", "Aout", "Septembre", "Octobre", "Novembre", "Decembre")</f>
        <v>Octobre</v>
      </c>
      <c r="H1652" s="153">
        <v>42674</v>
      </c>
      <c r="I1652" s="84" t="s">
        <v>1051</v>
      </c>
      <c r="J1652" s="162" t="s">
        <v>1052</v>
      </c>
      <c r="K1652" s="162" t="s">
        <v>1056</v>
      </c>
      <c r="L1652" s="72" t="s">
        <v>2630</v>
      </c>
      <c r="M1652" s="80" t="str">
        <f>IFERROR(VLOOKUP(K1652,REFERENCES!R:S,2,FALSE),"")</f>
        <v>Nombre</v>
      </c>
      <c r="N1652" s="75">
        <v>1340</v>
      </c>
      <c r="O1652" s="75"/>
      <c r="P1652" s="75"/>
      <c r="Q1652" s="75"/>
      <c r="R1652" s="79"/>
      <c r="S1652" s="75">
        <v>670</v>
      </c>
      <c r="U1652" s="162" t="s">
        <v>20</v>
      </c>
      <c r="V1652" s="162" t="s">
        <v>520</v>
      </c>
      <c r="W1652" s="86" t="s">
        <v>1382</v>
      </c>
      <c r="X1652" s="162" t="s">
        <v>2643</v>
      </c>
      <c r="AB1652" s="162" t="str">
        <f>UPPER(LEFT(A1652,3)&amp;YEAR(H1652)&amp;MONTH(H1652)&amp;DAY((H1652))&amp;LEFT(U1652,2)&amp;LEFT(V1652,2)&amp;LEFT(W1652,2))</f>
        <v>MED20161031SUCH1È</v>
      </c>
      <c r="AC1652" s="162">
        <f>COUNTIF($AB$4:$AB$297,AB1652)</f>
        <v>0</v>
      </c>
      <c r="AD1652" s="162" t="str">
        <f>VLOOKUP(U1652,NIVEAUXADMIN!A:B,2,FALSE)</f>
        <v>HT07</v>
      </c>
      <c r="AE1652" s="162" t="str">
        <f>VLOOKUP(V1652,NIVEAUXADMIN!E:F,2,FALSE)</f>
        <v>HT07751</v>
      </c>
      <c r="AF1652" s="162" t="str">
        <f>VLOOKUP(W1652,NIVEAUXADMIN!I:J,2,FALSE)</f>
        <v>HT07751-01</v>
      </c>
      <c r="AG1652" s="162">
        <f>IF(SUMPRODUCT(($A$4:$A1652=A1652)*($V$4:$V1652=V1652))&gt;1,0,1)</f>
        <v>0</v>
      </c>
    </row>
    <row r="1653" spans="1:33" s="162" customFormat="1" ht="15" customHeight="1">
      <c r="A1653" s="162" t="s">
        <v>2709</v>
      </c>
      <c r="B1653" s="162" t="s">
        <v>2710</v>
      </c>
      <c r="C1653" s="162" t="s">
        <v>26</v>
      </c>
      <c r="F1653" s="162" t="s">
        <v>16</v>
      </c>
      <c r="G1653" s="162" t="str">
        <f>CHOOSE(MONTH(H1653), "Janvier", "Fevrier", "Mars", "Avril", "Mai", "Juin", "Juillet", "Aout", "Septembre", "Octobre", "Novembre", "Decembre")</f>
        <v>Octobre</v>
      </c>
      <c r="H1653" s="153">
        <v>42674</v>
      </c>
      <c r="I1653" s="84" t="s">
        <v>1051</v>
      </c>
      <c r="J1653" s="162" t="s">
        <v>1052</v>
      </c>
      <c r="K1653" s="162" t="s">
        <v>1059</v>
      </c>
      <c r="L1653" s="72" t="s">
        <v>2631</v>
      </c>
      <c r="M1653" s="80" t="str">
        <f>IFERROR(VLOOKUP(K1653,REFERENCES!R:S,2,FALSE),"")</f>
        <v>Nombre</v>
      </c>
      <c r="N1653" s="75">
        <v>134000</v>
      </c>
      <c r="O1653" s="75"/>
      <c r="P1653" s="75"/>
      <c r="Q1653" s="75"/>
      <c r="R1653" s="79"/>
      <c r="S1653" s="75">
        <v>670</v>
      </c>
      <c r="U1653" s="162" t="s">
        <v>20</v>
      </c>
      <c r="V1653" s="162" t="s">
        <v>520</v>
      </c>
      <c r="W1653" s="86" t="s">
        <v>1382</v>
      </c>
      <c r="X1653" s="162" t="s">
        <v>2643</v>
      </c>
      <c r="AB1653" s="162" t="str">
        <f>UPPER(LEFT(A1653,3)&amp;YEAR(H1653)&amp;MONTH(H1653)&amp;DAY((H1653))&amp;LEFT(U1653,2)&amp;LEFT(V1653,2)&amp;LEFT(W1653,2))</f>
        <v>MED20161031SUCH1È</v>
      </c>
      <c r="AC1653" s="162">
        <f>COUNTIF($AB$4:$AB$297,AB1653)</f>
        <v>0</v>
      </c>
      <c r="AD1653" s="162" t="str">
        <f>VLOOKUP(U1653,NIVEAUXADMIN!A:B,2,FALSE)</f>
        <v>HT07</v>
      </c>
      <c r="AE1653" s="162" t="str">
        <f>VLOOKUP(V1653,NIVEAUXADMIN!E:F,2,FALSE)</f>
        <v>HT07751</v>
      </c>
      <c r="AF1653" s="162" t="str">
        <f>VLOOKUP(W1653,NIVEAUXADMIN!I:J,2,FALSE)</f>
        <v>HT07751-01</v>
      </c>
      <c r="AG1653" s="162">
        <f>IF(SUMPRODUCT(($A$4:$A1653=A1653)*($V$4:$V1653=V1653))&gt;1,0,1)</f>
        <v>0</v>
      </c>
    </row>
    <row r="1654" spans="1:33" s="162" customFormat="1" ht="15" customHeight="1">
      <c r="A1654" s="162" t="s">
        <v>2709</v>
      </c>
      <c r="B1654" s="162" t="s">
        <v>2710</v>
      </c>
      <c r="C1654" s="162" t="s">
        <v>26</v>
      </c>
      <c r="F1654" s="162" t="s">
        <v>16</v>
      </c>
      <c r="G1654" s="162" t="str">
        <f>CHOOSE(MONTH(H1654), "Janvier", "Fevrier", "Mars", "Avril", "Mai", "Juin", "Juillet", "Aout", "Septembre", "Octobre", "Novembre", "Decembre")</f>
        <v>Octobre</v>
      </c>
      <c r="H1654" s="153">
        <v>42674</v>
      </c>
      <c r="I1654" s="84" t="s">
        <v>1049</v>
      </c>
      <c r="J1654" s="162" t="s">
        <v>1053</v>
      </c>
      <c r="K1654" s="162" t="s">
        <v>1185</v>
      </c>
      <c r="L1654" s="72" t="s">
        <v>2632</v>
      </c>
      <c r="M1654" s="80" t="str">
        <f>IFERROR(VLOOKUP(K1654,REFERENCES!R:S,2,FALSE),"")</f>
        <v>Nombre</v>
      </c>
      <c r="N1654" s="75">
        <v>67</v>
      </c>
      <c r="O1654" s="75"/>
      <c r="P1654" s="75"/>
      <c r="Q1654" s="75"/>
      <c r="R1654" s="79"/>
      <c r="S1654" s="75">
        <v>670</v>
      </c>
      <c r="U1654" s="162" t="s">
        <v>20</v>
      </c>
      <c r="V1654" s="162" t="s">
        <v>520</v>
      </c>
      <c r="W1654" s="86" t="s">
        <v>1382</v>
      </c>
      <c r="X1654" s="162" t="s">
        <v>2643</v>
      </c>
      <c r="AB1654" s="162" t="str">
        <f>UPPER(LEFT(A1654,3)&amp;YEAR(H1654)&amp;MONTH(H1654)&amp;DAY((H1654))&amp;LEFT(U1654,2)&amp;LEFT(V1654,2)&amp;LEFT(W1654,2))</f>
        <v>MED20161031SUCH1È</v>
      </c>
      <c r="AC1654" s="162">
        <f>COUNTIF($AB$4:$AB$297,AB1654)</f>
        <v>0</v>
      </c>
      <c r="AD1654" s="162" t="str">
        <f>VLOOKUP(U1654,NIVEAUXADMIN!A:B,2,FALSE)</f>
        <v>HT07</v>
      </c>
      <c r="AE1654" s="162" t="str">
        <f>VLOOKUP(V1654,NIVEAUXADMIN!E:F,2,FALSE)</f>
        <v>HT07751</v>
      </c>
      <c r="AF1654" s="162" t="str">
        <f>VLOOKUP(W1654,NIVEAUXADMIN!I:J,2,FALSE)</f>
        <v>HT07751-01</v>
      </c>
      <c r="AG1654" s="162">
        <f>IF(SUMPRODUCT(($A$4:$A1654=A1654)*($V$4:$V1654=V1654))&gt;1,0,1)</f>
        <v>0</v>
      </c>
    </row>
    <row r="1655" spans="1:33" s="162" customFormat="1" ht="15" customHeight="1">
      <c r="A1655" s="162" t="s">
        <v>2709</v>
      </c>
      <c r="B1655" s="162" t="s">
        <v>2710</v>
      </c>
      <c r="C1655" s="162" t="s">
        <v>26</v>
      </c>
      <c r="F1655" s="162" t="s">
        <v>16</v>
      </c>
      <c r="G1655" s="162" t="str">
        <f>CHOOSE(MONTH(H1655), "Janvier", "Fevrier", "Mars", "Avril", "Mai", "Juin", "Juillet", "Aout", "Septembre", "Octobre", "Novembre", "Decembre")</f>
        <v>Octobre</v>
      </c>
      <c r="H1655" s="153">
        <v>42674</v>
      </c>
      <c r="I1655" s="84" t="s">
        <v>1051</v>
      </c>
      <c r="J1655" s="162" t="s">
        <v>1052</v>
      </c>
      <c r="K1655" s="162" t="s">
        <v>1065</v>
      </c>
      <c r="L1655" s="72" t="s">
        <v>2648</v>
      </c>
      <c r="M1655" s="80" t="str">
        <f>IFERROR(VLOOKUP(K1655,REFERENCES!R:S,2,FALSE),"")</f>
        <v>N/A</v>
      </c>
      <c r="N1655" s="75"/>
      <c r="O1655" s="75"/>
      <c r="P1655" s="75"/>
      <c r="Q1655" s="75"/>
      <c r="R1655" s="79"/>
      <c r="S1655" s="75">
        <v>740</v>
      </c>
      <c r="U1655" s="162" t="s">
        <v>20</v>
      </c>
      <c r="V1655" s="162" t="s">
        <v>520</v>
      </c>
      <c r="W1655" s="86" t="s">
        <v>1382</v>
      </c>
      <c r="X1655" s="162" t="s">
        <v>2644</v>
      </c>
      <c r="AA1655" s="162" t="s">
        <v>2629</v>
      </c>
      <c r="AB1655" s="162" t="str">
        <f>UPPER(LEFT(A1655,3)&amp;YEAR(H1655)&amp;MONTH(H1655)&amp;DAY((H1655))&amp;LEFT(U1655,2)&amp;LEFT(V1655,2)&amp;LEFT(W1655,2))</f>
        <v>MED20161031SUCH1È</v>
      </c>
      <c r="AC1655" s="162">
        <f>COUNTIF($AB$4:$AB$297,AB1655)</f>
        <v>0</v>
      </c>
      <c r="AD1655" s="162" t="str">
        <f>VLOOKUP(U1655,NIVEAUXADMIN!A:B,2,FALSE)</f>
        <v>HT07</v>
      </c>
      <c r="AE1655" s="162" t="str">
        <f>VLOOKUP(V1655,NIVEAUXADMIN!E:F,2,FALSE)</f>
        <v>HT07751</v>
      </c>
      <c r="AF1655" s="162" t="str">
        <f>VLOOKUP(W1655,NIVEAUXADMIN!I:J,2,FALSE)</f>
        <v>HT07751-01</v>
      </c>
      <c r="AG1655" s="162">
        <f>IF(SUMPRODUCT(($A$4:$A1655=A1655)*($V$4:$V1655=V1655))&gt;1,0,1)</f>
        <v>0</v>
      </c>
    </row>
    <row r="1656" spans="1:33" s="162" customFormat="1" ht="15" customHeight="1">
      <c r="A1656" s="162" t="s">
        <v>2709</v>
      </c>
      <c r="B1656" s="162" t="s">
        <v>2710</v>
      </c>
      <c r="C1656" s="162" t="s">
        <v>26</v>
      </c>
      <c r="F1656" s="162" t="s">
        <v>16</v>
      </c>
      <c r="G1656" s="162" t="str">
        <f>CHOOSE(MONTH(H1656), "Janvier", "Fevrier", "Mars", "Avril", "Mai", "Juin", "Juillet", "Aout", "Septembre", "Octobre", "Novembre", "Decembre")</f>
        <v>Octobre</v>
      </c>
      <c r="H1656" s="153">
        <v>42674</v>
      </c>
      <c r="I1656" s="84" t="s">
        <v>1051</v>
      </c>
      <c r="J1656" s="162" t="s">
        <v>1052</v>
      </c>
      <c r="K1656" s="162" t="s">
        <v>1054</v>
      </c>
      <c r="L1656" s="72" t="s">
        <v>2630</v>
      </c>
      <c r="M1656" s="80" t="str">
        <f>IFERROR(VLOOKUP(K1656,REFERENCES!R:S,2,FALSE),"")</f>
        <v>Nombre</v>
      </c>
      <c r="N1656" s="75">
        <v>1480</v>
      </c>
      <c r="O1656" s="75"/>
      <c r="P1656" s="75"/>
      <c r="Q1656" s="75"/>
      <c r="R1656" s="79"/>
      <c r="S1656" s="75">
        <v>740</v>
      </c>
      <c r="U1656" s="162" t="s">
        <v>20</v>
      </c>
      <c r="V1656" s="162" t="s">
        <v>520</v>
      </c>
      <c r="W1656" s="86" t="s">
        <v>1382</v>
      </c>
      <c r="X1656" s="162" t="s">
        <v>2644</v>
      </c>
      <c r="AB1656" s="162" t="str">
        <f>UPPER(LEFT(A1656,3)&amp;YEAR(H1656)&amp;MONTH(H1656)&amp;DAY((H1656))&amp;LEFT(U1656,2)&amp;LEFT(V1656,2)&amp;LEFT(W1656,2))</f>
        <v>MED20161031SUCH1È</v>
      </c>
      <c r="AC1656" s="162">
        <f>COUNTIF($AB$4:$AB$297,AB1656)</f>
        <v>0</v>
      </c>
      <c r="AD1656" s="162" t="str">
        <f>VLOOKUP(U1656,NIVEAUXADMIN!A:B,2,FALSE)</f>
        <v>HT07</v>
      </c>
      <c r="AE1656" s="162" t="str">
        <f>VLOOKUP(V1656,NIVEAUXADMIN!E:F,2,FALSE)</f>
        <v>HT07751</v>
      </c>
      <c r="AF1656" s="162" t="str">
        <f>VLOOKUP(W1656,NIVEAUXADMIN!I:J,2,FALSE)</f>
        <v>HT07751-01</v>
      </c>
      <c r="AG1656" s="162">
        <f>IF(SUMPRODUCT(($A$4:$A1656=A1656)*($V$4:$V1656=V1656))&gt;1,0,1)</f>
        <v>0</v>
      </c>
    </row>
    <row r="1657" spans="1:33" s="162" customFormat="1" ht="15" customHeight="1">
      <c r="A1657" s="162" t="s">
        <v>2709</v>
      </c>
      <c r="B1657" s="162" t="s">
        <v>2710</v>
      </c>
      <c r="C1657" s="162" t="s">
        <v>26</v>
      </c>
      <c r="F1657" s="162" t="s">
        <v>16</v>
      </c>
      <c r="G1657" s="162" t="str">
        <f>CHOOSE(MONTH(H1657), "Janvier", "Fevrier", "Mars", "Avril", "Mai", "Juin", "Juillet", "Aout", "Septembre", "Octobre", "Novembre", "Decembre")</f>
        <v>Octobre</v>
      </c>
      <c r="H1657" s="153">
        <v>42674</v>
      </c>
      <c r="I1657" s="84" t="s">
        <v>1051</v>
      </c>
      <c r="J1657" s="162" t="s">
        <v>1052</v>
      </c>
      <c r="K1657" s="162" t="s">
        <v>1056</v>
      </c>
      <c r="L1657" s="72" t="s">
        <v>2630</v>
      </c>
      <c r="M1657" s="80" t="str">
        <f>IFERROR(VLOOKUP(K1657,REFERENCES!R:S,2,FALSE),"")</f>
        <v>Nombre</v>
      </c>
      <c r="N1657" s="75">
        <v>1480</v>
      </c>
      <c r="O1657" s="75"/>
      <c r="P1657" s="75"/>
      <c r="Q1657" s="75"/>
      <c r="R1657" s="79"/>
      <c r="S1657" s="75">
        <v>740</v>
      </c>
      <c r="U1657" s="162" t="s">
        <v>20</v>
      </c>
      <c r="V1657" s="162" t="s">
        <v>520</v>
      </c>
      <c r="W1657" s="86" t="s">
        <v>1382</v>
      </c>
      <c r="X1657" s="162" t="s">
        <v>2644</v>
      </c>
      <c r="AB1657" s="162" t="str">
        <f>UPPER(LEFT(A1657,3)&amp;YEAR(H1657)&amp;MONTH(H1657)&amp;DAY((H1657))&amp;LEFT(U1657,2)&amp;LEFT(V1657,2)&amp;LEFT(W1657,2))</f>
        <v>MED20161031SUCH1È</v>
      </c>
      <c r="AC1657" s="162">
        <f>COUNTIF($AB$4:$AB$297,AB1657)</f>
        <v>0</v>
      </c>
      <c r="AD1657" s="162" t="str">
        <f>VLOOKUP(U1657,NIVEAUXADMIN!A:B,2,FALSE)</f>
        <v>HT07</v>
      </c>
      <c r="AE1657" s="162" t="str">
        <f>VLOOKUP(V1657,NIVEAUXADMIN!E:F,2,FALSE)</f>
        <v>HT07751</v>
      </c>
      <c r="AF1657" s="162" t="str">
        <f>VLOOKUP(W1657,NIVEAUXADMIN!I:J,2,FALSE)</f>
        <v>HT07751-01</v>
      </c>
      <c r="AG1657" s="162">
        <f>IF(SUMPRODUCT(($A$4:$A1657=A1657)*($V$4:$V1657=V1657))&gt;1,0,1)</f>
        <v>0</v>
      </c>
    </row>
    <row r="1658" spans="1:33" s="162" customFormat="1" ht="15" customHeight="1">
      <c r="A1658" s="162" t="s">
        <v>2709</v>
      </c>
      <c r="B1658" s="162" t="s">
        <v>2710</v>
      </c>
      <c r="C1658" s="162" t="s">
        <v>26</v>
      </c>
      <c r="F1658" s="162" t="s">
        <v>16</v>
      </c>
      <c r="G1658" s="162" t="str">
        <f>CHOOSE(MONTH(H1658), "Janvier", "Fevrier", "Mars", "Avril", "Mai", "Juin", "Juillet", "Aout", "Septembre", "Octobre", "Novembre", "Decembre")</f>
        <v>Octobre</v>
      </c>
      <c r="H1658" s="153">
        <v>42674</v>
      </c>
      <c r="I1658" s="84" t="s">
        <v>1051</v>
      </c>
      <c r="J1658" s="162" t="s">
        <v>1052</v>
      </c>
      <c r="K1658" s="162" t="s">
        <v>1059</v>
      </c>
      <c r="L1658" s="72" t="s">
        <v>2631</v>
      </c>
      <c r="M1658" s="80" t="str">
        <f>IFERROR(VLOOKUP(K1658,REFERENCES!R:S,2,FALSE),"")</f>
        <v>Nombre</v>
      </c>
      <c r="N1658" s="75">
        <v>148000</v>
      </c>
      <c r="O1658" s="75"/>
      <c r="P1658" s="75"/>
      <c r="Q1658" s="75"/>
      <c r="R1658" s="79"/>
      <c r="S1658" s="75">
        <v>740</v>
      </c>
      <c r="U1658" s="162" t="s">
        <v>20</v>
      </c>
      <c r="V1658" s="162" t="s">
        <v>520</v>
      </c>
      <c r="W1658" s="86" t="s">
        <v>1382</v>
      </c>
      <c r="X1658" s="162" t="s">
        <v>2644</v>
      </c>
      <c r="AB1658" s="162" t="str">
        <f>UPPER(LEFT(A1658,3)&amp;YEAR(H1658)&amp;MONTH(H1658)&amp;DAY((H1658))&amp;LEFT(U1658,2)&amp;LEFT(V1658,2)&amp;LEFT(W1658,2))</f>
        <v>MED20161031SUCH1È</v>
      </c>
      <c r="AC1658" s="162">
        <f>COUNTIF($AB$4:$AB$297,AB1658)</f>
        <v>0</v>
      </c>
      <c r="AD1658" s="162" t="str">
        <f>VLOOKUP(U1658,NIVEAUXADMIN!A:B,2,FALSE)</f>
        <v>HT07</v>
      </c>
      <c r="AE1658" s="162" t="str">
        <f>VLOOKUP(V1658,NIVEAUXADMIN!E:F,2,FALSE)</f>
        <v>HT07751</v>
      </c>
      <c r="AF1658" s="162" t="str">
        <f>VLOOKUP(W1658,NIVEAUXADMIN!I:J,2,FALSE)</f>
        <v>HT07751-01</v>
      </c>
      <c r="AG1658" s="162">
        <f>IF(SUMPRODUCT(($A$4:$A1658=A1658)*($V$4:$V1658=V1658))&gt;1,0,1)</f>
        <v>0</v>
      </c>
    </row>
    <row r="1659" spans="1:33" s="162" customFormat="1" ht="15" customHeight="1">
      <c r="A1659" s="162" t="s">
        <v>2709</v>
      </c>
      <c r="B1659" s="162" t="s">
        <v>2710</v>
      </c>
      <c r="C1659" s="162" t="s">
        <v>26</v>
      </c>
      <c r="F1659" s="162" t="s">
        <v>16</v>
      </c>
      <c r="G1659" s="162" t="str">
        <f>CHOOSE(MONTH(H1659), "Janvier", "Fevrier", "Mars", "Avril", "Mai", "Juin", "Juillet", "Aout", "Septembre", "Octobre", "Novembre", "Decembre")</f>
        <v>Octobre</v>
      </c>
      <c r="H1659" s="153">
        <v>42674</v>
      </c>
      <c r="I1659" s="84" t="s">
        <v>1049</v>
      </c>
      <c r="J1659" s="162" t="s">
        <v>1053</v>
      </c>
      <c r="K1659" s="162" t="s">
        <v>1185</v>
      </c>
      <c r="L1659" s="72" t="s">
        <v>2632</v>
      </c>
      <c r="M1659" s="80" t="str">
        <f>IFERROR(VLOOKUP(K1659,REFERENCES!R:S,2,FALSE),"")</f>
        <v>Nombre</v>
      </c>
      <c r="N1659" s="75">
        <v>74</v>
      </c>
      <c r="O1659" s="75"/>
      <c r="P1659" s="75"/>
      <c r="Q1659" s="75"/>
      <c r="R1659" s="79"/>
      <c r="S1659" s="75">
        <v>740</v>
      </c>
      <c r="U1659" s="162" t="s">
        <v>20</v>
      </c>
      <c r="V1659" s="162" t="s">
        <v>520</v>
      </c>
      <c r="W1659" s="86" t="s">
        <v>1382</v>
      </c>
      <c r="X1659" s="162" t="s">
        <v>2644</v>
      </c>
      <c r="AB1659" s="162" t="str">
        <f>UPPER(LEFT(A1659,3)&amp;YEAR(H1659)&amp;MONTH(H1659)&amp;DAY((H1659))&amp;LEFT(U1659,2)&amp;LEFT(V1659,2)&amp;LEFT(W1659,2))</f>
        <v>MED20161031SUCH1È</v>
      </c>
      <c r="AC1659" s="162">
        <f>COUNTIF($AB$4:$AB$297,AB1659)</f>
        <v>0</v>
      </c>
      <c r="AD1659" s="162" t="str">
        <f>VLOOKUP(U1659,NIVEAUXADMIN!A:B,2,FALSE)</f>
        <v>HT07</v>
      </c>
      <c r="AE1659" s="162" t="str">
        <f>VLOOKUP(V1659,NIVEAUXADMIN!E:F,2,FALSE)</f>
        <v>HT07751</v>
      </c>
      <c r="AF1659" s="162" t="str">
        <f>VLOOKUP(W1659,NIVEAUXADMIN!I:J,2,FALSE)</f>
        <v>HT07751-01</v>
      </c>
      <c r="AG1659" s="162">
        <f>IF(SUMPRODUCT(($A$4:$A1659=A1659)*($V$4:$V1659=V1659))&gt;1,0,1)</f>
        <v>0</v>
      </c>
    </row>
    <row r="1660" spans="1:33" s="162" customFormat="1" ht="15" customHeight="1">
      <c r="A1660" s="162" t="s">
        <v>2709</v>
      </c>
      <c r="B1660" s="162" t="s">
        <v>2710</v>
      </c>
      <c r="C1660" s="162" t="s">
        <v>26</v>
      </c>
      <c r="F1660" s="162" t="s">
        <v>16</v>
      </c>
      <c r="G1660" s="162" t="str">
        <f>CHOOSE(MONTH(H1660), "Janvier", "Fevrier", "Mars", "Avril", "Mai", "Juin", "Juillet", "Aout", "Septembre", "Octobre", "Novembre", "Decembre")</f>
        <v>Novembre</v>
      </c>
      <c r="H1660" s="153">
        <v>42678</v>
      </c>
      <c r="I1660" s="84" t="s">
        <v>1051</v>
      </c>
      <c r="J1660" s="162" t="s">
        <v>1052</v>
      </c>
      <c r="K1660" s="162" t="s">
        <v>1065</v>
      </c>
      <c r="L1660" s="72" t="s">
        <v>2648</v>
      </c>
      <c r="M1660" s="80" t="str">
        <f>IFERROR(VLOOKUP(K1660,REFERENCES!R:S,2,FALSE),"")</f>
        <v>N/A</v>
      </c>
      <c r="N1660" s="75"/>
      <c r="O1660" s="75"/>
      <c r="P1660" s="75"/>
      <c r="Q1660" s="75"/>
      <c r="R1660" s="79"/>
      <c r="S1660" s="75">
        <v>540</v>
      </c>
      <c r="U1660" s="162" t="s">
        <v>17</v>
      </c>
      <c r="V1660" s="162" t="s">
        <v>18</v>
      </c>
      <c r="W1660" s="86" t="s">
        <v>1523</v>
      </c>
      <c r="X1660" s="162" t="s">
        <v>2636</v>
      </c>
      <c r="AA1660" s="162" t="s">
        <v>2629</v>
      </c>
      <c r="AB1660" s="162" t="str">
        <f>UPPER(LEFT(A1660,3)&amp;YEAR(H1660)&amp;MONTH(H1660)&amp;DAY((H1660))&amp;LEFT(U1660,2)&amp;LEFT(V1660,2)&amp;LEFT(W1660,2))</f>
        <v>MED2016114GRJE3E</v>
      </c>
      <c r="AC1660" s="162">
        <f>COUNTIF($AB$4:$AB$297,AB1660)</f>
        <v>0</v>
      </c>
      <c r="AD1660" s="162" t="str">
        <f>VLOOKUP(U1660,NIVEAUXADMIN!A:B,2,FALSE)</f>
        <v>HT08</v>
      </c>
      <c r="AE1660" s="162" t="str">
        <f>VLOOKUP(V1660,NIVEAUXADMIN!E:F,2,FALSE)</f>
        <v>HT08811</v>
      </c>
      <c r="AF1660" s="162" t="str">
        <f>VLOOKUP(W1660,NIVEAUXADMIN!I:J,2,FALSE)</f>
        <v>HT08811-03</v>
      </c>
      <c r="AG1660" s="162">
        <f>IF(SUMPRODUCT(($A$4:$A1660=A1660)*($V$4:$V1660=V1660))&gt;1,0,1)</f>
        <v>1</v>
      </c>
    </row>
    <row r="1661" spans="1:33" s="162" customFormat="1" ht="15" customHeight="1">
      <c r="A1661" s="162" t="s">
        <v>2709</v>
      </c>
      <c r="B1661" s="162" t="s">
        <v>2710</v>
      </c>
      <c r="C1661" s="162" t="s">
        <v>26</v>
      </c>
      <c r="F1661" s="162" t="s">
        <v>16</v>
      </c>
      <c r="G1661" s="162" t="str">
        <f>CHOOSE(MONTH(H1661), "Janvier", "Fevrier", "Mars", "Avril", "Mai", "Juin", "Juillet", "Aout", "Septembre", "Octobre", "Novembre", "Decembre")</f>
        <v>Novembre</v>
      </c>
      <c r="H1661" s="153">
        <v>42678</v>
      </c>
      <c r="I1661" s="84" t="s">
        <v>1051</v>
      </c>
      <c r="J1661" s="162" t="s">
        <v>1052</v>
      </c>
      <c r="K1661" s="162" t="s">
        <v>1054</v>
      </c>
      <c r="L1661" s="72" t="s">
        <v>2630</v>
      </c>
      <c r="M1661" s="80" t="str">
        <f>IFERROR(VLOOKUP(K1661,REFERENCES!R:S,2,FALSE),"")</f>
        <v>Nombre</v>
      </c>
      <c r="N1661" s="75">
        <v>1080</v>
      </c>
      <c r="O1661" s="75"/>
      <c r="P1661" s="75"/>
      <c r="Q1661" s="75"/>
      <c r="R1661" s="79"/>
      <c r="S1661" s="75">
        <v>540</v>
      </c>
      <c r="U1661" s="162" t="s">
        <v>17</v>
      </c>
      <c r="V1661" s="162" t="s">
        <v>18</v>
      </c>
      <c r="W1661" s="86" t="s">
        <v>1523</v>
      </c>
      <c r="X1661" s="162" t="s">
        <v>2636</v>
      </c>
      <c r="AB1661" s="162" t="str">
        <f>UPPER(LEFT(A1661,3)&amp;YEAR(H1661)&amp;MONTH(H1661)&amp;DAY((H1661))&amp;LEFT(U1661,2)&amp;LEFT(V1661,2)&amp;LEFT(W1661,2))</f>
        <v>MED2016114GRJE3E</v>
      </c>
      <c r="AC1661" s="162">
        <f>COUNTIF($AB$4:$AB$297,AB1661)</f>
        <v>0</v>
      </c>
      <c r="AD1661" s="162" t="str">
        <f>VLOOKUP(U1661,NIVEAUXADMIN!A:B,2,FALSE)</f>
        <v>HT08</v>
      </c>
      <c r="AE1661" s="162" t="str">
        <f>VLOOKUP(V1661,NIVEAUXADMIN!E:F,2,FALSE)</f>
        <v>HT08811</v>
      </c>
      <c r="AF1661" s="162" t="str">
        <f>VLOOKUP(W1661,NIVEAUXADMIN!I:J,2,FALSE)</f>
        <v>HT08811-03</v>
      </c>
      <c r="AG1661" s="162">
        <f>IF(SUMPRODUCT(($A$4:$A1661=A1661)*($V$4:$V1661=V1661))&gt;1,0,1)</f>
        <v>0</v>
      </c>
    </row>
    <row r="1662" spans="1:33" s="162" customFormat="1" ht="15" customHeight="1">
      <c r="A1662" s="162" t="s">
        <v>2709</v>
      </c>
      <c r="B1662" s="162" t="s">
        <v>2710</v>
      </c>
      <c r="C1662" s="162" t="s">
        <v>26</v>
      </c>
      <c r="F1662" s="162" t="s">
        <v>16</v>
      </c>
      <c r="G1662" s="162" t="str">
        <f>CHOOSE(MONTH(H1662), "Janvier", "Fevrier", "Mars", "Avril", "Mai", "Juin", "Juillet", "Aout", "Septembre", "Octobre", "Novembre", "Decembre")</f>
        <v>Novembre</v>
      </c>
      <c r="H1662" s="153">
        <v>42678</v>
      </c>
      <c r="I1662" s="84" t="s">
        <v>1051</v>
      </c>
      <c r="J1662" s="162" t="s">
        <v>1052</v>
      </c>
      <c r="K1662" s="162" t="s">
        <v>1056</v>
      </c>
      <c r="L1662" s="72" t="s">
        <v>2630</v>
      </c>
      <c r="M1662" s="80" t="str">
        <f>IFERROR(VLOOKUP(K1662,REFERENCES!R:S,2,FALSE),"")</f>
        <v>Nombre</v>
      </c>
      <c r="N1662" s="75">
        <v>1080</v>
      </c>
      <c r="O1662" s="75"/>
      <c r="P1662" s="75"/>
      <c r="Q1662" s="75"/>
      <c r="R1662" s="79"/>
      <c r="S1662" s="75">
        <v>540</v>
      </c>
      <c r="U1662" s="162" t="s">
        <v>17</v>
      </c>
      <c r="V1662" s="162" t="s">
        <v>18</v>
      </c>
      <c r="W1662" s="86" t="s">
        <v>1523</v>
      </c>
      <c r="X1662" s="162" t="s">
        <v>2636</v>
      </c>
      <c r="AB1662" s="162" t="str">
        <f>UPPER(LEFT(A1662,3)&amp;YEAR(H1662)&amp;MONTH(H1662)&amp;DAY((H1662))&amp;LEFT(U1662,2)&amp;LEFT(V1662,2)&amp;LEFT(W1662,2))</f>
        <v>MED2016114GRJE3E</v>
      </c>
      <c r="AC1662" s="162">
        <f>COUNTIF($AB$4:$AB$297,AB1662)</f>
        <v>0</v>
      </c>
      <c r="AD1662" s="162" t="str">
        <f>VLOOKUP(U1662,NIVEAUXADMIN!A:B,2,FALSE)</f>
        <v>HT08</v>
      </c>
      <c r="AE1662" s="162" t="str">
        <f>VLOOKUP(V1662,NIVEAUXADMIN!E:F,2,FALSE)</f>
        <v>HT08811</v>
      </c>
      <c r="AF1662" s="162" t="str">
        <f>VLOOKUP(W1662,NIVEAUXADMIN!I:J,2,FALSE)</f>
        <v>HT08811-03</v>
      </c>
      <c r="AG1662" s="162">
        <f>IF(SUMPRODUCT(($A$4:$A1662=A1662)*($V$4:$V1662=V1662))&gt;1,0,1)</f>
        <v>0</v>
      </c>
    </row>
    <row r="1663" spans="1:33" s="162" customFormat="1" ht="15" customHeight="1">
      <c r="A1663" s="162" t="s">
        <v>2709</v>
      </c>
      <c r="B1663" s="162" t="s">
        <v>2710</v>
      </c>
      <c r="C1663" s="162" t="s">
        <v>26</v>
      </c>
      <c r="F1663" s="162" t="s">
        <v>16</v>
      </c>
      <c r="G1663" s="162" t="str">
        <f>CHOOSE(MONTH(H1663), "Janvier", "Fevrier", "Mars", "Avril", "Mai", "Juin", "Juillet", "Aout", "Septembre", "Octobre", "Novembre", "Decembre")</f>
        <v>Novembre</v>
      </c>
      <c r="H1663" s="153">
        <v>42678</v>
      </c>
      <c r="I1663" s="84" t="s">
        <v>1051</v>
      </c>
      <c r="J1663" s="162" t="s">
        <v>1052</v>
      </c>
      <c r="K1663" s="162" t="s">
        <v>1059</v>
      </c>
      <c r="L1663" s="72" t="s">
        <v>2631</v>
      </c>
      <c r="M1663" s="80" t="str">
        <f>IFERROR(VLOOKUP(K1663,REFERENCES!R:S,2,FALSE),"")</f>
        <v>Nombre</v>
      </c>
      <c r="N1663" s="75">
        <v>108000</v>
      </c>
      <c r="O1663" s="75"/>
      <c r="P1663" s="75"/>
      <c r="Q1663" s="75"/>
      <c r="R1663" s="79"/>
      <c r="S1663" s="75">
        <v>540</v>
      </c>
      <c r="U1663" s="162" t="s">
        <v>17</v>
      </c>
      <c r="V1663" s="162" t="s">
        <v>18</v>
      </c>
      <c r="W1663" s="86" t="s">
        <v>1523</v>
      </c>
      <c r="X1663" s="162" t="s">
        <v>2636</v>
      </c>
      <c r="AB1663" s="162" t="str">
        <f>UPPER(LEFT(A1663,3)&amp;YEAR(H1663)&amp;MONTH(H1663)&amp;DAY((H1663))&amp;LEFT(U1663,2)&amp;LEFT(V1663,2)&amp;LEFT(W1663,2))</f>
        <v>MED2016114GRJE3E</v>
      </c>
      <c r="AC1663" s="162">
        <f>COUNTIF($AB$4:$AB$297,AB1663)</f>
        <v>0</v>
      </c>
      <c r="AD1663" s="162" t="str">
        <f>VLOOKUP(U1663,NIVEAUXADMIN!A:B,2,FALSE)</f>
        <v>HT08</v>
      </c>
      <c r="AE1663" s="162" t="str">
        <f>VLOOKUP(V1663,NIVEAUXADMIN!E:F,2,FALSE)</f>
        <v>HT08811</v>
      </c>
      <c r="AF1663" s="162" t="str">
        <f>VLOOKUP(W1663,NIVEAUXADMIN!I:J,2,FALSE)</f>
        <v>HT08811-03</v>
      </c>
      <c r="AG1663" s="162">
        <f>IF(SUMPRODUCT(($A$4:$A1663=A1663)*($V$4:$V1663=V1663))&gt;1,0,1)</f>
        <v>0</v>
      </c>
    </row>
    <row r="1664" spans="1:33" s="162" customFormat="1" ht="15" customHeight="1">
      <c r="A1664" s="162" t="s">
        <v>2709</v>
      </c>
      <c r="B1664" s="162" t="s">
        <v>2710</v>
      </c>
      <c r="C1664" s="162" t="s">
        <v>26</v>
      </c>
      <c r="F1664" s="162" t="s">
        <v>16</v>
      </c>
      <c r="G1664" s="162" t="str">
        <f>CHOOSE(MONTH(H1664), "Janvier", "Fevrier", "Mars", "Avril", "Mai", "Juin", "Juillet", "Aout", "Septembre", "Octobre", "Novembre", "Decembre")</f>
        <v>Novembre</v>
      </c>
      <c r="H1664" s="153">
        <v>42678</v>
      </c>
      <c r="I1664" s="84" t="s">
        <v>1049</v>
      </c>
      <c r="J1664" s="162" t="s">
        <v>1053</v>
      </c>
      <c r="K1664" s="162" t="s">
        <v>1185</v>
      </c>
      <c r="L1664" s="72" t="s">
        <v>2632</v>
      </c>
      <c r="M1664" s="80" t="str">
        <f>IFERROR(VLOOKUP(K1664,REFERENCES!R:S,2,FALSE),"")</f>
        <v>Nombre</v>
      </c>
      <c r="N1664" s="75">
        <v>54</v>
      </c>
      <c r="O1664" s="75"/>
      <c r="P1664" s="75"/>
      <c r="Q1664" s="75"/>
      <c r="R1664" s="79"/>
      <c r="S1664" s="75">
        <v>540</v>
      </c>
      <c r="U1664" s="162" t="s">
        <v>17</v>
      </c>
      <c r="V1664" s="162" t="s">
        <v>18</v>
      </c>
      <c r="W1664" s="86" t="s">
        <v>1523</v>
      </c>
      <c r="X1664" s="162" t="s">
        <v>2636</v>
      </c>
      <c r="AB1664" s="162" t="str">
        <f>UPPER(LEFT(A1664,3)&amp;YEAR(H1664)&amp;MONTH(H1664)&amp;DAY((H1664))&amp;LEFT(U1664,2)&amp;LEFT(V1664,2)&amp;LEFT(W1664,2))</f>
        <v>MED2016114GRJE3E</v>
      </c>
      <c r="AC1664" s="162">
        <f>COUNTIF($AB$4:$AB$297,AB1664)</f>
        <v>0</v>
      </c>
      <c r="AD1664" s="162" t="str">
        <f>VLOOKUP(U1664,NIVEAUXADMIN!A:B,2,FALSE)</f>
        <v>HT08</v>
      </c>
      <c r="AE1664" s="162" t="str">
        <f>VLOOKUP(V1664,NIVEAUXADMIN!E:F,2,FALSE)</f>
        <v>HT08811</v>
      </c>
      <c r="AF1664" s="162" t="str">
        <f>VLOOKUP(W1664,NIVEAUXADMIN!I:J,2,FALSE)</f>
        <v>HT08811-03</v>
      </c>
      <c r="AG1664" s="162">
        <f>IF(SUMPRODUCT(($A$4:$A1664=A1664)*($V$4:$V1664=V1664))&gt;1,0,1)</f>
        <v>0</v>
      </c>
    </row>
    <row r="1665" spans="1:33" s="162" customFormat="1" ht="15" customHeight="1">
      <c r="A1665" s="162" t="s">
        <v>2709</v>
      </c>
      <c r="B1665" s="162" t="s">
        <v>2710</v>
      </c>
      <c r="C1665" s="162" t="s">
        <v>26</v>
      </c>
      <c r="F1665" s="162" t="s">
        <v>16</v>
      </c>
      <c r="G1665" s="162" t="str">
        <f>CHOOSE(MONTH(H1665), "Janvier", "Fevrier", "Mars", "Avril", "Mai", "Juin", "Juillet", "Aout", "Septembre", "Octobre", "Novembre", "Decembre")</f>
        <v>Novembre</v>
      </c>
      <c r="H1665" s="153">
        <v>42684</v>
      </c>
      <c r="I1665" s="84" t="s">
        <v>1051</v>
      </c>
      <c r="J1665" s="162" t="s">
        <v>1052</v>
      </c>
      <c r="K1665" s="162" t="s">
        <v>1065</v>
      </c>
      <c r="L1665" s="72" t="s">
        <v>2648</v>
      </c>
      <c r="M1665" s="80" t="str">
        <f>IFERROR(VLOOKUP(K1665,REFERENCES!R:S,2,FALSE),"")</f>
        <v>N/A</v>
      </c>
      <c r="N1665" s="75"/>
      <c r="O1665" s="75"/>
      <c r="P1665" s="75"/>
      <c r="Q1665" s="75"/>
      <c r="R1665" s="79"/>
      <c r="S1665" s="75">
        <v>340</v>
      </c>
      <c r="U1665" s="162" t="s">
        <v>17</v>
      </c>
      <c r="V1665" s="162" t="s">
        <v>18</v>
      </c>
      <c r="W1665" s="86" t="s">
        <v>1523</v>
      </c>
      <c r="X1665" s="162" t="s">
        <v>2637</v>
      </c>
      <c r="AA1665" s="162" t="s">
        <v>2629</v>
      </c>
      <c r="AB1665" s="162" t="str">
        <f>UPPER(LEFT(A1665,3)&amp;YEAR(H1665)&amp;MONTH(H1665)&amp;DAY((H1665))&amp;LEFT(U1665,2)&amp;LEFT(V1665,2)&amp;LEFT(W1665,2))</f>
        <v>MED20161110GRJE3E</v>
      </c>
      <c r="AC1665" s="162">
        <f>COUNTIF($AB$4:$AB$297,AB1665)</f>
        <v>0</v>
      </c>
      <c r="AD1665" s="162" t="str">
        <f>VLOOKUP(U1665,NIVEAUXADMIN!A:B,2,FALSE)</f>
        <v>HT08</v>
      </c>
      <c r="AE1665" s="162" t="str">
        <f>VLOOKUP(V1665,NIVEAUXADMIN!E:F,2,FALSE)</f>
        <v>HT08811</v>
      </c>
      <c r="AF1665" s="162" t="str">
        <f>VLOOKUP(W1665,NIVEAUXADMIN!I:J,2,FALSE)</f>
        <v>HT08811-03</v>
      </c>
      <c r="AG1665" s="162">
        <f>IF(SUMPRODUCT(($A$4:$A1665=A1665)*($V$4:$V1665=V1665))&gt;1,0,1)</f>
        <v>0</v>
      </c>
    </row>
    <row r="1666" spans="1:33" s="162" customFormat="1" ht="15" customHeight="1">
      <c r="A1666" s="162" t="s">
        <v>2709</v>
      </c>
      <c r="B1666" s="162" t="s">
        <v>2710</v>
      </c>
      <c r="C1666" s="162" t="s">
        <v>26</v>
      </c>
      <c r="F1666" s="162" t="s">
        <v>16</v>
      </c>
      <c r="G1666" s="162" t="str">
        <f>CHOOSE(MONTH(H1666), "Janvier", "Fevrier", "Mars", "Avril", "Mai", "Juin", "Juillet", "Aout", "Septembre", "Octobre", "Novembre", "Decembre")</f>
        <v>Novembre</v>
      </c>
      <c r="H1666" s="153">
        <v>42684</v>
      </c>
      <c r="I1666" s="84" t="s">
        <v>1051</v>
      </c>
      <c r="J1666" s="162" t="s">
        <v>1052</v>
      </c>
      <c r="K1666" s="162" t="s">
        <v>1054</v>
      </c>
      <c r="L1666" s="72" t="s">
        <v>2630</v>
      </c>
      <c r="M1666" s="80" t="str">
        <f>IFERROR(VLOOKUP(K1666,REFERENCES!R:S,2,FALSE),"")</f>
        <v>Nombre</v>
      </c>
      <c r="N1666" s="75">
        <v>680</v>
      </c>
      <c r="O1666" s="75"/>
      <c r="P1666" s="75"/>
      <c r="Q1666" s="75"/>
      <c r="R1666" s="79"/>
      <c r="S1666" s="75">
        <v>340</v>
      </c>
      <c r="U1666" s="162" t="s">
        <v>17</v>
      </c>
      <c r="V1666" s="162" t="s">
        <v>18</v>
      </c>
      <c r="W1666" s="86" t="s">
        <v>1523</v>
      </c>
      <c r="X1666" s="162" t="s">
        <v>2637</v>
      </c>
      <c r="AB1666" s="162" t="str">
        <f>UPPER(LEFT(A1666,3)&amp;YEAR(H1666)&amp;MONTH(H1666)&amp;DAY((H1666))&amp;LEFT(U1666,2)&amp;LEFT(V1666,2)&amp;LEFT(W1666,2))</f>
        <v>MED20161110GRJE3E</v>
      </c>
      <c r="AC1666" s="162">
        <f>COUNTIF($AB$4:$AB$297,AB1666)</f>
        <v>0</v>
      </c>
      <c r="AD1666" s="162" t="str">
        <f>VLOOKUP(U1666,NIVEAUXADMIN!A:B,2,FALSE)</f>
        <v>HT08</v>
      </c>
      <c r="AE1666" s="162" t="str">
        <f>VLOOKUP(V1666,NIVEAUXADMIN!E:F,2,FALSE)</f>
        <v>HT08811</v>
      </c>
      <c r="AF1666" s="162" t="str">
        <f>VLOOKUP(W1666,NIVEAUXADMIN!I:J,2,FALSE)</f>
        <v>HT08811-03</v>
      </c>
      <c r="AG1666" s="162">
        <f>IF(SUMPRODUCT(($A$4:$A1666=A1666)*($V$4:$V1666=V1666))&gt;1,0,1)</f>
        <v>0</v>
      </c>
    </row>
    <row r="1667" spans="1:33" s="162" customFormat="1" ht="15" customHeight="1">
      <c r="A1667" s="162" t="s">
        <v>2709</v>
      </c>
      <c r="B1667" s="162" t="s">
        <v>2710</v>
      </c>
      <c r="C1667" s="162" t="s">
        <v>26</v>
      </c>
      <c r="F1667" s="162" t="s">
        <v>16</v>
      </c>
      <c r="G1667" s="162" t="str">
        <f>CHOOSE(MONTH(H1667), "Janvier", "Fevrier", "Mars", "Avril", "Mai", "Juin", "Juillet", "Aout", "Septembre", "Octobre", "Novembre", "Decembre")</f>
        <v>Novembre</v>
      </c>
      <c r="H1667" s="153">
        <v>42684</v>
      </c>
      <c r="I1667" s="84" t="s">
        <v>1051</v>
      </c>
      <c r="J1667" s="162" t="s">
        <v>1052</v>
      </c>
      <c r="K1667" s="162" t="s">
        <v>1056</v>
      </c>
      <c r="L1667" s="72" t="s">
        <v>2630</v>
      </c>
      <c r="M1667" s="80" t="str">
        <f>IFERROR(VLOOKUP(K1667,REFERENCES!R:S,2,FALSE),"")</f>
        <v>Nombre</v>
      </c>
      <c r="N1667" s="75">
        <v>680</v>
      </c>
      <c r="O1667" s="75"/>
      <c r="P1667" s="75"/>
      <c r="Q1667" s="75"/>
      <c r="R1667" s="79"/>
      <c r="S1667" s="75">
        <v>340</v>
      </c>
      <c r="U1667" s="162" t="s">
        <v>17</v>
      </c>
      <c r="V1667" s="162" t="s">
        <v>18</v>
      </c>
      <c r="W1667" s="86" t="s">
        <v>1523</v>
      </c>
      <c r="X1667" s="162" t="s">
        <v>2637</v>
      </c>
      <c r="AB1667" s="162" t="str">
        <f>UPPER(LEFT(A1667,3)&amp;YEAR(H1667)&amp;MONTH(H1667)&amp;DAY((H1667))&amp;LEFT(U1667,2)&amp;LEFT(V1667,2)&amp;LEFT(W1667,2))</f>
        <v>MED20161110GRJE3E</v>
      </c>
      <c r="AC1667" s="162">
        <f>COUNTIF($AB$4:$AB$297,AB1667)</f>
        <v>0</v>
      </c>
      <c r="AD1667" s="162" t="str">
        <f>VLOOKUP(U1667,NIVEAUXADMIN!A:B,2,FALSE)</f>
        <v>HT08</v>
      </c>
      <c r="AE1667" s="162" t="str">
        <f>VLOOKUP(V1667,NIVEAUXADMIN!E:F,2,FALSE)</f>
        <v>HT08811</v>
      </c>
      <c r="AF1667" s="162" t="str">
        <f>VLOOKUP(W1667,NIVEAUXADMIN!I:J,2,FALSE)</f>
        <v>HT08811-03</v>
      </c>
      <c r="AG1667" s="162">
        <f>IF(SUMPRODUCT(($A$4:$A1667=A1667)*($V$4:$V1667=V1667))&gt;1,0,1)</f>
        <v>0</v>
      </c>
    </row>
    <row r="1668" spans="1:33" s="162" customFormat="1" ht="15" customHeight="1">
      <c r="A1668" s="162" t="s">
        <v>2709</v>
      </c>
      <c r="B1668" s="162" t="s">
        <v>2710</v>
      </c>
      <c r="C1668" s="162" t="s">
        <v>26</v>
      </c>
      <c r="F1668" s="162" t="s">
        <v>16</v>
      </c>
      <c r="G1668" s="162" t="str">
        <f>CHOOSE(MONTH(H1668), "Janvier", "Fevrier", "Mars", "Avril", "Mai", "Juin", "Juillet", "Aout", "Septembre", "Octobre", "Novembre", "Decembre")</f>
        <v>Novembre</v>
      </c>
      <c r="H1668" s="153">
        <v>42684</v>
      </c>
      <c r="I1668" s="84" t="s">
        <v>1051</v>
      </c>
      <c r="J1668" s="162" t="s">
        <v>1052</v>
      </c>
      <c r="K1668" s="162" t="s">
        <v>1059</v>
      </c>
      <c r="L1668" s="72" t="s">
        <v>2631</v>
      </c>
      <c r="M1668" s="80" t="str">
        <f>IFERROR(VLOOKUP(K1668,REFERENCES!R:S,2,FALSE),"")</f>
        <v>Nombre</v>
      </c>
      <c r="N1668" s="75">
        <v>68000</v>
      </c>
      <c r="O1668" s="75"/>
      <c r="P1668" s="75"/>
      <c r="Q1668" s="75"/>
      <c r="R1668" s="79"/>
      <c r="S1668" s="75">
        <v>340</v>
      </c>
      <c r="U1668" s="162" t="s">
        <v>17</v>
      </c>
      <c r="V1668" s="162" t="s">
        <v>18</v>
      </c>
      <c r="W1668" s="86" t="s">
        <v>1523</v>
      </c>
      <c r="X1668" s="162" t="s">
        <v>2637</v>
      </c>
      <c r="AB1668" s="162" t="str">
        <f>UPPER(LEFT(A1668,3)&amp;YEAR(H1668)&amp;MONTH(H1668)&amp;DAY((H1668))&amp;LEFT(U1668,2)&amp;LEFT(V1668,2)&amp;LEFT(W1668,2))</f>
        <v>MED20161110GRJE3E</v>
      </c>
      <c r="AC1668" s="162">
        <f>COUNTIF($AB$4:$AB$297,AB1668)</f>
        <v>0</v>
      </c>
      <c r="AD1668" s="162" t="str">
        <f>VLOOKUP(U1668,NIVEAUXADMIN!A:B,2,FALSE)</f>
        <v>HT08</v>
      </c>
      <c r="AE1668" s="162" t="str">
        <f>VLOOKUP(V1668,NIVEAUXADMIN!E:F,2,FALSE)</f>
        <v>HT08811</v>
      </c>
      <c r="AF1668" s="162" t="str">
        <f>VLOOKUP(W1668,NIVEAUXADMIN!I:J,2,FALSE)</f>
        <v>HT08811-03</v>
      </c>
      <c r="AG1668" s="162">
        <f>IF(SUMPRODUCT(($A$4:$A1668=A1668)*($V$4:$V1668=V1668))&gt;1,0,1)</f>
        <v>0</v>
      </c>
    </row>
    <row r="1669" spans="1:33" s="162" customFormat="1" ht="15" customHeight="1">
      <c r="A1669" s="162" t="s">
        <v>2709</v>
      </c>
      <c r="B1669" s="162" t="s">
        <v>2710</v>
      </c>
      <c r="C1669" s="162" t="s">
        <v>26</v>
      </c>
      <c r="F1669" s="162" t="s">
        <v>16</v>
      </c>
      <c r="G1669" s="162" t="str">
        <f>CHOOSE(MONTH(H1669), "Janvier", "Fevrier", "Mars", "Avril", "Mai", "Juin", "Juillet", "Aout", "Septembre", "Octobre", "Novembre", "Decembre")</f>
        <v>Novembre</v>
      </c>
      <c r="H1669" s="153">
        <v>42684</v>
      </c>
      <c r="I1669" s="84" t="s">
        <v>1049</v>
      </c>
      <c r="J1669" s="162" t="s">
        <v>1053</v>
      </c>
      <c r="K1669" s="162" t="s">
        <v>1185</v>
      </c>
      <c r="L1669" s="72" t="s">
        <v>2632</v>
      </c>
      <c r="M1669" s="80" t="str">
        <f>IFERROR(VLOOKUP(K1669,REFERENCES!R:S,2,FALSE),"")</f>
        <v>Nombre</v>
      </c>
      <c r="N1669" s="75">
        <v>34</v>
      </c>
      <c r="O1669" s="75"/>
      <c r="P1669" s="75"/>
      <c r="Q1669" s="75"/>
      <c r="R1669" s="79"/>
      <c r="S1669" s="75">
        <v>340</v>
      </c>
      <c r="U1669" s="162" t="s">
        <v>17</v>
      </c>
      <c r="V1669" s="162" t="s">
        <v>18</v>
      </c>
      <c r="W1669" s="86" t="s">
        <v>1523</v>
      </c>
      <c r="X1669" s="162" t="s">
        <v>2637</v>
      </c>
      <c r="AB1669" s="162" t="str">
        <f>UPPER(LEFT(A1669,3)&amp;YEAR(H1669)&amp;MONTH(H1669)&amp;DAY((H1669))&amp;LEFT(U1669,2)&amp;LEFT(V1669,2)&amp;LEFT(W1669,2))</f>
        <v>MED20161110GRJE3E</v>
      </c>
      <c r="AC1669" s="162">
        <f>COUNTIF($AB$4:$AB$297,AB1669)</f>
        <v>0</v>
      </c>
      <c r="AD1669" s="162" t="str">
        <f>VLOOKUP(U1669,NIVEAUXADMIN!A:B,2,FALSE)</f>
        <v>HT08</v>
      </c>
      <c r="AE1669" s="162" t="str">
        <f>VLOOKUP(V1669,NIVEAUXADMIN!E:F,2,FALSE)</f>
        <v>HT08811</v>
      </c>
      <c r="AF1669" s="162" t="str">
        <f>VLOOKUP(W1669,NIVEAUXADMIN!I:J,2,FALSE)</f>
        <v>HT08811-03</v>
      </c>
      <c r="AG1669" s="162">
        <f>IF(SUMPRODUCT(($A$4:$A1669=A1669)*($V$4:$V1669=V1669))&gt;1,0,1)</f>
        <v>0</v>
      </c>
    </row>
    <row r="1670" spans="1:33" s="162" customFormat="1" ht="15" customHeight="1">
      <c r="A1670" s="162" t="s">
        <v>2709</v>
      </c>
      <c r="B1670" s="162" t="s">
        <v>2710</v>
      </c>
      <c r="C1670" s="162" t="s">
        <v>26</v>
      </c>
      <c r="F1670" s="162" t="s">
        <v>16</v>
      </c>
      <c r="G1670" s="162" t="str">
        <f>CHOOSE(MONTH(H1670), "Janvier", "Fevrier", "Mars", "Avril", "Mai", "Juin", "Juillet", "Aout", "Septembre", "Octobre", "Novembre", "Decembre")</f>
        <v>Octobre</v>
      </c>
      <c r="H1670" s="153">
        <v>42667</v>
      </c>
      <c r="I1670" s="84" t="s">
        <v>1051</v>
      </c>
      <c r="J1670" s="162" t="s">
        <v>1052</v>
      </c>
      <c r="K1670" s="162" t="s">
        <v>1065</v>
      </c>
      <c r="L1670" s="72" t="s">
        <v>2648</v>
      </c>
      <c r="M1670" s="80" t="str">
        <f>IFERROR(VLOOKUP(K1670,REFERENCES!R:S,2,FALSE),"")</f>
        <v>N/A</v>
      </c>
      <c r="N1670" s="75"/>
      <c r="O1670" s="75"/>
      <c r="P1670" s="75"/>
      <c r="Q1670" s="75"/>
      <c r="R1670" s="79"/>
      <c r="S1670" s="75">
        <v>670</v>
      </c>
      <c r="U1670" s="162" t="s">
        <v>20</v>
      </c>
      <c r="V1670" s="162" t="s">
        <v>529</v>
      </c>
      <c r="W1670" s="86" t="s">
        <v>1464</v>
      </c>
      <c r="X1670" s="162" t="s">
        <v>2645</v>
      </c>
      <c r="AA1670" s="162" t="s">
        <v>2629</v>
      </c>
      <c r="AB1670" s="162" t="str">
        <f>UPPER(LEFT(A1670,3)&amp;YEAR(H1670)&amp;MONTH(H1670)&amp;DAY((H1670))&amp;LEFT(U1670,2)&amp;LEFT(V1670,2)&amp;LEFT(W1670,2))</f>
        <v>MED20161024SULE2È</v>
      </c>
      <c r="AC1670" s="162">
        <f>COUNTIF($AB$4:$AB$297,AB1670)</f>
        <v>0</v>
      </c>
      <c r="AD1670" s="162" t="str">
        <f>VLOOKUP(U1670,NIVEAUXADMIN!A:B,2,FALSE)</f>
        <v>HT07</v>
      </c>
      <c r="AE1670" s="162" t="str">
        <f>VLOOKUP(V1670,NIVEAUXADMIN!E:F,2,FALSE)</f>
        <v>HT07752</v>
      </c>
      <c r="AF1670" s="162" t="str">
        <f>VLOOKUP(W1670,NIVEAUXADMIN!I:J,2,FALSE)</f>
        <v>HT07752-02</v>
      </c>
      <c r="AG1670" s="162">
        <f>IF(SUMPRODUCT(($A$4:$A1670=A1670)*($V$4:$V1670=V1670))&gt;1,0,1)</f>
        <v>1</v>
      </c>
    </row>
    <row r="1671" spans="1:33" s="162" customFormat="1" ht="15" customHeight="1">
      <c r="A1671" s="162" t="s">
        <v>2709</v>
      </c>
      <c r="B1671" s="162" t="s">
        <v>2710</v>
      </c>
      <c r="C1671" s="162" t="s">
        <v>26</v>
      </c>
      <c r="F1671" s="162" t="s">
        <v>16</v>
      </c>
      <c r="G1671" s="162" t="str">
        <f>CHOOSE(MONTH(H1671), "Janvier", "Fevrier", "Mars", "Avril", "Mai", "Juin", "Juillet", "Aout", "Septembre", "Octobre", "Novembre", "Decembre")</f>
        <v>Octobre</v>
      </c>
      <c r="H1671" s="153">
        <v>42667</v>
      </c>
      <c r="I1671" s="84" t="s">
        <v>1051</v>
      </c>
      <c r="J1671" s="162" t="s">
        <v>1052</v>
      </c>
      <c r="K1671" s="162" t="s">
        <v>1054</v>
      </c>
      <c r="L1671" s="72" t="s">
        <v>2630</v>
      </c>
      <c r="M1671" s="80" t="str">
        <f>IFERROR(VLOOKUP(K1671,REFERENCES!R:S,2,FALSE),"")</f>
        <v>Nombre</v>
      </c>
      <c r="N1671" s="75">
        <v>1340</v>
      </c>
      <c r="O1671" s="75"/>
      <c r="P1671" s="75"/>
      <c r="Q1671" s="75"/>
      <c r="R1671" s="79"/>
      <c r="S1671" s="75">
        <v>670</v>
      </c>
      <c r="U1671" s="162" t="s">
        <v>20</v>
      </c>
      <c r="V1671" s="162" t="s">
        <v>529</v>
      </c>
      <c r="W1671" s="86" t="s">
        <v>1464</v>
      </c>
      <c r="X1671" s="162" t="s">
        <v>2645</v>
      </c>
      <c r="AB1671" s="162" t="str">
        <f>UPPER(LEFT(A1671,3)&amp;YEAR(H1671)&amp;MONTH(H1671)&amp;DAY((H1671))&amp;LEFT(U1671,2)&amp;LEFT(V1671,2)&amp;LEFT(W1671,2))</f>
        <v>MED20161024SULE2È</v>
      </c>
      <c r="AC1671" s="162">
        <f>COUNTIF($AB$4:$AB$297,AB1671)</f>
        <v>0</v>
      </c>
      <c r="AD1671" s="162" t="str">
        <f>VLOOKUP(U1671,NIVEAUXADMIN!A:B,2,FALSE)</f>
        <v>HT07</v>
      </c>
      <c r="AE1671" s="162" t="str">
        <f>VLOOKUP(V1671,NIVEAUXADMIN!E:F,2,FALSE)</f>
        <v>HT07752</v>
      </c>
      <c r="AF1671" s="162" t="str">
        <f>VLOOKUP(W1671,NIVEAUXADMIN!I:J,2,FALSE)</f>
        <v>HT07752-02</v>
      </c>
      <c r="AG1671" s="162">
        <f>IF(SUMPRODUCT(($A$4:$A1671=A1671)*($V$4:$V1671=V1671))&gt;1,0,1)</f>
        <v>0</v>
      </c>
    </row>
    <row r="1672" spans="1:33" s="162" customFormat="1" ht="15" customHeight="1">
      <c r="A1672" s="162" t="s">
        <v>2709</v>
      </c>
      <c r="B1672" s="162" t="s">
        <v>2710</v>
      </c>
      <c r="C1672" s="162" t="s">
        <v>26</v>
      </c>
      <c r="F1672" s="162" t="s">
        <v>16</v>
      </c>
      <c r="G1672" s="162" t="str">
        <f>CHOOSE(MONTH(H1672), "Janvier", "Fevrier", "Mars", "Avril", "Mai", "Juin", "Juillet", "Aout", "Septembre", "Octobre", "Novembre", "Decembre")</f>
        <v>Octobre</v>
      </c>
      <c r="H1672" s="153">
        <v>42667</v>
      </c>
      <c r="I1672" s="84" t="s">
        <v>1051</v>
      </c>
      <c r="J1672" s="162" t="s">
        <v>1052</v>
      </c>
      <c r="K1672" s="162" t="s">
        <v>1056</v>
      </c>
      <c r="L1672" s="72" t="s">
        <v>2630</v>
      </c>
      <c r="M1672" s="80" t="str">
        <f>IFERROR(VLOOKUP(K1672,REFERENCES!R:S,2,FALSE),"")</f>
        <v>Nombre</v>
      </c>
      <c r="N1672" s="75">
        <v>1340</v>
      </c>
      <c r="O1672" s="75"/>
      <c r="P1672" s="75"/>
      <c r="Q1672" s="75"/>
      <c r="R1672" s="79"/>
      <c r="S1672" s="75">
        <v>670</v>
      </c>
      <c r="U1672" s="162" t="s">
        <v>20</v>
      </c>
      <c r="V1672" s="162" t="s">
        <v>529</v>
      </c>
      <c r="W1672" s="86" t="s">
        <v>1464</v>
      </c>
      <c r="X1672" s="162" t="s">
        <v>2645</v>
      </c>
      <c r="AB1672" s="162" t="str">
        <f>UPPER(LEFT(A1672,3)&amp;YEAR(H1672)&amp;MONTH(H1672)&amp;DAY((H1672))&amp;LEFT(U1672,2)&amp;LEFT(V1672,2)&amp;LEFT(W1672,2))</f>
        <v>MED20161024SULE2È</v>
      </c>
      <c r="AC1672" s="162">
        <f>COUNTIF($AB$4:$AB$297,AB1672)</f>
        <v>0</v>
      </c>
      <c r="AD1672" s="162" t="str">
        <f>VLOOKUP(U1672,NIVEAUXADMIN!A:B,2,FALSE)</f>
        <v>HT07</v>
      </c>
      <c r="AE1672" s="162" t="str">
        <f>VLOOKUP(V1672,NIVEAUXADMIN!E:F,2,FALSE)</f>
        <v>HT07752</v>
      </c>
      <c r="AF1672" s="162" t="str">
        <f>VLOOKUP(W1672,NIVEAUXADMIN!I:J,2,FALSE)</f>
        <v>HT07752-02</v>
      </c>
      <c r="AG1672" s="162">
        <f>IF(SUMPRODUCT(($A$4:$A1672=A1672)*($V$4:$V1672=V1672))&gt;1,0,1)</f>
        <v>0</v>
      </c>
    </row>
    <row r="1673" spans="1:33" s="162" customFormat="1" ht="15" customHeight="1">
      <c r="A1673" s="162" t="s">
        <v>2709</v>
      </c>
      <c r="B1673" s="162" t="s">
        <v>2710</v>
      </c>
      <c r="C1673" s="162" t="s">
        <v>26</v>
      </c>
      <c r="F1673" s="162" t="s">
        <v>16</v>
      </c>
      <c r="G1673" s="162" t="str">
        <f>CHOOSE(MONTH(H1673), "Janvier", "Fevrier", "Mars", "Avril", "Mai", "Juin", "Juillet", "Aout", "Septembre", "Octobre", "Novembre", "Decembre")</f>
        <v>Octobre</v>
      </c>
      <c r="H1673" s="153">
        <v>42667</v>
      </c>
      <c r="I1673" s="84" t="s">
        <v>1051</v>
      </c>
      <c r="J1673" s="162" t="s">
        <v>1052</v>
      </c>
      <c r="K1673" s="162" t="s">
        <v>1059</v>
      </c>
      <c r="L1673" s="72" t="s">
        <v>2631</v>
      </c>
      <c r="M1673" s="80" t="str">
        <f>IFERROR(VLOOKUP(K1673,REFERENCES!R:S,2,FALSE),"")</f>
        <v>Nombre</v>
      </c>
      <c r="N1673" s="75">
        <v>134000</v>
      </c>
      <c r="O1673" s="75"/>
      <c r="P1673" s="75"/>
      <c r="Q1673" s="75"/>
      <c r="R1673" s="79"/>
      <c r="S1673" s="75">
        <v>670</v>
      </c>
      <c r="U1673" s="162" t="s">
        <v>20</v>
      </c>
      <c r="V1673" s="162" t="s">
        <v>529</v>
      </c>
      <c r="W1673" s="86" t="s">
        <v>1464</v>
      </c>
      <c r="X1673" s="162" t="s">
        <v>2645</v>
      </c>
      <c r="AB1673" s="162" t="str">
        <f>UPPER(LEFT(A1673,3)&amp;YEAR(H1673)&amp;MONTH(H1673)&amp;DAY((H1673))&amp;LEFT(U1673,2)&amp;LEFT(V1673,2)&amp;LEFT(W1673,2))</f>
        <v>MED20161024SULE2È</v>
      </c>
      <c r="AC1673" s="162">
        <f>COUNTIF($AB$4:$AB$297,AB1673)</f>
        <v>0</v>
      </c>
      <c r="AD1673" s="162" t="str">
        <f>VLOOKUP(U1673,NIVEAUXADMIN!A:B,2,FALSE)</f>
        <v>HT07</v>
      </c>
      <c r="AE1673" s="162" t="str">
        <f>VLOOKUP(V1673,NIVEAUXADMIN!E:F,2,FALSE)</f>
        <v>HT07752</v>
      </c>
      <c r="AF1673" s="162" t="str">
        <f>VLOOKUP(W1673,NIVEAUXADMIN!I:J,2,FALSE)</f>
        <v>HT07752-02</v>
      </c>
      <c r="AG1673" s="162">
        <f>IF(SUMPRODUCT(($A$4:$A1673=A1673)*($V$4:$V1673=V1673))&gt;1,0,1)</f>
        <v>0</v>
      </c>
    </row>
    <row r="1674" spans="1:33" s="162" customFormat="1" ht="15" customHeight="1">
      <c r="A1674" s="162" t="s">
        <v>2709</v>
      </c>
      <c r="B1674" s="162" t="s">
        <v>2710</v>
      </c>
      <c r="C1674" s="162" t="s">
        <v>26</v>
      </c>
      <c r="F1674" s="162" t="s">
        <v>16</v>
      </c>
      <c r="G1674" s="162" t="str">
        <f>CHOOSE(MONTH(H1674), "Janvier", "Fevrier", "Mars", "Avril", "Mai", "Juin", "Juillet", "Aout", "Septembre", "Octobre", "Novembre", "Decembre")</f>
        <v>Octobre</v>
      </c>
      <c r="H1674" s="153">
        <v>42667</v>
      </c>
      <c r="I1674" s="84" t="s">
        <v>1049</v>
      </c>
      <c r="J1674" s="162" t="s">
        <v>1053</v>
      </c>
      <c r="K1674" s="162" t="s">
        <v>1185</v>
      </c>
      <c r="L1674" s="72" t="s">
        <v>2632</v>
      </c>
      <c r="M1674" s="80" t="str">
        <f>IFERROR(VLOOKUP(K1674,REFERENCES!R:S,2,FALSE),"")</f>
        <v>Nombre</v>
      </c>
      <c r="N1674" s="75">
        <v>67</v>
      </c>
      <c r="O1674" s="75"/>
      <c r="P1674" s="75"/>
      <c r="Q1674" s="75"/>
      <c r="R1674" s="79"/>
      <c r="S1674" s="75">
        <v>670</v>
      </c>
      <c r="U1674" s="162" t="s">
        <v>20</v>
      </c>
      <c r="V1674" s="162" t="s">
        <v>529</v>
      </c>
      <c r="W1674" s="86" t="s">
        <v>1464</v>
      </c>
      <c r="X1674" s="162" t="s">
        <v>2645</v>
      </c>
      <c r="AB1674" s="162" t="str">
        <f>UPPER(LEFT(A1674,3)&amp;YEAR(H1674)&amp;MONTH(H1674)&amp;DAY((H1674))&amp;LEFT(U1674,2)&amp;LEFT(V1674,2)&amp;LEFT(W1674,2))</f>
        <v>MED20161024SULE2È</v>
      </c>
      <c r="AC1674" s="162">
        <f>COUNTIF($AB$4:$AB$297,AB1674)</f>
        <v>0</v>
      </c>
      <c r="AD1674" s="162" t="str">
        <f>VLOOKUP(U1674,NIVEAUXADMIN!A:B,2,FALSE)</f>
        <v>HT07</v>
      </c>
      <c r="AE1674" s="162" t="str">
        <f>VLOOKUP(V1674,NIVEAUXADMIN!E:F,2,FALSE)</f>
        <v>HT07752</v>
      </c>
      <c r="AF1674" s="162" t="str">
        <f>VLOOKUP(W1674,NIVEAUXADMIN!I:J,2,FALSE)</f>
        <v>HT07752-02</v>
      </c>
      <c r="AG1674" s="162">
        <f>IF(SUMPRODUCT(($A$4:$A1674=A1674)*($V$4:$V1674=V1674))&gt;1,0,1)</f>
        <v>0</v>
      </c>
    </row>
    <row r="1675" spans="1:33" s="162" customFormat="1" ht="15" customHeight="1">
      <c r="A1675" s="162" t="s">
        <v>2709</v>
      </c>
      <c r="B1675" s="162" t="s">
        <v>2710</v>
      </c>
      <c r="C1675" s="162" t="s">
        <v>26</v>
      </c>
      <c r="F1675" s="162" t="s">
        <v>16</v>
      </c>
      <c r="G1675" s="162" t="str">
        <f>CHOOSE(MONTH(H1675), "Janvier", "Fevrier", "Mars", "Avril", "Mai", "Juin", "Juillet", "Aout", "Septembre", "Octobre", "Novembre", "Decembre")</f>
        <v>Novembre</v>
      </c>
      <c r="H1675" s="153">
        <v>42691</v>
      </c>
      <c r="I1675" s="84" t="s">
        <v>1051</v>
      </c>
      <c r="J1675" s="162" t="s">
        <v>1052</v>
      </c>
      <c r="K1675" s="162" t="s">
        <v>1065</v>
      </c>
      <c r="L1675" s="72" t="s">
        <v>2648</v>
      </c>
      <c r="M1675" s="80" t="str">
        <f>IFERROR(VLOOKUP(K1675,REFERENCES!R:S,2,FALSE),"")</f>
        <v>N/A</v>
      </c>
      <c r="N1675" s="75"/>
      <c r="O1675" s="75"/>
      <c r="P1675" s="75"/>
      <c r="Q1675" s="75"/>
      <c r="R1675" s="79"/>
      <c r="S1675" s="75">
        <v>600</v>
      </c>
      <c r="U1675" s="162" t="s">
        <v>17</v>
      </c>
      <c r="V1675" s="162" t="s">
        <v>266</v>
      </c>
      <c r="W1675" s="86" t="s">
        <v>1672</v>
      </c>
      <c r="X1675" s="162" t="s">
        <v>2640</v>
      </c>
      <c r="AA1675" s="162" t="s">
        <v>2629</v>
      </c>
      <c r="AB1675" s="162" t="str">
        <f>UPPER(LEFT(A1675,3)&amp;YEAR(H1675)&amp;MONTH(H1675)&amp;DAY((H1675))&amp;LEFT(U1675,2)&amp;LEFT(V1675,2)&amp;LEFT(W1675,2))</f>
        <v>MED20161117GRLE5E</v>
      </c>
      <c r="AC1675" s="162">
        <f>COUNTIF($AB$4:$AB$297,AB1675)</f>
        <v>0</v>
      </c>
      <c r="AD1675" s="162" t="str">
        <f>VLOOKUP(U1675,NIVEAUXADMIN!A:B,2,FALSE)</f>
        <v>HT08</v>
      </c>
      <c r="AE1675" s="162" t="str">
        <f>VLOOKUP(V1675,NIVEAUXADMIN!E:F,2,FALSE)</f>
        <v>HT08823</v>
      </c>
      <c r="AF1675" s="162" t="str">
        <f>VLOOKUP(W1675,NIVEAUXADMIN!I:J,2,FALSE)</f>
        <v>HT08823-01</v>
      </c>
      <c r="AG1675" s="162">
        <f>IF(SUMPRODUCT(($A$4:$A1675=A1675)*($V$4:$V1675=V1675))&gt;1,0,1)</f>
        <v>1</v>
      </c>
    </row>
    <row r="1676" spans="1:33" s="162" customFormat="1" ht="15" customHeight="1">
      <c r="A1676" s="162" t="s">
        <v>2709</v>
      </c>
      <c r="B1676" s="162" t="s">
        <v>2710</v>
      </c>
      <c r="C1676" s="162" t="s">
        <v>26</v>
      </c>
      <c r="F1676" s="162" t="s">
        <v>16</v>
      </c>
      <c r="G1676" s="162" t="str">
        <f>CHOOSE(MONTH(H1676), "Janvier", "Fevrier", "Mars", "Avril", "Mai", "Juin", "Juillet", "Aout", "Septembre", "Octobre", "Novembre", "Decembre")</f>
        <v>Novembre</v>
      </c>
      <c r="H1676" s="153">
        <v>42691</v>
      </c>
      <c r="I1676" s="84" t="s">
        <v>1051</v>
      </c>
      <c r="J1676" s="162" t="s">
        <v>1052</v>
      </c>
      <c r="K1676" s="162" t="s">
        <v>1054</v>
      </c>
      <c r="L1676" s="72" t="s">
        <v>2630</v>
      </c>
      <c r="M1676" s="80" t="str">
        <f>IFERROR(VLOOKUP(K1676,REFERENCES!R:S,2,FALSE),"")</f>
        <v>Nombre</v>
      </c>
      <c r="N1676" s="75">
        <v>1200</v>
      </c>
      <c r="O1676" s="75"/>
      <c r="P1676" s="75"/>
      <c r="Q1676" s="75"/>
      <c r="R1676" s="79"/>
      <c r="S1676" s="75">
        <v>600</v>
      </c>
      <c r="U1676" s="162" t="s">
        <v>17</v>
      </c>
      <c r="V1676" s="162" t="s">
        <v>266</v>
      </c>
      <c r="W1676" s="86" t="s">
        <v>1672</v>
      </c>
      <c r="X1676" s="162" t="s">
        <v>2640</v>
      </c>
      <c r="AB1676" s="162" t="str">
        <f>UPPER(LEFT(A1676,3)&amp;YEAR(H1676)&amp;MONTH(H1676)&amp;DAY((H1676))&amp;LEFT(U1676,2)&amp;LEFT(V1676,2)&amp;LEFT(W1676,2))</f>
        <v>MED20161117GRLE5E</v>
      </c>
      <c r="AC1676" s="162">
        <f>COUNTIF($AB$4:$AB$297,AB1676)</f>
        <v>0</v>
      </c>
      <c r="AD1676" s="162" t="str">
        <f>VLOOKUP(U1676,NIVEAUXADMIN!A:B,2,FALSE)</f>
        <v>HT08</v>
      </c>
      <c r="AE1676" s="162" t="str">
        <f>VLOOKUP(V1676,NIVEAUXADMIN!E:F,2,FALSE)</f>
        <v>HT08823</v>
      </c>
      <c r="AF1676" s="162" t="str">
        <f>VLOOKUP(W1676,NIVEAUXADMIN!I:J,2,FALSE)</f>
        <v>HT08823-01</v>
      </c>
      <c r="AG1676" s="162">
        <f>IF(SUMPRODUCT(($A$4:$A1676=A1676)*($V$4:$V1676=V1676))&gt;1,0,1)</f>
        <v>0</v>
      </c>
    </row>
    <row r="1677" spans="1:33" s="162" customFormat="1" ht="15" customHeight="1">
      <c r="A1677" s="162" t="s">
        <v>2709</v>
      </c>
      <c r="B1677" s="162" t="s">
        <v>2710</v>
      </c>
      <c r="C1677" s="162" t="s">
        <v>26</v>
      </c>
      <c r="F1677" s="162" t="s">
        <v>16</v>
      </c>
      <c r="G1677" s="162" t="str">
        <f>CHOOSE(MONTH(H1677), "Janvier", "Fevrier", "Mars", "Avril", "Mai", "Juin", "Juillet", "Aout", "Septembre", "Octobre", "Novembre", "Decembre")</f>
        <v>Novembre</v>
      </c>
      <c r="H1677" s="153">
        <v>42691</v>
      </c>
      <c r="I1677" s="84" t="s">
        <v>1051</v>
      </c>
      <c r="J1677" s="162" t="s">
        <v>1052</v>
      </c>
      <c r="K1677" s="162" t="s">
        <v>1056</v>
      </c>
      <c r="L1677" s="72" t="s">
        <v>2630</v>
      </c>
      <c r="M1677" s="80" t="str">
        <f>IFERROR(VLOOKUP(K1677,REFERENCES!R:S,2,FALSE),"")</f>
        <v>Nombre</v>
      </c>
      <c r="N1677" s="75">
        <v>1200</v>
      </c>
      <c r="O1677" s="75"/>
      <c r="P1677" s="75"/>
      <c r="Q1677" s="75"/>
      <c r="R1677" s="79"/>
      <c r="S1677" s="75">
        <v>600</v>
      </c>
      <c r="U1677" s="162" t="s">
        <v>17</v>
      </c>
      <c r="V1677" s="162" t="s">
        <v>266</v>
      </c>
      <c r="W1677" s="86" t="s">
        <v>1672</v>
      </c>
      <c r="X1677" s="162" t="s">
        <v>2640</v>
      </c>
      <c r="AB1677" s="162" t="str">
        <f>UPPER(LEFT(A1677,3)&amp;YEAR(H1677)&amp;MONTH(H1677)&amp;DAY((H1677))&amp;LEFT(U1677,2)&amp;LEFT(V1677,2)&amp;LEFT(W1677,2))</f>
        <v>MED20161117GRLE5E</v>
      </c>
      <c r="AC1677" s="162">
        <f>COUNTIF($AB$4:$AB$297,AB1677)</f>
        <v>0</v>
      </c>
      <c r="AD1677" s="162" t="str">
        <f>VLOOKUP(U1677,NIVEAUXADMIN!A:B,2,FALSE)</f>
        <v>HT08</v>
      </c>
      <c r="AE1677" s="162" t="str">
        <f>VLOOKUP(V1677,NIVEAUXADMIN!E:F,2,FALSE)</f>
        <v>HT08823</v>
      </c>
      <c r="AF1677" s="162" t="str">
        <f>VLOOKUP(W1677,NIVEAUXADMIN!I:J,2,FALSE)</f>
        <v>HT08823-01</v>
      </c>
      <c r="AG1677" s="162">
        <f>IF(SUMPRODUCT(($A$4:$A1677=A1677)*($V$4:$V1677=V1677))&gt;1,0,1)</f>
        <v>0</v>
      </c>
    </row>
    <row r="1678" spans="1:33" s="162" customFormat="1" ht="15" customHeight="1">
      <c r="A1678" s="162" t="s">
        <v>2709</v>
      </c>
      <c r="B1678" s="162" t="s">
        <v>2710</v>
      </c>
      <c r="C1678" s="162" t="s">
        <v>26</v>
      </c>
      <c r="F1678" s="162" t="s">
        <v>16</v>
      </c>
      <c r="G1678" s="162" t="str">
        <f>CHOOSE(MONTH(H1678), "Janvier", "Fevrier", "Mars", "Avril", "Mai", "Juin", "Juillet", "Aout", "Septembre", "Octobre", "Novembre", "Decembre")</f>
        <v>Novembre</v>
      </c>
      <c r="H1678" s="153">
        <v>42691</v>
      </c>
      <c r="I1678" s="84" t="s">
        <v>1051</v>
      </c>
      <c r="J1678" s="162" t="s">
        <v>1052</v>
      </c>
      <c r="K1678" s="162" t="s">
        <v>1059</v>
      </c>
      <c r="L1678" s="72" t="s">
        <v>2631</v>
      </c>
      <c r="M1678" s="80" t="str">
        <f>IFERROR(VLOOKUP(K1678,REFERENCES!R:S,2,FALSE),"")</f>
        <v>Nombre</v>
      </c>
      <c r="N1678" s="75">
        <v>120000</v>
      </c>
      <c r="O1678" s="75"/>
      <c r="P1678" s="75"/>
      <c r="Q1678" s="75"/>
      <c r="R1678" s="79"/>
      <c r="S1678" s="75">
        <v>600</v>
      </c>
      <c r="U1678" s="162" t="s">
        <v>17</v>
      </c>
      <c r="V1678" s="162" t="s">
        <v>266</v>
      </c>
      <c r="W1678" s="86" t="s">
        <v>1672</v>
      </c>
      <c r="X1678" s="162" t="s">
        <v>2640</v>
      </c>
      <c r="AB1678" s="162" t="str">
        <f>UPPER(LEFT(A1678,3)&amp;YEAR(H1678)&amp;MONTH(H1678)&amp;DAY((H1678))&amp;LEFT(U1678,2)&amp;LEFT(V1678,2)&amp;LEFT(W1678,2))</f>
        <v>MED20161117GRLE5E</v>
      </c>
      <c r="AC1678" s="162">
        <f>COUNTIF($AB$4:$AB$297,AB1678)</f>
        <v>0</v>
      </c>
      <c r="AD1678" s="162" t="str">
        <f>VLOOKUP(U1678,NIVEAUXADMIN!A:B,2,FALSE)</f>
        <v>HT08</v>
      </c>
      <c r="AE1678" s="162" t="str">
        <f>VLOOKUP(V1678,NIVEAUXADMIN!E:F,2,FALSE)</f>
        <v>HT08823</v>
      </c>
      <c r="AF1678" s="162" t="str">
        <f>VLOOKUP(W1678,NIVEAUXADMIN!I:J,2,FALSE)</f>
        <v>HT08823-01</v>
      </c>
      <c r="AG1678" s="162">
        <f>IF(SUMPRODUCT(($A$4:$A1678=A1678)*($V$4:$V1678=V1678))&gt;1,0,1)</f>
        <v>0</v>
      </c>
    </row>
    <row r="1679" spans="1:33" s="162" customFormat="1" ht="15" customHeight="1">
      <c r="A1679" s="162" t="s">
        <v>2709</v>
      </c>
      <c r="B1679" s="162" t="s">
        <v>2710</v>
      </c>
      <c r="C1679" s="162" t="s">
        <v>26</v>
      </c>
      <c r="F1679" s="162" t="s">
        <v>16</v>
      </c>
      <c r="G1679" s="162" t="str">
        <f>CHOOSE(MONTH(H1679), "Janvier", "Fevrier", "Mars", "Avril", "Mai", "Juin", "Juillet", "Aout", "Septembre", "Octobre", "Novembre", "Decembre")</f>
        <v>Novembre</v>
      </c>
      <c r="H1679" s="153">
        <v>42691</v>
      </c>
      <c r="I1679" s="84" t="s">
        <v>1049</v>
      </c>
      <c r="J1679" s="162" t="s">
        <v>1053</v>
      </c>
      <c r="K1679" s="162" t="s">
        <v>1185</v>
      </c>
      <c r="L1679" s="72" t="s">
        <v>2632</v>
      </c>
      <c r="M1679" s="80" t="str">
        <f>IFERROR(VLOOKUP(K1679,REFERENCES!R:S,2,FALSE),"")</f>
        <v>Nombre</v>
      </c>
      <c r="N1679" s="75">
        <v>60</v>
      </c>
      <c r="O1679" s="75"/>
      <c r="P1679" s="75"/>
      <c r="Q1679" s="75"/>
      <c r="R1679" s="79"/>
      <c r="S1679" s="75">
        <v>600</v>
      </c>
      <c r="U1679" s="162" t="s">
        <v>17</v>
      </c>
      <c r="V1679" s="162" t="s">
        <v>266</v>
      </c>
      <c r="W1679" s="86" t="s">
        <v>1672</v>
      </c>
      <c r="X1679" s="162" t="s">
        <v>2640</v>
      </c>
      <c r="AB1679" s="162" t="str">
        <f>UPPER(LEFT(A1679,3)&amp;YEAR(H1679)&amp;MONTH(H1679)&amp;DAY((H1679))&amp;LEFT(U1679,2)&amp;LEFT(V1679,2)&amp;LEFT(W1679,2))</f>
        <v>MED20161117GRLE5E</v>
      </c>
      <c r="AC1679" s="162">
        <f>COUNTIF($AB$4:$AB$297,AB1679)</f>
        <v>0</v>
      </c>
      <c r="AD1679" s="162" t="str">
        <f>VLOOKUP(U1679,NIVEAUXADMIN!A:B,2,FALSE)</f>
        <v>HT08</v>
      </c>
      <c r="AE1679" s="162" t="str">
        <f>VLOOKUP(V1679,NIVEAUXADMIN!E:F,2,FALSE)</f>
        <v>HT08823</v>
      </c>
      <c r="AF1679" s="162" t="str">
        <f>VLOOKUP(W1679,NIVEAUXADMIN!I:J,2,FALSE)</f>
        <v>HT08823-01</v>
      </c>
      <c r="AG1679" s="162">
        <f>IF(SUMPRODUCT(($A$4:$A1679=A1679)*($V$4:$V1679=V1679))&gt;1,0,1)</f>
        <v>0</v>
      </c>
    </row>
    <row r="1680" spans="1:33" s="162" customFormat="1" ht="15" customHeight="1">
      <c r="A1680" s="162" t="s">
        <v>2709</v>
      </c>
      <c r="B1680" s="162" t="s">
        <v>2710</v>
      </c>
      <c r="C1680" s="162" t="s">
        <v>26</v>
      </c>
      <c r="F1680" s="162" t="s">
        <v>16</v>
      </c>
      <c r="G1680" s="162" t="str">
        <f>CHOOSE(MONTH(H1680), "Janvier", "Fevrier", "Mars", "Avril", "Mai", "Juin", "Juillet", "Aout", "Septembre", "Octobre", "Novembre", "Decembre")</f>
        <v>Novembre</v>
      </c>
      <c r="H1680" s="153">
        <v>42690</v>
      </c>
      <c r="I1680" s="84" t="s">
        <v>1051</v>
      </c>
      <c r="J1680" s="162" t="s">
        <v>1052</v>
      </c>
      <c r="K1680" s="162" t="s">
        <v>1065</v>
      </c>
      <c r="L1680" s="72" t="s">
        <v>2648</v>
      </c>
      <c r="M1680" s="80" t="str">
        <f>IFERROR(VLOOKUP(K1680,REFERENCES!R:S,2,FALSE),"")</f>
        <v>N/A</v>
      </c>
      <c r="N1680" s="75"/>
      <c r="O1680" s="75"/>
      <c r="P1680" s="75"/>
      <c r="Q1680" s="75"/>
      <c r="R1680" s="79"/>
      <c r="S1680" s="75">
        <v>820</v>
      </c>
      <c r="U1680" s="162" t="s">
        <v>17</v>
      </c>
      <c r="V1680" s="162" t="s">
        <v>269</v>
      </c>
      <c r="W1680" s="86" t="s">
        <v>1411</v>
      </c>
      <c r="X1680" s="162" t="s">
        <v>2638</v>
      </c>
      <c r="AA1680" s="162" t="s">
        <v>2629</v>
      </c>
      <c r="AB1680" s="162" t="str">
        <f>UPPER(LEFT(A1680,3)&amp;YEAR(H1680)&amp;MONTH(H1680)&amp;DAY((H1680))&amp;LEFT(U1680,2)&amp;LEFT(V1680,2)&amp;LEFT(W1680,2))</f>
        <v>MED20161116GRMO2E</v>
      </c>
      <c r="AC1680" s="162">
        <f>COUNTIF($AB$4:$AB$297,AB1680)</f>
        <v>0</v>
      </c>
      <c r="AD1680" s="162" t="str">
        <f>VLOOKUP(U1680,NIVEAUXADMIN!A:B,2,FALSE)</f>
        <v>HT08</v>
      </c>
      <c r="AE1680" s="162" t="str">
        <f>VLOOKUP(V1680,NIVEAUXADMIN!E:F,2,FALSE)</f>
        <v>HT08814</v>
      </c>
      <c r="AF1680" s="162" t="str">
        <f>VLOOKUP(W1680,NIVEAUXADMIN!I:J,2,FALSE)</f>
        <v>HT08814-02</v>
      </c>
      <c r="AG1680" s="162">
        <f>IF(SUMPRODUCT(($A$4:$A1680=A1680)*($V$4:$V1680=V1680))&gt;1,0,1)</f>
        <v>1</v>
      </c>
    </row>
    <row r="1681" spans="1:33" s="162" customFormat="1" ht="15" customHeight="1">
      <c r="A1681" s="162" t="s">
        <v>2709</v>
      </c>
      <c r="B1681" s="162" t="s">
        <v>2710</v>
      </c>
      <c r="C1681" s="162" t="s">
        <v>26</v>
      </c>
      <c r="F1681" s="162" t="s">
        <v>16</v>
      </c>
      <c r="G1681" s="162" t="str">
        <f>CHOOSE(MONTH(H1681), "Janvier", "Fevrier", "Mars", "Avril", "Mai", "Juin", "Juillet", "Aout", "Septembre", "Octobre", "Novembre", "Decembre")</f>
        <v>Novembre</v>
      </c>
      <c r="H1681" s="153">
        <v>42690</v>
      </c>
      <c r="I1681" s="84" t="s">
        <v>1051</v>
      </c>
      <c r="J1681" s="162" t="s">
        <v>1052</v>
      </c>
      <c r="K1681" s="162" t="s">
        <v>1054</v>
      </c>
      <c r="L1681" s="72" t="s">
        <v>2630</v>
      </c>
      <c r="M1681" s="80" t="str">
        <f>IFERROR(VLOOKUP(K1681,REFERENCES!R:S,2,FALSE),"")</f>
        <v>Nombre</v>
      </c>
      <c r="N1681" s="75">
        <v>1640</v>
      </c>
      <c r="O1681" s="75"/>
      <c r="P1681" s="75"/>
      <c r="Q1681" s="75"/>
      <c r="R1681" s="79"/>
      <c r="S1681" s="75">
        <v>820</v>
      </c>
      <c r="U1681" s="162" t="s">
        <v>17</v>
      </c>
      <c r="V1681" s="162" t="s">
        <v>269</v>
      </c>
      <c r="W1681" s="86" t="s">
        <v>1411</v>
      </c>
      <c r="X1681" s="162" t="s">
        <v>2638</v>
      </c>
      <c r="AB1681" s="162" t="str">
        <f>UPPER(LEFT(A1681,3)&amp;YEAR(H1681)&amp;MONTH(H1681)&amp;DAY((H1681))&amp;LEFT(U1681,2)&amp;LEFT(V1681,2)&amp;LEFT(W1681,2))</f>
        <v>MED20161116GRMO2E</v>
      </c>
      <c r="AC1681" s="162">
        <f>COUNTIF($AB$4:$AB$297,AB1681)</f>
        <v>0</v>
      </c>
      <c r="AD1681" s="162" t="str">
        <f>VLOOKUP(U1681,NIVEAUXADMIN!A:B,2,FALSE)</f>
        <v>HT08</v>
      </c>
      <c r="AE1681" s="162" t="str">
        <f>VLOOKUP(V1681,NIVEAUXADMIN!E:F,2,FALSE)</f>
        <v>HT08814</v>
      </c>
      <c r="AF1681" s="162" t="str">
        <f>VLOOKUP(W1681,NIVEAUXADMIN!I:J,2,FALSE)</f>
        <v>HT08814-02</v>
      </c>
      <c r="AG1681" s="162">
        <f>IF(SUMPRODUCT(($A$4:$A1681=A1681)*($V$4:$V1681=V1681))&gt;1,0,1)</f>
        <v>0</v>
      </c>
    </row>
    <row r="1682" spans="1:33" s="162" customFormat="1" ht="15" customHeight="1">
      <c r="A1682" s="162" t="s">
        <v>2709</v>
      </c>
      <c r="B1682" s="162" t="s">
        <v>2710</v>
      </c>
      <c r="C1682" s="162" t="s">
        <v>26</v>
      </c>
      <c r="F1682" s="162" t="s">
        <v>16</v>
      </c>
      <c r="G1682" s="162" t="str">
        <f>CHOOSE(MONTH(H1682), "Janvier", "Fevrier", "Mars", "Avril", "Mai", "Juin", "Juillet", "Aout", "Septembre", "Octobre", "Novembre", "Decembre")</f>
        <v>Novembre</v>
      </c>
      <c r="H1682" s="153">
        <v>42690</v>
      </c>
      <c r="I1682" s="84" t="s">
        <v>1051</v>
      </c>
      <c r="J1682" s="162" t="s">
        <v>1052</v>
      </c>
      <c r="K1682" s="162" t="s">
        <v>1056</v>
      </c>
      <c r="L1682" s="72" t="s">
        <v>2630</v>
      </c>
      <c r="M1682" s="80" t="str">
        <f>IFERROR(VLOOKUP(K1682,REFERENCES!R:S,2,FALSE),"")</f>
        <v>Nombre</v>
      </c>
      <c r="N1682" s="75">
        <v>1640</v>
      </c>
      <c r="O1682" s="75"/>
      <c r="P1682" s="75"/>
      <c r="Q1682" s="75"/>
      <c r="R1682" s="79"/>
      <c r="S1682" s="75">
        <v>820</v>
      </c>
      <c r="U1682" s="162" t="s">
        <v>17</v>
      </c>
      <c r="V1682" s="162" t="s">
        <v>269</v>
      </c>
      <c r="W1682" s="86" t="s">
        <v>1411</v>
      </c>
      <c r="X1682" s="162" t="s">
        <v>2638</v>
      </c>
      <c r="AB1682" s="162" t="str">
        <f>UPPER(LEFT(A1682,3)&amp;YEAR(H1682)&amp;MONTH(H1682)&amp;DAY((H1682))&amp;LEFT(U1682,2)&amp;LEFT(V1682,2)&amp;LEFT(W1682,2))</f>
        <v>MED20161116GRMO2E</v>
      </c>
      <c r="AC1682" s="162">
        <f>COUNTIF($AB$4:$AB$297,AB1682)</f>
        <v>0</v>
      </c>
      <c r="AD1682" s="162" t="str">
        <f>VLOOKUP(U1682,NIVEAUXADMIN!A:B,2,FALSE)</f>
        <v>HT08</v>
      </c>
      <c r="AE1682" s="162" t="str">
        <f>VLOOKUP(V1682,NIVEAUXADMIN!E:F,2,FALSE)</f>
        <v>HT08814</v>
      </c>
      <c r="AF1682" s="162" t="str">
        <f>VLOOKUP(W1682,NIVEAUXADMIN!I:J,2,FALSE)</f>
        <v>HT08814-02</v>
      </c>
      <c r="AG1682" s="162">
        <f>IF(SUMPRODUCT(($A$4:$A1682=A1682)*($V$4:$V1682=V1682))&gt;1,0,1)</f>
        <v>0</v>
      </c>
    </row>
    <row r="1683" spans="1:33" s="162" customFormat="1" ht="15" customHeight="1">
      <c r="A1683" s="162" t="s">
        <v>2709</v>
      </c>
      <c r="B1683" s="162" t="s">
        <v>2710</v>
      </c>
      <c r="C1683" s="162" t="s">
        <v>26</v>
      </c>
      <c r="F1683" s="162" t="s">
        <v>16</v>
      </c>
      <c r="G1683" s="162" t="str">
        <f>CHOOSE(MONTH(H1683), "Janvier", "Fevrier", "Mars", "Avril", "Mai", "Juin", "Juillet", "Aout", "Septembre", "Octobre", "Novembre", "Decembre")</f>
        <v>Novembre</v>
      </c>
      <c r="H1683" s="153">
        <v>42690</v>
      </c>
      <c r="I1683" s="84" t="s">
        <v>1051</v>
      </c>
      <c r="J1683" s="162" t="s">
        <v>1052</v>
      </c>
      <c r="K1683" s="162" t="s">
        <v>1059</v>
      </c>
      <c r="L1683" s="72" t="s">
        <v>2631</v>
      </c>
      <c r="M1683" s="80" t="str">
        <f>IFERROR(VLOOKUP(K1683,REFERENCES!R:S,2,FALSE),"")</f>
        <v>Nombre</v>
      </c>
      <c r="N1683" s="75">
        <v>164000</v>
      </c>
      <c r="O1683" s="75"/>
      <c r="P1683" s="75"/>
      <c r="Q1683" s="75"/>
      <c r="R1683" s="79"/>
      <c r="S1683" s="75">
        <v>820</v>
      </c>
      <c r="U1683" s="162" t="s">
        <v>17</v>
      </c>
      <c r="V1683" s="162" t="s">
        <v>269</v>
      </c>
      <c r="W1683" s="86" t="s">
        <v>1411</v>
      </c>
      <c r="X1683" s="162" t="s">
        <v>2638</v>
      </c>
      <c r="AB1683" s="162" t="str">
        <f>UPPER(LEFT(A1683,3)&amp;YEAR(H1683)&amp;MONTH(H1683)&amp;DAY((H1683))&amp;LEFT(U1683,2)&amp;LEFT(V1683,2)&amp;LEFT(W1683,2))</f>
        <v>MED20161116GRMO2E</v>
      </c>
      <c r="AC1683" s="162">
        <f>COUNTIF($AB$4:$AB$297,AB1683)</f>
        <v>0</v>
      </c>
      <c r="AD1683" s="162" t="str">
        <f>VLOOKUP(U1683,NIVEAUXADMIN!A:B,2,FALSE)</f>
        <v>HT08</v>
      </c>
      <c r="AE1683" s="162" t="str">
        <f>VLOOKUP(V1683,NIVEAUXADMIN!E:F,2,FALSE)</f>
        <v>HT08814</v>
      </c>
      <c r="AF1683" s="162" t="str">
        <f>VLOOKUP(W1683,NIVEAUXADMIN!I:J,2,FALSE)</f>
        <v>HT08814-02</v>
      </c>
      <c r="AG1683" s="162">
        <f>IF(SUMPRODUCT(($A$4:$A1683=A1683)*($V$4:$V1683=V1683))&gt;1,0,1)</f>
        <v>0</v>
      </c>
    </row>
    <row r="1684" spans="1:33" s="162" customFormat="1" ht="15" customHeight="1">
      <c r="A1684" s="162" t="s">
        <v>2709</v>
      </c>
      <c r="B1684" s="162" t="s">
        <v>2710</v>
      </c>
      <c r="C1684" s="162" t="s">
        <v>26</v>
      </c>
      <c r="F1684" s="162" t="s">
        <v>16</v>
      </c>
      <c r="G1684" s="162" t="str">
        <f>CHOOSE(MONTH(H1684), "Janvier", "Fevrier", "Mars", "Avril", "Mai", "Juin", "Juillet", "Aout", "Septembre", "Octobre", "Novembre", "Decembre")</f>
        <v>Novembre</v>
      </c>
      <c r="H1684" s="153">
        <v>42690</v>
      </c>
      <c r="I1684" s="84" t="s">
        <v>1049</v>
      </c>
      <c r="J1684" s="162" t="s">
        <v>1053</v>
      </c>
      <c r="K1684" s="162" t="s">
        <v>1185</v>
      </c>
      <c r="L1684" s="72" t="s">
        <v>2632</v>
      </c>
      <c r="M1684" s="80" t="str">
        <f>IFERROR(VLOOKUP(K1684,REFERENCES!R:S,2,FALSE),"")</f>
        <v>Nombre</v>
      </c>
      <c r="N1684" s="75">
        <v>82</v>
      </c>
      <c r="O1684" s="75"/>
      <c r="P1684" s="75"/>
      <c r="Q1684" s="75"/>
      <c r="R1684" s="79"/>
      <c r="S1684" s="75">
        <v>820</v>
      </c>
      <c r="U1684" s="162" t="s">
        <v>17</v>
      </c>
      <c r="V1684" s="162" t="s">
        <v>269</v>
      </c>
      <c r="W1684" s="86" t="s">
        <v>1411</v>
      </c>
      <c r="X1684" s="162" t="s">
        <v>2638</v>
      </c>
      <c r="AB1684" s="162" t="str">
        <f>UPPER(LEFT(A1684,3)&amp;YEAR(H1684)&amp;MONTH(H1684)&amp;DAY((H1684))&amp;LEFT(U1684,2)&amp;LEFT(V1684,2)&amp;LEFT(W1684,2))</f>
        <v>MED20161116GRMO2E</v>
      </c>
      <c r="AC1684" s="162">
        <f>COUNTIF($AB$4:$AB$297,AB1684)</f>
        <v>0</v>
      </c>
      <c r="AD1684" s="162" t="str">
        <f>VLOOKUP(U1684,NIVEAUXADMIN!A:B,2,FALSE)</f>
        <v>HT08</v>
      </c>
      <c r="AE1684" s="162" t="str">
        <f>VLOOKUP(V1684,NIVEAUXADMIN!E:F,2,FALSE)</f>
        <v>HT08814</v>
      </c>
      <c r="AF1684" s="162" t="str">
        <f>VLOOKUP(W1684,NIVEAUXADMIN!I:J,2,FALSE)</f>
        <v>HT08814-02</v>
      </c>
      <c r="AG1684" s="162">
        <f>IF(SUMPRODUCT(($A$4:$A1684=A1684)*($V$4:$V1684=V1684))&gt;1,0,1)</f>
        <v>0</v>
      </c>
    </row>
    <row r="1685" spans="1:33" s="162" customFormat="1" ht="15" customHeight="1">
      <c r="A1685" s="162" t="s">
        <v>2709</v>
      </c>
      <c r="B1685" s="162" t="s">
        <v>2710</v>
      </c>
      <c r="C1685" s="162" t="s">
        <v>26</v>
      </c>
      <c r="F1685" s="162" t="s">
        <v>16</v>
      </c>
      <c r="G1685" s="162" t="str">
        <f>CHOOSE(MONTH(H1685), "Janvier", "Fevrier", "Mars", "Avril", "Mai", "Juin", "Juillet", "Aout", "Septembre", "Octobre", "Novembre", "Decembre")</f>
        <v>Novembre</v>
      </c>
      <c r="H1685" s="153">
        <v>42690</v>
      </c>
      <c r="I1685" s="84" t="s">
        <v>1051</v>
      </c>
      <c r="J1685" s="162" t="s">
        <v>1052</v>
      </c>
      <c r="K1685" s="162" t="s">
        <v>1065</v>
      </c>
      <c r="L1685" s="72" t="s">
        <v>2648</v>
      </c>
      <c r="M1685" s="80" t="str">
        <f>IFERROR(VLOOKUP(K1685,REFERENCES!R:S,2,FALSE),"")</f>
        <v>N/A</v>
      </c>
      <c r="N1685" s="75"/>
      <c r="O1685" s="75"/>
      <c r="P1685" s="75"/>
      <c r="Q1685" s="75"/>
      <c r="R1685" s="79"/>
      <c r="S1685" s="75">
        <v>530</v>
      </c>
      <c r="U1685" s="162" t="s">
        <v>17</v>
      </c>
      <c r="V1685" s="162" t="s">
        <v>269</v>
      </c>
      <c r="W1685" s="86" t="s">
        <v>1526</v>
      </c>
      <c r="X1685" s="162" t="s">
        <v>2639</v>
      </c>
      <c r="AA1685" s="162" t="s">
        <v>2629</v>
      </c>
      <c r="AB1685" s="162" t="str">
        <f>UPPER(LEFT(A1685,3)&amp;YEAR(H1685)&amp;MONTH(H1685)&amp;DAY((H1685))&amp;LEFT(U1685,2)&amp;LEFT(V1685,2)&amp;LEFT(W1685,2))</f>
        <v>MED20161116GRMO3E</v>
      </c>
      <c r="AC1685" s="162">
        <f>COUNTIF($AB$4:$AB$297,AB1685)</f>
        <v>0</v>
      </c>
      <c r="AD1685" s="162" t="str">
        <f>VLOOKUP(U1685,NIVEAUXADMIN!A:B,2,FALSE)</f>
        <v>HT08</v>
      </c>
      <c r="AE1685" s="162" t="str">
        <f>VLOOKUP(V1685,NIVEAUXADMIN!E:F,2,FALSE)</f>
        <v>HT08814</v>
      </c>
      <c r="AF1685" s="162" t="str">
        <f>VLOOKUP(W1685,NIVEAUXADMIN!I:J,2,FALSE)</f>
        <v>HT08814-03</v>
      </c>
      <c r="AG1685" s="162">
        <f>IF(SUMPRODUCT(($A$4:$A1685=A1685)*($V$4:$V1685=V1685))&gt;1,0,1)</f>
        <v>0</v>
      </c>
    </row>
    <row r="1686" spans="1:33" s="162" customFormat="1" ht="15" customHeight="1">
      <c r="A1686" s="162" t="s">
        <v>2709</v>
      </c>
      <c r="B1686" s="162" t="s">
        <v>2710</v>
      </c>
      <c r="C1686" s="162" t="s">
        <v>26</v>
      </c>
      <c r="F1686" s="162" t="s">
        <v>16</v>
      </c>
      <c r="G1686" s="162" t="str">
        <f>CHOOSE(MONTH(H1686), "Janvier", "Fevrier", "Mars", "Avril", "Mai", "Juin", "Juillet", "Aout", "Septembre", "Octobre", "Novembre", "Decembre")</f>
        <v>Novembre</v>
      </c>
      <c r="H1686" s="153">
        <v>42690</v>
      </c>
      <c r="I1686" s="84" t="s">
        <v>1051</v>
      </c>
      <c r="J1686" s="162" t="s">
        <v>1052</v>
      </c>
      <c r="K1686" s="162" t="s">
        <v>1054</v>
      </c>
      <c r="L1686" s="72" t="s">
        <v>2630</v>
      </c>
      <c r="M1686" s="80" t="str">
        <f>IFERROR(VLOOKUP(K1686,REFERENCES!R:S,2,FALSE),"")</f>
        <v>Nombre</v>
      </c>
      <c r="N1686" s="75">
        <v>1060</v>
      </c>
      <c r="O1686" s="75"/>
      <c r="P1686" s="75"/>
      <c r="Q1686" s="75"/>
      <c r="R1686" s="79"/>
      <c r="S1686" s="75">
        <v>530</v>
      </c>
      <c r="U1686" s="162" t="s">
        <v>17</v>
      </c>
      <c r="V1686" s="162" t="s">
        <v>269</v>
      </c>
      <c r="W1686" s="86" t="s">
        <v>1526</v>
      </c>
      <c r="X1686" s="162" t="s">
        <v>2639</v>
      </c>
      <c r="AB1686" s="162" t="str">
        <f>UPPER(LEFT(A1686,3)&amp;YEAR(H1686)&amp;MONTH(H1686)&amp;DAY((H1686))&amp;LEFT(U1686,2)&amp;LEFT(V1686,2)&amp;LEFT(W1686,2))</f>
        <v>MED20161116GRMO3E</v>
      </c>
      <c r="AC1686" s="162">
        <f>COUNTIF($AB$4:$AB$297,AB1686)</f>
        <v>0</v>
      </c>
      <c r="AD1686" s="162" t="str">
        <f>VLOOKUP(U1686,NIVEAUXADMIN!A:B,2,FALSE)</f>
        <v>HT08</v>
      </c>
      <c r="AE1686" s="162" t="str">
        <f>VLOOKUP(V1686,NIVEAUXADMIN!E:F,2,FALSE)</f>
        <v>HT08814</v>
      </c>
      <c r="AF1686" s="162" t="str">
        <f>VLOOKUP(W1686,NIVEAUXADMIN!I:J,2,FALSE)</f>
        <v>HT08814-03</v>
      </c>
      <c r="AG1686" s="162">
        <f>IF(SUMPRODUCT(($A$4:$A1686=A1686)*($V$4:$V1686=V1686))&gt;1,0,1)</f>
        <v>0</v>
      </c>
    </row>
    <row r="1687" spans="1:33" s="162" customFormat="1" ht="15" customHeight="1">
      <c r="A1687" s="162" t="s">
        <v>2709</v>
      </c>
      <c r="B1687" s="162" t="s">
        <v>2710</v>
      </c>
      <c r="C1687" s="162" t="s">
        <v>26</v>
      </c>
      <c r="F1687" s="162" t="s">
        <v>16</v>
      </c>
      <c r="G1687" s="162" t="str">
        <f>CHOOSE(MONTH(H1687), "Janvier", "Fevrier", "Mars", "Avril", "Mai", "Juin", "Juillet", "Aout", "Septembre", "Octobre", "Novembre", "Decembre")</f>
        <v>Novembre</v>
      </c>
      <c r="H1687" s="153">
        <v>42690</v>
      </c>
      <c r="I1687" s="84" t="s">
        <v>1051</v>
      </c>
      <c r="J1687" s="162" t="s">
        <v>1052</v>
      </c>
      <c r="K1687" s="162" t="s">
        <v>1056</v>
      </c>
      <c r="L1687" s="72" t="s">
        <v>2630</v>
      </c>
      <c r="M1687" s="80" t="str">
        <f>IFERROR(VLOOKUP(K1687,REFERENCES!R:S,2,FALSE),"")</f>
        <v>Nombre</v>
      </c>
      <c r="N1687" s="75">
        <v>1060</v>
      </c>
      <c r="O1687" s="75"/>
      <c r="P1687" s="75"/>
      <c r="Q1687" s="75"/>
      <c r="R1687" s="79"/>
      <c r="S1687" s="75">
        <v>530</v>
      </c>
      <c r="U1687" s="162" t="s">
        <v>17</v>
      </c>
      <c r="V1687" s="162" t="s">
        <v>269</v>
      </c>
      <c r="W1687" s="86" t="s">
        <v>1526</v>
      </c>
      <c r="X1687" s="162" t="s">
        <v>2639</v>
      </c>
      <c r="AB1687" s="162" t="str">
        <f>UPPER(LEFT(A1687,3)&amp;YEAR(H1687)&amp;MONTH(H1687)&amp;DAY((H1687))&amp;LEFT(U1687,2)&amp;LEFT(V1687,2)&amp;LEFT(W1687,2))</f>
        <v>MED20161116GRMO3E</v>
      </c>
      <c r="AC1687" s="162">
        <f>COUNTIF($AB$4:$AB$297,AB1687)</f>
        <v>0</v>
      </c>
      <c r="AD1687" s="162" t="str">
        <f>VLOOKUP(U1687,NIVEAUXADMIN!A:B,2,FALSE)</f>
        <v>HT08</v>
      </c>
      <c r="AE1687" s="162" t="str">
        <f>VLOOKUP(V1687,NIVEAUXADMIN!E:F,2,FALSE)</f>
        <v>HT08814</v>
      </c>
      <c r="AF1687" s="162" t="str">
        <f>VLOOKUP(W1687,NIVEAUXADMIN!I:J,2,FALSE)</f>
        <v>HT08814-03</v>
      </c>
      <c r="AG1687" s="162">
        <f>IF(SUMPRODUCT(($A$4:$A1687=A1687)*($V$4:$V1687=V1687))&gt;1,0,1)</f>
        <v>0</v>
      </c>
    </row>
    <row r="1688" spans="1:33" s="162" customFormat="1" ht="15" customHeight="1">
      <c r="A1688" s="162" t="s">
        <v>2709</v>
      </c>
      <c r="B1688" s="162" t="s">
        <v>2710</v>
      </c>
      <c r="C1688" s="162" t="s">
        <v>26</v>
      </c>
      <c r="F1688" s="162" t="s">
        <v>16</v>
      </c>
      <c r="G1688" s="162" t="str">
        <f>CHOOSE(MONTH(H1688), "Janvier", "Fevrier", "Mars", "Avril", "Mai", "Juin", "Juillet", "Aout", "Septembre", "Octobre", "Novembre", "Decembre")</f>
        <v>Novembre</v>
      </c>
      <c r="H1688" s="153">
        <v>42690</v>
      </c>
      <c r="I1688" s="84" t="s">
        <v>1051</v>
      </c>
      <c r="J1688" s="162" t="s">
        <v>1052</v>
      </c>
      <c r="K1688" s="162" t="s">
        <v>1059</v>
      </c>
      <c r="L1688" s="72" t="s">
        <v>2631</v>
      </c>
      <c r="M1688" s="80" t="str">
        <f>IFERROR(VLOOKUP(K1688,REFERENCES!R:S,2,FALSE),"")</f>
        <v>Nombre</v>
      </c>
      <c r="N1688" s="75">
        <v>106000</v>
      </c>
      <c r="O1688" s="75"/>
      <c r="P1688" s="75"/>
      <c r="Q1688" s="75"/>
      <c r="R1688" s="79"/>
      <c r="S1688" s="75">
        <v>530</v>
      </c>
      <c r="U1688" s="162" t="s">
        <v>17</v>
      </c>
      <c r="V1688" s="162" t="s">
        <v>269</v>
      </c>
      <c r="W1688" s="86" t="s">
        <v>1526</v>
      </c>
      <c r="X1688" s="162" t="s">
        <v>2639</v>
      </c>
      <c r="AB1688" s="162" t="str">
        <f>UPPER(LEFT(A1688,3)&amp;YEAR(H1688)&amp;MONTH(H1688)&amp;DAY((H1688))&amp;LEFT(U1688,2)&amp;LEFT(V1688,2)&amp;LEFT(W1688,2))</f>
        <v>MED20161116GRMO3E</v>
      </c>
      <c r="AC1688" s="162">
        <f>COUNTIF($AB$4:$AB$297,AB1688)</f>
        <v>0</v>
      </c>
      <c r="AD1688" s="162" t="str">
        <f>VLOOKUP(U1688,NIVEAUXADMIN!A:B,2,FALSE)</f>
        <v>HT08</v>
      </c>
      <c r="AE1688" s="162" t="str">
        <f>VLOOKUP(V1688,NIVEAUXADMIN!E:F,2,FALSE)</f>
        <v>HT08814</v>
      </c>
      <c r="AF1688" s="162" t="str">
        <f>VLOOKUP(W1688,NIVEAUXADMIN!I:J,2,FALSE)</f>
        <v>HT08814-03</v>
      </c>
      <c r="AG1688" s="162">
        <f>IF(SUMPRODUCT(($A$4:$A1688=A1688)*($V$4:$V1688=V1688))&gt;1,0,1)</f>
        <v>0</v>
      </c>
    </row>
    <row r="1689" spans="1:33" s="162" customFormat="1" ht="15" customHeight="1">
      <c r="A1689" s="162" t="s">
        <v>2709</v>
      </c>
      <c r="B1689" s="162" t="s">
        <v>2710</v>
      </c>
      <c r="C1689" s="162" t="s">
        <v>26</v>
      </c>
      <c r="F1689" s="162" t="s">
        <v>16</v>
      </c>
      <c r="G1689" s="162" t="str">
        <f>CHOOSE(MONTH(H1689), "Janvier", "Fevrier", "Mars", "Avril", "Mai", "Juin", "Juillet", "Aout", "Septembre", "Octobre", "Novembre", "Decembre")</f>
        <v>Novembre</v>
      </c>
      <c r="H1689" s="153">
        <v>42690</v>
      </c>
      <c r="I1689" s="84" t="s">
        <v>1049</v>
      </c>
      <c r="J1689" s="162" t="s">
        <v>1053</v>
      </c>
      <c r="K1689" s="162" t="s">
        <v>1185</v>
      </c>
      <c r="L1689" s="72" t="s">
        <v>2632</v>
      </c>
      <c r="M1689" s="80" t="str">
        <f>IFERROR(VLOOKUP(K1689,REFERENCES!R:S,2,FALSE),"")</f>
        <v>Nombre</v>
      </c>
      <c r="N1689" s="75">
        <v>53</v>
      </c>
      <c r="O1689" s="75"/>
      <c r="P1689" s="75"/>
      <c r="Q1689" s="75"/>
      <c r="R1689" s="79"/>
      <c r="S1689" s="75">
        <v>530</v>
      </c>
      <c r="U1689" s="162" t="s">
        <v>17</v>
      </c>
      <c r="V1689" s="162" t="s">
        <v>269</v>
      </c>
      <c r="W1689" s="86" t="s">
        <v>1526</v>
      </c>
      <c r="X1689" s="162" t="s">
        <v>2639</v>
      </c>
      <c r="AB1689" s="162" t="str">
        <f>UPPER(LEFT(A1689,3)&amp;YEAR(H1689)&amp;MONTH(H1689)&amp;DAY((H1689))&amp;LEFT(U1689,2)&amp;LEFT(V1689,2)&amp;LEFT(W1689,2))</f>
        <v>MED20161116GRMO3E</v>
      </c>
      <c r="AC1689" s="162">
        <f>COUNTIF($AB$4:$AB$297,AB1689)</f>
        <v>0</v>
      </c>
      <c r="AD1689" s="162" t="str">
        <f>VLOOKUP(U1689,NIVEAUXADMIN!A:B,2,FALSE)</f>
        <v>HT08</v>
      </c>
      <c r="AE1689" s="162" t="str">
        <f>VLOOKUP(V1689,NIVEAUXADMIN!E:F,2,FALSE)</f>
        <v>HT08814</v>
      </c>
      <c r="AF1689" s="162" t="str">
        <f>VLOOKUP(W1689,NIVEAUXADMIN!I:J,2,FALSE)</f>
        <v>HT08814-03</v>
      </c>
      <c r="AG1689" s="162">
        <f>IF(SUMPRODUCT(($A$4:$A1689=A1689)*($V$4:$V1689=V1689))&gt;1,0,1)</f>
        <v>0</v>
      </c>
    </row>
    <row r="1690" spans="1:33" s="162" customFormat="1" ht="15" customHeight="1">
      <c r="A1690" s="162" t="s">
        <v>2709</v>
      </c>
      <c r="B1690" s="162" t="s">
        <v>2710</v>
      </c>
      <c r="C1690" s="162" t="s">
        <v>26</v>
      </c>
      <c r="F1690" s="162" t="s">
        <v>16</v>
      </c>
      <c r="G1690" s="162" t="s">
        <v>1946</v>
      </c>
      <c r="H1690" s="153" t="s">
        <v>2920</v>
      </c>
      <c r="I1690" s="84" t="s">
        <v>1051</v>
      </c>
      <c r="J1690" s="162" t="s">
        <v>1052</v>
      </c>
      <c r="K1690" s="162" t="s">
        <v>1065</v>
      </c>
      <c r="L1690" s="72" t="s">
        <v>2648</v>
      </c>
      <c r="M1690" s="80" t="str">
        <f>IFERROR(VLOOKUP(K1690,REFERENCES!R:S,2,FALSE),"")</f>
        <v>N/A</v>
      </c>
      <c r="N1690" s="75"/>
      <c r="O1690" s="75"/>
      <c r="P1690" s="75"/>
      <c r="Q1690" s="75"/>
      <c r="R1690" s="79"/>
      <c r="S1690" s="75">
        <v>400</v>
      </c>
      <c r="U1690" s="162" t="s">
        <v>20</v>
      </c>
      <c r="V1690" s="162" t="s">
        <v>536</v>
      </c>
      <c r="W1690" s="86" t="s">
        <v>1417</v>
      </c>
      <c r="X1690" s="162" t="s">
        <v>2641</v>
      </c>
      <c r="AA1690" s="162" t="s">
        <v>2629</v>
      </c>
      <c r="AB1690" s="162" t="e">
        <f>UPPER(LEFT(A1690,3)&amp;YEAR(H1690)&amp;MONTH(H1690)&amp;DAY((H1690))&amp;LEFT(U1690,2)&amp;LEFT(V1690,2)&amp;LEFT(W1690,2))</f>
        <v>#VALUE!</v>
      </c>
      <c r="AC1690" s="162">
        <f>COUNTIF($AB$4:$AB$297,AB1690)</f>
        <v>72</v>
      </c>
      <c r="AD1690" s="162" t="str">
        <f>VLOOKUP(U1690,NIVEAUXADMIN!A:B,2,FALSE)</f>
        <v>HT07</v>
      </c>
      <c r="AE1690" s="162" t="str">
        <f>VLOOKUP(V1690,NIVEAUXADMIN!E:F,2,FALSE)</f>
        <v>HT07742</v>
      </c>
      <c r="AF1690" s="162" t="str">
        <f>VLOOKUP(W1690,NIVEAUXADMIN!I:J,2,FALSE)</f>
        <v>HT07742-02</v>
      </c>
      <c r="AG1690" s="162">
        <f>IF(SUMPRODUCT(($A$4:$A1690=A1690)*($V$4:$V1690=V1690))&gt;1,0,1)</f>
        <v>1</v>
      </c>
    </row>
    <row r="1691" spans="1:33" s="162" customFormat="1" ht="15" customHeight="1">
      <c r="A1691" s="162" t="s">
        <v>2709</v>
      </c>
      <c r="B1691" s="162" t="s">
        <v>2710</v>
      </c>
      <c r="C1691" s="162" t="s">
        <v>26</v>
      </c>
      <c r="F1691" s="162" t="s">
        <v>16</v>
      </c>
      <c r="G1691" s="162" t="s">
        <v>1946</v>
      </c>
      <c r="H1691" s="153" t="s">
        <v>2920</v>
      </c>
      <c r="I1691" s="84" t="s">
        <v>1051</v>
      </c>
      <c r="J1691" s="162" t="s">
        <v>1052</v>
      </c>
      <c r="K1691" s="162" t="s">
        <v>1054</v>
      </c>
      <c r="L1691" s="72" t="s">
        <v>2630</v>
      </c>
      <c r="M1691" s="80" t="str">
        <f>IFERROR(VLOOKUP(K1691,REFERENCES!R:S,2,FALSE),"")</f>
        <v>Nombre</v>
      </c>
      <c r="N1691" s="75">
        <v>800</v>
      </c>
      <c r="O1691" s="75"/>
      <c r="P1691" s="75"/>
      <c r="Q1691" s="75"/>
      <c r="R1691" s="79"/>
      <c r="S1691" s="75">
        <v>400</v>
      </c>
      <c r="U1691" s="162" t="s">
        <v>20</v>
      </c>
      <c r="V1691" s="162" t="s">
        <v>536</v>
      </c>
      <c r="W1691" s="86" t="s">
        <v>1417</v>
      </c>
      <c r="X1691" s="162" t="s">
        <v>2641</v>
      </c>
      <c r="AB1691" s="162" t="e">
        <f>UPPER(LEFT(A1691,3)&amp;YEAR(H1691)&amp;MONTH(H1691)&amp;DAY((H1691))&amp;LEFT(U1691,2)&amp;LEFT(V1691,2)&amp;LEFT(W1691,2))</f>
        <v>#VALUE!</v>
      </c>
      <c r="AC1691" s="162">
        <f>COUNTIF($AB$4:$AB$297,AB1691)</f>
        <v>72</v>
      </c>
      <c r="AD1691" s="162" t="str">
        <f>VLOOKUP(U1691,NIVEAUXADMIN!A:B,2,FALSE)</f>
        <v>HT07</v>
      </c>
      <c r="AE1691" s="162" t="str">
        <f>VLOOKUP(V1691,NIVEAUXADMIN!E:F,2,FALSE)</f>
        <v>HT07742</v>
      </c>
      <c r="AF1691" s="162" t="str">
        <f>VLOOKUP(W1691,NIVEAUXADMIN!I:J,2,FALSE)</f>
        <v>HT07742-02</v>
      </c>
      <c r="AG1691" s="162">
        <f>IF(SUMPRODUCT(($A$4:$A1691=A1691)*($V$4:$V1691=V1691))&gt;1,0,1)</f>
        <v>0</v>
      </c>
    </row>
    <row r="1692" spans="1:33" s="162" customFormat="1" ht="15" customHeight="1">
      <c r="A1692" s="162" t="s">
        <v>2709</v>
      </c>
      <c r="B1692" s="162" t="s">
        <v>2710</v>
      </c>
      <c r="C1692" s="162" t="s">
        <v>26</v>
      </c>
      <c r="F1692" s="162" t="s">
        <v>16</v>
      </c>
      <c r="G1692" s="162" t="s">
        <v>1946</v>
      </c>
      <c r="H1692" s="153" t="s">
        <v>2920</v>
      </c>
      <c r="I1692" s="84" t="s">
        <v>1051</v>
      </c>
      <c r="J1692" s="162" t="s">
        <v>1052</v>
      </c>
      <c r="K1692" s="162" t="s">
        <v>1056</v>
      </c>
      <c r="L1692" s="72" t="s">
        <v>2630</v>
      </c>
      <c r="M1692" s="80" t="str">
        <f>IFERROR(VLOOKUP(K1692,REFERENCES!R:S,2,FALSE),"")</f>
        <v>Nombre</v>
      </c>
      <c r="N1692" s="75">
        <v>800</v>
      </c>
      <c r="O1692" s="75"/>
      <c r="P1692" s="75"/>
      <c r="Q1692" s="75"/>
      <c r="R1692" s="79"/>
      <c r="S1692" s="75">
        <v>400</v>
      </c>
      <c r="U1692" s="162" t="s">
        <v>20</v>
      </c>
      <c r="V1692" s="162" t="s">
        <v>536</v>
      </c>
      <c r="W1692" s="86" t="s">
        <v>1417</v>
      </c>
      <c r="X1692" s="162" t="s">
        <v>2641</v>
      </c>
      <c r="AB1692" s="162" t="e">
        <f>UPPER(LEFT(A1692,3)&amp;YEAR(H1692)&amp;MONTH(H1692)&amp;DAY((H1692))&amp;LEFT(U1692,2)&amp;LEFT(V1692,2)&amp;LEFT(W1692,2))</f>
        <v>#VALUE!</v>
      </c>
      <c r="AC1692" s="162">
        <f>COUNTIF($AB$4:$AB$297,AB1692)</f>
        <v>72</v>
      </c>
      <c r="AD1692" s="162" t="str">
        <f>VLOOKUP(U1692,NIVEAUXADMIN!A:B,2,FALSE)</f>
        <v>HT07</v>
      </c>
      <c r="AE1692" s="162" t="str">
        <f>VLOOKUP(V1692,NIVEAUXADMIN!E:F,2,FALSE)</f>
        <v>HT07742</v>
      </c>
      <c r="AF1692" s="162" t="str">
        <f>VLOOKUP(W1692,NIVEAUXADMIN!I:J,2,FALSE)</f>
        <v>HT07742-02</v>
      </c>
      <c r="AG1692" s="162">
        <f>IF(SUMPRODUCT(($A$4:$A1692=A1692)*($V$4:$V1692=V1692))&gt;1,0,1)</f>
        <v>0</v>
      </c>
    </row>
    <row r="1693" spans="1:33" s="162" customFormat="1" ht="15" customHeight="1">
      <c r="A1693" s="162" t="s">
        <v>2709</v>
      </c>
      <c r="B1693" s="162" t="s">
        <v>2710</v>
      </c>
      <c r="C1693" s="162" t="s">
        <v>26</v>
      </c>
      <c r="F1693" s="162" t="s">
        <v>16</v>
      </c>
      <c r="G1693" s="162" t="s">
        <v>1946</v>
      </c>
      <c r="H1693" s="153" t="s">
        <v>2920</v>
      </c>
      <c r="I1693" s="84" t="s">
        <v>1051</v>
      </c>
      <c r="J1693" s="162" t="s">
        <v>1052</v>
      </c>
      <c r="K1693" s="162" t="s">
        <v>1059</v>
      </c>
      <c r="L1693" s="72" t="s">
        <v>2631</v>
      </c>
      <c r="M1693" s="80" t="str">
        <f>IFERROR(VLOOKUP(K1693,REFERENCES!R:S,2,FALSE),"")</f>
        <v>Nombre</v>
      </c>
      <c r="N1693" s="75">
        <v>80000</v>
      </c>
      <c r="O1693" s="75"/>
      <c r="P1693" s="75"/>
      <c r="Q1693" s="75"/>
      <c r="R1693" s="79"/>
      <c r="S1693" s="75">
        <v>400</v>
      </c>
      <c r="U1693" s="162" t="s">
        <v>20</v>
      </c>
      <c r="V1693" s="162" t="s">
        <v>536</v>
      </c>
      <c r="W1693" s="86" t="s">
        <v>1417</v>
      </c>
      <c r="X1693" s="162" t="s">
        <v>2641</v>
      </c>
      <c r="AB1693" s="162" t="e">
        <f>UPPER(LEFT(A1693,3)&amp;YEAR(H1693)&amp;MONTH(H1693)&amp;DAY((H1693))&amp;LEFT(U1693,2)&amp;LEFT(V1693,2)&amp;LEFT(W1693,2))</f>
        <v>#VALUE!</v>
      </c>
      <c r="AC1693" s="162">
        <f>COUNTIF($AB$4:$AB$297,AB1693)</f>
        <v>72</v>
      </c>
      <c r="AD1693" s="162" t="str">
        <f>VLOOKUP(U1693,NIVEAUXADMIN!A:B,2,FALSE)</f>
        <v>HT07</v>
      </c>
      <c r="AE1693" s="162" t="str">
        <f>VLOOKUP(V1693,NIVEAUXADMIN!E:F,2,FALSE)</f>
        <v>HT07742</v>
      </c>
      <c r="AF1693" s="162" t="str">
        <f>VLOOKUP(W1693,NIVEAUXADMIN!I:J,2,FALSE)</f>
        <v>HT07742-02</v>
      </c>
      <c r="AG1693" s="162">
        <f>IF(SUMPRODUCT(($A$4:$A1693=A1693)*($V$4:$V1693=V1693))&gt;1,0,1)</f>
        <v>0</v>
      </c>
    </row>
    <row r="1694" spans="1:33" s="162" customFormat="1" ht="15" customHeight="1">
      <c r="A1694" s="162" t="s">
        <v>2709</v>
      </c>
      <c r="B1694" s="162" t="s">
        <v>2710</v>
      </c>
      <c r="C1694" s="162" t="s">
        <v>26</v>
      </c>
      <c r="F1694" s="162" t="s">
        <v>16</v>
      </c>
      <c r="G1694" s="162" t="s">
        <v>1946</v>
      </c>
      <c r="H1694" s="153" t="s">
        <v>2920</v>
      </c>
      <c r="I1694" s="84" t="s">
        <v>1049</v>
      </c>
      <c r="J1694" s="162" t="s">
        <v>1053</v>
      </c>
      <c r="K1694" s="162" t="s">
        <v>1185</v>
      </c>
      <c r="L1694" s="72" t="s">
        <v>2632</v>
      </c>
      <c r="M1694" s="80" t="str">
        <f>IFERROR(VLOOKUP(K1694,REFERENCES!R:S,2,FALSE),"")</f>
        <v>Nombre</v>
      </c>
      <c r="N1694" s="75">
        <v>40</v>
      </c>
      <c r="O1694" s="75"/>
      <c r="P1694" s="75"/>
      <c r="Q1694" s="75"/>
      <c r="R1694" s="79"/>
      <c r="S1694" s="75">
        <v>400</v>
      </c>
      <c r="U1694" s="162" t="s">
        <v>20</v>
      </c>
      <c r="V1694" s="162" t="s">
        <v>536</v>
      </c>
      <c r="W1694" s="86" t="s">
        <v>1417</v>
      </c>
      <c r="X1694" s="162" t="s">
        <v>2641</v>
      </c>
      <c r="AB1694" s="162" t="e">
        <f>UPPER(LEFT(A1694,3)&amp;YEAR(H1694)&amp;MONTH(H1694)&amp;DAY((H1694))&amp;LEFT(U1694,2)&amp;LEFT(V1694,2)&amp;LEFT(W1694,2))</f>
        <v>#VALUE!</v>
      </c>
      <c r="AC1694" s="162">
        <f>COUNTIF($AB$4:$AB$297,AB1694)</f>
        <v>72</v>
      </c>
      <c r="AD1694" s="162" t="str">
        <f>VLOOKUP(U1694,NIVEAUXADMIN!A:B,2,FALSE)</f>
        <v>HT07</v>
      </c>
      <c r="AE1694" s="162" t="str">
        <f>VLOOKUP(V1694,NIVEAUXADMIN!E:F,2,FALSE)</f>
        <v>HT07742</v>
      </c>
      <c r="AF1694" s="162" t="str">
        <f>VLOOKUP(W1694,NIVEAUXADMIN!I:J,2,FALSE)</f>
        <v>HT07742-02</v>
      </c>
      <c r="AG1694" s="162">
        <f>IF(SUMPRODUCT(($A$4:$A1694=A1694)*($V$4:$V1694=V1694))&gt;1,0,1)</f>
        <v>0</v>
      </c>
    </row>
    <row r="1695" spans="1:33" s="162" customFormat="1" ht="15" customHeight="1">
      <c r="A1695" s="162" t="s">
        <v>2709</v>
      </c>
      <c r="B1695" s="162" t="s">
        <v>2710</v>
      </c>
      <c r="C1695" s="162" t="s">
        <v>26</v>
      </c>
      <c r="F1695" s="162" t="s">
        <v>16</v>
      </c>
      <c r="G1695" s="162" t="str">
        <f>CHOOSE(MONTH(H1695), "Janvier", "Fevrier", "Mars", "Avril", "Mai", "Juin", "Juillet", "Aout", "Septembre", "Octobre", "Novembre", "Decembre")</f>
        <v>Novembre</v>
      </c>
      <c r="H1695" s="153">
        <v>42677</v>
      </c>
      <c r="I1695" s="84" t="s">
        <v>1051</v>
      </c>
      <c r="J1695" s="162" t="s">
        <v>1052</v>
      </c>
      <c r="K1695" s="162" t="s">
        <v>1065</v>
      </c>
      <c r="L1695" s="72" t="s">
        <v>2648</v>
      </c>
      <c r="M1695" s="80" t="str">
        <f>IFERROR(VLOOKUP(K1695,REFERENCES!R:S,2,FALSE),"")</f>
        <v>N/A</v>
      </c>
      <c r="N1695" s="75"/>
      <c r="O1695" s="75"/>
      <c r="P1695" s="75"/>
      <c r="Q1695" s="75"/>
      <c r="R1695" s="79"/>
      <c r="S1695" s="75">
        <v>690</v>
      </c>
      <c r="U1695" s="162" t="s">
        <v>17</v>
      </c>
      <c r="V1695" s="162" t="s">
        <v>275</v>
      </c>
      <c r="W1695" s="86" t="s">
        <v>1409</v>
      </c>
      <c r="X1695" s="162" t="s">
        <v>2633</v>
      </c>
      <c r="AA1695" s="162" t="s">
        <v>2629</v>
      </c>
      <c r="AB1695" s="162" t="str">
        <f>UPPER(LEFT(A1695,3)&amp;YEAR(H1695)&amp;MONTH(H1695)&amp;DAY((H1695))&amp;LEFT(U1695,2)&amp;LEFT(V1695,2)&amp;LEFT(W1695,2))</f>
        <v>MED2016113GRRO2E</v>
      </c>
      <c r="AC1695" s="162">
        <f>COUNTIF($AB$4:$AB$297,AB1695)</f>
        <v>0</v>
      </c>
      <c r="AD1695" s="162" t="str">
        <f>VLOOKUP(U1695,NIVEAUXADMIN!A:B,2,FALSE)</f>
        <v>HT08</v>
      </c>
      <c r="AE1695" s="162" t="str">
        <f>VLOOKUP(V1695,NIVEAUXADMIN!E:F,2,FALSE)</f>
        <v>HT08832</v>
      </c>
      <c r="AF1695" s="162" t="str">
        <f>VLOOKUP(W1695,NIVEAUXADMIN!I:J,2,FALSE)</f>
        <v>HT08832-02</v>
      </c>
      <c r="AG1695" s="162">
        <f>IF(SUMPRODUCT(($A$4:$A1695=A1695)*($V$4:$V1695=V1695))&gt;1,0,1)</f>
        <v>1</v>
      </c>
    </row>
    <row r="1696" spans="1:33" s="162" customFormat="1" ht="15" customHeight="1">
      <c r="A1696" s="162" t="s">
        <v>2709</v>
      </c>
      <c r="B1696" s="162" t="s">
        <v>2710</v>
      </c>
      <c r="C1696" s="162" t="s">
        <v>26</v>
      </c>
      <c r="F1696" s="162" t="s">
        <v>16</v>
      </c>
      <c r="G1696" s="162" t="str">
        <f>CHOOSE(MONTH(H1696), "Janvier", "Fevrier", "Mars", "Avril", "Mai", "Juin", "Juillet", "Aout", "Septembre", "Octobre", "Novembre", "Decembre")</f>
        <v>Novembre</v>
      </c>
      <c r="H1696" s="153">
        <v>42677</v>
      </c>
      <c r="I1696" s="84" t="s">
        <v>1051</v>
      </c>
      <c r="J1696" s="162" t="s">
        <v>1052</v>
      </c>
      <c r="K1696" s="162" t="s">
        <v>1054</v>
      </c>
      <c r="L1696" s="72" t="s">
        <v>2630</v>
      </c>
      <c r="M1696" s="80" t="str">
        <f>IFERROR(VLOOKUP(K1696,REFERENCES!R:S,2,FALSE),"")</f>
        <v>Nombre</v>
      </c>
      <c r="N1696" s="75">
        <v>1380</v>
      </c>
      <c r="O1696" s="75"/>
      <c r="P1696" s="75"/>
      <c r="Q1696" s="75"/>
      <c r="R1696" s="79"/>
      <c r="S1696" s="75">
        <v>690</v>
      </c>
      <c r="U1696" s="162" t="s">
        <v>17</v>
      </c>
      <c r="V1696" s="162" t="s">
        <v>275</v>
      </c>
      <c r="W1696" s="86" t="s">
        <v>1409</v>
      </c>
      <c r="X1696" s="162" t="s">
        <v>2633</v>
      </c>
      <c r="AB1696" s="162" t="str">
        <f>UPPER(LEFT(A1696,3)&amp;YEAR(H1696)&amp;MONTH(H1696)&amp;DAY((H1696))&amp;LEFT(U1696,2)&amp;LEFT(V1696,2)&amp;LEFT(W1696,2))</f>
        <v>MED2016113GRRO2E</v>
      </c>
      <c r="AC1696" s="162">
        <f>COUNTIF($AB$4:$AB$297,AB1696)</f>
        <v>0</v>
      </c>
      <c r="AD1696" s="162" t="str">
        <f>VLOOKUP(U1696,NIVEAUXADMIN!A:B,2,FALSE)</f>
        <v>HT08</v>
      </c>
      <c r="AE1696" s="162" t="str">
        <f>VLOOKUP(V1696,NIVEAUXADMIN!E:F,2,FALSE)</f>
        <v>HT08832</v>
      </c>
      <c r="AF1696" s="162" t="str">
        <f>VLOOKUP(W1696,NIVEAUXADMIN!I:J,2,FALSE)</f>
        <v>HT08832-02</v>
      </c>
      <c r="AG1696" s="162">
        <f>IF(SUMPRODUCT(($A$4:$A1696=A1696)*($V$4:$V1696=V1696))&gt;1,0,1)</f>
        <v>0</v>
      </c>
    </row>
    <row r="1697" spans="1:33" s="162" customFormat="1" ht="15" customHeight="1">
      <c r="A1697" s="162" t="s">
        <v>2709</v>
      </c>
      <c r="B1697" s="162" t="s">
        <v>2710</v>
      </c>
      <c r="C1697" s="162" t="s">
        <v>26</v>
      </c>
      <c r="F1697" s="162" t="s">
        <v>16</v>
      </c>
      <c r="G1697" s="162" t="str">
        <f>CHOOSE(MONTH(H1697), "Janvier", "Fevrier", "Mars", "Avril", "Mai", "Juin", "Juillet", "Aout", "Septembre", "Octobre", "Novembre", "Decembre")</f>
        <v>Novembre</v>
      </c>
      <c r="H1697" s="153">
        <v>42677</v>
      </c>
      <c r="I1697" s="84" t="s">
        <v>1051</v>
      </c>
      <c r="J1697" s="162" t="s">
        <v>1052</v>
      </c>
      <c r="K1697" s="162" t="s">
        <v>1056</v>
      </c>
      <c r="L1697" s="72" t="s">
        <v>2630</v>
      </c>
      <c r="M1697" s="80" t="str">
        <f>IFERROR(VLOOKUP(K1697,REFERENCES!R:S,2,FALSE),"")</f>
        <v>Nombre</v>
      </c>
      <c r="N1697" s="75">
        <v>1380</v>
      </c>
      <c r="O1697" s="75"/>
      <c r="P1697" s="75"/>
      <c r="Q1697" s="75"/>
      <c r="R1697" s="79"/>
      <c r="S1697" s="75">
        <v>690</v>
      </c>
      <c r="U1697" s="162" t="s">
        <v>17</v>
      </c>
      <c r="V1697" s="162" t="s">
        <v>275</v>
      </c>
      <c r="W1697" s="86" t="s">
        <v>1409</v>
      </c>
      <c r="X1697" s="162" t="s">
        <v>2633</v>
      </c>
      <c r="AB1697" s="162" t="str">
        <f>UPPER(LEFT(A1697,3)&amp;YEAR(H1697)&amp;MONTH(H1697)&amp;DAY((H1697))&amp;LEFT(U1697,2)&amp;LEFT(V1697,2)&amp;LEFT(W1697,2))</f>
        <v>MED2016113GRRO2E</v>
      </c>
      <c r="AC1697" s="162">
        <f>COUNTIF($AB$4:$AB$297,AB1697)</f>
        <v>0</v>
      </c>
      <c r="AD1697" s="162" t="str">
        <f>VLOOKUP(U1697,NIVEAUXADMIN!A:B,2,FALSE)</f>
        <v>HT08</v>
      </c>
      <c r="AE1697" s="162" t="str">
        <f>VLOOKUP(V1697,NIVEAUXADMIN!E:F,2,FALSE)</f>
        <v>HT08832</v>
      </c>
      <c r="AF1697" s="162" t="str">
        <f>VLOOKUP(W1697,NIVEAUXADMIN!I:J,2,FALSE)</f>
        <v>HT08832-02</v>
      </c>
      <c r="AG1697" s="162">
        <f>IF(SUMPRODUCT(($A$4:$A1697=A1697)*($V$4:$V1697=V1697))&gt;1,0,1)</f>
        <v>0</v>
      </c>
    </row>
    <row r="1698" spans="1:33" s="162" customFormat="1" ht="15" customHeight="1">
      <c r="A1698" s="162" t="s">
        <v>2709</v>
      </c>
      <c r="B1698" s="162" t="s">
        <v>2710</v>
      </c>
      <c r="C1698" s="162" t="s">
        <v>26</v>
      </c>
      <c r="F1698" s="162" t="s">
        <v>16</v>
      </c>
      <c r="G1698" s="162" t="str">
        <f>CHOOSE(MONTH(H1698), "Janvier", "Fevrier", "Mars", "Avril", "Mai", "Juin", "Juillet", "Aout", "Septembre", "Octobre", "Novembre", "Decembre")</f>
        <v>Novembre</v>
      </c>
      <c r="H1698" s="153">
        <v>42677</v>
      </c>
      <c r="I1698" s="84" t="s">
        <v>1051</v>
      </c>
      <c r="J1698" s="162" t="s">
        <v>1052</v>
      </c>
      <c r="K1698" s="162" t="s">
        <v>1059</v>
      </c>
      <c r="L1698" s="72" t="s">
        <v>2631</v>
      </c>
      <c r="M1698" s="80" t="str">
        <f>IFERROR(VLOOKUP(K1698,REFERENCES!R:S,2,FALSE),"")</f>
        <v>Nombre</v>
      </c>
      <c r="N1698" s="75">
        <v>138000</v>
      </c>
      <c r="O1698" s="75"/>
      <c r="P1698" s="75"/>
      <c r="Q1698" s="75"/>
      <c r="R1698" s="79"/>
      <c r="S1698" s="75">
        <v>690</v>
      </c>
      <c r="U1698" s="162" t="s">
        <v>17</v>
      </c>
      <c r="V1698" s="162" t="s">
        <v>275</v>
      </c>
      <c r="W1698" s="86" t="s">
        <v>1409</v>
      </c>
      <c r="X1698" s="162" t="s">
        <v>2633</v>
      </c>
      <c r="AB1698" s="162" t="str">
        <f>UPPER(LEFT(A1698,3)&amp;YEAR(H1698)&amp;MONTH(H1698)&amp;DAY((H1698))&amp;LEFT(U1698,2)&amp;LEFT(V1698,2)&amp;LEFT(W1698,2))</f>
        <v>MED2016113GRRO2E</v>
      </c>
      <c r="AC1698" s="162">
        <f>COUNTIF($AB$4:$AB$297,AB1698)</f>
        <v>0</v>
      </c>
      <c r="AD1698" s="162" t="str">
        <f>VLOOKUP(U1698,NIVEAUXADMIN!A:B,2,FALSE)</f>
        <v>HT08</v>
      </c>
      <c r="AE1698" s="162" t="str">
        <f>VLOOKUP(V1698,NIVEAUXADMIN!E:F,2,FALSE)</f>
        <v>HT08832</v>
      </c>
      <c r="AF1698" s="162" t="str">
        <f>VLOOKUP(W1698,NIVEAUXADMIN!I:J,2,FALSE)</f>
        <v>HT08832-02</v>
      </c>
      <c r="AG1698" s="162">
        <f>IF(SUMPRODUCT(($A$4:$A1698=A1698)*($V$4:$V1698=V1698))&gt;1,0,1)</f>
        <v>0</v>
      </c>
    </row>
    <row r="1699" spans="1:33" s="162" customFormat="1" ht="15" customHeight="1">
      <c r="A1699" s="162" t="s">
        <v>2709</v>
      </c>
      <c r="B1699" s="162" t="s">
        <v>2710</v>
      </c>
      <c r="C1699" s="162" t="s">
        <v>26</v>
      </c>
      <c r="F1699" s="162" t="s">
        <v>16</v>
      </c>
      <c r="G1699" s="162" t="str">
        <f>CHOOSE(MONTH(H1699), "Janvier", "Fevrier", "Mars", "Avril", "Mai", "Juin", "Juillet", "Aout", "Septembre", "Octobre", "Novembre", "Decembre")</f>
        <v>Novembre</v>
      </c>
      <c r="H1699" s="153">
        <v>42677</v>
      </c>
      <c r="I1699" s="84" t="s">
        <v>1049</v>
      </c>
      <c r="J1699" s="162" t="s">
        <v>1053</v>
      </c>
      <c r="K1699" s="162" t="s">
        <v>1185</v>
      </c>
      <c r="L1699" s="72" t="s">
        <v>2632</v>
      </c>
      <c r="M1699" s="80" t="str">
        <f>IFERROR(VLOOKUP(K1699,REFERENCES!R:S,2,FALSE),"")</f>
        <v>Nombre</v>
      </c>
      <c r="N1699" s="75">
        <v>69</v>
      </c>
      <c r="O1699" s="75"/>
      <c r="P1699" s="75"/>
      <c r="Q1699" s="75"/>
      <c r="R1699" s="79"/>
      <c r="S1699" s="75">
        <v>690</v>
      </c>
      <c r="U1699" s="162" t="s">
        <v>17</v>
      </c>
      <c r="V1699" s="162" t="s">
        <v>275</v>
      </c>
      <c r="W1699" s="86" t="s">
        <v>1409</v>
      </c>
      <c r="X1699" s="162" t="s">
        <v>2633</v>
      </c>
      <c r="AB1699" s="162" t="str">
        <f>UPPER(LEFT(A1699,3)&amp;YEAR(H1699)&amp;MONTH(H1699)&amp;DAY((H1699))&amp;LEFT(U1699,2)&amp;LEFT(V1699,2)&amp;LEFT(W1699,2))</f>
        <v>MED2016113GRRO2E</v>
      </c>
      <c r="AC1699" s="162">
        <f>COUNTIF($AB$4:$AB$297,AB1699)</f>
        <v>0</v>
      </c>
      <c r="AD1699" s="162" t="str">
        <f>VLOOKUP(U1699,NIVEAUXADMIN!A:B,2,FALSE)</f>
        <v>HT08</v>
      </c>
      <c r="AE1699" s="162" t="str">
        <f>VLOOKUP(V1699,NIVEAUXADMIN!E:F,2,FALSE)</f>
        <v>HT08832</v>
      </c>
      <c r="AF1699" s="162" t="str">
        <f>VLOOKUP(W1699,NIVEAUXADMIN!I:J,2,FALSE)</f>
        <v>HT08832-02</v>
      </c>
      <c r="AG1699" s="162">
        <f>IF(SUMPRODUCT(($A$4:$A1699=A1699)*($V$4:$V1699=V1699))&gt;1,0,1)</f>
        <v>0</v>
      </c>
    </row>
    <row r="1700" spans="1:33" s="162" customFormat="1" ht="15" customHeight="1">
      <c r="A1700" s="162" t="s">
        <v>2709</v>
      </c>
      <c r="B1700" s="162" t="s">
        <v>2710</v>
      </c>
      <c r="C1700" s="162" t="s">
        <v>26</v>
      </c>
      <c r="F1700" s="162" t="s">
        <v>16</v>
      </c>
      <c r="G1700" s="162" t="str">
        <f>CHOOSE(MONTH(H1700), "Janvier", "Fevrier", "Mars", "Avril", "Mai", "Juin", "Juillet", "Aout", "Septembre", "Octobre", "Novembre", "Decembre")</f>
        <v>Novembre</v>
      </c>
      <c r="H1700" s="153">
        <v>42677</v>
      </c>
      <c r="I1700" s="84" t="s">
        <v>1051</v>
      </c>
      <c r="J1700" s="162" t="s">
        <v>1052</v>
      </c>
      <c r="K1700" s="162" t="s">
        <v>1065</v>
      </c>
      <c r="L1700" s="72" t="s">
        <v>2648</v>
      </c>
      <c r="M1700" s="80" t="str">
        <f>IFERROR(VLOOKUP(K1700,REFERENCES!R:S,2,FALSE),"")</f>
        <v>N/A</v>
      </c>
      <c r="N1700" s="75"/>
      <c r="O1700" s="75"/>
      <c r="P1700" s="75"/>
      <c r="Q1700" s="75"/>
      <c r="R1700" s="79"/>
      <c r="S1700" s="75">
        <v>550</v>
      </c>
      <c r="U1700" s="162" t="s">
        <v>17</v>
      </c>
      <c r="V1700" s="162" t="s">
        <v>275</v>
      </c>
      <c r="W1700" s="86" t="s">
        <v>1409</v>
      </c>
      <c r="X1700" s="162" t="s">
        <v>2634</v>
      </c>
      <c r="AA1700" s="162" t="s">
        <v>2629</v>
      </c>
      <c r="AB1700" s="162" t="str">
        <f>UPPER(LEFT(A1700,3)&amp;YEAR(H1700)&amp;MONTH(H1700)&amp;DAY((H1700))&amp;LEFT(U1700,2)&amp;LEFT(V1700,2)&amp;LEFT(W1700,2))</f>
        <v>MED2016113GRRO2E</v>
      </c>
      <c r="AC1700" s="162">
        <f>COUNTIF($AB$4:$AB$297,AB1700)</f>
        <v>0</v>
      </c>
      <c r="AD1700" s="162" t="str">
        <f>VLOOKUP(U1700,NIVEAUXADMIN!A:B,2,FALSE)</f>
        <v>HT08</v>
      </c>
      <c r="AE1700" s="162" t="str">
        <f>VLOOKUP(V1700,NIVEAUXADMIN!E:F,2,FALSE)</f>
        <v>HT08832</v>
      </c>
      <c r="AF1700" s="162" t="str">
        <f>VLOOKUP(W1700,NIVEAUXADMIN!I:J,2,FALSE)</f>
        <v>HT08832-02</v>
      </c>
      <c r="AG1700" s="162">
        <f>IF(SUMPRODUCT(($A$4:$A1700=A1700)*($V$4:$V1700=V1700))&gt;1,0,1)</f>
        <v>0</v>
      </c>
    </row>
    <row r="1701" spans="1:33" s="162" customFormat="1" ht="15" customHeight="1">
      <c r="A1701" s="162" t="s">
        <v>2709</v>
      </c>
      <c r="B1701" s="162" t="s">
        <v>2710</v>
      </c>
      <c r="C1701" s="162" t="s">
        <v>26</v>
      </c>
      <c r="F1701" s="162" t="s">
        <v>16</v>
      </c>
      <c r="G1701" s="162" t="str">
        <f>CHOOSE(MONTH(H1701), "Janvier", "Fevrier", "Mars", "Avril", "Mai", "Juin", "Juillet", "Aout", "Septembre", "Octobre", "Novembre", "Decembre")</f>
        <v>Novembre</v>
      </c>
      <c r="H1701" s="153">
        <v>42677</v>
      </c>
      <c r="I1701" s="84" t="s">
        <v>1051</v>
      </c>
      <c r="J1701" s="162" t="s">
        <v>1052</v>
      </c>
      <c r="K1701" s="162" t="s">
        <v>1054</v>
      </c>
      <c r="L1701" s="72" t="s">
        <v>2630</v>
      </c>
      <c r="M1701" s="80" t="str">
        <f>IFERROR(VLOOKUP(K1701,REFERENCES!R:S,2,FALSE),"")</f>
        <v>Nombre</v>
      </c>
      <c r="N1701" s="75">
        <v>1100</v>
      </c>
      <c r="O1701" s="75"/>
      <c r="P1701" s="75"/>
      <c r="Q1701" s="75"/>
      <c r="R1701" s="79"/>
      <c r="S1701" s="75">
        <v>550</v>
      </c>
      <c r="U1701" s="162" t="s">
        <v>17</v>
      </c>
      <c r="V1701" s="162" t="s">
        <v>275</v>
      </c>
      <c r="W1701" s="86" t="s">
        <v>1409</v>
      </c>
      <c r="X1701" s="162" t="s">
        <v>2634</v>
      </c>
      <c r="AB1701" s="162" t="str">
        <f>UPPER(LEFT(A1701,3)&amp;YEAR(H1701)&amp;MONTH(H1701)&amp;DAY((H1701))&amp;LEFT(U1701,2)&amp;LEFT(V1701,2)&amp;LEFT(W1701,2))</f>
        <v>MED2016113GRRO2E</v>
      </c>
      <c r="AC1701" s="162">
        <f>COUNTIF($AB$4:$AB$297,AB1701)</f>
        <v>0</v>
      </c>
      <c r="AD1701" s="162" t="str">
        <f>VLOOKUP(U1701,NIVEAUXADMIN!A:B,2,FALSE)</f>
        <v>HT08</v>
      </c>
      <c r="AE1701" s="162" t="str">
        <f>VLOOKUP(V1701,NIVEAUXADMIN!E:F,2,FALSE)</f>
        <v>HT08832</v>
      </c>
      <c r="AF1701" s="162" t="str">
        <f>VLOOKUP(W1701,NIVEAUXADMIN!I:J,2,FALSE)</f>
        <v>HT08832-02</v>
      </c>
      <c r="AG1701" s="162">
        <f>IF(SUMPRODUCT(($A$4:$A1701=A1701)*($V$4:$V1701=V1701))&gt;1,0,1)</f>
        <v>0</v>
      </c>
    </row>
    <row r="1702" spans="1:33" s="162" customFormat="1" ht="15" customHeight="1">
      <c r="A1702" s="162" t="s">
        <v>2709</v>
      </c>
      <c r="B1702" s="162" t="s">
        <v>2710</v>
      </c>
      <c r="C1702" s="162" t="s">
        <v>26</v>
      </c>
      <c r="F1702" s="162" t="s">
        <v>16</v>
      </c>
      <c r="G1702" s="162" t="str">
        <f>CHOOSE(MONTH(H1702), "Janvier", "Fevrier", "Mars", "Avril", "Mai", "Juin", "Juillet", "Aout", "Septembre", "Octobre", "Novembre", "Decembre")</f>
        <v>Novembre</v>
      </c>
      <c r="H1702" s="153">
        <v>42677</v>
      </c>
      <c r="I1702" s="84" t="s">
        <v>1051</v>
      </c>
      <c r="J1702" s="162" t="s">
        <v>1052</v>
      </c>
      <c r="K1702" s="162" t="s">
        <v>1056</v>
      </c>
      <c r="L1702" s="72" t="s">
        <v>2630</v>
      </c>
      <c r="M1702" s="80" t="str">
        <f>IFERROR(VLOOKUP(K1702,REFERENCES!R:S,2,FALSE),"")</f>
        <v>Nombre</v>
      </c>
      <c r="N1702" s="75">
        <v>1100</v>
      </c>
      <c r="O1702" s="75"/>
      <c r="P1702" s="75"/>
      <c r="Q1702" s="75"/>
      <c r="R1702" s="79"/>
      <c r="S1702" s="75">
        <v>550</v>
      </c>
      <c r="U1702" s="162" t="s">
        <v>17</v>
      </c>
      <c r="V1702" s="162" t="s">
        <v>275</v>
      </c>
      <c r="W1702" s="86" t="s">
        <v>1409</v>
      </c>
      <c r="X1702" s="162" t="s">
        <v>2634</v>
      </c>
      <c r="AB1702" s="162" t="str">
        <f>UPPER(LEFT(A1702,3)&amp;YEAR(H1702)&amp;MONTH(H1702)&amp;DAY((H1702))&amp;LEFT(U1702,2)&amp;LEFT(V1702,2)&amp;LEFT(W1702,2))</f>
        <v>MED2016113GRRO2E</v>
      </c>
      <c r="AC1702" s="162">
        <f>COUNTIF($AB$4:$AB$297,AB1702)</f>
        <v>0</v>
      </c>
      <c r="AD1702" s="162" t="str">
        <f>VLOOKUP(U1702,NIVEAUXADMIN!A:B,2,FALSE)</f>
        <v>HT08</v>
      </c>
      <c r="AE1702" s="162" t="str">
        <f>VLOOKUP(V1702,NIVEAUXADMIN!E:F,2,FALSE)</f>
        <v>HT08832</v>
      </c>
      <c r="AF1702" s="162" t="str">
        <f>VLOOKUP(W1702,NIVEAUXADMIN!I:J,2,FALSE)</f>
        <v>HT08832-02</v>
      </c>
      <c r="AG1702" s="162">
        <f>IF(SUMPRODUCT(($A$4:$A1702=A1702)*($V$4:$V1702=V1702))&gt;1,0,1)</f>
        <v>0</v>
      </c>
    </row>
    <row r="1703" spans="1:33" s="162" customFormat="1" ht="15" customHeight="1">
      <c r="A1703" s="162" t="s">
        <v>2709</v>
      </c>
      <c r="B1703" s="162" t="s">
        <v>2710</v>
      </c>
      <c r="C1703" s="162" t="s">
        <v>26</v>
      </c>
      <c r="F1703" s="162" t="s">
        <v>16</v>
      </c>
      <c r="G1703" s="162" t="str">
        <f>CHOOSE(MONTH(H1703), "Janvier", "Fevrier", "Mars", "Avril", "Mai", "Juin", "Juillet", "Aout", "Septembre", "Octobre", "Novembre", "Decembre")</f>
        <v>Novembre</v>
      </c>
      <c r="H1703" s="153">
        <v>42677</v>
      </c>
      <c r="I1703" s="84" t="s">
        <v>1051</v>
      </c>
      <c r="J1703" s="162" t="s">
        <v>1052</v>
      </c>
      <c r="K1703" s="162" t="s">
        <v>1059</v>
      </c>
      <c r="L1703" s="72" t="s">
        <v>2631</v>
      </c>
      <c r="M1703" s="80" t="str">
        <f>IFERROR(VLOOKUP(K1703,REFERENCES!R:S,2,FALSE),"")</f>
        <v>Nombre</v>
      </c>
      <c r="N1703" s="75">
        <v>110000</v>
      </c>
      <c r="O1703" s="75"/>
      <c r="P1703" s="75"/>
      <c r="Q1703" s="75"/>
      <c r="R1703" s="79"/>
      <c r="S1703" s="75">
        <v>550</v>
      </c>
      <c r="U1703" s="162" t="s">
        <v>17</v>
      </c>
      <c r="V1703" s="162" t="s">
        <v>275</v>
      </c>
      <c r="W1703" s="86" t="s">
        <v>1409</v>
      </c>
      <c r="X1703" s="162" t="s">
        <v>2634</v>
      </c>
      <c r="AB1703" s="162" t="str">
        <f>UPPER(LEFT(A1703,3)&amp;YEAR(H1703)&amp;MONTH(H1703)&amp;DAY((H1703))&amp;LEFT(U1703,2)&amp;LEFT(V1703,2)&amp;LEFT(W1703,2))</f>
        <v>MED2016113GRRO2E</v>
      </c>
      <c r="AC1703" s="162">
        <f>COUNTIF($AB$4:$AB$297,AB1703)</f>
        <v>0</v>
      </c>
      <c r="AD1703" s="162" t="str">
        <f>VLOOKUP(U1703,NIVEAUXADMIN!A:B,2,FALSE)</f>
        <v>HT08</v>
      </c>
      <c r="AE1703" s="162" t="str">
        <f>VLOOKUP(V1703,NIVEAUXADMIN!E:F,2,FALSE)</f>
        <v>HT08832</v>
      </c>
      <c r="AF1703" s="162" t="str">
        <f>VLOOKUP(W1703,NIVEAUXADMIN!I:J,2,FALSE)</f>
        <v>HT08832-02</v>
      </c>
      <c r="AG1703" s="162">
        <f>IF(SUMPRODUCT(($A$4:$A1703=A1703)*($V$4:$V1703=V1703))&gt;1,0,1)</f>
        <v>0</v>
      </c>
    </row>
    <row r="1704" spans="1:33" s="162" customFormat="1" ht="15" customHeight="1">
      <c r="A1704" s="162" t="s">
        <v>2709</v>
      </c>
      <c r="B1704" s="162" t="s">
        <v>2710</v>
      </c>
      <c r="C1704" s="162" t="s">
        <v>26</v>
      </c>
      <c r="F1704" s="162" t="s">
        <v>16</v>
      </c>
      <c r="G1704" s="162" t="str">
        <f>CHOOSE(MONTH(H1704), "Janvier", "Fevrier", "Mars", "Avril", "Mai", "Juin", "Juillet", "Aout", "Septembre", "Octobre", "Novembre", "Decembre")</f>
        <v>Novembre</v>
      </c>
      <c r="H1704" s="153">
        <v>42677</v>
      </c>
      <c r="I1704" s="84" t="s">
        <v>1049</v>
      </c>
      <c r="J1704" s="162" t="s">
        <v>1053</v>
      </c>
      <c r="K1704" s="162" t="s">
        <v>1185</v>
      </c>
      <c r="L1704" s="72" t="s">
        <v>2632</v>
      </c>
      <c r="M1704" s="80" t="str">
        <f>IFERROR(VLOOKUP(K1704,REFERENCES!R:S,2,FALSE),"")</f>
        <v>Nombre</v>
      </c>
      <c r="N1704" s="75">
        <v>55</v>
      </c>
      <c r="O1704" s="75"/>
      <c r="P1704" s="75"/>
      <c r="Q1704" s="75"/>
      <c r="R1704" s="79"/>
      <c r="S1704" s="75">
        <v>550</v>
      </c>
      <c r="U1704" s="162" t="s">
        <v>17</v>
      </c>
      <c r="V1704" s="162" t="s">
        <v>275</v>
      </c>
      <c r="W1704" s="86" t="s">
        <v>1409</v>
      </c>
      <c r="X1704" s="162" t="s">
        <v>2634</v>
      </c>
      <c r="AB1704" s="162" t="str">
        <f>UPPER(LEFT(A1704,3)&amp;YEAR(H1704)&amp;MONTH(H1704)&amp;DAY((H1704))&amp;LEFT(U1704,2)&amp;LEFT(V1704,2)&amp;LEFT(W1704,2))</f>
        <v>MED2016113GRRO2E</v>
      </c>
      <c r="AC1704" s="162">
        <f>COUNTIF($AB$4:$AB$297,AB1704)</f>
        <v>0</v>
      </c>
      <c r="AD1704" s="162" t="str">
        <f>VLOOKUP(U1704,NIVEAUXADMIN!A:B,2,FALSE)</f>
        <v>HT08</v>
      </c>
      <c r="AE1704" s="162" t="str">
        <f>VLOOKUP(V1704,NIVEAUXADMIN!E:F,2,FALSE)</f>
        <v>HT08832</v>
      </c>
      <c r="AF1704" s="162" t="str">
        <f>VLOOKUP(W1704,NIVEAUXADMIN!I:J,2,FALSE)</f>
        <v>HT08832-02</v>
      </c>
      <c r="AG1704" s="162">
        <f>IF(SUMPRODUCT(($A$4:$A1704=A1704)*($V$4:$V1704=V1704))&gt;1,0,1)</f>
        <v>0</v>
      </c>
    </row>
    <row r="1705" spans="1:33" s="162" customFormat="1" ht="15" customHeight="1">
      <c r="A1705" s="162" t="s">
        <v>2709</v>
      </c>
      <c r="B1705" s="162" t="s">
        <v>2710</v>
      </c>
      <c r="C1705" s="162" t="s">
        <v>26</v>
      </c>
      <c r="F1705" s="162" t="s">
        <v>16</v>
      </c>
      <c r="G1705" s="162" t="str">
        <f>CHOOSE(MONTH(H1705), "Janvier", "Fevrier", "Mars", "Avril", "Mai", "Juin", "Juillet", "Aout", "Septembre", "Octobre", "Novembre", "Decembre")</f>
        <v>Novembre</v>
      </c>
      <c r="H1705" s="153">
        <v>42677</v>
      </c>
      <c r="I1705" s="84" t="s">
        <v>1051</v>
      </c>
      <c r="J1705" s="162" t="s">
        <v>1052</v>
      </c>
      <c r="K1705" s="162" t="s">
        <v>1065</v>
      </c>
      <c r="L1705" s="72" t="s">
        <v>2648</v>
      </c>
      <c r="M1705" s="80" t="str">
        <f>IFERROR(VLOOKUP(K1705,REFERENCES!R:S,2,FALSE),"")</f>
        <v>N/A</v>
      </c>
      <c r="N1705" s="75"/>
      <c r="O1705" s="75"/>
      <c r="P1705" s="75"/>
      <c r="Q1705" s="75"/>
      <c r="R1705" s="79"/>
      <c r="S1705" s="75">
        <v>730</v>
      </c>
      <c r="U1705" s="162" t="s">
        <v>17</v>
      </c>
      <c r="V1705" s="162" t="s">
        <v>275</v>
      </c>
      <c r="W1705" s="86" t="s">
        <v>1409</v>
      </c>
      <c r="X1705" s="162" t="s">
        <v>2635</v>
      </c>
      <c r="AA1705" s="162" t="s">
        <v>2629</v>
      </c>
      <c r="AB1705" s="162" t="str">
        <f>UPPER(LEFT(A1705,3)&amp;YEAR(H1705)&amp;MONTH(H1705)&amp;DAY((H1705))&amp;LEFT(U1705,2)&amp;LEFT(V1705,2)&amp;LEFT(W1705,2))</f>
        <v>MED2016113GRRO2E</v>
      </c>
      <c r="AC1705" s="162">
        <f>COUNTIF($AB$4:$AB$297,AB1705)</f>
        <v>0</v>
      </c>
      <c r="AD1705" s="162" t="str">
        <f>VLOOKUP(U1705,NIVEAUXADMIN!A:B,2,FALSE)</f>
        <v>HT08</v>
      </c>
      <c r="AE1705" s="162" t="str">
        <f>VLOOKUP(V1705,NIVEAUXADMIN!E:F,2,FALSE)</f>
        <v>HT08832</v>
      </c>
      <c r="AF1705" s="162" t="str">
        <f>VLOOKUP(W1705,NIVEAUXADMIN!I:J,2,FALSE)</f>
        <v>HT08832-02</v>
      </c>
      <c r="AG1705" s="162">
        <f>IF(SUMPRODUCT(($A$4:$A1705=A1705)*($V$4:$V1705=V1705))&gt;1,0,1)</f>
        <v>0</v>
      </c>
    </row>
    <row r="1706" spans="1:33" s="162" customFormat="1" ht="15" customHeight="1">
      <c r="A1706" s="162" t="s">
        <v>2709</v>
      </c>
      <c r="B1706" s="162" t="s">
        <v>2710</v>
      </c>
      <c r="C1706" s="162" t="s">
        <v>26</v>
      </c>
      <c r="F1706" s="162" t="s">
        <v>16</v>
      </c>
      <c r="G1706" s="162" t="str">
        <f>CHOOSE(MONTH(H1706), "Janvier", "Fevrier", "Mars", "Avril", "Mai", "Juin", "Juillet", "Aout", "Septembre", "Octobre", "Novembre", "Decembre")</f>
        <v>Novembre</v>
      </c>
      <c r="H1706" s="153">
        <v>42677</v>
      </c>
      <c r="I1706" s="84" t="s">
        <v>1051</v>
      </c>
      <c r="J1706" s="162" t="s">
        <v>1052</v>
      </c>
      <c r="K1706" s="162" t="s">
        <v>1054</v>
      </c>
      <c r="L1706" s="72" t="s">
        <v>2630</v>
      </c>
      <c r="M1706" s="80" t="str">
        <f>IFERROR(VLOOKUP(K1706,REFERENCES!R:S,2,FALSE),"")</f>
        <v>Nombre</v>
      </c>
      <c r="N1706" s="75">
        <v>1460</v>
      </c>
      <c r="O1706" s="75"/>
      <c r="P1706" s="75"/>
      <c r="Q1706" s="75"/>
      <c r="R1706" s="79"/>
      <c r="S1706" s="75">
        <v>730</v>
      </c>
      <c r="U1706" s="162" t="s">
        <v>17</v>
      </c>
      <c r="V1706" s="162" t="s">
        <v>275</v>
      </c>
      <c r="W1706" s="86" t="s">
        <v>1409</v>
      </c>
      <c r="X1706" s="162" t="s">
        <v>2635</v>
      </c>
      <c r="AB1706" s="162" t="str">
        <f>UPPER(LEFT(A1706,3)&amp;YEAR(H1706)&amp;MONTH(H1706)&amp;DAY((H1706))&amp;LEFT(U1706,2)&amp;LEFT(V1706,2)&amp;LEFT(W1706,2))</f>
        <v>MED2016113GRRO2E</v>
      </c>
      <c r="AC1706" s="162">
        <f>COUNTIF($AB$4:$AB$297,AB1706)</f>
        <v>0</v>
      </c>
      <c r="AD1706" s="162" t="str">
        <f>VLOOKUP(U1706,NIVEAUXADMIN!A:B,2,FALSE)</f>
        <v>HT08</v>
      </c>
      <c r="AE1706" s="162" t="str">
        <f>VLOOKUP(V1706,NIVEAUXADMIN!E:F,2,FALSE)</f>
        <v>HT08832</v>
      </c>
      <c r="AF1706" s="162" t="str">
        <f>VLOOKUP(W1706,NIVEAUXADMIN!I:J,2,FALSE)</f>
        <v>HT08832-02</v>
      </c>
      <c r="AG1706" s="162">
        <f>IF(SUMPRODUCT(($A$4:$A1706=A1706)*($V$4:$V1706=V1706))&gt;1,0,1)</f>
        <v>0</v>
      </c>
    </row>
    <row r="1707" spans="1:33" s="162" customFormat="1" ht="15" customHeight="1">
      <c r="A1707" s="162" t="s">
        <v>2709</v>
      </c>
      <c r="B1707" s="162" t="s">
        <v>2710</v>
      </c>
      <c r="C1707" s="162" t="s">
        <v>26</v>
      </c>
      <c r="F1707" s="162" t="s">
        <v>16</v>
      </c>
      <c r="G1707" s="162" t="str">
        <f>CHOOSE(MONTH(H1707), "Janvier", "Fevrier", "Mars", "Avril", "Mai", "Juin", "Juillet", "Aout", "Septembre", "Octobre", "Novembre", "Decembre")</f>
        <v>Novembre</v>
      </c>
      <c r="H1707" s="153">
        <v>42677</v>
      </c>
      <c r="I1707" s="84" t="s">
        <v>1051</v>
      </c>
      <c r="J1707" s="162" t="s">
        <v>1052</v>
      </c>
      <c r="K1707" s="162" t="s">
        <v>1056</v>
      </c>
      <c r="L1707" s="72" t="s">
        <v>2630</v>
      </c>
      <c r="M1707" s="80" t="str">
        <f>IFERROR(VLOOKUP(K1707,REFERENCES!R:S,2,FALSE),"")</f>
        <v>Nombre</v>
      </c>
      <c r="N1707" s="75">
        <v>1460</v>
      </c>
      <c r="O1707" s="75"/>
      <c r="P1707" s="75"/>
      <c r="Q1707" s="75"/>
      <c r="R1707" s="79"/>
      <c r="S1707" s="75">
        <v>730</v>
      </c>
      <c r="U1707" s="162" t="s">
        <v>17</v>
      </c>
      <c r="V1707" s="162" t="s">
        <v>275</v>
      </c>
      <c r="W1707" s="86" t="s">
        <v>1409</v>
      </c>
      <c r="X1707" s="162" t="s">
        <v>2635</v>
      </c>
      <c r="AB1707" s="162" t="str">
        <f>UPPER(LEFT(A1707,3)&amp;YEAR(H1707)&amp;MONTH(H1707)&amp;DAY((H1707))&amp;LEFT(U1707,2)&amp;LEFT(V1707,2)&amp;LEFT(W1707,2))</f>
        <v>MED2016113GRRO2E</v>
      </c>
      <c r="AC1707" s="162">
        <f>COUNTIF($AB$4:$AB$297,AB1707)</f>
        <v>0</v>
      </c>
      <c r="AD1707" s="162" t="str">
        <f>VLOOKUP(U1707,NIVEAUXADMIN!A:B,2,FALSE)</f>
        <v>HT08</v>
      </c>
      <c r="AE1707" s="162" t="str">
        <f>VLOOKUP(V1707,NIVEAUXADMIN!E:F,2,FALSE)</f>
        <v>HT08832</v>
      </c>
      <c r="AF1707" s="162" t="str">
        <f>VLOOKUP(W1707,NIVEAUXADMIN!I:J,2,FALSE)</f>
        <v>HT08832-02</v>
      </c>
      <c r="AG1707" s="162">
        <f>IF(SUMPRODUCT(($A$4:$A1707=A1707)*($V$4:$V1707=V1707))&gt;1,0,1)</f>
        <v>0</v>
      </c>
    </row>
    <row r="1708" spans="1:33" s="162" customFormat="1" ht="15" customHeight="1">
      <c r="A1708" s="162" t="s">
        <v>2709</v>
      </c>
      <c r="B1708" s="162" t="s">
        <v>2710</v>
      </c>
      <c r="C1708" s="162" t="s">
        <v>26</v>
      </c>
      <c r="F1708" s="162" t="s">
        <v>16</v>
      </c>
      <c r="G1708" s="162" t="str">
        <f>CHOOSE(MONTH(H1708), "Janvier", "Fevrier", "Mars", "Avril", "Mai", "Juin", "Juillet", "Aout", "Septembre", "Octobre", "Novembre", "Decembre")</f>
        <v>Novembre</v>
      </c>
      <c r="H1708" s="153">
        <v>42677</v>
      </c>
      <c r="I1708" s="84" t="s">
        <v>1051</v>
      </c>
      <c r="J1708" s="162" t="s">
        <v>1052</v>
      </c>
      <c r="K1708" s="162" t="s">
        <v>1059</v>
      </c>
      <c r="L1708" s="72" t="s">
        <v>2631</v>
      </c>
      <c r="M1708" s="80" t="str">
        <f>IFERROR(VLOOKUP(K1708,REFERENCES!R:S,2,FALSE),"")</f>
        <v>Nombre</v>
      </c>
      <c r="N1708" s="75">
        <v>146000</v>
      </c>
      <c r="O1708" s="75"/>
      <c r="P1708" s="75"/>
      <c r="Q1708" s="75"/>
      <c r="R1708" s="79"/>
      <c r="S1708" s="75">
        <v>730</v>
      </c>
      <c r="U1708" s="162" t="s">
        <v>17</v>
      </c>
      <c r="V1708" s="162" t="s">
        <v>275</v>
      </c>
      <c r="W1708" s="86" t="s">
        <v>1409</v>
      </c>
      <c r="X1708" s="162" t="s">
        <v>2635</v>
      </c>
      <c r="AB1708" s="162" t="str">
        <f>UPPER(LEFT(A1708,3)&amp;YEAR(H1708)&amp;MONTH(H1708)&amp;DAY((H1708))&amp;LEFT(U1708,2)&amp;LEFT(V1708,2)&amp;LEFT(W1708,2))</f>
        <v>MED2016113GRRO2E</v>
      </c>
      <c r="AC1708" s="162">
        <f>COUNTIF($AB$4:$AB$297,AB1708)</f>
        <v>0</v>
      </c>
      <c r="AD1708" s="162" t="str">
        <f>VLOOKUP(U1708,NIVEAUXADMIN!A:B,2,FALSE)</f>
        <v>HT08</v>
      </c>
      <c r="AE1708" s="162" t="str">
        <f>VLOOKUP(V1708,NIVEAUXADMIN!E:F,2,FALSE)</f>
        <v>HT08832</v>
      </c>
      <c r="AF1708" s="162" t="str">
        <f>VLOOKUP(W1708,NIVEAUXADMIN!I:J,2,FALSE)</f>
        <v>HT08832-02</v>
      </c>
      <c r="AG1708" s="162">
        <f>IF(SUMPRODUCT(($A$4:$A1708=A1708)*($V$4:$V1708=V1708))&gt;1,0,1)</f>
        <v>0</v>
      </c>
    </row>
    <row r="1709" spans="1:33" s="162" customFormat="1" ht="15" customHeight="1">
      <c r="A1709" s="162" t="s">
        <v>2709</v>
      </c>
      <c r="B1709" s="162" t="s">
        <v>2710</v>
      </c>
      <c r="C1709" s="162" t="s">
        <v>26</v>
      </c>
      <c r="F1709" s="162" t="s">
        <v>16</v>
      </c>
      <c r="G1709" s="162" t="str">
        <f>CHOOSE(MONTH(H1709), "Janvier", "Fevrier", "Mars", "Avril", "Mai", "Juin", "Juillet", "Aout", "Septembre", "Octobre", "Novembre", "Decembre")</f>
        <v>Novembre</v>
      </c>
      <c r="H1709" s="153">
        <v>42677</v>
      </c>
      <c r="I1709" s="84" t="s">
        <v>1049</v>
      </c>
      <c r="J1709" s="162" t="s">
        <v>1053</v>
      </c>
      <c r="K1709" s="162" t="s">
        <v>1185</v>
      </c>
      <c r="L1709" s="72" t="s">
        <v>2632</v>
      </c>
      <c r="M1709" s="80" t="str">
        <f>IFERROR(VLOOKUP(K1709,REFERENCES!R:S,2,FALSE),"")</f>
        <v>Nombre</v>
      </c>
      <c r="N1709" s="75">
        <v>73</v>
      </c>
      <c r="O1709" s="75"/>
      <c r="P1709" s="75"/>
      <c r="Q1709" s="75"/>
      <c r="R1709" s="79"/>
      <c r="S1709" s="75">
        <v>730</v>
      </c>
      <c r="U1709" s="162" t="s">
        <v>17</v>
      </c>
      <c r="V1709" s="162" t="s">
        <v>275</v>
      </c>
      <c r="W1709" s="86" t="s">
        <v>1409</v>
      </c>
      <c r="X1709" s="162" t="s">
        <v>2635</v>
      </c>
      <c r="AB1709" s="162" t="str">
        <f>UPPER(LEFT(A1709,3)&amp;YEAR(H1709)&amp;MONTH(H1709)&amp;DAY((H1709))&amp;LEFT(U1709,2)&amp;LEFT(V1709,2)&amp;LEFT(W1709,2))</f>
        <v>MED2016113GRRO2E</v>
      </c>
      <c r="AC1709" s="162">
        <f>COUNTIF($AB$4:$AB$297,AB1709)</f>
        <v>0</v>
      </c>
      <c r="AD1709" s="162" t="str">
        <f>VLOOKUP(U1709,NIVEAUXADMIN!A:B,2,FALSE)</f>
        <v>HT08</v>
      </c>
      <c r="AE1709" s="162" t="str">
        <f>VLOOKUP(V1709,NIVEAUXADMIN!E:F,2,FALSE)</f>
        <v>HT08832</v>
      </c>
      <c r="AF1709" s="162" t="str">
        <f>VLOOKUP(W1709,NIVEAUXADMIN!I:J,2,FALSE)</f>
        <v>HT08832-02</v>
      </c>
      <c r="AG1709" s="162">
        <f>IF(SUMPRODUCT(($A$4:$A1709=A1709)*($V$4:$V1709=V1709))&gt;1,0,1)</f>
        <v>0</v>
      </c>
    </row>
    <row r="1710" spans="1:33" s="162" customFormat="1" ht="15" customHeight="1">
      <c r="A1710" s="162" t="s">
        <v>2709</v>
      </c>
      <c r="B1710" s="162" t="s">
        <v>2710</v>
      </c>
      <c r="C1710" s="162" t="s">
        <v>26</v>
      </c>
      <c r="F1710" s="162" t="s">
        <v>16</v>
      </c>
      <c r="G1710" s="162" t="s">
        <v>1946</v>
      </c>
      <c r="H1710" s="153" t="s">
        <v>2920</v>
      </c>
      <c r="I1710" s="84" t="s">
        <v>1051</v>
      </c>
      <c r="J1710" s="162" t="s">
        <v>1052</v>
      </c>
      <c r="K1710" s="162" t="s">
        <v>1065</v>
      </c>
      <c r="L1710" s="72" t="s">
        <v>2648</v>
      </c>
      <c r="M1710" s="80" t="str">
        <f>IFERROR(VLOOKUP(K1710,REFERENCES!R:S,2,FALSE),"")</f>
        <v>N/A</v>
      </c>
      <c r="N1710" s="75"/>
      <c r="O1710" s="75"/>
      <c r="P1710" s="75"/>
      <c r="Q1710" s="75"/>
      <c r="R1710" s="79"/>
      <c r="S1710" s="75">
        <v>610</v>
      </c>
      <c r="U1710" s="162" t="s">
        <v>20</v>
      </c>
      <c r="V1710" s="162" t="s">
        <v>551</v>
      </c>
      <c r="W1710" s="86" t="s">
        <v>1494</v>
      </c>
      <c r="X1710" s="162" t="s">
        <v>2646</v>
      </c>
      <c r="AA1710" s="162" t="s">
        <v>2629</v>
      </c>
      <c r="AB1710" s="162" t="e">
        <f>UPPER(LEFT(A1710,3)&amp;YEAR(H1710)&amp;MONTH(H1710)&amp;DAY((H1710))&amp;LEFT(U1710,2)&amp;LEFT(V1710,2)&amp;LEFT(W1710,2))</f>
        <v>#VALUE!</v>
      </c>
      <c r="AC1710" s="162">
        <f>COUNTIF($AB$4:$AB$297,AB1710)</f>
        <v>72</v>
      </c>
      <c r="AD1710" s="162" t="str">
        <f>VLOOKUP(U1710,NIVEAUXADMIN!A:B,2,FALSE)</f>
        <v>HT07</v>
      </c>
      <c r="AE1710" s="162" t="str">
        <f>VLOOKUP(V1710,NIVEAUXADMIN!E:F,2,FALSE)</f>
        <v>HT07753</v>
      </c>
      <c r="AF1710" s="162" t="str">
        <f>VLOOKUP(W1710,NIVEAUXADMIN!I:J,2,FALSE)</f>
        <v>HT07753-02</v>
      </c>
      <c r="AG1710" s="162">
        <f>IF(SUMPRODUCT(($A$4:$A1710=A1710)*($V$4:$V1710=V1710))&gt;1,0,1)</f>
        <v>1</v>
      </c>
    </row>
    <row r="1711" spans="1:33" s="162" customFormat="1" ht="15" customHeight="1">
      <c r="A1711" s="162" t="s">
        <v>2709</v>
      </c>
      <c r="B1711" s="162" t="s">
        <v>2710</v>
      </c>
      <c r="C1711" s="162" t="s">
        <v>26</v>
      </c>
      <c r="F1711" s="162" t="s">
        <v>16</v>
      </c>
      <c r="G1711" s="162" t="s">
        <v>1946</v>
      </c>
      <c r="H1711" s="153" t="s">
        <v>2920</v>
      </c>
      <c r="I1711" s="84" t="s">
        <v>1051</v>
      </c>
      <c r="J1711" s="162" t="s">
        <v>1052</v>
      </c>
      <c r="K1711" s="162" t="s">
        <v>1054</v>
      </c>
      <c r="L1711" s="72" t="s">
        <v>2630</v>
      </c>
      <c r="M1711" s="80" t="str">
        <f>IFERROR(VLOOKUP(K1711,REFERENCES!R:S,2,FALSE),"")</f>
        <v>Nombre</v>
      </c>
      <c r="N1711" s="75">
        <v>1220</v>
      </c>
      <c r="O1711" s="75"/>
      <c r="P1711" s="75"/>
      <c r="Q1711" s="75"/>
      <c r="R1711" s="79"/>
      <c r="S1711" s="75">
        <v>610</v>
      </c>
      <c r="U1711" s="162" t="s">
        <v>20</v>
      </c>
      <c r="V1711" s="162" t="s">
        <v>551</v>
      </c>
      <c r="W1711" s="86" t="s">
        <v>1494</v>
      </c>
      <c r="X1711" s="162" t="s">
        <v>2646</v>
      </c>
      <c r="AB1711" s="162" t="e">
        <f>UPPER(LEFT(A1711,3)&amp;YEAR(H1711)&amp;MONTH(H1711)&amp;DAY((H1711))&amp;LEFT(U1711,2)&amp;LEFT(V1711,2)&amp;LEFT(W1711,2))</f>
        <v>#VALUE!</v>
      </c>
      <c r="AC1711" s="162">
        <f>COUNTIF($AB$4:$AB$297,AB1711)</f>
        <v>72</v>
      </c>
      <c r="AD1711" s="162" t="str">
        <f>VLOOKUP(U1711,NIVEAUXADMIN!A:B,2,FALSE)</f>
        <v>HT07</v>
      </c>
      <c r="AE1711" s="162" t="str">
        <f>VLOOKUP(V1711,NIVEAUXADMIN!E:F,2,FALSE)</f>
        <v>HT07753</v>
      </c>
      <c r="AF1711" s="162" t="str">
        <f>VLOOKUP(W1711,NIVEAUXADMIN!I:J,2,FALSE)</f>
        <v>HT07753-02</v>
      </c>
      <c r="AG1711" s="162">
        <f>IF(SUMPRODUCT(($A$4:$A1711=A1711)*($V$4:$V1711=V1711))&gt;1,0,1)</f>
        <v>0</v>
      </c>
    </row>
    <row r="1712" spans="1:33" s="162" customFormat="1" ht="15" customHeight="1">
      <c r="A1712" s="162" t="s">
        <v>2709</v>
      </c>
      <c r="B1712" s="162" t="s">
        <v>2710</v>
      </c>
      <c r="C1712" s="162" t="s">
        <v>26</v>
      </c>
      <c r="F1712" s="162" t="s">
        <v>16</v>
      </c>
      <c r="G1712" s="162" t="s">
        <v>1946</v>
      </c>
      <c r="H1712" s="153" t="s">
        <v>2920</v>
      </c>
      <c r="I1712" s="84" t="s">
        <v>1051</v>
      </c>
      <c r="J1712" s="162" t="s">
        <v>1052</v>
      </c>
      <c r="K1712" s="162" t="s">
        <v>1056</v>
      </c>
      <c r="L1712" s="72" t="s">
        <v>2630</v>
      </c>
      <c r="M1712" s="80" t="str">
        <f>IFERROR(VLOOKUP(K1712,REFERENCES!R:S,2,FALSE),"")</f>
        <v>Nombre</v>
      </c>
      <c r="N1712" s="75">
        <v>1220</v>
      </c>
      <c r="O1712" s="75"/>
      <c r="P1712" s="75"/>
      <c r="Q1712" s="75"/>
      <c r="R1712" s="79"/>
      <c r="S1712" s="75">
        <v>610</v>
      </c>
      <c r="U1712" s="162" t="s">
        <v>20</v>
      </c>
      <c r="V1712" s="162" t="s">
        <v>551</v>
      </c>
      <c r="W1712" s="86" t="s">
        <v>1494</v>
      </c>
      <c r="X1712" s="162" t="s">
        <v>2646</v>
      </c>
      <c r="AB1712" s="162" t="e">
        <f>UPPER(LEFT(A1712,3)&amp;YEAR(H1712)&amp;MONTH(H1712)&amp;DAY((H1712))&amp;LEFT(U1712,2)&amp;LEFT(V1712,2)&amp;LEFT(W1712,2))</f>
        <v>#VALUE!</v>
      </c>
      <c r="AC1712" s="162">
        <f>COUNTIF($AB$4:$AB$297,AB1712)</f>
        <v>72</v>
      </c>
      <c r="AD1712" s="162" t="str">
        <f>VLOOKUP(U1712,NIVEAUXADMIN!A:B,2,FALSE)</f>
        <v>HT07</v>
      </c>
      <c r="AE1712" s="162" t="str">
        <f>VLOOKUP(V1712,NIVEAUXADMIN!E:F,2,FALSE)</f>
        <v>HT07753</v>
      </c>
      <c r="AF1712" s="162" t="str">
        <f>VLOOKUP(W1712,NIVEAUXADMIN!I:J,2,FALSE)</f>
        <v>HT07753-02</v>
      </c>
      <c r="AG1712" s="162">
        <f>IF(SUMPRODUCT(($A$4:$A1712=A1712)*($V$4:$V1712=V1712))&gt;1,0,1)</f>
        <v>0</v>
      </c>
    </row>
    <row r="1713" spans="1:33" s="162" customFormat="1" ht="15" customHeight="1">
      <c r="A1713" s="162" t="s">
        <v>2709</v>
      </c>
      <c r="B1713" s="162" t="s">
        <v>2710</v>
      </c>
      <c r="C1713" s="162" t="s">
        <v>26</v>
      </c>
      <c r="F1713" s="162" t="s">
        <v>16</v>
      </c>
      <c r="G1713" s="162" t="s">
        <v>1946</v>
      </c>
      <c r="H1713" s="153" t="s">
        <v>2920</v>
      </c>
      <c r="I1713" s="84" t="s">
        <v>1051</v>
      </c>
      <c r="J1713" s="162" t="s">
        <v>1052</v>
      </c>
      <c r="K1713" s="162" t="s">
        <v>1059</v>
      </c>
      <c r="L1713" s="72" t="s">
        <v>2631</v>
      </c>
      <c r="M1713" s="80" t="str">
        <f>IFERROR(VLOOKUP(K1713,REFERENCES!R:S,2,FALSE),"")</f>
        <v>Nombre</v>
      </c>
      <c r="N1713" s="75">
        <v>122000</v>
      </c>
      <c r="O1713" s="75"/>
      <c r="P1713" s="75"/>
      <c r="Q1713" s="75"/>
      <c r="R1713" s="79"/>
      <c r="S1713" s="75">
        <v>610</v>
      </c>
      <c r="U1713" s="162" t="s">
        <v>20</v>
      </c>
      <c r="V1713" s="162" t="s">
        <v>551</v>
      </c>
      <c r="W1713" s="86" t="s">
        <v>1494</v>
      </c>
      <c r="X1713" s="162" t="s">
        <v>2646</v>
      </c>
      <c r="AB1713" s="162" t="e">
        <f>UPPER(LEFT(A1713,3)&amp;YEAR(H1713)&amp;MONTH(H1713)&amp;DAY((H1713))&amp;LEFT(U1713,2)&amp;LEFT(V1713,2)&amp;LEFT(W1713,2))</f>
        <v>#VALUE!</v>
      </c>
      <c r="AC1713" s="162">
        <f>COUNTIF($AB$4:$AB$297,AB1713)</f>
        <v>72</v>
      </c>
      <c r="AD1713" s="162" t="str">
        <f>VLOOKUP(U1713,NIVEAUXADMIN!A:B,2,FALSE)</f>
        <v>HT07</v>
      </c>
      <c r="AE1713" s="162" t="str">
        <f>VLOOKUP(V1713,NIVEAUXADMIN!E:F,2,FALSE)</f>
        <v>HT07753</v>
      </c>
      <c r="AF1713" s="162" t="str">
        <f>VLOOKUP(W1713,NIVEAUXADMIN!I:J,2,FALSE)</f>
        <v>HT07753-02</v>
      </c>
      <c r="AG1713" s="162">
        <f>IF(SUMPRODUCT(($A$4:$A1713=A1713)*($V$4:$V1713=V1713))&gt;1,0,1)</f>
        <v>0</v>
      </c>
    </row>
    <row r="1714" spans="1:33" s="162" customFormat="1" ht="15" customHeight="1">
      <c r="A1714" s="162" t="s">
        <v>2709</v>
      </c>
      <c r="B1714" s="162" t="s">
        <v>2710</v>
      </c>
      <c r="C1714" s="162" t="s">
        <v>26</v>
      </c>
      <c r="F1714" s="162" t="s">
        <v>16</v>
      </c>
      <c r="G1714" s="162" t="s">
        <v>1946</v>
      </c>
      <c r="H1714" s="153" t="s">
        <v>2920</v>
      </c>
      <c r="I1714" s="84" t="s">
        <v>1049</v>
      </c>
      <c r="J1714" s="162" t="s">
        <v>1053</v>
      </c>
      <c r="K1714" s="162" t="s">
        <v>1185</v>
      </c>
      <c r="L1714" s="72" t="s">
        <v>2632</v>
      </c>
      <c r="M1714" s="80" t="str">
        <f>IFERROR(VLOOKUP(K1714,REFERENCES!R:S,2,FALSE),"")</f>
        <v>Nombre</v>
      </c>
      <c r="N1714" s="75">
        <v>61</v>
      </c>
      <c r="O1714" s="75"/>
      <c r="P1714" s="75"/>
      <c r="Q1714" s="75"/>
      <c r="R1714" s="79"/>
      <c r="S1714" s="75">
        <v>610</v>
      </c>
      <c r="U1714" s="162" t="s">
        <v>20</v>
      </c>
      <c r="V1714" s="162" t="s">
        <v>551</v>
      </c>
      <c r="W1714" s="86" t="s">
        <v>1494</v>
      </c>
      <c r="X1714" s="162" t="s">
        <v>2646</v>
      </c>
      <c r="AB1714" s="162" t="e">
        <f>UPPER(LEFT(A1714,3)&amp;YEAR(H1714)&amp;MONTH(H1714)&amp;DAY((H1714))&amp;LEFT(U1714,2)&amp;LEFT(V1714,2)&amp;LEFT(W1714,2))</f>
        <v>#VALUE!</v>
      </c>
      <c r="AC1714" s="162">
        <f>COUNTIF($AB$4:$AB$297,AB1714)</f>
        <v>72</v>
      </c>
      <c r="AD1714" s="162" t="str">
        <f>VLOOKUP(U1714,NIVEAUXADMIN!A:B,2,FALSE)</f>
        <v>HT07</v>
      </c>
      <c r="AE1714" s="162" t="str">
        <f>VLOOKUP(V1714,NIVEAUXADMIN!E:F,2,FALSE)</f>
        <v>HT07753</v>
      </c>
      <c r="AF1714" s="162" t="str">
        <f>VLOOKUP(W1714,NIVEAUXADMIN!I:J,2,FALSE)</f>
        <v>HT07753-02</v>
      </c>
      <c r="AG1714" s="162">
        <f>IF(SUMPRODUCT(($A$4:$A1714=A1714)*($V$4:$V1714=V1714))&gt;1,0,1)</f>
        <v>0</v>
      </c>
    </row>
    <row r="1715" spans="1:33" s="162" customFormat="1" ht="15" customHeight="1">
      <c r="A1715" s="162" t="s">
        <v>2709</v>
      </c>
      <c r="B1715" s="162" t="s">
        <v>2710</v>
      </c>
      <c r="C1715" s="162" t="s">
        <v>26</v>
      </c>
      <c r="F1715" s="162" t="s">
        <v>16</v>
      </c>
      <c r="G1715" s="162" t="s">
        <v>1946</v>
      </c>
      <c r="H1715" s="153" t="s">
        <v>2920</v>
      </c>
      <c r="I1715" s="84" t="s">
        <v>1051</v>
      </c>
      <c r="J1715" s="162" t="s">
        <v>1052</v>
      </c>
      <c r="K1715" s="162" t="s">
        <v>1065</v>
      </c>
      <c r="L1715" s="72" t="s">
        <v>2648</v>
      </c>
      <c r="M1715" s="80" t="str">
        <f>IFERROR(VLOOKUP(K1715,REFERENCES!R:S,2,FALSE),"")</f>
        <v>N/A</v>
      </c>
      <c r="N1715" s="75"/>
      <c r="O1715" s="75"/>
      <c r="P1715" s="75"/>
      <c r="Q1715" s="75"/>
      <c r="R1715" s="79"/>
      <c r="S1715" s="75">
        <v>980</v>
      </c>
      <c r="U1715" s="162" t="s">
        <v>20</v>
      </c>
      <c r="V1715" s="162" t="s">
        <v>551</v>
      </c>
      <c r="W1715" s="86" t="s">
        <v>1494</v>
      </c>
      <c r="X1715" s="162" t="s">
        <v>2647</v>
      </c>
      <c r="AA1715" s="162" t="s">
        <v>2629</v>
      </c>
      <c r="AB1715" s="162" t="e">
        <f>UPPER(LEFT(A1715,3)&amp;YEAR(H1715)&amp;MONTH(H1715)&amp;DAY((H1715))&amp;LEFT(U1715,2)&amp;LEFT(V1715,2)&amp;LEFT(W1715,2))</f>
        <v>#VALUE!</v>
      </c>
      <c r="AC1715" s="162">
        <f>COUNTIF($AB$4:$AB$297,AB1715)</f>
        <v>72</v>
      </c>
      <c r="AD1715" s="162" t="str">
        <f>VLOOKUP(U1715,NIVEAUXADMIN!A:B,2,FALSE)</f>
        <v>HT07</v>
      </c>
      <c r="AE1715" s="162" t="str">
        <f>VLOOKUP(V1715,NIVEAUXADMIN!E:F,2,FALSE)</f>
        <v>HT07753</v>
      </c>
      <c r="AF1715" s="162" t="str">
        <f>VLOOKUP(W1715,NIVEAUXADMIN!I:J,2,FALSE)</f>
        <v>HT07753-02</v>
      </c>
      <c r="AG1715" s="162">
        <f>IF(SUMPRODUCT(($A$4:$A1715=A1715)*($V$4:$V1715=V1715))&gt;1,0,1)</f>
        <v>0</v>
      </c>
    </row>
    <row r="1716" spans="1:33" s="162" customFormat="1" ht="15" customHeight="1">
      <c r="A1716" s="162" t="s">
        <v>2709</v>
      </c>
      <c r="B1716" s="162" t="s">
        <v>2710</v>
      </c>
      <c r="C1716" s="162" t="s">
        <v>26</v>
      </c>
      <c r="F1716" s="162" t="s">
        <v>16</v>
      </c>
      <c r="G1716" s="162" t="s">
        <v>1946</v>
      </c>
      <c r="H1716" s="153" t="s">
        <v>2920</v>
      </c>
      <c r="I1716" s="84" t="s">
        <v>1051</v>
      </c>
      <c r="J1716" s="162" t="s">
        <v>1052</v>
      </c>
      <c r="K1716" s="162" t="s">
        <v>1054</v>
      </c>
      <c r="L1716" s="72" t="s">
        <v>2630</v>
      </c>
      <c r="M1716" s="80" t="str">
        <f>IFERROR(VLOOKUP(K1716,REFERENCES!R:S,2,FALSE),"")</f>
        <v>Nombre</v>
      </c>
      <c r="N1716" s="75">
        <v>1960</v>
      </c>
      <c r="O1716" s="75"/>
      <c r="P1716" s="75"/>
      <c r="Q1716" s="75"/>
      <c r="R1716" s="79"/>
      <c r="S1716" s="75">
        <v>980</v>
      </c>
      <c r="U1716" s="162" t="s">
        <v>20</v>
      </c>
      <c r="V1716" s="162" t="s">
        <v>551</v>
      </c>
      <c r="W1716" s="86" t="s">
        <v>1494</v>
      </c>
      <c r="X1716" s="162" t="s">
        <v>2647</v>
      </c>
      <c r="AB1716" s="162" t="e">
        <f>UPPER(LEFT(A1716,3)&amp;YEAR(H1716)&amp;MONTH(H1716)&amp;DAY((H1716))&amp;LEFT(U1716,2)&amp;LEFT(V1716,2)&amp;LEFT(W1716,2))</f>
        <v>#VALUE!</v>
      </c>
      <c r="AC1716" s="162">
        <f>COUNTIF($AB$4:$AB$297,AB1716)</f>
        <v>72</v>
      </c>
      <c r="AD1716" s="162" t="str">
        <f>VLOOKUP(U1716,NIVEAUXADMIN!A:B,2,FALSE)</f>
        <v>HT07</v>
      </c>
      <c r="AE1716" s="162" t="str">
        <f>VLOOKUP(V1716,NIVEAUXADMIN!E:F,2,FALSE)</f>
        <v>HT07753</v>
      </c>
      <c r="AF1716" s="162" t="str">
        <f>VLOOKUP(W1716,NIVEAUXADMIN!I:J,2,FALSE)</f>
        <v>HT07753-02</v>
      </c>
      <c r="AG1716" s="162">
        <f>IF(SUMPRODUCT(($A$4:$A1716=A1716)*($V$4:$V1716=V1716))&gt;1,0,1)</f>
        <v>0</v>
      </c>
    </row>
    <row r="1717" spans="1:33" s="162" customFormat="1" ht="15" customHeight="1">
      <c r="A1717" s="162" t="s">
        <v>2709</v>
      </c>
      <c r="B1717" s="162" t="s">
        <v>2710</v>
      </c>
      <c r="C1717" s="162" t="s">
        <v>26</v>
      </c>
      <c r="F1717" s="162" t="s">
        <v>16</v>
      </c>
      <c r="G1717" s="162" t="s">
        <v>1946</v>
      </c>
      <c r="H1717" s="153" t="s">
        <v>2920</v>
      </c>
      <c r="I1717" s="84" t="s">
        <v>1051</v>
      </c>
      <c r="J1717" s="162" t="s">
        <v>1052</v>
      </c>
      <c r="K1717" s="162" t="s">
        <v>1056</v>
      </c>
      <c r="L1717" s="72" t="s">
        <v>2630</v>
      </c>
      <c r="M1717" s="80" t="str">
        <f>IFERROR(VLOOKUP(K1717,REFERENCES!R:S,2,FALSE),"")</f>
        <v>Nombre</v>
      </c>
      <c r="N1717" s="75">
        <v>1960</v>
      </c>
      <c r="O1717" s="75"/>
      <c r="P1717" s="75"/>
      <c r="Q1717" s="75"/>
      <c r="R1717" s="79"/>
      <c r="S1717" s="75">
        <v>980</v>
      </c>
      <c r="U1717" s="162" t="s">
        <v>20</v>
      </c>
      <c r="V1717" s="162" t="s">
        <v>551</v>
      </c>
      <c r="W1717" s="86" t="s">
        <v>1494</v>
      </c>
      <c r="X1717" s="162" t="s">
        <v>2647</v>
      </c>
      <c r="AB1717" s="162" t="e">
        <f>UPPER(LEFT(A1717,3)&amp;YEAR(H1717)&amp;MONTH(H1717)&amp;DAY((H1717))&amp;LEFT(U1717,2)&amp;LEFT(V1717,2)&amp;LEFT(W1717,2))</f>
        <v>#VALUE!</v>
      </c>
      <c r="AC1717" s="162">
        <f>COUNTIF($AB$4:$AB$297,AB1717)</f>
        <v>72</v>
      </c>
      <c r="AD1717" s="162" t="str">
        <f>VLOOKUP(U1717,NIVEAUXADMIN!A:B,2,FALSE)</f>
        <v>HT07</v>
      </c>
      <c r="AE1717" s="162" t="str">
        <f>VLOOKUP(V1717,NIVEAUXADMIN!E:F,2,FALSE)</f>
        <v>HT07753</v>
      </c>
      <c r="AF1717" s="162" t="str">
        <f>VLOOKUP(W1717,NIVEAUXADMIN!I:J,2,FALSE)</f>
        <v>HT07753-02</v>
      </c>
      <c r="AG1717" s="162">
        <f>IF(SUMPRODUCT(($A$4:$A1717=A1717)*($V$4:$V1717=V1717))&gt;1,0,1)</f>
        <v>0</v>
      </c>
    </row>
    <row r="1718" spans="1:33" s="162" customFormat="1" ht="15" customHeight="1">
      <c r="A1718" s="162" t="s">
        <v>2709</v>
      </c>
      <c r="B1718" s="162" t="s">
        <v>2710</v>
      </c>
      <c r="C1718" s="162" t="s">
        <v>26</v>
      </c>
      <c r="F1718" s="162" t="s">
        <v>16</v>
      </c>
      <c r="G1718" s="162" t="s">
        <v>1946</v>
      </c>
      <c r="H1718" s="153" t="s">
        <v>2920</v>
      </c>
      <c r="I1718" s="84" t="s">
        <v>1051</v>
      </c>
      <c r="J1718" s="162" t="s">
        <v>1052</v>
      </c>
      <c r="K1718" s="162" t="s">
        <v>1059</v>
      </c>
      <c r="L1718" s="72" t="s">
        <v>2631</v>
      </c>
      <c r="M1718" s="80" t="str">
        <f>IFERROR(VLOOKUP(K1718,REFERENCES!R:S,2,FALSE),"")</f>
        <v>Nombre</v>
      </c>
      <c r="N1718" s="75">
        <v>196000</v>
      </c>
      <c r="O1718" s="75"/>
      <c r="P1718" s="75"/>
      <c r="Q1718" s="75"/>
      <c r="R1718" s="79"/>
      <c r="S1718" s="75">
        <v>980</v>
      </c>
      <c r="U1718" s="162" t="s">
        <v>20</v>
      </c>
      <c r="V1718" s="162" t="s">
        <v>551</v>
      </c>
      <c r="W1718" s="86" t="s">
        <v>1494</v>
      </c>
      <c r="X1718" s="162" t="s">
        <v>2647</v>
      </c>
      <c r="AB1718" s="162" t="e">
        <f>UPPER(LEFT(A1718,3)&amp;YEAR(H1718)&amp;MONTH(H1718)&amp;DAY((H1718))&amp;LEFT(U1718,2)&amp;LEFT(V1718,2)&amp;LEFT(W1718,2))</f>
        <v>#VALUE!</v>
      </c>
      <c r="AC1718" s="162">
        <f>COUNTIF($AB$4:$AB$297,AB1718)</f>
        <v>72</v>
      </c>
      <c r="AD1718" s="162" t="str">
        <f>VLOOKUP(U1718,NIVEAUXADMIN!A:B,2,FALSE)</f>
        <v>HT07</v>
      </c>
      <c r="AE1718" s="162" t="str">
        <f>VLOOKUP(V1718,NIVEAUXADMIN!E:F,2,FALSE)</f>
        <v>HT07753</v>
      </c>
      <c r="AF1718" s="162" t="str">
        <f>VLOOKUP(W1718,NIVEAUXADMIN!I:J,2,FALSE)</f>
        <v>HT07753-02</v>
      </c>
      <c r="AG1718" s="162">
        <f>IF(SUMPRODUCT(($A$4:$A1718=A1718)*($V$4:$V1718=V1718))&gt;1,0,1)</f>
        <v>0</v>
      </c>
    </row>
    <row r="1719" spans="1:33" s="162" customFormat="1" ht="15" customHeight="1">
      <c r="A1719" s="162" t="s">
        <v>2709</v>
      </c>
      <c r="B1719" s="162" t="s">
        <v>2710</v>
      </c>
      <c r="C1719" s="162" t="s">
        <v>26</v>
      </c>
      <c r="F1719" s="162" t="s">
        <v>16</v>
      </c>
      <c r="G1719" s="162" t="s">
        <v>1946</v>
      </c>
      <c r="H1719" s="153" t="s">
        <v>2920</v>
      </c>
      <c r="I1719" s="84" t="s">
        <v>1049</v>
      </c>
      <c r="J1719" s="162" t="s">
        <v>1053</v>
      </c>
      <c r="K1719" s="162" t="s">
        <v>1185</v>
      </c>
      <c r="L1719" s="72" t="s">
        <v>2632</v>
      </c>
      <c r="M1719" s="80" t="str">
        <f>IFERROR(VLOOKUP(K1719,REFERENCES!R:S,2,FALSE),"")</f>
        <v>Nombre</v>
      </c>
      <c r="N1719" s="75">
        <v>98</v>
      </c>
      <c r="O1719" s="75"/>
      <c r="P1719" s="75"/>
      <c r="Q1719" s="75"/>
      <c r="R1719" s="79"/>
      <c r="S1719" s="75">
        <v>980</v>
      </c>
      <c r="U1719" s="162" t="s">
        <v>20</v>
      </c>
      <c r="V1719" s="162" t="s">
        <v>551</v>
      </c>
      <c r="W1719" s="86" t="s">
        <v>1494</v>
      </c>
      <c r="X1719" s="162" t="s">
        <v>2647</v>
      </c>
      <c r="AB1719" s="162" t="e">
        <f>UPPER(LEFT(A1719,3)&amp;YEAR(H1719)&amp;MONTH(H1719)&amp;DAY((H1719))&amp;LEFT(U1719,2)&amp;LEFT(V1719,2)&amp;LEFT(W1719,2))</f>
        <v>#VALUE!</v>
      </c>
      <c r="AC1719" s="162">
        <f>COUNTIF($AB$4:$AB$297,AB1719)</f>
        <v>72</v>
      </c>
      <c r="AD1719" s="162" t="str">
        <f>VLOOKUP(U1719,NIVEAUXADMIN!A:B,2,FALSE)</f>
        <v>HT07</v>
      </c>
      <c r="AE1719" s="162" t="str">
        <f>VLOOKUP(V1719,NIVEAUXADMIN!E:F,2,FALSE)</f>
        <v>HT07753</v>
      </c>
      <c r="AF1719" s="162" t="str">
        <f>VLOOKUP(W1719,NIVEAUXADMIN!I:J,2,FALSE)</f>
        <v>HT07753-02</v>
      </c>
      <c r="AG1719" s="162">
        <f>IF(SUMPRODUCT(($A$4:$A1719=A1719)*($V$4:$V1719=V1719))&gt;1,0,1)</f>
        <v>0</v>
      </c>
    </row>
    <row r="1720" spans="1:33" s="162" customFormat="1" ht="15" customHeight="1">
      <c r="A1720" s="162" t="s">
        <v>1087</v>
      </c>
      <c r="B1720" s="162" t="s">
        <v>1087</v>
      </c>
      <c r="C1720" s="162" t="s">
        <v>26</v>
      </c>
      <c r="E1720" s="162" t="s">
        <v>48</v>
      </c>
      <c r="F1720" s="162" t="s">
        <v>29</v>
      </c>
      <c r="G1720" s="162" t="s">
        <v>2921</v>
      </c>
      <c r="H1720" s="153" t="s">
        <v>1950</v>
      </c>
      <c r="I1720" s="84" t="s">
        <v>1049</v>
      </c>
      <c r="J1720" s="162" t="s">
        <v>1053</v>
      </c>
      <c r="K1720" s="162" t="s">
        <v>1048</v>
      </c>
      <c r="L1720" s="72"/>
      <c r="M1720" s="80" t="str">
        <f>IFERROR(VLOOKUP(K1720,REFERENCES!R:S,2,FALSE),"")</f>
        <v>Nombre</v>
      </c>
      <c r="N1720" s="154">
        <v>1</v>
      </c>
      <c r="O1720" s="75"/>
      <c r="P1720" s="75"/>
      <c r="Q1720" s="75"/>
      <c r="R1720" s="79" t="s">
        <v>1875</v>
      </c>
      <c r="S1720" s="75">
        <v>750</v>
      </c>
      <c r="U1720" s="162" t="s">
        <v>153</v>
      </c>
      <c r="V1720" s="162" t="s">
        <v>226</v>
      </c>
      <c r="W1720" s="86"/>
      <c r="AA1720" s="162" t="s">
        <v>1129</v>
      </c>
      <c r="AB1720" s="162" t="e">
        <f>UPPER(LEFT(A1720,3)&amp;YEAR(H1720)&amp;MONTH(H1720)&amp;DAY((H1720))&amp;LEFT(U1720,2)&amp;LEFT(V1720,2)&amp;LEFT(W1720,2))</f>
        <v>#VALUE!</v>
      </c>
      <c r="AC1720" s="162">
        <f>COUNTIF($AB$4:$AB$297,AB1720)</f>
        <v>72</v>
      </c>
      <c r="AD1720" s="162" t="str">
        <f>VLOOKUP(U1720,NIVEAUXADMIN!A:B,2,FALSE)</f>
        <v>HT10</v>
      </c>
      <c r="AE1720" s="162" t="str">
        <f>VLOOKUP(V1720,NIVEAUXADMIN!E:F,2,FALSE)</f>
        <v>HT101021</v>
      </c>
      <c r="AF1720" s="162" t="e">
        <f>VLOOKUP(W1720,NIVEAUXADMIN!I:J,2,FALSE)</f>
        <v>#N/A</v>
      </c>
      <c r="AG1720" s="162">
        <f>IF(SUMPRODUCT(($A$4:$A1720=A1720)*($V$4:$V1720=V1720))&gt;1,0,1)</f>
        <v>1</v>
      </c>
    </row>
    <row r="1721" spans="1:33" s="162" customFormat="1" ht="15" customHeight="1">
      <c r="A1721" s="162" t="s">
        <v>1087</v>
      </c>
      <c r="B1721" s="162" t="s">
        <v>1087</v>
      </c>
      <c r="C1721" s="162" t="s">
        <v>26</v>
      </c>
      <c r="E1721" s="162" t="s">
        <v>1208</v>
      </c>
      <c r="F1721" s="162" t="s">
        <v>29</v>
      </c>
      <c r="G1721" s="162" t="s">
        <v>2921</v>
      </c>
      <c r="H1721" s="153" t="s">
        <v>1950</v>
      </c>
      <c r="I1721" s="84" t="s">
        <v>1049</v>
      </c>
      <c r="J1721" s="162" t="s">
        <v>1053</v>
      </c>
      <c r="K1721" s="162" t="s">
        <v>1048</v>
      </c>
      <c r="L1721" s="72"/>
      <c r="M1721" s="80" t="str">
        <f>IFERROR(VLOOKUP(K1721,REFERENCES!R:S,2,FALSE),"")</f>
        <v>Nombre</v>
      </c>
      <c r="N1721" s="154">
        <v>1</v>
      </c>
      <c r="O1721" s="75"/>
      <c r="P1721" s="75"/>
      <c r="Q1721" s="75"/>
      <c r="R1721" s="79" t="s">
        <v>1875</v>
      </c>
      <c r="S1721" s="75">
        <v>550</v>
      </c>
      <c r="U1721" s="162" t="s">
        <v>153</v>
      </c>
      <c r="V1721" s="162" t="s">
        <v>226</v>
      </c>
      <c r="W1721" s="86"/>
      <c r="AA1721" s="162" t="s">
        <v>1130</v>
      </c>
      <c r="AB1721" s="162" t="e">
        <f>UPPER(LEFT(A1721,3)&amp;YEAR(H1721)&amp;MONTH(H1721)&amp;DAY((H1721))&amp;LEFT(U1721,2)&amp;LEFT(V1721,2)&amp;LEFT(W1721,2))</f>
        <v>#VALUE!</v>
      </c>
      <c r="AC1721" s="162">
        <f>COUNTIF($AB$4:$AB$297,AB1721)</f>
        <v>72</v>
      </c>
      <c r="AD1721" s="162" t="str">
        <f>VLOOKUP(U1721,NIVEAUXADMIN!A:B,2,FALSE)</f>
        <v>HT10</v>
      </c>
      <c r="AE1721" s="162" t="str">
        <f>VLOOKUP(V1721,NIVEAUXADMIN!E:F,2,FALSE)</f>
        <v>HT101021</v>
      </c>
      <c r="AF1721" s="162" t="e">
        <f>VLOOKUP(W1721,NIVEAUXADMIN!I:J,2,FALSE)</f>
        <v>#N/A</v>
      </c>
      <c r="AG1721" s="162">
        <f>IF(SUMPRODUCT(($A$4:$A1721=A1721)*($V$4:$V1721=V1721))&gt;1,0,1)</f>
        <v>0</v>
      </c>
    </row>
    <row r="1722" spans="1:33" s="162" customFormat="1" ht="15" customHeight="1">
      <c r="A1722" s="162" t="s">
        <v>1087</v>
      </c>
      <c r="B1722" s="162" t="s">
        <v>1087</v>
      </c>
      <c r="C1722" s="162" t="s">
        <v>26</v>
      </c>
      <c r="E1722" s="162" t="s">
        <v>48</v>
      </c>
      <c r="F1722" s="162" t="s">
        <v>29</v>
      </c>
      <c r="G1722" s="162" t="s">
        <v>2921</v>
      </c>
      <c r="H1722" s="153" t="s">
        <v>1950</v>
      </c>
      <c r="I1722" s="84" t="s">
        <v>1051</v>
      </c>
      <c r="J1722" s="162" t="s">
        <v>1052</v>
      </c>
      <c r="K1722" s="162" t="s">
        <v>1056</v>
      </c>
      <c r="L1722" s="72"/>
      <c r="M1722" s="80" t="str">
        <f>IFERROR(VLOOKUP(K1722,REFERENCES!R:S,2,FALSE),"")</f>
        <v>Nombre</v>
      </c>
      <c r="N1722" s="154">
        <v>2</v>
      </c>
      <c r="O1722" s="75"/>
      <c r="P1722" s="75"/>
      <c r="Q1722" s="75"/>
      <c r="R1722" s="79" t="s">
        <v>1875</v>
      </c>
      <c r="S1722" s="75">
        <v>750</v>
      </c>
      <c r="U1722" s="162" t="s">
        <v>153</v>
      </c>
      <c r="V1722" s="162" t="s">
        <v>226</v>
      </c>
      <c r="W1722" s="86"/>
      <c r="AA1722" s="162" t="s">
        <v>1129</v>
      </c>
      <c r="AB1722" s="162" t="e">
        <f>UPPER(LEFT(A1722,3)&amp;YEAR(H1722)&amp;MONTH(H1722)&amp;DAY((H1722))&amp;LEFT(U1722,2)&amp;LEFT(V1722,2)&amp;LEFT(W1722,2))</f>
        <v>#VALUE!</v>
      </c>
      <c r="AC1722" s="162">
        <f>COUNTIF($AB$4:$AB$297,AB1722)</f>
        <v>72</v>
      </c>
      <c r="AD1722" s="162" t="str">
        <f>VLOOKUP(U1722,NIVEAUXADMIN!A:B,2,FALSE)</f>
        <v>HT10</v>
      </c>
      <c r="AE1722" s="162" t="str">
        <f>VLOOKUP(V1722,NIVEAUXADMIN!E:F,2,FALSE)</f>
        <v>HT101021</v>
      </c>
      <c r="AF1722" s="162" t="e">
        <f>VLOOKUP(W1722,NIVEAUXADMIN!I:J,2,FALSE)</f>
        <v>#N/A</v>
      </c>
      <c r="AG1722" s="162">
        <f>IF(SUMPRODUCT(($A$4:$A1722=A1722)*($V$4:$V1722=V1722))&gt;1,0,1)</f>
        <v>0</v>
      </c>
    </row>
    <row r="1723" spans="1:33" s="162" customFormat="1" ht="15" customHeight="1">
      <c r="A1723" s="162" t="s">
        <v>1087</v>
      </c>
      <c r="B1723" s="162" t="s">
        <v>1087</v>
      </c>
      <c r="C1723" s="162" t="s">
        <v>26</v>
      </c>
      <c r="E1723" s="162" t="s">
        <v>1208</v>
      </c>
      <c r="F1723" s="162" t="s">
        <v>29</v>
      </c>
      <c r="G1723" s="162" t="s">
        <v>2921</v>
      </c>
      <c r="H1723" s="153" t="s">
        <v>1950</v>
      </c>
      <c r="I1723" s="84" t="s">
        <v>1051</v>
      </c>
      <c r="J1723" s="162" t="s">
        <v>1052</v>
      </c>
      <c r="K1723" s="162" t="s">
        <v>1056</v>
      </c>
      <c r="L1723" s="72"/>
      <c r="M1723" s="80" t="str">
        <f>IFERROR(VLOOKUP(K1723,REFERENCES!R:S,2,FALSE),"")</f>
        <v>Nombre</v>
      </c>
      <c r="N1723" s="154">
        <v>2</v>
      </c>
      <c r="O1723" s="75"/>
      <c r="P1723" s="75"/>
      <c r="Q1723" s="75"/>
      <c r="R1723" s="79" t="s">
        <v>1875</v>
      </c>
      <c r="S1723" s="75">
        <v>550</v>
      </c>
      <c r="U1723" s="162" t="s">
        <v>153</v>
      </c>
      <c r="V1723" s="162" t="s">
        <v>226</v>
      </c>
      <c r="W1723" s="86"/>
      <c r="AA1723" s="162" t="s">
        <v>1130</v>
      </c>
      <c r="AB1723" s="162" t="e">
        <f>UPPER(LEFT(A1723,3)&amp;YEAR(H1723)&amp;MONTH(H1723)&amp;DAY((H1723))&amp;LEFT(U1723,2)&amp;LEFT(V1723,2)&amp;LEFT(W1723,2))</f>
        <v>#VALUE!</v>
      </c>
      <c r="AC1723" s="162">
        <f>COUNTIF($AB$4:$AB$297,AB1723)</f>
        <v>72</v>
      </c>
      <c r="AD1723" s="162" t="str">
        <f>VLOOKUP(U1723,NIVEAUXADMIN!A:B,2,FALSE)</f>
        <v>HT10</v>
      </c>
      <c r="AE1723" s="162" t="str">
        <f>VLOOKUP(V1723,NIVEAUXADMIN!E:F,2,FALSE)</f>
        <v>HT101021</v>
      </c>
      <c r="AF1723" s="162" t="e">
        <f>VLOOKUP(W1723,NIVEAUXADMIN!I:J,2,FALSE)</f>
        <v>#N/A</v>
      </c>
      <c r="AG1723" s="162">
        <f>IF(SUMPRODUCT(($A$4:$A1723=A1723)*($V$4:$V1723=V1723))&gt;1,0,1)</f>
        <v>0</v>
      </c>
    </row>
    <row r="1724" spans="1:33" s="162" customFormat="1" ht="15" customHeight="1">
      <c r="A1724" s="162" t="s">
        <v>1087</v>
      </c>
      <c r="B1724" s="162" t="s">
        <v>1087</v>
      </c>
      <c r="C1724" s="162" t="s">
        <v>26</v>
      </c>
      <c r="E1724" s="162" t="s">
        <v>48</v>
      </c>
      <c r="F1724" s="162" t="s">
        <v>29</v>
      </c>
      <c r="G1724" s="162" t="s">
        <v>2921</v>
      </c>
      <c r="H1724" s="153" t="s">
        <v>1950</v>
      </c>
      <c r="I1724" s="84" t="s">
        <v>1051</v>
      </c>
      <c r="J1724" s="162" t="s">
        <v>1052</v>
      </c>
      <c r="K1724" s="162" t="s">
        <v>1054</v>
      </c>
      <c r="L1724" s="72"/>
      <c r="M1724" s="80" t="str">
        <f>IFERROR(VLOOKUP(K1724,REFERENCES!R:S,2,FALSE),"")</f>
        <v>Nombre</v>
      </c>
      <c r="N1724" s="154">
        <v>1</v>
      </c>
      <c r="O1724" s="75"/>
      <c r="P1724" s="75"/>
      <c r="Q1724" s="75"/>
      <c r="R1724" s="79" t="s">
        <v>1875</v>
      </c>
      <c r="S1724" s="75">
        <v>750</v>
      </c>
      <c r="U1724" s="162" t="s">
        <v>153</v>
      </c>
      <c r="V1724" s="162" t="s">
        <v>226</v>
      </c>
      <c r="W1724" s="86"/>
      <c r="AA1724" s="162" t="s">
        <v>1129</v>
      </c>
      <c r="AB1724" s="162" t="e">
        <f>UPPER(LEFT(A1724,3)&amp;YEAR(H1724)&amp;MONTH(H1724)&amp;DAY((H1724))&amp;LEFT(U1724,2)&amp;LEFT(V1724,2)&amp;LEFT(W1724,2))</f>
        <v>#VALUE!</v>
      </c>
      <c r="AC1724" s="162">
        <f>COUNTIF($AB$4:$AB$297,AB1724)</f>
        <v>72</v>
      </c>
      <c r="AD1724" s="162" t="str">
        <f>VLOOKUP(U1724,NIVEAUXADMIN!A:B,2,FALSE)</f>
        <v>HT10</v>
      </c>
      <c r="AE1724" s="162" t="str">
        <f>VLOOKUP(V1724,NIVEAUXADMIN!E:F,2,FALSE)</f>
        <v>HT101021</v>
      </c>
      <c r="AF1724" s="162" t="e">
        <f>VLOOKUP(W1724,NIVEAUXADMIN!I:J,2,FALSE)</f>
        <v>#N/A</v>
      </c>
      <c r="AG1724" s="162">
        <f>IF(SUMPRODUCT(($A$4:$A1724=A1724)*($V$4:$V1724=V1724))&gt;1,0,1)</f>
        <v>0</v>
      </c>
    </row>
    <row r="1725" spans="1:33" s="162" customFormat="1" ht="15" customHeight="1">
      <c r="A1725" s="162" t="s">
        <v>1087</v>
      </c>
      <c r="B1725" s="162" t="s">
        <v>1087</v>
      </c>
      <c r="C1725" s="162" t="s">
        <v>26</v>
      </c>
      <c r="E1725" s="162" t="s">
        <v>1208</v>
      </c>
      <c r="F1725" s="162" t="s">
        <v>29</v>
      </c>
      <c r="G1725" s="162" t="s">
        <v>2921</v>
      </c>
      <c r="H1725" s="153" t="s">
        <v>1950</v>
      </c>
      <c r="I1725" s="84" t="s">
        <v>1051</v>
      </c>
      <c r="J1725" s="162" t="s">
        <v>1052</v>
      </c>
      <c r="K1725" s="162" t="s">
        <v>1054</v>
      </c>
      <c r="L1725" s="72"/>
      <c r="M1725" s="80" t="str">
        <f>IFERROR(VLOOKUP(K1725,REFERENCES!R:S,2,FALSE),"")</f>
        <v>Nombre</v>
      </c>
      <c r="N1725" s="154">
        <v>1</v>
      </c>
      <c r="O1725" s="75"/>
      <c r="P1725" s="75"/>
      <c r="Q1725" s="75"/>
      <c r="R1725" s="79" t="s">
        <v>1875</v>
      </c>
      <c r="S1725" s="75">
        <v>550</v>
      </c>
      <c r="U1725" s="162" t="s">
        <v>153</v>
      </c>
      <c r="V1725" s="162" t="s">
        <v>226</v>
      </c>
      <c r="W1725" s="86"/>
      <c r="AA1725" s="162" t="s">
        <v>1130</v>
      </c>
      <c r="AB1725" s="162" t="e">
        <f>UPPER(LEFT(A1725,3)&amp;YEAR(H1725)&amp;MONTH(H1725)&amp;DAY((H1725))&amp;LEFT(U1725,2)&amp;LEFT(V1725,2)&amp;LEFT(W1725,2))</f>
        <v>#VALUE!</v>
      </c>
      <c r="AC1725" s="162">
        <f>COUNTIF($AB$4:$AB$297,AB1725)</f>
        <v>72</v>
      </c>
      <c r="AD1725" s="162" t="str">
        <f>VLOOKUP(U1725,NIVEAUXADMIN!A:B,2,FALSE)</f>
        <v>HT10</v>
      </c>
      <c r="AE1725" s="162" t="str">
        <f>VLOOKUP(V1725,NIVEAUXADMIN!E:F,2,FALSE)</f>
        <v>HT101021</v>
      </c>
      <c r="AF1725" s="162" t="e">
        <f>VLOOKUP(W1725,NIVEAUXADMIN!I:J,2,FALSE)</f>
        <v>#N/A</v>
      </c>
      <c r="AG1725" s="162">
        <f>IF(SUMPRODUCT(($A$4:$A1725=A1725)*($V$4:$V1725=V1725))&gt;1,0,1)</f>
        <v>0</v>
      </c>
    </row>
    <row r="1726" spans="1:33" s="162" customFormat="1" ht="15" customHeight="1">
      <c r="A1726" s="162" t="s">
        <v>1087</v>
      </c>
      <c r="B1726" s="162" t="s">
        <v>1087</v>
      </c>
      <c r="C1726" s="162" t="s">
        <v>26</v>
      </c>
      <c r="E1726" s="162" t="s">
        <v>48</v>
      </c>
      <c r="F1726" s="162" t="s">
        <v>29</v>
      </c>
      <c r="G1726" s="162" t="s">
        <v>2921</v>
      </c>
      <c r="H1726" s="153" t="s">
        <v>1950</v>
      </c>
      <c r="I1726" s="84" t="s">
        <v>1051</v>
      </c>
      <c r="J1726" s="162" t="s">
        <v>1052</v>
      </c>
      <c r="K1726" s="162" t="s">
        <v>1061</v>
      </c>
      <c r="L1726" s="72"/>
      <c r="M1726" s="80" t="str">
        <f>IFERROR(VLOOKUP(K1726,REFERENCES!R:S,2,FALSE),"")</f>
        <v>Nombre</v>
      </c>
      <c r="N1726" s="154">
        <v>1</v>
      </c>
      <c r="O1726" s="75"/>
      <c r="P1726" s="75"/>
      <c r="Q1726" s="75"/>
      <c r="R1726" s="79" t="s">
        <v>1875</v>
      </c>
      <c r="S1726" s="75">
        <v>750</v>
      </c>
      <c r="U1726" s="162" t="s">
        <v>153</v>
      </c>
      <c r="V1726" s="162" t="s">
        <v>226</v>
      </c>
      <c r="W1726" s="86"/>
      <c r="AA1726" s="162" t="s">
        <v>1129</v>
      </c>
      <c r="AB1726" s="162" t="e">
        <f>UPPER(LEFT(A1726,3)&amp;YEAR(H1726)&amp;MONTH(H1726)&amp;DAY((H1726))&amp;LEFT(U1726,2)&amp;LEFT(V1726,2)&amp;LEFT(W1726,2))</f>
        <v>#VALUE!</v>
      </c>
      <c r="AC1726" s="162">
        <f>COUNTIF($AB$4:$AB$297,AB1726)</f>
        <v>72</v>
      </c>
      <c r="AD1726" s="162" t="str">
        <f>VLOOKUP(U1726,NIVEAUXADMIN!A:B,2,FALSE)</f>
        <v>HT10</v>
      </c>
      <c r="AE1726" s="162" t="str">
        <f>VLOOKUP(V1726,NIVEAUXADMIN!E:F,2,FALSE)</f>
        <v>HT101021</v>
      </c>
      <c r="AF1726" s="162" t="e">
        <f>VLOOKUP(W1726,NIVEAUXADMIN!I:J,2,FALSE)</f>
        <v>#N/A</v>
      </c>
      <c r="AG1726" s="162">
        <f>IF(SUMPRODUCT(($A$4:$A1726=A1726)*($V$4:$V1726=V1726))&gt;1,0,1)</f>
        <v>0</v>
      </c>
    </row>
    <row r="1727" spans="1:33" s="162" customFormat="1" ht="15" customHeight="1">
      <c r="A1727" s="162" t="s">
        <v>1087</v>
      </c>
      <c r="B1727" s="162" t="s">
        <v>1087</v>
      </c>
      <c r="C1727" s="162" t="s">
        <v>26</v>
      </c>
      <c r="E1727" s="162" t="s">
        <v>1208</v>
      </c>
      <c r="F1727" s="162" t="s">
        <v>29</v>
      </c>
      <c r="G1727" s="162" t="s">
        <v>2921</v>
      </c>
      <c r="H1727" s="153" t="s">
        <v>1950</v>
      </c>
      <c r="I1727" s="84" t="s">
        <v>1051</v>
      </c>
      <c r="J1727" s="162" t="s">
        <v>1052</v>
      </c>
      <c r="K1727" s="162" t="s">
        <v>1061</v>
      </c>
      <c r="L1727" s="72"/>
      <c r="M1727" s="80" t="str">
        <f>IFERROR(VLOOKUP(K1727,REFERENCES!R:S,2,FALSE),"")</f>
        <v>Nombre</v>
      </c>
      <c r="N1727" s="154">
        <v>1</v>
      </c>
      <c r="O1727" s="75"/>
      <c r="P1727" s="75"/>
      <c r="Q1727" s="75"/>
      <c r="R1727" s="79" t="s">
        <v>1875</v>
      </c>
      <c r="S1727" s="75">
        <v>550</v>
      </c>
      <c r="U1727" s="162" t="s">
        <v>153</v>
      </c>
      <c r="V1727" s="162" t="s">
        <v>226</v>
      </c>
      <c r="W1727" s="86"/>
      <c r="AA1727" s="162" t="s">
        <v>1130</v>
      </c>
      <c r="AB1727" s="162" t="e">
        <f>UPPER(LEFT(A1727,3)&amp;YEAR(H1727)&amp;MONTH(H1727)&amp;DAY((H1727))&amp;LEFT(U1727,2)&amp;LEFT(V1727,2)&amp;LEFT(W1727,2))</f>
        <v>#VALUE!</v>
      </c>
      <c r="AC1727" s="162">
        <f>COUNTIF($AB$4:$AB$297,AB1727)</f>
        <v>72</v>
      </c>
      <c r="AD1727" s="162" t="str">
        <f>VLOOKUP(U1727,NIVEAUXADMIN!A:B,2,FALSE)</f>
        <v>HT10</v>
      </c>
      <c r="AE1727" s="162" t="str">
        <f>VLOOKUP(V1727,NIVEAUXADMIN!E:F,2,FALSE)</f>
        <v>HT101021</v>
      </c>
      <c r="AF1727" s="162" t="e">
        <f>VLOOKUP(W1727,NIVEAUXADMIN!I:J,2,FALSE)</f>
        <v>#N/A</v>
      </c>
      <c r="AG1727" s="162">
        <f>IF(SUMPRODUCT(($A$4:$A1727=A1727)*($V$4:$V1727=V1727))&gt;1,0,1)</f>
        <v>0</v>
      </c>
    </row>
    <row r="1728" spans="1:33" s="162" customFormat="1" ht="15" customHeight="1">
      <c r="A1728" s="162" t="s">
        <v>1087</v>
      </c>
      <c r="B1728" s="162" t="s">
        <v>1087</v>
      </c>
      <c r="C1728" s="162" t="s">
        <v>26</v>
      </c>
      <c r="E1728" s="162" t="s">
        <v>1087</v>
      </c>
      <c r="F1728" s="162" t="s">
        <v>19</v>
      </c>
      <c r="G1728" s="162" t="s">
        <v>2921</v>
      </c>
      <c r="H1728" s="153" t="s">
        <v>1950</v>
      </c>
      <c r="I1728" s="84" t="s">
        <v>1049</v>
      </c>
      <c r="J1728" s="162" t="s">
        <v>1083</v>
      </c>
      <c r="K1728" s="162" t="s">
        <v>1025</v>
      </c>
      <c r="L1728" s="72"/>
      <c r="M1728" s="80" t="str">
        <f>IFERROR(VLOOKUP(K1728,REFERENCES!R:S,2,FALSE),"")</f>
        <v>Valeur en HTG</v>
      </c>
      <c r="N1728" s="154">
        <v>50</v>
      </c>
      <c r="O1728" s="75"/>
      <c r="P1728" s="75"/>
      <c r="Q1728" s="75"/>
      <c r="R1728" s="79" t="s">
        <v>1875</v>
      </c>
      <c r="S1728" s="75">
        <v>750</v>
      </c>
      <c r="U1728" s="162" t="s">
        <v>153</v>
      </c>
      <c r="V1728" s="162" t="s">
        <v>226</v>
      </c>
      <c r="W1728" s="86"/>
      <c r="AA1728" s="162" t="s">
        <v>1089</v>
      </c>
      <c r="AB1728" s="162" t="e">
        <f>UPPER(LEFT(A1728,3)&amp;YEAR(H1728)&amp;MONTH(H1728)&amp;DAY((H1728))&amp;LEFT(U1728,2)&amp;LEFT(V1728,2)&amp;LEFT(W1728,2))</f>
        <v>#VALUE!</v>
      </c>
      <c r="AC1728" s="162">
        <f>COUNTIF($AB$4:$AB$297,AB1728)</f>
        <v>72</v>
      </c>
      <c r="AD1728" s="162" t="str">
        <f>VLOOKUP(U1728,NIVEAUXADMIN!A:B,2,FALSE)</f>
        <v>HT10</v>
      </c>
      <c r="AE1728" s="162" t="str">
        <f>VLOOKUP(V1728,NIVEAUXADMIN!E:F,2,FALSE)</f>
        <v>HT101021</v>
      </c>
      <c r="AF1728" s="162" t="e">
        <f>VLOOKUP(W1728,NIVEAUXADMIN!I:J,2,FALSE)</f>
        <v>#N/A</v>
      </c>
      <c r="AG1728" s="162">
        <f>IF(SUMPRODUCT(($A$4:$A1728=A1728)*($V$4:$V1728=V1728))&gt;1,0,1)</f>
        <v>0</v>
      </c>
    </row>
    <row r="1729" spans="1:33" s="162" customFormat="1" ht="15" customHeight="1">
      <c r="A1729" s="162" t="s">
        <v>1087</v>
      </c>
      <c r="B1729" s="162" t="s">
        <v>1087</v>
      </c>
      <c r="C1729" s="162" t="s">
        <v>26</v>
      </c>
      <c r="E1729" s="162" t="s">
        <v>1208</v>
      </c>
      <c r="F1729" s="162" t="s">
        <v>19</v>
      </c>
      <c r="G1729" s="162" t="s">
        <v>2921</v>
      </c>
      <c r="H1729" s="153" t="s">
        <v>1950</v>
      </c>
      <c r="I1729" s="84" t="s">
        <v>1049</v>
      </c>
      <c r="J1729" s="162" t="s">
        <v>1053</v>
      </c>
      <c r="K1729" s="162" t="s">
        <v>1048</v>
      </c>
      <c r="L1729" s="72"/>
      <c r="M1729" s="80" t="str">
        <f>IFERROR(VLOOKUP(K1729,REFERENCES!R:S,2,FALSE),"")</f>
        <v>Nombre</v>
      </c>
      <c r="N1729" s="154">
        <v>1</v>
      </c>
      <c r="O1729" s="75"/>
      <c r="P1729" s="75"/>
      <c r="Q1729" s="75"/>
      <c r="R1729" s="79" t="s">
        <v>1875</v>
      </c>
      <c r="S1729" s="75">
        <v>500</v>
      </c>
      <c r="U1729" s="162" t="s">
        <v>153</v>
      </c>
      <c r="V1729" s="162" t="s">
        <v>280</v>
      </c>
      <c r="W1729" s="86"/>
      <c r="AA1729" s="162" t="s">
        <v>1131</v>
      </c>
      <c r="AB1729" s="162" t="e">
        <f>UPPER(LEFT(A1729,3)&amp;YEAR(H1729)&amp;MONTH(H1729)&amp;DAY((H1729))&amp;LEFT(U1729,2)&amp;LEFT(V1729,2)&amp;LEFT(W1729,2))</f>
        <v>#VALUE!</v>
      </c>
      <c r="AC1729" s="162">
        <f>COUNTIF($AB$4:$AB$297,AB1729)</f>
        <v>72</v>
      </c>
      <c r="AD1729" s="162" t="str">
        <f>VLOOKUP(U1729,NIVEAUXADMIN!A:B,2,FALSE)</f>
        <v>HT10</v>
      </c>
      <c r="AE1729" s="162" t="str">
        <f>VLOOKUP(V1729,NIVEAUXADMIN!E:F,2,FALSE)</f>
        <v>HT101024</v>
      </c>
      <c r="AF1729" s="162" t="e">
        <f>VLOOKUP(W1729,NIVEAUXADMIN!I:J,2,FALSE)</f>
        <v>#N/A</v>
      </c>
      <c r="AG1729" s="162">
        <f>IF(SUMPRODUCT(($A$4:$A1729=A1729)*($V$4:$V1729=V1729))&gt;1,0,1)</f>
        <v>1</v>
      </c>
    </row>
    <row r="1730" spans="1:33" s="162" customFormat="1" ht="15" customHeight="1">
      <c r="A1730" s="162" t="s">
        <v>1087</v>
      </c>
      <c r="B1730" s="162" t="s">
        <v>1087</v>
      </c>
      <c r="C1730" s="162" t="s">
        <v>26</v>
      </c>
      <c r="E1730" s="162" t="s">
        <v>1208</v>
      </c>
      <c r="F1730" s="162" t="s">
        <v>19</v>
      </c>
      <c r="G1730" s="162" t="s">
        <v>2921</v>
      </c>
      <c r="H1730" s="153" t="s">
        <v>1950</v>
      </c>
      <c r="I1730" s="84" t="s">
        <v>1051</v>
      </c>
      <c r="J1730" s="162" t="s">
        <v>1052</v>
      </c>
      <c r="K1730" s="162" t="s">
        <v>1056</v>
      </c>
      <c r="L1730" s="72"/>
      <c r="M1730" s="80" t="str">
        <f>IFERROR(VLOOKUP(K1730,REFERENCES!R:S,2,FALSE),"")</f>
        <v>Nombre</v>
      </c>
      <c r="N1730" s="154">
        <v>2</v>
      </c>
      <c r="O1730" s="75"/>
      <c r="P1730" s="75"/>
      <c r="Q1730" s="75"/>
      <c r="R1730" s="79" t="s">
        <v>1875</v>
      </c>
      <c r="S1730" s="75">
        <v>500</v>
      </c>
      <c r="U1730" s="162" t="s">
        <v>153</v>
      </c>
      <c r="V1730" s="162" t="s">
        <v>280</v>
      </c>
      <c r="W1730" s="86"/>
      <c r="AA1730" s="162" t="s">
        <v>1131</v>
      </c>
      <c r="AB1730" s="162" t="e">
        <f>UPPER(LEFT(A1730,3)&amp;YEAR(H1730)&amp;MONTH(H1730)&amp;DAY((H1730))&amp;LEFT(U1730,2)&amp;LEFT(V1730,2)&amp;LEFT(W1730,2))</f>
        <v>#VALUE!</v>
      </c>
      <c r="AC1730" s="162">
        <f>COUNTIF($AB$4:$AB$297,AB1730)</f>
        <v>72</v>
      </c>
      <c r="AD1730" s="162" t="str">
        <f>VLOOKUP(U1730,NIVEAUXADMIN!A:B,2,FALSE)</f>
        <v>HT10</v>
      </c>
      <c r="AE1730" s="162" t="str">
        <f>VLOOKUP(V1730,NIVEAUXADMIN!E:F,2,FALSE)</f>
        <v>HT101024</v>
      </c>
      <c r="AF1730" s="162" t="e">
        <f>VLOOKUP(W1730,NIVEAUXADMIN!I:J,2,FALSE)</f>
        <v>#N/A</v>
      </c>
      <c r="AG1730" s="162">
        <f>IF(SUMPRODUCT(($A$4:$A1730=A1730)*($V$4:$V1730=V1730))&gt;1,0,1)</f>
        <v>0</v>
      </c>
    </row>
    <row r="1731" spans="1:33" s="162" customFormat="1" ht="15" customHeight="1">
      <c r="A1731" s="162" t="s">
        <v>1087</v>
      </c>
      <c r="B1731" s="162" t="s">
        <v>1087</v>
      </c>
      <c r="C1731" s="162" t="s">
        <v>26</v>
      </c>
      <c r="E1731" s="162" t="s">
        <v>1208</v>
      </c>
      <c r="F1731" s="162" t="s">
        <v>19</v>
      </c>
      <c r="G1731" s="162" t="s">
        <v>2921</v>
      </c>
      <c r="H1731" s="153" t="s">
        <v>1950</v>
      </c>
      <c r="I1731" s="84" t="s">
        <v>1051</v>
      </c>
      <c r="J1731" s="162" t="s">
        <v>1052</v>
      </c>
      <c r="K1731" s="162" t="s">
        <v>1054</v>
      </c>
      <c r="L1731" s="72"/>
      <c r="M1731" s="80" t="str">
        <f>IFERROR(VLOOKUP(K1731,REFERENCES!R:S,2,FALSE),"")</f>
        <v>Nombre</v>
      </c>
      <c r="N1731" s="154">
        <v>1</v>
      </c>
      <c r="O1731" s="75"/>
      <c r="P1731" s="75"/>
      <c r="Q1731" s="75"/>
      <c r="R1731" s="79" t="s">
        <v>1875</v>
      </c>
      <c r="S1731" s="75">
        <v>500</v>
      </c>
      <c r="U1731" s="162" t="s">
        <v>153</v>
      </c>
      <c r="V1731" s="162" t="s">
        <v>280</v>
      </c>
      <c r="W1731" s="86"/>
      <c r="AA1731" s="162" t="s">
        <v>1131</v>
      </c>
      <c r="AB1731" s="162" t="e">
        <f>UPPER(LEFT(A1731,3)&amp;YEAR(H1731)&amp;MONTH(H1731)&amp;DAY((H1731))&amp;LEFT(U1731,2)&amp;LEFT(V1731,2)&amp;LEFT(W1731,2))</f>
        <v>#VALUE!</v>
      </c>
      <c r="AC1731" s="162">
        <f>COUNTIF($AB$4:$AB$297,AB1731)</f>
        <v>72</v>
      </c>
      <c r="AD1731" s="162" t="str">
        <f>VLOOKUP(U1731,NIVEAUXADMIN!A:B,2,FALSE)</f>
        <v>HT10</v>
      </c>
      <c r="AE1731" s="162" t="str">
        <f>VLOOKUP(V1731,NIVEAUXADMIN!E:F,2,FALSE)</f>
        <v>HT101024</v>
      </c>
      <c r="AF1731" s="162" t="e">
        <f>VLOOKUP(W1731,NIVEAUXADMIN!I:J,2,FALSE)</f>
        <v>#N/A</v>
      </c>
      <c r="AG1731" s="162">
        <f>IF(SUMPRODUCT(($A$4:$A1731=A1731)*($V$4:$V1731=V1731))&gt;1,0,1)</f>
        <v>0</v>
      </c>
    </row>
    <row r="1732" spans="1:33" s="162" customFormat="1" ht="15" customHeight="1">
      <c r="A1732" s="162" t="s">
        <v>1087</v>
      </c>
      <c r="B1732" s="162" t="s">
        <v>1087</v>
      </c>
      <c r="C1732" s="162" t="s">
        <v>26</v>
      </c>
      <c r="E1732" s="162" t="s">
        <v>1208</v>
      </c>
      <c r="F1732" s="162" t="s">
        <v>19</v>
      </c>
      <c r="G1732" s="162" t="s">
        <v>2921</v>
      </c>
      <c r="H1732" s="153" t="s">
        <v>1950</v>
      </c>
      <c r="I1732" s="84" t="s">
        <v>1051</v>
      </c>
      <c r="J1732" s="162" t="s">
        <v>1052</v>
      </c>
      <c r="K1732" s="162" t="s">
        <v>1061</v>
      </c>
      <c r="L1732" s="72"/>
      <c r="M1732" s="80" t="str">
        <f>IFERROR(VLOOKUP(K1732,REFERENCES!R:S,2,FALSE),"")</f>
        <v>Nombre</v>
      </c>
      <c r="N1732" s="154">
        <v>1</v>
      </c>
      <c r="O1732" s="75"/>
      <c r="P1732" s="75"/>
      <c r="Q1732" s="75"/>
      <c r="R1732" s="79" t="s">
        <v>1875</v>
      </c>
      <c r="S1732" s="75">
        <v>500</v>
      </c>
      <c r="U1732" s="162" t="s">
        <v>153</v>
      </c>
      <c r="V1732" s="162" t="s">
        <v>280</v>
      </c>
      <c r="W1732" s="86"/>
      <c r="AA1732" s="162" t="s">
        <v>1131</v>
      </c>
      <c r="AB1732" s="162" t="e">
        <f>UPPER(LEFT(A1732,3)&amp;YEAR(H1732)&amp;MONTH(H1732)&amp;DAY((H1732))&amp;LEFT(U1732,2)&amp;LEFT(V1732,2)&amp;LEFT(W1732,2))</f>
        <v>#VALUE!</v>
      </c>
      <c r="AC1732" s="162">
        <f>COUNTIF($AB$4:$AB$297,AB1732)</f>
        <v>72</v>
      </c>
      <c r="AD1732" s="162" t="str">
        <f>VLOOKUP(U1732,NIVEAUXADMIN!A:B,2,FALSE)</f>
        <v>HT10</v>
      </c>
      <c r="AE1732" s="162" t="str">
        <f>VLOOKUP(V1732,NIVEAUXADMIN!E:F,2,FALSE)</f>
        <v>HT101024</v>
      </c>
      <c r="AF1732" s="162" t="e">
        <f>VLOOKUP(W1732,NIVEAUXADMIN!I:J,2,FALSE)</f>
        <v>#N/A</v>
      </c>
      <c r="AG1732" s="162">
        <f>IF(SUMPRODUCT(($A$4:$A1732=A1732)*($V$4:$V1732=V1732))&gt;1,0,1)</f>
        <v>0</v>
      </c>
    </row>
    <row r="1733" spans="1:33" s="162" customFormat="1" ht="15" customHeight="1">
      <c r="A1733" s="162" t="s">
        <v>1087</v>
      </c>
      <c r="B1733" s="162" t="s">
        <v>1087</v>
      </c>
      <c r="C1733" s="162" t="s">
        <v>26</v>
      </c>
      <c r="E1733" s="162" t="s">
        <v>1208</v>
      </c>
      <c r="F1733" s="162" t="s">
        <v>16</v>
      </c>
      <c r="G1733" s="162" t="s">
        <v>1946</v>
      </c>
      <c r="H1733" s="153" t="s">
        <v>1954</v>
      </c>
      <c r="I1733" s="84" t="s">
        <v>1049</v>
      </c>
      <c r="J1733" s="162" t="s">
        <v>1053</v>
      </c>
      <c r="K1733" s="162" t="s">
        <v>1065</v>
      </c>
      <c r="L1733" s="72"/>
      <c r="M1733" s="80" t="str">
        <f>IFERROR(VLOOKUP(K1733,REFERENCES!R:S,2,FALSE),"")</f>
        <v>N/A</v>
      </c>
      <c r="N1733" s="154">
        <v>1</v>
      </c>
      <c r="O1733" s="75"/>
      <c r="P1733" s="75"/>
      <c r="Q1733" s="75"/>
      <c r="R1733" s="79" t="s">
        <v>1875</v>
      </c>
      <c r="S1733" s="75">
        <v>200</v>
      </c>
      <c r="U1733" s="162" t="s">
        <v>153</v>
      </c>
      <c r="V1733" s="162" t="s">
        <v>287</v>
      </c>
      <c r="W1733" s="86"/>
      <c r="AA1733" s="162" t="s">
        <v>2930</v>
      </c>
      <c r="AB1733" s="162" t="e">
        <f>UPPER(LEFT(A1733,3)&amp;YEAR(H1733)&amp;MONTH(H1733)&amp;DAY((H1733))&amp;LEFT(U1733,2)&amp;LEFT(V1733,2)&amp;LEFT(W1733,2))</f>
        <v>#VALUE!</v>
      </c>
      <c r="AC1733" s="162">
        <f>COUNTIF($AB$4:$AB$297,AB1733)</f>
        <v>72</v>
      </c>
      <c r="AD1733" s="162" t="str">
        <f>VLOOKUP(U1733,NIVEAUXADMIN!A:B,2,FALSE)</f>
        <v>HT10</v>
      </c>
      <c r="AE1733" s="162" t="str">
        <f>VLOOKUP(V1733,NIVEAUXADMIN!E:F,2,FALSE)</f>
        <v>HT101013</v>
      </c>
      <c r="AF1733" s="162" t="e">
        <f>VLOOKUP(W1733,NIVEAUXADMIN!I:J,2,FALSE)</f>
        <v>#N/A</v>
      </c>
      <c r="AG1733" s="162">
        <f>IF(SUMPRODUCT(($A$4:$A1733=A1733)*($V$4:$V1733=V1733))&gt;1,0,1)</f>
        <v>1</v>
      </c>
    </row>
    <row r="1734" spans="1:33" s="162" customFormat="1" ht="15" customHeight="1">
      <c r="A1734" s="162" t="s">
        <v>1087</v>
      </c>
      <c r="B1734" s="162" t="s">
        <v>1087</v>
      </c>
      <c r="C1734" s="162" t="s">
        <v>26</v>
      </c>
      <c r="E1734" s="162" t="s">
        <v>1208</v>
      </c>
      <c r="F1734" s="162" t="s">
        <v>16</v>
      </c>
      <c r="G1734" s="162" t="s">
        <v>1946</v>
      </c>
      <c r="H1734" s="153" t="s">
        <v>1954</v>
      </c>
      <c r="I1734" s="84" t="s">
        <v>1051</v>
      </c>
      <c r="J1734" s="162" t="s">
        <v>1052</v>
      </c>
      <c r="K1734" s="162" t="s">
        <v>1056</v>
      </c>
      <c r="L1734" s="72"/>
      <c r="M1734" s="80" t="str">
        <f>IFERROR(VLOOKUP(K1734,REFERENCES!R:S,2,FALSE),"")</f>
        <v>Nombre</v>
      </c>
      <c r="N1734" s="154">
        <v>2</v>
      </c>
      <c r="O1734" s="75"/>
      <c r="P1734" s="75"/>
      <c r="Q1734" s="75"/>
      <c r="R1734" s="79" t="s">
        <v>1875</v>
      </c>
      <c r="S1734" s="75">
        <v>200</v>
      </c>
      <c r="U1734" s="162" t="s">
        <v>153</v>
      </c>
      <c r="V1734" s="162" t="s">
        <v>287</v>
      </c>
      <c r="W1734" s="86"/>
      <c r="AB1734" s="162" t="e">
        <f>UPPER(LEFT(A1734,3)&amp;YEAR(H1734)&amp;MONTH(H1734)&amp;DAY((H1734))&amp;LEFT(U1734,2)&amp;LEFT(V1734,2)&amp;LEFT(W1734,2))</f>
        <v>#VALUE!</v>
      </c>
      <c r="AC1734" s="162">
        <f>COUNTIF($AB$4:$AB$297,AB1734)</f>
        <v>72</v>
      </c>
      <c r="AD1734" s="162" t="str">
        <f>VLOOKUP(U1734,NIVEAUXADMIN!A:B,2,FALSE)</f>
        <v>HT10</v>
      </c>
      <c r="AE1734" s="162" t="str">
        <f>VLOOKUP(V1734,NIVEAUXADMIN!E:F,2,FALSE)</f>
        <v>HT101013</v>
      </c>
      <c r="AF1734" s="162" t="e">
        <f>VLOOKUP(W1734,NIVEAUXADMIN!I:J,2,FALSE)</f>
        <v>#N/A</v>
      </c>
      <c r="AG1734" s="162">
        <f>IF(SUMPRODUCT(($A$4:$A1734=A1734)*($V$4:$V1734=V1734))&gt;1,0,1)</f>
        <v>0</v>
      </c>
    </row>
    <row r="1735" spans="1:33" s="162" customFormat="1" ht="15" customHeight="1">
      <c r="A1735" s="162" t="s">
        <v>1087</v>
      </c>
      <c r="B1735" s="162" t="s">
        <v>1087</v>
      </c>
      <c r="C1735" s="162" t="s">
        <v>26</v>
      </c>
      <c r="E1735" s="162" t="s">
        <v>1208</v>
      </c>
      <c r="F1735" s="162" t="s">
        <v>16</v>
      </c>
      <c r="G1735" s="162" t="s">
        <v>1946</v>
      </c>
      <c r="H1735" s="153" t="s">
        <v>1954</v>
      </c>
      <c r="I1735" s="84" t="s">
        <v>1051</v>
      </c>
      <c r="J1735" s="162" t="s">
        <v>1052</v>
      </c>
      <c r="K1735" s="162" t="s">
        <v>1054</v>
      </c>
      <c r="L1735" s="72"/>
      <c r="M1735" s="80" t="str">
        <f>IFERROR(VLOOKUP(K1735,REFERENCES!R:S,2,FALSE),"")</f>
        <v>Nombre</v>
      </c>
      <c r="N1735" s="154">
        <v>1</v>
      </c>
      <c r="O1735" s="75"/>
      <c r="P1735" s="75"/>
      <c r="Q1735" s="75"/>
      <c r="R1735" s="79" t="s">
        <v>1875</v>
      </c>
      <c r="S1735" s="75">
        <v>200</v>
      </c>
      <c r="U1735" s="162" t="s">
        <v>153</v>
      </c>
      <c r="V1735" s="162" t="s">
        <v>287</v>
      </c>
      <c r="W1735" s="86"/>
      <c r="AB1735" s="162" t="e">
        <f>UPPER(LEFT(A1735,3)&amp;YEAR(H1735)&amp;MONTH(H1735)&amp;DAY((H1735))&amp;LEFT(U1735,2)&amp;LEFT(V1735,2)&amp;LEFT(W1735,2))</f>
        <v>#VALUE!</v>
      </c>
      <c r="AC1735" s="162">
        <f>COUNTIF($AB$4:$AB$297,AB1735)</f>
        <v>72</v>
      </c>
      <c r="AD1735" s="162" t="str">
        <f>VLOOKUP(U1735,NIVEAUXADMIN!A:B,2,FALSE)</f>
        <v>HT10</v>
      </c>
      <c r="AE1735" s="162" t="str">
        <f>VLOOKUP(V1735,NIVEAUXADMIN!E:F,2,FALSE)</f>
        <v>HT101013</v>
      </c>
      <c r="AF1735" s="162" t="e">
        <f>VLOOKUP(W1735,NIVEAUXADMIN!I:J,2,FALSE)</f>
        <v>#N/A</v>
      </c>
      <c r="AG1735" s="162">
        <f>IF(SUMPRODUCT(($A$4:$A1735=A1735)*($V$4:$V1735=V1735))&gt;1,0,1)</f>
        <v>0</v>
      </c>
    </row>
    <row r="1736" spans="1:33" s="162" customFormat="1" ht="15" customHeight="1">
      <c r="A1736" s="162" t="s">
        <v>1087</v>
      </c>
      <c r="B1736" s="162" t="s">
        <v>1087</v>
      </c>
      <c r="C1736" s="162" t="s">
        <v>26</v>
      </c>
      <c r="E1736" s="162" t="s">
        <v>1208</v>
      </c>
      <c r="F1736" s="162" t="s">
        <v>16</v>
      </c>
      <c r="G1736" s="162" t="s">
        <v>1946</v>
      </c>
      <c r="H1736" s="153" t="s">
        <v>1954</v>
      </c>
      <c r="I1736" s="84" t="s">
        <v>1051</v>
      </c>
      <c r="J1736" s="162" t="s">
        <v>1052</v>
      </c>
      <c r="K1736" s="162" t="s">
        <v>1061</v>
      </c>
      <c r="L1736" s="72"/>
      <c r="M1736" s="80" t="str">
        <f>IFERROR(VLOOKUP(K1736,REFERENCES!R:S,2,FALSE),"")</f>
        <v>Nombre</v>
      </c>
      <c r="N1736" s="154">
        <v>1</v>
      </c>
      <c r="O1736" s="75"/>
      <c r="P1736" s="75"/>
      <c r="Q1736" s="75"/>
      <c r="R1736" s="79" t="s">
        <v>1875</v>
      </c>
      <c r="S1736" s="75">
        <v>200</v>
      </c>
      <c r="U1736" s="162" t="s">
        <v>153</v>
      </c>
      <c r="V1736" s="162" t="s">
        <v>287</v>
      </c>
      <c r="W1736" s="86"/>
      <c r="AB1736" s="162" t="e">
        <f>UPPER(LEFT(A1736,3)&amp;YEAR(H1736)&amp;MONTH(H1736)&amp;DAY((H1736))&amp;LEFT(U1736,2)&amp;LEFT(V1736,2)&amp;LEFT(W1736,2))</f>
        <v>#VALUE!</v>
      </c>
      <c r="AC1736" s="162">
        <f>COUNTIF($AB$4:$AB$297,AB1736)</f>
        <v>72</v>
      </c>
      <c r="AD1736" s="162" t="str">
        <f>VLOOKUP(U1736,NIVEAUXADMIN!A:B,2,FALSE)</f>
        <v>HT10</v>
      </c>
      <c r="AE1736" s="162" t="str">
        <f>VLOOKUP(V1736,NIVEAUXADMIN!E:F,2,FALSE)</f>
        <v>HT101013</v>
      </c>
      <c r="AF1736" s="162" t="e">
        <f>VLOOKUP(W1736,NIVEAUXADMIN!I:J,2,FALSE)</f>
        <v>#N/A</v>
      </c>
      <c r="AG1736" s="162">
        <f>IF(SUMPRODUCT(($A$4:$A1736=A1736)*($V$4:$V1736=V1736))&gt;1,0,1)</f>
        <v>0</v>
      </c>
    </row>
    <row r="1737" spans="1:33" s="162" customFormat="1" ht="15" customHeight="1">
      <c r="A1737" s="162" t="s">
        <v>1087</v>
      </c>
      <c r="B1737" s="162" t="s">
        <v>1087</v>
      </c>
      <c r="C1737" s="162" t="s">
        <v>26</v>
      </c>
      <c r="E1737" s="162" t="s">
        <v>1208</v>
      </c>
      <c r="F1737" s="162" t="s">
        <v>16</v>
      </c>
      <c r="G1737" s="162" t="str">
        <f>CHOOSE(MONTH(H1737), "Janvier", "Fevrier", "Mars", "Avril", "Mai", "Juin", "Juillet", "Aout", "Septembre", "Octobre", "Novembre", "Decembre")</f>
        <v>Octobre</v>
      </c>
      <c r="H1737" s="153">
        <v>42653</v>
      </c>
      <c r="I1737" s="84" t="s">
        <v>1049</v>
      </c>
      <c r="J1737" s="162" t="s">
        <v>1053</v>
      </c>
      <c r="K1737" s="162" t="s">
        <v>1065</v>
      </c>
      <c r="L1737" s="72"/>
      <c r="M1737" s="80" t="str">
        <f>IFERROR(VLOOKUP(K1737,REFERENCES!R:S,2,FALSE),"")</f>
        <v>N/A</v>
      </c>
      <c r="N1737" s="154">
        <v>1</v>
      </c>
      <c r="O1737" s="75"/>
      <c r="P1737" s="75"/>
      <c r="Q1737" s="75"/>
      <c r="R1737" s="79" t="s">
        <v>1875</v>
      </c>
      <c r="S1737" s="75">
        <v>200</v>
      </c>
      <c r="U1737" s="162" t="s">
        <v>153</v>
      </c>
      <c r="V1737" s="162" t="s">
        <v>293</v>
      </c>
      <c r="W1737" s="86"/>
      <c r="AA1737" s="162" t="s">
        <v>2930</v>
      </c>
      <c r="AB1737" s="162" t="str">
        <f>UPPER(LEFT(A1737,3)&amp;YEAR(H1737)&amp;MONTH(H1737)&amp;DAY((H1737))&amp;LEFT(U1737,2)&amp;LEFT(V1737,2)&amp;LEFT(W1737,2))</f>
        <v>MER20161010NIL'</v>
      </c>
      <c r="AC1737" s="162">
        <f>COUNTIF($AB$4:$AB$297,AB1737)</f>
        <v>0</v>
      </c>
      <c r="AD1737" s="162" t="str">
        <f>VLOOKUP(U1737,NIVEAUXADMIN!A:B,2,FALSE)</f>
        <v>HT10</v>
      </c>
      <c r="AE1737" s="162" t="str">
        <f>VLOOKUP(V1737,NIVEAUXADMIN!E:F,2,FALSE)</f>
        <v>HT101023</v>
      </c>
      <c r="AF1737" s="162" t="e">
        <f>VLOOKUP(W1737,NIVEAUXADMIN!I:J,2,FALSE)</f>
        <v>#N/A</v>
      </c>
      <c r="AG1737" s="162">
        <f>IF(SUMPRODUCT(($A$4:$A1737=A1737)*($V$4:$V1737=V1737))&gt;1,0,1)</f>
        <v>1</v>
      </c>
    </row>
    <row r="1738" spans="1:33" s="162" customFormat="1" ht="15" customHeight="1">
      <c r="A1738" s="162" t="s">
        <v>1087</v>
      </c>
      <c r="B1738" s="162" t="s">
        <v>1087</v>
      </c>
      <c r="C1738" s="162" t="s">
        <v>26</v>
      </c>
      <c r="E1738" s="162" t="s">
        <v>1208</v>
      </c>
      <c r="F1738" s="162" t="s">
        <v>16</v>
      </c>
      <c r="G1738" s="162" t="str">
        <f>CHOOSE(MONTH(H1738), "Janvier", "Fevrier", "Mars", "Avril", "Mai", "Juin", "Juillet", "Aout", "Septembre", "Octobre", "Novembre", "Decembre")</f>
        <v>Octobre</v>
      </c>
      <c r="H1738" s="153">
        <v>42653</v>
      </c>
      <c r="I1738" s="84" t="s">
        <v>1051</v>
      </c>
      <c r="J1738" s="162" t="s">
        <v>1052</v>
      </c>
      <c r="K1738" s="162" t="s">
        <v>1056</v>
      </c>
      <c r="L1738" s="72"/>
      <c r="M1738" s="80" t="str">
        <f>IFERROR(VLOOKUP(K1738,REFERENCES!R:S,2,FALSE),"")</f>
        <v>Nombre</v>
      </c>
      <c r="N1738" s="154">
        <v>2</v>
      </c>
      <c r="O1738" s="75"/>
      <c r="P1738" s="75"/>
      <c r="Q1738" s="75"/>
      <c r="R1738" s="79" t="s">
        <v>1875</v>
      </c>
      <c r="S1738" s="75">
        <v>200</v>
      </c>
      <c r="U1738" s="162" t="s">
        <v>153</v>
      </c>
      <c r="V1738" s="162" t="s">
        <v>293</v>
      </c>
      <c r="W1738" s="86"/>
      <c r="AB1738" s="162" t="str">
        <f>UPPER(LEFT(A1738,3)&amp;YEAR(H1738)&amp;MONTH(H1738)&amp;DAY((H1738))&amp;LEFT(U1738,2)&amp;LEFT(V1738,2)&amp;LEFT(W1738,2))</f>
        <v>MER20161010NIL'</v>
      </c>
      <c r="AC1738" s="162">
        <f>COUNTIF($AB$4:$AB$297,AB1738)</f>
        <v>0</v>
      </c>
      <c r="AD1738" s="162" t="str">
        <f>VLOOKUP(U1738,NIVEAUXADMIN!A:B,2,FALSE)</f>
        <v>HT10</v>
      </c>
      <c r="AE1738" s="162" t="str">
        <f>VLOOKUP(V1738,NIVEAUXADMIN!E:F,2,FALSE)</f>
        <v>HT101023</v>
      </c>
      <c r="AF1738" s="162" t="e">
        <f>VLOOKUP(W1738,NIVEAUXADMIN!I:J,2,FALSE)</f>
        <v>#N/A</v>
      </c>
      <c r="AG1738" s="162">
        <f>IF(SUMPRODUCT(($A$4:$A1738=A1738)*($V$4:$V1738=V1738))&gt;1,0,1)</f>
        <v>0</v>
      </c>
    </row>
    <row r="1739" spans="1:33" s="162" customFormat="1" ht="15" customHeight="1">
      <c r="A1739" s="162" t="s">
        <v>1087</v>
      </c>
      <c r="B1739" s="162" t="s">
        <v>1087</v>
      </c>
      <c r="C1739" s="162" t="s">
        <v>26</v>
      </c>
      <c r="E1739" s="162" t="s">
        <v>1208</v>
      </c>
      <c r="F1739" s="162" t="s">
        <v>16</v>
      </c>
      <c r="G1739" s="162" t="str">
        <f>CHOOSE(MONTH(H1739), "Janvier", "Fevrier", "Mars", "Avril", "Mai", "Juin", "Juillet", "Aout", "Septembre", "Octobre", "Novembre", "Decembre")</f>
        <v>Octobre</v>
      </c>
      <c r="H1739" s="153">
        <v>42653</v>
      </c>
      <c r="I1739" s="84" t="s">
        <v>1051</v>
      </c>
      <c r="J1739" s="162" t="s">
        <v>1052</v>
      </c>
      <c r="K1739" s="162" t="s">
        <v>1054</v>
      </c>
      <c r="L1739" s="72"/>
      <c r="M1739" s="80" t="str">
        <f>IFERROR(VLOOKUP(K1739,REFERENCES!R:S,2,FALSE),"")</f>
        <v>Nombre</v>
      </c>
      <c r="N1739" s="154">
        <v>1</v>
      </c>
      <c r="O1739" s="75"/>
      <c r="P1739" s="75"/>
      <c r="Q1739" s="75"/>
      <c r="R1739" s="79" t="s">
        <v>1875</v>
      </c>
      <c r="S1739" s="75">
        <v>200</v>
      </c>
      <c r="U1739" s="162" t="s">
        <v>153</v>
      </c>
      <c r="V1739" s="162" t="s">
        <v>293</v>
      </c>
      <c r="W1739" s="86"/>
      <c r="AB1739" s="162" t="str">
        <f>UPPER(LEFT(A1739,3)&amp;YEAR(H1739)&amp;MONTH(H1739)&amp;DAY((H1739))&amp;LEFT(U1739,2)&amp;LEFT(V1739,2)&amp;LEFT(W1739,2))</f>
        <v>MER20161010NIL'</v>
      </c>
      <c r="AC1739" s="162">
        <f>COUNTIF($AB$4:$AB$297,AB1739)</f>
        <v>0</v>
      </c>
      <c r="AD1739" s="162" t="str">
        <f>VLOOKUP(U1739,NIVEAUXADMIN!A:B,2,FALSE)</f>
        <v>HT10</v>
      </c>
      <c r="AE1739" s="162" t="str">
        <f>VLOOKUP(V1739,NIVEAUXADMIN!E:F,2,FALSE)</f>
        <v>HT101023</v>
      </c>
      <c r="AF1739" s="162" t="e">
        <f>VLOOKUP(W1739,NIVEAUXADMIN!I:J,2,FALSE)</f>
        <v>#N/A</v>
      </c>
      <c r="AG1739" s="162">
        <f>IF(SUMPRODUCT(($A$4:$A1739=A1739)*($V$4:$V1739=V1739))&gt;1,0,1)</f>
        <v>0</v>
      </c>
    </row>
    <row r="1740" spans="1:33" s="162" customFormat="1" ht="15" customHeight="1">
      <c r="A1740" s="162" t="s">
        <v>1087</v>
      </c>
      <c r="B1740" s="162" t="s">
        <v>1087</v>
      </c>
      <c r="C1740" s="162" t="s">
        <v>26</v>
      </c>
      <c r="E1740" s="162" t="s">
        <v>1208</v>
      </c>
      <c r="F1740" s="162" t="s">
        <v>16</v>
      </c>
      <c r="G1740" s="162" t="str">
        <f>CHOOSE(MONTH(H1740), "Janvier", "Fevrier", "Mars", "Avril", "Mai", "Juin", "Juillet", "Aout", "Septembre", "Octobre", "Novembre", "Decembre")</f>
        <v>Octobre</v>
      </c>
      <c r="H1740" s="153">
        <v>42653</v>
      </c>
      <c r="I1740" s="84" t="s">
        <v>1051</v>
      </c>
      <c r="J1740" s="162" t="s">
        <v>1052</v>
      </c>
      <c r="K1740" s="162" t="s">
        <v>1061</v>
      </c>
      <c r="L1740" s="72"/>
      <c r="M1740" s="80" t="str">
        <f>IFERROR(VLOOKUP(K1740,REFERENCES!R:S,2,FALSE),"")</f>
        <v>Nombre</v>
      </c>
      <c r="N1740" s="154">
        <v>1</v>
      </c>
      <c r="O1740" s="75"/>
      <c r="P1740" s="75"/>
      <c r="Q1740" s="75"/>
      <c r="R1740" s="79" t="s">
        <v>1875</v>
      </c>
      <c r="S1740" s="75">
        <v>200</v>
      </c>
      <c r="U1740" s="162" t="s">
        <v>153</v>
      </c>
      <c r="V1740" s="162" t="s">
        <v>293</v>
      </c>
      <c r="W1740" s="86"/>
      <c r="AB1740" s="162" t="str">
        <f>UPPER(LEFT(A1740,3)&amp;YEAR(H1740)&amp;MONTH(H1740)&amp;DAY((H1740))&amp;LEFT(U1740,2)&amp;LEFT(V1740,2)&amp;LEFT(W1740,2))</f>
        <v>MER20161010NIL'</v>
      </c>
      <c r="AC1740" s="162">
        <f>COUNTIF($AB$4:$AB$297,AB1740)</f>
        <v>0</v>
      </c>
      <c r="AD1740" s="162" t="str">
        <f>VLOOKUP(U1740,NIVEAUXADMIN!A:B,2,FALSE)</f>
        <v>HT10</v>
      </c>
      <c r="AE1740" s="162" t="str">
        <f>VLOOKUP(V1740,NIVEAUXADMIN!E:F,2,FALSE)</f>
        <v>HT101023</v>
      </c>
      <c r="AF1740" s="162" t="e">
        <f>VLOOKUP(W1740,NIVEAUXADMIN!I:J,2,FALSE)</f>
        <v>#N/A</v>
      </c>
      <c r="AG1740" s="162">
        <f>IF(SUMPRODUCT(($A$4:$A1740=A1740)*($V$4:$V1740=V1740))&gt;1,0,1)</f>
        <v>0</v>
      </c>
    </row>
    <row r="1741" spans="1:33" s="162" customFormat="1" ht="15" customHeight="1">
      <c r="A1741" s="162" t="s">
        <v>1087</v>
      </c>
      <c r="B1741" s="162" t="s">
        <v>1087</v>
      </c>
      <c r="C1741" s="162" t="s">
        <v>26</v>
      </c>
      <c r="E1741" s="162" t="s">
        <v>48</v>
      </c>
      <c r="F1741" s="162" t="s">
        <v>29</v>
      </c>
      <c r="G1741" s="162" t="s">
        <v>2921</v>
      </c>
      <c r="H1741" s="153" t="s">
        <v>1950</v>
      </c>
      <c r="I1741" s="84" t="s">
        <v>1049</v>
      </c>
      <c r="J1741" s="162" t="s">
        <v>1053</v>
      </c>
      <c r="K1741" s="162" t="s">
        <v>1048</v>
      </c>
      <c r="L1741" s="72"/>
      <c r="M1741" s="80" t="str">
        <f>IFERROR(VLOOKUP(K1741,REFERENCES!R:S,2,FALSE),"")</f>
        <v>Nombre</v>
      </c>
      <c r="N1741" s="154">
        <v>1</v>
      </c>
      <c r="O1741" s="75"/>
      <c r="P1741" s="75"/>
      <c r="Q1741" s="75"/>
      <c r="R1741" s="79" t="s">
        <v>1875</v>
      </c>
      <c r="S1741" s="75">
        <v>750</v>
      </c>
      <c r="U1741" s="162" t="s">
        <v>153</v>
      </c>
      <c r="V1741" s="162" t="s">
        <v>302</v>
      </c>
      <c r="W1741" s="86"/>
      <c r="AA1741" s="162" t="s">
        <v>1129</v>
      </c>
      <c r="AB1741" s="162" t="e">
        <f>UPPER(LEFT(A1741,3)&amp;YEAR(H1741)&amp;MONTH(H1741)&amp;DAY((H1741))&amp;LEFT(U1741,2)&amp;LEFT(V1741,2)&amp;LEFT(W1741,2))</f>
        <v>#VALUE!</v>
      </c>
      <c r="AC1741" s="162">
        <f>COUNTIF($AB$4:$AB$297,AB1741)</f>
        <v>72</v>
      </c>
      <c r="AD1741" s="162" t="str">
        <f>VLOOKUP(U1741,NIVEAUXADMIN!A:B,2,FALSE)</f>
        <v>HT10</v>
      </c>
      <c r="AE1741" s="162" t="str">
        <f>VLOOKUP(V1741,NIVEAUXADMIN!E:F,2,FALSE)</f>
        <v>HT101022</v>
      </c>
      <c r="AF1741" s="162" t="e">
        <f>VLOOKUP(W1741,NIVEAUXADMIN!I:J,2,FALSE)</f>
        <v>#N/A</v>
      </c>
      <c r="AG1741" s="162">
        <f>IF(SUMPRODUCT(($A$4:$A1741=A1741)*($V$4:$V1741=V1741))&gt;1,0,1)</f>
        <v>1</v>
      </c>
    </row>
    <row r="1742" spans="1:33" s="162" customFormat="1" ht="15" customHeight="1">
      <c r="A1742" s="162" t="s">
        <v>1087</v>
      </c>
      <c r="B1742" s="162" t="s">
        <v>1087</v>
      </c>
      <c r="C1742" s="162" t="s">
        <v>26</v>
      </c>
      <c r="E1742" s="162" t="s">
        <v>1208</v>
      </c>
      <c r="F1742" s="162" t="s">
        <v>29</v>
      </c>
      <c r="G1742" s="162" t="s">
        <v>2921</v>
      </c>
      <c r="H1742" s="153" t="s">
        <v>1950</v>
      </c>
      <c r="I1742" s="84" t="s">
        <v>1049</v>
      </c>
      <c r="J1742" s="162" t="s">
        <v>1053</v>
      </c>
      <c r="K1742" s="162" t="s">
        <v>1048</v>
      </c>
      <c r="L1742" s="72"/>
      <c r="M1742" s="80" t="str">
        <f>IFERROR(VLOOKUP(K1742,REFERENCES!R:S,2,FALSE),"")</f>
        <v>Nombre</v>
      </c>
      <c r="N1742" s="154">
        <v>1</v>
      </c>
      <c r="O1742" s="75"/>
      <c r="P1742" s="75"/>
      <c r="Q1742" s="75"/>
      <c r="R1742" s="79" t="s">
        <v>1875</v>
      </c>
      <c r="S1742" s="75">
        <v>550</v>
      </c>
      <c r="U1742" s="162" t="s">
        <v>153</v>
      </c>
      <c r="V1742" s="162" t="s">
        <v>302</v>
      </c>
      <c r="W1742" s="86"/>
      <c r="AA1742" s="162" t="s">
        <v>1130</v>
      </c>
      <c r="AB1742" s="162" t="e">
        <f>UPPER(LEFT(A1742,3)&amp;YEAR(H1742)&amp;MONTH(H1742)&amp;DAY((H1742))&amp;LEFT(U1742,2)&amp;LEFT(V1742,2)&amp;LEFT(W1742,2))</f>
        <v>#VALUE!</v>
      </c>
      <c r="AC1742" s="162">
        <f>COUNTIF($AB$4:$AB$297,AB1742)</f>
        <v>72</v>
      </c>
      <c r="AD1742" s="162" t="str">
        <f>VLOOKUP(U1742,NIVEAUXADMIN!A:B,2,FALSE)</f>
        <v>HT10</v>
      </c>
      <c r="AE1742" s="162" t="str">
        <f>VLOOKUP(V1742,NIVEAUXADMIN!E:F,2,FALSE)</f>
        <v>HT101022</v>
      </c>
      <c r="AF1742" s="162" t="e">
        <f>VLOOKUP(W1742,NIVEAUXADMIN!I:J,2,FALSE)</f>
        <v>#N/A</v>
      </c>
      <c r="AG1742" s="162">
        <f>IF(SUMPRODUCT(($A$4:$A1742=A1742)*($V$4:$V1742=V1742))&gt;1,0,1)</f>
        <v>0</v>
      </c>
    </row>
    <row r="1743" spans="1:33" s="162" customFormat="1" ht="15" customHeight="1">
      <c r="A1743" s="162" t="s">
        <v>1087</v>
      </c>
      <c r="B1743" s="162" t="s">
        <v>1087</v>
      </c>
      <c r="C1743" s="162" t="s">
        <v>26</v>
      </c>
      <c r="E1743" s="162" t="s">
        <v>48</v>
      </c>
      <c r="F1743" s="162" t="s">
        <v>29</v>
      </c>
      <c r="G1743" s="162" t="s">
        <v>2921</v>
      </c>
      <c r="H1743" s="153" t="s">
        <v>1950</v>
      </c>
      <c r="I1743" s="84" t="s">
        <v>1051</v>
      </c>
      <c r="J1743" s="162" t="s">
        <v>1052</v>
      </c>
      <c r="K1743" s="162" t="s">
        <v>1056</v>
      </c>
      <c r="L1743" s="72"/>
      <c r="M1743" s="80" t="str">
        <f>IFERROR(VLOOKUP(K1743,REFERENCES!R:S,2,FALSE),"")</f>
        <v>Nombre</v>
      </c>
      <c r="N1743" s="154">
        <v>2</v>
      </c>
      <c r="O1743" s="75"/>
      <c r="P1743" s="75"/>
      <c r="Q1743" s="75"/>
      <c r="R1743" s="79" t="s">
        <v>1875</v>
      </c>
      <c r="S1743" s="75">
        <v>750</v>
      </c>
      <c r="U1743" s="162" t="s">
        <v>153</v>
      </c>
      <c r="V1743" s="162" t="s">
        <v>302</v>
      </c>
      <c r="W1743" s="86"/>
      <c r="AA1743" s="162" t="s">
        <v>1129</v>
      </c>
      <c r="AB1743" s="162" t="e">
        <f>UPPER(LEFT(A1743,3)&amp;YEAR(H1743)&amp;MONTH(H1743)&amp;DAY((H1743))&amp;LEFT(U1743,2)&amp;LEFT(V1743,2)&amp;LEFT(W1743,2))</f>
        <v>#VALUE!</v>
      </c>
      <c r="AC1743" s="162">
        <f>COUNTIF($AB$4:$AB$297,AB1743)</f>
        <v>72</v>
      </c>
      <c r="AD1743" s="162" t="str">
        <f>VLOOKUP(U1743,NIVEAUXADMIN!A:B,2,FALSE)</f>
        <v>HT10</v>
      </c>
      <c r="AE1743" s="162" t="str">
        <f>VLOOKUP(V1743,NIVEAUXADMIN!E:F,2,FALSE)</f>
        <v>HT101022</v>
      </c>
      <c r="AF1743" s="162" t="e">
        <f>VLOOKUP(W1743,NIVEAUXADMIN!I:J,2,FALSE)</f>
        <v>#N/A</v>
      </c>
      <c r="AG1743" s="162">
        <f>IF(SUMPRODUCT(($A$4:$A1743=A1743)*($V$4:$V1743=V1743))&gt;1,0,1)</f>
        <v>0</v>
      </c>
    </row>
    <row r="1744" spans="1:33" s="162" customFormat="1" ht="15" customHeight="1">
      <c r="A1744" s="162" t="s">
        <v>1087</v>
      </c>
      <c r="B1744" s="162" t="s">
        <v>1087</v>
      </c>
      <c r="C1744" s="162" t="s">
        <v>26</v>
      </c>
      <c r="E1744" s="162" t="s">
        <v>1208</v>
      </c>
      <c r="F1744" s="162" t="s">
        <v>29</v>
      </c>
      <c r="G1744" s="162" t="s">
        <v>2921</v>
      </c>
      <c r="H1744" s="153" t="s">
        <v>1950</v>
      </c>
      <c r="I1744" s="84" t="s">
        <v>1051</v>
      </c>
      <c r="J1744" s="162" t="s">
        <v>1052</v>
      </c>
      <c r="K1744" s="162" t="s">
        <v>1056</v>
      </c>
      <c r="L1744" s="72"/>
      <c r="M1744" s="80" t="str">
        <f>IFERROR(VLOOKUP(K1744,REFERENCES!R:S,2,FALSE),"")</f>
        <v>Nombre</v>
      </c>
      <c r="N1744" s="154">
        <v>2</v>
      </c>
      <c r="O1744" s="75"/>
      <c r="P1744" s="75"/>
      <c r="Q1744" s="75"/>
      <c r="R1744" s="79" t="s">
        <v>1875</v>
      </c>
      <c r="S1744" s="75">
        <v>550</v>
      </c>
      <c r="U1744" s="162" t="s">
        <v>153</v>
      </c>
      <c r="V1744" s="162" t="s">
        <v>302</v>
      </c>
      <c r="W1744" s="86"/>
      <c r="AA1744" s="162" t="s">
        <v>1130</v>
      </c>
      <c r="AB1744" s="162" t="e">
        <f>UPPER(LEFT(A1744,3)&amp;YEAR(H1744)&amp;MONTH(H1744)&amp;DAY((H1744))&amp;LEFT(U1744,2)&amp;LEFT(V1744,2)&amp;LEFT(W1744,2))</f>
        <v>#VALUE!</v>
      </c>
      <c r="AC1744" s="162">
        <f>COUNTIF($AB$4:$AB$297,AB1744)</f>
        <v>72</v>
      </c>
      <c r="AD1744" s="162" t="str">
        <f>VLOOKUP(U1744,NIVEAUXADMIN!A:B,2,FALSE)</f>
        <v>HT10</v>
      </c>
      <c r="AE1744" s="162" t="str">
        <f>VLOOKUP(V1744,NIVEAUXADMIN!E:F,2,FALSE)</f>
        <v>HT101022</v>
      </c>
      <c r="AF1744" s="162" t="e">
        <f>VLOOKUP(W1744,NIVEAUXADMIN!I:J,2,FALSE)</f>
        <v>#N/A</v>
      </c>
      <c r="AG1744" s="162">
        <f>IF(SUMPRODUCT(($A$4:$A1744=A1744)*($V$4:$V1744=V1744))&gt;1,0,1)</f>
        <v>0</v>
      </c>
    </row>
    <row r="1745" spans="1:33" s="162" customFormat="1" ht="15" customHeight="1">
      <c r="A1745" s="162" t="s">
        <v>1087</v>
      </c>
      <c r="B1745" s="162" t="s">
        <v>1087</v>
      </c>
      <c r="C1745" s="162" t="s">
        <v>26</v>
      </c>
      <c r="E1745" s="162" t="s">
        <v>48</v>
      </c>
      <c r="F1745" s="162" t="s">
        <v>29</v>
      </c>
      <c r="G1745" s="162" t="s">
        <v>2921</v>
      </c>
      <c r="H1745" s="153" t="s">
        <v>1950</v>
      </c>
      <c r="I1745" s="84" t="s">
        <v>1051</v>
      </c>
      <c r="J1745" s="162" t="s">
        <v>1052</v>
      </c>
      <c r="K1745" s="162" t="s">
        <v>1054</v>
      </c>
      <c r="L1745" s="72"/>
      <c r="M1745" s="80" t="str">
        <f>IFERROR(VLOOKUP(K1745,REFERENCES!R:S,2,FALSE),"")</f>
        <v>Nombre</v>
      </c>
      <c r="N1745" s="154">
        <v>1</v>
      </c>
      <c r="O1745" s="75"/>
      <c r="P1745" s="75"/>
      <c r="Q1745" s="75"/>
      <c r="R1745" s="79" t="s">
        <v>1875</v>
      </c>
      <c r="S1745" s="75">
        <v>750</v>
      </c>
      <c r="U1745" s="162" t="s">
        <v>153</v>
      </c>
      <c r="V1745" s="162" t="s">
        <v>302</v>
      </c>
      <c r="W1745" s="86"/>
      <c r="AA1745" s="162" t="s">
        <v>1129</v>
      </c>
      <c r="AB1745" s="162" t="e">
        <f>UPPER(LEFT(A1745,3)&amp;YEAR(H1745)&amp;MONTH(H1745)&amp;DAY((H1745))&amp;LEFT(U1745,2)&amp;LEFT(V1745,2)&amp;LEFT(W1745,2))</f>
        <v>#VALUE!</v>
      </c>
      <c r="AC1745" s="162">
        <f>COUNTIF($AB$4:$AB$297,AB1745)</f>
        <v>72</v>
      </c>
      <c r="AD1745" s="162" t="str">
        <f>VLOOKUP(U1745,NIVEAUXADMIN!A:B,2,FALSE)</f>
        <v>HT10</v>
      </c>
      <c r="AE1745" s="162" t="str">
        <f>VLOOKUP(V1745,NIVEAUXADMIN!E:F,2,FALSE)</f>
        <v>HT101022</v>
      </c>
      <c r="AF1745" s="162" t="e">
        <f>VLOOKUP(W1745,NIVEAUXADMIN!I:J,2,FALSE)</f>
        <v>#N/A</v>
      </c>
      <c r="AG1745" s="162">
        <f>IF(SUMPRODUCT(($A$4:$A1745=A1745)*($V$4:$V1745=V1745))&gt;1,0,1)</f>
        <v>0</v>
      </c>
    </row>
    <row r="1746" spans="1:33" s="162" customFormat="1" ht="15" customHeight="1">
      <c r="A1746" s="162" t="s">
        <v>1087</v>
      </c>
      <c r="B1746" s="162" t="s">
        <v>1087</v>
      </c>
      <c r="C1746" s="162" t="s">
        <v>26</v>
      </c>
      <c r="E1746" s="162" t="s">
        <v>1208</v>
      </c>
      <c r="F1746" s="162" t="s">
        <v>29</v>
      </c>
      <c r="G1746" s="162" t="s">
        <v>2921</v>
      </c>
      <c r="H1746" s="153" t="s">
        <v>1950</v>
      </c>
      <c r="I1746" s="84" t="s">
        <v>1051</v>
      </c>
      <c r="J1746" s="162" t="s">
        <v>1052</v>
      </c>
      <c r="K1746" s="162" t="s">
        <v>1054</v>
      </c>
      <c r="L1746" s="72"/>
      <c r="M1746" s="80" t="str">
        <f>IFERROR(VLOOKUP(K1746,REFERENCES!R:S,2,FALSE),"")</f>
        <v>Nombre</v>
      </c>
      <c r="N1746" s="154">
        <v>1</v>
      </c>
      <c r="O1746" s="75"/>
      <c r="P1746" s="75"/>
      <c r="Q1746" s="75"/>
      <c r="R1746" s="79" t="s">
        <v>1875</v>
      </c>
      <c r="S1746" s="75">
        <v>550</v>
      </c>
      <c r="U1746" s="162" t="s">
        <v>153</v>
      </c>
      <c r="V1746" s="162" t="s">
        <v>302</v>
      </c>
      <c r="W1746" s="86"/>
      <c r="AA1746" s="162" t="s">
        <v>1130</v>
      </c>
      <c r="AB1746" s="162" t="e">
        <f>UPPER(LEFT(A1746,3)&amp;YEAR(H1746)&amp;MONTH(H1746)&amp;DAY((H1746))&amp;LEFT(U1746,2)&amp;LEFT(V1746,2)&amp;LEFT(W1746,2))</f>
        <v>#VALUE!</v>
      </c>
      <c r="AC1746" s="162">
        <f>COUNTIF($AB$4:$AB$297,AB1746)</f>
        <v>72</v>
      </c>
      <c r="AD1746" s="162" t="str">
        <f>VLOOKUP(U1746,NIVEAUXADMIN!A:B,2,FALSE)</f>
        <v>HT10</v>
      </c>
      <c r="AE1746" s="162" t="str">
        <f>VLOOKUP(V1746,NIVEAUXADMIN!E:F,2,FALSE)</f>
        <v>HT101022</v>
      </c>
      <c r="AF1746" s="162" t="e">
        <f>VLOOKUP(W1746,NIVEAUXADMIN!I:J,2,FALSE)</f>
        <v>#N/A</v>
      </c>
      <c r="AG1746" s="162">
        <f>IF(SUMPRODUCT(($A$4:$A1746=A1746)*($V$4:$V1746=V1746))&gt;1,0,1)</f>
        <v>0</v>
      </c>
    </row>
    <row r="1747" spans="1:33" s="162" customFormat="1" ht="15" customHeight="1">
      <c r="A1747" s="162" t="s">
        <v>1087</v>
      </c>
      <c r="B1747" s="162" t="s">
        <v>1087</v>
      </c>
      <c r="C1747" s="162" t="s">
        <v>26</v>
      </c>
      <c r="E1747" s="162" t="s">
        <v>48</v>
      </c>
      <c r="F1747" s="162" t="s">
        <v>29</v>
      </c>
      <c r="G1747" s="162" t="s">
        <v>2921</v>
      </c>
      <c r="H1747" s="153" t="s">
        <v>1950</v>
      </c>
      <c r="I1747" s="84" t="s">
        <v>1051</v>
      </c>
      <c r="J1747" s="162" t="s">
        <v>1052</v>
      </c>
      <c r="K1747" s="162" t="s">
        <v>1061</v>
      </c>
      <c r="L1747" s="72"/>
      <c r="M1747" s="80" t="str">
        <f>IFERROR(VLOOKUP(K1747,REFERENCES!R:S,2,FALSE),"")</f>
        <v>Nombre</v>
      </c>
      <c r="N1747" s="154">
        <v>1</v>
      </c>
      <c r="O1747" s="75"/>
      <c r="P1747" s="75"/>
      <c r="Q1747" s="75"/>
      <c r="R1747" s="79" t="s">
        <v>1875</v>
      </c>
      <c r="S1747" s="75">
        <v>750</v>
      </c>
      <c r="U1747" s="162" t="s">
        <v>153</v>
      </c>
      <c r="V1747" s="162" t="s">
        <v>302</v>
      </c>
      <c r="W1747" s="86"/>
      <c r="AA1747" s="162" t="s">
        <v>1129</v>
      </c>
      <c r="AB1747" s="162" t="e">
        <f>UPPER(LEFT(A1747,3)&amp;YEAR(H1747)&amp;MONTH(H1747)&amp;DAY((H1747))&amp;LEFT(U1747,2)&amp;LEFT(V1747,2)&amp;LEFT(W1747,2))</f>
        <v>#VALUE!</v>
      </c>
      <c r="AC1747" s="162">
        <f>COUNTIF($AB$4:$AB$297,AB1747)</f>
        <v>72</v>
      </c>
      <c r="AD1747" s="162" t="str">
        <f>VLOOKUP(U1747,NIVEAUXADMIN!A:B,2,FALSE)</f>
        <v>HT10</v>
      </c>
      <c r="AE1747" s="162" t="str">
        <f>VLOOKUP(V1747,NIVEAUXADMIN!E:F,2,FALSE)</f>
        <v>HT101022</v>
      </c>
      <c r="AF1747" s="162" t="e">
        <f>VLOOKUP(W1747,NIVEAUXADMIN!I:J,2,FALSE)</f>
        <v>#N/A</v>
      </c>
      <c r="AG1747" s="162">
        <f>IF(SUMPRODUCT(($A$4:$A1747=A1747)*($V$4:$V1747=V1747))&gt;1,0,1)</f>
        <v>0</v>
      </c>
    </row>
    <row r="1748" spans="1:33" s="162" customFormat="1" ht="15" customHeight="1">
      <c r="A1748" s="162" t="s">
        <v>1087</v>
      </c>
      <c r="B1748" s="162" t="s">
        <v>1087</v>
      </c>
      <c r="C1748" s="162" t="s">
        <v>26</v>
      </c>
      <c r="E1748" s="162" t="s">
        <v>1208</v>
      </c>
      <c r="F1748" s="162" t="s">
        <v>29</v>
      </c>
      <c r="G1748" s="162" t="s">
        <v>2921</v>
      </c>
      <c r="H1748" s="153" t="s">
        <v>1950</v>
      </c>
      <c r="I1748" s="84" t="s">
        <v>1051</v>
      </c>
      <c r="J1748" s="162" t="s">
        <v>1052</v>
      </c>
      <c r="K1748" s="162" t="s">
        <v>1061</v>
      </c>
      <c r="L1748" s="72"/>
      <c r="M1748" s="80" t="str">
        <f>IFERROR(VLOOKUP(K1748,REFERENCES!R:S,2,FALSE),"")</f>
        <v>Nombre</v>
      </c>
      <c r="N1748" s="154">
        <v>1</v>
      </c>
      <c r="O1748" s="75"/>
      <c r="P1748" s="75"/>
      <c r="Q1748" s="75"/>
      <c r="R1748" s="79" t="s">
        <v>1875</v>
      </c>
      <c r="S1748" s="75">
        <v>550</v>
      </c>
      <c r="U1748" s="162" t="s">
        <v>153</v>
      </c>
      <c r="V1748" s="162" t="s">
        <v>302</v>
      </c>
      <c r="W1748" s="86"/>
      <c r="AA1748" s="162" t="s">
        <v>1130</v>
      </c>
      <c r="AB1748" s="162" t="e">
        <f>UPPER(LEFT(A1748,3)&amp;YEAR(H1748)&amp;MONTH(H1748)&amp;DAY((H1748))&amp;LEFT(U1748,2)&amp;LEFT(V1748,2)&amp;LEFT(W1748,2))</f>
        <v>#VALUE!</v>
      </c>
      <c r="AC1748" s="162">
        <f>COUNTIF($AB$4:$AB$297,AB1748)</f>
        <v>72</v>
      </c>
      <c r="AD1748" s="162" t="str">
        <f>VLOOKUP(U1748,NIVEAUXADMIN!A:B,2,FALSE)</f>
        <v>HT10</v>
      </c>
      <c r="AE1748" s="162" t="str">
        <f>VLOOKUP(V1748,NIVEAUXADMIN!E:F,2,FALSE)</f>
        <v>HT101022</v>
      </c>
      <c r="AF1748" s="162" t="e">
        <f>VLOOKUP(W1748,NIVEAUXADMIN!I:J,2,FALSE)</f>
        <v>#N/A</v>
      </c>
      <c r="AG1748" s="162">
        <f>IF(SUMPRODUCT(($A$4:$A1748=A1748)*($V$4:$V1748=V1748))&gt;1,0,1)</f>
        <v>0</v>
      </c>
    </row>
    <row r="1749" spans="1:33" s="162" customFormat="1" ht="15" customHeight="1">
      <c r="A1749" s="162" t="s">
        <v>1087</v>
      </c>
      <c r="B1749" s="162" t="s">
        <v>1087</v>
      </c>
      <c r="C1749" s="162" t="s">
        <v>26</v>
      </c>
      <c r="E1749" s="162" t="s">
        <v>1087</v>
      </c>
      <c r="F1749" s="162" t="s">
        <v>19</v>
      </c>
      <c r="G1749" s="162" t="s">
        <v>2921</v>
      </c>
      <c r="H1749" s="153" t="s">
        <v>1950</v>
      </c>
      <c r="I1749" s="84" t="s">
        <v>1049</v>
      </c>
      <c r="J1749" s="162" t="s">
        <v>1083</v>
      </c>
      <c r="K1749" s="162" t="s">
        <v>1025</v>
      </c>
      <c r="L1749" s="72"/>
      <c r="M1749" s="80" t="str">
        <f>IFERROR(VLOOKUP(K1749,REFERENCES!R:S,2,FALSE),"")</f>
        <v>Valeur en HTG</v>
      </c>
      <c r="N1749" s="154">
        <v>50</v>
      </c>
      <c r="O1749" s="75"/>
      <c r="P1749" s="75"/>
      <c r="Q1749" s="75"/>
      <c r="R1749" s="79" t="s">
        <v>1875</v>
      </c>
      <c r="S1749" s="75">
        <v>750</v>
      </c>
      <c r="U1749" s="162" t="s">
        <v>153</v>
      </c>
      <c r="V1749" s="162" t="s">
        <v>302</v>
      </c>
      <c r="W1749" s="86"/>
      <c r="AA1749" s="162" t="s">
        <v>1089</v>
      </c>
      <c r="AB1749" s="162" t="e">
        <f>UPPER(LEFT(A1749,3)&amp;YEAR(H1749)&amp;MONTH(H1749)&amp;DAY((H1749))&amp;LEFT(U1749,2)&amp;LEFT(V1749,2)&amp;LEFT(W1749,2))</f>
        <v>#VALUE!</v>
      </c>
      <c r="AC1749" s="162">
        <f>COUNTIF($AB$4:$AB$297,AB1749)</f>
        <v>72</v>
      </c>
      <c r="AD1749" s="162" t="str">
        <f>VLOOKUP(U1749,NIVEAUXADMIN!A:B,2,FALSE)</f>
        <v>HT10</v>
      </c>
      <c r="AE1749" s="162" t="str">
        <f>VLOOKUP(V1749,NIVEAUXADMIN!E:F,2,FALSE)</f>
        <v>HT101022</v>
      </c>
      <c r="AF1749" s="162" t="e">
        <f>VLOOKUP(W1749,NIVEAUXADMIN!I:J,2,FALSE)</f>
        <v>#N/A</v>
      </c>
      <c r="AG1749" s="162">
        <f>IF(SUMPRODUCT(($A$4:$A1749=A1749)*($V$4:$V1749=V1749))&gt;1,0,1)</f>
        <v>0</v>
      </c>
    </row>
    <row r="1750" spans="1:33" s="162" customFormat="1" ht="15" customHeight="1">
      <c r="A1750" s="162" t="s">
        <v>1087</v>
      </c>
      <c r="B1750" s="162" t="s">
        <v>1087</v>
      </c>
      <c r="C1750" s="162" t="s">
        <v>26</v>
      </c>
      <c r="E1750" s="162" t="s">
        <v>1208</v>
      </c>
      <c r="F1750" s="162" t="s">
        <v>19</v>
      </c>
      <c r="G1750" s="162" t="s">
        <v>2921</v>
      </c>
      <c r="H1750" s="153" t="s">
        <v>1950</v>
      </c>
      <c r="I1750" s="84" t="s">
        <v>1049</v>
      </c>
      <c r="J1750" s="162" t="s">
        <v>1053</v>
      </c>
      <c r="K1750" s="162" t="s">
        <v>1048</v>
      </c>
      <c r="L1750" s="72"/>
      <c r="M1750" s="80" t="str">
        <f>IFERROR(VLOOKUP(K1750,REFERENCES!R:S,2,FALSE),"")</f>
        <v>Nombre</v>
      </c>
      <c r="N1750" s="154">
        <v>1</v>
      </c>
      <c r="O1750" s="75"/>
      <c r="P1750" s="75"/>
      <c r="Q1750" s="75"/>
      <c r="R1750" s="79" t="s">
        <v>1875</v>
      </c>
      <c r="S1750" s="75">
        <v>500</v>
      </c>
      <c r="U1750" s="162" t="s">
        <v>153</v>
      </c>
      <c r="V1750" s="162" t="s">
        <v>308</v>
      </c>
      <c r="W1750" s="86"/>
      <c r="AA1750" s="162" t="s">
        <v>1131</v>
      </c>
      <c r="AB1750" s="162" t="e">
        <f>UPPER(LEFT(A1750,3)&amp;YEAR(H1750)&amp;MONTH(H1750)&amp;DAY((H1750))&amp;LEFT(U1750,2)&amp;LEFT(V1750,2)&amp;LEFT(W1750,2))</f>
        <v>#VALUE!</v>
      </c>
      <c r="AC1750" s="162">
        <f>COUNTIF($AB$4:$AB$297,AB1750)</f>
        <v>72</v>
      </c>
      <c r="AD1750" s="162" t="str">
        <f>VLOOKUP(U1750,NIVEAUXADMIN!A:B,2,FALSE)</f>
        <v>HT10</v>
      </c>
      <c r="AE1750" s="162" t="str">
        <f>VLOOKUP(V1750,NIVEAUXADMIN!E:F,2,FALSE)</f>
        <v>HT101025</v>
      </c>
      <c r="AF1750" s="162" t="e">
        <f>VLOOKUP(W1750,NIVEAUXADMIN!I:J,2,FALSE)</f>
        <v>#N/A</v>
      </c>
      <c r="AG1750" s="162">
        <f>IF(SUMPRODUCT(($A$4:$A1750=A1750)*($V$4:$V1750=V1750))&gt;1,0,1)</f>
        <v>1</v>
      </c>
    </row>
    <row r="1751" spans="1:33" s="162" customFormat="1" ht="15" customHeight="1">
      <c r="A1751" s="162" t="s">
        <v>1087</v>
      </c>
      <c r="B1751" s="162" t="s">
        <v>1087</v>
      </c>
      <c r="C1751" s="162" t="s">
        <v>26</v>
      </c>
      <c r="E1751" s="162" t="s">
        <v>1208</v>
      </c>
      <c r="F1751" s="162" t="s">
        <v>19</v>
      </c>
      <c r="G1751" s="162" t="s">
        <v>2921</v>
      </c>
      <c r="H1751" s="153" t="s">
        <v>1950</v>
      </c>
      <c r="I1751" s="84" t="s">
        <v>1051</v>
      </c>
      <c r="J1751" s="162" t="s">
        <v>1052</v>
      </c>
      <c r="K1751" s="162" t="s">
        <v>1056</v>
      </c>
      <c r="L1751" s="72"/>
      <c r="M1751" s="80" t="str">
        <f>IFERROR(VLOOKUP(K1751,REFERENCES!R:S,2,FALSE),"")</f>
        <v>Nombre</v>
      </c>
      <c r="N1751" s="154">
        <v>2</v>
      </c>
      <c r="O1751" s="75"/>
      <c r="P1751" s="75"/>
      <c r="Q1751" s="75"/>
      <c r="R1751" s="79" t="s">
        <v>1875</v>
      </c>
      <c r="S1751" s="75">
        <v>500</v>
      </c>
      <c r="U1751" s="162" t="s">
        <v>153</v>
      </c>
      <c r="V1751" s="162" t="s">
        <v>308</v>
      </c>
      <c r="W1751" s="86"/>
      <c r="AA1751" s="162" t="s">
        <v>1131</v>
      </c>
      <c r="AB1751" s="162" t="e">
        <f>UPPER(LEFT(A1751,3)&amp;YEAR(H1751)&amp;MONTH(H1751)&amp;DAY((H1751))&amp;LEFT(U1751,2)&amp;LEFT(V1751,2)&amp;LEFT(W1751,2))</f>
        <v>#VALUE!</v>
      </c>
      <c r="AC1751" s="162">
        <f>COUNTIF($AB$4:$AB$297,AB1751)</f>
        <v>72</v>
      </c>
      <c r="AD1751" s="162" t="str">
        <f>VLOOKUP(U1751,NIVEAUXADMIN!A:B,2,FALSE)</f>
        <v>HT10</v>
      </c>
      <c r="AE1751" s="162" t="str">
        <f>VLOOKUP(V1751,NIVEAUXADMIN!E:F,2,FALSE)</f>
        <v>HT101025</v>
      </c>
      <c r="AF1751" s="162" t="e">
        <f>VLOOKUP(W1751,NIVEAUXADMIN!I:J,2,FALSE)</f>
        <v>#N/A</v>
      </c>
      <c r="AG1751" s="162">
        <f>IF(SUMPRODUCT(($A$4:$A1751=A1751)*($V$4:$V1751=V1751))&gt;1,0,1)</f>
        <v>0</v>
      </c>
    </row>
    <row r="1752" spans="1:33" s="162" customFormat="1" ht="15" customHeight="1">
      <c r="A1752" s="162" t="s">
        <v>1087</v>
      </c>
      <c r="B1752" s="162" t="s">
        <v>1087</v>
      </c>
      <c r="C1752" s="162" t="s">
        <v>26</v>
      </c>
      <c r="E1752" s="162" t="s">
        <v>1208</v>
      </c>
      <c r="F1752" s="162" t="s">
        <v>19</v>
      </c>
      <c r="G1752" s="162" t="s">
        <v>2921</v>
      </c>
      <c r="H1752" s="153" t="s">
        <v>1950</v>
      </c>
      <c r="I1752" s="84" t="s">
        <v>1051</v>
      </c>
      <c r="J1752" s="162" t="s">
        <v>1052</v>
      </c>
      <c r="K1752" s="162" t="s">
        <v>1054</v>
      </c>
      <c r="L1752" s="72"/>
      <c r="M1752" s="80" t="str">
        <f>IFERROR(VLOOKUP(K1752,REFERENCES!R:S,2,FALSE),"")</f>
        <v>Nombre</v>
      </c>
      <c r="N1752" s="154">
        <v>1</v>
      </c>
      <c r="O1752" s="75"/>
      <c r="P1752" s="75"/>
      <c r="Q1752" s="75"/>
      <c r="R1752" s="79" t="s">
        <v>1875</v>
      </c>
      <c r="S1752" s="75">
        <v>500</v>
      </c>
      <c r="U1752" s="162" t="s">
        <v>153</v>
      </c>
      <c r="V1752" s="162" t="s">
        <v>308</v>
      </c>
      <c r="W1752" s="86"/>
      <c r="AA1752" s="162" t="s">
        <v>1131</v>
      </c>
      <c r="AB1752" s="162" t="e">
        <f>UPPER(LEFT(A1752,3)&amp;YEAR(H1752)&amp;MONTH(H1752)&amp;DAY((H1752))&amp;LEFT(U1752,2)&amp;LEFT(V1752,2)&amp;LEFT(W1752,2))</f>
        <v>#VALUE!</v>
      </c>
      <c r="AC1752" s="162">
        <f>COUNTIF($AB$4:$AB$297,AB1752)</f>
        <v>72</v>
      </c>
      <c r="AD1752" s="162" t="str">
        <f>VLOOKUP(U1752,NIVEAUXADMIN!A:B,2,FALSE)</f>
        <v>HT10</v>
      </c>
      <c r="AE1752" s="162" t="str">
        <f>VLOOKUP(V1752,NIVEAUXADMIN!E:F,2,FALSE)</f>
        <v>HT101025</v>
      </c>
      <c r="AF1752" s="162" t="e">
        <f>VLOOKUP(W1752,NIVEAUXADMIN!I:J,2,FALSE)</f>
        <v>#N/A</v>
      </c>
      <c r="AG1752" s="162">
        <f>IF(SUMPRODUCT(($A$4:$A1752=A1752)*($V$4:$V1752=V1752))&gt;1,0,1)</f>
        <v>0</v>
      </c>
    </row>
    <row r="1753" spans="1:33" s="162" customFormat="1" ht="15" customHeight="1">
      <c r="A1753" s="162" t="s">
        <v>1087</v>
      </c>
      <c r="B1753" s="162" t="s">
        <v>1087</v>
      </c>
      <c r="C1753" s="162" t="s">
        <v>26</v>
      </c>
      <c r="E1753" s="162" t="s">
        <v>1208</v>
      </c>
      <c r="F1753" s="162" t="s">
        <v>19</v>
      </c>
      <c r="G1753" s="162" t="s">
        <v>2921</v>
      </c>
      <c r="H1753" s="153" t="s">
        <v>1950</v>
      </c>
      <c r="I1753" s="84" t="s">
        <v>1051</v>
      </c>
      <c r="J1753" s="162" t="s">
        <v>1052</v>
      </c>
      <c r="K1753" s="162" t="s">
        <v>1061</v>
      </c>
      <c r="L1753" s="72"/>
      <c r="M1753" s="80" t="str">
        <f>IFERROR(VLOOKUP(K1753,REFERENCES!R:S,2,FALSE),"")</f>
        <v>Nombre</v>
      </c>
      <c r="N1753" s="154">
        <v>1</v>
      </c>
      <c r="O1753" s="75"/>
      <c r="P1753" s="75"/>
      <c r="Q1753" s="75"/>
      <c r="R1753" s="79" t="s">
        <v>1875</v>
      </c>
      <c r="S1753" s="75">
        <v>500</v>
      </c>
      <c r="U1753" s="162" t="s">
        <v>153</v>
      </c>
      <c r="V1753" s="162" t="s">
        <v>308</v>
      </c>
      <c r="W1753" s="86"/>
      <c r="AA1753" s="162" t="s">
        <v>1131</v>
      </c>
      <c r="AB1753" s="162" t="e">
        <f>UPPER(LEFT(A1753,3)&amp;YEAR(H1753)&amp;MONTH(H1753)&amp;DAY((H1753))&amp;LEFT(U1753,2)&amp;LEFT(V1753,2)&amp;LEFT(W1753,2))</f>
        <v>#VALUE!</v>
      </c>
      <c r="AC1753" s="162">
        <f>COUNTIF($AB$4:$AB$297,AB1753)</f>
        <v>72</v>
      </c>
      <c r="AD1753" s="162" t="str">
        <f>VLOOKUP(U1753,NIVEAUXADMIN!A:B,2,FALSE)</f>
        <v>HT10</v>
      </c>
      <c r="AE1753" s="162" t="str">
        <f>VLOOKUP(V1753,NIVEAUXADMIN!E:F,2,FALSE)</f>
        <v>HT101025</v>
      </c>
      <c r="AF1753" s="162" t="e">
        <f>VLOOKUP(W1753,NIVEAUXADMIN!I:J,2,FALSE)</f>
        <v>#N/A</v>
      </c>
      <c r="AG1753" s="162">
        <f>IF(SUMPRODUCT(($A$4:$A1753=A1753)*($V$4:$V1753=V1753))&gt;1,0,1)</f>
        <v>0</v>
      </c>
    </row>
    <row r="1754" spans="1:33" s="162" customFormat="1" ht="15" customHeight="1">
      <c r="A1754" s="162" t="s">
        <v>2603</v>
      </c>
      <c r="B1754" s="162" t="s">
        <v>2603</v>
      </c>
      <c r="C1754" s="162" t="s">
        <v>2742</v>
      </c>
      <c r="F1754" s="162" t="s">
        <v>16</v>
      </c>
      <c r="G1754" s="162" t="str">
        <f>CHOOSE(MONTH(H1754), "Janvier", "Fevrier", "Mars", "Avril", "Mai", "Juin", "Juillet", "Aout", "Septembre", "Octobre", "Novembre", "Decembre")</f>
        <v>Octobre</v>
      </c>
      <c r="H1754" s="153">
        <v>42671</v>
      </c>
      <c r="I1754" s="84" t="s">
        <v>1049</v>
      </c>
      <c r="J1754" s="162" t="s">
        <v>1053</v>
      </c>
      <c r="K1754" s="162" t="s">
        <v>1048</v>
      </c>
      <c r="L1754" s="72"/>
      <c r="M1754" s="80" t="str">
        <f>IFERROR(VLOOKUP(K1754,REFERENCES!R:S,2,FALSE),"")</f>
        <v>Nombre</v>
      </c>
      <c r="N1754" s="154">
        <v>5000</v>
      </c>
      <c r="O1754" s="75"/>
      <c r="P1754" s="75"/>
      <c r="Q1754" s="75"/>
      <c r="R1754" s="79" t="s">
        <v>1875</v>
      </c>
      <c r="S1754" s="75">
        <v>5000</v>
      </c>
      <c r="U1754" s="162" t="s">
        <v>17</v>
      </c>
      <c r="V1754" s="162" t="s">
        <v>236</v>
      </c>
      <c r="W1754" s="86"/>
      <c r="AA1754" s="162" t="s">
        <v>1089</v>
      </c>
      <c r="AB1754" s="162" t="str">
        <f>UPPER(LEFT(A1754,3)&amp;YEAR(H1754)&amp;MONTH(H1754)&amp;DAY((H1754))&amp;LEFT(U1754,2)&amp;LEFT(V1754,2)&amp;LEFT(W1754,2))</f>
        <v>MIN20161028GRAN</v>
      </c>
      <c r="AC1754" s="162">
        <f>COUNTIF($AB$4:$AB$297,AB1754)</f>
        <v>0</v>
      </c>
      <c r="AD1754" s="162" t="str">
        <f>VLOOKUP(U1754,NIVEAUXADMIN!A:B,2,FALSE)</f>
        <v>HT08</v>
      </c>
      <c r="AE1754" s="162" t="str">
        <f>VLOOKUP(V1754,NIVEAUXADMIN!E:F,2,FALSE)</f>
        <v>HT08821</v>
      </c>
      <c r="AF1754" s="162" t="e">
        <f>VLOOKUP(W1754,NIVEAUXADMIN!I:J,2,FALSE)</f>
        <v>#N/A</v>
      </c>
      <c r="AG1754" s="162">
        <f>IF(SUMPRODUCT(($A$4:$A1754=A1754)*($V$4:$V1754=V1754))&gt;1,0,1)</f>
        <v>1</v>
      </c>
    </row>
    <row r="1755" spans="1:33" s="162" customFormat="1" ht="15" customHeight="1">
      <c r="A1755" s="162" t="s">
        <v>2846</v>
      </c>
      <c r="B1755" s="162" t="s">
        <v>2741</v>
      </c>
      <c r="C1755" s="162" t="s">
        <v>2742</v>
      </c>
      <c r="F1755" s="162" t="s">
        <v>16</v>
      </c>
      <c r="G1755" s="162" t="s">
        <v>2922</v>
      </c>
      <c r="H1755" s="153" t="s">
        <v>2916</v>
      </c>
      <c r="I1755" s="84" t="s">
        <v>1051</v>
      </c>
      <c r="J1755" s="162" t="s">
        <v>1052</v>
      </c>
      <c r="K1755" s="162" t="s">
        <v>1062</v>
      </c>
      <c r="L1755" s="72"/>
      <c r="M1755" s="80" t="str">
        <f>IFERROR(VLOOKUP(K1755,REFERENCES!R:S,2,FALSE),"")</f>
        <v>Nombre</v>
      </c>
      <c r="N1755" s="75">
        <v>10</v>
      </c>
      <c r="O1755" s="75"/>
      <c r="P1755" s="75"/>
      <c r="Q1755" s="75"/>
      <c r="R1755" s="79"/>
      <c r="S1755" s="75">
        <v>10</v>
      </c>
      <c r="U1755" s="162" t="s">
        <v>17</v>
      </c>
      <c r="W1755" s="164"/>
      <c r="AB1755" s="162" t="e">
        <f>UPPER(LEFT(A1755,3)&amp;YEAR(H1755)&amp;MONTH(H1755)&amp;DAY((H1755))&amp;LEFT(U1755,2)&amp;LEFT(V1755,2)&amp;LEFT(W1755,2))</f>
        <v>#VALUE!</v>
      </c>
      <c r="AC1755" s="162">
        <f>COUNTIF($AB$4:$AB$297,AB1755)</f>
        <v>72</v>
      </c>
      <c r="AD1755" s="162" t="str">
        <f>VLOOKUP(U1755,NIVEAUXADMIN!A:B,2,FALSE)</f>
        <v>HT08</v>
      </c>
      <c r="AE1755" s="162" t="e">
        <f>VLOOKUP(V1755,NIVEAUXADMIN!E:F,2,FALSE)</f>
        <v>#N/A</v>
      </c>
      <c r="AF1755" s="162" t="e">
        <f>VLOOKUP(W1755,NIVEAUXADMIN!I:J,2,FALSE)</f>
        <v>#N/A</v>
      </c>
      <c r="AG1755" s="162">
        <f>IF(SUMPRODUCT(($A$4:$A1755=A1755)*($V$4:$V1755=V1755))&gt;1,0,1)</f>
        <v>1</v>
      </c>
    </row>
    <row r="1756" spans="1:33" s="162" customFormat="1" ht="15" customHeight="1">
      <c r="A1756" s="162" t="s">
        <v>2846</v>
      </c>
      <c r="B1756" s="162" t="s">
        <v>2741</v>
      </c>
      <c r="C1756" s="162" t="s">
        <v>2742</v>
      </c>
      <c r="F1756" s="162" t="s">
        <v>16</v>
      </c>
      <c r="G1756" s="162" t="s">
        <v>2922</v>
      </c>
      <c r="H1756" s="153" t="s">
        <v>2916</v>
      </c>
      <c r="I1756" s="84" t="s">
        <v>1049</v>
      </c>
      <c r="J1756" s="162" t="s">
        <v>1053</v>
      </c>
      <c r="K1756" s="162" t="s">
        <v>1048</v>
      </c>
      <c r="L1756" s="72"/>
      <c r="M1756" s="80" t="str">
        <f>IFERROR(VLOOKUP(K1756,REFERENCES!R:S,2,FALSE),"")</f>
        <v>Nombre</v>
      </c>
      <c r="N1756" s="75">
        <v>30</v>
      </c>
      <c r="O1756" s="75"/>
      <c r="P1756" s="75"/>
      <c r="Q1756" s="75"/>
      <c r="R1756" s="79"/>
      <c r="S1756" s="75">
        <v>30</v>
      </c>
      <c r="U1756" s="162" t="s">
        <v>17</v>
      </c>
      <c r="W1756" s="164"/>
      <c r="AB1756" s="162" t="e">
        <f>UPPER(LEFT(A1756,3)&amp;YEAR(H1756)&amp;MONTH(H1756)&amp;DAY((H1756))&amp;LEFT(U1756,2)&amp;LEFT(V1756,2)&amp;LEFT(W1756,2))</f>
        <v>#VALUE!</v>
      </c>
      <c r="AC1756" s="162">
        <f>COUNTIF($AB$4:$AB$297,AB1756)</f>
        <v>72</v>
      </c>
      <c r="AD1756" s="162" t="str">
        <f>VLOOKUP(U1756,NIVEAUXADMIN!A:B,2,FALSE)</f>
        <v>HT08</v>
      </c>
      <c r="AE1756" s="162" t="e">
        <f>VLOOKUP(V1756,NIVEAUXADMIN!E:F,2,FALSE)</f>
        <v>#N/A</v>
      </c>
      <c r="AF1756" s="162" t="e">
        <f>VLOOKUP(W1756,NIVEAUXADMIN!I:J,2,FALSE)</f>
        <v>#N/A</v>
      </c>
      <c r="AG1756" s="162">
        <f>IF(SUMPRODUCT(($A$4:$A1756=A1756)*($V$4:$V1756=V1756))&gt;1,0,1)</f>
        <v>0</v>
      </c>
    </row>
    <row r="1757" spans="1:33" s="162" customFormat="1" ht="15" customHeight="1">
      <c r="A1757" s="162" t="s">
        <v>2846</v>
      </c>
      <c r="B1757" s="162" t="s">
        <v>2741</v>
      </c>
      <c r="C1757" s="162" t="s">
        <v>2742</v>
      </c>
      <c r="F1757" s="162" t="s">
        <v>16</v>
      </c>
      <c r="G1757" s="162" t="s">
        <v>2922</v>
      </c>
      <c r="H1757" s="153" t="s">
        <v>2916</v>
      </c>
      <c r="I1757" s="84" t="s">
        <v>1051</v>
      </c>
      <c r="J1757" s="162" t="s">
        <v>1052</v>
      </c>
      <c r="K1757" s="162" t="s">
        <v>1062</v>
      </c>
      <c r="L1757" s="72"/>
      <c r="M1757" s="80" t="str">
        <f>IFERROR(VLOOKUP(K1757,REFERENCES!R:S,2,FALSE),"")</f>
        <v>Nombre</v>
      </c>
      <c r="N1757" s="75">
        <v>500</v>
      </c>
      <c r="O1757" s="75"/>
      <c r="P1757" s="75"/>
      <c r="Q1757" s="75"/>
      <c r="R1757" s="79"/>
      <c r="S1757" s="75">
        <v>500</v>
      </c>
      <c r="U1757" s="162" t="s">
        <v>17</v>
      </c>
      <c r="V1757" s="162" t="s">
        <v>18</v>
      </c>
      <c r="W1757" s="164"/>
      <c r="AB1757" s="162" t="e">
        <f>UPPER(LEFT(A1757,3)&amp;YEAR(H1757)&amp;MONTH(H1757)&amp;DAY((H1757))&amp;LEFT(U1757,2)&amp;LEFT(V1757,2)&amp;LEFT(W1757,2))</f>
        <v>#VALUE!</v>
      </c>
      <c r="AC1757" s="162">
        <f>COUNTIF($AB$4:$AB$297,AB1757)</f>
        <v>72</v>
      </c>
      <c r="AD1757" s="162" t="str">
        <f>VLOOKUP(U1757,NIVEAUXADMIN!A:B,2,FALSE)</f>
        <v>HT08</v>
      </c>
      <c r="AE1757" s="162" t="str">
        <f>VLOOKUP(V1757,NIVEAUXADMIN!E:F,2,FALSE)</f>
        <v>HT08811</v>
      </c>
      <c r="AF1757" s="162" t="e">
        <f>VLOOKUP(W1757,NIVEAUXADMIN!I:J,2,FALSE)</f>
        <v>#N/A</v>
      </c>
      <c r="AG1757" s="162">
        <f>IF(SUMPRODUCT(($A$4:$A1757=A1757)*($V$4:$V1757=V1757))&gt;1,0,1)</f>
        <v>1</v>
      </c>
    </row>
    <row r="1758" spans="1:33" s="162" customFormat="1" ht="15" customHeight="1">
      <c r="A1758" s="162" t="s">
        <v>2846</v>
      </c>
      <c r="B1758" s="162" t="s">
        <v>2741</v>
      </c>
      <c r="C1758" s="162" t="s">
        <v>2742</v>
      </c>
      <c r="F1758" s="162" t="s">
        <v>16</v>
      </c>
      <c r="G1758" s="162" t="s">
        <v>2922</v>
      </c>
      <c r="H1758" s="153" t="s">
        <v>2916</v>
      </c>
      <c r="I1758" s="84" t="s">
        <v>1051</v>
      </c>
      <c r="J1758" s="162" t="s">
        <v>1052</v>
      </c>
      <c r="K1758" s="162" t="s">
        <v>1063</v>
      </c>
      <c r="L1758" s="72"/>
      <c r="M1758" s="80" t="str">
        <f>IFERROR(VLOOKUP(K1758,REFERENCES!R:S,2,FALSE),"")</f>
        <v>Nombre</v>
      </c>
      <c r="N1758" s="75">
        <v>500</v>
      </c>
      <c r="O1758" s="75"/>
      <c r="P1758" s="75"/>
      <c r="Q1758" s="75"/>
      <c r="R1758" s="79"/>
      <c r="S1758" s="75">
        <v>500</v>
      </c>
      <c r="U1758" s="162" t="s">
        <v>17</v>
      </c>
      <c r="V1758" s="162" t="s">
        <v>18</v>
      </c>
      <c r="W1758" s="164"/>
      <c r="AB1758" s="162" t="e">
        <f>UPPER(LEFT(A1758,3)&amp;YEAR(H1758)&amp;MONTH(H1758)&amp;DAY((H1758))&amp;LEFT(U1758,2)&amp;LEFT(V1758,2)&amp;LEFT(W1758,2))</f>
        <v>#VALUE!</v>
      </c>
      <c r="AC1758" s="162">
        <f>COUNTIF($AB$4:$AB$297,AB1758)</f>
        <v>72</v>
      </c>
      <c r="AD1758" s="162" t="str">
        <f>VLOOKUP(U1758,NIVEAUXADMIN!A:B,2,FALSE)</f>
        <v>HT08</v>
      </c>
      <c r="AE1758" s="162" t="str">
        <f>VLOOKUP(V1758,NIVEAUXADMIN!E:F,2,FALSE)</f>
        <v>HT08811</v>
      </c>
      <c r="AF1758" s="162" t="e">
        <f>VLOOKUP(W1758,NIVEAUXADMIN!I:J,2,FALSE)</f>
        <v>#N/A</v>
      </c>
      <c r="AG1758" s="162">
        <f>IF(SUMPRODUCT(($A$4:$A1758=A1758)*($V$4:$V1758=V1758))&gt;1,0,1)</f>
        <v>0</v>
      </c>
    </row>
    <row r="1759" spans="1:33" s="162" customFormat="1" ht="15" customHeight="1">
      <c r="A1759" s="162" t="s">
        <v>2846</v>
      </c>
      <c r="B1759" s="162" t="s">
        <v>2743</v>
      </c>
      <c r="C1759" s="162" t="s">
        <v>2742</v>
      </c>
      <c r="F1759" s="162" t="s">
        <v>16</v>
      </c>
      <c r="G1759" s="162" t="s">
        <v>2922</v>
      </c>
      <c r="H1759" s="153" t="s">
        <v>2916</v>
      </c>
      <c r="I1759" s="84" t="s">
        <v>1051</v>
      </c>
      <c r="J1759" s="162" t="s">
        <v>1052</v>
      </c>
      <c r="K1759" s="162" t="s">
        <v>1054</v>
      </c>
      <c r="L1759" s="72"/>
      <c r="M1759" s="80" t="str">
        <f>IFERROR(VLOOKUP(K1759,REFERENCES!R:S,2,FALSE),"")</f>
        <v>Nombre</v>
      </c>
      <c r="N1759" s="75">
        <v>1000</v>
      </c>
      <c r="O1759" s="75"/>
      <c r="P1759" s="75"/>
      <c r="Q1759" s="75"/>
      <c r="R1759" s="79"/>
      <c r="S1759" s="75">
        <v>1000</v>
      </c>
      <c r="U1759" s="162" t="s">
        <v>174</v>
      </c>
      <c r="W1759" s="164"/>
      <c r="AB1759" s="162" t="e">
        <f>UPPER(LEFT(A1759,3)&amp;YEAR(H1759)&amp;MONTH(H1759)&amp;DAY((H1759))&amp;LEFT(U1759,2)&amp;LEFT(V1759,2)&amp;LEFT(W1759,2))</f>
        <v>#VALUE!</v>
      </c>
      <c r="AC1759" s="162">
        <f>COUNTIF($AB$4:$AB$297,AB1759)</f>
        <v>72</v>
      </c>
      <c r="AD1759" s="162" t="str">
        <f>VLOOKUP(U1759,NIVEAUXADMIN!A:B,2,FALSE)</f>
        <v>HT01</v>
      </c>
      <c r="AE1759" s="162" t="e">
        <f>VLOOKUP(V1759,NIVEAUXADMIN!E:F,2,FALSE)</f>
        <v>#N/A</v>
      </c>
      <c r="AF1759" s="162" t="e">
        <f>VLOOKUP(W1759,NIVEAUXADMIN!I:J,2,FALSE)</f>
        <v>#N/A</v>
      </c>
      <c r="AG1759" s="162">
        <f>IF(SUMPRODUCT(($A$4:$A1759=A1759)*($V$4:$V1759=V1759))&gt;1,0,1)</f>
        <v>0</v>
      </c>
    </row>
    <row r="1760" spans="1:33" s="162" customFormat="1" ht="15" customHeight="1">
      <c r="A1760" s="162" t="s">
        <v>2846</v>
      </c>
      <c r="B1760" s="162" t="s">
        <v>2743</v>
      </c>
      <c r="C1760" s="162" t="s">
        <v>2742</v>
      </c>
      <c r="F1760" s="162" t="s">
        <v>16</v>
      </c>
      <c r="G1760" s="162" t="s">
        <v>2922</v>
      </c>
      <c r="H1760" s="153" t="s">
        <v>2916</v>
      </c>
      <c r="I1760" s="84" t="s">
        <v>1051</v>
      </c>
      <c r="J1760" s="162" t="s">
        <v>1052</v>
      </c>
      <c r="K1760" s="162" t="s">
        <v>1063</v>
      </c>
      <c r="L1760" s="72"/>
      <c r="M1760" s="80" t="str">
        <f>IFERROR(VLOOKUP(K1760,REFERENCES!R:S,2,FALSE),"")</f>
        <v>Nombre</v>
      </c>
      <c r="N1760" s="75">
        <v>1000</v>
      </c>
      <c r="O1760" s="75"/>
      <c r="P1760" s="75"/>
      <c r="Q1760" s="75"/>
      <c r="R1760" s="79"/>
      <c r="S1760" s="75">
        <v>1000</v>
      </c>
      <c r="U1760" s="162" t="s">
        <v>174</v>
      </c>
      <c r="W1760" s="164"/>
      <c r="AB1760" s="162" t="e">
        <f>UPPER(LEFT(A1760,3)&amp;YEAR(H1760)&amp;MONTH(H1760)&amp;DAY((H1760))&amp;LEFT(U1760,2)&amp;LEFT(V1760,2)&amp;LEFT(W1760,2))</f>
        <v>#VALUE!</v>
      </c>
      <c r="AC1760" s="162">
        <f>COUNTIF($AB$4:$AB$297,AB1760)</f>
        <v>72</v>
      </c>
      <c r="AD1760" s="162" t="str">
        <f>VLOOKUP(U1760,NIVEAUXADMIN!A:B,2,FALSE)</f>
        <v>HT01</v>
      </c>
      <c r="AE1760" s="162" t="e">
        <f>VLOOKUP(V1760,NIVEAUXADMIN!E:F,2,FALSE)</f>
        <v>#N/A</v>
      </c>
      <c r="AF1760" s="162" t="e">
        <f>VLOOKUP(W1760,NIVEAUXADMIN!I:J,2,FALSE)</f>
        <v>#N/A</v>
      </c>
      <c r="AG1760" s="162">
        <f>IF(SUMPRODUCT(($A$4:$A1760=A1760)*($V$4:$V1760=V1760))&gt;1,0,1)</f>
        <v>0</v>
      </c>
    </row>
    <row r="1761" spans="1:33" s="162" customFormat="1" ht="15" customHeight="1">
      <c r="A1761" s="162" t="s">
        <v>100</v>
      </c>
      <c r="B1761" s="162" t="s">
        <v>100</v>
      </c>
      <c r="C1761" s="162" t="s">
        <v>26</v>
      </c>
      <c r="E1761" s="162" t="s">
        <v>48</v>
      </c>
      <c r="F1761" s="162" t="s">
        <v>16</v>
      </c>
      <c r="G1761" s="162" t="str">
        <f>CHOOSE(MONTH(H1761), "Janvier", "Fevrier", "Mars", "Avril", "Mai", "Juin", "Juillet", "Aout", "Septembre", "Octobre", "Novembre", "Decembre")</f>
        <v>Octobre</v>
      </c>
      <c r="H1761" s="153">
        <v>42654</v>
      </c>
      <c r="I1761" s="84" t="s">
        <v>1051</v>
      </c>
      <c r="J1761" s="162" t="s">
        <v>1052</v>
      </c>
      <c r="K1761" s="162" t="s">
        <v>1062</v>
      </c>
      <c r="L1761" s="72"/>
      <c r="M1761" s="80" t="str">
        <f>IFERROR(VLOOKUP(K1761,REFERENCES!R:S,2,FALSE),"")</f>
        <v>Nombre</v>
      </c>
      <c r="N1761" s="154">
        <v>3500</v>
      </c>
      <c r="O1761" s="75"/>
      <c r="P1761" s="75"/>
      <c r="Q1761" s="75"/>
      <c r="R1761" s="79" t="s">
        <v>1875</v>
      </c>
      <c r="S1761" s="75">
        <v>3500</v>
      </c>
      <c r="U1761" s="162" t="s">
        <v>17</v>
      </c>
      <c r="W1761" s="86"/>
      <c r="AB1761" s="162" t="str">
        <f>UPPER(LEFT(A1761,3)&amp;YEAR(H1761)&amp;MONTH(H1761)&amp;DAY((H1761))&amp;LEFT(U1761,2)&amp;LEFT(V1761,2)&amp;LEFT(W1761,2))</f>
        <v>MIS20161011GR</v>
      </c>
      <c r="AC1761" s="162">
        <f>COUNTIF($AB$4:$AB$297,AB1761)</f>
        <v>0</v>
      </c>
      <c r="AD1761" s="162" t="str">
        <f>VLOOKUP(U1761,NIVEAUXADMIN!A:B,2,FALSE)</f>
        <v>HT08</v>
      </c>
      <c r="AE1761" s="162" t="e">
        <f>VLOOKUP(V1761,NIVEAUXADMIN!E:F,2,FALSE)</f>
        <v>#N/A</v>
      </c>
      <c r="AF1761" s="162" t="e">
        <f>VLOOKUP(W1761,NIVEAUXADMIN!I:J,2,FALSE)</f>
        <v>#N/A</v>
      </c>
      <c r="AG1761" s="162">
        <f>IF(SUMPRODUCT(($A$4:$A1761=A1761)*($V$4:$V1761=V1761))&gt;1,0,1)</f>
        <v>1</v>
      </c>
    </row>
    <row r="1762" spans="1:33" s="162" customFormat="1" ht="15" customHeight="1">
      <c r="A1762" s="162" t="s">
        <v>100</v>
      </c>
      <c r="B1762" s="162" t="s">
        <v>100</v>
      </c>
      <c r="C1762" s="162" t="s">
        <v>26</v>
      </c>
      <c r="E1762" s="162" t="s">
        <v>48</v>
      </c>
      <c r="F1762" s="162" t="s">
        <v>16</v>
      </c>
      <c r="G1762" s="162" t="str">
        <f>CHOOSE(MONTH(H1762), "Janvier", "Fevrier", "Mars", "Avril", "Mai", "Juin", "Juillet", "Aout", "Septembre", "Octobre", "Novembre", "Decembre")</f>
        <v>Octobre</v>
      </c>
      <c r="H1762" s="153">
        <v>42654</v>
      </c>
      <c r="I1762" s="84" t="s">
        <v>1051</v>
      </c>
      <c r="J1762" s="162" t="s">
        <v>1052</v>
      </c>
      <c r="K1762" s="162" t="s">
        <v>1062</v>
      </c>
      <c r="L1762" s="72"/>
      <c r="M1762" s="80" t="str">
        <f>IFERROR(VLOOKUP(K1762,REFERENCES!R:S,2,FALSE),"")</f>
        <v>Nombre</v>
      </c>
      <c r="N1762" s="154">
        <v>2000</v>
      </c>
      <c r="O1762" s="75"/>
      <c r="P1762" s="75"/>
      <c r="Q1762" s="75"/>
      <c r="R1762" s="79" t="s">
        <v>1875</v>
      </c>
      <c r="S1762" s="75">
        <v>2000</v>
      </c>
      <c r="U1762" s="162" t="s">
        <v>17</v>
      </c>
      <c r="W1762" s="86"/>
      <c r="AB1762" s="162" t="str">
        <f>UPPER(LEFT(A1762,3)&amp;YEAR(H1762)&amp;MONTH(H1762)&amp;DAY((H1762))&amp;LEFT(U1762,2)&amp;LEFT(V1762,2)&amp;LEFT(W1762,2))</f>
        <v>MIS20161011GR</v>
      </c>
      <c r="AC1762" s="162">
        <f>COUNTIF($AB$4:$AB$297,AB1762)</f>
        <v>0</v>
      </c>
      <c r="AD1762" s="162" t="str">
        <f>VLOOKUP(U1762,NIVEAUXADMIN!A:B,2,FALSE)</f>
        <v>HT08</v>
      </c>
      <c r="AE1762" s="162" t="e">
        <f>VLOOKUP(V1762,NIVEAUXADMIN!E:F,2,FALSE)</f>
        <v>#N/A</v>
      </c>
      <c r="AF1762" s="162" t="e">
        <f>VLOOKUP(W1762,NIVEAUXADMIN!I:J,2,FALSE)</f>
        <v>#N/A</v>
      </c>
      <c r="AG1762" s="162">
        <f>IF(SUMPRODUCT(($A$4:$A1762=A1762)*($V$4:$V1762=V1762))&gt;1,0,1)</f>
        <v>0</v>
      </c>
    </row>
    <row r="1763" spans="1:33" s="162" customFormat="1" ht="15" customHeight="1">
      <c r="A1763" s="162" t="s">
        <v>100</v>
      </c>
      <c r="B1763" s="162" t="s">
        <v>100</v>
      </c>
      <c r="C1763" s="162" t="s">
        <v>26</v>
      </c>
      <c r="E1763" s="162" t="s">
        <v>48</v>
      </c>
      <c r="F1763" s="162" t="s">
        <v>16</v>
      </c>
      <c r="G1763" s="162" t="str">
        <f>CHOOSE(MONTH(H1763), "Janvier", "Fevrier", "Mars", "Avril", "Mai", "Juin", "Juillet", "Aout", "Septembre", "Octobre", "Novembre", "Decembre")</f>
        <v>Octobre</v>
      </c>
      <c r="H1763" s="153">
        <v>42656</v>
      </c>
      <c r="I1763" s="84" t="s">
        <v>1049</v>
      </c>
      <c r="J1763" s="162" t="s">
        <v>1053</v>
      </c>
      <c r="K1763" s="162" t="s">
        <v>1048</v>
      </c>
      <c r="L1763" s="72"/>
      <c r="M1763" s="80" t="str">
        <f>IFERROR(VLOOKUP(K1763,REFERENCES!R:S,2,FALSE),"")</f>
        <v>Nombre</v>
      </c>
      <c r="N1763" s="154">
        <v>2639</v>
      </c>
      <c r="O1763" s="75"/>
      <c r="P1763" s="75"/>
      <c r="Q1763" s="75"/>
      <c r="R1763" s="79" t="s">
        <v>1875</v>
      </c>
      <c r="S1763" s="75">
        <v>2639</v>
      </c>
      <c r="U1763" s="162" t="s">
        <v>20</v>
      </c>
      <c r="W1763" s="86"/>
      <c r="AB1763" s="162" t="str">
        <f>UPPER(LEFT(A1763,3)&amp;YEAR(H1763)&amp;MONTH(H1763)&amp;DAY((H1763))&amp;LEFT(U1763,2)&amp;LEFT(V1763,2)&amp;LEFT(W1763,2))</f>
        <v>MIS20161013SU</v>
      </c>
      <c r="AC1763" s="162">
        <f>COUNTIF($AB$4:$AB$297,AB1763)</f>
        <v>0</v>
      </c>
      <c r="AD1763" s="162" t="str">
        <f>VLOOKUP(U1763,NIVEAUXADMIN!A:B,2,FALSE)</f>
        <v>HT07</v>
      </c>
      <c r="AE1763" s="162" t="e">
        <f>VLOOKUP(V1763,NIVEAUXADMIN!E:F,2,FALSE)</f>
        <v>#N/A</v>
      </c>
      <c r="AF1763" s="162" t="e">
        <f>VLOOKUP(W1763,NIVEAUXADMIN!I:J,2,FALSE)</f>
        <v>#N/A</v>
      </c>
      <c r="AG1763" s="162">
        <f>IF(SUMPRODUCT(($A$4:$A1763=A1763)*($V$4:$V1763=V1763))&gt;1,0,1)</f>
        <v>0</v>
      </c>
    </row>
    <row r="1764" spans="1:33" s="162" customFormat="1" ht="15" customHeight="1">
      <c r="A1764" s="162" t="s">
        <v>100</v>
      </c>
      <c r="B1764" s="162" t="s">
        <v>100</v>
      </c>
      <c r="C1764" s="162" t="s">
        <v>26</v>
      </c>
      <c r="E1764" s="162" t="s">
        <v>48</v>
      </c>
      <c r="F1764" s="162" t="s">
        <v>16</v>
      </c>
      <c r="G1764" s="162" t="str">
        <f>CHOOSE(MONTH(H1764), "Janvier", "Fevrier", "Mars", "Avril", "Mai", "Juin", "Juillet", "Aout", "Septembre", "Octobre", "Novembre", "Decembre")</f>
        <v>Octobre</v>
      </c>
      <c r="H1764" s="153">
        <v>42658</v>
      </c>
      <c r="I1764" s="84" t="s">
        <v>1051</v>
      </c>
      <c r="J1764" s="162" t="s">
        <v>1052</v>
      </c>
      <c r="K1764" s="162" t="s">
        <v>1054</v>
      </c>
      <c r="L1764" s="72"/>
      <c r="M1764" s="80" t="str">
        <f>IFERROR(VLOOKUP(K1764,REFERENCES!R:S,2,FALSE),"")</f>
        <v>Nombre</v>
      </c>
      <c r="N1764" s="154">
        <v>2000</v>
      </c>
      <c r="O1764" s="75"/>
      <c r="P1764" s="75"/>
      <c r="Q1764" s="75"/>
      <c r="R1764" s="79" t="s">
        <v>1875</v>
      </c>
      <c r="S1764" s="75">
        <v>2000</v>
      </c>
      <c r="U1764" s="162" t="s">
        <v>17</v>
      </c>
      <c r="W1764" s="86"/>
      <c r="AB1764" s="162" t="str">
        <f>UPPER(LEFT(A1764,3)&amp;YEAR(H1764)&amp;MONTH(H1764)&amp;DAY((H1764))&amp;LEFT(U1764,2)&amp;LEFT(V1764,2)&amp;LEFT(W1764,2))</f>
        <v>MIS20161015GR</v>
      </c>
      <c r="AC1764" s="162">
        <f>COUNTIF($AB$4:$AB$297,AB1764)</f>
        <v>0</v>
      </c>
      <c r="AD1764" s="162" t="str">
        <f>VLOOKUP(U1764,NIVEAUXADMIN!A:B,2,FALSE)</f>
        <v>HT08</v>
      </c>
      <c r="AE1764" s="162" t="e">
        <f>VLOOKUP(V1764,NIVEAUXADMIN!E:F,2,FALSE)</f>
        <v>#N/A</v>
      </c>
      <c r="AF1764" s="162" t="e">
        <f>VLOOKUP(W1764,NIVEAUXADMIN!I:J,2,FALSE)</f>
        <v>#N/A</v>
      </c>
      <c r="AG1764" s="162">
        <f>IF(SUMPRODUCT(($A$4:$A1764=A1764)*($V$4:$V1764=V1764))&gt;1,0,1)</f>
        <v>0</v>
      </c>
    </row>
    <row r="1765" spans="1:33" s="162" customFormat="1" ht="15" customHeight="1">
      <c r="A1765" s="162" t="s">
        <v>2744</v>
      </c>
      <c r="B1765" s="162" t="s">
        <v>2744</v>
      </c>
      <c r="C1765" s="162" t="s">
        <v>2692</v>
      </c>
      <c r="F1765" s="162" t="s">
        <v>16</v>
      </c>
      <c r="G1765" s="162" t="s">
        <v>2922</v>
      </c>
      <c r="H1765" s="153" t="s">
        <v>2916</v>
      </c>
      <c r="I1765" s="84" t="s">
        <v>1051</v>
      </c>
      <c r="J1765" s="162" t="s">
        <v>1052</v>
      </c>
      <c r="K1765" s="162" t="s">
        <v>1062</v>
      </c>
      <c r="L1765" s="72"/>
      <c r="M1765" s="80" t="str">
        <f>IFERROR(VLOOKUP(K1765,REFERENCES!R:S,2,FALSE),"")</f>
        <v>Nombre</v>
      </c>
      <c r="N1765" s="75">
        <v>1000</v>
      </c>
      <c r="O1765" s="75"/>
      <c r="P1765" s="75"/>
      <c r="Q1765" s="75"/>
      <c r="R1765" s="79"/>
      <c r="S1765" s="75"/>
      <c r="U1765" s="162" t="s">
        <v>17</v>
      </c>
      <c r="V1765" s="162" t="s">
        <v>18</v>
      </c>
      <c r="W1765" s="164" t="s">
        <v>1612</v>
      </c>
      <c r="X1765" s="162" t="s">
        <v>2745</v>
      </c>
      <c r="AB1765" s="162" t="e">
        <f>UPPER(LEFT(A1765,3)&amp;YEAR(H1765)&amp;MONTH(H1765)&amp;DAY((H1765))&amp;LEFT(U1765,2)&amp;LEFT(V1765,2)&amp;LEFT(W1765,2))</f>
        <v>#VALUE!</v>
      </c>
      <c r="AC1765" s="162">
        <f>COUNTIF($AB$4:$AB$297,AB1765)</f>
        <v>72</v>
      </c>
      <c r="AD1765" s="162" t="str">
        <f>VLOOKUP(U1765,NIVEAUXADMIN!A:B,2,FALSE)</f>
        <v>HT08</v>
      </c>
      <c r="AE1765" s="162" t="str">
        <f>VLOOKUP(V1765,NIVEAUXADMIN!E:F,2,FALSE)</f>
        <v>HT08811</v>
      </c>
      <c r="AF1765" s="162" t="str">
        <f>VLOOKUP(W1765,NIVEAUXADMIN!I:J,2,FALSE)</f>
        <v>HT08811-04</v>
      </c>
      <c r="AG1765" s="162">
        <f>IF(SUMPRODUCT(($A$4:$A1765=A1765)*($V$4:$V1765=V1765))&gt;1,0,1)</f>
        <v>1</v>
      </c>
    </row>
    <row r="1766" spans="1:33" s="162" customFormat="1" ht="15" customHeight="1">
      <c r="A1766" s="162" t="s">
        <v>2744</v>
      </c>
      <c r="B1766" s="162" t="s">
        <v>2744</v>
      </c>
      <c r="C1766" s="162" t="s">
        <v>2692</v>
      </c>
      <c r="F1766" s="162" t="s">
        <v>16</v>
      </c>
      <c r="G1766" s="162" t="s">
        <v>2922</v>
      </c>
      <c r="H1766" s="153" t="s">
        <v>2916</v>
      </c>
      <c r="I1766" s="84" t="s">
        <v>1051</v>
      </c>
      <c r="J1766" s="162" t="s">
        <v>1052</v>
      </c>
      <c r="K1766" s="162" t="s">
        <v>1063</v>
      </c>
      <c r="L1766" s="72"/>
      <c r="M1766" s="80" t="str">
        <f>IFERROR(VLOOKUP(K1766,REFERENCES!R:S,2,FALSE),"")</f>
        <v>Nombre</v>
      </c>
      <c r="N1766" s="75">
        <v>1500</v>
      </c>
      <c r="O1766" s="75"/>
      <c r="P1766" s="75"/>
      <c r="Q1766" s="75"/>
      <c r="R1766" s="79"/>
      <c r="S1766" s="75"/>
      <c r="U1766" s="162" t="s">
        <v>17</v>
      </c>
      <c r="V1766" s="162" t="s">
        <v>18</v>
      </c>
      <c r="W1766" s="164" t="s">
        <v>1612</v>
      </c>
      <c r="X1766" s="162" t="s">
        <v>2745</v>
      </c>
      <c r="AB1766" s="162" t="e">
        <f>UPPER(LEFT(A1766,3)&amp;YEAR(H1766)&amp;MONTH(H1766)&amp;DAY((H1766))&amp;LEFT(U1766,2)&amp;LEFT(V1766,2)&amp;LEFT(W1766,2))</f>
        <v>#VALUE!</v>
      </c>
      <c r="AC1766" s="162">
        <f>COUNTIF($AB$4:$AB$297,AB1766)</f>
        <v>72</v>
      </c>
      <c r="AD1766" s="162" t="str">
        <f>VLOOKUP(U1766,NIVEAUXADMIN!A:B,2,FALSE)</f>
        <v>HT08</v>
      </c>
      <c r="AE1766" s="162" t="str">
        <f>VLOOKUP(V1766,NIVEAUXADMIN!E:F,2,FALSE)</f>
        <v>HT08811</v>
      </c>
      <c r="AF1766" s="162" t="str">
        <f>VLOOKUP(W1766,NIVEAUXADMIN!I:J,2,FALSE)</f>
        <v>HT08811-04</v>
      </c>
      <c r="AG1766" s="162">
        <f>IF(SUMPRODUCT(($A$4:$A1766=A1766)*($V$4:$V1766=V1766))&gt;1,0,1)</f>
        <v>0</v>
      </c>
    </row>
    <row r="1767" spans="1:33" s="162" customFormat="1" ht="15" customHeight="1">
      <c r="A1767" s="162" t="s">
        <v>2744</v>
      </c>
      <c r="B1767" s="162" t="s">
        <v>2744</v>
      </c>
      <c r="C1767" s="162" t="s">
        <v>2692</v>
      </c>
      <c r="F1767" s="162" t="s">
        <v>16</v>
      </c>
      <c r="G1767" s="162" t="s">
        <v>2922</v>
      </c>
      <c r="H1767" s="153" t="s">
        <v>2916</v>
      </c>
      <c r="I1767" s="84" t="s">
        <v>1049</v>
      </c>
      <c r="J1767" s="162" t="s">
        <v>1053</v>
      </c>
      <c r="K1767" s="162" t="s">
        <v>1048</v>
      </c>
      <c r="L1767" s="72"/>
      <c r="M1767" s="80" t="str">
        <f>IFERROR(VLOOKUP(K1767,REFERENCES!R:S,2,FALSE),"")</f>
        <v>Nombre</v>
      </c>
      <c r="N1767" s="75">
        <v>1000</v>
      </c>
      <c r="O1767" s="75"/>
      <c r="P1767" s="75"/>
      <c r="Q1767" s="75"/>
      <c r="R1767" s="79"/>
      <c r="S1767" s="75"/>
      <c r="U1767" s="162" t="s">
        <v>17</v>
      </c>
      <c r="W1767" s="164"/>
      <c r="AB1767" s="162" t="e">
        <f>UPPER(LEFT(A1767,3)&amp;YEAR(H1767)&amp;MONTH(H1767)&amp;DAY((H1767))&amp;LEFT(U1767,2)&amp;LEFT(V1767,2)&amp;LEFT(W1767,2))</f>
        <v>#VALUE!</v>
      </c>
      <c r="AC1767" s="162">
        <f>COUNTIF($AB$4:$AB$297,AB1767)</f>
        <v>72</v>
      </c>
      <c r="AD1767" s="162" t="str">
        <f>VLOOKUP(U1767,NIVEAUXADMIN!A:B,2,FALSE)</f>
        <v>HT08</v>
      </c>
      <c r="AE1767" s="162" t="e">
        <f>VLOOKUP(V1767,NIVEAUXADMIN!E:F,2,FALSE)</f>
        <v>#N/A</v>
      </c>
      <c r="AF1767" s="162" t="e">
        <f>VLOOKUP(W1767,NIVEAUXADMIN!I:J,2,FALSE)</f>
        <v>#N/A</v>
      </c>
      <c r="AG1767" s="162">
        <f>IF(SUMPRODUCT(($A$4:$A1767=A1767)*($V$4:$V1767=V1767))&gt;1,0,1)</f>
        <v>1</v>
      </c>
    </row>
    <row r="1768" spans="1:33" s="162" customFormat="1" ht="15" customHeight="1">
      <c r="A1768" s="162" t="s">
        <v>2744</v>
      </c>
      <c r="B1768" s="162" t="s">
        <v>2744</v>
      </c>
      <c r="C1768" s="162" t="s">
        <v>2692</v>
      </c>
      <c r="F1768" s="162" t="s">
        <v>16</v>
      </c>
      <c r="G1768" s="162" t="s">
        <v>2922</v>
      </c>
      <c r="H1768" s="153" t="s">
        <v>2916</v>
      </c>
      <c r="I1768" s="84" t="s">
        <v>1051</v>
      </c>
      <c r="J1768" s="162" t="s">
        <v>1052</v>
      </c>
      <c r="K1768" s="162" t="s">
        <v>1054</v>
      </c>
      <c r="L1768" s="72"/>
      <c r="M1768" s="80" t="str">
        <f>IFERROR(VLOOKUP(K1768,REFERENCES!R:S,2,FALSE),"")</f>
        <v>Nombre</v>
      </c>
      <c r="N1768" s="75">
        <v>2000</v>
      </c>
      <c r="O1768" s="75"/>
      <c r="P1768" s="75"/>
      <c r="Q1768" s="75"/>
      <c r="R1768" s="79"/>
      <c r="S1768" s="75"/>
      <c r="U1768" s="162" t="s">
        <v>17</v>
      </c>
      <c r="V1768" s="162" t="s">
        <v>18</v>
      </c>
      <c r="W1768" s="164" t="s">
        <v>1612</v>
      </c>
      <c r="X1768" s="162" t="s">
        <v>2745</v>
      </c>
      <c r="AB1768" s="162" t="e">
        <f>UPPER(LEFT(A1768,3)&amp;YEAR(H1768)&amp;MONTH(H1768)&amp;DAY((H1768))&amp;LEFT(U1768,2)&amp;LEFT(V1768,2)&amp;LEFT(W1768,2))</f>
        <v>#VALUE!</v>
      </c>
      <c r="AC1768" s="162">
        <f>COUNTIF($AB$4:$AB$297,AB1768)</f>
        <v>72</v>
      </c>
      <c r="AD1768" s="162" t="str">
        <f>VLOOKUP(U1768,NIVEAUXADMIN!A:B,2,FALSE)</f>
        <v>HT08</v>
      </c>
      <c r="AE1768" s="162" t="str">
        <f>VLOOKUP(V1768,NIVEAUXADMIN!E:F,2,FALSE)</f>
        <v>HT08811</v>
      </c>
      <c r="AF1768" s="162" t="str">
        <f>VLOOKUP(W1768,NIVEAUXADMIN!I:J,2,FALSE)</f>
        <v>HT08811-04</v>
      </c>
      <c r="AG1768" s="162">
        <f>IF(SUMPRODUCT(($A$4:$A1768=A1768)*($V$4:$V1768=V1768))&gt;1,0,1)</f>
        <v>0</v>
      </c>
    </row>
    <row r="1769" spans="1:33" s="162" customFormat="1" ht="15" customHeight="1">
      <c r="A1769" s="162" t="s">
        <v>2744</v>
      </c>
      <c r="B1769" s="162" t="s">
        <v>2744</v>
      </c>
      <c r="C1769" s="162" t="s">
        <v>2692</v>
      </c>
      <c r="F1769" s="162" t="s">
        <v>16</v>
      </c>
      <c r="G1769" s="162" t="s">
        <v>2922</v>
      </c>
      <c r="H1769" s="153" t="s">
        <v>2916</v>
      </c>
      <c r="I1769" s="84" t="s">
        <v>1051</v>
      </c>
      <c r="J1769" s="162" t="s">
        <v>1052</v>
      </c>
      <c r="K1769" s="162" t="s">
        <v>1057</v>
      </c>
      <c r="L1769" s="72"/>
      <c r="M1769" s="80" t="str">
        <f>IFERROR(VLOOKUP(K1769,REFERENCES!R:S,2,FALSE),"")</f>
        <v>Nombre</v>
      </c>
      <c r="N1769" s="75">
        <v>500</v>
      </c>
      <c r="O1769" s="75"/>
      <c r="P1769" s="75"/>
      <c r="Q1769" s="75"/>
      <c r="R1769" s="79"/>
      <c r="S1769" s="75"/>
      <c r="U1769" s="162" t="s">
        <v>17</v>
      </c>
      <c r="V1769" s="162" t="s">
        <v>18</v>
      </c>
      <c r="W1769" s="164" t="s">
        <v>1612</v>
      </c>
      <c r="X1769" s="162" t="s">
        <v>2745</v>
      </c>
      <c r="AB1769" s="162" t="e">
        <f>UPPER(LEFT(A1769,3)&amp;YEAR(H1769)&amp;MONTH(H1769)&amp;DAY((H1769))&amp;LEFT(U1769,2)&amp;LEFT(V1769,2)&amp;LEFT(W1769,2))</f>
        <v>#VALUE!</v>
      </c>
      <c r="AC1769" s="162">
        <f>COUNTIF($AB$4:$AB$297,AB1769)</f>
        <v>72</v>
      </c>
      <c r="AD1769" s="162" t="str">
        <f>VLOOKUP(U1769,NIVEAUXADMIN!A:B,2,FALSE)</f>
        <v>HT08</v>
      </c>
      <c r="AE1769" s="162" t="str">
        <f>VLOOKUP(V1769,NIVEAUXADMIN!E:F,2,FALSE)</f>
        <v>HT08811</v>
      </c>
      <c r="AF1769" s="162" t="str">
        <f>VLOOKUP(W1769,NIVEAUXADMIN!I:J,2,FALSE)</f>
        <v>HT08811-04</v>
      </c>
      <c r="AG1769" s="162">
        <f>IF(SUMPRODUCT(($A$4:$A1769=A1769)*($V$4:$V1769=V1769))&gt;1,0,1)</f>
        <v>0</v>
      </c>
    </row>
    <row r="1770" spans="1:33" s="162" customFormat="1" ht="15" customHeight="1">
      <c r="A1770" s="162" t="s">
        <v>2744</v>
      </c>
      <c r="B1770" s="162" t="s">
        <v>2744</v>
      </c>
      <c r="C1770" s="162" t="s">
        <v>2692</v>
      </c>
      <c r="F1770" s="162" t="s">
        <v>16</v>
      </c>
      <c r="G1770" s="162" t="s">
        <v>2922</v>
      </c>
      <c r="H1770" s="153" t="s">
        <v>2916</v>
      </c>
      <c r="I1770" s="84" t="s">
        <v>1051</v>
      </c>
      <c r="J1770" s="162" t="s">
        <v>1052</v>
      </c>
      <c r="K1770" s="162" t="s">
        <v>1056</v>
      </c>
      <c r="L1770" s="72"/>
      <c r="M1770" s="80" t="str">
        <f>IFERROR(VLOOKUP(K1770,REFERENCES!R:S,2,FALSE),"")</f>
        <v>Nombre</v>
      </c>
      <c r="N1770" s="75">
        <v>2000</v>
      </c>
      <c r="O1770" s="75"/>
      <c r="P1770" s="75"/>
      <c r="Q1770" s="75"/>
      <c r="R1770" s="79"/>
      <c r="S1770" s="75"/>
      <c r="U1770" s="162" t="s">
        <v>17</v>
      </c>
      <c r="V1770" s="162" t="s">
        <v>18</v>
      </c>
      <c r="W1770" s="164" t="s">
        <v>1612</v>
      </c>
      <c r="X1770" s="162" t="s">
        <v>2745</v>
      </c>
      <c r="AB1770" s="162" t="e">
        <f>UPPER(LEFT(A1770,3)&amp;YEAR(H1770)&amp;MONTH(H1770)&amp;DAY((H1770))&amp;LEFT(U1770,2)&amp;LEFT(V1770,2)&amp;LEFT(W1770,2))</f>
        <v>#VALUE!</v>
      </c>
      <c r="AC1770" s="162">
        <f>COUNTIF($AB$4:$AB$297,AB1770)</f>
        <v>72</v>
      </c>
      <c r="AD1770" s="162" t="str">
        <f>VLOOKUP(U1770,NIVEAUXADMIN!A:B,2,FALSE)</f>
        <v>HT08</v>
      </c>
      <c r="AE1770" s="162" t="str">
        <f>VLOOKUP(V1770,NIVEAUXADMIN!E:F,2,FALSE)</f>
        <v>HT08811</v>
      </c>
      <c r="AF1770" s="162" t="str">
        <f>VLOOKUP(W1770,NIVEAUXADMIN!I:J,2,FALSE)</f>
        <v>HT08811-04</v>
      </c>
      <c r="AG1770" s="162">
        <f>IF(SUMPRODUCT(($A$4:$A1770=A1770)*($V$4:$V1770=V1770))&gt;1,0,1)</f>
        <v>0</v>
      </c>
    </row>
    <row r="1771" spans="1:33" s="162" customFormat="1" ht="15" customHeight="1">
      <c r="A1771" s="162" t="s">
        <v>2516</v>
      </c>
      <c r="B1771" s="162" t="s">
        <v>2516</v>
      </c>
      <c r="C1771" s="162" t="s">
        <v>34</v>
      </c>
      <c r="D1771" s="162" t="s">
        <v>68</v>
      </c>
      <c r="E1771" s="162" t="s">
        <v>48</v>
      </c>
      <c r="F1771" s="162" t="s">
        <v>16</v>
      </c>
      <c r="G1771" s="162" t="str">
        <f>CHOOSE(MONTH(H1771), "Janvier", "Fevrier", "Mars", "Avril", "Mai", "Juin", "Juillet", "Aout", "Septembre", "Octobre", "Novembre", "Decembre")</f>
        <v>Decembre</v>
      </c>
      <c r="H1771" s="153">
        <v>42716</v>
      </c>
      <c r="I1771" s="84" t="s">
        <v>1049</v>
      </c>
      <c r="J1771" s="162" t="s">
        <v>1053</v>
      </c>
      <c r="K1771" s="162" t="s">
        <v>1048</v>
      </c>
      <c r="L1771" s="72" t="s">
        <v>2495</v>
      </c>
      <c r="M1771" s="80" t="str">
        <f>IFERROR(VLOOKUP(K1771,REFERENCES!R:S,2,FALSE),"")</f>
        <v>Nombre</v>
      </c>
      <c r="N1771" s="75">
        <v>250</v>
      </c>
      <c r="O1771" s="75"/>
      <c r="P1771" s="75"/>
      <c r="Q1771" s="75"/>
      <c r="R1771" s="79"/>
      <c r="S1771" s="75">
        <v>250</v>
      </c>
      <c r="U1771" s="162" t="s">
        <v>17</v>
      </c>
      <c r="V1771" s="162" t="s">
        <v>18</v>
      </c>
      <c r="W1771" s="86" t="s">
        <v>1478</v>
      </c>
      <c r="X1771" s="162" t="s">
        <v>2759</v>
      </c>
      <c r="AB1771" s="162" t="str">
        <f>UPPER(LEFT(A1771,3)&amp;YEAR(H1771)&amp;MONTH(H1771)&amp;DAY((H1771))&amp;LEFT(U1771,2)&amp;LEFT(V1771,2)&amp;LEFT(W1771,2))</f>
        <v>MOR20161212GRJE2È</v>
      </c>
      <c r="AC1771" s="162">
        <f>COUNTIF($AB$4:$AB$297,AB1771)</f>
        <v>0</v>
      </c>
      <c r="AD1771" s="162" t="str">
        <f>VLOOKUP(U1771,NIVEAUXADMIN!A:B,2,FALSE)</f>
        <v>HT08</v>
      </c>
      <c r="AE1771" s="162" t="str">
        <f>VLOOKUP(V1771,NIVEAUXADMIN!E:F,2,FALSE)</f>
        <v>HT08811</v>
      </c>
      <c r="AF1771" s="162" t="str">
        <f>VLOOKUP(W1771,NIVEAUXADMIN!I:J,2,FALSE)</f>
        <v>HT08811-02</v>
      </c>
      <c r="AG1771" s="162">
        <f>IF(SUMPRODUCT(($A$4:$A1771=A1771)*($V$4:$V1771=V1771))&gt;1,0,1)</f>
        <v>1</v>
      </c>
    </row>
    <row r="1772" spans="1:33" s="162" customFormat="1" ht="15" customHeight="1">
      <c r="A1772" s="162" t="s">
        <v>2516</v>
      </c>
      <c r="B1772" s="162" t="s">
        <v>2516</v>
      </c>
      <c r="C1772" s="162" t="s">
        <v>34</v>
      </c>
      <c r="D1772" s="162" t="s">
        <v>68</v>
      </c>
      <c r="E1772" s="162" t="s">
        <v>48</v>
      </c>
      <c r="F1772" s="162" t="s">
        <v>16</v>
      </c>
      <c r="G1772" s="162" t="str">
        <f>CHOOSE(MONTH(H1772), "Janvier", "Fevrier", "Mars", "Avril", "Mai", "Juin", "Juillet", "Aout", "Septembre", "Octobre", "Novembre", "Decembre")</f>
        <v>Decembre</v>
      </c>
      <c r="H1772" s="153">
        <v>42716</v>
      </c>
      <c r="I1772" s="84" t="s">
        <v>1051</v>
      </c>
      <c r="J1772" s="162" t="s">
        <v>1052</v>
      </c>
      <c r="K1772" s="162" t="s">
        <v>1056</v>
      </c>
      <c r="L1772" s="72" t="s">
        <v>2495</v>
      </c>
      <c r="M1772" s="80" t="str">
        <f>IFERROR(VLOOKUP(K1772,REFERENCES!R:S,2,FALSE),"")</f>
        <v>Nombre</v>
      </c>
      <c r="N1772" s="75">
        <v>250</v>
      </c>
      <c r="O1772" s="75"/>
      <c r="P1772" s="75"/>
      <c r="Q1772" s="75"/>
      <c r="R1772" s="79"/>
      <c r="S1772" s="75">
        <v>250</v>
      </c>
      <c r="U1772" s="162" t="s">
        <v>17</v>
      </c>
      <c r="V1772" s="162" t="s">
        <v>18</v>
      </c>
      <c r="W1772" s="86" t="s">
        <v>1478</v>
      </c>
      <c r="X1772" s="162" t="s">
        <v>2759</v>
      </c>
      <c r="AB1772" s="162" t="str">
        <f>UPPER(LEFT(A1772,3)&amp;YEAR(H1772)&amp;MONTH(H1772)&amp;DAY((H1772))&amp;LEFT(U1772,2)&amp;LEFT(V1772,2)&amp;LEFT(W1772,2))</f>
        <v>MOR20161212GRJE2È</v>
      </c>
      <c r="AC1772" s="162">
        <f>COUNTIF($AB$4:$AB$297,AB1772)</f>
        <v>0</v>
      </c>
      <c r="AD1772" s="162" t="str">
        <f>VLOOKUP(U1772,NIVEAUXADMIN!A:B,2,FALSE)</f>
        <v>HT08</v>
      </c>
      <c r="AE1772" s="162" t="str">
        <f>VLOOKUP(V1772,NIVEAUXADMIN!E:F,2,FALSE)</f>
        <v>HT08811</v>
      </c>
      <c r="AF1772" s="162" t="str">
        <f>VLOOKUP(W1772,NIVEAUXADMIN!I:J,2,FALSE)</f>
        <v>HT08811-02</v>
      </c>
      <c r="AG1772" s="162">
        <f>IF(SUMPRODUCT(($A$4:$A1772=A1772)*($V$4:$V1772=V1772))&gt;1,0,1)</f>
        <v>0</v>
      </c>
    </row>
    <row r="1773" spans="1:33" s="162" customFormat="1" ht="15" customHeight="1">
      <c r="A1773" s="162" t="s">
        <v>2516</v>
      </c>
      <c r="B1773" s="162" t="s">
        <v>2516</v>
      </c>
      <c r="C1773" s="162" t="s">
        <v>34</v>
      </c>
      <c r="D1773" s="162" t="s">
        <v>68</v>
      </c>
      <c r="E1773" s="162" t="s">
        <v>48</v>
      </c>
      <c r="F1773" s="162" t="s">
        <v>16</v>
      </c>
      <c r="G1773" s="162" t="str">
        <f>CHOOSE(MONTH(H1773), "Janvier", "Fevrier", "Mars", "Avril", "Mai", "Juin", "Juillet", "Aout", "Septembre", "Octobre", "Novembre", "Decembre")</f>
        <v>Decembre</v>
      </c>
      <c r="H1773" s="153">
        <v>42716</v>
      </c>
      <c r="I1773" s="84" t="s">
        <v>1051</v>
      </c>
      <c r="J1773" s="162" t="s">
        <v>1052</v>
      </c>
      <c r="K1773" s="162" t="s">
        <v>1054</v>
      </c>
      <c r="L1773" s="72" t="s">
        <v>2495</v>
      </c>
      <c r="M1773" s="80" t="str">
        <f>IFERROR(VLOOKUP(K1773,REFERENCES!R:S,2,FALSE),"")</f>
        <v>Nombre</v>
      </c>
      <c r="N1773" s="75">
        <v>250</v>
      </c>
      <c r="O1773" s="75"/>
      <c r="P1773" s="75"/>
      <c r="Q1773" s="75"/>
      <c r="R1773" s="79"/>
      <c r="S1773" s="75">
        <v>250</v>
      </c>
      <c r="U1773" s="162" t="s">
        <v>17</v>
      </c>
      <c r="V1773" s="162" t="s">
        <v>18</v>
      </c>
      <c r="W1773" s="86" t="s">
        <v>1478</v>
      </c>
      <c r="X1773" s="162" t="s">
        <v>2759</v>
      </c>
      <c r="AB1773" s="162" t="str">
        <f>UPPER(LEFT(A1773,3)&amp;YEAR(H1773)&amp;MONTH(H1773)&amp;DAY((H1773))&amp;LEFT(U1773,2)&amp;LEFT(V1773,2)&amp;LEFT(W1773,2))</f>
        <v>MOR20161212GRJE2È</v>
      </c>
      <c r="AC1773" s="162">
        <f>COUNTIF($AB$4:$AB$297,AB1773)</f>
        <v>0</v>
      </c>
      <c r="AD1773" s="162" t="str">
        <f>VLOOKUP(U1773,NIVEAUXADMIN!A:B,2,FALSE)</f>
        <v>HT08</v>
      </c>
      <c r="AE1773" s="162" t="str">
        <f>VLOOKUP(V1773,NIVEAUXADMIN!E:F,2,FALSE)</f>
        <v>HT08811</v>
      </c>
      <c r="AF1773" s="162" t="str">
        <f>VLOOKUP(W1773,NIVEAUXADMIN!I:J,2,FALSE)</f>
        <v>HT08811-02</v>
      </c>
      <c r="AG1773" s="162">
        <f>IF(SUMPRODUCT(($A$4:$A1773=A1773)*($V$4:$V1773=V1773))&gt;1,0,1)</f>
        <v>0</v>
      </c>
    </row>
    <row r="1774" spans="1:33" s="162" customFormat="1" ht="15" customHeight="1">
      <c r="A1774" s="162" t="s">
        <v>2516</v>
      </c>
      <c r="B1774" s="162" t="s">
        <v>2516</v>
      </c>
      <c r="C1774" s="162" t="s">
        <v>34</v>
      </c>
      <c r="D1774" s="162" t="s">
        <v>68</v>
      </c>
      <c r="E1774" s="162" t="s">
        <v>48</v>
      </c>
      <c r="F1774" s="162" t="s">
        <v>16</v>
      </c>
      <c r="G1774" s="162" t="str">
        <f>CHOOSE(MONTH(H1774), "Janvier", "Fevrier", "Mars", "Avril", "Mai", "Juin", "Juillet", "Aout", "Septembre", "Octobre", "Novembre", "Decembre")</f>
        <v>Decembre</v>
      </c>
      <c r="H1774" s="153">
        <v>42716</v>
      </c>
      <c r="I1774" s="84" t="s">
        <v>1051</v>
      </c>
      <c r="J1774" s="162" t="s">
        <v>1052</v>
      </c>
      <c r="K1774" s="162" t="s">
        <v>1062</v>
      </c>
      <c r="L1774" s="72" t="s">
        <v>2496</v>
      </c>
      <c r="M1774" s="80" t="str">
        <f>IFERROR(VLOOKUP(K1774,REFERENCES!R:S,2,FALSE),"")</f>
        <v>Nombre</v>
      </c>
      <c r="N1774" s="75">
        <v>250</v>
      </c>
      <c r="O1774" s="75"/>
      <c r="P1774" s="75"/>
      <c r="Q1774" s="75"/>
      <c r="R1774" s="79"/>
      <c r="S1774" s="75">
        <v>250</v>
      </c>
      <c r="U1774" s="162" t="s">
        <v>17</v>
      </c>
      <c r="V1774" s="162" t="s">
        <v>18</v>
      </c>
      <c r="W1774" s="86" t="s">
        <v>1478</v>
      </c>
      <c r="X1774" s="162" t="s">
        <v>2759</v>
      </c>
      <c r="AB1774" s="162" t="str">
        <f>UPPER(LEFT(A1774,3)&amp;YEAR(H1774)&amp;MONTH(H1774)&amp;DAY((H1774))&amp;LEFT(U1774,2)&amp;LEFT(V1774,2)&amp;LEFT(W1774,2))</f>
        <v>MOR20161212GRJE2È</v>
      </c>
      <c r="AC1774" s="162">
        <f>COUNTIF($AB$4:$AB$297,AB1774)</f>
        <v>0</v>
      </c>
      <c r="AD1774" s="162" t="str">
        <f>VLOOKUP(U1774,NIVEAUXADMIN!A:B,2,FALSE)</f>
        <v>HT08</v>
      </c>
      <c r="AE1774" s="162" t="str">
        <f>VLOOKUP(V1774,NIVEAUXADMIN!E:F,2,FALSE)</f>
        <v>HT08811</v>
      </c>
      <c r="AF1774" s="162" t="str">
        <f>VLOOKUP(W1774,NIVEAUXADMIN!I:J,2,FALSE)</f>
        <v>HT08811-02</v>
      </c>
      <c r="AG1774" s="162">
        <f>IF(SUMPRODUCT(($A$4:$A1774=A1774)*($V$4:$V1774=V1774))&gt;1,0,1)</f>
        <v>0</v>
      </c>
    </row>
    <row r="1775" spans="1:33" s="162" customFormat="1" ht="15" customHeight="1">
      <c r="A1775" s="162" t="s">
        <v>2516</v>
      </c>
      <c r="B1775" s="162" t="s">
        <v>2516</v>
      </c>
      <c r="C1775" s="162" t="s">
        <v>34</v>
      </c>
      <c r="D1775" s="162" t="s">
        <v>68</v>
      </c>
      <c r="E1775" s="162" t="s">
        <v>48</v>
      </c>
      <c r="F1775" s="162" t="s">
        <v>16</v>
      </c>
      <c r="G1775" s="162" t="str">
        <f>CHOOSE(MONTH(H1775), "Janvier", "Fevrier", "Mars", "Avril", "Mai", "Juin", "Juillet", "Aout", "Septembre", "Octobre", "Novembre", "Decembre")</f>
        <v>Decembre</v>
      </c>
      <c r="H1775" s="153">
        <v>42716</v>
      </c>
      <c r="I1775" s="84" t="s">
        <v>1051</v>
      </c>
      <c r="J1775" s="162" t="s">
        <v>1052</v>
      </c>
      <c r="K1775" s="162" t="s">
        <v>1057</v>
      </c>
      <c r="L1775" s="72"/>
      <c r="M1775" s="80" t="str">
        <f>IFERROR(VLOOKUP(K1775,REFERENCES!R:S,2,FALSE),"")</f>
        <v>Nombre</v>
      </c>
      <c r="N1775" s="75">
        <v>250</v>
      </c>
      <c r="O1775" s="75"/>
      <c r="P1775" s="75"/>
      <c r="Q1775" s="75"/>
      <c r="R1775" s="79"/>
      <c r="S1775" s="75">
        <v>250</v>
      </c>
      <c r="U1775" s="162" t="s">
        <v>17</v>
      </c>
      <c r="V1775" s="162" t="s">
        <v>18</v>
      </c>
      <c r="W1775" s="86" t="s">
        <v>1478</v>
      </c>
      <c r="X1775" s="162" t="s">
        <v>2759</v>
      </c>
      <c r="AB1775" s="162" t="str">
        <f>UPPER(LEFT(A1775,3)&amp;YEAR(H1775)&amp;MONTH(H1775)&amp;DAY((H1775))&amp;LEFT(U1775,2)&amp;LEFT(V1775,2)&amp;LEFT(W1775,2))</f>
        <v>MOR20161212GRJE2È</v>
      </c>
      <c r="AC1775" s="162">
        <f>COUNTIF($AB$4:$AB$297,AB1775)</f>
        <v>0</v>
      </c>
      <c r="AD1775" s="162" t="str">
        <f>VLOOKUP(U1775,NIVEAUXADMIN!A:B,2,FALSE)</f>
        <v>HT08</v>
      </c>
      <c r="AE1775" s="162" t="str">
        <f>VLOOKUP(V1775,NIVEAUXADMIN!E:F,2,FALSE)</f>
        <v>HT08811</v>
      </c>
      <c r="AF1775" s="162" t="str">
        <f>VLOOKUP(W1775,NIVEAUXADMIN!I:J,2,FALSE)</f>
        <v>HT08811-02</v>
      </c>
      <c r="AG1775" s="162">
        <f>IF(SUMPRODUCT(($A$4:$A1775=A1775)*($V$4:$V1775=V1775))&gt;1,0,1)</f>
        <v>0</v>
      </c>
    </row>
    <row r="1776" spans="1:33" s="162" customFormat="1" ht="15" customHeight="1">
      <c r="A1776" s="162" t="s">
        <v>2711</v>
      </c>
      <c r="B1776" s="162" t="s">
        <v>1188</v>
      </c>
      <c r="C1776" s="162" t="s">
        <v>34</v>
      </c>
      <c r="D1776" s="162" t="s">
        <v>68</v>
      </c>
      <c r="E1776" s="162" t="s">
        <v>48</v>
      </c>
      <c r="F1776" s="162" t="s">
        <v>16</v>
      </c>
      <c r="G1776" s="162" t="str">
        <f>CHOOSE(MONTH(H1776), "Janvier", "Fevrier", "Mars", "Avril", "Mai", "Juin", "Juillet", "Aout", "Septembre", "Octobre", "Novembre", "Decembre")</f>
        <v>Novembre</v>
      </c>
      <c r="H1776" s="153">
        <v>42704</v>
      </c>
      <c r="I1776" s="84" t="s">
        <v>1051</v>
      </c>
      <c r="J1776" s="162" t="s">
        <v>1052</v>
      </c>
      <c r="K1776" s="162" t="s">
        <v>1054</v>
      </c>
      <c r="L1776" s="72" t="s">
        <v>2495</v>
      </c>
      <c r="M1776" s="80" t="str">
        <f>IFERROR(VLOOKUP(K1776,REFERENCES!R:S,2,FALSE),"")</f>
        <v>Nombre</v>
      </c>
      <c r="N1776" s="75">
        <v>1250</v>
      </c>
      <c r="O1776" s="75"/>
      <c r="P1776" s="75"/>
      <c r="Q1776" s="75"/>
      <c r="R1776" s="79"/>
      <c r="S1776" s="75">
        <v>2500</v>
      </c>
      <c r="U1776" s="162" t="s">
        <v>153</v>
      </c>
      <c r="V1776" s="162" t="s">
        <v>308</v>
      </c>
      <c r="W1776" s="86" t="s">
        <v>1669</v>
      </c>
      <c r="AB1776" s="162" t="str">
        <f>UPPER(LEFT(A1776,3)&amp;YEAR(H1776)&amp;MONTH(H1776)&amp;DAY((H1776))&amp;LEFT(U1776,2)&amp;LEFT(V1776,2)&amp;LEFT(W1776,2))</f>
        <v>MOU20161130NIPL4È</v>
      </c>
      <c r="AC1776" s="162">
        <f>COUNTIF($AB$4:$AB$297,AB1776)</f>
        <v>0</v>
      </c>
      <c r="AD1776" s="162" t="str">
        <f>VLOOKUP(U1776,NIVEAUXADMIN!A:B,2,FALSE)</f>
        <v>HT10</v>
      </c>
      <c r="AE1776" s="162" t="str">
        <f>VLOOKUP(V1776,NIVEAUXADMIN!E:F,2,FALSE)</f>
        <v>HT101025</v>
      </c>
      <c r="AF1776" s="162" t="str">
        <f>VLOOKUP(W1776,NIVEAUXADMIN!I:J,2,FALSE)</f>
        <v>HT101025-03</v>
      </c>
      <c r="AG1776" s="162">
        <f>IF(SUMPRODUCT(($A$4:$A1776=A1776)*($V$4:$V1776=V1776))&gt;1,0,1)</f>
        <v>1</v>
      </c>
    </row>
    <row r="1777" spans="1:33" s="162" customFormat="1" ht="15" customHeight="1">
      <c r="A1777" s="162" t="s">
        <v>2711</v>
      </c>
      <c r="B1777" s="162" t="s">
        <v>1188</v>
      </c>
      <c r="C1777" s="162" t="s">
        <v>34</v>
      </c>
      <c r="D1777" s="162" t="s">
        <v>68</v>
      </c>
      <c r="E1777" s="162" t="s">
        <v>48</v>
      </c>
      <c r="F1777" s="162" t="s">
        <v>16</v>
      </c>
      <c r="G1777" s="162" t="str">
        <f>CHOOSE(MONTH(H1777), "Janvier", "Fevrier", "Mars", "Avril", "Mai", "Juin", "Juillet", "Aout", "Septembre", "Octobre", "Novembre", "Decembre")</f>
        <v>Novembre</v>
      </c>
      <c r="H1777" s="153">
        <v>42704</v>
      </c>
      <c r="I1777" s="84" t="s">
        <v>1051</v>
      </c>
      <c r="J1777" s="162" t="s">
        <v>1052</v>
      </c>
      <c r="K1777" s="162" t="s">
        <v>1062</v>
      </c>
      <c r="L1777" s="72" t="s">
        <v>2496</v>
      </c>
      <c r="M1777" s="80" t="str">
        <f>IFERROR(VLOOKUP(K1777,REFERENCES!R:S,2,FALSE),"")</f>
        <v>Nombre</v>
      </c>
      <c r="N1777" s="75">
        <v>1250</v>
      </c>
      <c r="O1777" s="75"/>
      <c r="P1777" s="75"/>
      <c r="Q1777" s="75"/>
      <c r="R1777" s="79"/>
      <c r="S1777" s="75">
        <v>1250</v>
      </c>
      <c r="U1777" s="162" t="s">
        <v>153</v>
      </c>
      <c r="V1777" s="162" t="s">
        <v>308</v>
      </c>
      <c r="W1777" s="86" t="s">
        <v>1669</v>
      </c>
      <c r="AB1777" s="162" t="str">
        <f>UPPER(LEFT(A1777,3)&amp;YEAR(H1777)&amp;MONTH(H1777)&amp;DAY((H1777))&amp;LEFT(U1777,2)&amp;LEFT(V1777,2)&amp;LEFT(W1777,2))</f>
        <v>MOU20161130NIPL4È</v>
      </c>
      <c r="AC1777" s="162">
        <f>COUNTIF($AB$4:$AB$297,AB1777)</f>
        <v>0</v>
      </c>
      <c r="AD1777" s="162" t="str">
        <f>VLOOKUP(U1777,NIVEAUXADMIN!A:B,2,FALSE)</f>
        <v>HT10</v>
      </c>
      <c r="AE1777" s="162" t="str">
        <f>VLOOKUP(V1777,NIVEAUXADMIN!E:F,2,FALSE)</f>
        <v>HT101025</v>
      </c>
      <c r="AF1777" s="162" t="str">
        <f>VLOOKUP(W1777,NIVEAUXADMIN!I:J,2,FALSE)</f>
        <v>HT101025-03</v>
      </c>
      <c r="AG1777" s="162">
        <f>IF(SUMPRODUCT(($A$4:$A1777=A1777)*($V$4:$V1777=V1777))&gt;1,0,1)</f>
        <v>0</v>
      </c>
    </row>
    <row r="1778" spans="1:33" s="162" customFormat="1" ht="15" customHeight="1">
      <c r="A1778" s="162" t="s">
        <v>2711</v>
      </c>
      <c r="B1778" s="162" t="s">
        <v>1188</v>
      </c>
      <c r="C1778" s="162" t="s">
        <v>34</v>
      </c>
      <c r="D1778" s="162" t="s">
        <v>68</v>
      </c>
      <c r="E1778" s="162" t="s">
        <v>48</v>
      </c>
      <c r="F1778" s="162" t="s">
        <v>16</v>
      </c>
      <c r="G1778" s="162" t="str">
        <f>CHOOSE(MONTH(H1778), "Janvier", "Fevrier", "Mars", "Avril", "Mai", "Juin", "Juillet", "Aout", "Septembre", "Octobre", "Novembre", "Decembre")</f>
        <v>Novembre</v>
      </c>
      <c r="H1778" s="153">
        <v>42704</v>
      </c>
      <c r="I1778" s="84" t="s">
        <v>1051</v>
      </c>
      <c r="J1778" s="162" t="s">
        <v>1052</v>
      </c>
      <c r="K1778" s="162" t="s">
        <v>1063</v>
      </c>
      <c r="L1778" s="72" t="s">
        <v>2498</v>
      </c>
      <c r="M1778" s="80" t="str">
        <f>IFERROR(VLOOKUP(K1778,REFERENCES!R:S,2,FALSE),"")</f>
        <v>Nombre</v>
      </c>
      <c r="N1778" s="75">
        <v>1250</v>
      </c>
      <c r="O1778" s="75"/>
      <c r="P1778" s="75"/>
      <c r="Q1778" s="75"/>
      <c r="R1778" s="79"/>
      <c r="S1778" s="75">
        <v>1250</v>
      </c>
      <c r="U1778" s="162" t="s">
        <v>153</v>
      </c>
      <c r="V1778" s="162" t="s">
        <v>308</v>
      </c>
      <c r="W1778" s="86" t="s">
        <v>1674</v>
      </c>
      <c r="AB1778" s="162" t="str">
        <f>UPPER(LEFT(A1778,3)&amp;YEAR(H1778)&amp;MONTH(H1778)&amp;DAY((H1778))&amp;LEFT(U1778,2)&amp;LEFT(V1778,2)&amp;LEFT(W1778,2))</f>
        <v>MOU20161130NIPL5È</v>
      </c>
      <c r="AC1778" s="162">
        <f>COUNTIF($AB$4:$AB$297,AB1778)</f>
        <v>0</v>
      </c>
      <c r="AD1778" s="162" t="str">
        <f>VLOOKUP(U1778,NIVEAUXADMIN!A:B,2,FALSE)</f>
        <v>HT10</v>
      </c>
      <c r="AE1778" s="162" t="str">
        <f>VLOOKUP(V1778,NIVEAUXADMIN!E:F,2,FALSE)</f>
        <v>HT101025</v>
      </c>
      <c r="AF1778" s="162" t="str">
        <f>VLOOKUP(W1778,NIVEAUXADMIN!I:J,2,FALSE)</f>
        <v>HT101025-02</v>
      </c>
      <c r="AG1778" s="162">
        <f>IF(SUMPRODUCT(($A$4:$A1778=A1778)*($V$4:$V1778=V1778))&gt;1,0,1)</f>
        <v>0</v>
      </c>
    </row>
    <row r="1779" spans="1:33" s="162" customFormat="1" ht="15" customHeight="1">
      <c r="A1779" s="162" t="s">
        <v>2711</v>
      </c>
      <c r="B1779" s="162" t="s">
        <v>1188</v>
      </c>
      <c r="C1779" s="162" t="s">
        <v>34</v>
      </c>
      <c r="D1779" s="162" t="s">
        <v>68</v>
      </c>
      <c r="E1779" s="162" t="s">
        <v>48</v>
      </c>
      <c r="F1779" s="162" t="s">
        <v>16</v>
      </c>
      <c r="G1779" s="162" t="str">
        <f>CHOOSE(MONTH(H1779), "Janvier", "Fevrier", "Mars", "Avril", "Mai", "Juin", "Juillet", "Aout", "Septembre", "Octobre", "Novembre", "Decembre")</f>
        <v>Novembre</v>
      </c>
      <c r="H1779" s="153">
        <v>42704</v>
      </c>
      <c r="I1779" s="84" t="s">
        <v>1051</v>
      </c>
      <c r="J1779" s="162" t="s">
        <v>1052</v>
      </c>
      <c r="K1779" s="162" t="s">
        <v>1057</v>
      </c>
      <c r="L1779" s="72" t="s">
        <v>2495</v>
      </c>
      <c r="M1779" s="80" t="str">
        <f>IFERROR(VLOOKUP(K1779,REFERENCES!R:S,2,FALSE),"")</f>
        <v>Nombre</v>
      </c>
      <c r="N1779" s="75">
        <v>805</v>
      </c>
      <c r="O1779" s="75"/>
      <c r="P1779" s="75"/>
      <c r="Q1779" s="75"/>
      <c r="R1779" s="79"/>
      <c r="S1779" s="75">
        <v>805</v>
      </c>
      <c r="U1779" s="162" t="s">
        <v>153</v>
      </c>
      <c r="V1779" s="162" t="s">
        <v>308</v>
      </c>
      <c r="W1779" s="86" t="s">
        <v>1674</v>
      </c>
      <c r="AB1779" s="162" t="str">
        <f>UPPER(LEFT(A1779,3)&amp;YEAR(H1779)&amp;MONTH(H1779)&amp;DAY((H1779))&amp;LEFT(U1779,2)&amp;LEFT(V1779,2)&amp;LEFT(W1779,2))</f>
        <v>MOU20161130NIPL5È</v>
      </c>
      <c r="AC1779" s="162">
        <f>COUNTIF($AB$4:$AB$297,AB1779)</f>
        <v>0</v>
      </c>
      <c r="AD1779" s="162" t="str">
        <f>VLOOKUP(U1779,NIVEAUXADMIN!A:B,2,FALSE)</f>
        <v>HT10</v>
      </c>
      <c r="AE1779" s="162" t="str">
        <f>VLOOKUP(V1779,NIVEAUXADMIN!E:F,2,FALSE)</f>
        <v>HT101025</v>
      </c>
      <c r="AF1779" s="162" t="str">
        <f>VLOOKUP(W1779,NIVEAUXADMIN!I:J,2,FALSE)</f>
        <v>HT101025-02</v>
      </c>
      <c r="AG1779" s="162">
        <f>IF(SUMPRODUCT(($A$4:$A1779=A1779)*($V$4:$V1779=V1779))&gt;1,0,1)</f>
        <v>0</v>
      </c>
    </row>
    <row r="1780" spans="1:33" s="162" customFormat="1" ht="15" customHeight="1">
      <c r="A1780" s="162" t="s">
        <v>2711</v>
      </c>
      <c r="B1780" s="162" t="s">
        <v>1188</v>
      </c>
      <c r="C1780" s="162" t="s">
        <v>34</v>
      </c>
      <c r="D1780" s="162" t="s">
        <v>68</v>
      </c>
      <c r="E1780" s="162" t="s">
        <v>48</v>
      </c>
      <c r="F1780" s="162" t="s">
        <v>16</v>
      </c>
      <c r="G1780" s="162" t="str">
        <f>CHOOSE(MONTH(H1780), "Janvier", "Fevrier", "Mars", "Avril", "Mai", "Juin", "Juillet", "Aout", "Septembre", "Octobre", "Novembre", "Decembre")</f>
        <v>Novembre</v>
      </c>
      <c r="H1780" s="153">
        <v>42704</v>
      </c>
      <c r="I1780" s="84" t="s">
        <v>1051</v>
      </c>
      <c r="J1780" s="162" t="s">
        <v>1052</v>
      </c>
      <c r="K1780" s="162" t="s">
        <v>1057</v>
      </c>
      <c r="L1780" s="72" t="s">
        <v>2495</v>
      </c>
      <c r="M1780" s="80" t="str">
        <f>IFERROR(VLOOKUP(K1780,REFERENCES!R:S,2,FALSE),"")</f>
        <v>Nombre</v>
      </c>
      <c r="N1780" s="75">
        <v>804</v>
      </c>
      <c r="O1780" s="75"/>
      <c r="P1780" s="75"/>
      <c r="Q1780" s="75"/>
      <c r="R1780" s="79"/>
      <c r="S1780" s="75">
        <v>804</v>
      </c>
      <c r="U1780" s="162" t="s">
        <v>153</v>
      </c>
      <c r="V1780" s="162" t="s">
        <v>308</v>
      </c>
      <c r="W1780" s="86" t="s">
        <v>1669</v>
      </c>
      <c r="AB1780" s="162" t="str">
        <f>UPPER(LEFT(A1780,3)&amp;YEAR(H1780)&amp;MONTH(H1780)&amp;DAY((H1780))&amp;LEFT(U1780,2)&amp;LEFT(V1780,2)&amp;LEFT(W1780,2))</f>
        <v>MOU20161130NIPL4È</v>
      </c>
      <c r="AC1780" s="162">
        <f>COUNTIF($AB$4:$AB$297,AB1780)</f>
        <v>0</v>
      </c>
      <c r="AD1780" s="162" t="str">
        <f>VLOOKUP(U1780,NIVEAUXADMIN!A:B,2,FALSE)</f>
        <v>HT10</v>
      </c>
      <c r="AE1780" s="162" t="str">
        <f>VLOOKUP(V1780,NIVEAUXADMIN!E:F,2,FALSE)</f>
        <v>HT101025</v>
      </c>
      <c r="AF1780" s="162" t="str">
        <f>VLOOKUP(W1780,NIVEAUXADMIN!I:J,2,FALSE)</f>
        <v>HT101025-03</v>
      </c>
      <c r="AG1780" s="162">
        <f>IF(SUMPRODUCT(($A$4:$A1780=A1780)*($V$4:$V1780=V1780))&gt;1,0,1)</f>
        <v>0</v>
      </c>
    </row>
    <row r="1781" spans="1:33" s="162" customFormat="1" ht="15" customHeight="1">
      <c r="A1781" s="162" t="s">
        <v>2711</v>
      </c>
      <c r="B1781" s="162" t="s">
        <v>1188</v>
      </c>
      <c r="C1781" s="162" t="s">
        <v>34</v>
      </c>
      <c r="D1781" s="162" t="s">
        <v>68</v>
      </c>
      <c r="E1781" s="162" t="s">
        <v>48</v>
      </c>
      <c r="F1781" s="162" t="s">
        <v>16</v>
      </c>
      <c r="G1781" s="162" t="str">
        <f>CHOOSE(MONTH(H1781), "Janvier", "Fevrier", "Mars", "Avril", "Mai", "Juin", "Juillet", "Aout", "Septembre", "Octobre", "Novembre", "Decembre")</f>
        <v>Janvier</v>
      </c>
      <c r="H1781" s="153">
        <v>42741</v>
      </c>
      <c r="I1781" s="84" t="s">
        <v>1049</v>
      </c>
      <c r="J1781" s="162" t="s">
        <v>1053</v>
      </c>
      <c r="K1781" s="162" t="s">
        <v>1048</v>
      </c>
      <c r="L1781" s="72" t="s">
        <v>2495</v>
      </c>
      <c r="M1781" s="80" t="str">
        <f>IFERROR(VLOOKUP(K1781,REFERENCES!R:S,2,FALSE),"")</f>
        <v>Nombre</v>
      </c>
      <c r="N1781" s="75">
        <v>500</v>
      </c>
      <c r="O1781" s="75"/>
      <c r="P1781" s="75"/>
      <c r="Q1781" s="75"/>
      <c r="R1781" s="79"/>
      <c r="S1781" s="75">
        <v>500</v>
      </c>
      <c r="U1781" s="162" t="s">
        <v>153</v>
      </c>
      <c r="V1781" s="162" t="s">
        <v>308</v>
      </c>
      <c r="W1781" s="86" t="s">
        <v>1669</v>
      </c>
      <c r="AB1781" s="162" t="str">
        <f>UPPER(LEFT(A1781,3)&amp;YEAR(H1781)&amp;MONTH(H1781)&amp;DAY((H1781))&amp;LEFT(U1781,2)&amp;LEFT(V1781,2)&amp;LEFT(W1781,2))</f>
        <v>MOU201716NIPL4È</v>
      </c>
      <c r="AC1781" s="162">
        <f>COUNTIF($AB$4:$AB$297,AB1781)</f>
        <v>0</v>
      </c>
      <c r="AD1781" s="162" t="str">
        <f>VLOOKUP(U1781,NIVEAUXADMIN!A:B,2,FALSE)</f>
        <v>HT10</v>
      </c>
      <c r="AE1781" s="162" t="str">
        <f>VLOOKUP(V1781,NIVEAUXADMIN!E:F,2,FALSE)</f>
        <v>HT101025</v>
      </c>
      <c r="AF1781" s="162" t="str">
        <f>VLOOKUP(W1781,NIVEAUXADMIN!I:J,2,FALSE)</f>
        <v>HT101025-03</v>
      </c>
      <c r="AG1781" s="162">
        <f>IF(SUMPRODUCT(($A$4:$A1781=A1781)*($V$4:$V1781=V1781))&gt;1,0,1)</f>
        <v>0</v>
      </c>
    </row>
    <row r="1782" spans="1:33" s="162" customFormat="1" ht="15" customHeight="1">
      <c r="A1782" s="162" t="s">
        <v>2711</v>
      </c>
      <c r="B1782" s="162" t="s">
        <v>1188</v>
      </c>
      <c r="C1782" s="162" t="s">
        <v>34</v>
      </c>
      <c r="D1782" s="162" t="s">
        <v>68</v>
      </c>
      <c r="E1782" s="162" t="s">
        <v>48</v>
      </c>
      <c r="F1782" s="162" t="s">
        <v>16</v>
      </c>
      <c r="G1782" s="162" t="str">
        <f>CHOOSE(MONTH(H1782), "Janvier", "Fevrier", "Mars", "Avril", "Mai", "Juin", "Juillet", "Aout", "Septembre", "Octobre", "Novembre", "Decembre")</f>
        <v>Novembre</v>
      </c>
      <c r="H1782" s="153">
        <v>42704</v>
      </c>
      <c r="I1782" s="84" t="s">
        <v>1051</v>
      </c>
      <c r="J1782" s="162" t="s">
        <v>1052</v>
      </c>
      <c r="K1782" s="162" t="s">
        <v>1054</v>
      </c>
      <c r="L1782" s="72" t="s">
        <v>2495</v>
      </c>
      <c r="M1782" s="80" t="str">
        <f>IFERROR(VLOOKUP(K1782,REFERENCES!R:S,2,FALSE),"")</f>
        <v>Nombre</v>
      </c>
      <c r="N1782" s="75">
        <v>1250</v>
      </c>
      <c r="O1782" s="75"/>
      <c r="P1782" s="75"/>
      <c r="Q1782" s="75"/>
      <c r="R1782" s="79"/>
      <c r="S1782" s="75">
        <v>1250</v>
      </c>
      <c r="U1782" s="162" t="s">
        <v>153</v>
      </c>
      <c r="V1782" s="162" t="s">
        <v>308</v>
      </c>
      <c r="W1782" s="86" t="s">
        <v>1674</v>
      </c>
      <c r="AB1782" s="162" t="str">
        <f>UPPER(LEFT(A1782,3)&amp;YEAR(H1782)&amp;MONTH(H1782)&amp;DAY((H1782))&amp;LEFT(U1782,2)&amp;LEFT(V1782,2)&amp;LEFT(W1782,2))</f>
        <v>MOU20161130NIPL5È</v>
      </c>
      <c r="AC1782" s="162">
        <f>COUNTIF($AB$4:$AB$297,AB1782)</f>
        <v>0</v>
      </c>
      <c r="AD1782" s="162" t="str">
        <f>VLOOKUP(U1782,NIVEAUXADMIN!A:B,2,FALSE)</f>
        <v>HT10</v>
      </c>
      <c r="AE1782" s="162" t="str">
        <f>VLOOKUP(V1782,NIVEAUXADMIN!E:F,2,FALSE)</f>
        <v>HT101025</v>
      </c>
      <c r="AF1782" s="162" t="str">
        <f>VLOOKUP(W1782,NIVEAUXADMIN!I:J,2,FALSE)</f>
        <v>HT101025-02</v>
      </c>
      <c r="AG1782" s="162">
        <f>IF(SUMPRODUCT(($A$4:$A1782=A1782)*($V$4:$V1782=V1782))&gt;1,0,1)</f>
        <v>0</v>
      </c>
    </row>
    <row r="1783" spans="1:33" s="162" customFormat="1" ht="15" customHeight="1">
      <c r="A1783" s="162" t="s">
        <v>2711</v>
      </c>
      <c r="B1783" s="162" t="s">
        <v>1188</v>
      </c>
      <c r="C1783" s="162" t="s">
        <v>34</v>
      </c>
      <c r="D1783" s="162" t="s">
        <v>68</v>
      </c>
      <c r="E1783" s="162" t="s">
        <v>48</v>
      </c>
      <c r="F1783" s="162" t="s">
        <v>16</v>
      </c>
      <c r="G1783" s="162" t="str">
        <f>CHOOSE(MONTH(H1783), "Janvier", "Fevrier", "Mars", "Avril", "Mai", "Juin", "Juillet", "Aout", "Septembre", "Octobre", "Novembre", "Decembre")</f>
        <v>Novembre</v>
      </c>
      <c r="H1783" s="153">
        <v>42704</v>
      </c>
      <c r="I1783" s="84" t="s">
        <v>1051</v>
      </c>
      <c r="J1783" s="162" t="s">
        <v>1052</v>
      </c>
      <c r="K1783" s="162" t="s">
        <v>1062</v>
      </c>
      <c r="L1783" s="72" t="s">
        <v>2496</v>
      </c>
      <c r="M1783" s="80" t="str">
        <f>IFERROR(VLOOKUP(K1783,REFERENCES!R:S,2,FALSE),"")</f>
        <v>Nombre</v>
      </c>
      <c r="N1783" s="75">
        <v>1250</v>
      </c>
      <c r="O1783" s="75"/>
      <c r="P1783" s="75"/>
      <c r="Q1783" s="75"/>
      <c r="R1783" s="79"/>
      <c r="S1783" s="75">
        <v>1250</v>
      </c>
      <c r="U1783" s="162" t="s">
        <v>153</v>
      </c>
      <c r="V1783" s="162" t="s">
        <v>308</v>
      </c>
      <c r="W1783" s="86" t="s">
        <v>1674</v>
      </c>
      <c r="AB1783" s="162" t="str">
        <f>UPPER(LEFT(A1783,3)&amp;YEAR(H1783)&amp;MONTH(H1783)&amp;DAY((H1783))&amp;LEFT(U1783,2)&amp;LEFT(V1783,2)&amp;LEFT(W1783,2))</f>
        <v>MOU20161130NIPL5È</v>
      </c>
      <c r="AC1783" s="162">
        <f>COUNTIF($AB$4:$AB$297,AB1783)</f>
        <v>0</v>
      </c>
      <c r="AD1783" s="162" t="str">
        <f>VLOOKUP(U1783,NIVEAUXADMIN!A:B,2,FALSE)</f>
        <v>HT10</v>
      </c>
      <c r="AE1783" s="162" t="str">
        <f>VLOOKUP(V1783,NIVEAUXADMIN!E:F,2,FALSE)</f>
        <v>HT101025</v>
      </c>
      <c r="AF1783" s="162" t="str">
        <f>VLOOKUP(W1783,NIVEAUXADMIN!I:J,2,FALSE)</f>
        <v>HT101025-02</v>
      </c>
      <c r="AG1783" s="162">
        <f>IF(SUMPRODUCT(($A$4:$A1783=A1783)*($V$4:$V1783=V1783))&gt;1,0,1)</f>
        <v>0</v>
      </c>
    </row>
    <row r="1784" spans="1:33" s="162" customFormat="1" ht="15" customHeight="1">
      <c r="A1784" s="162" t="s">
        <v>2711</v>
      </c>
      <c r="B1784" s="162" t="s">
        <v>1188</v>
      </c>
      <c r="C1784" s="162" t="s">
        <v>34</v>
      </c>
      <c r="D1784" s="162" t="s">
        <v>68</v>
      </c>
      <c r="E1784" s="162" t="s">
        <v>48</v>
      </c>
      <c r="F1784" s="162" t="s">
        <v>16</v>
      </c>
      <c r="G1784" s="162" t="str">
        <f>CHOOSE(MONTH(H1784), "Janvier", "Fevrier", "Mars", "Avril", "Mai", "Juin", "Juillet", "Aout", "Septembre", "Octobre", "Novembre", "Decembre")</f>
        <v>Novembre</v>
      </c>
      <c r="H1784" s="153">
        <v>42704</v>
      </c>
      <c r="I1784" s="84" t="s">
        <v>1051</v>
      </c>
      <c r="J1784" s="162" t="s">
        <v>1052</v>
      </c>
      <c r="K1784" s="162" t="s">
        <v>1063</v>
      </c>
      <c r="L1784" s="72" t="s">
        <v>2498</v>
      </c>
      <c r="M1784" s="80" t="str">
        <f>IFERROR(VLOOKUP(K1784,REFERENCES!R:S,2,FALSE),"")</f>
        <v>Nombre</v>
      </c>
      <c r="N1784" s="75">
        <v>1250</v>
      </c>
      <c r="O1784" s="75"/>
      <c r="P1784" s="75"/>
      <c r="Q1784" s="75"/>
      <c r="R1784" s="79"/>
      <c r="S1784" s="75">
        <v>1250</v>
      </c>
      <c r="U1784" s="162" t="s">
        <v>153</v>
      </c>
      <c r="V1784" s="162" t="s">
        <v>308</v>
      </c>
      <c r="W1784" s="86" t="s">
        <v>1674</v>
      </c>
      <c r="AB1784" s="162" t="str">
        <f>UPPER(LEFT(A1784,3)&amp;YEAR(H1784)&amp;MONTH(H1784)&amp;DAY((H1784))&amp;LEFT(U1784,2)&amp;LEFT(V1784,2)&amp;LEFT(W1784,2))</f>
        <v>MOU20161130NIPL5È</v>
      </c>
      <c r="AC1784" s="162">
        <f>COUNTIF($AB$4:$AB$297,AB1784)</f>
        <v>0</v>
      </c>
      <c r="AD1784" s="162" t="str">
        <f>VLOOKUP(U1784,NIVEAUXADMIN!A:B,2,FALSE)</f>
        <v>HT10</v>
      </c>
      <c r="AE1784" s="162" t="str">
        <f>VLOOKUP(V1784,NIVEAUXADMIN!E:F,2,FALSE)</f>
        <v>HT101025</v>
      </c>
      <c r="AF1784" s="162" t="str">
        <f>VLOOKUP(W1784,NIVEAUXADMIN!I:J,2,FALSE)</f>
        <v>HT101025-02</v>
      </c>
      <c r="AG1784" s="162">
        <f>IF(SUMPRODUCT(($A$4:$A1784=A1784)*($V$4:$V1784=V1784))&gt;1,0,1)</f>
        <v>0</v>
      </c>
    </row>
    <row r="1785" spans="1:33" s="162" customFormat="1" ht="15" customHeight="1">
      <c r="A1785" s="162" t="s">
        <v>2711</v>
      </c>
      <c r="B1785" s="162" t="s">
        <v>1188</v>
      </c>
      <c r="C1785" s="162" t="s">
        <v>34</v>
      </c>
      <c r="D1785" s="162" t="s">
        <v>68</v>
      </c>
      <c r="E1785" s="162" t="s">
        <v>48</v>
      </c>
      <c r="F1785" s="162" t="s">
        <v>16</v>
      </c>
      <c r="G1785" s="162" t="str">
        <f>CHOOSE(MONTH(H1785), "Janvier", "Fevrier", "Mars", "Avril", "Mai", "Juin", "Juillet", "Aout", "Septembre", "Octobre", "Novembre", "Decembre")</f>
        <v>Janvier</v>
      </c>
      <c r="H1785" s="153">
        <v>42741</v>
      </c>
      <c r="I1785" s="84" t="s">
        <v>1049</v>
      </c>
      <c r="J1785" s="162" t="s">
        <v>1053</v>
      </c>
      <c r="K1785" s="162" t="s">
        <v>1048</v>
      </c>
      <c r="L1785" s="72" t="s">
        <v>2495</v>
      </c>
      <c r="M1785" s="80" t="str">
        <f>IFERROR(VLOOKUP(K1785,REFERENCES!R:S,2,FALSE),"")</f>
        <v>Nombre</v>
      </c>
      <c r="N1785" s="75">
        <v>500</v>
      </c>
      <c r="O1785" s="75"/>
      <c r="P1785" s="75"/>
      <c r="Q1785" s="75"/>
      <c r="R1785" s="79"/>
      <c r="S1785" s="75">
        <v>500</v>
      </c>
      <c r="U1785" s="162" t="s">
        <v>153</v>
      </c>
      <c r="V1785" s="162" t="s">
        <v>308</v>
      </c>
      <c r="W1785" s="86" t="s">
        <v>1674</v>
      </c>
      <c r="AB1785" s="162" t="str">
        <f>UPPER(LEFT(A1785,3)&amp;YEAR(H1785)&amp;MONTH(H1785)&amp;DAY((H1785))&amp;LEFT(U1785,2)&amp;LEFT(V1785,2)&amp;LEFT(W1785,2))</f>
        <v>MOU201716NIPL5È</v>
      </c>
      <c r="AC1785" s="162">
        <f>COUNTIF($AB$4:$AB$297,AB1785)</f>
        <v>0</v>
      </c>
      <c r="AD1785" s="162" t="str">
        <f>VLOOKUP(U1785,NIVEAUXADMIN!A:B,2,FALSE)</f>
        <v>HT10</v>
      </c>
      <c r="AE1785" s="162" t="str">
        <f>VLOOKUP(V1785,NIVEAUXADMIN!E:F,2,FALSE)</f>
        <v>HT101025</v>
      </c>
      <c r="AF1785" s="162" t="str">
        <f>VLOOKUP(W1785,NIVEAUXADMIN!I:J,2,FALSE)</f>
        <v>HT101025-02</v>
      </c>
      <c r="AG1785" s="162">
        <f>IF(SUMPRODUCT(($A$4:$A1785=A1785)*($V$4:$V1785=V1785))&gt;1,0,1)</f>
        <v>0</v>
      </c>
    </row>
    <row r="1786" spans="1:33" s="162" customFormat="1" ht="15" customHeight="1">
      <c r="A1786" s="162" t="s">
        <v>2711</v>
      </c>
      <c r="B1786" s="162" t="s">
        <v>1188</v>
      </c>
      <c r="C1786" s="162" t="s">
        <v>34</v>
      </c>
      <c r="F1786" s="162" t="s">
        <v>16</v>
      </c>
      <c r="G1786" s="162" t="str">
        <f>CHOOSE(MONTH(H1786), "Janvier", "Fevrier", "Mars", "Avril", "Mai", "Juin", "Juillet", "Aout", "Septembre", "Octobre", "Novembre", "Decembre")</f>
        <v>Janvier</v>
      </c>
      <c r="H1786" s="153">
        <v>42754</v>
      </c>
      <c r="I1786" s="84" t="s">
        <v>1051</v>
      </c>
      <c r="J1786" s="162" t="s">
        <v>1052</v>
      </c>
      <c r="K1786" s="162" t="s">
        <v>1054</v>
      </c>
      <c r="L1786" s="72" t="s">
        <v>2495</v>
      </c>
      <c r="M1786" s="80" t="str">
        <f>IFERROR(VLOOKUP(K1786,REFERENCES!R:S,2,FALSE),"")</f>
        <v>Nombre</v>
      </c>
      <c r="N1786" s="75">
        <v>580</v>
      </c>
      <c r="O1786" s="75"/>
      <c r="P1786" s="75"/>
      <c r="Q1786" s="75"/>
      <c r="R1786" s="79"/>
      <c r="S1786" s="75">
        <v>580</v>
      </c>
      <c r="U1786" s="162" t="s">
        <v>20</v>
      </c>
      <c r="V1786" s="162" t="s">
        <v>542</v>
      </c>
      <c r="W1786" s="86" t="s">
        <v>1535</v>
      </c>
      <c r="AB1786" s="162" t="str">
        <f>UPPER(LEFT(A1786,3)&amp;YEAR(H1786)&amp;MONTH(H1786)&amp;DAY((H1786))&amp;LEFT(U1786,2)&amp;LEFT(V1786,2)&amp;LEFT(W1786,2))</f>
        <v>MOU2017119SURO3È</v>
      </c>
      <c r="AC1786" s="162">
        <f>COUNTIF($AB$4:$AB$297,AB1786)</f>
        <v>0</v>
      </c>
      <c r="AD1786" s="162" t="str">
        <f>VLOOKUP(U1786,NIVEAUXADMIN!A:B,2,FALSE)</f>
        <v>HT07</v>
      </c>
      <c r="AE1786" s="162" t="str">
        <f>VLOOKUP(V1786,NIVEAUXADMIN!E:F,2,FALSE)</f>
        <v>HT07743</v>
      </c>
      <c r="AF1786" s="162" t="str">
        <f>VLOOKUP(W1786,NIVEAUXADMIN!I:J,2,FALSE)</f>
        <v>HT07743-03</v>
      </c>
      <c r="AG1786" s="162">
        <f>IF(SUMPRODUCT(($A$4:$A1786=A1786)*($V$4:$V1786=V1786))&gt;1,0,1)</f>
        <v>1</v>
      </c>
    </row>
    <row r="1787" spans="1:33" s="162" customFormat="1" ht="15" customHeight="1">
      <c r="A1787" s="162" t="s">
        <v>2711</v>
      </c>
      <c r="B1787" s="162" t="s">
        <v>1188</v>
      </c>
      <c r="C1787" s="162" t="s">
        <v>34</v>
      </c>
      <c r="F1787" s="162" t="s">
        <v>16</v>
      </c>
      <c r="G1787" s="162" t="str">
        <f>CHOOSE(MONTH(H1787), "Janvier", "Fevrier", "Mars", "Avril", "Mai", "Juin", "Juillet", "Aout", "Septembre", "Octobre", "Novembre", "Decembre")</f>
        <v>Janvier</v>
      </c>
      <c r="H1787" s="153">
        <v>42754</v>
      </c>
      <c r="I1787" s="84" t="s">
        <v>1051</v>
      </c>
      <c r="J1787" s="162" t="s">
        <v>1052</v>
      </c>
      <c r="K1787" s="162" t="s">
        <v>1057</v>
      </c>
      <c r="L1787" s="72" t="s">
        <v>2495</v>
      </c>
      <c r="M1787" s="80" t="str">
        <f>IFERROR(VLOOKUP(K1787,REFERENCES!R:S,2,FALSE),"")</f>
        <v>Nombre</v>
      </c>
      <c r="N1787" s="75">
        <v>38</v>
      </c>
      <c r="O1787" s="75"/>
      <c r="P1787" s="75"/>
      <c r="Q1787" s="75"/>
      <c r="R1787" s="79"/>
      <c r="S1787" s="75">
        <v>38</v>
      </c>
      <c r="U1787" s="162" t="s">
        <v>20</v>
      </c>
      <c r="V1787" s="162" t="s">
        <v>542</v>
      </c>
      <c r="W1787" s="86" t="s">
        <v>1535</v>
      </c>
      <c r="AB1787" s="162" t="str">
        <f>UPPER(LEFT(A1787,3)&amp;YEAR(H1787)&amp;MONTH(H1787)&amp;DAY((H1787))&amp;LEFT(U1787,2)&amp;LEFT(V1787,2)&amp;LEFT(W1787,2))</f>
        <v>MOU2017119SURO3È</v>
      </c>
      <c r="AC1787" s="162">
        <f>COUNTIF($AB$4:$AB$297,AB1787)</f>
        <v>0</v>
      </c>
      <c r="AD1787" s="162" t="str">
        <f>VLOOKUP(U1787,NIVEAUXADMIN!A:B,2,FALSE)</f>
        <v>HT07</v>
      </c>
      <c r="AE1787" s="162" t="str">
        <f>VLOOKUP(V1787,NIVEAUXADMIN!E:F,2,FALSE)</f>
        <v>HT07743</v>
      </c>
      <c r="AF1787" s="162" t="str">
        <f>VLOOKUP(W1787,NIVEAUXADMIN!I:J,2,FALSE)</f>
        <v>HT07743-03</v>
      </c>
      <c r="AG1787" s="162">
        <f>IF(SUMPRODUCT(($A$4:$A1787=A1787)*($V$4:$V1787=V1787))&gt;1,0,1)</f>
        <v>0</v>
      </c>
    </row>
    <row r="1788" spans="1:33" s="162" customFormat="1" ht="15" customHeight="1">
      <c r="A1788" s="162" t="s">
        <v>2711</v>
      </c>
      <c r="B1788" s="162" t="s">
        <v>1188</v>
      </c>
      <c r="C1788" s="162" t="s">
        <v>34</v>
      </c>
      <c r="F1788" s="162" t="s">
        <v>16</v>
      </c>
      <c r="G1788" s="162" t="str">
        <f>CHOOSE(MONTH(H1788), "Janvier", "Fevrier", "Mars", "Avril", "Mai", "Juin", "Juillet", "Aout", "Septembre", "Octobre", "Novembre", "Decembre")</f>
        <v>Janvier</v>
      </c>
      <c r="H1788" s="153">
        <v>42754</v>
      </c>
      <c r="I1788" s="84" t="s">
        <v>1051</v>
      </c>
      <c r="J1788" s="162" t="s">
        <v>1052</v>
      </c>
      <c r="K1788" s="162" t="s">
        <v>1062</v>
      </c>
      <c r="L1788" s="72" t="s">
        <v>2495</v>
      </c>
      <c r="M1788" s="80" t="str">
        <f>IFERROR(VLOOKUP(K1788,REFERENCES!R:S,2,FALSE),"")</f>
        <v>Nombre</v>
      </c>
      <c r="N1788" s="75">
        <v>115</v>
      </c>
      <c r="O1788" s="75"/>
      <c r="P1788" s="75"/>
      <c r="Q1788" s="75"/>
      <c r="R1788" s="79"/>
      <c r="S1788" s="75">
        <v>115</v>
      </c>
      <c r="U1788" s="162" t="s">
        <v>20</v>
      </c>
      <c r="V1788" s="162" t="s">
        <v>542</v>
      </c>
      <c r="W1788" s="86" t="s">
        <v>1535</v>
      </c>
      <c r="AB1788" s="162" t="str">
        <f>UPPER(LEFT(A1788,3)&amp;YEAR(H1788)&amp;MONTH(H1788)&amp;DAY((H1788))&amp;LEFT(U1788,2)&amp;LEFT(V1788,2)&amp;LEFT(W1788,2))</f>
        <v>MOU2017119SURO3È</v>
      </c>
      <c r="AC1788" s="162">
        <f>COUNTIF($AB$4:$AB$297,AB1788)</f>
        <v>0</v>
      </c>
      <c r="AD1788" s="162" t="str">
        <f>VLOOKUP(U1788,NIVEAUXADMIN!A:B,2,FALSE)</f>
        <v>HT07</v>
      </c>
      <c r="AE1788" s="162" t="str">
        <f>VLOOKUP(V1788,NIVEAUXADMIN!E:F,2,FALSE)</f>
        <v>HT07743</v>
      </c>
      <c r="AF1788" s="162" t="str">
        <f>VLOOKUP(W1788,NIVEAUXADMIN!I:J,2,FALSE)</f>
        <v>HT07743-03</v>
      </c>
      <c r="AG1788" s="162">
        <f>IF(SUMPRODUCT(($A$4:$A1788=A1788)*($V$4:$V1788=V1788))&gt;1,0,1)</f>
        <v>0</v>
      </c>
    </row>
    <row r="1789" spans="1:33" s="162" customFormat="1" ht="15" customHeight="1">
      <c r="A1789" s="162" t="s">
        <v>2711</v>
      </c>
      <c r="B1789" s="162" t="s">
        <v>1188</v>
      </c>
      <c r="C1789" s="162" t="s">
        <v>34</v>
      </c>
      <c r="F1789" s="162" t="s">
        <v>16</v>
      </c>
      <c r="G1789" s="162" t="str">
        <f>CHOOSE(MONTH(H1789), "Janvier", "Fevrier", "Mars", "Avril", "Mai", "Juin", "Juillet", "Aout", "Septembre", "Octobre", "Novembre", "Decembre")</f>
        <v>Janvier</v>
      </c>
      <c r="H1789" s="153">
        <v>42754</v>
      </c>
      <c r="I1789" s="84" t="s">
        <v>1051</v>
      </c>
      <c r="J1789" s="162" t="s">
        <v>1052</v>
      </c>
      <c r="K1789" s="162" t="s">
        <v>1063</v>
      </c>
      <c r="L1789" s="72" t="s">
        <v>2495</v>
      </c>
      <c r="M1789" s="80" t="str">
        <f>IFERROR(VLOOKUP(K1789,REFERENCES!R:S,2,FALSE),"")</f>
        <v>Nombre</v>
      </c>
      <c r="N1789" s="75">
        <v>506</v>
      </c>
      <c r="O1789" s="75"/>
      <c r="P1789" s="75"/>
      <c r="Q1789" s="75"/>
      <c r="R1789" s="79"/>
      <c r="S1789" s="75">
        <v>506</v>
      </c>
      <c r="U1789" s="162" t="s">
        <v>20</v>
      </c>
      <c r="V1789" s="162" t="s">
        <v>542</v>
      </c>
      <c r="W1789" s="86" t="s">
        <v>1535</v>
      </c>
      <c r="AB1789" s="162" t="str">
        <f>UPPER(LEFT(A1789,3)&amp;YEAR(H1789)&amp;MONTH(H1789)&amp;DAY((H1789))&amp;LEFT(U1789,2)&amp;LEFT(V1789,2)&amp;LEFT(W1789,2))</f>
        <v>MOU2017119SURO3È</v>
      </c>
      <c r="AC1789" s="162">
        <f>COUNTIF($AB$4:$AB$297,AB1789)</f>
        <v>0</v>
      </c>
      <c r="AD1789" s="162" t="str">
        <f>VLOOKUP(U1789,NIVEAUXADMIN!A:B,2,FALSE)</f>
        <v>HT07</v>
      </c>
      <c r="AE1789" s="162" t="str">
        <f>VLOOKUP(V1789,NIVEAUXADMIN!E:F,2,FALSE)</f>
        <v>HT07743</v>
      </c>
      <c r="AF1789" s="162" t="str">
        <f>VLOOKUP(W1789,NIVEAUXADMIN!I:J,2,FALSE)</f>
        <v>HT07743-03</v>
      </c>
      <c r="AG1789" s="162">
        <f>IF(SUMPRODUCT(($A$4:$A1789=A1789)*($V$4:$V1789=V1789))&gt;1,0,1)</f>
        <v>0</v>
      </c>
    </row>
    <row r="1790" spans="1:33" s="162" customFormat="1" ht="15" customHeight="1">
      <c r="A1790" s="162" t="s">
        <v>2711</v>
      </c>
      <c r="B1790" s="162" t="s">
        <v>1188</v>
      </c>
      <c r="C1790" s="162" t="s">
        <v>34</v>
      </c>
      <c r="F1790" s="162" t="s">
        <v>16</v>
      </c>
      <c r="G1790" s="162" t="str">
        <f>CHOOSE(MONTH(H1790), "Janvier", "Fevrier", "Mars", "Avril", "Mai", "Juin", "Juillet", "Aout", "Septembre", "Octobre", "Novembre", "Decembre")</f>
        <v>Janvier</v>
      </c>
      <c r="H1790" s="153">
        <v>42754</v>
      </c>
      <c r="I1790" s="84" t="s">
        <v>1049</v>
      </c>
      <c r="J1790" s="162" t="s">
        <v>1053</v>
      </c>
      <c r="K1790" s="162" t="s">
        <v>1048</v>
      </c>
      <c r="L1790" s="72" t="s">
        <v>2495</v>
      </c>
      <c r="M1790" s="80" t="str">
        <f>IFERROR(VLOOKUP(K1790,REFERENCES!R:S,2,FALSE),"")</f>
        <v>Nombre</v>
      </c>
      <c r="N1790" s="75">
        <v>1200</v>
      </c>
      <c r="O1790" s="75"/>
      <c r="P1790" s="75"/>
      <c r="Q1790" s="75"/>
      <c r="R1790" s="79"/>
      <c r="S1790" s="75">
        <v>1200</v>
      </c>
      <c r="U1790" s="162" t="s">
        <v>20</v>
      </c>
      <c r="V1790" s="162" t="s">
        <v>542</v>
      </c>
      <c r="W1790" s="86" t="s">
        <v>1535</v>
      </c>
      <c r="AB1790" s="162" t="str">
        <f>UPPER(LEFT(A1790,3)&amp;YEAR(H1790)&amp;MONTH(H1790)&amp;DAY((H1790))&amp;LEFT(U1790,2)&amp;LEFT(V1790,2)&amp;LEFT(W1790,2))</f>
        <v>MOU2017119SURO3È</v>
      </c>
      <c r="AC1790" s="162">
        <f>COUNTIF($AB$4:$AB$297,AB1790)</f>
        <v>0</v>
      </c>
      <c r="AD1790" s="162" t="str">
        <f>VLOOKUP(U1790,NIVEAUXADMIN!A:B,2,FALSE)</f>
        <v>HT07</v>
      </c>
      <c r="AE1790" s="162" t="str">
        <f>VLOOKUP(V1790,NIVEAUXADMIN!E:F,2,FALSE)</f>
        <v>HT07743</v>
      </c>
      <c r="AF1790" s="162" t="str">
        <f>VLOOKUP(W1790,NIVEAUXADMIN!I:J,2,FALSE)</f>
        <v>HT07743-03</v>
      </c>
      <c r="AG1790" s="162">
        <f>IF(SUMPRODUCT(($A$4:$A1790=A1790)*($V$4:$V1790=V1790))&gt;1,0,1)</f>
        <v>0</v>
      </c>
    </row>
    <row r="1791" spans="1:33" s="162" customFormat="1" ht="15" customHeight="1">
      <c r="A1791" s="162" t="s">
        <v>2734</v>
      </c>
      <c r="B1791" s="162" t="s">
        <v>2735</v>
      </c>
      <c r="C1791" s="162" t="s">
        <v>34</v>
      </c>
      <c r="F1791" s="162" t="s">
        <v>16</v>
      </c>
      <c r="G1791" s="162" t="str">
        <f>CHOOSE(MONTH(H1791), "Janvier", "Fevrier", "Mars", "Avril", "Mai", "Juin", "Juillet", "Aout", "Septembre", "Octobre", "Novembre", "Decembre")</f>
        <v>Fevrier</v>
      </c>
      <c r="H1791" s="153">
        <v>42776</v>
      </c>
      <c r="I1791" s="84" t="s">
        <v>1051</v>
      </c>
      <c r="J1791" s="162" t="s">
        <v>1052</v>
      </c>
      <c r="K1791" s="162" t="s">
        <v>1061</v>
      </c>
      <c r="L1791" s="72"/>
      <c r="M1791" s="80" t="str">
        <f>IFERROR(VLOOKUP(K1791,REFERENCES!R:S,2,FALSE),"")</f>
        <v>Nombre</v>
      </c>
      <c r="N1791" s="75">
        <v>100</v>
      </c>
      <c r="O1791" s="75"/>
      <c r="P1791" s="75"/>
      <c r="Q1791" s="75"/>
      <c r="R1791" s="79"/>
      <c r="S1791" s="75">
        <v>100</v>
      </c>
      <c r="U1791" s="162" t="s">
        <v>20</v>
      </c>
      <c r="V1791" s="162" t="s">
        <v>520</v>
      </c>
      <c r="W1791" s="164" t="s">
        <v>1539</v>
      </c>
      <c r="X1791" s="73" t="s">
        <v>2736</v>
      </c>
      <c r="Y1791" s="164"/>
      <c r="Z1791" s="165"/>
      <c r="AB1791" s="162" t="str">
        <f>UPPER(LEFT(A1791,3)&amp;YEAR(H1791)&amp;MONTH(H1791)&amp;DAY((H1791))&amp;LEFT(U1791,2)&amp;LEFT(V1791,2)&amp;LEFT(W1791,2))</f>
        <v>OGA2017210SUCH3È</v>
      </c>
      <c r="AC1791" s="162">
        <f>COUNTIF($AB$4:$AB$297,AB1791)</f>
        <v>0</v>
      </c>
      <c r="AD1791" s="162" t="str">
        <f>VLOOKUP(U1791,NIVEAUXADMIN!A:B,2,FALSE)</f>
        <v>HT07</v>
      </c>
      <c r="AE1791" s="162" t="str">
        <f>VLOOKUP(V1791,NIVEAUXADMIN!E:F,2,FALSE)</f>
        <v>HT07751</v>
      </c>
      <c r="AF1791" s="162" t="str">
        <f>VLOOKUP(W1791,NIVEAUXADMIN!I:J,2,FALSE)</f>
        <v>HT07751-03</v>
      </c>
      <c r="AG1791" s="162">
        <f>IF(SUMPRODUCT(($A$4:$A1791=A1791)*($V$4:$V1791=V1791))&gt;1,0,1)</f>
        <v>1</v>
      </c>
    </row>
    <row r="1792" spans="1:33" s="162" customFormat="1" ht="15" customHeight="1">
      <c r="A1792" s="162" t="s">
        <v>2734</v>
      </c>
      <c r="B1792" s="162" t="s">
        <v>2735</v>
      </c>
      <c r="C1792" s="162" t="s">
        <v>34</v>
      </c>
      <c r="F1792" s="162" t="s">
        <v>16</v>
      </c>
      <c r="G1792" s="162" t="str">
        <f>CHOOSE(MONTH(H1792), "Janvier", "Fevrier", "Mars", "Avril", "Mai", "Juin", "Juillet", "Aout", "Septembre", "Octobre", "Novembre", "Decembre")</f>
        <v>Fevrier</v>
      </c>
      <c r="H1792" s="153">
        <v>42779</v>
      </c>
      <c r="I1792" s="84" t="s">
        <v>1051</v>
      </c>
      <c r="J1792" s="162" t="s">
        <v>1052</v>
      </c>
      <c r="K1792" s="162" t="s">
        <v>1061</v>
      </c>
      <c r="L1792" s="72"/>
      <c r="M1792" s="80" t="str">
        <f>IFERROR(VLOOKUP(K1792,REFERENCES!R:S,2,FALSE),"")</f>
        <v>Nombre</v>
      </c>
      <c r="N1792" s="75">
        <v>200</v>
      </c>
      <c r="O1792" s="75"/>
      <c r="P1792" s="75"/>
      <c r="Q1792" s="75"/>
      <c r="R1792" s="79"/>
      <c r="S1792" s="75">
        <v>200</v>
      </c>
      <c r="U1792" s="162" t="s">
        <v>17</v>
      </c>
      <c r="V1792" s="162" t="s">
        <v>258</v>
      </c>
      <c r="W1792" s="164"/>
      <c r="X1792" s="73" t="s">
        <v>258</v>
      </c>
      <c r="Y1792" s="164"/>
      <c r="Z1792" s="165"/>
      <c r="AB1792" s="162" t="str">
        <f>UPPER(LEFT(A1792,3)&amp;YEAR(H1792)&amp;MONTH(H1792)&amp;DAY((H1792))&amp;LEFT(U1792,2)&amp;LEFT(V1792,2)&amp;LEFT(W1792,2))</f>
        <v>OGA2017213GRCO</v>
      </c>
      <c r="AC1792" s="162">
        <f>COUNTIF($AB$4:$AB$297,AB1792)</f>
        <v>0</v>
      </c>
      <c r="AD1792" s="162" t="str">
        <f>VLOOKUP(U1792,NIVEAUXADMIN!A:B,2,FALSE)</f>
        <v>HT08</v>
      </c>
      <c r="AE1792" s="162" t="str">
        <f>VLOOKUP(V1792,NIVEAUXADMIN!E:F,2,FALSE)</f>
        <v>HT08831</v>
      </c>
      <c r="AF1792" s="162" t="e">
        <f>VLOOKUP(W1792,NIVEAUXADMIN!I:J,2,FALSE)</f>
        <v>#N/A</v>
      </c>
      <c r="AG1792" s="162">
        <f>IF(SUMPRODUCT(($A$4:$A1792=A1792)*($V$4:$V1792=V1792))&gt;1,0,1)</f>
        <v>1</v>
      </c>
    </row>
    <row r="1793" spans="1:33" s="162" customFormat="1" ht="15" customHeight="1">
      <c r="A1793" s="162" t="s">
        <v>2733</v>
      </c>
      <c r="B1793" s="162" t="s">
        <v>2732</v>
      </c>
      <c r="C1793" s="162" t="s">
        <v>34</v>
      </c>
      <c r="F1793" s="162" t="s">
        <v>16</v>
      </c>
      <c r="G1793" s="162" t="str">
        <f>CHOOSE(MONTH(H1793), "Janvier", "Fevrier", "Mars", "Avril", "Mai", "Juin", "Juillet", "Aout", "Septembre", "Octobre", "Novembre", "Decembre")</f>
        <v>Fevrier</v>
      </c>
      <c r="H1793" s="153">
        <v>42781</v>
      </c>
      <c r="I1793" s="84" t="s">
        <v>1051</v>
      </c>
      <c r="J1793" s="162" t="s">
        <v>1052</v>
      </c>
      <c r="K1793" s="162" t="s">
        <v>1061</v>
      </c>
      <c r="L1793" s="72"/>
      <c r="M1793" s="80" t="str">
        <f>IFERROR(VLOOKUP(K1793,REFERENCES!R:S,2,FALSE),"")</f>
        <v>Nombre</v>
      </c>
      <c r="N1793" s="75">
        <v>1000</v>
      </c>
      <c r="O1793" s="75"/>
      <c r="P1793" s="75"/>
      <c r="Q1793" s="75"/>
      <c r="R1793" s="79"/>
      <c r="S1793" s="75">
        <v>1000</v>
      </c>
      <c r="U1793" s="162" t="s">
        <v>17</v>
      </c>
      <c r="V1793" s="162" t="s">
        <v>18</v>
      </c>
      <c r="W1793" s="164" t="s">
        <v>1795</v>
      </c>
      <c r="X1793" s="73" t="s">
        <v>2857</v>
      </c>
      <c r="Y1793" s="164"/>
      <c r="Z1793" s="165"/>
      <c r="AB1793" s="162" t="str">
        <f>UPPER(LEFT(A1793,3)&amp;YEAR(H1793)&amp;MONTH(H1793)&amp;DAY((H1793))&amp;LEFT(U1793,2)&amp;LEFT(V1793,2)&amp;LEFT(W1793,2))</f>
        <v>ORG2017215GRJE9E</v>
      </c>
      <c r="AC1793" s="162">
        <f>COUNTIF($AB$4:$AB$297,AB1793)</f>
        <v>0</v>
      </c>
      <c r="AD1793" s="162" t="str">
        <f>VLOOKUP(U1793,NIVEAUXADMIN!A:B,2,FALSE)</f>
        <v>HT08</v>
      </c>
      <c r="AE1793" s="162" t="str">
        <f>VLOOKUP(V1793,NIVEAUXADMIN!E:F,2,FALSE)</f>
        <v>HT08811</v>
      </c>
      <c r="AF1793" s="162" t="str">
        <f>VLOOKUP(W1793,NIVEAUXADMIN!I:J,2,FALSE)</f>
        <v>HT08811-09</v>
      </c>
      <c r="AG1793" s="162">
        <f>IF(SUMPRODUCT(($A$4:$A1793=A1793)*($V$4:$V1793=V1793))&gt;1,0,1)</f>
        <v>1</v>
      </c>
    </row>
    <row r="1794" spans="1:33" s="162" customFormat="1" ht="15" customHeight="1">
      <c r="A1794" s="162" t="s">
        <v>2910</v>
      </c>
      <c r="B1794" s="162" t="s">
        <v>2704</v>
      </c>
      <c r="C1794" s="162" t="s">
        <v>70</v>
      </c>
      <c r="E1794" s="162" t="s">
        <v>2486</v>
      </c>
      <c r="F1794" s="162" t="s">
        <v>19</v>
      </c>
      <c r="G1794" s="162" t="str">
        <f>CHOOSE(MONTH(H1794), "Janvier", "Fevrier", "Mars", "Avril", "Mai", "Juin", "Juillet", "Aout", "Septembre", "Octobre", "Novembre", "Decembre")</f>
        <v>Janvier</v>
      </c>
      <c r="H1794" s="153">
        <v>42737</v>
      </c>
      <c r="I1794" s="84" t="s">
        <v>1050</v>
      </c>
      <c r="J1794" s="162" t="s">
        <v>1029</v>
      </c>
      <c r="K1794" s="162" t="s">
        <v>1247</v>
      </c>
      <c r="L1794" s="72"/>
      <c r="M1794" s="80" t="str">
        <f>IFERROR(VLOOKUP(K1794,REFERENCES!R:S,2,FALSE),"")</f>
        <v>Nombre de personnes</v>
      </c>
      <c r="N1794" s="75">
        <v>760</v>
      </c>
      <c r="O1794" s="75"/>
      <c r="P1794" s="75"/>
      <c r="Q1794" s="75"/>
      <c r="R1794" s="79"/>
      <c r="S1794" s="75"/>
      <c r="U1794" s="162" t="s">
        <v>17</v>
      </c>
      <c r="V1794" s="162" t="s">
        <v>261</v>
      </c>
      <c r="W1794" s="86" t="s">
        <v>1521</v>
      </c>
      <c r="AB1794" s="162" t="str">
        <f>UPPER(LEFT(A1794,3)&amp;YEAR(H1794)&amp;MONTH(H1794)&amp;DAY((H1794))&amp;LEFT(U1794,2)&amp;LEFT(V1794,2)&amp;LEFT(W1794,2))</f>
        <v>ORG201712GRDA3E</v>
      </c>
      <c r="AC1794" s="162">
        <f>COUNTIF($AB$4:$AB$297,AB1794)</f>
        <v>0</v>
      </c>
      <c r="AD1794" s="162" t="str">
        <f>VLOOKUP(U1794,NIVEAUXADMIN!A:B,2,FALSE)</f>
        <v>HT08</v>
      </c>
      <c r="AE1794" s="162" t="str">
        <f>VLOOKUP(V1794,NIVEAUXADMIN!E:F,2,FALSE)</f>
        <v>HT08822</v>
      </c>
      <c r="AF1794" s="162" t="str">
        <f>VLOOKUP(W1794,NIVEAUXADMIN!I:J,2,FALSE)</f>
        <v>HT08822-03</v>
      </c>
      <c r="AG1794" s="162">
        <f>IF(SUMPRODUCT(($A$4:$A1794=A1794)*($V$4:$V1794=V1794))&gt;1,0,1)</f>
        <v>1</v>
      </c>
    </row>
    <row r="1795" spans="1:33" s="162" customFormat="1" ht="15" customHeight="1">
      <c r="A1795" s="162" t="s">
        <v>2910</v>
      </c>
      <c r="B1795" s="162" t="s">
        <v>2704</v>
      </c>
      <c r="C1795" s="162" t="s">
        <v>70</v>
      </c>
      <c r="E1795" s="162" t="s">
        <v>2486</v>
      </c>
      <c r="F1795" s="162" t="s">
        <v>16</v>
      </c>
      <c r="G1795" s="162" t="str">
        <f>CHOOSE(MONTH(H1795), "Janvier", "Fevrier", "Mars", "Avril", "Mai", "Juin", "Juillet", "Aout", "Septembre", "Octobre", "Novembre", "Decembre")</f>
        <v>Fevrier</v>
      </c>
      <c r="H1795" s="153">
        <v>42772</v>
      </c>
      <c r="I1795" s="84" t="s">
        <v>1050</v>
      </c>
      <c r="J1795" s="162" t="s">
        <v>1029</v>
      </c>
      <c r="K1795" s="162" t="s">
        <v>1247</v>
      </c>
      <c r="L1795" s="72"/>
      <c r="M1795" s="80" t="str">
        <f>IFERROR(VLOOKUP(K1795,REFERENCES!R:S,2,FALSE),"")</f>
        <v>Nombre de personnes</v>
      </c>
      <c r="N1795" s="75">
        <v>40</v>
      </c>
      <c r="O1795" s="75"/>
      <c r="P1795" s="75"/>
      <c r="Q1795" s="75"/>
      <c r="R1795" s="79"/>
      <c r="S1795" s="75"/>
      <c r="U1795" s="162" t="s">
        <v>17</v>
      </c>
      <c r="V1795" s="162" t="s">
        <v>261</v>
      </c>
      <c r="W1795" s="86" t="s">
        <v>1521</v>
      </c>
      <c r="AB1795" s="162" t="str">
        <f>UPPER(LEFT(A1795,3)&amp;YEAR(H1795)&amp;MONTH(H1795)&amp;DAY((H1795))&amp;LEFT(U1795,2)&amp;LEFT(V1795,2)&amp;LEFT(W1795,2))</f>
        <v>ORG201726GRDA3E</v>
      </c>
      <c r="AC1795" s="162">
        <f>COUNTIF($AB$4:$AB$297,AB1795)</f>
        <v>0</v>
      </c>
      <c r="AD1795" s="162" t="str">
        <f>VLOOKUP(U1795,NIVEAUXADMIN!A:B,2,FALSE)</f>
        <v>HT08</v>
      </c>
      <c r="AE1795" s="162" t="str">
        <f>VLOOKUP(V1795,NIVEAUXADMIN!E:F,2,FALSE)</f>
        <v>HT08822</v>
      </c>
      <c r="AF1795" s="162" t="str">
        <f>VLOOKUP(W1795,NIVEAUXADMIN!I:J,2,FALSE)</f>
        <v>HT08822-03</v>
      </c>
      <c r="AG1795" s="162">
        <f>IF(SUMPRODUCT(($A$4:$A1795=A1795)*($V$4:$V1795=V1795))&gt;1,0,1)</f>
        <v>0</v>
      </c>
    </row>
    <row r="1796" spans="1:33" s="162" customFormat="1" ht="15" customHeight="1">
      <c r="A1796" s="162" t="s">
        <v>2910</v>
      </c>
      <c r="B1796" s="162" t="s">
        <v>2704</v>
      </c>
      <c r="C1796" s="162" t="s">
        <v>70</v>
      </c>
      <c r="E1796" s="162" t="s">
        <v>2486</v>
      </c>
      <c r="F1796" s="162" t="s">
        <v>16</v>
      </c>
      <c r="G1796" s="162" t="str">
        <f>CHOOSE(MONTH(H1796), "Janvier", "Fevrier", "Mars", "Avril", "Mai", "Juin", "Juillet", "Aout", "Septembre", "Octobre", "Novembre", "Decembre")</f>
        <v>Fevrier</v>
      </c>
      <c r="H1796" s="153">
        <v>42774</v>
      </c>
      <c r="I1796" s="84" t="s">
        <v>1050</v>
      </c>
      <c r="J1796" s="162" t="s">
        <v>1029</v>
      </c>
      <c r="K1796" s="162" t="s">
        <v>1247</v>
      </c>
      <c r="L1796" s="72"/>
      <c r="M1796" s="80" t="str">
        <f>IFERROR(VLOOKUP(K1796,REFERENCES!R:S,2,FALSE),"")</f>
        <v>Nombre de personnes</v>
      </c>
      <c r="N1796" s="75">
        <v>40</v>
      </c>
      <c r="O1796" s="75"/>
      <c r="P1796" s="75"/>
      <c r="Q1796" s="75"/>
      <c r="R1796" s="79"/>
      <c r="S1796" s="75"/>
      <c r="U1796" s="162" t="s">
        <v>17</v>
      </c>
      <c r="V1796" s="162" t="s">
        <v>261</v>
      </c>
      <c r="W1796" s="86" t="s">
        <v>1521</v>
      </c>
      <c r="AB1796" s="162" t="str">
        <f>UPPER(LEFT(A1796,3)&amp;YEAR(H1796)&amp;MONTH(H1796)&amp;DAY((H1796))&amp;LEFT(U1796,2)&amp;LEFT(V1796,2)&amp;LEFT(W1796,2))</f>
        <v>ORG201728GRDA3E</v>
      </c>
      <c r="AC1796" s="162">
        <f>COUNTIF($AB$4:$AB$297,AB1796)</f>
        <v>0</v>
      </c>
      <c r="AD1796" s="162" t="str">
        <f>VLOOKUP(U1796,NIVEAUXADMIN!A:B,2,FALSE)</f>
        <v>HT08</v>
      </c>
      <c r="AE1796" s="162" t="str">
        <f>VLOOKUP(V1796,NIVEAUXADMIN!E:F,2,FALSE)</f>
        <v>HT08822</v>
      </c>
      <c r="AF1796" s="162" t="str">
        <f>VLOOKUP(W1796,NIVEAUXADMIN!I:J,2,FALSE)</f>
        <v>HT08822-03</v>
      </c>
      <c r="AG1796" s="162">
        <f>IF(SUMPRODUCT(($A$4:$A1796=A1796)*($V$4:$V1796=V1796))&gt;1,0,1)</f>
        <v>0</v>
      </c>
    </row>
    <row r="1797" spans="1:33" s="162" customFormat="1" ht="15" customHeight="1">
      <c r="A1797" s="162" t="s">
        <v>2910</v>
      </c>
      <c r="B1797" s="162" t="s">
        <v>2704</v>
      </c>
      <c r="C1797" s="162" t="s">
        <v>70</v>
      </c>
      <c r="E1797" s="162" t="s">
        <v>2486</v>
      </c>
      <c r="F1797" s="162" t="s">
        <v>16</v>
      </c>
      <c r="G1797" s="162" t="str">
        <f>CHOOSE(MONTH(H1797), "Janvier", "Fevrier", "Mars", "Avril", "Mai", "Juin", "Juillet", "Aout", "Septembre", "Octobre", "Novembre", "Decembre")</f>
        <v>Fevrier</v>
      </c>
      <c r="H1797" s="153">
        <v>42794</v>
      </c>
      <c r="I1797" s="84" t="s">
        <v>1050</v>
      </c>
      <c r="J1797" s="162" t="s">
        <v>1029</v>
      </c>
      <c r="K1797" s="162" t="s">
        <v>1247</v>
      </c>
      <c r="L1797" s="72"/>
      <c r="M1797" s="80" t="str">
        <f>IFERROR(VLOOKUP(K1797,REFERENCES!R:S,2,FALSE),"")</f>
        <v>Nombre de personnes</v>
      </c>
      <c r="N1797" s="75">
        <v>160</v>
      </c>
      <c r="O1797" s="75"/>
      <c r="P1797" s="75"/>
      <c r="Q1797" s="75"/>
      <c r="R1797" s="79"/>
      <c r="S1797" s="75"/>
      <c r="U1797" s="162" t="s">
        <v>17</v>
      </c>
      <c r="V1797" s="162" t="s">
        <v>261</v>
      </c>
      <c r="W1797" s="86" t="s">
        <v>1521</v>
      </c>
      <c r="AB1797" s="162" t="str">
        <f>UPPER(LEFT(A1797,3)&amp;YEAR(H1797)&amp;MONTH(H1797)&amp;DAY((H1797))&amp;LEFT(U1797,2)&amp;LEFT(V1797,2)&amp;LEFT(W1797,2))</f>
        <v>ORG2017228GRDA3E</v>
      </c>
      <c r="AC1797" s="162">
        <f>COUNTIF($AB$4:$AB$297,AB1797)</f>
        <v>0</v>
      </c>
      <c r="AD1797" s="162" t="str">
        <f>VLOOKUP(U1797,NIVEAUXADMIN!A:B,2,FALSE)</f>
        <v>HT08</v>
      </c>
      <c r="AE1797" s="162" t="str">
        <f>VLOOKUP(V1797,NIVEAUXADMIN!E:F,2,FALSE)</f>
        <v>HT08822</v>
      </c>
      <c r="AF1797" s="162" t="str">
        <f>VLOOKUP(W1797,NIVEAUXADMIN!I:J,2,FALSE)</f>
        <v>HT08822-03</v>
      </c>
      <c r="AG1797" s="162">
        <f>IF(SUMPRODUCT(($A$4:$A1797=A1797)*($V$4:$V1797=V1797))&gt;1,0,1)</f>
        <v>0</v>
      </c>
    </row>
    <row r="1798" spans="1:33" s="162" customFormat="1" ht="15" customHeight="1">
      <c r="A1798" s="162" t="s">
        <v>2910</v>
      </c>
      <c r="B1798" s="162" t="s">
        <v>2704</v>
      </c>
      <c r="C1798" s="162" t="s">
        <v>70</v>
      </c>
      <c r="E1798" s="162" t="s">
        <v>48</v>
      </c>
      <c r="F1798" s="162" t="s">
        <v>16</v>
      </c>
      <c r="G1798" s="162" t="str">
        <f>CHOOSE(MONTH(H1798), "Janvier", "Fevrier", "Mars", "Avril", "Mai", "Juin", "Juillet", "Aout", "Septembre", "Octobre", "Novembre", "Decembre")</f>
        <v>Octobre</v>
      </c>
      <c r="H1798" s="153">
        <v>42660</v>
      </c>
      <c r="I1798" s="84" t="s">
        <v>1049</v>
      </c>
      <c r="J1798" s="162" t="s">
        <v>1053</v>
      </c>
      <c r="K1798" s="162" t="s">
        <v>1048</v>
      </c>
      <c r="L1798" s="72"/>
      <c r="M1798" s="80" t="str">
        <f>IFERROR(VLOOKUP(K1798,REFERENCES!R:S,2,FALSE),"")</f>
        <v>Nombre</v>
      </c>
      <c r="N1798" s="154">
        <v>300</v>
      </c>
      <c r="O1798" s="75"/>
      <c r="P1798" s="75"/>
      <c r="Q1798" s="75"/>
      <c r="R1798" s="79" t="s">
        <v>1875</v>
      </c>
      <c r="S1798" s="75">
        <v>300</v>
      </c>
      <c r="U1798" s="162" t="s">
        <v>17</v>
      </c>
      <c r="V1798" s="162" t="s">
        <v>18</v>
      </c>
      <c r="W1798" s="86"/>
      <c r="AB1798" s="162" t="str">
        <f>UPPER(LEFT(A1798,3)&amp;YEAR(H1798)&amp;MONTH(H1798)&amp;DAY((H1798))&amp;LEFT(U1798,2)&amp;LEFT(V1798,2)&amp;LEFT(W1798,2))</f>
        <v>ORG20161017GRJE</v>
      </c>
      <c r="AC1798" s="162">
        <f>COUNTIF($AB$4:$AB$297,AB1798)</f>
        <v>0</v>
      </c>
      <c r="AD1798" s="162" t="str">
        <f>VLOOKUP(U1798,NIVEAUXADMIN!A:B,2,FALSE)</f>
        <v>HT08</v>
      </c>
      <c r="AE1798" s="162" t="str">
        <f>VLOOKUP(V1798,NIVEAUXADMIN!E:F,2,FALSE)</f>
        <v>HT08811</v>
      </c>
      <c r="AF1798" s="162" t="e">
        <f>VLOOKUP(W1798,NIVEAUXADMIN!I:J,2,FALSE)</f>
        <v>#N/A</v>
      </c>
      <c r="AG1798" s="162">
        <f>IF(SUMPRODUCT(($A$4:$A1798=A1798)*($V$4:$V1798=V1798))&gt;1,0,1)</f>
        <v>1</v>
      </c>
    </row>
    <row r="1799" spans="1:33" s="162" customFormat="1" ht="15" customHeight="1">
      <c r="A1799" s="162" t="s">
        <v>2910</v>
      </c>
      <c r="B1799" s="162" t="s">
        <v>2704</v>
      </c>
      <c r="C1799" s="162" t="s">
        <v>70</v>
      </c>
      <c r="E1799" s="162" t="s">
        <v>48</v>
      </c>
      <c r="F1799" s="162" t="s">
        <v>16</v>
      </c>
      <c r="G1799" s="162" t="str">
        <f>CHOOSE(MONTH(H1799), "Janvier", "Fevrier", "Mars", "Avril", "Mai", "Juin", "Juillet", "Aout", "Septembre", "Octobre", "Novembre", "Decembre")</f>
        <v>Octobre</v>
      </c>
      <c r="H1799" s="153">
        <v>42662</v>
      </c>
      <c r="I1799" s="84" t="s">
        <v>1049</v>
      </c>
      <c r="J1799" s="162" t="s">
        <v>1053</v>
      </c>
      <c r="K1799" s="162" t="s">
        <v>1048</v>
      </c>
      <c r="L1799" s="72"/>
      <c r="M1799" s="80" t="str">
        <f>IFERROR(VLOOKUP(K1799,REFERENCES!R:S,2,FALSE),"")</f>
        <v>Nombre</v>
      </c>
      <c r="N1799" s="154">
        <v>597</v>
      </c>
      <c r="O1799" s="75"/>
      <c r="P1799" s="75"/>
      <c r="Q1799" s="75"/>
      <c r="R1799" s="79" t="s">
        <v>1875</v>
      </c>
      <c r="S1799" s="75">
        <v>597</v>
      </c>
      <c r="U1799" s="162" t="s">
        <v>17</v>
      </c>
      <c r="V1799" s="162" t="s">
        <v>18</v>
      </c>
      <c r="W1799" s="86"/>
      <c r="AB1799" s="162" t="str">
        <f>UPPER(LEFT(A1799,3)&amp;YEAR(H1799)&amp;MONTH(H1799)&amp;DAY((H1799))&amp;LEFT(U1799,2)&amp;LEFT(V1799,2)&amp;LEFT(W1799,2))</f>
        <v>ORG20161019GRJE</v>
      </c>
      <c r="AC1799" s="162">
        <f>COUNTIF($AB$4:$AB$297,AB1799)</f>
        <v>0</v>
      </c>
      <c r="AD1799" s="162" t="str">
        <f>VLOOKUP(U1799,NIVEAUXADMIN!A:B,2,FALSE)</f>
        <v>HT08</v>
      </c>
      <c r="AE1799" s="162" t="str">
        <f>VLOOKUP(V1799,NIVEAUXADMIN!E:F,2,FALSE)</f>
        <v>HT08811</v>
      </c>
      <c r="AF1799" s="162" t="e">
        <f>VLOOKUP(W1799,NIVEAUXADMIN!I:J,2,FALSE)</f>
        <v>#N/A</v>
      </c>
      <c r="AG1799" s="162">
        <f>IF(SUMPRODUCT(($A$4:$A1799=A1799)*($V$4:$V1799=V1799))&gt;1,0,1)</f>
        <v>0</v>
      </c>
    </row>
    <row r="1800" spans="1:33" s="162" customFormat="1" ht="15" customHeight="1">
      <c r="A1800" s="162" t="s">
        <v>2910</v>
      </c>
      <c r="B1800" s="162" t="s">
        <v>2704</v>
      </c>
      <c r="C1800" s="162" t="s">
        <v>70</v>
      </c>
      <c r="E1800" s="162" t="s">
        <v>48</v>
      </c>
      <c r="F1800" s="162" t="s">
        <v>16</v>
      </c>
      <c r="G1800" s="162" t="str">
        <f>CHOOSE(MONTH(H1800), "Janvier", "Fevrier", "Mars", "Avril", "Mai", "Juin", "Juillet", "Aout", "Septembre", "Octobre", "Novembre", "Decembre")</f>
        <v>Octobre</v>
      </c>
      <c r="H1800" s="153">
        <v>42660</v>
      </c>
      <c r="I1800" s="84" t="s">
        <v>1051</v>
      </c>
      <c r="J1800" s="162" t="s">
        <v>1052</v>
      </c>
      <c r="K1800" s="162" t="s">
        <v>1062</v>
      </c>
      <c r="L1800" s="72"/>
      <c r="M1800" s="80" t="str">
        <f>IFERROR(VLOOKUP(K1800,REFERENCES!R:S,2,FALSE),"")</f>
        <v>Nombre</v>
      </c>
      <c r="N1800" s="154">
        <v>200</v>
      </c>
      <c r="O1800" s="75"/>
      <c r="P1800" s="75"/>
      <c r="Q1800" s="75"/>
      <c r="R1800" s="79" t="s">
        <v>1875</v>
      </c>
      <c r="S1800" s="75">
        <v>300</v>
      </c>
      <c r="U1800" s="162" t="s">
        <v>17</v>
      </c>
      <c r="V1800" s="162" t="s">
        <v>18</v>
      </c>
      <c r="W1800" s="86"/>
      <c r="AB1800" s="162" t="str">
        <f>UPPER(LEFT(A1800,3)&amp;YEAR(H1800)&amp;MONTH(H1800)&amp;DAY((H1800))&amp;LEFT(U1800,2)&amp;LEFT(V1800,2)&amp;LEFT(W1800,2))</f>
        <v>ORG20161017GRJE</v>
      </c>
      <c r="AC1800" s="162">
        <f>COUNTIF($AB$4:$AB$297,AB1800)</f>
        <v>0</v>
      </c>
      <c r="AD1800" s="162" t="str">
        <f>VLOOKUP(U1800,NIVEAUXADMIN!A:B,2,FALSE)</f>
        <v>HT08</v>
      </c>
      <c r="AE1800" s="162" t="str">
        <f>VLOOKUP(V1800,NIVEAUXADMIN!E:F,2,FALSE)</f>
        <v>HT08811</v>
      </c>
      <c r="AF1800" s="162" t="e">
        <f>VLOOKUP(W1800,NIVEAUXADMIN!I:J,2,FALSE)</f>
        <v>#N/A</v>
      </c>
      <c r="AG1800" s="162">
        <f>IF(SUMPRODUCT(($A$4:$A1800=A1800)*($V$4:$V1800=V1800))&gt;1,0,1)</f>
        <v>0</v>
      </c>
    </row>
    <row r="1801" spans="1:33" s="162" customFormat="1" ht="15" customHeight="1">
      <c r="A1801" s="162" t="s">
        <v>2910</v>
      </c>
      <c r="B1801" s="162" t="s">
        <v>2704</v>
      </c>
      <c r="C1801" s="162" t="s">
        <v>70</v>
      </c>
      <c r="E1801" s="162" t="s">
        <v>48</v>
      </c>
      <c r="F1801" s="162" t="s">
        <v>16</v>
      </c>
      <c r="G1801" s="162" t="str">
        <f>CHOOSE(MONTH(H1801), "Janvier", "Fevrier", "Mars", "Avril", "Mai", "Juin", "Juillet", "Aout", "Septembre", "Octobre", "Novembre", "Decembre")</f>
        <v>Octobre</v>
      </c>
      <c r="H1801" s="153">
        <v>42662</v>
      </c>
      <c r="I1801" s="84" t="s">
        <v>1051</v>
      </c>
      <c r="J1801" s="162" t="s">
        <v>1052</v>
      </c>
      <c r="K1801" s="162" t="s">
        <v>1062</v>
      </c>
      <c r="L1801" s="72"/>
      <c r="M1801" s="80" t="str">
        <f>IFERROR(VLOOKUP(K1801,REFERENCES!R:S,2,FALSE),"")</f>
        <v>Nombre</v>
      </c>
      <c r="N1801" s="154">
        <v>597</v>
      </c>
      <c r="O1801" s="75"/>
      <c r="P1801" s="75"/>
      <c r="Q1801" s="75"/>
      <c r="R1801" s="79" t="s">
        <v>1875</v>
      </c>
      <c r="S1801" s="75">
        <v>597</v>
      </c>
      <c r="U1801" s="162" t="s">
        <v>17</v>
      </c>
      <c r="V1801" s="162" t="s">
        <v>18</v>
      </c>
      <c r="W1801" s="86"/>
      <c r="AB1801" s="162" t="str">
        <f>UPPER(LEFT(A1801,3)&amp;YEAR(H1801)&amp;MONTH(H1801)&amp;DAY((H1801))&amp;LEFT(U1801,2)&amp;LEFT(V1801,2)&amp;LEFT(W1801,2))</f>
        <v>ORG20161019GRJE</v>
      </c>
      <c r="AC1801" s="162">
        <f>COUNTIF($AB$4:$AB$297,AB1801)</f>
        <v>0</v>
      </c>
      <c r="AD1801" s="162" t="str">
        <f>VLOOKUP(U1801,NIVEAUXADMIN!A:B,2,FALSE)</f>
        <v>HT08</v>
      </c>
      <c r="AE1801" s="162" t="str">
        <f>VLOOKUP(V1801,NIVEAUXADMIN!E:F,2,FALSE)</f>
        <v>HT08811</v>
      </c>
      <c r="AF1801" s="162" t="e">
        <f>VLOOKUP(W1801,NIVEAUXADMIN!I:J,2,FALSE)</f>
        <v>#N/A</v>
      </c>
      <c r="AG1801" s="162">
        <f>IF(SUMPRODUCT(($A$4:$A1801=A1801)*($V$4:$V1801=V1801))&gt;1,0,1)</f>
        <v>0</v>
      </c>
    </row>
    <row r="1802" spans="1:33" s="162" customFormat="1" ht="15" customHeight="1">
      <c r="A1802" s="162" t="s">
        <v>2910</v>
      </c>
      <c r="B1802" s="162" t="s">
        <v>2704</v>
      </c>
      <c r="C1802" s="162" t="s">
        <v>70</v>
      </c>
      <c r="E1802" s="162" t="s">
        <v>48</v>
      </c>
      <c r="F1802" s="162" t="s">
        <v>16</v>
      </c>
      <c r="G1802" s="162" t="str">
        <f>CHOOSE(MONTH(H1802), "Janvier", "Fevrier", "Mars", "Avril", "Mai", "Juin", "Juillet", "Aout", "Septembre", "Octobre", "Novembre", "Decembre")</f>
        <v>Octobre</v>
      </c>
      <c r="H1802" s="153">
        <v>42663</v>
      </c>
      <c r="I1802" s="84" t="s">
        <v>1049</v>
      </c>
      <c r="J1802" s="162" t="s">
        <v>1053</v>
      </c>
      <c r="K1802" s="162" t="s">
        <v>1048</v>
      </c>
      <c r="L1802" s="72"/>
      <c r="M1802" s="80" t="str">
        <f>IFERROR(VLOOKUP(K1802,REFERENCES!R:S,2,FALSE),"")</f>
        <v>Nombre</v>
      </c>
      <c r="N1802" s="154">
        <v>1000</v>
      </c>
      <c r="O1802" s="75"/>
      <c r="P1802" s="75"/>
      <c r="Q1802" s="75"/>
      <c r="R1802" s="79" t="s">
        <v>1875</v>
      </c>
      <c r="S1802" s="75">
        <v>1000</v>
      </c>
      <c r="U1802" s="162" t="s">
        <v>17</v>
      </c>
      <c r="V1802" s="162" t="s">
        <v>18</v>
      </c>
      <c r="W1802" s="86"/>
      <c r="AB1802" s="162" t="str">
        <f>UPPER(LEFT(A1802,3)&amp;YEAR(H1802)&amp;MONTH(H1802)&amp;DAY((H1802))&amp;LEFT(U1802,2)&amp;LEFT(V1802,2)&amp;LEFT(W1802,2))</f>
        <v>ORG20161020GRJE</v>
      </c>
      <c r="AC1802" s="162">
        <f>COUNTIF($AB$4:$AB$297,AB1802)</f>
        <v>0</v>
      </c>
      <c r="AD1802" s="162" t="str">
        <f>VLOOKUP(U1802,NIVEAUXADMIN!A:B,2,FALSE)</f>
        <v>HT08</v>
      </c>
      <c r="AE1802" s="162" t="str">
        <f>VLOOKUP(V1802,NIVEAUXADMIN!E:F,2,FALSE)</f>
        <v>HT08811</v>
      </c>
      <c r="AF1802" s="162" t="e">
        <f>VLOOKUP(W1802,NIVEAUXADMIN!I:J,2,FALSE)</f>
        <v>#N/A</v>
      </c>
      <c r="AG1802" s="162">
        <f>IF(SUMPRODUCT(($A$4:$A1802=A1802)*($V$4:$V1802=V1802))&gt;1,0,1)</f>
        <v>0</v>
      </c>
    </row>
    <row r="1803" spans="1:33" s="162" customFormat="1" ht="15" customHeight="1">
      <c r="A1803" s="162" t="s">
        <v>2910</v>
      </c>
      <c r="B1803" s="162" t="s">
        <v>2704</v>
      </c>
      <c r="C1803" s="162" t="s">
        <v>70</v>
      </c>
      <c r="E1803" s="162" t="s">
        <v>2486</v>
      </c>
      <c r="F1803" s="162" t="s">
        <v>16</v>
      </c>
      <c r="G1803" s="162" t="str">
        <f>CHOOSE(MONTH(H1803), "Janvier", "Fevrier", "Mars", "Avril", "Mai", "Juin", "Juillet", "Aout", "Septembre", "Octobre", "Novembre", "Decembre")</f>
        <v>Janvier</v>
      </c>
      <c r="H1803" s="153">
        <v>42759</v>
      </c>
      <c r="I1803" s="84" t="s">
        <v>1050</v>
      </c>
      <c r="J1803" s="162" t="s">
        <v>1029</v>
      </c>
      <c r="K1803" s="162" t="s">
        <v>1247</v>
      </c>
      <c r="L1803" s="72"/>
      <c r="M1803" s="80" t="str">
        <f>IFERROR(VLOOKUP(K1803,REFERENCES!R:S,2,FALSE),"")</f>
        <v>Nombre de personnes</v>
      </c>
      <c r="N1803" s="75">
        <v>16</v>
      </c>
      <c r="O1803" s="75"/>
      <c r="P1803" s="75"/>
      <c r="Q1803" s="75"/>
      <c r="R1803" s="79"/>
      <c r="S1803" s="75"/>
      <c r="U1803" s="162" t="s">
        <v>17</v>
      </c>
      <c r="V1803" s="162" t="s">
        <v>18</v>
      </c>
      <c r="W1803" s="86"/>
      <c r="AB1803" s="162" t="str">
        <f>UPPER(LEFT(A1803,3)&amp;YEAR(H1803)&amp;MONTH(H1803)&amp;DAY((H1803))&amp;LEFT(U1803,2)&amp;LEFT(V1803,2)&amp;LEFT(W1803,2))</f>
        <v>ORG2017124GRJE</v>
      </c>
      <c r="AC1803" s="162">
        <f>COUNTIF($AB$4:$AB$297,AB1803)</f>
        <v>0</v>
      </c>
      <c r="AD1803" s="162" t="str">
        <f>VLOOKUP(U1803,NIVEAUXADMIN!A:B,2,FALSE)</f>
        <v>HT08</v>
      </c>
      <c r="AE1803" s="162" t="str">
        <f>VLOOKUP(V1803,NIVEAUXADMIN!E:F,2,FALSE)</f>
        <v>HT08811</v>
      </c>
      <c r="AF1803" s="162" t="e">
        <f>VLOOKUP(W1803,NIVEAUXADMIN!I:J,2,FALSE)</f>
        <v>#N/A</v>
      </c>
      <c r="AG1803" s="162">
        <f>IF(SUMPRODUCT(($A$4:$A1803=A1803)*($V$4:$V1803=V1803))&gt;1,0,1)</f>
        <v>0</v>
      </c>
    </row>
    <row r="1804" spans="1:33" s="162" customFormat="1" ht="15" customHeight="1">
      <c r="A1804" s="162" t="s">
        <v>2910</v>
      </c>
      <c r="B1804" s="162" t="s">
        <v>2704</v>
      </c>
      <c r="C1804" s="162" t="s">
        <v>70</v>
      </c>
      <c r="E1804" s="162" t="s">
        <v>2486</v>
      </c>
      <c r="F1804" s="162" t="s">
        <v>16</v>
      </c>
      <c r="G1804" s="162" t="str">
        <f>CHOOSE(MONTH(H1804), "Janvier", "Fevrier", "Mars", "Avril", "Mai", "Juin", "Juillet", "Aout", "Septembre", "Octobre", "Novembre", "Decembre")</f>
        <v>Decembre</v>
      </c>
      <c r="H1804" s="153">
        <v>42708</v>
      </c>
      <c r="I1804" s="84" t="s">
        <v>1050</v>
      </c>
      <c r="J1804" s="162" t="s">
        <v>1029</v>
      </c>
      <c r="K1804" s="162" t="s">
        <v>1247</v>
      </c>
      <c r="L1804" s="72"/>
      <c r="M1804" s="80" t="str">
        <f>IFERROR(VLOOKUP(K1804,REFERENCES!R:S,2,FALSE),"")</f>
        <v>Nombre de personnes</v>
      </c>
      <c r="N1804" s="75">
        <v>14</v>
      </c>
      <c r="O1804" s="75"/>
      <c r="P1804" s="75"/>
      <c r="Q1804" s="75"/>
      <c r="R1804" s="79"/>
      <c r="S1804" s="75"/>
      <c r="U1804" s="162" t="s">
        <v>20</v>
      </c>
      <c r="V1804" s="162" t="s">
        <v>529</v>
      </c>
      <c r="W1804" s="86"/>
      <c r="AB1804" s="162" t="str">
        <f>UPPER(LEFT(A1804,3)&amp;YEAR(H1804)&amp;MONTH(H1804)&amp;DAY((H1804))&amp;LEFT(U1804,2)&amp;LEFT(V1804,2)&amp;LEFT(W1804,2))</f>
        <v>ORG2016124SULE</v>
      </c>
      <c r="AC1804" s="162">
        <f>COUNTIF($AB$4:$AB$297,AB1804)</f>
        <v>0</v>
      </c>
      <c r="AD1804" s="162" t="str">
        <f>VLOOKUP(U1804,NIVEAUXADMIN!A:B,2,FALSE)</f>
        <v>HT07</v>
      </c>
      <c r="AE1804" s="162" t="str">
        <f>VLOOKUP(V1804,NIVEAUXADMIN!E:F,2,FALSE)</f>
        <v>HT07752</v>
      </c>
      <c r="AF1804" s="162" t="e">
        <f>VLOOKUP(W1804,NIVEAUXADMIN!I:J,2,FALSE)</f>
        <v>#N/A</v>
      </c>
      <c r="AG1804" s="162">
        <f>IF(SUMPRODUCT(($A$4:$A1804=A1804)*($V$4:$V1804=V1804))&gt;1,0,1)</f>
        <v>1</v>
      </c>
    </row>
    <row r="1805" spans="1:33" s="162" customFormat="1" ht="15" customHeight="1">
      <c r="A1805" s="162" t="s">
        <v>2910</v>
      </c>
      <c r="B1805" s="162" t="s">
        <v>2704</v>
      </c>
      <c r="C1805" s="162" t="s">
        <v>70</v>
      </c>
      <c r="F1805" s="162" t="s">
        <v>16</v>
      </c>
      <c r="G1805" s="162" t="str">
        <f>CHOOSE(MONTH(H1805), "Janvier", "Fevrier", "Mars", "Avril", "Mai", "Juin", "Juillet", "Aout", "Septembre", "Octobre", "Novembre", "Decembre")</f>
        <v>Fevrier</v>
      </c>
      <c r="H1805" s="153">
        <v>42769</v>
      </c>
      <c r="I1805" s="84" t="s">
        <v>1050</v>
      </c>
      <c r="J1805" s="162" t="s">
        <v>1029</v>
      </c>
      <c r="K1805" s="162" t="s">
        <v>1245</v>
      </c>
      <c r="L1805" s="72"/>
      <c r="M1805" s="80" t="str">
        <f>IFERROR(VLOOKUP(K1805,REFERENCES!R:S,2,FALSE),"")</f>
        <v>Nombre de personnes</v>
      </c>
      <c r="N1805" s="75">
        <v>24</v>
      </c>
      <c r="O1805" s="75"/>
      <c r="P1805" s="75"/>
      <c r="Q1805" s="75"/>
      <c r="R1805" s="79"/>
      <c r="S1805" s="75"/>
      <c r="U1805" s="162" t="s">
        <v>20</v>
      </c>
      <c r="V1805" s="162" t="s">
        <v>21</v>
      </c>
      <c r="W1805" s="86"/>
      <c r="AB1805" s="162" t="str">
        <f>UPPER(LEFT(A1805,3)&amp;YEAR(H1805)&amp;MONTH(H1805)&amp;DAY((H1805))&amp;LEFT(U1805,2)&amp;LEFT(V1805,2)&amp;LEFT(W1805,2))</f>
        <v>ORG201723SULE</v>
      </c>
      <c r="AC1805" s="162">
        <f>COUNTIF($AB$4:$AB$297,AB1805)</f>
        <v>0</v>
      </c>
      <c r="AD1805" s="162" t="str">
        <f>VLOOKUP(U1805,NIVEAUXADMIN!A:B,2,FALSE)</f>
        <v>HT07</v>
      </c>
      <c r="AE1805" s="162" t="str">
        <f>VLOOKUP(V1805,NIVEAUXADMIN!E:F,2,FALSE)</f>
        <v>HT07711</v>
      </c>
      <c r="AF1805" s="162" t="e">
        <f>VLOOKUP(W1805,NIVEAUXADMIN!I:J,2,FALSE)</f>
        <v>#N/A</v>
      </c>
      <c r="AG1805" s="162">
        <f>IF(SUMPRODUCT(($A$4:$A1805=A1805)*($V$4:$V1805=V1805))&gt;1,0,1)</f>
        <v>1</v>
      </c>
    </row>
    <row r="1806" spans="1:33" s="162" customFormat="1" ht="15" customHeight="1">
      <c r="A1806" s="162" t="s">
        <v>2910</v>
      </c>
      <c r="B1806" s="162" t="s">
        <v>2704</v>
      </c>
      <c r="C1806" s="162" t="s">
        <v>70</v>
      </c>
      <c r="F1806" s="162" t="s">
        <v>16</v>
      </c>
      <c r="G1806" s="162" t="s">
        <v>2922</v>
      </c>
      <c r="H1806" s="153" t="s">
        <v>2916</v>
      </c>
      <c r="I1806" s="84" t="s">
        <v>1051</v>
      </c>
      <c r="J1806" s="162" t="s">
        <v>1052</v>
      </c>
      <c r="K1806" s="162" t="s">
        <v>1054</v>
      </c>
      <c r="L1806" s="72"/>
      <c r="M1806" s="80" t="str">
        <f>IFERROR(VLOOKUP(K1806,REFERENCES!R:S,2,FALSE),"")</f>
        <v>Nombre</v>
      </c>
      <c r="N1806" s="75">
        <v>38</v>
      </c>
      <c r="O1806" s="75"/>
      <c r="P1806" s="75"/>
      <c r="Q1806" s="75"/>
      <c r="R1806" s="79"/>
      <c r="S1806" s="75">
        <v>38</v>
      </c>
      <c r="U1806" s="162" t="s">
        <v>20</v>
      </c>
      <c r="W1806" s="86"/>
      <c r="AB1806" s="162" t="e">
        <f>UPPER(LEFT(A1806,3)&amp;YEAR(H1806)&amp;MONTH(H1806)&amp;DAY((H1806))&amp;LEFT(U1806,2)&amp;LEFT(V1806,2)&amp;LEFT(W1806,2))</f>
        <v>#VALUE!</v>
      </c>
      <c r="AC1806" s="162">
        <f>COUNTIF($AB$4:$AB$297,AB1806)</f>
        <v>72</v>
      </c>
      <c r="AD1806" s="162" t="str">
        <f>VLOOKUP(U1806,NIVEAUXADMIN!A:B,2,FALSE)</f>
        <v>HT07</v>
      </c>
      <c r="AE1806" s="162" t="e">
        <f>VLOOKUP(V1806,NIVEAUXADMIN!E:F,2,FALSE)</f>
        <v>#N/A</v>
      </c>
      <c r="AF1806" s="162" t="e">
        <f>VLOOKUP(W1806,NIVEAUXADMIN!I:J,2,FALSE)</f>
        <v>#N/A</v>
      </c>
      <c r="AG1806" s="162">
        <f>IF(SUMPRODUCT(($A$4:$A1806=A1806)*($V$4:$V1806=V1806))&gt;1,0,1)</f>
        <v>1</v>
      </c>
    </row>
    <row r="1807" spans="1:33" s="162" customFormat="1" ht="15" customHeight="1">
      <c r="A1807" s="162" t="s">
        <v>2910</v>
      </c>
      <c r="B1807" s="162" t="s">
        <v>2704</v>
      </c>
      <c r="C1807" s="162" t="s">
        <v>70</v>
      </c>
      <c r="F1807" s="162" t="s">
        <v>16</v>
      </c>
      <c r="G1807" s="162" t="s">
        <v>2922</v>
      </c>
      <c r="H1807" s="153" t="s">
        <v>2916</v>
      </c>
      <c r="I1807" s="84" t="s">
        <v>1051</v>
      </c>
      <c r="J1807" s="162" t="s">
        <v>1052</v>
      </c>
      <c r="K1807" s="162" t="s">
        <v>1062</v>
      </c>
      <c r="L1807" s="72"/>
      <c r="M1807" s="80" t="str">
        <f>IFERROR(VLOOKUP(K1807,REFERENCES!R:S,2,FALSE),"")</f>
        <v>Nombre</v>
      </c>
      <c r="N1807" s="75">
        <v>38</v>
      </c>
      <c r="O1807" s="75"/>
      <c r="P1807" s="75"/>
      <c r="Q1807" s="75"/>
      <c r="R1807" s="79"/>
      <c r="S1807" s="75">
        <v>38</v>
      </c>
      <c r="U1807" s="162" t="s">
        <v>20</v>
      </c>
      <c r="W1807" s="86"/>
      <c r="AB1807" s="162" t="e">
        <f>UPPER(LEFT(A1807,3)&amp;YEAR(H1807)&amp;MONTH(H1807)&amp;DAY((H1807))&amp;LEFT(U1807,2)&amp;LEFT(V1807,2)&amp;LEFT(W1807,2))</f>
        <v>#VALUE!</v>
      </c>
      <c r="AC1807" s="162">
        <f>COUNTIF($AB$4:$AB$297,AB1807)</f>
        <v>72</v>
      </c>
      <c r="AD1807" s="162" t="str">
        <f>VLOOKUP(U1807,NIVEAUXADMIN!A:B,2,FALSE)</f>
        <v>HT07</v>
      </c>
      <c r="AE1807" s="162" t="e">
        <f>VLOOKUP(V1807,NIVEAUXADMIN!E:F,2,FALSE)</f>
        <v>#N/A</v>
      </c>
      <c r="AF1807" s="162" t="e">
        <f>VLOOKUP(W1807,NIVEAUXADMIN!I:J,2,FALSE)</f>
        <v>#N/A</v>
      </c>
      <c r="AG1807" s="162">
        <f>IF(SUMPRODUCT(($A$4:$A1807=A1807)*($V$4:$V1807=V1807))&gt;1,0,1)</f>
        <v>0</v>
      </c>
    </row>
    <row r="1808" spans="1:33" s="162" customFormat="1" ht="15" customHeight="1">
      <c r="A1808" s="162" t="s">
        <v>2910</v>
      </c>
      <c r="B1808" s="162" t="s">
        <v>2704</v>
      </c>
      <c r="C1808" s="162" t="s">
        <v>70</v>
      </c>
      <c r="E1808" s="162" t="s">
        <v>2486</v>
      </c>
      <c r="F1808" s="162" t="s">
        <v>19</v>
      </c>
      <c r="G1808" s="162" t="str">
        <f>CHOOSE(MONTH(H1808), "Janvier", "Fevrier", "Mars", "Avril", "Mai", "Juin", "Juillet", "Aout", "Septembre", "Octobre", "Novembre", "Decembre")</f>
        <v>Janvier</v>
      </c>
      <c r="H1808" s="153">
        <v>42737</v>
      </c>
      <c r="I1808" s="84" t="s">
        <v>1049</v>
      </c>
      <c r="J1808" s="162" t="s">
        <v>1053</v>
      </c>
      <c r="K1808" s="162" t="s">
        <v>1175</v>
      </c>
      <c r="L1808" s="72" t="s">
        <v>2487</v>
      </c>
      <c r="M1808" s="80" t="str">
        <f>IFERROR(VLOOKUP(K1808,REFERENCES!R:S,2,FALSE),"")</f>
        <v>Nombre</v>
      </c>
      <c r="N1808" s="75">
        <v>760</v>
      </c>
      <c r="O1808" s="75"/>
      <c r="P1808" s="75"/>
      <c r="Q1808" s="75"/>
      <c r="R1808" s="79"/>
      <c r="S1808" s="75"/>
      <c r="U1808" s="162" t="s">
        <v>17</v>
      </c>
      <c r="V1808" s="162" t="s">
        <v>261</v>
      </c>
      <c r="W1808" s="86" t="s">
        <v>1521</v>
      </c>
      <c r="AA1808" s="162" t="s">
        <v>2684</v>
      </c>
      <c r="AB1808" s="162" t="str">
        <f>UPPER(LEFT(A1808,3)&amp;YEAR(H1808)&amp;MONTH(H1808)&amp;DAY((H1808))&amp;LEFT(U1808,2)&amp;LEFT(V1808,2)&amp;LEFT(W1808,2))</f>
        <v>ORG201712GRDA3E</v>
      </c>
      <c r="AC1808" s="162">
        <f>COUNTIF($AB$4:$AB$297,AB1808)</f>
        <v>0</v>
      </c>
      <c r="AD1808" s="162" t="str">
        <f>VLOOKUP(U1808,NIVEAUXADMIN!A:B,2,FALSE)</f>
        <v>HT08</v>
      </c>
      <c r="AE1808" s="162" t="str">
        <f>VLOOKUP(V1808,NIVEAUXADMIN!E:F,2,FALSE)</f>
        <v>HT08822</v>
      </c>
      <c r="AF1808" s="162" t="str">
        <f>VLOOKUP(W1808,NIVEAUXADMIN!I:J,2,FALSE)</f>
        <v>HT08822-03</v>
      </c>
      <c r="AG1808" s="162">
        <f>IF(SUMPRODUCT(($A$4:$A1808=A1808)*($V$4:$V1808=V1808))&gt;1,0,1)</f>
        <v>0</v>
      </c>
    </row>
    <row r="1809" spans="1:33" s="162" customFormat="1" ht="15" customHeight="1">
      <c r="A1809" s="162" t="s">
        <v>2910</v>
      </c>
      <c r="B1809" s="162" t="s">
        <v>2704</v>
      </c>
      <c r="C1809" s="162" t="s">
        <v>70</v>
      </c>
      <c r="E1809" s="162" t="s">
        <v>2486</v>
      </c>
      <c r="F1809" s="162" t="s">
        <v>16</v>
      </c>
      <c r="G1809" s="162" t="str">
        <f>CHOOSE(MONTH(H1809), "Janvier", "Fevrier", "Mars", "Avril", "Mai", "Juin", "Juillet", "Aout", "Septembre", "Octobre", "Novembre", "Decembre")</f>
        <v>Fevrier</v>
      </c>
      <c r="H1809" s="153">
        <v>42773</v>
      </c>
      <c r="I1809" s="84" t="s">
        <v>1049</v>
      </c>
      <c r="J1809" s="162" t="s">
        <v>1053</v>
      </c>
      <c r="K1809" s="162" t="s">
        <v>1175</v>
      </c>
      <c r="L1809" s="72" t="s">
        <v>2487</v>
      </c>
      <c r="M1809" s="80" t="str">
        <f>IFERROR(VLOOKUP(K1809,REFERENCES!R:S,2,FALSE),"")</f>
        <v>Nombre</v>
      </c>
      <c r="N1809" s="75">
        <v>240</v>
      </c>
      <c r="O1809" s="75"/>
      <c r="P1809" s="75"/>
      <c r="Q1809" s="75"/>
      <c r="R1809" s="79"/>
      <c r="S1809" s="75">
        <v>240</v>
      </c>
      <c r="U1809" s="162" t="s">
        <v>17</v>
      </c>
      <c r="V1809" s="162" t="s">
        <v>261</v>
      </c>
      <c r="W1809" s="86" t="s">
        <v>1521</v>
      </c>
      <c r="X1809" s="162" t="s">
        <v>2628</v>
      </c>
      <c r="AA1809" s="162" t="s">
        <v>2684</v>
      </c>
      <c r="AB1809" s="162" t="str">
        <f>UPPER(LEFT(A1809,3)&amp;YEAR(H1809)&amp;MONTH(H1809)&amp;DAY((H1809))&amp;LEFT(U1809,2)&amp;LEFT(V1809,2)&amp;LEFT(W1809,2))</f>
        <v>ORG201727GRDA3E</v>
      </c>
      <c r="AC1809" s="162">
        <f>COUNTIF($AB$4:$AB$297,AB1809)</f>
        <v>0</v>
      </c>
      <c r="AD1809" s="162" t="str">
        <f>VLOOKUP(U1809,NIVEAUXADMIN!A:B,2,FALSE)</f>
        <v>HT08</v>
      </c>
      <c r="AE1809" s="162" t="str">
        <f>VLOOKUP(V1809,NIVEAUXADMIN!E:F,2,FALSE)</f>
        <v>HT08822</v>
      </c>
      <c r="AF1809" s="162" t="str">
        <f>VLOOKUP(W1809,NIVEAUXADMIN!I:J,2,FALSE)</f>
        <v>HT08822-03</v>
      </c>
      <c r="AG1809" s="162">
        <f>IF(SUMPRODUCT(($A$4:$A1809=A1809)*($V$4:$V1809=V1809))&gt;1,0,1)</f>
        <v>0</v>
      </c>
    </row>
    <row r="1810" spans="1:33" s="162" customFormat="1" ht="15" customHeight="1">
      <c r="A1810" s="162" t="s">
        <v>2910</v>
      </c>
      <c r="B1810" s="162" t="s">
        <v>2704</v>
      </c>
      <c r="C1810" s="162" t="s">
        <v>70</v>
      </c>
      <c r="E1810" s="162" t="s">
        <v>2486</v>
      </c>
      <c r="F1810" s="162" t="s">
        <v>19</v>
      </c>
      <c r="G1810" s="162" t="str">
        <f>CHOOSE(MONTH(H1810), "Janvier", "Fevrier", "Mars", "Avril", "Mai", "Juin", "Juillet", "Aout", "Septembre", "Octobre", "Novembre", "Decembre")</f>
        <v>Janvier</v>
      </c>
      <c r="H1810" s="153">
        <v>42737</v>
      </c>
      <c r="I1810" s="84" t="s">
        <v>1049</v>
      </c>
      <c r="J1810" s="162" t="s">
        <v>1053</v>
      </c>
      <c r="K1810" s="162" t="s">
        <v>1185</v>
      </c>
      <c r="L1810" s="72"/>
      <c r="M1810" s="80" t="str">
        <f>IFERROR(VLOOKUP(K1810,REFERENCES!R:S,2,FALSE),"")</f>
        <v>Nombre</v>
      </c>
      <c r="N1810" s="75">
        <v>152</v>
      </c>
      <c r="O1810" s="75"/>
      <c r="P1810" s="75"/>
      <c r="Q1810" s="75"/>
      <c r="R1810" s="79"/>
      <c r="S1810" s="75"/>
      <c r="U1810" s="162" t="s">
        <v>17</v>
      </c>
      <c r="V1810" s="162" t="s">
        <v>261</v>
      </c>
      <c r="W1810" s="86" t="s">
        <v>1521</v>
      </c>
      <c r="AA1810" s="162" t="s">
        <v>2684</v>
      </c>
      <c r="AB1810" s="162" t="str">
        <f>UPPER(LEFT(A1810,3)&amp;YEAR(H1810)&amp;MONTH(H1810)&amp;DAY((H1810))&amp;LEFT(U1810,2)&amp;LEFT(V1810,2)&amp;LEFT(W1810,2))</f>
        <v>ORG201712GRDA3E</v>
      </c>
      <c r="AC1810" s="162">
        <f>COUNTIF($AB$4:$AB$297,AB1810)</f>
        <v>0</v>
      </c>
      <c r="AD1810" s="162" t="str">
        <f>VLOOKUP(U1810,NIVEAUXADMIN!A:B,2,FALSE)</f>
        <v>HT08</v>
      </c>
      <c r="AE1810" s="162" t="str">
        <f>VLOOKUP(V1810,NIVEAUXADMIN!E:F,2,FALSE)</f>
        <v>HT08822</v>
      </c>
      <c r="AF1810" s="162" t="str">
        <f>VLOOKUP(W1810,NIVEAUXADMIN!I:J,2,FALSE)</f>
        <v>HT08822-03</v>
      </c>
      <c r="AG1810" s="162">
        <f>IF(SUMPRODUCT(($A$4:$A1810=A1810)*($V$4:$V1810=V1810))&gt;1,0,1)</f>
        <v>0</v>
      </c>
    </row>
    <row r="1811" spans="1:33" s="162" customFormat="1" ht="15" customHeight="1">
      <c r="A1811" s="162" t="s">
        <v>2910</v>
      </c>
      <c r="B1811" s="162" t="s">
        <v>2704</v>
      </c>
      <c r="C1811" s="162" t="s">
        <v>70</v>
      </c>
      <c r="E1811" s="162" t="s">
        <v>2486</v>
      </c>
      <c r="F1811" s="162" t="s">
        <v>16</v>
      </c>
      <c r="G1811" s="162" t="str">
        <f>CHOOSE(MONTH(H1811), "Janvier", "Fevrier", "Mars", "Avril", "Mai", "Juin", "Juillet", "Aout", "Septembre", "Octobre", "Novembre", "Decembre")</f>
        <v>Fevrier</v>
      </c>
      <c r="H1811" s="153">
        <v>42773</v>
      </c>
      <c r="I1811" s="84" t="s">
        <v>1049</v>
      </c>
      <c r="J1811" s="162" t="s">
        <v>1053</v>
      </c>
      <c r="K1811" s="162" t="s">
        <v>1185</v>
      </c>
      <c r="L1811" s="72"/>
      <c r="M1811" s="80" t="str">
        <f>IFERROR(VLOOKUP(K1811,REFERENCES!R:S,2,FALSE),"")</f>
        <v>Nombre</v>
      </c>
      <c r="N1811" s="75">
        <v>48</v>
      </c>
      <c r="O1811" s="75"/>
      <c r="P1811" s="75"/>
      <c r="Q1811" s="75"/>
      <c r="R1811" s="79"/>
      <c r="S1811" s="75">
        <v>240</v>
      </c>
      <c r="U1811" s="162" t="s">
        <v>17</v>
      </c>
      <c r="V1811" s="162" t="s">
        <v>261</v>
      </c>
      <c r="W1811" s="86" t="s">
        <v>1521</v>
      </c>
      <c r="X1811" s="162" t="s">
        <v>2628</v>
      </c>
      <c r="AA1811" s="162" t="s">
        <v>2684</v>
      </c>
      <c r="AB1811" s="162" t="str">
        <f>UPPER(LEFT(A1811,3)&amp;YEAR(H1811)&amp;MONTH(H1811)&amp;DAY((H1811))&amp;LEFT(U1811,2)&amp;LEFT(V1811,2)&amp;LEFT(W1811,2))</f>
        <v>ORG201727GRDA3E</v>
      </c>
      <c r="AC1811" s="162">
        <f>COUNTIF($AB$4:$AB$297,AB1811)</f>
        <v>0</v>
      </c>
      <c r="AD1811" s="162" t="str">
        <f>VLOOKUP(U1811,NIVEAUXADMIN!A:B,2,FALSE)</f>
        <v>HT08</v>
      </c>
      <c r="AE1811" s="162" t="str">
        <f>VLOOKUP(V1811,NIVEAUXADMIN!E:F,2,FALSE)</f>
        <v>HT08822</v>
      </c>
      <c r="AF1811" s="162" t="str">
        <f>VLOOKUP(W1811,NIVEAUXADMIN!I:J,2,FALSE)</f>
        <v>HT08822-03</v>
      </c>
      <c r="AG1811" s="162">
        <f>IF(SUMPRODUCT(($A$4:$A1811=A1811)*($V$4:$V1811=V1811))&gt;1,0,1)</f>
        <v>0</v>
      </c>
    </row>
    <row r="1812" spans="1:33" s="162" customFormat="1" ht="15" customHeight="1">
      <c r="A1812" s="162" t="s">
        <v>2712</v>
      </c>
      <c r="B1812" s="162" t="s">
        <v>1094</v>
      </c>
      <c r="C1812" s="162" t="s">
        <v>34</v>
      </c>
      <c r="D1812" s="162" t="s">
        <v>68</v>
      </c>
      <c r="E1812" s="162" t="s">
        <v>48</v>
      </c>
      <c r="F1812" s="162" t="s">
        <v>16</v>
      </c>
      <c r="G1812" s="162" t="str">
        <f>CHOOSE(MONTH(H1812), "Janvier", "Fevrier", "Mars", "Avril", "Mai", "Juin", "Juillet", "Aout", "Septembre", "Octobre", "Novembre", "Decembre")</f>
        <v>Octobre</v>
      </c>
      <c r="H1812" s="153">
        <v>42661</v>
      </c>
      <c r="I1812" s="84" t="s">
        <v>1049</v>
      </c>
      <c r="J1812" s="162" t="s">
        <v>1053</v>
      </c>
      <c r="K1812" s="162" t="s">
        <v>1048</v>
      </c>
      <c r="L1812" s="72"/>
      <c r="M1812" s="80" t="str">
        <f>IFERROR(VLOOKUP(K1812,REFERENCES!R:S,2,FALSE),"")</f>
        <v>Nombre</v>
      </c>
      <c r="N1812" s="75">
        <v>288</v>
      </c>
      <c r="O1812" s="75"/>
      <c r="P1812" s="75"/>
      <c r="Q1812" s="75"/>
      <c r="R1812" s="79"/>
      <c r="S1812" s="75">
        <v>288</v>
      </c>
      <c r="U1812" s="162" t="s">
        <v>169</v>
      </c>
      <c r="V1812" s="162" t="s">
        <v>328</v>
      </c>
      <c r="W1812" s="86"/>
      <c r="AA1812" s="162" t="s">
        <v>2501</v>
      </c>
      <c r="AB1812" s="162" t="str">
        <f>UPPER(LEFT(A1812,3)&amp;YEAR(H1812)&amp;MONTH(H1812)&amp;DAY((H1812))&amp;LEFT(U1812,2)&amp;LEFT(V1812,2)&amp;LEFT(W1812,2))</f>
        <v>ORP20161018NOBA</v>
      </c>
      <c r="AC1812" s="162">
        <f>COUNTIF($AB$4:$AB$297,AB1812)</f>
        <v>0</v>
      </c>
      <c r="AD1812" s="162" t="str">
        <f>VLOOKUP(U1812,NIVEAUXADMIN!A:B,2,FALSE)</f>
        <v>HT09</v>
      </c>
      <c r="AE1812" s="162" t="str">
        <f>VLOOKUP(V1812,NIVEAUXADMIN!E:F,2,FALSE)</f>
        <v>HT09932</v>
      </c>
      <c r="AF1812" s="162" t="e">
        <f>VLOOKUP(W1812,NIVEAUXADMIN!I:J,2,FALSE)</f>
        <v>#N/A</v>
      </c>
      <c r="AG1812" s="162">
        <f>IF(SUMPRODUCT(($A$4:$A1812=A1812)*($V$4:$V1812=V1812))&gt;1,0,1)</f>
        <v>1</v>
      </c>
    </row>
    <row r="1813" spans="1:33" s="162" customFormat="1" ht="15" customHeight="1">
      <c r="A1813" s="162" t="s">
        <v>2712</v>
      </c>
      <c r="B1813" s="162" t="s">
        <v>1094</v>
      </c>
      <c r="C1813" s="162" t="s">
        <v>34</v>
      </c>
      <c r="D1813" s="162" t="s">
        <v>68</v>
      </c>
      <c r="E1813" s="162" t="s">
        <v>48</v>
      </c>
      <c r="F1813" s="162" t="s">
        <v>16</v>
      </c>
      <c r="G1813" s="162" t="str">
        <f>CHOOSE(MONTH(H1813), "Janvier", "Fevrier", "Mars", "Avril", "Mai", "Juin", "Juillet", "Aout", "Septembre", "Octobre", "Novembre", "Decembre")</f>
        <v>Octobre</v>
      </c>
      <c r="H1813" s="153">
        <v>42661</v>
      </c>
      <c r="I1813" s="84" t="s">
        <v>1051</v>
      </c>
      <c r="J1813" s="162" t="s">
        <v>1052</v>
      </c>
      <c r="K1813" s="162" t="s">
        <v>1054</v>
      </c>
      <c r="L1813" s="72" t="s">
        <v>2495</v>
      </c>
      <c r="M1813" s="80" t="str">
        <f>IFERROR(VLOOKUP(K1813,REFERENCES!R:S,2,FALSE),"")</f>
        <v>Nombre</v>
      </c>
      <c r="N1813" s="75">
        <v>288</v>
      </c>
      <c r="O1813" s="75"/>
      <c r="P1813" s="75"/>
      <c r="Q1813" s="75"/>
      <c r="R1813" s="79"/>
      <c r="S1813" s="75">
        <v>288</v>
      </c>
      <c r="U1813" s="162" t="s">
        <v>169</v>
      </c>
      <c r="V1813" s="162" t="s">
        <v>328</v>
      </c>
      <c r="W1813" s="86"/>
      <c r="AB1813" s="162" t="str">
        <f>UPPER(LEFT(A1813,3)&amp;YEAR(H1813)&amp;MONTH(H1813)&amp;DAY((H1813))&amp;LEFT(U1813,2)&amp;LEFT(V1813,2)&amp;LEFT(W1813,2))</f>
        <v>ORP20161018NOBA</v>
      </c>
      <c r="AC1813" s="162">
        <f>COUNTIF($AB$4:$AB$297,AB1813)</f>
        <v>0</v>
      </c>
      <c r="AD1813" s="162" t="str">
        <f>VLOOKUP(U1813,NIVEAUXADMIN!A:B,2,FALSE)</f>
        <v>HT09</v>
      </c>
      <c r="AE1813" s="162" t="str">
        <f>VLOOKUP(V1813,NIVEAUXADMIN!E:F,2,FALSE)</f>
        <v>HT09932</v>
      </c>
      <c r="AF1813" s="162" t="e">
        <f>VLOOKUP(W1813,NIVEAUXADMIN!I:J,2,FALSE)</f>
        <v>#N/A</v>
      </c>
      <c r="AG1813" s="162">
        <f>IF(SUMPRODUCT(($A$4:$A1813=A1813)*($V$4:$V1813=V1813))&gt;1,0,1)</f>
        <v>0</v>
      </c>
    </row>
    <row r="1814" spans="1:33" s="162" customFormat="1" ht="15" customHeight="1">
      <c r="A1814" s="162" t="s">
        <v>2712</v>
      </c>
      <c r="B1814" s="162" t="s">
        <v>1094</v>
      </c>
      <c r="C1814" s="162" t="s">
        <v>34</v>
      </c>
      <c r="D1814" s="162" t="s">
        <v>68</v>
      </c>
      <c r="E1814" s="162" t="s">
        <v>48</v>
      </c>
      <c r="F1814" s="162" t="s">
        <v>16</v>
      </c>
      <c r="G1814" s="162" t="str">
        <f>CHOOSE(MONTH(H1814), "Janvier", "Fevrier", "Mars", "Avril", "Mai", "Juin", "Juillet", "Aout", "Septembre", "Octobre", "Novembre", "Decembre")</f>
        <v>Octobre</v>
      </c>
      <c r="H1814" s="153">
        <v>42661</v>
      </c>
      <c r="I1814" s="84" t="s">
        <v>1051</v>
      </c>
      <c r="J1814" s="162" t="s">
        <v>1052</v>
      </c>
      <c r="K1814" s="162" t="s">
        <v>1054</v>
      </c>
      <c r="L1814" s="72"/>
      <c r="M1814" s="80" t="str">
        <f>IFERROR(VLOOKUP(K1814,REFERENCES!R:S,2,FALSE),"")</f>
        <v>Nombre</v>
      </c>
      <c r="N1814" s="75">
        <v>472</v>
      </c>
      <c r="O1814" s="75"/>
      <c r="P1814" s="75"/>
      <c r="Q1814" s="75"/>
      <c r="R1814" s="79"/>
      <c r="S1814" s="75">
        <v>472</v>
      </c>
      <c r="U1814" s="162" t="s">
        <v>169</v>
      </c>
      <c r="V1814" s="162" t="s">
        <v>427</v>
      </c>
      <c r="W1814" s="86"/>
      <c r="AB1814" s="162" t="str">
        <f>UPPER(LEFT(A1814,3)&amp;YEAR(H1814)&amp;MONTH(H1814)&amp;DAY((H1814))&amp;LEFT(U1814,2)&amp;LEFT(V1814,2)&amp;LEFT(W1814,2))</f>
        <v>ORP20161018NOBO</v>
      </c>
      <c r="AC1814" s="162">
        <f>COUNTIF($AB$4:$AB$297,AB1814)</f>
        <v>0</v>
      </c>
      <c r="AD1814" s="162" t="str">
        <f>VLOOKUP(U1814,NIVEAUXADMIN!A:B,2,FALSE)</f>
        <v>HT09</v>
      </c>
      <c r="AE1814" s="162" t="str">
        <f>VLOOKUP(V1814,NIVEAUXADMIN!E:F,2,FALSE)</f>
        <v>HT09933</v>
      </c>
      <c r="AF1814" s="162" t="e">
        <f>VLOOKUP(W1814,NIVEAUXADMIN!I:J,2,FALSE)</f>
        <v>#N/A</v>
      </c>
      <c r="AG1814" s="162">
        <f>IF(SUMPRODUCT(($A$4:$A1814=A1814)*($V$4:$V1814=V1814))&gt;1,0,1)</f>
        <v>1</v>
      </c>
    </row>
    <row r="1815" spans="1:33" s="162" customFormat="1" ht="15" customHeight="1">
      <c r="A1815" s="162" t="s">
        <v>2712</v>
      </c>
      <c r="B1815" s="162" t="s">
        <v>1094</v>
      </c>
      <c r="C1815" s="162" t="s">
        <v>34</v>
      </c>
      <c r="D1815" s="162" t="s">
        <v>68</v>
      </c>
      <c r="E1815" s="162" t="s">
        <v>48</v>
      </c>
      <c r="F1815" s="162" t="s">
        <v>16</v>
      </c>
      <c r="G1815" s="162" t="str">
        <f>CHOOSE(MONTH(H1815), "Janvier", "Fevrier", "Mars", "Avril", "Mai", "Juin", "Juillet", "Aout", "Septembre", "Octobre", "Novembre", "Decembre")</f>
        <v>Octobre</v>
      </c>
      <c r="H1815" s="153">
        <v>42661</v>
      </c>
      <c r="I1815" s="84" t="s">
        <v>1051</v>
      </c>
      <c r="J1815" s="162" t="s">
        <v>1052</v>
      </c>
      <c r="K1815" s="162" t="s">
        <v>1063</v>
      </c>
      <c r="L1815" s="72" t="s">
        <v>2498</v>
      </c>
      <c r="M1815" s="80" t="str">
        <f>IFERROR(VLOOKUP(K1815,REFERENCES!R:S,2,FALSE),"")</f>
        <v>Nombre</v>
      </c>
      <c r="N1815" s="75">
        <v>100</v>
      </c>
      <c r="O1815" s="75"/>
      <c r="P1815" s="75"/>
      <c r="Q1815" s="75"/>
      <c r="R1815" s="79"/>
      <c r="S1815" s="75">
        <v>100</v>
      </c>
      <c r="U1815" s="162" t="s">
        <v>169</v>
      </c>
      <c r="V1815" s="162" t="s">
        <v>433</v>
      </c>
      <c r="W1815" s="86"/>
      <c r="AB1815" s="162" t="str">
        <f>UPPER(LEFT(A1815,3)&amp;YEAR(H1815)&amp;MONTH(H1815)&amp;DAY((H1815))&amp;LEFT(U1815,2)&amp;LEFT(V1815,2)&amp;LEFT(W1815,2))</f>
        <v>ORP20161018NOJE</v>
      </c>
      <c r="AC1815" s="162">
        <f>COUNTIF($AB$4:$AB$297,AB1815)</f>
        <v>0</v>
      </c>
      <c r="AD1815" s="162" t="str">
        <f>VLOOKUP(U1815,NIVEAUXADMIN!A:B,2,FALSE)</f>
        <v>HT09</v>
      </c>
      <c r="AE1815" s="162" t="str">
        <f>VLOOKUP(V1815,NIVEAUXADMIN!E:F,2,FALSE)</f>
        <v>HT09934</v>
      </c>
      <c r="AF1815" s="162" t="e">
        <f>VLOOKUP(W1815,NIVEAUXADMIN!I:J,2,FALSE)</f>
        <v>#N/A</v>
      </c>
      <c r="AG1815" s="162">
        <f>IF(SUMPRODUCT(($A$4:$A1815=A1815)*($V$4:$V1815=V1815))&gt;1,0,1)</f>
        <v>1</v>
      </c>
    </row>
    <row r="1816" spans="1:33" s="162" customFormat="1" ht="15" customHeight="1">
      <c r="A1816" s="162" t="s">
        <v>2712</v>
      </c>
      <c r="B1816" s="162" t="s">
        <v>1094</v>
      </c>
      <c r="C1816" s="162" t="s">
        <v>34</v>
      </c>
      <c r="D1816" s="162" t="s">
        <v>68</v>
      </c>
      <c r="E1816" s="162" t="s">
        <v>48</v>
      </c>
      <c r="F1816" s="162" t="s">
        <v>16</v>
      </c>
      <c r="G1816" s="162" t="str">
        <f>CHOOSE(MONTH(H1816), "Janvier", "Fevrier", "Mars", "Avril", "Mai", "Juin", "Juillet", "Aout", "Septembre", "Octobre", "Novembre", "Decembre")</f>
        <v>Octobre</v>
      </c>
      <c r="H1816" s="153">
        <v>42661</v>
      </c>
      <c r="I1816" s="84" t="s">
        <v>1051</v>
      </c>
      <c r="J1816" s="162" t="s">
        <v>1052</v>
      </c>
      <c r="K1816" s="162" t="s">
        <v>1062</v>
      </c>
      <c r="L1816" s="72" t="s">
        <v>2496</v>
      </c>
      <c r="M1816" s="80" t="str">
        <f>IFERROR(VLOOKUP(K1816,REFERENCES!R:S,2,FALSE),"")</f>
        <v>Nombre</v>
      </c>
      <c r="N1816" s="75">
        <v>100</v>
      </c>
      <c r="O1816" s="75"/>
      <c r="P1816" s="75"/>
      <c r="Q1816" s="75"/>
      <c r="R1816" s="79"/>
      <c r="S1816" s="75">
        <v>100</v>
      </c>
      <c r="U1816" s="162" t="s">
        <v>169</v>
      </c>
      <c r="V1816" s="162" t="s">
        <v>439</v>
      </c>
      <c r="W1816" s="86"/>
      <c r="AB1816" s="162" t="str">
        <f>UPPER(LEFT(A1816,3)&amp;YEAR(H1816)&amp;MONTH(H1816)&amp;DAY((H1816))&amp;LEFT(U1816,2)&amp;LEFT(V1816,2)&amp;LEFT(W1816,2))</f>
        <v>ORP20161018NOMO</v>
      </c>
      <c r="AC1816" s="162">
        <f>COUNTIF($AB$4:$AB$297,AB1816)</f>
        <v>0</v>
      </c>
      <c r="AD1816" s="162" t="str">
        <f>VLOOKUP(U1816,NIVEAUXADMIN!A:B,2,FALSE)</f>
        <v>HT09</v>
      </c>
      <c r="AE1816" s="162" t="str">
        <f>VLOOKUP(V1816,NIVEAUXADMIN!E:F,2,FALSE)</f>
        <v>HT09931</v>
      </c>
      <c r="AF1816" s="162" t="e">
        <f>VLOOKUP(W1816,NIVEAUXADMIN!I:J,2,FALSE)</f>
        <v>#N/A</v>
      </c>
      <c r="AG1816" s="162">
        <f>IF(SUMPRODUCT(($A$4:$A1816=A1816)*($V$4:$V1816=V1816))&gt;1,0,1)</f>
        <v>1</v>
      </c>
    </row>
    <row r="1817" spans="1:33" s="162" customFormat="1" ht="15" customHeight="1">
      <c r="A1817" s="162" t="s">
        <v>2712</v>
      </c>
      <c r="B1817" s="162" t="s">
        <v>1094</v>
      </c>
      <c r="C1817" s="162" t="s">
        <v>34</v>
      </c>
      <c r="D1817" s="162" t="s">
        <v>68</v>
      </c>
      <c r="E1817" s="162" t="s">
        <v>48</v>
      </c>
      <c r="F1817" s="162" t="s">
        <v>16</v>
      </c>
      <c r="G1817" s="162" t="str">
        <f>CHOOSE(MONTH(H1817), "Janvier", "Fevrier", "Mars", "Avril", "Mai", "Juin", "Juillet", "Aout", "Septembre", "Octobre", "Novembre", "Decembre")</f>
        <v>Octobre</v>
      </c>
      <c r="H1817" s="153">
        <v>42661</v>
      </c>
      <c r="I1817" s="84" t="s">
        <v>1051</v>
      </c>
      <c r="J1817" s="162" t="s">
        <v>1052</v>
      </c>
      <c r="K1817" s="162" t="s">
        <v>1056</v>
      </c>
      <c r="L1817" s="72"/>
      <c r="M1817" s="80" t="str">
        <f>IFERROR(VLOOKUP(K1817,REFERENCES!R:S,2,FALSE),"")</f>
        <v>Nombre</v>
      </c>
      <c r="N1817" s="75">
        <v>288</v>
      </c>
      <c r="O1817" s="75"/>
      <c r="P1817" s="75"/>
      <c r="Q1817" s="75"/>
      <c r="R1817" s="79"/>
      <c r="S1817" s="75">
        <v>288</v>
      </c>
      <c r="U1817" s="162" t="s">
        <v>169</v>
      </c>
      <c r="V1817" s="162" t="s">
        <v>328</v>
      </c>
      <c r="W1817" s="86"/>
      <c r="AA1817" s="162" t="s">
        <v>2501</v>
      </c>
      <c r="AB1817" s="162" t="str">
        <f>UPPER(LEFT(A1817,3)&amp;YEAR(H1817)&amp;MONTH(H1817)&amp;DAY((H1817))&amp;LEFT(U1817,2)&amp;LEFT(V1817,2)&amp;LEFT(W1817,2))</f>
        <v>ORP20161018NOBA</v>
      </c>
      <c r="AC1817" s="162">
        <f>COUNTIF($AB$4:$AB$297,AB1817)</f>
        <v>0</v>
      </c>
      <c r="AD1817" s="162" t="str">
        <f>VLOOKUP(U1817,NIVEAUXADMIN!A:B,2,FALSE)</f>
        <v>HT09</v>
      </c>
      <c r="AE1817" s="162" t="str">
        <f>VLOOKUP(V1817,NIVEAUXADMIN!E:F,2,FALSE)</f>
        <v>HT09932</v>
      </c>
      <c r="AF1817" s="162" t="e">
        <f>VLOOKUP(W1817,NIVEAUXADMIN!I:J,2,FALSE)</f>
        <v>#N/A</v>
      </c>
      <c r="AG1817" s="162">
        <f>IF(SUMPRODUCT(($A$4:$A1817=A1817)*($V$4:$V1817=V1817))&gt;1,0,1)</f>
        <v>0</v>
      </c>
    </row>
    <row r="1818" spans="1:33" s="162" customFormat="1" ht="15" customHeight="1">
      <c r="A1818" s="162" t="s">
        <v>2712</v>
      </c>
      <c r="B1818" s="162" t="s">
        <v>1094</v>
      </c>
      <c r="C1818" s="162" t="s">
        <v>34</v>
      </c>
      <c r="D1818" s="162" t="s">
        <v>68</v>
      </c>
      <c r="E1818" s="162" t="s">
        <v>48</v>
      </c>
      <c r="F1818" s="162" t="s">
        <v>16</v>
      </c>
      <c r="G1818" s="162" t="str">
        <f>CHOOSE(MONTH(H1818), "Janvier", "Fevrier", "Mars", "Avril", "Mai", "Juin", "Juillet", "Aout", "Septembre", "Octobre", "Novembre", "Decembre")</f>
        <v>Octobre</v>
      </c>
      <c r="H1818" s="153">
        <v>42661</v>
      </c>
      <c r="I1818" s="84" t="s">
        <v>1051</v>
      </c>
      <c r="J1818" s="162" t="s">
        <v>1052</v>
      </c>
      <c r="K1818" s="162" t="s">
        <v>1063</v>
      </c>
      <c r="L1818" s="72"/>
      <c r="M1818" s="80" t="str">
        <f>IFERROR(VLOOKUP(K1818,REFERENCES!R:S,2,FALSE),"")</f>
        <v>Nombre</v>
      </c>
      <c r="N1818" s="75">
        <v>100</v>
      </c>
      <c r="O1818" s="75"/>
      <c r="P1818" s="75"/>
      <c r="Q1818" s="75"/>
      <c r="R1818" s="79"/>
      <c r="S1818" s="75">
        <v>100</v>
      </c>
      <c r="U1818" s="162" t="s">
        <v>169</v>
      </c>
      <c r="V1818" s="162" t="s">
        <v>328</v>
      </c>
      <c r="W1818" s="86"/>
      <c r="AA1818" s="162" t="s">
        <v>2501</v>
      </c>
      <c r="AB1818" s="162" t="str">
        <f>UPPER(LEFT(A1818,3)&amp;YEAR(H1818)&amp;MONTH(H1818)&amp;DAY((H1818))&amp;LEFT(U1818,2)&amp;LEFT(V1818,2)&amp;LEFT(W1818,2))</f>
        <v>ORP20161018NOBA</v>
      </c>
      <c r="AC1818" s="162">
        <f>COUNTIF($AB$4:$AB$297,AB1818)</f>
        <v>0</v>
      </c>
      <c r="AD1818" s="162" t="str">
        <f>VLOOKUP(U1818,NIVEAUXADMIN!A:B,2,FALSE)</f>
        <v>HT09</v>
      </c>
      <c r="AE1818" s="162" t="str">
        <f>VLOOKUP(V1818,NIVEAUXADMIN!E:F,2,FALSE)</f>
        <v>HT09932</v>
      </c>
      <c r="AF1818" s="162" t="e">
        <f>VLOOKUP(W1818,NIVEAUXADMIN!I:J,2,FALSE)</f>
        <v>#N/A</v>
      </c>
      <c r="AG1818" s="162">
        <f>IF(SUMPRODUCT(($A$4:$A1818=A1818)*($V$4:$V1818=V1818))&gt;1,0,1)</f>
        <v>0</v>
      </c>
    </row>
    <row r="1819" spans="1:33" s="162" customFormat="1" ht="15" customHeight="1">
      <c r="A1819" s="162" t="s">
        <v>2712</v>
      </c>
      <c r="B1819" s="162" t="s">
        <v>1094</v>
      </c>
      <c r="C1819" s="162" t="s">
        <v>34</v>
      </c>
      <c r="D1819" s="162" t="s">
        <v>68</v>
      </c>
      <c r="E1819" s="162" t="s">
        <v>48</v>
      </c>
      <c r="F1819" s="162" t="s">
        <v>16</v>
      </c>
      <c r="G1819" s="162" t="str">
        <f>CHOOSE(MONTH(H1819), "Janvier", "Fevrier", "Mars", "Avril", "Mai", "Juin", "Juillet", "Aout", "Septembre", "Octobre", "Novembre", "Decembre")</f>
        <v>Octobre</v>
      </c>
      <c r="H1819" s="153">
        <v>42661</v>
      </c>
      <c r="I1819" s="84" t="s">
        <v>1051</v>
      </c>
      <c r="J1819" s="162" t="s">
        <v>1052</v>
      </c>
      <c r="K1819" s="162" t="s">
        <v>1056</v>
      </c>
      <c r="L1819" s="72"/>
      <c r="M1819" s="80" t="str">
        <f>IFERROR(VLOOKUP(K1819,REFERENCES!R:S,2,FALSE),"")</f>
        <v>Nombre</v>
      </c>
      <c r="N1819" s="75">
        <v>472</v>
      </c>
      <c r="O1819" s="75"/>
      <c r="P1819" s="75"/>
      <c r="Q1819" s="75"/>
      <c r="R1819" s="79"/>
      <c r="S1819" s="75">
        <v>472</v>
      </c>
      <c r="U1819" s="162" t="s">
        <v>169</v>
      </c>
      <c r="V1819" s="162" t="s">
        <v>427</v>
      </c>
      <c r="W1819" s="86"/>
      <c r="AB1819" s="162" t="str">
        <f>UPPER(LEFT(A1819,3)&amp;YEAR(H1819)&amp;MONTH(H1819)&amp;DAY((H1819))&amp;LEFT(U1819,2)&amp;LEFT(V1819,2)&amp;LEFT(W1819,2))</f>
        <v>ORP20161018NOBO</v>
      </c>
      <c r="AC1819" s="162">
        <f>COUNTIF($AB$4:$AB$297,AB1819)</f>
        <v>0</v>
      </c>
      <c r="AD1819" s="162" t="str">
        <f>VLOOKUP(U1819,NIVEAUXADMIN!A:B,2,FALSE)</f>
        <v>HT09</v>
      </c>
      <c r="AE1819" s="162" t="str">
        <f>VLOOKUP(V1819,NIVEAUXADMIN!E:F,2,FALSE)</f>
        <v>HT09933</v>
      </c>
      <c r="AF1819" s="162" t="e">
        <f>VLOOKUP(W1819,NIVEAUXADMIN!I:J,2,FALSE)</f>
        <v>#N/A</v>
      </c>
      <c r="AG1819" s="162">
        <f>IF(SUMPRODUCT(($A$4:$A1819=A1819)*($V$4:$V1819=V1819))&gt;1,0,1)</f>
        <v>0</v>
      </c>
    </row>
    <row r="1820" spans="1:33" s="162" customFormat="1" ht="15" customHeight="1">
      <c r="A1820" s="162" t="s">
        <v>2712</v>
      </c>
      <c r="B1820" s="162" t="s">
        <v>1094</v>
      </c>
      <c r="C1820" s="162" t="s">
        <v>34</v>
      </c>
      <c r="D1820" s="162" t="s">
        <v>68</v>
      </c>
      <c r="E1820" s="162" t="s">
        <v>48</v>
      </c>
      <c r="F1820" s="162" t="s">
        <v>16</v>
      </c>
      <c r="G1820" s="162" t="str">
        <f>CHOOSE(MONTH(H1820), "Janvier", "Fevrier", "Mars", "Avril", "Mai", "Juin", "Juillet", "Aout", "Septembre", "Octobre", "Novembre", "Decembre")</f>
        <v>Octobre</v>
      </c>
      <c r="H1820" s="153">
        <v>42661</v>
      </c>
      <c r="I1820" s="84" t="s">
        <v>1051</v>
      </c>
      <c r="J1820" s="162" t="s">
        <v>1052</v>
      </c>
      <c r="K1820" s="162" t="s">
        <v>1063</v>
      </c>
      <c r="L1820" s="72"/>
      <c r="M1820" s="80" t="str">
        <f>IFERROR(VLOOKUP(K1820,REFERENCES!R:S,2,FALSE),"")</f>
        <v>Nombre</v>
      </c>
      <c r="N1820" s="75">
        <v>100</v>
      </c>
      <c r="O1820" s="75"/>
      <c r="P1820" s="75"/>
      <c r="Q1820" s="75"/>
      <c r="R1820" s="79"/>
      <c r="S1820" s="75">
        <v>100</v>
      </c>
      <c r="U1820" s="162" t="s">
        <v>169</v>
      </c>
      <c r="V1820" s="162" t="s">
        <v>427</v>
      </c>
      <c r="W1820" s="86"/>
      <c r="AB1820" s="162" t="str">
        <f>UPPER(LEFT(A1820,3)&amp;YEAR(H1820)&amp;MONTH(H1820)&amp;DAY((H1820))&amp;LEFT(U1820,2)&amp;LEFT(V1820,2)&amp;LEFT(W1820,2))</f>
        <v>ORP20161018NOBO</v>
      </c>
      <c r="AC1820" s="162">
        <f>COUNTIF($AB$4:$AB$297,AB1820)</f>
        <v>0</v>
      </c>
      <c r="AD1820" s="162" t="str">
        <f>VLOOKUP(U1820,NIVEAUXADMIN!A:B,2,FALSE)</f>
        <v>HT09</v>
      </c>
      <c r="AE1820" s="162" t="str">
        <f>VLOOKUP(V1820,NIVEAUXADMIN!E:F,2,FALSE)</f>
        <v>HT09933</v>
      </c>
      <c r="AF1820" s="162" t="e">
        <f>VLOOKUP(W1820,NIVEAUXADMIN!I:J,2,FALSE)</f>
        <v>#N/A</v>
      </c>
      <c r="AG1820" s="162">
        <f>IF(SUMPRODUCT(($A$4:$A1820=A1820)*($V$4:$V1820=V1820))&gt;1,0,1)</f>
        <v>0</v>
      </c>
    </row>
    <row r="1821" spans="1:33" s="162" customFormat="1" ht="15" customHeight="1">
      <c r="A1821" s="162" t="s">
        <v>2712</v>
      </c>
      <c r="B1821" s="162" t="s">
        <v>1094</v>
      </c>
      <c r="C1821" s="162" t="s">
        <v>34</v>
      </c>
      <c r="D1821" s="162" t="s">
        <v>68</v>
      </c>
      <c r="E1821" s="162" t="s">
        <v>48</v>
      </c>
      <c r="F1821" s="162" t="s">
        <v>16</v>
      </c>
      <c r="G1821" s="162" t="str">
        <f>CHOOSE(MONTH(H1821), "Janvier", "Fevrier", "Mars", "Avril", "Mai", "Juin", "Juillet", "Aout", "Septembre", "Octobre", "Novembre", "Decembre")</f>
        <v>Octobre</v>
      </c>
      <c r="H1821" s="153">
        <v>42661</v>
      </c>
      <c r="I1821" s="84" t="s">
        <v>1051</v>
      </c>
      <c r="J1821" s="162" t="s">
        <v>1052</v>
      </c>
      <c r="K1821" s="162" t="s">
        <v>1062</v>
      </c>
      <c r="L1821" s="72"/>
      <c r="M1821" s="80" t="str">
        <f>IFERROR(VLOOKUP(K1821,REFERENCES!R:S,2,FALSE),"")</f>
        <v>Nombre</v>
      </c>
      <c r="N1821" s="75">
        <v>200</v>
      </c>
      <c r="O1821" s="75"/>
      <c r="P1821" s="75"/>
      <c r="Q1821" s="75"/>
      <c r="R1821" s="79"/>
      <c r="S1821" s="75">
        <v>200</v>
      </c>
      <c r="U1821" s="162" t="s">
        <v>169</v>
      </c>
      <c r="V1821" s="162" t="s">
        <v>427</v>
      </c>
      <c r="W1821" s="86"/>
      <c r="AB1821" s="162" t="str">
        <f>UPPER(LEFT(A1821,3)&amp;YEAR(H1821)&amp;MONTH(H1821)&amp;DAY((H1821))&amp;LEFT(U1821,2)&amp;LEFT(V1821,2)&amp;LEFT(W1821,2))</f>
        <v>ORP20161018NOBO</v>
      </c>
      <c r="AC1821" s="162">
        <f>COUNTIF($AB$4:$AB$297,AB1821)</f>
        <v>0</v>
      </c>
      <c r="AD1821" s="162" t="str">
        <f>VLOOKUP(U1821,NIVEAUXADMIN!A:B,2,FALSE)</f>
        <v>HT09</v>
      </c>
      <c r="AE1821" s="162" t="str">
        <f>VLOOKUP(V1821,NIVEAUXADMIN!E:F,2,FALSE)</f>
        <v>HT09933</v>
      </c>
      <c r="AF1821" s="162" t="e">
        <f>VLOOKUP(W1821,NIVEAUXADMIN!I:J,2,FALSE)</f>
        <v>#N/A</v>
      </c>
      <c r="AG1821" s="162">
        <f>IF(SUMPRODUCT(($A$4:$A1821=A1821)*($V$4:$V1821=V1821))&gt;1,0,1)</f>
        <v>0</v>
      </c>
    </row>
    <row r="1822" spans="1:33" s="162" customFormat="1" ht="15" customHeight="1">
      <c r="A1822" s="162" t="s">
        <v>2712</v>
      </c>
      <c r="B1822" s="162" t="s">
        <v>1094</v>
      </c>
      <c r="C1822" s="162" t="s">
        <v>34</v>
      </c>
      <c r="D1822" s="162" t="s">
        <v>68</v>
      </c>
      <c r="E1822" s="162" t="s">
        <v>48</v>
      </c>
      <c r="F1822" s="162" t="s">
        <v>16</v>
      </c>
      <c r="G1822" s="162" t="str">
        <f>CHOOSE(MONTH(H1822), "Janvier", "Fevrier", "Mars", "Avril", "Mai", "Juin", "Juillet", "Aout", "Septembre", "Octobre", "Novembre", "Decembre")</f>
        <v>Octobre</v>
      </c>
      <c r="H1822" s="153">
        <v>42661</v>
      </c>
      <c r="I1822" s="84" t="s">
        <v>1049</v>
      </c>
      <c r="J1822" s="162" t="s">
        <v>1053</v>
      </c>
      <c r="K1822" s="162" t="s">
        <v>1048</v>
      </c>
      <c r="L1822" s="72"/>
      <c r="M1822" s="80" t="str">
        <f>IFERROR(VLOOKUP(K1822,REFERENCES!R:S,2,FALSE),"")</f>
        <v>Nombre</v>
      </c>
      <c r="N1822" s="75">
        <v>472</v>
      </c>
      <c r="O1822" s="75"/>
      <c r="P1822" s="75"/>
      <c r="Q1822" s="75"/>
      <c r="R1822" s="79"/>
      <c r="S1822" s="75">
        <v>472</v>
      </c>
      <c r="U1822" s="162" t="s">
        <v>169</v>
      </c>
      <c r="V1822" s="162" t="s">
        <v>427</v>
      </c>
      <c r="W1822" s="86"/>
      <c r="AB1822" s="162" t="str">
        <f>UPPER(LEFT(A1822,3)&amp;YEAR(H1822)&amp;MONTH(H1822)&amp;DAY((H1822))&amp;LEFT(U1822,2)&amp;LEFT(V1822,2)&amp;LEFT(W1822,2))</f>
        <v>ORP20161018NOBO</v>
      </c>
      <c r="AC1822" s="162">
        <f>COUNTIF($AB$4:$AB$297,AB1822)</f>
        <v>0</v>
      </c>
      <c r="AD1822" s="162" t="str">
        <f>VLOOKUP(U1822,NIVEAUXADMIN!A:B,2,FALSE)</f>
        <v>HT09</v>
      </c>
      <c r="AE1822" s="162" t="str">
        <f>VLOOKUP(V1822,NIVEAUXADMIN!E:F,2,FALSE)</f>
        <v>HT09933</v>
      </c>
      <c r="AF1822" s="162" t="e">
        <f>VLOOKUP(W1822,NIVEAUXADMIN!I:J,2,FALSE)</f>
        <v>#N/A</v>
      </c>
      <c r="AG1822" s="162">
        <f>IF(SUMPRODUCT(($A$4:$A1822=A1822)*($V$4:$V1822=V1822))&gt;1,0,1)</f>
        <v>0</v>
      </c>
    </row>
    <row r="1823" spans="1:33" s="162" customFormat="1" ht="15" customHeight="1">
      <c r="A1823" s="162" t="s">
        <v>2712</v>
      </c>
      <c r="B1823" s="162" t="s">
        <v>1094</v>
      </c>
      <c r="C1823" s="162" t="s">
        <v>34</v>
      </c>
      <c r="D1823" s="162" t="s">
        <v>68</v>
      </c>
      <c r="E1823" s="162" t="s">
        <v>48</v>
      </c>
      <c r="F1823" s="162" t="s">
        <v>16</v>
      </c>
      <c r="G1823" s="162" t="str">
        <f>CHOOSE(MONTH(H1823), "Janvier", "Fevrier", "Mars", "Avril", "Mai", "Juin", "Juillet", "Aout", "Septembre", "Octobre", "Novembre", "Decembre")</f>
        <v>Octobre</v>
      </c>
      <c r="H1823" s="153">
        <v>42661</v>
      </c>
      <c r="I1823" s="84" t="s">
        <v>1051</v>
      </c>
      <c r="J1823" s="162" t="s">
        <v>1052</v>
      </c>
      <c r="K1823" s="162" t="s">
        <v>1054</v>
      </c>
      <c r="L1823" s="72"/>
      <c r="M1823" s="80" t="str">
        <f>IFERROR(VLOOKUP(K1823,REFERENCES!R:S,2,FALSE),"")</f>
        <v>Nombre</v>
      </c>
      <c r="N1823" s="75">
        <v>370</v>
      </c>
      <c r="O1823" s="75"/>
      <c r="P1823" s="75"/>
      <c r="Q1823" s="75"/>
      <c r="R1823" s="79"/>
      <c r="S1823" s="75">
        <v>370</v>
      </c>
      <c r="U1823" s="162" t="s">
        <v>169</v>
      </c>
      <c r="V1823" s="162" t="s">
        <v>433</v>
      </c>
      <c r="W1823" s="86"/>
      <c r="AB1823" s="162" t="str">
        <f>UPPER(LEFT(A1823,3)&amp;YEAR(H1823)&amp;MONTH(H1823)&amp;DAY((H1823))&amp;LEFT(U1823,2)&amp;LEFT(V1823,2)&amp;LEFT(W1823,2))</f>
        <v>ORP20161018NOJE</v>
      </c>
      <c r="AC1823" s="162">
        <f>COUNTIF($AB$4:$AB$297,AB1823)</f>
        <v>0</v>
      </c>
      <c r="AD1823" s="162" t="str">
        <f>VLOOKUP(U1823,NIVEAUXADMIN!A:B,2,FALSE)</f>
        <v>HT09</v>
      </c>
      <c r="AE1823" s="162" t="str">
        <f>VLOOKUP(V1823,NIVEAUXADMIN!E:F,2,FALSE)</f>
        <v>HT09934</v>
      </c>
      <c r="AF1823" s="162" t="e">
        <f>VLOOKUP(W1823,NIVEAUXADMIN!I:J,2,FALSE)</f>
        <v>#N/A</v>
      </c>
      <c r="AG1823" s="162">
        <f>IF(SUMPRODUCT(($A$4:$A1823=A1823)*($V$4:$V1823=V1823))&gt;1,0,1)</f>
        <v>0</v>
      </c>
    </row>
    <row r="1824" spans="1:33" s="162" customFormat="1" ht="15" customHeight="1">
      <c r="A1824" s="162" t="s">
        <v>2712</v>
      </c>
      <c r="B1824" s="162" t="s">
        <v>1094</v>
      </c>
      <c r="C1824" s="162" t="s">
        <v>34</v>
      </c>
      <c r="D1824" s="162" t="s">
        <v>68</v>
      </c>
      <c r="E1824" s="162" t="s">
        <v>48</v>
      </c>
      <c r="F1824" s="162" t="s">
        <v>16</v>
      </c>
      <c r="G1824" s="162" t="str">
        <f>CHOOSE(MONTH(H1824), "Janvier", "Fevrier", "Mars", "Avril", "Mai", "Juin", "Juillet", "Aout", "Septembre", "Octobre", "Novembre", "Decembre")</f>
        <v>Octobre</v>
      </c>
      <c r="H1824" s="153">
        <v>42661</v>
      </c>
      <c r="I1824" s="84" t="s">
        <v>1051</v>
      </c>
      <c r="J1824" s="162" t="s">
        <v>1052</v>
      </c>
      <c r="K1824" s="162" t="s">
        <v>1056</v>
      </c>
      <c r="L1824" s="72"/>
      <c r="M1824" s="80" t="str">
        <f>IFERROR(VLOOKUP(K1824,REFERENCES!R:S,2,FALSE),"")</f>
        <v>Nombre</v>
      </c>
      <c r="N1824" s="75">
        <v>370</v>
      </c>
      <c r="O1824" s="75"/>
      <c r="P1824" s="75"/>
      <c r="Q1824" s="75"/>
      <c r="R1824" s="79"/>
      <c r="S1824" s="75">
        <v>370</v>
      </c>
      <c r="U1824" s="162" t="s">
        <v>169</v>
      </c>
      <c r="V1824" s="162" t="s">
        <v>433</v>
      </c>
      <c r="W1824" s="86"/>
      <c r="AB1824" s="162" t="str">
        <f>UPPER(LEFT(A1824,3)&amp;YEAR(H1824)&amp;MONTH(H1824)&amp;DAY((H1824))&amp;LEFT(U1824,2)&amp;LEFT(V1824,2)&amp;LEFT(W1824,2))</f>
        <v>ORP20161018NOJE</v>
      </c>
      <c r="AC1824" s="162">
        <f>COUNTIF($AB$4:$AB$297,AB1824)</f>
        <v>0</v>
      </c>
      <c r="AD1824" s="162" t="str">
        <f>VLOOKUP(U1824,NIVEAUXADMIN!A:B,2,FALSE)</f>
        <v>HT09</v>
      </c>
      <c r="AE1824" s="162" t="str">
        <f>VLOOKUP(V1824,NIVEAUXADMIN!E:F,2,FALSE)</f>
        <v>HT09934</v>
      </c>
      <c r="AF1824" s="162" t="e">
        <f>VLOOKUP(W1824,NIVEAUXADMIN!I:J,2,FALSE)</f>
        <v>#N/A</v>
      </c>
      <c r="AG1824" s="162">
        <f>IF(SUMPRODUCT(($A$4:$A1824=A1824)*($V$4:$V1824=V1824))&gt;1,0,1)</f>
        <v>0</v>
      </c>
    </row>
    <row r="1825" spans="1:33" s="162" customFormat="1" ht="15" customHeight="1">
      <c r="A1825" s="162" t="s">
        <v>2712</v>
      </c>
      <c r="B1825" s="162" t="s">
        <v>1094</v>
      </c>
      <c r="C1825" s="162" t="s">
        <v>34</v>
      </c>
      <c r="D1825" s="162" t="s">
        <v>68</v>
      </c>
      <c r="E1825" s="162" t="s">
        <v>48</v>
      </c>
      <c r="F1825" s="162" t="s">
        <v>16</v>
      </c>
      <c r="G1825" s="162" t="str">
        <f>CHOOSE(MONTH(H1825), "Janvier", "Fevrier", "Mars", "Avril", "Mai", "Juin", "Juillet", "Aout", "Septembre", "Octobre", "Novembre", "Decembre")</f>
        <v>Octobre</v>
      </c>
      <c r="H1825" s="153">
        <v>42661</v>
      </c>
      <c r="I1825" s="84" t="s">
        <v>1051</v>
      </c>
      <c r="J1825" s="162" t="s">
        <v>1052</v>
      </c>
      <c r="K1825" s="162" t="s">
        <v>1062</v>
      </c>
      <c r="L1825" s="72"/>
      <c r="M1825" s="80" t="str">
        <f>IFERROR(VLOOKUP(K1825,REFERENCES!R:S,2,FALSE),"")</f>
        <v>Nombre</v>
      </c>
      <c r="N1825" s="75">
        <v>93</v>
      </c>
      <c r="O1825" s="75"/>
      <c r="P1825" s="75"/>
      <c r="Q1825" s="75"/>
      <c r="R1825" s="79"/>
      <c r="S1825" s="75">
        <v>93</v>
      </c>
      <c r="U1825" s="162" t="s">
        <v>169</v>
      </c>
      <c r="V1825" s="162" t="s">
        <v>433</v>
      </c>
      <c r="W1825" s="86"/>
      <c r="AB1825" s="162" t="str">
        <f>UPPER(LEFT(A1825,3)&amp;YEAR(H1825)&amp;MONTH(H1825)&amp;DAY((H1825))&amp;LEFT(U1825,2)&amp;LEFT(V1825,2)&amp;LEFT(W1825,2))</f>
        <v>ORP20161018NOJE</v>
      </c>
      <c r="AC1825" s="162">
        <f>COUNTIF($AB$4:$AB$297,AB1825)</f>
        <v>0</v>
      </c>
      <c r="AD1825" s="162" t="str">
        <f>VLOOKUP(U1825,NIVEAUXADMIN!A:B,2,FALSE)</f>
        <v>HT09</v>
      </c>
      <c r="AE1825" s="162" t="str">
        <f>VLOOKUP(V1825,NIVEAUXADMIN!E:F,2,FALSE)</f>
        <v>HT09934</v>
      </c>
      <c r="AF1825" s="162" t="e">
        <f>VLOOKUP(W1825,NIVEAUXADMIN!I:J,2,FALSE)</f>
        <v>#N/A</v>
      </c>
      <c r="AG1825" s="162">
        <f>IF(SUMPRODUCT(($A$4:$A1825=A1825)*($V$4:$V1825=V1825))&gt;1,0,1)</f>
        <v>0</v>
      </c>
    </row>
    <row r="1826" spans="1:33" s="162" customFormat="1" ht="15" customHeight="1">
      <c r="A1826" s="162" t="s">
        <v>2712</v>
      </c>
      <c r="B1826" s="162" t="s">
        <v>1094</v>
      </c>
      <c r="C1826" s="162" t="s">
        <v>34</v>
      </c>
      <c r="D1826" s="162" t="s">
        <v>68</v>
      </c>
      <c r="E1826" s="162" t="s">
        <v>48</v>
      </c>
      <c r="F1826" s="162" t="s">
        <v>16</v>
      </c>
      <c r="G1826" s="162" t="str">
        <f>CHOOSE(MONTH(H1826), "Janvier", "Fevrier", "Mars", "Avril", "Mai", "Juin", "Juillet", "Aout", "Septembre", "Octobre", "Novembre", "Decembre")</f>
        <v>Octobre</v>
      </c>
      <c r="H1826" s="153">
        <v>42661</v>
      </c>
      <c r="I1826" s="84" t="s">
        <v>1049</v>
      </c>
      <c r="J1826" s="162" t="s">
        <v>1053</v>
      </c>
      <c r="K1826" s="162" t="s">
        <v>1048</v>
      </c>
      <c r="L1826" s="72"/>
      <c r="M1826" s="80" t="str">
        <f>IFERROR(VLOOKUP(K1826,REFERENCES!R:S,2,FALSE),"")</f>
        <v>Nombre</v>
      </c>
      <c r="N1826" s="75">
        <v>370</v>
      </c>
      <c r="O1826" s="75"/>
      <c r="P1826" s="75"/>
      <c r="Q1826" s="75"/>
      <c r="R1826" s="79"/>
      <c r="S1826" s="75">
        <v>370</v>
      </c>
      <c r="U1826" s="162" t="s">
        <v>169</v>
      </c>
      <c r="V1826" s="162" t="s">
        <v>433</v>
      </c>
      <c r="W1826" s="86"/>
      <c r="AB1826" s="162" t="str">
        <f>UPPER(LEFT(A1826,3)&amp;YEAR(H1826)&amp;MONTH(H1826)&amp;DAY((H1826))&amp;LEFT(U1826,2)&amp;LEFT(V1826,2)&amp;LEFT(W1826,2))</f>
        <v>ORP20161018NOJE</v>
      </c>
      <c r="AC1826" s="162">
        <f>COUNTIF($AB$4:$AB$297,AB1826)</f>
        <v>0</v>
      </c>
      <c r="AD1826" s="162" t="str">
        <f>VLOOKUP(U1826,NIVEAUXADMIN!A:B,2,FALSE)</f>
        <v>HT09</v>
      </c>
      <c r="AE1826" s="162" t="str">
        <f>VLOOKUP(V1826,NIVEAUXADMIN!E:F,2,FALSE)</f>
        <v>HT09934</v>
      </c>
      <c r="AF1826" s="162" t="e">
        <f>VLOOKUP(W1826,NIVEAUXADMIN!I:J,2,FALSE)</f>
        <v>#N/A</v>
      </c>
      <c r="AG1826" s="162">
        <f>IF(SUMPRODUCT(($A$4:$A1826=A1826)*($V$4:$V1826=V1826))&gt;1,0,1)</f>
        <v>0</v>
      </c>
    </row>
    <row r="1827" spans="1:33" s="162" customFormat="1" ht="15" customHeight="1">
      <c r="A1827" s="162" t="s">
        <v>2712</v>
      </c>
      <c r="B1827" s="162" t="s">
        <v>1094</v>
      </c>
      <c r="C1827" s="162" t="s">
        <v>34</v>
      </c>
      <c r="D1827" s="162" t="s">
        <v>68</v>
      </c>
      <c r="E1827" s="162" t="s">
        <v>48</v>
      </c>
      <c r="F1827" s="162" t="s">
        <v>16</v>
      </c>
      <c r="G1827" s="162" t="str">
        <f>CHOOSE(MONTH(H1827), "Janvier", "Fevrier", "Mars", "Avril", "Mai", "Juin", "Juillet", "Aout", "Septembre", "Octobre", "Novembre", "Decembre")</f>
        <v>Octobre</v>
      </c>
      <c r="H1827" s="153">
        <v>42661</v>
      </c>
      <c r="I1827" s="84" t="s">
        <v>1051</v>
      </c>
      <c r="J1827" s="162" t="s">
        <v>1052</v>
      </c>
      <c r="K1827" s="162" t="s">
        <v>1054</v>
      </c>
      <c r="L1827" s="72"/>
      <c r="M1827" s="80" t="str">
        <f>IFERROR(VLOOKUP(K1827,REFERENCES!R:S,2,FALSE),"")</f>
        <v>Nombre</v>
      </c>
      <c r="N1827" s="75">
        <v>720</v>
      </c>
      <c r="O1827" s="75"/>
      <c r="P1827" s="75"/>
      <c r="Q1827" s="75"/>
      <c r="R1827" s="79"/>
      <c r="S1827" s="75">
        <v>720</v>
      </c>
      <c r="U1827" s="162" t="s">
        <v>169</v>
      </c>
      <c r="V1827" s="162" t="s">
        <v>433</v>
      </c>
      <c r="W1827" s="86"/>
      <c r="AB1827" s="162" t="str">
        <f>UPPER(LEFT(A1827,3)&amp;YEAR(H1827)&amp;MONTH(H1827)&amp;DAY((H1827))&amp;LEFT(U1827,2)&amp;LEFT(V1827,2)&amp;LEFT(W1827,2))</f>
        <v>ORP20161018NOJE</v>
      </c>
      <c r="AC1827" s="162">
        <f>COUNTIF($AB$4:$AB$297,AB1827)</f>
        <v>0</v>
      </c>
      <c r="AD1827" s="162" t="str">
        <f>VLOOKUP(U1827,NIVEAUXADMIN!A:B,2,FALSE)</f>
        <v>HT09</v>
      </c>
      <c r="AE1827" s="162" t="str">
        <f>VLOOKUP(V1827,NIVEAUXADMIN!E:F,2,FALSE)</f>
        <v>HT09934</v>
      </c>
      <c r="AF1827" s="162" t="e">
        <f>VLOOKUP(W1827,NIVEAUXADMIN!I:J,2,FALSE)</f>
        <v>#N/A</v>
      </c>
      <c r="AG1827" s="162">
        <f>IF(SUMPRODUCT(($A$4:$A1827=A1827)*($V$4:$V1827=V1827))&gt;1,0,1)</f>
        <v>0</v>
      </c>
    </row>
    <row r="1828" spans="1:33" s="162" customFormat="1" ht="15" customHeight="1">
      <c r="A1828" s="162" t="s">
        <v>2712</v>
      </c>
      <c r="B1828" s="162" t="s">
        <v>1094</v>
      </c>
      <c r="C1828" s="162" t="s">
        <v>34</v>
      </c>
      <c r="D1828" s="162" t="s">
        <v>68</v>
      </c>
      <c r="E1828" s="162" t="s">
        <v>48</v>
      </c>
      <c r="F1828" s="162" t="s">
        <v>16</v>
      </c>
      <c r="G1828" s="162" t="str">
        <f>CHOOSE(MONTH(H1828), "Janvier", "Fevrier", "Mars", "Avril", "Mai", "Juin", "Juillet", "Aout", "Septembre", "Octobre", "Novembre", "Decembre")</f>
        <v>Octobre</v>
      </c>
      <c r="H1828" s="153">
        <v>42661</v>
      </c>
      <c r="I1828" s="84" t="s">
        <v>1051</v>
      </c>
      <c r="J1828" s="162" t="s">
        <v>1052</v>
      </c>
      <c r="K1828" s="162" t="s">
        <v>1054</v>
      </c>
      <c r="L1828" s="72"/>
      <c r="M1828" s="80" t="str">
        <f>IFERROR(VLOOKUP(K1828,REFERENCES!R:S,2,FALSE),"")</f>
        <v>Nombre</v>
      </c>
      <c r="N1828" s="75">
        <v>370</v>
      </c>
      <c r="O1828" s="75"/>
      <c r="P1828" s="75"/>
      <c r="Q1828" s="75"/>
      <c r="R1828" s="79"/>
      <c r="S1828" s="75">
        <v>370</v>
      </c>
      <c r="U1828" s="162" t="s">
        <v>169</v>
      </c>
      <c r="V1828" s="162" t="s">
        <v>439</v>
      </c>
      <c r="W1828" s="86"/>
      <c r="AB1828" s="162" t="str">
        <f>UPPER(LEFT(A1828,3)&amp;YEAR(H1828)&amp;MONTH(H1828)&amp;DAY((H1828))&amp;LEFT(U1828,2)&amp;LEFT(V1828,2)&amp;LEFT(W1828,2))</f>
        <v>ORP20161018NOMO</v>
      </c>
      <c r="AC1828" s="162">
        <f>COUNTIF($AB$4:$AB$297,AB1828)</f>
        <v>0</v>
      </c>
      <c r="AD1828" s="162" t="str">
        <f>VLOOKUP(U1828,NIVEAUXADMIN!A:B,2,FALSE)</f>
        <v>HT09</v>
      </c>
      <c r="AE1828" s="162" t="str">
        <f>VLOOKUP(V1828,NIVEAUXADMIN!E:F,2,FALSE)</f>
        <v>HT09931</v>
      </c>
      <c r="AF1828" s="162" t="e">
        <f>VLOOKUP(W1828,NIVEAUXADMIN!I:J,2,FALSE)</f>
        <v>#N/A</v>
      </c>
      <c r="AG1828" s="162">
        <f>IF(SUMPRODUCT(($A$4:$A1828=A1828)*($V$4:$V1828=V1828))&gt;1,0,1)</f>
        <v>0</v>
      </c>
    </row>
    <row r="1829" spans="1:33" s="162" customFormat="1" ht="15" customHeight="1">
      <c r="A1829" s="162" t="s">
        <v>2712</v>
      </c>
      <c r="B1829" s="162" t="s">
        <v>1094</v>
      </c>
      <c r="C1829" s="162" t="s">
        <v>34</v>
      </c>
      <c r="D1829" s="162" t="s">
        <v>68</v>
      </c>
      <c r="E1829" s="162" t="s">
        <v>48</v>
      </c>
      <c r="F1829" s="162" t="s">
        <v>16</v>
      </c>
      <c r="G1829" s="162" t="str">
        <f>CHOOSE(MONTH(H1829), "Janvier", "Fevrier", "Mars", "Avril", "Mai", "Juin", "Juillet", "Aout", "Septembre", "Octobre", "Novembre", "Decembre")</f>
        <v>Octobre</v>
      </c>
      <c r="H1829" s="153">
        <v>42661</v>
      </c>
      <c r="I1829" s="84" t="s">
        <v>1051</v>
      </c>
      <c r="J1829" s="162" t="s">
        <v>1052</v>
      </c>
      <c r="K1829" s="162" t="s">
        <v>1056</v>
      </c>
      <c r="L1829" s="72"/>
      <c r="M1829" s="80" t="str">
        <f>IFERROR(VLOOKUP(K1829,REFERENCES!R:S,2,FALSE),"")</f>
        <v>Nombre</v>
      </c>
      <c r="N1829" s="75">
        <v>370</v>
      </c>
      <c r="O1829" s="75"/>
      <c r="P1829" s="75"/>
      <c r="Q1829" s="75"/>
      <c r="R1829" s="79"/>
      <c r="S1829" s="75">
        <v>370</v>
      </c>
      <c r="U1829" s="162" t="s">
        <v>169</v>
      </c>
      <c r="V1829" s="162" t="s">
        <v>439</v>
      </c>
      <c r="W1829" s="86"/>
      <c r="AB1829" s="162" t="str">
        <f>UPPER(LEFT(A1829,3)&amp;YEAR(H1829)&amp;MONTH(H1829)&amp;DAY((H1829))&amp;LEFT(U1829,2)&amp;LEFT(V1829,2)&amp;LEFT(W1829,2))</f>
        <v>ORP20161018NOMO</v>
      </c>
      <c r="AC1829" s="162">
        <f>COUNTIF($AB$4:$AB$297,AB1829)</f>
        <v>0</v>
      </c>
      <c r="AD1829" s="162" t="str">
        <f>VLOOKUP(U1829,NIVEAUXADMIN!A:B,2,FALSE)</f>
        <v>HT09</v>
      </c>
      <c r="AE1829" s="162" t="str">
        <f>VLOOKUP(V1829,NIVEAUXADMIN!E:F,2,FALSE)</f>
        <v>HT09931</v>
      </c>
      <c r="AF1829" s="162" t="e">
        <f>VLOOKUP(W1829,NIVEAUXADMIN!I:J,2,FALSE)</f>
        <v>#N/A</v>
      </c>
      <c r="AG1829" s="162">
        <f>IF(SUMPRODUCT(($A$4:$A1829=A1829)*($V$4:$V1829=V1829))&gt;1,0,1)</f>
        <v>0</v>
      </c>
    </row>
    <row r="1830" spans="1:33" s="162" customFormat="1" ht="15" customHeight="1">
      <c r="A1830" s="162" t="s">
        <v>2712</v>
      </c>
      <c r="B1830" s="162" t="s">
        <v>1094</v>
      </c>
      <c r="C1830" s="162" t="s">
        <v>34</v>
      </c>
      <c r="D1830" s="162" t="s">
        <v>68</v>
      </c>
      <c r="E1830" s="162" t="s">
        <v>48</v>
      </c>
      <c r="F1830" s="162" t="s">
        <v>16</v>
      </c>
      <c r="G1830" s="162" t="str">
        <f>CHOOSE(MONTH(H1830), "Janvier", "Fevrier", "Mars", "Avril", "Mai", "Juin", "Juillet", "Aout", "Septembre", "Octobre", "Novembre", "Decembre")</f>
        <v>Octobre</v>
      </c>
      <c r="H1830" s="153">
        <v>42661</v>
      </c>
      <c r="I1830" s="84" t="s">
        <v>1051</v>
      </c>
      <c r="J1830" s="162" t="s">
        <v>1052</v>
      </c>
      <c r="K1830" s="162" t="s">
        <v>1063</v>
      </c>
      <c r="L1830" s="72"/>
      <c r="M1830" s="80" t="str">
        <f>IFERROR(VLOOKUP(K1830,REFERENCES!R:S,2,FALSE),"")</f>
        <v>Nombre</v>
      </c>
      <c r="N1830" s="75">
        <v>100</v>
      </c>
      <c r="O1830" s="75"/>
      <c r="P1830" s="75"/>
      <c r="Q1830" s="75"/>
      <c r="R1830" s="79"/>
      <c r="S1830" s="75">
        <v>100</v>
      </c>
      <c r="U1830" s="162" t="s">
        <v>169</v>
      </c>
      <c r="V1830" s="162" t="s">
        <v>439</v>
      </c>
      <c r="W1830" s="86"/>
      <c r="AB1830" s="162" t="str">
        <f>UPPER(LEFT(A1830,3)&amp;YEAR(H1830)&amp;MONTH(H1830)&amp;DAY((H1830))&amp;LEFT(U1830,2)&amp;LEFT(V1830,2)&amp;LEFT(W1830,2))</f>
        <v>ORP20161018NOMO</v>
      </c>
      <c r="AC1830" s="162">
        <f>COUNTIF($AB$4:$AB$297,AB1830)</f>
        <v>0</v>
      </c>
      <c r="AD1830" s="162" t="str">
        <f>VLOOKUP(U1830,NIVEAUXADMIN!A:B,2,FALSE)</f>
        <v>HT09</v>
      </c>
      <c r="AE1830" s="162" t="str">
        <f>VLOOKUP(V1830,NIVEAUXADMIN!E:F,2,FALSE)</f>
        <v>HT09931</v>
      </c>
      <c r="AF1830" s="162" t="e">
        <f>VLOOKUP(W1830,NIVEAUXADMIN!I:J,2,FALSE)</f>
        <v>#N/A</v>
      </c>
      <c r="AG1830" s="162">
        <f>IF(SUMPRODUCT(($A$4:$A1830=A1830)*($V$4:$V1830=V1830))&gt;1,0,1)</f>
        <v>0</v>
      </c>
    </row>
    <row r="1831" spans="1:33" s="162" customFormat="1" ht="15" customHeight="1">
      <c r="A1831" s="162" t="s">
        <v>2712</v>
      </c>
      <c r="B1831" s="162" t="s">
        <v>1094</v>
      </c>
      <c r="C1831" s="162" t="s">
        <v>34</v>
      </c>
      <c r="D1831" s="162" t="s">
        <v>68</v>
      </c>
      <c r="E1831" s="162" t="s">
        <v>48</v>
      </c>
      <c r="F1831" s="162" t="s">
        <v>16</v>
      </c>
      <c r="G1831" s="162" t="str">
        <f>CHOOSE(MONTH(H1831), "Janvier", "Fevrier", "Mars", "Avril", "Mai", "Juin", "Juillet", "Aout", "Septembre", "Octobre", "Novembre", "Decembre")</f>
        <v>Octobre</v>
      </c>
      <c r="H1831" s="153">
        <v>42661</v>
      </c>
      <c r="I1831" s="84" t="s">
        <v>1049</v>
      </c>
      <c r="J1831" s="162" t="s">
        <v>1053</v>
      </c>
      <c r="K1831" s="162" t="s">
        <v>1048</v>
      </c>
      <c r="L1831" s="72"/>
      <c r="M1831" s="80" t="str">
        <f>IFERROR(VLOOKUP(K1831,REFERENCES!R:S,2,FALSE),"")</f>
        <v>Nombre</v>
      </c>
      <c r="N1831" s="75">
        <v>370</v>
      </c>
      <c r="O1831" s="75"/>
      <c r="P1831" s="75"/>
      <c r="Q1831" s="75"/>
      <c r="R1831" s="79"/>
      <c r="S1831" s="75">
        <v>370</v>
      </c>
      <c r="U1831" s="162" t="s">
        <v>169</v>
      </c>
      <c r="V1831" s="162" t="s">
        <v>439</v>
      </c>
      <c r="W1831" s="86"/>
      <c r="AB1831" s="162" t="str">
        <f>UPPER(LEFT(A1831,3)&amp;YEAR(H1831)&amp;MONTH(H1831)&amp;DAY((H1831))&amp;LEFT(U1831,2)&amp;LEFT(V1831,2)&amp;LEFT(W1831,2))</f>
        <v>ORP20161018NOMO</v>
      </c>
      <c r="AC1831" s="162">
        <f>COUNTIF($AB$4:$AB$297,AB1831)</f>
        <v>0</v>
      </c>
      <c r="AD1831" s="162" t="str">
        <f>VLOOKUP(U1831,NIVEAUXADMIN!A:B,2,FALSE)</f>
        <v>HT09</v>
      </c>
      <c r="AE1831" s="162" t="str">
        <f>VLOOKUP(V1831,NIVEAUXADMIN!E:F,2,FALSE)</f>
        <v>HT09931</v>
      </c>
      <c r="AF1831" s="162" t="e">
        <f>VLOOKUP(W1831,NIVEAUXADMIN!I:J,2,FALSE)</f>
        <v>#N/A</v>
      </c>
      <c r="AG1831" s="162">
        <f>IF(SUMPRODUCT(($A$4:$A1831=A1831)*($V$4:$V1831=V1831))&gt;1,0,1)</f>
        <v>0</v>
      </c>
    </row>
    <row r="1832" spans="1:33" s="162" customFormat="1" ht="15" customHeight="1">
      <c r="A1832" s="162" t="s">
        <v>2712</v>
      </c>
      <c r="B1832" s="162" t="s">
        <v>1094</v>
      </c>
      <c r="C1832" s="162" t="s">
        <v>34</v>
      </c>
      <c r="F1832" s="162" t="s">
        <v>16</v>
      </c>
      <c r="G1832" s="162" t="str">
        <f>CHOOSE(MONTH(H1832), "Janvier", "Fevrier", "Mars", "Avril", "Mai", "Juin", "Juillet", "Aout", "Septembre", "Octobre", "Novembre", "Decembre")</f>
        <v>Janvier</v>
      </c>
      <c r="H1832" s="153">
        <v>42739</v>
      </c>
      <c r="I1832" s="84" t="s">
        <v>1051</v>
      </c>
      <c r="J1832" s="162" t="s">
        <v>1052</v>
      </c>
      <c r="K1832" s="162" t="s">
        <v>1054</v>
      </c>
      <c r="L1832" s="72"/>
      <c r="M1832" s="80" t="str">
        <f>IFERROR(VLOOKUP(K1832,REFERENCES!R:S,2,FALSE),"")</f>
        <v>Nombre</v>
      </c>
      <c r="N1832" s="154">
        <v>437</v>
      </c>
      <c r="O1832" s="75"/>
      <c r="P1832" s="75"/>
      <c r="Q1832" s="75"/>
      <c r="R1832" s="79" t="s">
        <v>1875</v>
      </c>
      <c r="S1832" s="75">
        <v>437</v>
      </c>
      <c r="U1832" s="162" t="s">
        <v>169</v>
      </c>
      <c r="V1832" s="162" t="s">
        <v>328</v>
      </c>
      <c r="W1832" s="86"/>
      <c r="X1832" s="73" t="s">
        <v>2883</v>
      </c>
      <c r="AB1832" s="162" t="str">
        <f>UPPER(LEFT(A1832,3)&amp;YEAR(H1832)&amp;MONTH(H1832)&amp;DAY((H1832))&amp;LEFT(U1832,2)&amp;LEFT(V1832,2)&amp;LEFT(W1832,2))</f>
        <v>ORP201714NOBA</v>
      </c>
      <c r="AC1832" s="162">
        <f>COUNTIF($AB$4:$AB$297,AB1832)</f>
        <v>0</v>
      </c>
      <c r="AD1832" s="162" t="str">
        <f>VLOOKUP(U1832,NIVEAUXADMIN!A:B,2,FALSE)</f>
        <v>HT09</v>
      </c>
      <c r="AE1832" s="162" t="str">
        <f>VLOOKUP(V1832,NIVEAUXADMIN!E:F,2,FALSE)</f>
        <v>HT09932</v>
      </c>
      <c r="AF1832" s="162" t="e">
        <f>VLOOKUP(W1832,NIVEAUXADMIN!I:J,2,FALSE)</f>
        <v>#N/A</v>
      </c>
      <c r="AG1832" s="162">
        <f>IF(SUMPRODUCT(($A$4:$A1832=A1832)*($V$4:$V1832=V1832))&gt;1,0,1)</f>
        <v>0</v>
      </c>
    </row>
    <row r="1833" spans="1:33" s="162" customFormat="1" ht="15" customHeight="1">
      <c r="A1833" s="162" t="s">
        <v>2712</v>
      </c>
      <c r="B1833" s="162" t="s">
        <v>1094</v>
      </c>
      <c r="C1833" s="162" t="s">
        <v>34</v>
      </c>
      <c r="F1833" s="162" t="s">
        <v>16</v>
      </c>
      <c r="G1833" s="162" t="str">
        <f>CHOOSE(MONTH(H1833), "Janvier", "Fevrier", "Mars", "Avril", "Mai", "Juin", "Juillet", "Aout", "Septembre", "Octobre", "Novembre", "Decembre")</f>
        <v>Janvier</v>
      </c>
      <c r="H1833" s="153">
        <v>42739</v>
      </c>
      <c r="I1833" s="84" t="s">
        <v>1051</v>
      </c>
      <c r="J1833" s="162" t="s">
        <v>1052</v>
      </c>
      <c r="K1833" s="162" t="s">
        <v>1062</v>
      </c>
      <c r="L1833" s="72"/>
      <c r="M1833" s="80" t="str">
        <f>IFERROR(VLOOKUP(K1833,REFERENCES!R:S,2,FALSE),"")</f>
        <v>Nombre</v>
      </c>
      <c r="N1833" s="154">
        <v>14</v>
      </c>
      <c r="O1833" s="75"/>
      <c r="P1833" s="75"/>
      <c r="Q1833" s="75"/>
      <c r="R1833" s="79" t="s">
        <v>1875</v>
      </c>
      <c r="S1833" s="75">
        <v>14</v>
      </c>
      <c r="U1833" s="162" t="s">
        <v>169</v>
      </c>
      <c r="V1833" s="162" t="s">
        <v>328</v>
      </c>
      <c r="W1833" s="86"/>
      <c r="X1833" s="73" t="s">
        <v>2883</v>
      </c>
      <c r="AB1833" s="162" t="str">
        <f>UPPER(LEFT(A1833,3)&amp;YEAR(H1833)&amp;MONTH(H1833)&amp;DAY((H1833))&amp;LEFT(U1833,2)&amp;LEFT(V1833,2)&amp;LEFT(W1833,2))</f>
        <v>ORP201714NOBA</v>
      </c>
      <c r="AC1833" s="162">
        <f>COUNTIF($AB$4:$AB$297,AB1833)</f>
        <v>0</v>
      </c>
      <c r="AD1833" s="162" t="str">
        <f>VLOOKUP(U1833,NIVEAUXADMIN!A:B,2,FALSE)</f>
        <v>HT09</v>
      </c>
      <c r="AE1833" s="162" t="str">
        <f>VLOOKUP(V1833,NIVEAUXADMIN!E:F,2,FALSE)</f>
        <v>HT09932</v>
      </c>
      <c r="AF1833" s="162" t="e">
        <f>VLOOKUP(W1833,NIVEAUXADMIN!I:J,2,FALSE)</f>
        <v>#N/A</v>
      </c>
      <c r="AG1833" s="162">
        <f>IF(SUMPRODUCT(($A$4:$A1833=A1833)*($V$4:$V1833=V1833))&gt;1,0,1)</f>
        <v>0</v>
      </c>
    </row>
    <row r="1834" spans="1:33" s="162" customFormat="1" ht="15" customHeight="1">
      <c r="A1834" s="162" t="s">
        <v>2712</v>
      </c>
      <c r="B1834" s="162" t="s">
        <v>1094</v>
      </c>
      <c r="C1834" s="162" t="s">
        <v>34</v>
      </c>
      <c r="F1834" s="162" t="s">
        <v>16</v>
      </c>
      <c r="G1834" s="162" t="str">
        <f>CHOOSE(MONTH(H1834), "Janvier", "Fevrier", "Mars", "Avril", "Mai", "Juin", "Juillet", "Aout", "Septembre", "Octobre", "Novembre", "Decembre")</f>
        <v>Janvier</v>
      </c>
      <c r="H1834" s="153">
        <v>42739</v>
      </c>
      <c r="I1834" s="84" t="s">
        <v>1051</v>
      </c>
      <c r="J1834" s="162" t="s">
        <v>1052</v>
      </c>
      <c r="K1834" s="162" t="s">
        <v>1054</v>
      </c>
      <c r="L1834" s="72"/>
      <c r="M1834" s="80" t="str">
        <f>IFERROR(VLOOKUP(K1834,REFERENCES!R:S,2,FALSE),"")</f>
        <v>Nombre</v>
      </c>
      <c r="N1834" s="154">
        <v>438</v>
      </c>
      <c r="O1834" s="75"/>
      <c r="P1834" s="75"/>
      <c r="Q1834" s="75"/>
      <c r="R1834" s="79" t="s">
        <v>1875</v>
      </c>
      <c r="S1834" s="75">
        <v>438</v>
      </c>
      <c r="U1834" s="162" t="s">
        <v>169</v>
      </c>
      <c r="V1834" s="162" t="s">
        <v>427</v>
      </c>
      <c r="W1834" s="86"/>
      <c r="X1834" s="73" t="s">
        <v>2873</v>
      </c>
      <c r="AB1834" s="162" t="str">
        <f>UPPER(LEFT(A1834,3)&amp;YEAR(H1834)&amp;MONTH(H1834)&amp;DAY((H1834))&amp;LEFT(U1834,2)&amp;LEFT(V1834,2)&amp;LEFT(W1834,2))</f>
        <v>ORP201714NOBO</v>
      </c>
      <c r="AC1834" s="162">
        <f>COUNTIF($AB$4:$AB$297,AB1834)</f>
        <v>0</v>
      </c>
      <c r="AD1834" s="162" t="str">
        <f>VLOOKUP(U1834,NIVEAUXADMIN!A:B,2,FALSE)</f>
        <v>HT09</v>
      </c>
      <c r="AE1834" s="162" t="str">
        <f>VLOOKUP(V1834,NIVEAUXADMIN!E:F,2,FALSE)</f>
        <v>HT09933</v>
      </c>
      <c r="AF1834" s="162" t="e">
        <f>VLOOKUP(W1834,NIVEAUXADMIN!I:J,2,FALSE)</f>
        <v>#N/A</v>
      </c>
      <c r="AG1834" s="162">
        <f>IF(SUMPRODUCT(($A$4:$A1834=A1834)*($V$4:$V1834=V1834))&gt;1,0,1)</f>
        <v>0</v>
      </c>
    </row>
    <row r="1835" spans="1:33" s="162" customFormat="1" ht="15" customHeight="1">
      <c r="A1835" s="162" t="s">
        <v>2712</v>
      </c>
      <c r="B1835" s="162" t="s">
        <v>1094</v>
      </c>
      <c r="C1835" s="162" t="s">
        <v>34</v>
      </c>
      <c r="F1835" s="162" t="s">
        <v>16</v>
      </c>
      <c r="G1835" s="162" t="str">
        <f>CHOOSE(MONTH(H1835), "Janvier", "Fevrier", "Mars", "Avril", "Mai", "Juin", "Juillet", "Aout", "Septembre", "Octobre", "Novembre", "Decembre")</f>
        <v>Janvier</v>
      </c>
      <c r="H1835" s="153">
        <v>42739</v>
      </c>
      <c r="I1835" s="84" t="s">
        <v>1051</v>
      </c>
      <c r="J1835" s="162" t="s">
        <v>1052</v>
      </c>
      <c r="K1835" s="162" t="s">
        <v>1062</v>
      </c>
      <c r="L1835" s="72"/>
      <c r="M1835" s="80" t="str">
        <f>IFERROR(VLOOKUP(K1835,REFERENCES!R:S,2,FALSE),"")</f>
        <v>Nombre</v>
      </c>
      <c r="N1835" s="154">
        <v>13</v>
      </c>
      <c r="O1835" s="75"/>
      <c r="P1835" s="75"/>
      <c r="Q1835" s="75"/>
      <c r="R1835" s="79" t="s">
        <v>1875</v>
      </c>
      <c r="S1835" s="75">
        <v>13</v>
      </c>
      <c r="U1835" s="162" t="s">
        <v>169</v>
      </c>
      <c r="V1835" s="162" t="s">
        <v>427</v>
      </c>
      <c r="W1835" s="86"/>
      <c r="X1835" s="73" t="s">
        <v>2873</v>
      </c>
      <c r="AB1835" s="162" t="str">
        <f>UPPER(LEFT(A1835,3)&amp;YEAR(H1835)&amp;MONTH(H1835)&amp;DAY((H1835))&amp;LEFT(U1835,2)&amp;LEFT(V1835,2)&amp;LEFT(W1835,2))</f>
        <v>ORP201714NOBO</v>
      </c>
      <c r="AC1835" s="162">
        <f>COUNTIF($AB$4:$AB$297,AB1835)</f>
        <v>0</v>
      </c>
      <c r="AD1835" s="162" t="str">
        <f>VLOOKUP(U1835,NIVEAUXADMIN!A:B,2,FALSE)</f>
        <v>HT09</v>
      </c>
      <c r="AE1835" s="162" t="str">
        <f>VLOOKUP(V1835,NIVEAUXADMIN!E:F,2,FALSE)</f>
        <v>HT09933</v>
      </c>
      <c r="AF1835" s="162" t="e">
        <f>VLOOKUP(W1835,NIVEAUXADMIN!I:J,2,FALSE)</f>
        <v>#N/A</v>
      </c>
      <c r="AG1835" s="162">
        <f>IF(SUMPRODUCT(($A$4:$A1835=A1835)*($V$4:$V1835=V1835))&gt;1,0,1)</f>
        <v>0</v>
      </c>
    </row>
    <row r="1836" spans="1:33" s="162" customFormat="1" ht="15" customHeight="1">
      <c r="A1836" s="162" t="s">
        <v>2712</v>
      </c>
      <c r="B1836" s="162" t="s">
        <v>1094</v>
      </c>
      <c r="C1836" s="162" t="s">
        <v>34</v>
      </c>
      <c r="F1836" s="162" t="s">
        <v>16</v>
      </c>
      <c r="G1836" s="162" t="str">
        <f>CHOOSE(MONTH(H1836), "Janvier", "Fevrier", "Mars", "Avril", "Mai", "Juin", "Juillet", "Aout", "Septembre", "Octobre", "Novembre", "Decembre")</f>
        <v>Janvier</v>
      </c>
      <c r="H1836" s="153">
        <v>42739</v>
      </c>
      <c r="I1836" s="84" t="s">
        <v>1051</v>
      </c>
      <c r="J1836" s="162" t="s">
        <v>1052</v>
      </c>
      <c r="K1836" s="162" t="s">
        <v>1054</v>
      </c>
      <c r="L1836" s="72"/>
      <c r="M1836" s="80" t="str">
        <f>IFERROR(VLOOKUP(K1836,REFERENCES!R:S,2,FALSE),"")</f>
        <v>Nombre</v>
      </c>
      <c r="N1836" s="154">
        <v>438</v>
      </c>
      <c r="O1836" s="75"/>
      <c r="P1836" s="75"/>
      <c r="Q1836" s="75"/>
      <c r="R1836" s="79" t="s">
        <v>1875</v>
      </c>
      <c r="S1836" s="75">
        <v>438</v>
      </c>
      <c r="U1836" s="162" t="s">
        <v>169</v>
      </c>
      <c r="V1836" s="162" t="s">
        <v>433</v>
      </c>
      <c r="W1836" s="86"/>
      <c r="X1836" s="73"/>
      <c r="AB1836" s="162" t="str">
        <f>UPPER(LEFT(A1836,3)&amp;YEAR(H1836)&amp;MONTH(H1836)&amp;DAY((H1836))&amp;LEFT(U1836,2)&amp;LEFT(V1836,2)&amp;LEFT(W1836,2))</f>
        <v>ORP201714NOJE</v>
      </c>
      <c r="AC1836" s="162">
        <f>COUNTIF($AB$4:$AB$297,AB1836)</f>
        <v>0</v>
      </c>
      <c r="AD1836" s="162" t="str">
        <f>VLOOKUP(U1836,NIVEAUXADMIN!A:B,2,FALSE)</f>
        <v>HT09</v>
      </c>
      <c r="AE1836" s="162" t="str">
        <f>VLOOKUP(V1836,NIVEAUXADMIN!E:F,2,FALSE)</f>
        <v>HT09934</v>
      </c>
      <c r="AF1836" s="162" t="e">
        <f>VLOOKUP(W1836,NIVEAUXADMIN!I:J,2,FALSE)</f>
        <v>#N/A</v>
      </c>
      <c r="AG1836" s="162">
        <f>IF(SUMPRODUCT(($A$4:$A1836=A1836)*($V$4:$V1836=V1836))&gt;1,0,1)</f>
        <v>0</v>
      </c>
    </row>
    <row r="1837" spans="1:33" s="162" customFormat="1" ht="15" customHeight="1">
      <c r="A1837" s="162" t="s">
        <v>2712</v>
      </c>
      <c r="B1837" s="162" t="s">
        <v>1094</v>
      </c>
      <c r="C1837" s="162" t="s">
        <v>34</v>
      </c>
      <c r="F1837" s="162" t="s">
        <v>16</v>
      </c>
      <c r="G1837" s="162" t="str">
        <f>CHOOSE(MONTH(H1837), "Janvier", "Fevrier", "Mars", "Avril", "Mai", "Juin", "Juillet", "Aout", "Septembre", "Octobre", "Novembre", "Decembre")</f>
        <v>Janvier</v>
      </c>
      <c r="H1837" s="153">
        <v>42739</v>
      </c>
      <c r="I1837" s="84" t="s">
        <v>1051</v>
      </c>
      <c r="J1837" s="162" t="s">
        <v>1052</v>
      </c>
      <c r="K1837" s="162" t="s">
        <v>1062</v>
      </c>
      <c r="L1837" s="72"/>
      <c r="M1837" s="80" t="str">
        <f>IFERROR(VLOOKUP(K1837,REFERENCES!R:S,2,FALSE),"")</f>
        <v>Nombre</v>
      </c>
      <c r="N1837" s="154">
        <v>14</v>
      </c>
      <c r="O1837" s="75"/>
      <c r="P1837" s="75"/>
      <c r="Q1837" s="75"/>
      <c r="R1837" s="79" t="s">
        <v>1875</v>
      </c>
      <c r="S1837" s="75">
        <v>14</v>
      </c>
      <c r="U1837" s="162" t="s">
        <v>169</v>
      </c>
      <c r="V1837" s="162" t="s">
        <v>433</v>
      </c>
      <c r="W1837" s="86"/>
      <c r="X1837" s="73"/>
      <c r="AB1837" s="162" t="str">
        <f>UPPER(LEFT(A1837,3)&amp;YEAR(H1837)&amp;MONTH(H1837)&amp;DAY((H1837))&amp;LEFT(U1837,2)&amp;LEFT(V1837,2)&amp;LEFT(W1837,2))</f>
        <v>ORP201714NOJE</v>
      </c>
      <c r="AC1837" s="162">
        <f>COUNTIF($AB$4:$AB$297,AB1837)</f>
        <v>0</v>
      </c>
      <c r="AD1837" s="162" t="str">
        <f>VLOOKUP(U1837,NIVEAUXADMIN!A:B,2,FALSE)</f>
        <v>HT09</v>
      </c>
      <c r="AE1837" s="162" t="str">
        <f>VLOOKUP(V1837,NIVEAUXADMIN!E:F,2,FALSE)</f>
        <v>HT09934</v>
      </c>
      <c r="AF1837" s="162" t="e">
        <f>VLOOKUP(W1837,NIVEAUXADMIN!I:J,2,FALSE)</f>
        <v>#N/A</v>
      </c>
      <c r="AG1837" s="162">
        <f>IF(SUMPRODUCT(($A$4:$A1837=A1837)*($V$4:$V1837=V1837))&gt;1,0,1)</f>
        <v>0</v>
      </c>
    </row>
    <row r="1838" spans="1:33" s="162" customFormat="1" ht="15" customHeight="1">
      <c r="A1838" s="162" t="s">
        <v>2712</v>
      </c>
      <c r="B1838" s="162" t="s">
        <v>1094</v>
      </c>
      <c r="C1838" s="162" t="s">
        <v>34</v>
      </c>
      <c r="F1838" s="162" t="s">
        <v>16</v>
      </c>
      <c r="G1838" s="162" t="str">
        <f>CHOOSE(MONTH(H1838), "Janvier", "Fevrier", "Mars", "Avril", "Mai", "Juin", "Juillet", "Aout", "Septembre", "Octobre", "Novembre", "Decembre")</f>
        <v>Janvier</v>
      </c>
      <c r="H1838" s="153">
        <v>42739</v>
      </c>
      <c r="I1838" s="84" t="s">
        <v>1051</v>
      </c>
      <c r="J1838" s="162" t="s">
        <v>1052</v>
      </c>
      <c r="K1838" s="162" t="s">
        <v>1054</v>
      </c>
      <c r="L1838" s="72"/>
      <c r="M1838" s="80" t="str">
        <f>IFERROR(VLOOKUP(K1838,REFERENCES!R:S,2,FALSE),"")</f>
        <v>Nombre</v>
      </c>
      <c r="N1838" s="154">
        <v>437</v>
      </c>
      <c r="O1838" s="75"/>
      <c r="P1838" s="75"/>
      <c r="Q1838" s="75"/>
      <c r="R1838" s="79" t="s">
        <v>1875</v>
      </c>
      <c r="S1838" s="75">
        <v>437</v>
      </c>
      <c r="U1838" s="162" t="s">
        <v>169</v>
      </c>
      <c r="V1838" s="162" t="s">
        <v>439</v>
      </c>
      <c r="W1838" s="86"/>
      <c r="X1838" s="73"/>
      <c r="AB1838" s="162" t="str">
        <f>UPPER(LEFT(A1838,3)&amp;YEAR(H1838)&amp;MONTH(H1838)&amp;DAY((H1838))&amp;LEFT(U1838,2)&amp;LEFT(V1838,2)&amp;LEFT(W1838,2))</f>
        <v>ORP201714NOMO</v>
      </c>
      <c r="AC1838" s="162">
        <f>COUNTIF($AB$4:$AB$297,AB1838)</f>
        <v>0</v>
      </c>
      <c r="AD1838" s="162" t="str">
        <f>VLOOKUP(U1838,NIVEAUXADMIN!A:B,2,FALSE)</f>
        <v>HT09</v>
      </c>
      <c r="AE1838" s="162" t="str">
        <f>VLOOKUP(V1838,NIVEAUXADMIN!E:F,2,FALSE)</f>
        <v>HT09931</v>
      </c>
      <c r="AF1838" s="162" t="e">
        <f>VLOOKUP(W1838,NIVEAUXADMIN!I:J,2,FALSE)</f>
        <v>#N/A</v>
      </c>
      <c r="AG1838" s="162">
        <f>IF(SUMPRODUCT(($A$4:$A1838=A1838)*($V$4:$V1838=V1838))&gt;1,0,1)</f>
        <v>0</v>
      </c>
    </row>
    <row r="1839" spans="1:33" s="162" customFormat="1" ht="15" customHeight="1">
      <c r="A1839" s="162" t="s">
        <v>2712</v>
      </c>
      <c r="B1839" s="162" t="s">
        <v>1094</v>
      </c>
      <c r="C1839" s="162" t="s">
        <v>34</v>
      </c>
      <c r="F1839" s="162" t="s">
        <v>16</v>
      </c>
      <c r="G1839" s="162" t="str">
        <f>CHOOSE(MONTH(H1839), "Janvier", "Fevrier", "Mars", "Avril", "Mai", "Juin", "Juillet", "Aout", "Septembre", "Octobre", "Novembre", "Decembre")</f>
        <v>Janvier</v>
      </c>
      <c r="H1839" s="153">
        <v>42739</v>
      </c>
      <c r="I1839" s="84" t="s">
        <v>1051</v>
      </c>
      <c r="J1839" s="162" t="s">
        <v>1052</v>
      </c>
      <c r="K1839" s="162" t="s">
        <v>1062</v>
      </c>
      <c r="L1839" s="72"/>
      <c r="M1839" s="80" t="str">
        <f>IFERROR(VLOOKUP(K1839,REFERENCES!R:S,2,FALSE),"")</f>
        <v>Nombre</v>
      </c>
      <c r="N1839" s="154">
        <v>14</v>
      </c>
      <c r="O1839" s="75"/>
      <c r="P1839" s="75"/>
      <c r="Q1839" s="75"/>
      <c r="R1839" s="79" t="s">
        <v>1875</v>
      </c>
      <c r="S1839" s="75">
        <v>14</v>
      </c>
      <c r="U1839" s="162" t="s">
        <v>169</v>
      </c>
      <c r="V1839" s="162" t="s">
        <v>439</v>
      </c>
      <c r="W1839" s="86"/>
      <c r="X1839" s="73"/>
      <c r="AB1839" s="162" t="str">
        <f>UPPER(LEFT(A1839,3)&amp;YEAR(H1839)&amp;MONTH(H1839)&amp;DAY((H1839))&amp;LEFT(U1839,2)&amp;LEFT(V1839,2)&amp;LEFT(W1839,2))</f>
        <v>ORP201714NOMO</v>
      </c>
      <c r="AC1839" s="162">
        <f>COUNTIF($AB$4:$AB$297,AB1839)</f>
        <v>0</v>
      </c>
      <c r="AD1839" s="162" t="str">
        <f>VLOOKUP(U1839,NIVEAUXADMIN!A:B,2,FALSE)</f>
        <v>HT09</v>
      </c>
      <c r="AE1839" s="162" t="str">
        <f>VLOOKUP(V1839,NIVEAUXADMIN!E:F,2,FALSE)</f>
        <v>HT09931</v>
      </c>
      <c r="AF1839" s="162" t="e">
        <f>VLOOKUP(W1839,NIVEAUXADMIN!I:J,2,FALSE)</f>
        <v>#N/A</v>
      </c>
      <c r="AG1839" s="162">
        <f>IF(SUMPRODUCT(($A$4:$A1839=A1839)*($V$4:$V1839=V1839))&gt;1,0,1)</f>
        <v>0</v>
      </c>
    </row>
    <row r="1840" spans="1:33" s="162" customFormat="1" ht="15" customHeight="1">
      <c r="A1840" s="162" t="s">
        <v>106</v>
      </c>
      <c r="B1840" s="162" t="s">
        <v>106</v>
      </c>
      <c r="C1840" s="162" t="s">
        <v>26</v>
      </c>
      <c r="F1840" s="162" t="s">
        <v>16</v>
      </c>
      <c r="G1840" s="162" t="str">
        <f>CHOOSE(MONTH(H1840), "Janvier", "Fevrier", "Mars", "Avril", "Mai", "Juin", "Juillet", "Aout", "Septembre", "Octobre", "Novembre", "Decembre")</f>
        <v>Octobre</v>
      </c>
      <c r="H1840" s="153">
        <v>42672</v>
      </c>
      <c r="I1840" s="84" t="s">
        <v>1049</v>
      </c>
      <c r="J1840" s="162" t="s">
        <v>1053</v>
      </c>
      <c r="K1840" s="162" t="s">
        <v>1048</v>
      </c>
      <c r="L1840" s="72"/>
      <c r="M1840" s="80" t="str">
        <f>IFERROR(VLOOKUP(K1840,REFERENCES!R:S,2,FALSE),"")</f>
        <v>Nombre</v>
      </c>
      <c r="N1840" s="154">
        <v>217</v>
      </c>
      <c r="O1840" s="75"/>
      <c r="P1840" s="75"/>
      <c r="Q1840" s="75"/>
      <c r="R1840" s="79" t="s">
        <v>1875</v>
      </c>
      <c r="S1840" s="75">
        <v>217</v>
      </c>
      <c r="U1840" s="162" t="s">
        <v>20</v>
      </c>
      <c r="V1840" s="162" t="s">
        <v>499</v>
      </c>
      <c r="W1840" s="86"/>
      <c r="AB1840" s="162" t="str">
        <f>UPPER(LEFT(A1840,3)&amp;YEAR(H1840)&amp;MONTH(H1840)&amp;DAY((H1840))&amp;LEFT(U1840,2)&amp;LEFT(V1840,2)&amp;LEFT(W1840,2))</f>
        <v>OXF20161029SUCA</v>
      </c>
      <c r="AC1840" s="162">
        <f>COUNTIF($AB$4:$AB$297,AB1840)</f>
        <v>0</v>
      </c>
      <c r="AD1840" s="162" t="str">
        <f>VLOOKUP(U1840,NIVEAUXADMIN!A:B,2,FALSE)</f>
        <v>HT07</v>
      </c>
      <c r="AE1840" s="162" t="str">
        <f>VLOOKUP(V1840,NIVEAUXADMIN!E:F,2,FALSE)</f>
        <v>HT07714</v>
      </c>
      <c r="AF1840" s="162" t="e">
        <f>VLOOKUP(W1840,NIVEAUXADMIN!I:J,2,FALSE)</f>
        <v>#N/A</v>
      </c>
      <c r="AG1840" s="162">
        <f>IF(SUMPRODUCT(($A$4:$A1840=A1840)*($V$4:$V1840=V1840))&gt;1,0,1)</f>
        <v>1</v>
      </c>
    </row>
    <row r="1841" spans="1:33" s="162" customFormat="1" ht="15" customHeight="1">
      <c r="A1841" s="162" t="s">
        <v>106</v>
      </c>
      <c r="B1841" s="162" t="s">
        <v>106</v>
      </c>
      <c r="C1841" s="162" t="s">
        <v>26</v>
      </c>
      <c r="F1841" s="162" t="s">
        <v>16</v>
      </c>
      <c r="G1841" s="162" t="str">
        <f>CHOOSE(MONTH(H1841), "Janvier", "Fevrier", "Mars", "Avril", "Mai", "Juin", "Juillet", "Aout", "Septembre", "Octobre", "Novembre", "Decembre")</f>
        <v>Octobre</v>
      </c>
      <c r="H1841" s="153">
        <v>42672</v>
      </c>
      <c r="I1841" s="84" t="s">
        <v>1051</v>
      </c>
      <c r="J1841" s="162" t="s">
        <v>1052</v>
      </c>
      <c r="K1841" s="162" t="s">
        <v>1054</v>
      </c>
      <c r="L1841" s="72"/>
      <c r="M1841" s="80" t="str">
        <f>IFERROR(VLOOKUP(K1841,REFERENCES!R:S,2,FALSE),"")</f>
        <v>Nombre</v>
      </c>
      <c r="N1841" s="154">
        <v>217</v>
      </c>
      <c r="O1841" s="75"/>
      <c r="P1841" s="75"/>
      <c r="Q1841" s="75"/>
      <c r="R1841" s="79" t="s">
        <v>1875</v>
      </c>
      <c r="S1841" s="75">
        <v>217</v>
      </c>
      <c r="U1841" s="162" t="s">
        <v>20</v>
      </c>
      <c r="V1841" s="162" t="s">
        <v>499</v>
      </c>
      <c r="W1841" s="86"/>
      <c r="AB1841" s="162" t="str">
        <f>UPPER(LEFT(A1841,3)&amp;YEAR(H1841)&amp;MONTH(H1841)&amp;DAY((H1841))&amp;LEFT(U1841,2)&amp;LEFT(V1841,2)&amp;LEFT(W1841,2))</f>
        <v>OXF20161029SUCA</v>
      </c>
      <c r="AC1841" s="162">
        <f>COUNTIF($AB$4:$AB$297,AB1841)</f>
        <v>0</v>
      </c>
      <c r="AD1841" s="162" t="str">
        <f>VLOOKUP(U1841,NIVEAUXADMIN!A:B,2,FALSE)</f>
        <v>HT07</v>
      </c>
      <c r="AE1841" s="162" t="str">
        <f>VLOOKUP(V1841,NIVEAUXADMIN!E:F,2,FALSE)</f>
        <v>HT07714</v>
      </c>
      <c r="AF1841" s="162" t="e">
        <f>VLOOKUP(W1841,NIVEAUXADMIN!I:J,2,FALSE)</f>
        <v>#N/A</v>
      </c>
      <c r="AG1841" s="162">
        <f>IF(SUMPRODUCT(($A$4:$A1841=A1841)*($V$4:$V1841=V1841))&gt;1,0,1)</f>
        <v>0</v>
      </c>
    </row>
    <row r="1842" spans="1:33" s="162" customFormat="1" ht="15" customHeight="1">
      <c r="A1842" s="162" t="s">
        <v>106</v>
      </c>
      <c r="B1842" s="162" t="s">
        <v>106</v>
      </c>
      <c r="C1842" s="162" t="s">
        <v>26</v>
      </c>
      <c r="F1842" s="162" t="s">
        <v>16</v>
      </c>
      <c r="G1842" s="162" t="str">
        <f>CHOOSE(MONTH(H1842), "Janvier", "Fevrier", "Mars", "Avril", "Mai", "Juin", "Juillet", "Aout", "Septembre", "Octobre", "Novembre", "Decembre")</f>
        <v>Octobre</v>
      </c>
      <c r="H1842" s="153">
        <v>42672</v>
      </c>
      <c r="I1842" s="84" t="s">
        <v>1051</v>
      </c>
      <c r="J1842" s="162" t="s">
        <v>1052</v>
      </c>
      <c r="K1842" s="162" t="s">
        <v>1056</v>
      </c>
      <c r="L1842" s="72"/>
      <c r="M1842" s="80" t="str">
        <f>IFERROR(VLOOKUP(K1842,REFERENCES!R:S,2,FALSE),"")</f>
        <v>Nombre</v>
      </c>
      <c r="N1842" s="154">
        <v>217</v>
      </c>
      <c r="O1842" s="75"/>
      <c r="P1842" s="75"/>
      <c r="Q1842" s="75"/>
      <c r="R1842" s="79" t="s">
        <v>1875</v>
      </c>
      <c r="S1842" s="75">
        <v>217</v>
      </c>
      <c r="U1842" s="162" t="s">
        <v>20</v>
      </c>
      <c r="V1842" s="162" t="s">
        <v>499</v>
      </c>
      <c r="W1842" s="86"/>
      <c r="AB1842" s="162" t="str">
        <f>UPPER(LEFT(A1842,3)&amp;YEAR(H1842)&amp;MONTH(H1842)&amp;DAY((H1842))&amp;LEFT(U1842,2)&amp;LEFT(V1842,2)&amp;LEFT(W1842,2))</f>
        <v>OXF20161029SUCA</v>
      </c>
      <c r="AC1842" s="162">
        <f>COUNTIF($AB$4:$AB$297,AB1842)</f>
        <v>0</v>
      </c>
      <c r="AD1842" s="162" t="str">
        <f>VLOOKUP(U1842,NIVEAUXADMIN!A:B,2,FALSE)</f>
        <v>HT07</v>
      </c>
      <c r="AE1842" s="162" t="str">
        <f>VLOOKUP(V1842,NIVEAUXADMIN!E:F,2,FALSE)</f>
        <v>HT07714</v>
      </c>
      <c r="AF1842" s="162" t="e">
        <f>VLOOKUP(W1842,NIVEAUXADMIN!I:J,2,FALSE)</f>
        <v>#N/A</v>
      </c>
      <c r="AG1842" s="162">
        <f>IF(SUMPRODUCT(($A$4:$A1842=A1842)*($V$4:$V1842=V1842))&gt;1,0,1)</f>
        <v>0</v>
      </c>
    </row>
    <row r="1843" spans="1:33" s="162" customFormat="1" ht="15" customHeight="1">
      <c r="A1843" s="162" t="s">
        <v>106</v>
      </c>
      <c r="B1843" s="162" t="s">
        <v>106</v>
      </c>
      <c r="C1843" s="162" t="s">
        <v>26</v>
      </c>
      <c r="F1843" s="162" t="s">
        <v>16</v>
      </c>
      <c r="G1843" s="162" t="str">
        <f>CHOOSE(MONTH(H1843), "Janvier", "Fevrier", "Mars", "Avril", "Mai", "Juin", "Juillet", "Aout", "Septembre", "Octobre", "Novembre", "Decembre")</f>
        <v>Octobre</v>
      </c>
      <c r="H1843" s="153">
        <v>42672</v>
      </c>
      <c r="I1843" s="84" t="s">
        <v>1051</v>
      </c>
      <c r="J1843" s="162" t="s">
        <v>1052</v>
      </c>
      <c r="K1843" s="162" t="s">
        <v>1062</v>
      </c>
      <c r="L1843" s="72"/>
      <c r="M1843" s="80" t="str">
        <f>IFERROR(VLOOKUP(K1843,REFERENCES!R:S,2,FALSE),"")</f>
        <v>Nombre</v>
      </c>
      <c r="N1843" s="154">
        <v>217</v>
      </c>
      <c r="O1843" s="75"/>
      <c r="P1843" s="75"/>
      <c r="Q1843" s="75"/>
      <c r="R1843" s="79" t="s">
        <v>1875</v>
      </c>
      <c r="S1843" s="75">
        <v>217</v>
      </c>
      <c r="U1843" s="162" t="s">
        <v>20</v>
      </c>
      <c r="V1843" s="162" t="s">
        <v>499</v>
      </c>
      <c r="W1843" s="86"/>
      <c r="AB1843" s="162" t="str">
        <f>UPPER(LEFT(A1843,3)&amp;YEAR(H1843)&amp;MONTH(H1843)&amp;DAY((H1843))&amp;LEFT(U1843,2)&amp;LEFT(V1843,2)&amp;LEFT(W1843,2))</f>
        <v>OXF20161029SUCA</v>
      </c>
      <c r="AC1843" s="162">
        <f>COUNTIF($AB$4:$AB$297,AB1843)</f>
        <v>0</v>
      </c>
      <c r="AD1843" s="162" t="str">
        <f>VLOOKUP(U1843,NIVEAUXADMIN!A:B,2,FALSE)</f>
        <v>HT07</v>
      </c>
      <c r="AE1843" s="162" t="str">
        <f>VLOOKUP(V1843,NIVEAUXADMIN!E:F,2,FALSE)</f>
        <v>HT07714</v>
      </c>
      <c r="AF1843" s="162" t="e">
        <f>VLOOKUP(W1843,NIVEAUXADMIN!I:J,2,FALSE)</f>
        <v>#N/A</v>
      </c>
      <c r="AG1843" s="162">
        <f>IF(SUMPRODUCT(($A$4:$A1843=A1843)*($V$4:$V1843=V1843))&gt;1,0,1)</f>
        <v>0</v>
      </c>
    </row>
    <row r="1844" spans="1:33" s="162" customFormat="1" ht="15" customHeight="1">
      <c r="A1844" s="162" t="s">
        <v>106</v>
      </c>
      <c r="B1844" s="162" t="s">
        <v>106</v>
      </c>
      <c r="C1844" s="162" t="s">
        <v>26</v>
      </c>
      <c r="F1844" s="162" t="s">
        <v>16</v>
      </c>
      <c r="G1844" s="162" t="str">
        <f>CHOOSE(MONTH(H1844), "Janvier", "Fevrier", "Mars", "Avril", "Mai", "Juin", "Juillet", "Aout", "Septembre", "Octobre", "Novembre", "Decembre")</f>
        <v>Octobre</v>
      </c>
      <c r="H1844" s="153">
        <v>42672</v>
      </c>
      <c r="I1844" s="84" t="s">
        <v>1051</v>
      </c>
      <c r="J1844" s="162" t="s">
        <v>1052</v>
      </c>
      <c r="K1844" s="162" t="s">
        <v>1063</v>
      </c>
      <c r="L1844" s="72"/>
      <c r="M1844" s="80" t="str">
        <f>IFERROR(VLOOKUP(K1844,REFERENCES!R:S,2,FALSE),"")</f>
        <v>Nombre</v>
      </c>
      <c r="N1844" s="154">
        <v>217</v>
      </c>
      <c r="O1844" s="75"/>
      <c r="P1844" s="75"/>
      <c r="Q1844" s="75"/>
      <c r="R1844" s="79" t="s">
        <v>1875</v>
      </c>
      <c r="S1844" s="75">
        <v>217</v>
      </c>
      <c r="U1844" s="162" t="s">
        <v>20</v>
      </c>
      <c r="V1844" s="162" t="s">
        <v>499</v>
      </c>
      <c r="W1844" s="86"/>
      <c r="AB1844" s="162" t="str">
        <f>UPPER(LEFT(A1844,3)&amp;YEAR(H1844)&amp;MONTH(H1844)&amp;DAY((H1844))&amp;LEFT(U1844,2)&amp;LEFT(V1844,2)&amp;LEFT(W1844,2))</f>
        <v>OXF20161029SUCA</v>
      </c>
      <c r="AC1844" s="162">
        <f>COUNTIF($AB$4:$AB$297,AB1844)</f>
        <v>0</v>
      </c>
      <c r="AD1844" s="162" t="str">
        <f>VLOOKUP(U1844,NIVEAUXADMIN!A:B,2,FALSE)</f>
        <v>HT07</v>
      </c>
      <c r="AE1844" s="162" t="str">
        <f>VLOOKUP(V1844,NIVEAUXADMIN!E:F,2,FALSE)</f>
        <v>HT07714</v>
      </c>
      <c r="AF1844" s="162" t="e">
        <f>VLOOKUP(W1844,NIVEAUXADMIN!I:J,2,FALSE)</f>
        <v>#N/A</v>
      </c>
      <c r="AG1844" s="162">
        <f>IF(SUMPRODUCT(($A$4:$A1844=A1844)*($V$4:$V1844=V1844))&gt;1,0,1)</f>
        <v>0</v>
      </c>
    </row>
    <row r="1845" spans="1:33" s="162" customFormat="1" ht="15" customHeight="1">
      <c r="A1845" s="162" t="s">
        <v>2713</v>
      </c>
      <c r="B1845" s="162" t="s">
        <v>1876</v>
      </c>
      <c r="C1845" s="162" t="s">
        <v>34</v>
      </c>
      <c r="E1845" s="162" t="s">
        <v>1200</v>
      </c>
      <c r="F1845" s="162" t="s">
        <v>16</v>
      </c>
      <c r="G1845" s="162" t="str">
        <f>CHOOSE(MONTH(H1845), "Janvier", "Fevrier", "Mars", "Avril", "Mai", "Juin", "Juillet", "Aout", "Septembre", "Octobre", "Novembre", "Decembre")</f>
        <v>Octobre</v>
      </c>
      <c r="H1845" s="153">
        <v>42655</v>
      </c>
      <c r="I1845" s="84" t="s">
        <v>1049</v>
      </c>
      <c r="J1845" s="162" t="s">
        <v>1053</v>
      </c>
      <c r="K1845" s="162" t="s">
        <v>1175</v>
      </c>
      <c r="L1845" s="72"/>
      <c r="M1845" s="80" t="str">
        <f>IFERROR(VLOOKUP(K1845,REFERENCES!R:S,2,FALSE),"")</f>
        <v>Nombre</v>
      </c>
      <c r="N1845" s="154">
        <v>110</v>
      </c>
      <c r="O1845" s="75"/>
      <c r="P1845" s="75"/>
      <c r="Q1845" s="75"/>
      <c r="R1845" s="79" t="s">
        <v>1875</v>
      </c>
      <c r="S1845" s="75">
        <v>110</v>
      </c>
      <c r="T1845" s="162" t="s">
        <v>1040</v>
      </c>
      <c r="U1845" s="162" t="s">
        <v>17</v>
      </c>
      <c r="W1845" s="86"/>
      <c r="X1845" s="162" t="s">
        <v>1881</v>
      </c>
      <c r="AA1845" s="162" t="s">
        <v>1879</v>
      </c>
      <c r="AB1845" s="162" t="str">
        <f>UPPER(LEFT(A1845,3)&amp;YEAR(H1845)&amp;MONTH(H1845)&amp;DAY((H1845))&amp;LEFT(U1845,2)&amp;LEFT(V1845,2)&amp;LEFT(W1845,2))</f>
        <v>PAN20161012GR</v>
      </c>
      <c r="AC1845" s="162">
        <f>COUNTIF($AB$4:$AB$297,AB1845)</f>
        <v>0</v>
      </c>
      <c r="AD1845" s="162" t="str">
        <f>VLOOKUP(U1845,NIVEAUXADMIN!A:B,2,FALSE)</f>
        <v>HT08</v>
      </c>
      <c r="AE1845" s="162" t="e">
        <f>VLOOKUP(V1845,NIVEAUXADMIN!E:F,2,FALSE)</f>
        <v>#N/A</v>
      </c>
      <c r="AF1845" s="162" t="e">
        <f>VLOOKUP(W1845,NIVEAUXADMIN!I:J,2,FALSE)</f>
        <v>#N/A</v>
      </c>
      <c r="AG1845" s="162">
        <f>IF(SUMPRODUCT(($A$4:$A1845=A1845)*($V$4:$V1845=V1845))&gt;1,0,1)</f>
        <v>1</v>
      </c>
    </row>
    <row r="1846" spans="1:33" s="162" customFormat="1" ht="15" customHeight="1">
      <c r="A1846" s="162" t="s">
        <v>2713</v>
      </c>
      <c r="B1846" s="162" t="s">
        <v>1876</v>
      </c>
      <c r="C1846" s="162" t="s">
        <v>34</v>
      </c>
      <c r="E1846" s="162" t="s">
        <v>1200</v>
      </c>
      <c r="F1846" s="162" t="s">
        <v>16</v>
      </c>
      <c r="G1846" s="162" t="str">
        <f>CHOOSE(MONTH(H1846), "Janvier", "Fevrier", "Mars", "Avril", "Mai", "Juin", "Juillet", "Aout", "Septembre", "Octobre", "Novembre", "Decembre")</f>
        <v>Octobre</v>
      </c>
      <c r="H1846" s="153">
        <v>42653</v>
      </c>
      <c r="I1846" s="84" t="s">
        <v>1051</v>
      </c>
      <c r="J1846" s="162" t="s">
        <v>1052</v>
      </c>
      <c r="K1846" s="162" t="s">
        <v>1059</v>
      </c>
      <c r="L1846" s="72"/>
      <c r="M1846" s="80" t="str">
        <f>IFERROR(VLOOKUP(K1846,REFERENCES!R:S,2,FALSE),"")</f>
        <v>Nombre</v>
      </c>
      <c r="N1846" s="154">
        <v>3500</v>
      </c>
      <c r="O1846" s="75"/>
      <c r="P1846" s="75"/>
      <c r="Q1846" s="75"/>
      <c r="R1846" s="79" t="s">
        <v>1875</v>
      </c>
      <c r="S1846" s="75">
        <v>1750</v>
      </c>
      <c r="T1846" s="162" t="s">
        <v>30</v>
      </c>
      <c r="U1846" s="162" t="s">
        <v>20</v>
      </c>
      <c r="V1846" s="162" t="s">
        <v>517</v>
      </c>
      <c r="W1846" s="86"/>
      <c r="AA1846" s="162" t="s">
        <v>1961</v>
      </c>
      <c r="AB1846" s="162" t="str">
        <f>UPPER(LEFT(A1846,3)&amp;YEAR(H1846)&amp;MONTH(H1846)&amp;DAY((H1846))&amp;LEFT(U1846,2)&amp;LEFT(V1846,2)&amp;LEFT(W1846,2))</f>
        <v>PAN20161010SUCH</v>
      </c>
      <c r="AC1846" s="162">
        <f>COUNTIF($AB$4:$AB$297,AB1846)</f>
        <v>0</v>
      </c>
      <c r="AD1846" s="162" t="str">
        <f>VLOOKUP(U1846,NIVEAUXADMIN!A:B,2,FALSE)</f>
        <v>HT07</v>
      </c>
      <c r="AE1846" s="162" t="str">
        <f>VLOOKUP(V1846,NIVEAUXADMIN!E:F,2,FALSE)</f>
        <v>HT07713</v>
      </c>
      <c r="AF1846" s="162" t="e">
        <f>VLOOKUP(W1846,NIVEAUXADMIN!I:J,2,FALSE)</f>
        <v>#N/A</v>
      </c>
      <c r="AG1846" s="162">
        <f>IF(SUMPRODUCT(($A$4:$A1846=A1846)*($V$4:$V1846=V1846))&gt;1,0,1)</f>
        <v>1</v>
      </c>
    </row>
    <row r="1847" spans="1:33" s="162" customFormat="1" ht="15" customHeight="1">
      <c r="A1847" s="162" t="s">
        <v>2713</v>
      </c>
      <c r="B1847" s="162" t="s">
        <v>1876</v>
      </c>
      <c r="C1847" s="162" t="s">
        <v>34</v>
      </c>
      <c r="E1847" s="162" t="s">
        <v>1200</v>
      </c>
      <c r="F1847" s="162" t="s">
        <v>16</v>
      </c>
      <c r="G1847" s="162" t="str">
        <f>CHOOSE(MONTH(H1847), "Janvier", "Fevrier", "Mars", "Avril", "Mai", "Juin", "Juillet", "Aout", "Septembre", "Octobre", "Novembre", "Decembre")</f>
        <v>Novembre</v>
      </c>
      <c r="H1847" s="153">
        <v>42684</v>
      </c>
      <c r="I1847" s="84" t="s">
        <v>1051</v>
      </c>
      <c r="J1847" s="162" t="s">
        <v>1052</v>
      </c>
      <c r="K1847" s="162" t="s">
        <v>1059</v>
      </c>
      <c r="L1847" s="72"/>
      <c r="M1847" s="80" t="str">
        <f>IFERROR(VLOOKUP(K1847,REFERENCES!R:S,2,FALSE),"")</f>
        <v>Nombre</v>
      </c>
      <c r="N1847" s="154">
        <v>410</v>
      </c>
      <c r="O1847" s="75"/>
      <c r="P1847" s="75"/>
      <c r="Q1847" s="75"/>
      <c r="R1847" s="79" t="s">
        <v>1875</v>
      </c>
      <c r="S1847" s="75">
        <v>820</v>
      </c>
      <c r="T1847" s="162" t="s">
        <v>30</v>
      </c>
      <c r="U1847" s="162" t="s">
        <v>20</v>
      </c>
      <c r="V1847" s="162" t="s">
        <v>517</v>
      </c>
      <c r="W1847" s="86"/>
      <c r="AA1847" s="162" t="s">
        <v>1877</v>
      </c>
      <c r="AB1847" s="162" t="str">
        <f>UPPER(LEFT(A1847,3)&amp;YEAR(H1847)&amp;MONTH(H1847)&amp;DAY((H1847))&amp;LEFT(U1847,2)&amp;LEFT(V1847,2)&amp;LEFT(W1847,2))</f>
        <v>PAN20161110SUCH</v>
      </c>
      <c r="AC1847" s="162">
        <f>COUNTIF($AB$4:$AB$297,AB1847)</f>
        <v>0</v>
      </c>
      <c r="AD1847" s="162" t="str">
        <f>VLOOKUP(U1847,NIVEAUXADMIN!A:B,2,FALSE)</f>
        <v>HT07</v>
      </c>
      <c r="AE1847" s="162" t="str">
        <f>VLOOKUP(V1847,NIVEAUXADMIN!E:F,2,FALSE)</f>
        <v>HT07713</v>
      </c>
      <c r="AF1847" s="162" t="e">
        <f>VLOOKUP(W1847,NIVEAUXADMIN!I:J,2,FALSE)</f>
        <v>#N/A</v>
      </c>
      <c r="AG1847" s="162">
        <f>IF(SUMPRODUCT(($A$4:$A1847=A1847)*($V$4:$V1847=V1847))&gt;1,0,1)</f>
        <v>0</v>
      </c>
    </row>
    <row r="1848" spans="1:33" s="162" customFormat="1" ht="15" customHeight="1">
      <c r="A1848" s="162" t="s">
        <v>2713</v>
      </c>
      <c r="B1848" s="162" t="s">
        <v>1876</v>
      </c>
      <c r="C1848" s="162" t="s">
        <v>34</v>
      </c>
      <c r="E1848" s="162" t="s">
        <v>1200</v>
      </c>
      <c r="F1848" s="162" t="s">
        <v>16</v>
      </c>
      <c r="G1848" s="162" t="str">
        <f>CHOOSE(MONTH(H1848), "Janvier", "Fevrier", "Mars", "Avril", "Mai", "Juin", "Juillet", "Aout", "Septembre", "Octobre", "Novembre", "Decembre")</f>
        <v>Decembre</v>
      </c>
      <c r="H1848" s="153">
        <v>42706</v>
      </c>
      <c r="I1848" s="84" t="s">
        <v>1049</v>
      </c>
      <c r="J1848" s="162" t="s">
        <v>1053</v>
      </c>
      <c r="K1848" s="162" t="s">
        <v>1175</v>
      </c>
      <c r="L1848" s="72"/>
      <c r="M1848" s="80" t="str">
        <f>IFERROR(VLOOKUP(K1848,REFERENCES!R:S,2,FALSE),"")</f>
        <v>Nombre</v>
      </c>
      <c r="N1848" s="154">
        <v>74</v>
      </c>
      <c r="O1848" s="75"/>
      <c r="P1848" s="75"/>
      <c r="Q1848" s="75"/>
      <c r="R1848" s="79" t="s">
        <v>1875</v>
      </c>
      <c r="S1848" s="75">
        <v>74</v>
      </c>
      <c r="T1848" s="162" t="s">
        <v>1040</v>
      </c>
      <c r="U1848" s="162" t="s">
        <v>20</v>
      </c>
      <c r="V1848" s="162" t="s">
        <v>21</v>
      </c>
      <c r="W1848" s="86" t="s">
        <v>1767</v>
      </c>
      <c r="X1848" s="162" t="s">
        <v>1878</v>
      </c>
      <c r="AA1848" s="162" t="s">
        <v>1879</v>
      </c>
      <c r="AB1848" s="162" t="str">
        <f>UPPER(LEFT(A1848,3)&amp;YEAR(H1848)&amp;MONTH(H1848)&amp;DAY((H1848))&amp;LEFT(U1848,2)&amp;LEFT(V1848,2)&amp;LEFT(W1848,2))</f>
        <v>PAN2016122SULE7È</v>
      </c>
      <c r="AC1848" s="162">
        <f>COUNTIF($AB$4:$AB$297,AB1848)</f>
        <v>0</v>
      </c>
      <c r="AD1848" s="162" t="str">
        <f>VLOOKUP(U1848,NIVEAUXADMIN!A:B,2,FALSE)</f>
        <v>HT07</v>
      </c>
      <c r="AE1848" s="162" t="str">
        <f>VLOOKUP(V1848,NIVEAUXADMIN!E:F,2,FALSE)</f>
        <v>HT07711</v>
      </c>
      <c r="AF1848" s="162" t="str">
        <f>VLOOKUP(W1848,NIVEAUXADMIN!I:J,2,FALSE)</f>
        <v>HT07711-04</v>
      </c>
      <c r="AG1848" s="162">
        <f>IF(SUMPRODUCT(($A$4:$A1848=A1848)*($V$4:$V1848=V1848))&gt;1,0,1)</f>
        <v>1</v>
      </c>
    </row>
    <row r="1849" spans="1:33" s="162" customFormat="1" ht="15" customHeight="1">
      <c r="A1849" s="162" t="s">
        <v>2713</v>
      </c>
      <c r="B1849" s="162" t="s">
        <v>1876</v>
      </c>
      <c r="C1849" s="162" t="s">
        <v>34</v>
      </c>
      <c r="E1849" s="162" t="s">
        <v>1200</v>
      </c>
      <c r="F1849" s="162" t="s">
        <v>16</v>
      </c>
      <c r="G1849" s="162" t="str">
        <f>CHOOSE(MONTH(H1849), "Janvier", "Fevrier", "Mars", "Avril", "Mai", "Juin", "Juillet", "Aout", "Septembre", "Octobre", "Novembre", "Decembre")</f>
        <v>Octobre</v>
      </c>
      <c r="H1849" s="153">
        <v>42653</v>
      </c>
      <c r="I1849" s="84" t="s">
        <v>1051</v>
      </c>
      <c r="J1849" s="162" t="s">
        <v>1052</v>
      </c>
      <c r="K1849" s="162" t="s">
        <v>1059</v>
      </c>
      <c r="L1849" s="72"/>
      <c r="M1849" s="80" t="str">
        <f>IFERROR(VLOOKUP(K1849,REFERENCES!R:S,2,FALSE),"")</f>
        <v>Nombre</v>
      </c>
      <c r="N1849" s="154">
        <v>1500</v>
      </c>
      <c r="O1849" s="75"/>
      <c r="P1849" s="75"/>
      <c r="Q1849" s="75"/>
      <c r="R1849" s="79" t="s">
        <v>1875</v>
      </c>
      <c r="S1849" s="75">
        <v>750</v>
      </c>
      <c r="T1849" s="162" t="s">
        <v>30</v>
      </c>
      <c r="U1849" s="162" t="s">
        <v>20</v>
      </c>
      <c r="V1849" s="162" t="s">
        <v>22</v>
      </c>
      <c r="W1849" s="86"/>
      <c r="AA1849" s="162" t="s">
        <v>1877</v>
      </c>
      <c r="AB1849" s="162" t="str">
        <f>UPPER(LEFT(A1849,3)&amp;YEAR(H1849)&amp;MONTH(H1849)&amp;DAY((H1849))&amp;LEFT(U1849,2)&amp;LEFT(V1849,2)&amp;LEFT(W1849,2))</f>
        <v>PAN20161010SUMA</v>
      </c>
      <c r="AC1849" s="162">
        <f>COUNTIF($AB$4:$AB$297,AB1849)</f>
        <v>0</v>
      </c>
      <c r="AD1849" s="162" t="str">
        <f>VLOOKUP(U1849,NIVEAUXADMIN!A:B,2,FALSE)</f>
        <v>HT07</v>
      </c>
      <c r="AE1849" s="162" t="str">
        <f>VLOOKUP(V1849,NIVEAUXADMIN!E:F,2,FALSE)</f>
        <v>HT07715</v>
      </c>
      <c r="AF1849" s="162" t="e">
        <f>VLOOKUP(W1849,NIVEAUXADMIN!I:J,2,FALSE)</f>
        <v>#N/A</v>
      </c>
      <c r="AG1849" s="162">
        <f>IF(SUMPRODUCT(($A$4:$A1849=A1849)*($V$4:$V1849=V1849))&gt;1,0,1)</f>
        <v>1</v>
      </c>
    </row>
    <row r="1850" spans="1:33" s="162" customFormat="1" ht="15" customHeight="1">
      <c r="A1850" s="162" t="s">
        <v>2713</v>
      </c>
      <c r="B1850" s="162" t="s">
        <v>1876</v>
      </c>
      <c r="C1850" s="162" t="s">
        <v>34</v>
      </c>
      <c r="E1850" s="162" t="s">
        <v>1200</v>
      </c>
      <c r="F1850" s="162" t="s">
        <v>16</v>
      </c>
      <c r="G1850" s="162" t="str">
        <f>CHOOSE(MONTH(H1850), "Janvier", "Fevrier", "Mars", "Avril", "Mai", "Juin", "Juillet", "Aout", "Septembre", "Octobre", "Novembre", "Decembre")</f>
        <v>Octobre</v>
      </c>
      <c r="H1850" s="153">
        <v>42659</v>
      </c>
      <c r="I1850" s="84" t="s">
        <v>1051</v>
      </c>
      <c r="J1850" s="162" t="s">
        <v>1052</v>
      </c>
      <c r="K1850" s="162" t="s">
        <v>1059</v>
      </c>
      <c r="L1850" s="72"/>
      <c r="M1850" s="80" t="str">
        <f>IFERROR(VLOOKUP(K1850,REFERENCES!R:S,2,FALSE),"")</f>
        <v>Nombre</v>
      </c>
      <c r="N1850" s="154">
        <v>130</v>
      </c>
      <c r="O1850" s="75"/>
      <c r="P1850" s="75"/>
      <c r="Q1850" s="75"/>
      <c r="R1850" s="79" t="s">
        <v>1875</v>
      </c>
      <c r="S1850" s="75">
        <v>260</v>
      </c>
      <c r="T1850" s="162" t="s">
        <v>30</v>
      </c>
      <c r="U1850" s="162" t="s">
        <v>20</v>
      </c>
      <c r="V1850" s="162" t="s">
        <v>22</v>
      </c>
      <c r="W1850" s="86"/>
      <c r="AA1850" s="162" t="s">
        <v>1877</v>
      </c>
      <c r="AB1850" s="162" t="str">
        <f>UPPER(LEFT(A1850,3)&amp;YEAR(H1850)&amp;MONTH(H1850)&amp;DAY((H1850))&amp;LEFT(U1850,2)&amp;LEFT(V1850,2)&amp;LEFT(W1850,2))</f>
        <v>PAN20161016SUMA</v>
      </c>
      <c r="AC1850" s="162">
        <f>COUNTIF($AB$4:$AB$297,AB1850)</f>
        <v>0</v>
      </c>
      <c r="AD1850" s="162" t="str">
        <f>VLOOKUP(U1850,NIVEAUXADMIN!A:B,2,FALSE)</f>
        <v>HT07</v>
      </c>
      <c r="AE1850" s="162" t="str">
        <f>VLOOKUP(V1850,NIVEAUXADMIN!E:F,2,FALSE)</f>
        <v>HT07715</v>
      </c>
      <c r="AF1850" s="162" t="e">
        <f>VLOOKUP(W1850,NIVEAUXADMIN!I:J,2,FALSE)</f>
        <v>#N/A</v>
      </c>
      <c r="AG1850" s="162">
        <f>IF(SUMPRODUCT(($A$4:$A1850=A1850)*($V$4:$V1850=V1850))&gt;1,0,1)</f>
        <v>0</v>
      </c>
    </row>
    <row r="1851" spans="1:33" s="162" customFormat="1" ht="15" customHeight="1">
      <c r="A1851" s="162" t="s">
        <v>2713</v>
      </c>
      <c r="B1851" s="162" t="s">
        <v>1876</v>
      </c>
      <c r="C1851" s="162" t="s">
        <v>34</v>
      </c>
      <c r="E1851" s="162" t="s">
        <v>1200</v>
      </c>
      <c r="F1851" s="162" t="s">
        <v>16</v>
      </c>
      <c r="G1851" s="162" t="str">
        <f>CHOOSE(MONTH(H1851), "Janvier", "Fevrier", "Mars", "Avril", "Mai", "Juin", "Juillet", "Aout", "Septembre", "Octobre", "Novembre", "Decembre")</f>
        <v>Novembre</v>
      </c>
      <c r="H1851" s="153">
        <v>42685</v>
      </c>
      <c r="I1851" s="84" t="s">
        <v>1051</v>
      </c>
      <c r="J1851" s="162" t="s">
        <v>1052</v>
      </c>
      <c r="K1851" s="162" t="s">
        <v>1062</v>
      </c>
      <c r="L1851" s="72"/>
      <c r="M1851" s="80" t="str">
        <f>IFERROR(VLOOKUP(K1851,REFERENCES!R:S,2,FALSE),"")</f>
        <v>Nombre</v>
      </c>
      <c r="N1851" s="154">
        <v>700</v>
      </c>
      <c r="O1851" s="75"/>
      <c r="P1851" s="75"/>
      <c r="Q1851" s="75"/>
      <c r="R1851" s="79" t="s">
        <v>1875</v>
      </c>
      <c r="S1851" s="75">
        <v>1500</v>
      </c>
      <c r="T1851" s="162" t="s">
        <v>30</v>
      </c>
      <c r="U1851" s="162" t="s">
        <v>17</v>
      </c>
      <c r="V1851" s="162" t="s">
        <v>275</v>
      </c>
      <c r="W1851" s="86"/>
      <c r="AB1851" s="162" t="str">
        <f>UPPER(LEFT(A1851,3)&amp;YEAR(H1851)&amp;MONTH(H1851)&amp;DAY((H1851))&amp;LEFT(U1851,2)&amp;LEFT(V1851,2)&amp;LEFT(W1851,2))</f>
        <v>PAN20161111GRRO</v>
      </c>
      <c r="AC1851" s="162">
        <f>COUNTIF($AB$4:$AB$297,AB1851)</f>
        <v>0</v>
      </c>
      <c r="AD1851" s="162" t="str">
        <f>VLOOKUP(U1851,NIVEAUXADMIN!A:B,2,FALSE)</f>
        <v>HT08</v>
      </c>
      <c r="AE1851" s="162" t="str">
        <f>VLOOKUP(V1851,NIVEAUXADMIN!E:F,2,FALSE)</f>
        <v>HT08832</v>
      </c>
      <c r="AF1851" s="162" t="e">
        <f>VLOOKUP(W1851,NIVEAUXADMIN!I:J,2,FALSE)</f>
        <v>#N/A</v>
      </c>
      <c r="AG1851" s="162">
        <f>IF(SUMPRODUCT(($A$4:$A1851=A1851)*($V$4:$V1851=V1851))&gt;1,0,1)</f>
        <v>1</v>
      </c>
    </row>
    <row r="1852" spans="1:33" s="162" customFormat="1" ht="15" customHeight="1">
      <c r="A1852" s="162" t="s">
        <v>2713</v>
      </c>
      <c r="B1852" s="162" t="s">
        <v>1876</v>
      </c>
      <c r="C1852" s="162" t="s">
        <v>34</v>
      </c>
      <c r="E1852" s="162" t="s">
        <v>1200</v>
      </c>
      <c r="F1852" s="162" t="s">
        <v>16</v>
      </c>
      <c r="G1852" s="162" t="str">
        <f>CHOOSE(MONTH(H1852), "Janvier", "Fevrier", "Mars", "Avril", "Mai", "Juin", "Juillet", "Aout", "Septembre", "Octobre", "Novembre", "Decembre")</f>
        <v>Octobre</v>
      </c>
      <c r="H1852" s="153">
        <v>42674</v>
      </c>
      <c r="I1852" s="84" t="s">
        <v>1049</v>
      </c>
      <c r="J1852" s="162" t="s">
        <v>1053</v>
      </c>
      <c r="K1852" s="162" t="s">
        <v>1175</v>
      </c>
      <c r="L1852" s="72"/>
      <c r="M1852" s="80" t="str">
        <f>IFERROR(VLOOKUP(K1852,REFERENCES!R:S,2,FALSE),"")</f>
        <v>Nombre</v>
      </c>
      <c r="N1852" s="154">
        <v>43</v>
      </c>
      <c r="O1852" s="75"/>
      <c r="P1852" s="75"/>
      <c r="Q1852" s="75"/>
      <c r="R1852" s="79" t="s">
        <v>1875</v>
      </c>
      <c r="S1852" s="75">
        <v>43</v>
      </c>
      <c r="T1852" s="162" t="s">
        <v>1040</v>
      </c>
      <c r="U1852" s="162" t="s">
        <v>20</v>
      </c>
      <c r="V1852" s="162" t="s">
        <v>21</v>
      </c>
      <c r="W1852" s="86" t="s">
        <v>1767</v>
      </c>
      <c r="X1852" s="162" t="s">
        <v>1880</v>
      </c>
      <c r="AA1852" s="162" t="s">
        <v>2918</v>
      </c>
      <c r="AB1852" s="162" t="str">
        <f>UPPER(LEFT(A1852,3)&amp;YEAR(H1852)&amp;MONTH(H1852)&amp;DAY((H1852))&amp;LEFT(U1852,2)&amp;LEFT(V1852,2)&amp;LEFT(W1852,2))</f>
        <v>PAN20161031SULE7È</v>
      </c>
      <c r="AC1852" s="162">
        <f>COUNTIF($AB$4:$AB$297,AB1852)</f>
        <v>0</v>
      </c>
      <c r="AD1852" s="162" t="str">
        <f>VLOOKUP(U1852,NIVEAUXADMIN!A:B,2,FALSE)</f>
        <v>HT07</v>
      </c>
      <c r="AE1852" s="162" t="str">
        <f>VLOOKUP(V1852,NIVEAUXADMIN!E:F,2,FALSE)</f>
        <v>HT07711</v>
      </c>
      <c r="AF1852" s="162" t="str">
        <f>VLOOKUP(W1852,NIVEAUXADMIN!I:J,2,FALSE)</f>
        <v>HT07711-04</v>
      </c>
      <c r="AG1852" s="162">
        <f>IF(SUMPRODUCT(($A$4:$A1852=A1852)*($V$4:$V1852=V1852))&gt;1,0,1)</f>
        <v>0</v>
      </c>
    </row>
    <row r="1853" spans="1:33" s="162" customFormat="1" ht="15" customHeight="1">
      <c r="A1853" s="162" t="s">
        <v>109</v>
      </c>
      <c r="B1853" s="162" t="s">
        <v>109</v>
      </c>
      <c r="C1853" s="162" t="s">
        <v>26</v>
      </c>
      <c r="E1853" s="162" t="s">
        <v>1206</v>
      </c>
      <c r="F1853" s="162" t="s">
        <v>16</v>
      </c>
      <c r="G1853" s="162" t="str">
        <f>CHOOSE(MONTH(H1853), "Janvier", "Fevrier", "Mars", "Avril", "Mai", "Juin", "Juillet", "Aout", "Septembre", "Octobre", "Novembre", "Decembre")</f>
        <v>Octobre</v>
      </c>
      <c r="H1853" s="153">
        <v>42674</v>
      </c>
      <c r="I1853" s="84" t="s">
        <v>1049</v>
      </c>
      <c r="J1853" s="162" t="s">
        <v>1053</v>
      </c>
      <c r="K1853" s="162" t="s">
        <v>1048</v>
      </c>
      <c r="L1853" s="72" t="s">
        <v>2657</v>
      </c>
      <c r="M1853" s="80" t="str">
        <f>IFERROR(VLOOKUP(K1853,REFERENCES!R:S,2,FALSE),"")</f>
        <v>Nombre</v>
      </c>
      <c r="N1853" s="156">
        <v>500</v>
      </c>
      <c r="O1853" s="75"/>
      <c r="P1853" s="75"/>
      <c r="Q1853" s="75"/>
      <c r="R1853" s="79"/>
      <c r="S1853" s="75">
        <v>500</v>
      </c>
      <c r="U1853" s="162" t="s">
        <v>20</v>
      </c>
      <c r="V1853" s="162" t="s">
        <v>554</v>
      </c>
      <c r="W1853" s="86" t="s">
        <v>1657</v>
      </c>
      <c r="AB1853" s="162" t="str">
        <f>UPPER(LEFT(A1853,3)&amp;YEAR(H1853)&amp;MONTH(H1853)&amp;DAY((H1853))&amp;LEFT(U1853,2)&amp;LEFT(V1853,2)&amp;LEFT(W1853,2))</f>
        <v>PEA20161031SUTO4È</v>
      </c>
      <c r="AC1853" s="162">
        <f>COUNTIF($AB$4:$AB$297,AB1853)</f>
        <v>0</v>
      </c>
      <c r="AD1853" s="162" t="str">
        <f>VLOOKUP(U1853,NIVEAUXADMIN!A:B,2,FALSE)</f>
        <v>HT07</v>
      </c>
      <c r="AE1853" s="162" t="str">
        <f>VLOOKUP(V1853,NIVEAUXADMIN!E:F,2,FALSE)</f>
        <v>HT07712</v>
      </c>
      <c r="AF1853" s="162" t="str">
        <f>VLOOKUP(W1853,NIVEAUXADMIN!I:J,2,FALSE)</f>
        <v>HT07712-04</v>
      </c>
      <c r="AG1853" s="162">
        <f>IF(SUMPRODUCT(($A$4:$A1853=A1853)*($V$4:$V1853=V1853))&gt;1,0,1)</f>
        <v>1</v>
      </c>
    </row>
    <row r="1854" spans="1:33" s="162" customFormat="1" ht="15" customHeight="1">
      <c r="A1854" s="162" t="s">
        <v>109</v>
      </c>
      <c r="B1854" s="162" t="s">
        <v>109</v>
      </c>
      <c r="C1854" s="162" t="s">
        <v>26</v>
      </c>
      <c r="E1854" s="162" t="s">
        <v>1206</v>
      </c>
      <c r="F1854" s="162" t="s">
        <v>16</v>
      </c>
      <c r="G1854" s="162" t="str">
        <f>CHOOSE(MONTH(H1854), "Janvier", "Fevrier", "Mars", "Avril", "Mai", "Juin", "Juillet", "Aout", "Septembre", "Octobre", "Novembre", "Decembre")</f>
        <v>Octobre</v>
      </c>
      <c r="H1854" s="153">
        <v>42674</v>
      </c>
      <c r="I1854" s="84" t="s">
        <v>1051</v>
      </c>
      <c r="J1854" s="162" t="s">
        <v>1052</v>
      </c>
      <c r="K1854" s="162" t="s">
        <v>1054</v>
      </c>
      <c r="L1854" s="72" t="s">
        <v>2658</v>
      </c>
      <c r="M1854" s="80" t="str">
        <f>IFERROR(VLOOKUP(K1854,REFERENCES!R:S,2,FALSE),"")</f>
        <v>Nombre</v>
      </c>
      <c r="N1854" s="156">
        <v>500</v>
      </c>
      <c r="O1854" s="75"/>
      <c r="P1854" s="75"/>
      <c r="Q1854" s="75"/>
      <c r="R1854" s="79"/>
      <c r="S1854" s="75">
        <v>500</v>
      </c>
      <c r="U1854" s="162" t="s">
        <v>20</v>
      </c>
      <c r="V1854" s="162" t="s">
        <v>554</v>
      </c>
      <c r="W1854" s="86" t="s">
        <v>1657</v>
      </c>
      <c r="AB1854" s="162" t="str">
        <f>UPPER(LEFT(A1854,3)&amp;YEAR(H1854)&amp;MONTH(H1854)&amp;DAY((H1854))&amp;LEFT(U1854,2)&amp;LEFT(V1854,2)&amp;LEFT(W1854,2))</f>
        <v>PEA20161031SUTO4È</v>
      </c>
      <c r="AC1854" s="162">
        <f>COUNTIF($AB$4:$AB$297,AB1854)</f>
        <v>0</v>
      </c>
      <c r="AD1854" s="162" t="str">
        <f>VLOOKUP(U1854,NIVEAUXADMIN!A:B,2,FALSE)</f>
        <v>HT07</v>
      </c>
      <c r="AE1854" s="162" t="str">
        <f>VLOOKUP(V1854,NIVEAUXADMIN!E:F,2,FALSE)</f>
        <v>HT07712</v>
      </c>
      <c r="AF1854" s="162" t="str">
        <f>VLOOKUP(W1854,NIVEAUXADMIN!I:J,2,FALSE)</f>
        <v>HT07712-04</v>
      </c>
      <c r="AG1854" s="162">
        <f>IF(SUMPRODUCT(($A$4:$A1854=A1854)*($V$4:$V1854=V1854))&gt;1,0,1)</f>
        <v>0</v>
      </c>
    </row>
    <row r="1855" spans="1:33" s="162" customFormat="1" ht="15" customHeight="1">
      <c r="A1855" s="162" t="s">
        <v>109</v>
      </c>
      <c r="B1855" s="162" t="s">
        <v>109</v>
      </c>
      <c r="C1855" s="162" t="s">
        <v>26</v>
      </c>
      <c r="E1855" s="162" t="s">
        <v>1206</v>
      </c>
      <c r="F1855" s="162" t="s">
        <v>16</v>
      </c>
      <c r="G1855" s="162" t="str">
        <f>CHOOSE(MONTH(H1855), "Janvier", "Fevrier", "Mars", "Avril", "Mai", "Juin", "Juillet", "Aout", "Septembre", "Octobre", "Novembre", "Decembre")</f>
        <v>Janvier</v>
      </c>
      <c r="H1855" s="153">
        <v>42758</v>
      </c>
      <c r="I1855" s="84" t="s">
        <v>1049</v>
      </c>
      <c r="J1855" s="162" t="s">
        <v>1053</v>
      </c>
      <c r="K1855" s="162" t="s">
        <v>1175</v>
      </c>
      <c r="L1855" s="72" t="s">
        <v>2655</v>
      </c>
      <c r="M1855" s="80" t="str">
        <f>IFERROR(VLOOKUP(K1855,REFERENCES!R:S,2,FALSE),"")</f>
        <v>Nombre</v>
      </c>
      <c r="N1855" s="156">
        <v>170</v>
      </c>
      <c r="O1855" s="75"/>
      <c r="P1855" s="75"/>
      <c r="Q1855" s="75"/>
      <c r="R1855" s="79"/>
      <c r="S1855" s="75">
        <v>170</v>
      </c>
      <c r="U1855" s="162" t="s">
        <v>20</v>
      </c>
      <c r="V1855" s="162" t="s">
        <v>310</v>
      </c>
      <c r="W1855" s="86" t="s">
        <v>1358</v>
      </c>
      <c r="X1855" s="162" t="s">
        <v>1834</v>
      </c>
      <c r="Z1855" s="162" t="s">
        <v>2576</v>
      </c>
      <c r="AB1855" s="162" t="str">
        <f>UPPER(LEFT(A1855,3)&amp;YEAR(H1855)&amp;MONTH(H1855)&amp;DAY((H1855))&amp;LEFT(U1855,2)&amp;LEFT(V1855,2)&amp;LEFT(W1855,2))</f>
        <v>PEA2017123SUAR1È</v>
      </c>
      <c r="AC1855" s="162">
        <f>COUNTIF($AB$4:$AB$297,AB1855)</f>
        <v>0</v>
      </c>
      <c r="AD1855" s="162" t="str">
        <f>VLOOKUP(U1855,NIVEAUXADMIN!A:B,2,FALSE)</f>
        <v>HT07</v>
      </c>
      <c r="AE1855" s="162" t="str">
        <f>VLOOKUP(V1855,NIVEAUXADMIN!E:F,2,FALSE)</f>
        <v>HT07723</v>
      </c>
      <c r="AF1855" s="162" t="str">
        <f>VLOOKUP(W1855,NIVEAUXADMIN!I:J,2,FALSE)</f>
        <v>HT07723-01</v>
      </c>
      <c r="AG1855" s="162">
        <f>IF(SUMPRODUCT(($A$4:$A1855=A1855)*($V$4:$V1855=V1855))&gt;1,0,1)</f>
        <v>1</v>
      </c>
    </row>
    <row r="1856" spans="1:33" s="162" customFormat="1" ht="15" customHeight="1">
      <c r="A1856" s="162" t="s">
        <v>109</v>
      </c>
      <c r="B1856" s="162" t="s">
        <v>109</v>
      </c>
      <c r="C1856" s="162" t="s">
        <v>26</v>
      </c>
      <c r="E1856" s="162" t="s">
        <v>1206</v>
      </c>
      <c r="F1856" s="162" t="s">
        <v>16</v>
      </c>
      <c r="G1856" s="162" t="str">
        <f>CHOOSE(MONTH(H1856), "Janvier", "Fevrier", "Mars", "Avril", "Mai", "Juin", "Juillet", "Aout", "Septembre", "Octobre", "Novembre", "Decembre")</f>
        <v>Janvier</v>
      </c>
      <c r="H1856" s="153">
        <v>42758</v>
      </c>
      <c r="I1856" s="84" t="s">
        <v>1049</v>
      </c>
      <c r="J1856" s="162" t="s">
        <v>1053</v>
      </c>
      <c r="K1856" s="162" t="s">
        <v>1185</v>
      </c>
      <c r="L1856" s="72" t="s">
        <v>2656</v>
      </c>
      <c r="M1856" s="80" t="str">
        <f>IFERROR(VLOOKUP(K1856,REFERENCES!R:S,2,FALSE),"")</f>
        <v>Nombre</v>
      </c>
      <c r="N1856" s="156">
        <v>170</v>
      </c>
      <c r="O1856" s="75"/>
      <c r="P1856" s="75"/>
      <c r="Q1856" s="75"/>
      <c r="R1856" s="79"/>
      <c r="S1856" s="75">
        <v>170</v>
      </c>
      <c r="U1856" s="162" t="s">
        <v>20</v>
      </c>
      <c r="V1856" s="162" t="s">
        <v>310</v>
      </c>
      <c r="W1856" s="86" t="s">
        <v>1358</v>
      </c>
      <c r="X1856" s="162" t="s">
        <v>1834</v>
      </c>
      <c r="Z1856" s="162" t="s">
        <v>2576</v>
      </c>
      <c r="AB1856" s="162" t="str">
        <f>UPPER(LEFT(A1856,3)&amp;YEAR(H1856)&amp;MONTH(H1856)&amp;DAY((H1856))&amp;LEFT(U1856,2)&amp;LEFT(V1856,2)&amp;LEFT(W1856,2))</f>
        <v>PEA2017123SUAR1È</v>
      </c>
      <c r="AC1856" s="162">
        <f>COUNTIF($AB$4:$AB$297,AB1856)</f>
        <v>0</v>
      </c>
      <c r="AD1856" s="162" t="str">
        <f>VLOOKUP(U1856,NIVEAUXADMIN!A:B,2,FALSE)</f>
        <v>HT07</v>
      </c>
      <c r="AE1856" s="162" t="str">
        <f>VLOOKUP(V1856,NIVEAUXADMIN!E:F,2,FALSE)</f>
        <v>HT07723</v>
      </c>
      <c r="AF1856" s="162" t="str">
        <f>VLOOKUP(W1856,NIVEAUXADMIN!I:J,2,FALSE)</f>
        <v>HT07723-01</v>
      </c>
      <c r="AG1856" s="162">
        <f>IF(SUMPRODUCT(($A$4:$A1856=A1856)*($V$4:$V1856=V1856))&gt;1,0,1)</f>
        <v>0</v>
      </c>
    </row>
    <row r="1857" spans="1:33" s="162" customFormat="1" ht="15" customHeight="1">
      <c r="A1857" s="162" t="s">
        <v>109</v>
      </c>
      <c r="B1857" s="162" t="s">
        <v>109</v>
      </c>
      <c r="C1857" s="162" t="s">
        <v>26</v>
      </c>
      <c r="E1857" s="162" t="s">
        <v>1206</v>
      </c>
      <c r="F1857" s="162" t="s">
        <v>16</v>
      </c>
      <c r="G1857" s="162" t="str">
        <f>CHOOSE(MONTH(H1857), "Janvier", "Fevrier", "Mars", "Avril", "Mai", "Juin", "Juillet", "Aout", "Septembre", "Octobre", "Novembre", "Decembre")</f>
        <v>Janvier</v>
      </c>
      <c r="H1857" s="153">
        <v>42758</v>
      </c>
      <c r="I1857" s="84" t="s">
        <v>1050</v>
      </c>
      <c r="J1857" s="162" t="s">
        <v>1029</v>
      </c>
      <c r="K1857" s="162" t="s">
        <v>1246</v>
      </c>
      <c r="L1857" s="72" t="s">
        <v>2656</v>
      </c>
      <c r="M1857" s="80" t="str">
        <f>IFERROR(VLOOKUP(K1857,REFERENCES!R:S,2,FALSE),"")</f>
        <v>Nombre de personnes</v>
      </c>
      <c r="N1857" s="156">
        <v>170</v>
      </c>
      <c r="O1857" s="75"/>
      <c r="P1857" s="75"/>
      <c r="Q1857" s="75"/>
      <c r="R1857" s="79"/>
      <c r="S1857" s="75">
        <v>170</v>
      </c>
      <c r="U1857" s="162" t="s">
        <v>20</v>
      </c>
      <c r="V1857" s="162" t="s">
        <v>310</v>
      </c>
      <c r="W1857" s="86" t="s">
        <v>1358</v>
      </c>
      <c r="X1857" s="162" t="s">
        <v>1834</v>
      </c>
      <c r="Z1857" s="162" t="s">
        <v>2576</v>
      </c>
      <c r="AB1857" s="162" t="str">
        <f>UPPER(LEFT(A1857,3)&amp;YEAR(H1857)&amp;MONTH(H1857)&amp;DAY((H1857))&amp;LEFT(U1857,2)&amp;LEFT(V1857,2)&amp;LEFT(W1857,2))</f>
        <v>PEA2017123SUAR1È</v>
      </c>
      <c r="AC1857" s="162">
        <f>COUNTIF($AB$4:$AB$297,AB1857)</f>
        <v>0</v>
      </c>
      <c r="AD1857" s="162" t="str">
        <f>VLOOKUP(U1857,NIVEAUXADMIN!A:B,2,FALSE)</f>
        <v>HT07</v>
      </c>
      <c r="AE1857" s="162" t="str">
        <f>VLOOKUP(V1857,NIVEAUXADMIN!E:F,2,FALSE)</f>
        <v>HT07723</v>
      </c>
      <c r="AF1857" s="162" t="str">
        <f>VLOOKUP(W1857,NIVEAUXADMIN!I:J,2,FALSE)</f>
        <v>HT07723-01</v>
      </c>
      <c r="AG1857" s="162">
        <f>IF(SUMPRODUCT(($A$4:$A1857=A1857)*($V$4:$V1857=V1857))&gt;1,0,1)</f>
        <v>0</v>
      </c>
    </row>
    <row r="1858" spans="1:33" s="162" customFormat="1" ht="15" customHeight="1">
      <c r="A1858" s="162" t="s">
        <v>109</v>
      </c>
      <c r="B1858" s="162" t="s">
        <v>109</v>
      </c>
      <c r="C1858" s="162" t="s">
        <v>26</v>
      </c>
      <c r="E1858" s="162" t="s">
        <v>1206</v>
      </c>
      <c r="F1858" s="162" t="s">
        <v>16</v>
      </c>
      <c r="G1858" s="162" t="str">
        <f>CHOOSE(MONTH(H1858), "Janvier", "Fevrier", "Mars", "Avril", "Mai", "Juin", "Juillet", "Aout", "Septembre", "Octobre", "Novembre", "Decembre")</f>
        <v>Fevrier</v>
      </c>
      <c r="H1858" s="153">
        <v>42792</v>
      </c>
      <c r="I1858" s="84" t="s">
        <v>1049</v>
      </c>
      <c r="J1858" s="162" t="s">
        <v>1053</v>
      </c>
      <c r="K1858" s="162" t="s">
        <v>1185</v>
      </c>
      <c r="L1858" s="72" t="s">
        <v>2656</v>
      </c>
      <c r="M1858" s="80" t="str">
        <f>IFERROR(VLOOKUP(K1858,REFERENCES!R:S,2,FALSE),"")</f>
        <v>Nombre</v>
      </c>
      <c r="N1858" s="156">
        <v>1068</v>
      </c>
      <c r="O1858" s="75"/>
      <c r="P1858" s="75"/>
      <c r="Q1858" s="75"/>
      <c r="R1858" s="79"/>
      <c r="S1858" s="75">
        <v>1068</v>
      </c>
      <c r="U1858" s="162" t="s">
        <v>20</v>
      </c>
      <c r="V1858" s="162" t="s">
        <v>545</v>
      </c>
      <c r="W1858" s="86" t="s">
        <v>1455</v>
      </c>
      <c r="Z1858" s="162" t="s">
        <v>2576</v>
      </c>
      <c r="AB1858" s="162" t="str">
        <f>UPPER(LEFT(A1858,3)&amp;YEAR(H1858)&amp;MONTH(H1858)&amp;DAY((H1858))&amp;LEFT(U1858,2)&amp;LEFT(V1858,2)&amp;LEFT(W1858,2))</f>
        <v>PEA2017226SUST2È</v>
      </c>
      <c r="AC1858" s="162">
        <f>COUNTIF($AB$4:$AB$297,AB1858)</f>
        <v>0</v>
      </c>
      <c r="AD1858" s="162" t="str">
        <f>VLOOKUP(U1858,NIVEAUXADMIN!A:B,2,FALSE)</f>
        <v>HT07</v>
      </c>
      <c r="AE1858" s="162" t="str">
        <f>VLOOKUP(V1858,NIVEAUXADMIN!E:F,2,FALSE)</f>
        <v>HT07722</v>
      </c>
      <c r="AF1858" s="162" t="str">
        <f>VLOOKUP(W1858,NIVEAUXADMIN!I:J,2,FALSE)</f>
        <v>HT07722-02</v>
      </c>
      <c r="AG1858" s="162">
        <f>IF(SUMPRODUCT(($A$4:$A1858=A1858)*($V$4:$V1858=V1858))&gt;1,0,1)</f>
        <v>1</v>
      </c>
    </row>
    <row r="1859" spans="1:33" s="162" customFormat="1" ht="15" customHeight="1">
      <c r="A1859" s="162" t="s">
        <v>109</v>
      </c>
      <c r="B1859" s="162" t="s">
        <v>109</v>
      </c>
      <c r="C1859" s="162" t="s">
        <v>26</v>
      </c>
      <c r="E1859" s="162" t="s">
        <v>1206</v>
      </c>
      <c r="F1859" s="162" t="s">
        <v>16</v>
      </c>
      <c r="G1859" s="162" t="str">
        <f>CHOOSE(MONTH(H1859), "Janvier", "Fevrier", "Mars", "Avril", "Mai", "Juin", "Juillet", "Aout", "Septembre", "Octobre", "Novembre", "Decembre")</f>
        <v>Fevrier</v>
      </c>
      <c r="H1859" s="153">
        <v>42792</v>
      </c>
      <c r="I1859" s="84" t="s">
        <v>1050</v>
      </c>
      <c r="J1859" s="162" t="s">
        <v>1029</v>
      </c>
      <c r="K1859" s="162" t="s">
        <v>1246</v>
      </c>
      <c r="L1859" s="72" t="s">
        <v>2656</v>
      </c>
      <c r="M1859" s="80" t="str">
        <f>IFERROR(VLOOKUP(K1859,REFERENCES!R:S,2,FALSE),"")</f>
        <v>Nombre de personnes</v>
      </c>
      <c r="N1859" s="156">
        <v>1068</v>
      </c>
      <c r="O1859" s="75"/>
      <c r="P1859" s="75"/>
      <c r="Q1859" s="75"/>
      <c r="R1859" s="79"/>
      <c r="S1859" s="75">
        <v>1068</v>
      </c>
      <c r="U1859" s="162" t="s">
        <v>20</v>
      </c>
      <c r="V1859" s="162" t="s">
        <v>545</v>
      </c>
      <c r="W1859" s="86" t="s">
        <v>1455</v>
      </c>
      <c r="Z1859" s="162" t="s">
        <v>2576</v>
      </c>
      <c r="AB1859" s="162" t="str">
        <f>UPPER(LEFT(A1859,3)&amp;YEAR(H1859)&amp;MONTH(H1859)&amp;DAY((H1859))&amp;LEFT(U1859,2)&amp;LEFT(V1859,2)&amp;LEFT(W1859,2))</f>
        <v>PEA2017226SUST2È</v>
      </c>
      <c r="AC1859" s="162">
        <f>COUNTIF($AB$4:$AB$297,AB1859)</f>
        <v>0</v>
      </c>
      <c r="AD1859" s="162" t="str">
        <f>VLOOKUP(U1859,NIVEAUXADMIN!A:B,2,FALSE)</f>
        <v>HT07</v>
      </c>
      <c r="AE1859" s="162" t="str">
        <f>VLOOKUP(V1859,NIVEAUXADMIN!E:F,2,FALSE)</f>
        <v>HT07722</v>
      </c>
      <c r="AF1859" s="162" t="str">
        <f>VLOOKUP(W1859,NIVEAUXADMIN!I:J,2,FALSE)</f>
        <v>HT07722-02</v>
      </c>
      <c r="AG1859" s="162">
        <f>IF(SUMPRODUCT(($A$4:$A1859=A1859)*($V$4:$V1859=V1859))&gt;1,0,1)</f>
        <v>0</v>
      </c>
    </row>
    <row r="1860" spans="1:33" s="162" customFormat="1" ht="15" customHeight="1">
      <c r="A1860" s="162" t="s">
        <v>109</v>
      </c>
      <c r="B1860" s="162" t="s">
        <v>109</v>
      </c>
      <c r="C1860" s="162" t="s">
        <v>26</v>
      </c>
      <c r="E1860" s="162" t="s">
        <v>1206</v>
      </c>
      <c r="F1860" s="162" t="s">
        <v>16</v>
      </c>
      <c r="G1860" s="162" t="str">
        <f>CHOOSE(MONTH(H1860), "Janvier", "Fevrier", "Mars", "Avril", "Mai", "Juin", "Juillet", "Aout", "Septembre", "Octobre", "Novembre", "Decembre")</f>
        <v>Fevrier</v>
      </c>
      <c r="H1860" s="153">
        <v>42794</v>
      </c>
      <c r="I1860" s="84" t="s">
        <v>1049</v>
      </c>
      <c r="J1860" s="162" t="s">
        <v>1053</v>
      </c>
      <c r="K1860" s="162" t="s">
        <v>1185</v>
      </c>
      <c r="L1860" s="72" t="s">
        <v>2656</v>
      </c>
      <c r="M1860" s="80" t="str">
        <f>IFERROR(VLOOKUP(K1860,REFERENCES!R:S,2,FALSE),"")</f>
        <v>Nombre</v>
      </c>
      <c r="N1860" s="156">
        <v>362</v>
      </c>
      <c r="O1860" s="75"/>
      <c r="P1860" s="75"/>
      <c r="Q1860" s="75"/>
      <c r="R1860" s="79"/>
      <c r="S1860" s="75">
        <v>362</v>
      </c>
      <c r="U1860" s="162" t="s">
        <v>20</v>
      </c>
      <c r="V1860" s="162" t="s">
        <v>545</v>
      </c>
      <c r="W1860" s="86" t="s">
        <v>1608</v>
      </c>
      <c r="Z1860" s="162" t="s">
        <v>2576</v>
      </c>
      <c r="AB1860" s="162" t="str">
        <f>UPPER(LEFT(A1860,3)&amp;YEAR(H1860)&amp;MONTH(H1860)&amp;DAY((H1860))&amp;LEFT(U1860,2)&amp;LEFT(V1860,2)&amp;LEFT(W1860,2))</f>
        <v>PEA2017228SUST3È</v>
      </c>
      <c r="AC1860" s="162">
        <f>COUNTIF($AB$4:$AB$297,AB1860)</f>
        <v>0</v>
      </c>
      <c r="AD1860" s="162" t="str">
        <f>VLOOKUP(U1860,NIVEAUXADMIN!A:B,2,FALSE)</f>
        <v>HT07</v>
      </c>
      <c r="AE1860" s="162" t="str">
        <f>VLOOKUP(V1860,NIVEAUXADMIN!E:F,2,FALSE)</f>
        <v>HT07722</v>
      </c>
      <c r="AF1860" s="162" t="str">
        <f>VLOOKUP(W1860,NIVEAUXADMIN!I:J,2,FALSE)</f>
        <v>HT07722-03</v>
      </c>
      <c r="AG1860" s="162">
        <f>IF(SUMPRODUCT(($A$4:$A1860=A1860)*($V$4:$V1860=V1860))&gt;1,0,1)</f>
        <v>0</v>
      </c>
    </row>
    <row r="1861" spans="1:33" s="162" customFormat="1" ht="15" customHeight="1">
      <c r="A1861" s="162" t="s">
        <v>109</v>
      </c>
      <c r="B1861" s="162" t="s">
        <v>109</v>
      </c>
      <c r="C1861" s="162" t="s">
        <v>26</v>
      </c>
      <c r="E1861" s="162" t="s">
        <v>1206</v>
      </c>
      <c r="F1861" s="162" t="s">
        <v>16</v>
      </c>
      <c r="G1861" s="162" t="str">
        <f>CHOOSE(MONTH(H1861), "Janvier", "Fevrier", "Mars", "Avril", "Mai", "Juin", "Juillet", "Aout", "Septembre", "Octobre", "Novembre", "Decembre")</f>
        <v>Fevrier</v>
      </c>
      <c r="H1861" s="153">
        <v>42794</v>
      </c>
      <c r="I1861" s="84" t="s">
        <v>1050</v>
      </c>
      <c r="J1861" s="162" t="s">
        <v>1029</v>
      </c>
      <c r="K1861" s="162" t="s">
        <v>1246</v>
      </c>
      <c r="L1861" s="72" t="s">
        <v>2656</v>
      </c>
      <c r="M1861" s="80" t="str">
        <f>IFERROR(VLOOKUP(K1861,REFERENCES!R:S,2,FALSE),"")</f>
        <v>Nombre de personnes</v>
      </c>
      <c r="N1861" s="156">
        <v>362</v>
      </c>
      <c r="O1861" s="75"/>
      <c r="P1861" s="75"/>
      <c r="Q1861" s="75"/>
      <c r="R1861" s="79"/>
      <c r="S1861" s="75">
        <v>362</v>
      </c>
      <c r="U1861" s="162" t="s">
        <v>20</v>
      </c>
      <c r="V1861" s="162" t="s">
        <v>545</v>
      </c>
      <c r="W1861" s="86" t="s">
        <v>1608</v>
      </c>
      <c r="Z1861" s="162" t="s">
        <v>2576</v>
      </c>
      <c r="AB1861" s="162" t="str">
        <f>UPPER(LEFT(A1861,3)&amp;YEAR(H1861)&amp;MONTH(H1861)&amp;DAY((H1861))&amp;LEFT(U1861,2)&amp;LEFT(V1861,2)&amp;LEFT(W1861,2))</f>
        <v>PEA2017228SUST3È</v>
      </c>
      <c r="AC1861" s="162">
        <f>COUNTIF($AB$4:$AB$297,AB1861)</f>
        <v>0</v>
      </c>
      <c r="AD1861" s="162" t="str">
        <f>VLOOKUP(U1861,NIVEAUXADMIN!A:B,2,FALSE)</f>
        <v>HT07</v>
      </c>
      <c r="AE1861" s="162" t="str">
        <f>VLOOKUP(V1861,NIVEAUXADMIN!E:F,2,FALSE)</f>
        <v>HT07722</v>
      </c>
      <c r="AF1861" s="162" t="str">
        <f>VLOOKUP(W1861,NIVEAUXADMIN!I:J,2,FALSE)</f>
        <v>HT07722-03</v>
      </c>
      <c r="AG1861" s="162">
        <f>IF(SUMPRODUCT(($A$4:$A1861=A1861)*($V$4:$V1861=V1861))&gt;1,0,1)</f>
        <v>0</v>
      </c>
    </row>
    <row r="1862" spans="1:33" s="162" customFormat="1" ht="15" customHeight="1">
      <c r="A1862" s="162" t="s">
        <v>109</v>
      </c>
      <c r="B1862" s="162" t="s">
        <v>109</v>
      </c>
      <c r="C1862" s="162" t="s">
        <v>26</v>
      </c>
      <c r="E1862" s="162" t="s">
        <v>1206</v>
      </c>
      <c r="F1862" s="162" t="s">
        <v>16</v>
      </c>
      <c r="G1862" s="162" t="str">
        <f>CHOOSE(MONTH(H1862), "Janvier", "Fevrier", "Mars", "Avril", "Mai", "Juin", "Juillet", "Aout", "Septembre", "Octobre", "Novembre", "Decembre")</f>
        <v>Fevrier</v>
      </c>
      <c r="H1862" s="153">
        <v>42792</v>
      </c>
      <c r="I1862" s="84" t="s">
        <v>1049</v>
      </c>
      <c r="J1862" s="162" t="s">
        <v>1053</v>
      </c>
      <c r="K1862" s="162" t="s">
        <v>1175</v>
      </c>
      <c r="L1862" s="72" t="s">
        <v>2655</v>
      </c>
      <c r="M1862" s="80" t="str">
        <f>IFERROR(VLOOKUP(K1862,REFERENCES!R:S,2,FALSE),"")</f>
        <v>Nombre</v>
      </c>
      <c r="N1862" s="156">
        <v>1068</v>
      </c>
      <c r="O1862" s="75"/>
      <c r="P1862" s="75"/>
      <c r="Q1862" s="75"/>
      <c r="R1862" s="79"/>
      <c r="S1862" s="75">
        <v>1068</v>
      </c>
      <c r="U1862" s="162" t="s">
        <v>20</v>
      </c>
      <c r="V1862" s="162" t="s">
        <v>545</v>
      </c>
      <c r="W1862" s="86" t="s">
        <v>1455</v>
      </c>
      <c r="Z1862" s="162" t="s">
        <v>2576</v>
      </c>
      <c r="AB1862" s="162" t="str">
        <f>UPPER(LEFT(A1862,3)&amp;YEAR(H1862)&amp;MONTH(H1862)&amp;DAY((H1862))&amp;LEFT(U1862,2)&amp;LEFT(V1862,2)&amp;LEFT(W1862,2))</f>
        <v>PEA2017226SUST2È</v>
      </c>
      <c r="AC1862" s="162">
        <f>COUNTIF($AB$4:$AB$297,AB1862)</f>
        <v>0</v>
      </c>
      <c r="AD1862" s="162" t="str">
        <f>VLOOKUP(U1862,NIVEAUXADMIN!A:B,2,FALSE)</f>
        <v>HT07</v>
      </c>
      <c r="AE1862" s="162" t="str">
        <f>VLOOKUP(V1862,NIVEAUXADMIN!E:F,2,FALSE)</f>
        <v>HT07722</v>
      </c>
      <c r="AF1862" s="162" t="str">
        <f>VLOOKUP(W1862,NIVEAUXADMIN!I:J,2,FALSE)</f>
        <v>HT07722-02</v>
      </c>
      <c r="AG1862" s="162">
        <f>IF(SUMPRODUCT(($A$4:$A1862=A1862)*($V$4:$V1862=V1862))&gt;1,0,1)</f>
        <v>0</v>
      </c>
    </row>
    <row r="1863" spans="1:33" s="162" customFormat="1" ht="15" customHeight="1">
      <c r="A1863" s="162" t="s">
        <v>109</v>
      </c>
      <c r="B1863" s="162" t="s">
        <v>109</v>
      </c>
      <c r="C1863" s="162" t="s">
        <v>26</v>
      </c>
      <c r="E1863" s="162" t="s">
        <v>1206</v>
      </c>
      <c r="F1863" s="162" t="s">
        <v>16</v>
      </c>
      <c r="G1863" s="162" t="str">
        <f>CHOOSE(MONTH(H1863), "Janvier", "Fevrier", "Mars", "Avril", "Mai", "Juin", "Juillet", "Aout", "Septembre", "Octobre", "Novembre", "Decembre")</f>
        <v>Fevrier</v>
      </c>
      <c r="H1863" s="153">
        <v>42794</v>
      </c>
      <c r="I1863" s="84" t="s">
        <v>1049</v>
      </c>
      <c r="J1863" s="162" t="s">
        <v>1053</v>
      </c>
      <c r="K1863" s="162" t="s">
        <v>1175</v>
      </c>
      <c r="L1863" s="72" t="s">
        <v>2655</v>
      </c>
      <c r="M1863" s="80" t="str">
        <f>IFERROR(VLOOKUP(K1863,REFERENCES!R:S,2,FALSE),"")</f>
        <v>Nombre</v>
      </c>
      <c r="N1863" s="156">
        <v>362</v>
      </c>
      <c r="O1863" s="75"/>
      <c r="P1863" s="75"/>
      <c r="Q1863" s="75"/>
      <c r="R1863" s="79"/>
      <c r="S1863" s="75">
        <v>362</v>
      </c>
      <c r="U1863" s="162" t="s">
        <v>20</v>
      </c>
      <c r="V1863" s="162" t="s">
        <v>545</v>
      </c>
      <c r="W1863" s="86" t="s">
        <v>1608</v>
      </c>
      <c r="Z1863" s="162" t="s">
        <v>2576</v>
      </c>
      <c r="AB1863" s="162" t="str">
        <f>UPPER(LEFT(A1863,3)&amp;YEAR(H1863)&amp;MONTH(H1863)&amp;DAY((H1863))&amp;LEFT(U1863,2)&amp;LEFT(V1863,2)&amp;LEFT(W1863,2))</f>
        <v>PEA2017228SUST3È</v>
      </c>
      <c r="AC1863" s="162">
        <f>COUNTIF($AB$4:$AB$297,AB1863)</f>
        <v>0</v>
      </c>
      <c r="AD1863" s="162" t="str">
        <f>VLOOKUP(U1863,NIVEAUXADMIN!A:B,2,FALSE)</f>
        <v>HT07</v>
      </c>
      <c r="AE1863" s="162" t="str">
        <f>VLOOKUP(V1863,NIVEAUXADMIN!E:F,2,FALSE)</f>
        <v>HT07722</v>
      </c>
      <c r="AF1863" s="162" t="str">
        <f>VLOOKUP(W1863,NIVEAUXADMIN!I:J,2,FALSE)</f>
        <v>HT07722-03</v>
      </c>
      <c r="AG1863" s="162">
        <f>IF(SUMPRODUCT(($A$4:$A1863=A1863)*($V$4:$V1863=V1863))&gt;1,0,1)</f>
        <v>0</v>
      </c>
    </row>
    <row r="1864" spans="1:33" s="162" customFormat="1" ht="15" customHeight="1">
      <c r="A1864" s="162" t="s">
        <v>2502</v>
      </c>
      <c r="B1864" s="162" t="s">
        <v>2502</v>
      </c>
      <c r="C1864" s="162" t="s">
        <v>34</v>
      </c>
      <c r="D1864" s="162" t="s">
        <v>68</v>
      </c>
      <c r="E1864" s="162" t="s">
        <v>48</v>
      </c>
      <c r="F1864" s="162" t="s">
        <v>16</v>
      </c>
      <c r="G1864" s="162" t="str">
        <f>CHOOSE(MONTH(H1864), "Janvier", "Fevrier", "Mars", "Avril", "Mai", "Juin", "Juillet", "Aout", "Septembre", "Octobre", "Novembre", "Decembre")</f>
        <v>Novembre</v>
      </c>
      <c r="H1864" s="153">
        <v>42687</v>
      </c>
      <c r="I1864" s="155" t="s">
        <v>1051</v>
      </c>
      <c r="J1864" s="73" t="s">
        <v>1052</v>
      </c>
      <c r="K1864" s="73" t="s">
        <v>1054</v>
      </c>
      <c r="L1864" s="72" t="s">
        <v>2498</v>
      </c>
      <c r="M1864" s="80" t="str">
        <f>IFERROR(VLOOKUP(K1864,REFERENCES!R:S,2,FALSE),"")</f>
        <v>Nombre</v>
      </c>
      <c r="N1864" s="75">
        <v>100</v>
      </c>
      <c r="O1864" s="75"/>
      <c r="P1864" s="75"/>
      <c r="Q1864" s="75"/>
      <c r="R1864" s="79"/>
      <c r="S1864" s="75">
        <v>100</v>
      </c>
      <c r="U1864" s="162" t="s">
        <v>17</v>
      </c>
      <c r="V1864" s="162" t="s">
        <v>142</v>
      </c>
      <c r="W1864" s="86" t="s">
        <v>1283</v>
      </c>
      <c r="AB1864" s="162" t="str">
        <f>UPPER(LEFT(A1864,3)&amp;YEAR(H1864)&amp;MONTH(H1864)&amp;DAY((H1864))&amp;LEFT(U1864,2)&amp;LEFT(V1864,2)&amp;LEFT(W1864,2))</f>
        <v>PRO20161113GRAB1E</v>
      </c>
      <c r="AC1864" s="162">
        <f>COUNTIF($AB$4:$AB$297,AB1864)</f>
        <v>0</v>
      </c>
      <c r="AD1864" s="162" t="str">
        <f>VLOOKUP(U1864,NIVEAUXADMIN!A:B,2,FALSE)</f>
        <v>HT08</v>
      </c>
      <c r="AE1864" s="162" t="str">
        <f>VLOOKUP(V1864,NIVEAUXADMIN!E:F,2,FALSE)</f>
        <v>HT08812</v>
      </c>
      <c r="AF1864" s="162" t="str">
        <f>VLOOKUP(W1864,NIVEAUXADMIN!I:J,2,FALSE)</f>
        <v>HT08812-01</v>
      </c>
      <c r="AG1864" s="162">
        <f>IF(SUMPRODUCT(($A$4:$A1864=A1864)*($V$4:$V1864=V1864))&gt;1,0,1)</f>
        <v>1</v>
      </c>
    </row>
    <row r="1865" spans="1:33" s="162" customFormat="1" ht="15" customHeight="1">
      <c r="A1865" s="162" t="s">
        <v>2502</v>
      </c>
      <c r="B1865" s="162" t="s">
        <v>2502</v>
      </c>
      <c r="C1865" s="162" t="s">
        <v>34</v>
      </c>
      <c r="D1865" s="162" t="s">
        <v>68</v>
      </c>
      <c r="E1865" s="162" t="s">
        <v>48</v>
      </c>
      <c r="F1865" s="162" t="s">
        <v>16</v>
      </c>
      <c r="G1865" s="162" t="str">
        <f>CHOOSE(MONTH(H1865), "Janvier", "Fevrier", "Mars", "Avril", "Mai", "Juin", "Juillet", "Aout", "Septembre", "Octobre", "Novembre", "Decembre")</f>
        <v>Novembre</v>
      </c>
      <c r="H1865" s="153">
        <v>42685</v>
      </c>
      <c r="I1865" s="84" t="s">
        <v>1051</v>
      </c>
      <c r="J1865" s="162" t="s">
        <v>1052</v>
      </c>
      <c r="K1865" s="162" t="s">
        <v>1054</v>
      </c>
      <c r="L1865" s="72" t="s">
        <v>2495</v>
      </c>
      <c r="M1865" s="80" t="str">
        <f>IFERROR(VLOOKUP(K1865,REFERENCES!R:S,2,FALSE),"")</f>
        <v>Nombre</v>
      </c>
      <c r="N1865" s="75">
        <v>200</v>
      </c>
      <c r="O1865" s="75"/>
      <c r="P1865" s="75"/>
      <c r="Q1865" s="75"/>
      <c r="R1865" s="79"/>
      <c r="S1865" s="75">
        <v>200</v>
      </c>
      <c r="U1865" s="162" t="s">
        <v>20</v>
      </c>
      <c r="V1865" s="162" t="s">
        <v>514</v>
      </c>
      <c r="W1865" s="86" t="s">
        <v>1304</v>
      </c>
      <c r="X1865" s="162" t="s">
        <v>2503</v>
      </c>
      <c r="AB1865" s="162" t="str">
        <f>UPPER(LEFT(A1865,3)&amp;YEAR(H1865)&amp;MONTH(H1865)&amp;DAY((H1865))&amp;LEFT(U1865,2)&amp;LEFT(V1865,2)&amp;LEFT(W1865,2))</f>
        <v>PRO20161111SUCA1È</v>
      </c>
      <c r="AC1865" s="162">
        <f>COUNTIF($AB$4:$AB$297,AB1865)</f>
        <v>0</v>
      </c>
      <c r="AD1865" s="162" t="str">
        <f>VLOOKUP(U1865,NIVEAUXADMIN!A:B,2,FALSE)</f>
        <v>HT07</v>
      </c>
      <c r="AE1865" s="162" t="str">
        <f>VLOOKUP(V1865,NIVEAUXADMIN!E:F,2,FALSE)</f>
        <v>HT07733</v>
      </c>
      <c r="AF1865" s="162" t="str">
        <f>VLOOKUP(W1865,NIVEAUXADMIN!I:J,2,FALSE)</f>
        <v>HT07733-01</v>
      </c>
      <c r="AG1865" s="162">
        <f>IF(SUMPRODUCT(($A$4:$A1865=A1865)*($V$4:$V1865=V1865))&gt;1,0,1)</f>
        <v>1</v>
      </c>
    </row>
    <row r="1866" spans="1:33" s="162" customFormat="1" ht="15" customHeight="1">
      <c r="A1866" s="162" t="s">
        <v>2502</v>
      </c>
      <c r="B1866" s="162" t="s">
        <v>2502</v>
      </c>
      <c r="C1866" s="162" t="s">
        <v>34</v>
      </c>
      <c r="D1866" s="162" t="s">
        <v>68</v>
      </c>
      <c r="E1866" s="162" t="s">
        <v>48</v>
      </c>
      <c r="F1866" s="162" t="s">
        <v>16</v>
      </c>
      <c r="G1866" s="162" t="str">
        <f>CHOOSE(MONTH(H1866), "Janvier", "Fevrier", "Mars", "Avril", "Mai", "Juin", "Juillet", "Aout", "Septembre", "Octobre", "Novembre", "Decembre")</f>
        <v>Novembre</v>
      </c>
      <c r="H1866" s="153">
        <v>42685</v>
      </c>
      <c r="I1866" s="155" t="s">
        <v>1051</v>
      </c>
      <c r="J1866" s="73" t="s">
        <v>1052</v>
      </c>
      <c r="K1866" s="73" t="s">
        <v>1063</v>
      </c>
      <c r="L1866" s="72" t="s">
        <v>2498</v>
      </c>
      <c r="M1866" s="80" t="str">
        <f>IFERROR(VLOOKUP(K1866,REFERENCES!R:S,2,FALSE),"")</f>
        <v>Nombre</v>
      </c>
      <c r="N1866" s="75">
        <v>200</v>
      </c>
      <c r="O1866" s="75"/>
      <c r="P1866" s="75"/>
      <c r="Q1866" s="75"/>
      <c r="R1866" s="79"/>
      <c r="S1866" s="75">
        <v>200</v>
      </c>
      <c r="U1866" s="162" t="s">
        <v>20</v>
      </c>
      <c r="V1866" s="162" t="s">
        <v>514</v>
      </c>
      <c r="W1866" s="86" t="s">
        <v>1568</v>
      </c>
      <c r="X1866" s="162" t="s">
        <v>2505</v>
      </c>
      <c r="AB1866" s="162" t="str">
        <f>UPPER(LEFT(A1866,3)&amp;YEAR(H1866)&amp;MONTH(H1866)&amp;DAY((H1866))&amp;LEFT(U1866,2)&amp;LEFT(V1866,2)&amp;LEFT(W1866,2))</f>
        <v>PRO20161111SUCA3È</v>
      </c>
      <c r="AC1866" s="162">
        <f>COUNTIF($AB$4:$AB$297,AB1866)</f>
        <v>0</v>
      </c>
      <c r="AD1866" s="162" t="str">
        <f>VLOOKUP(U1866,NIVEAUXADMIN!A:B,2,FALSE)</f>
        <v>HT07</v>
      </c>
      <c r="AE1866" s="162" t="str">
        <f>VLOOKUP(V1866,NIVEAUXADMIN!E:F,2,FALSE)</f>
        <v>HT07733</v>
      </c>
      <c r="AF1866" s="162" t="str">
        <f>VLOOKUP(W1866,NIVEAUXADMIN!I:J,2,FALSE)</f>
        <v>HT07733-03</v>
      </c>
      <c r="AG1866" s="162">
        <f>IF(SUMPRODUCT(($A$4:$A1866=A1866)*($V$4:$V1866=V1866))&gt;1,0,1)</f>
        <v>0</v>
      </c>
    </row>
    <row r="1867" spans="1:33" s="162" customFormat="1" ht="15" customHeight="1">
      <c r="A1867" s="162" t="s">
        <v>2502</v>
      </c>
      <c r="B1867" s="162" t="s">
        <v>2502</v>
      </c>
      <c r="C1867" s="162" t="s">
        <v>34</v>
      </c>
      <c r="D1867" s="162" t="s">
        <v>68</v>
      </c>
      <c r="E1867" s="162" t="s">
        <v>48</v>
      </c>
      <c r="F1867" s="162" t="s">
        <v>16</v>
      </c>
      <c r="G1867" s="162" t="str">
        <f>CHOOSE(MONTH(H1867), "Janvier", "Fevrier", "Mars", "Avril", "Mai", "Juin", "Juillet", "Aout", "Septembre", "Octobre", "Novembre", "Decembre")</f>
        <v>Novembre</v>
      </c>
      <c r="H1867" s="153">
        <v>42685</v>
      </c>
      <c r="I1867" s="155" t="s">
        <v>1051</v>
      </c>
      <c r="J1867" s="73" t="s">
        <v>1052</v>
      </c>
      <c r="K1867" s="73" t="s">
        <v>1054</v>
      </c>
      <c r="L1867" s="72" t="s">
        <v>2495</v>
      </c>
      <c r="M1867" s="80" t="str">
        <f>IFERROR(VLOOKUP(K1867,REFERENCES!R:S,2,FALSE),"")</f>
        <v>Nombre</v>
      </c>
      <c r="N1867" s="75">
        <v>200</v>
      </c>
      <c r="O1867" s="75"/>
      <c r="P1867" s="75"/>
      <c r="Q1867" s="75"/>
      <c r="R1867" s="79"/>
      <c r="S1867" s="75">
        <v>200</v>
      </c>
      <c r="U1867" s="162" t="s">
        <v>17</v>
      </c>
      <c r="V1867" s="162" t="s">
        <v>269</v>
      </c>
      <c r="W1867" s="86" t="s">
        <v>1282</v>
      </c>
      <c r="AB1867" s="162" t="str">
        <f>UPPER(LEFT(A1867,3)&amp;YEAR(H1867)&amp;MONTH(H1867)&amp;DAY((H1867))&amp;LEFT(U1867,2)&amp;LEFT(V1867,2)&amp;LEFT(W1867,2))</f>
        <v>PRO20161111GRMO1E</v>
      </c>
      <c r="AC1867" s="162">
        <f>COUNTIF($AB$4:$AB$297,AB1867)</f>
        <v>0</v>
      </c>
      <c r="AD1867" s="162" t="str">
        <f>VLOOKUP(U1867,NIVEAUXADMIN!A:B,2,FALSE)</f>
        <v>HT08</v>
      </c>
      <c r="AE1867" s="162" t="str">
        <f>VLOOKUP(V1867,NIVEAUXADMIN!E:F,2,FALSE)</f>
        <v>HT08814</v>
      </c>
      <c r="AF1867" s="162" t="str">
        <f>VLOOKUP(W1867,NIVEAUXADMIN!I:J,2,FALSE)</f>
        <v>HT08814-01</v>
      </c>
      <c r="AG1867" s="162">
        <f>IF(SUMPRODUCT(($A$4:$A1867=A1867)*($V$4:$V1867=V1867))&gt;1,0,1)</f>
        <v>1</v>
      </c>
    </row>
    <row r="1868" spans="1:33" s="162" customFormat="1" ht="15" customHeight="1">
      <c r="A1868" s="162" t="s">
        <v>2502</v>
      </c>
      <c r="B1868" s="162" t="s">
        <v>2502</v>
      </c>
      <c r="C1868" s="162" t="s">
        <v>34</v>
      </c>
      <c r="D1868" s="162" t="s">
        <v>68</v>
      </c>
      <c r="E1868" s="162" t="s">
        <v>48</v>
      </c>
      <c r="F1868" s="162" t="s">
        <v>16</v>
      </c>
      <c r="G1868" s="162" t="str">
        <f>CHOOSE(MONTH(H1868), "Janvier", "Fevrier", "Mars", "Avril", "Mai", "Juin", "Juillet", "Aout", "Septembre", "Octobre", "Novembre", "Decembre")</f>
        <v>Novembre</v>
      </c>
      <c r="H1868" s="153">
        <v>42685</v>
      </c>
      <c r="I1868" s="84" t="s">
        <v>1051</v>
      </c>
      <c r="J1868" s="162" t="s">
        <v>1052</v>
      </c>
      <c r="K1868" s="162" t="s">
        <v>1054</v>
      </c>
      <c r="L1868" s="72"/>
      <c r="M1868" s="80" t="str">
        <f>IFERROR(VLOOKUP(K1868,REFERENCES!R:S,2,FALSE),"")</f>
        <v>Nombre</v>
      </c>
      <c r="N1868" s="75">
        <v>400</v>
      </c>
      <c r="O1868" s="75"/>
      <c r="P1868" s="75"/>
      <c r="Q1868" s="75"/>
      <c r="R1868" s="79"/>
      <c r="S1868" s="75">
        <v>400</v>
      </c>
      <c r="U1868" s="162" t="s">
        <v>17</v>
      </c>
      <c r="V1868" s="162" t="s">
        <v>275</v>
      </c>
      <c r="W1868" s="86" t="s">
        <v>1522</v>
      </c>
      <c r="AB1868" s="162" t="str">
        <f>UPPER(LEFT(A1868,3)&amp;YEAR(H1868)&amp;MONTH(H1868)&amp;DAY((H1868))&amp;LEFT(U1868,2)&amp;LEFT(V1868,2)&amp;LEFT(W1868,2))</f>
        <v>PRO20161111GRRO3E</v>
      </c>
      <c r="AC1868" s="162">
        <f>COUNTIF($AB$4:$AB$297,AB1868)</f>
        <v>0</v>
      </c>
      <c r="AD1868" s="162" t="str">
        <f>VLOOKUP(U1868,NIVEAUXADMIN!A:B,2,FALSE)</f>
        <v>HT08</v>
      </c>
      <c r="AE1868" s="162" t="str">
        <f>VLOOKUP(V1868,NIVEAUXADMIN!E:F,2,FALSE)</f>
        <v>HT08832</v>
      </c>
      <c r="AF1868" s="162" t="str">
        <f>VLOOKUP(W1868,NIVEAUXADMIN!I:J,2,FALSE)</f>
        <v>HT08832-03</v>
      </c>
      <c r="AG1868" s="162">
        <f>IF(SUMPRODUCT(($A$4:$A1868=A1868)*($V$4:$V1868=V1868))&gt;1,0,1)</f>
        <v>1</v>
      </c>
    </row>
    <row r="1869" spans="1:33" s="162" customFormat="1" ht="15" customHeight="1">
      <c r="A1869" s="162" t="s">
        <v>2502</v>
      </c>
      <c r="B1869" s="162" t="s">
        <v>2502</v>
      </c>
      <c r="C1869" s="162" t="s">
        <v>34</v>
      </c>
      <c r="D1869" s="162" t="s">
        <v>68</v>
      </c>
      <c r="E1869" s="162" t="s">
        <v>48</v>
      </c>
      <c r="F1869" s="162" t="s">
        <v>16</v>
      </c>
      <c r="G1869" s="162" t="str">
        <f>CHOOSE(MONTH(H1869), "Janvier", "Fevrier", "Mars", "Avril", "Mai", "Juin", "Juillet", "Aout", "Septembre", "Octobre", "Novembre", "Decembre")</f>
        <v>Novembre</v>
      </c>
      <c r="H1869" s="153">
        <v>42685</v>
      </c>
      <c r="I1869" s="155" t="s">
        <v>1051</v>
      </c>
      <c r="J1869" s="73" t="s">
        <v>1052</v>
      </c>
      <c r="K1869" s="73" t="s">
        <v>1056</v>
      </c>
      <c r="L1869" s="72" t="s">
        <v>2495</v>
      </c>
      <c r="M1869" s="80" t="str">
        <f>IFERROR(VLOOKUP(K1869,REFERENCES!R:S,2,FALSE),"")</f>
        <v>Nombre</v>
      </c>
      <c r="N1869" s="75">
        <v>200</v>
      </c>
      <c r="O1869" s="75"/>
      <c r="P1869" s="75"/>
      <c r="Q1869" s="75"/>
      <c r="R1869" s="79"/>
      <c r="S1869" s="75">
        <v>200</v>
      </c>
      <c r="U1869" s="162" t="s">
        <v>17</v>
      </c>
      <c r="V1869" s="162" t="s">
        <v>269</v>
      </c>
      <c r="W1869" s="86" t="s">
        <v>1282</v>
      </c>
      <c r="AB1869" s="162" t="str">
        <f>UPPER(LEFT(A1869,3)&amp;YEAR(H1869)&amp;MONTH(H1869)&amp;DAY((H1869))&amp;LEFT(U1869,2)&amp;LEFT(V1869,2)&amp;LEFT(W1869,2))</f>
        <v>PRO20161111GRMO1E</v>
      </c>
      <c r="AC1869" s="162">
        <f>COUNTIF($AB$4:$AB$297,AB1869)</f>
        <v>0</v>
      </c>
      <c r="AD1869" s="162" t="str">
        <f>VLOOKUP(U1869,NIVEAUXADMIN!A:B,2,FALSE)</f>
        <v>HT08</v>
      </c>
      <c r="AE1869" s="162" t="str">
        <f>VLOOKUP(V1869,NIVEAUXADMIN!E:F,2,FALSE)</f>
        <v>HT08814</v>
      </c>
      <c r="AF1869" s="162" t="str">
        <f>VLOOKUP(W1869,NIVEAUXADMIN!I:J,2,FALSE)</f>
        <v>HT08814-01</v>
      </c>
      <c r="AG1869" s="162">
        <f>IF(SUMPRODUCT(($A$4:$A1869=A1869)*($V$4:$V1869=V1869))&gt;1,0,1)</f>
        <v>0</v>
      </c>
    </row>
    <row r="1870" spans="1:33" s="162" customFormat="1" ht="15" customHeight="1">
      <c r="A1870" s="162" t="s">
        <v>2502</v>
      </c>
      <c r="B1870" s="162" t="s">
        <v>2502</v>
      </c>
      <c r="C1870" s="162" t="s">
        <v>34</v>
      </c>
      <c r="D1870" s="162" t="s">
        <v>68</v>
      </c>
      <c r="E1870" s="162" t="s">
        <v>48</v>
      </c>
      <c r="F1870" s="162" t="s">
        <v>16</v>
      </c>
      <c r="G1870" s="162" t="str">
        <f>CHOOSE(MONTH(H1870), "Janvier", "Fevrier", "Mars", "Avril", "Mai", "Juin", "Juillet", "Aout", "Septembre", "Octobre", "Novembre", "Decembre")</f>
        <v>Novembre</v>
      </c>
      <c r="H1870" s="153">
        <v>42685</v>
      </c>
      <c r="I1870" s="155" t="s">
        <v>1051</v>
      </c>
      <c r="J1870" s="73" t="s">
        <v>1052</v>
      </c>
      <c r="K1870" s="73" t="s">
        <v>1062</v>
      </c>
      <c r="L1870" s="72" t="s">
        <v>2495</v>
      </c>
      <c r="M1870" s="80" t="str">
        <f>IFERROR(VLOOKUP(K1870,REFERENCES!R:S,2,FALSE),"")</f>
        <v>Nombre</v>
      </c>
      <c r="N1870" s="75">
        <v>200</v>
      </c>
      <c r="O1870" s="75"/>
      <c r="P1870" s="75"/>
      <c r="Q1870" s="75"/>
      <c r="R1870" s="79"/>
      <c r="S1870" s="75">
        <v>200</v>
      </c>
      <c r="U1870" s="162" t="s">
        <v>17</v>
      </c>
      <c r="V1870" s="162" t="s">
        <v>269</v>
      </c>
      <c r="W1870" s="86" t="s">
        <v>1282</v>
      </c>
      <c r="AB1870" s="162" t="str">
        <f>UPPER(LEFT(A1870,3)&amp;YEAR(H1870)&amp;MONTH(H1870)&amp;DAY((H1870))&amp;LEFT(U1870,2)&amp;LEFT(V1870,2)&amp;LEFT(W1870,2))</f>
        <v>PRO20161111GRMO1E</v>
      </c>
      <c r="AC1870" s="162">
        <f>COUNTIF($AB$4:$AB$297,AB1870)</f>
        <v>0</v>
      </c>
      <c r="AD1870" s="162" t="str">
        <f>VLOOKUP(U1870,NIVEAUXADMIN!A:B,2,FALSE)</f>
        <v>HT08</v>
      </c>
      <c r="AE1870" s="162" t="str">
        <f>VLOOKUP(V1870,NIVEAUXADMIN!E:F,2,FALSE)</f>
        <v>HT08814</v>
      </c>
      <c r="AF1870" s="162" t="str">
        <f>VLOOKUP(W1870,NIVEAUXADMIN!I:J,2,FALSE)</f>
        <v>HT08814-01</v>
      </c>
      <c r="AG1870" s="162">
        <f>IF(SUMPRODUCT(($A$4:$A1870=A1870)*($V$4:$V1870=V1870))&gt;1,0,1)</f>
        <v>0</v>
      </c>
    </row>
    <row r="1871" spans="1:33" s="162" customFormat="1" ht="15" customHeight="1">
      <c r="A1871" s="162" t="s">
        <v>2502</v>
      </c>
      <c r="B1871" s="162" t="s">
        <v>2502</v>
      </c>
      <c r="C1871" s="162" t="s">
        <v>34</v>
      </c>
      <c r="D1871" s="162" t="s">
        <v>68</v>
      </c>
      <c r="E1871" s="162" t="s">
        <v>48</v>
      </c>
      <c r="F1871" s="162" t="s">
        <v>16</v>
      </c>
      <c r="G1871" s="162" t="str">
        <f>CHOOSE(MONTH(H1871), "Janvier", "Fevrier", "Mars", "Avril", "Mai", "Juin", "Juillet", "Aout", "Septembre", "Octobre", "Novembre", "Decembre")</f>
        <v>Novembre</v>
      </c>
      <c r="H1871" s="153">
        <v>42685</v>
      </c>
      <c r="I1871" s="155" t="s">
        <v>1051</v>
      </c>
      <c r="J1871" s="73" t="s">
        <v>1052</v>
      </c>
      <c r="K1871" s="73" t="s">
        <v>1063</v>
      </c>
      <c r="L1871" s="72" t="s">
        <v>2495</v>
      </c>
      <c r="M1871" s="80" t="str">
        <f>IFERROR(VLOOKUP(K1871,REFERENCES!R:S,2,FALSE),"")</f>
        <v>Nombre</v>
      </c>
      <c r="N1871" s="75">
        <v>200</v>
      </c>
      <c r="O1871" s="75"/>
      <c r="P1871" s="75"/>
      <c r="Q1871" s="75"/>
      <c r="R1871" s="79"/>
      <c r="S1871" s="75">
        <v>200</v>
      </c>
      <c r="U1871" s="162" t="s">
        <v>17</v>
      </c>
      <c r="V1871" s="162" t="s">
        <v>269</v>
      </c>
      <c r="W1871" s="86" t="s">
        <v>1282</v>
      </c>
      <c r="AB1871" s="162" t="str">
        <f>UPPER(LEFT(A1871,3)&amp;YEAR(H1871)&amp;MONTH(H1871)&amp;DAY((H1871))&amp;LEFT(U1871,2)&amp;LEFT(V1871,2)&amp;LEFT(W1871,2))</f>
        <v>PRO20161111GRMO1E</v>
      </c>
      <c r="AC1871" s="162">
        <f>COUNTIF($AB$4:$AB$297,AB1871)</f>
        <v>0</v>
      </c>
      <c r="AD1871" s="162" t="str">
        <f>VLOOKUP(U1871,NIVEAUXADMIN!A:B,2,FALSE)</f>
        <v>HT08</v>
      </c>
      <c r="AE1871" s="162" t="str">
        <f>VLOOKUP(V1871,NIVEAUXADMIN!E:F,2,FALSE)</f>
        <v>HT08814</v>
      </c>
      <c r="AF1871" s="162" t="str">
        <f>VLOOKUP(W1871,NIVEAUXADMIN!I:J,2,FALSE)</f>
        <v>HT08814-01</v>
      </c>
      <c r="AG1871" s="162">
        <f>IF(SUMPRODUCT(($A$4:$A1871=A1871)*($V$4:$V1871=V1871))&gt;1,0,1)</f>
        <v>0</v>
      </c>
    </row>
    <row r="1872" spans="1:33" s="162" customFormat="1" ht="15" customHeight="1">
      <c r="A1872" s="162" t="s">
        <v>2502</v>
      </c>
      <c r="B1872" s="162" t="s">
        <v>2502</v>
      </c>
      <c r="C1872" s="162" t="s">
        <v>34</v>
      </c>
      <c r="D1872" s="162" t="s">
        <v>68</v>
      </c>
      <c r="E1872" s="162" t="s">
        <v>48</v>
      </c>
      <c r="F1872" s="162" t="s">
        <v>16</v>
      </c>
      <c r="G1872" s="162" t="str">
        <f>CHOOSE(MONTH(H1872), "Janvier", "Fevrier", "Mars", "Avril", "Mai", "Juin", "Juillet", "Aout", "Septembre", "Octobre", "Novembre", "Decembre")</f>
        <v>Novembre</v>
      </c>
      <c r="H1872" s="153">
        <v>42687</v>
      </c>
      <c r="I1872" s="155" t="s">
        <v>1051</v>
      </c>
      <c r="J1872" s="73" t="s">
        <v>1052</v>
      </c>
      <c r="K1872" s="73" t="s">
        <v>1056</v>
      </c>
      <c r="L1872" s="72" t="s">
        <v>2498</v>
      </c>
      <c r="M1872" s="80" t="str">
        <f>IFERROR(VLOOKUP(K1872,REFERENCES!R:S,2,FALSE),"")</f>
        <v>Nombre</v>
      </c>
      <c r="N1872" s="75">
        <v>100</v>
      </c>
      <c r="O1872" s="75"/>
      <c r="P1872" s="75"/>
      <c r="Q1872" s="75"/>
      <c r="R1872" s="79"/>
      <c r="S1872" s="75">
        <v>100</v>
      </c>
      <c r="U1872" s="162" t="s">
        <v>17</v>
      </c>
      <c r="V1872" s="162" t="s">
        <v>142</v>
      </c>
      <c r="W1872" s="86" t="s">
        <v>1283</v>
      </c>
      <c r="AB1872" s="162" t="str">
        <f>UPPER(LEFT(A1872,3)&amp;YEAR(H1872)&amp;MONTH(H1872)&amp;DAY((H1872))&amp;LEFT(U1872,2)&amp;LEFT(V1872,2)&amp;LEFT(W1872,2))</f>
        <v>PRO20161113GRAB1E</v>
      </c>
      <c r="AC1872" s="162">
        <f>COUNTIF($AB$4:$AB$297,AB1872)</f>
        <v>0</v>
      </c>
      <c r="AD1872" s="162" t="str">
        <f>VLOOKUP(U1872,NIVEAUXADMIN!A:B,2,FALSE)</f>
        <v>HT08</v>
      </c>
      <c r="AE1872" s="162" t="str">
        <f>VLOOKUP(V1872,NIVEAUXADMIN!E:F,2,FALSE)</f>
        <v>HT08812</v>
      </c>
      <c r="AF1872" s="162" t="str">
        <f>VLOOKUP(W1872,NIVEAUXADMIN!I:J,2,FALSE)</f>
        <v>HT08812-01</v>
      </c>
      <c r="AG1872" s="162">
        <f>IF(SUMPRODUCT(($A$4:$A1872=A1872)*($V$4:$V1872=V1872))&gt;1,0,1)</f>
        <v>0</v>
      </c>
    </row>
    <row r="1873" spans="1:33" s="162" customFormat="1" ht="15" customHeight="1">
      <c r="A1873" s="162" t="s">
        <v>2502</v>
      </c>
      <c r="B1873" s="162" t="s">
        <v>2502</v>
      </c>
      <c r="C1873" s="162" t="s">
        <v>34</v>
      </c>
      <c r="D1873" s="162" t="s">
        <v>68</v>
      </c>
      <c r="E1873" s="162" t="s">
        <v>48</v>
      </c>
      <c r="F1873" s="162" t="s">
        <v>16</v>
      </c>
      <c r="G1873" s="162" t="str">
        <f>CHOOSE(MONTH(H1873), "Janvier", "Fevrier", "Mars", "Avril", "Mai", "Juin", "Juillet", "Aout", "Septembre", "Octobre", "Novembre", "Decembre")</f>
        <v>Novembre</v>
      </c>
      <c r="H1873" s="153">
        <v>42687</v>
      </c>
      <c r="I1873" s="155" t="s">
        <v>1051</v>
      </c>
      <c r="J1873" s="73" t="s">
        <v>1052</v>
      </c>
      <c r="K1873" s="73" t="s">
        <v>1062</v>
      </c>
      <c r="L1873" s="72" t="s">
        <v>2498</v>
      </c>
      <c r="M1873" s="80" t="str">
        <f>IFERROR(VLOOKUP(K1873,REFERENCES!R:S,2,FALSE),"")</f>
        <v>Nombre</v>
      </c>
      <c r="N1873" s="75">
        <v>100</v>
      </c>
      <c r="O1873" s="75"/>
      <c r="P1873" s="75"/>
      <c r="Q1873" s="75"/>
      <c r="R1873" s="79"/>
      <c r="S1873" s="75">
        <v>100</v>
      </c>
      <c r="U1873" s="162" t="s">
        <v>17</v>
      </c>
      <c r="V1873" s="162" t="s">
        <v>142</v>
      </c>
      <c r="W1873" s="86" t="s">
        <v>1283</v>
      </c>
      <c r="AB1873" s="162" t="str">
        <f>UPPER(LEFT(A1873,3)&amp;YEAR(H1873)&amp;MONTH(H1873)&amp;DAY((H1873))&amp;LEFT(U1873,2)&amp;LEFT(V1873,2)&amp;LEFT(W1873,2))</f>
        <v>PRO20161113GRAB1E</v>
      </c>
      <c r="AC1873" s="162">
        <f>COUNTIF($AB$4:$AB$297,AB1873)</f>
        <v>0</v>
      </c>
      <c r="AD1873" s="162" t="str">
        <f>VLOOKUP(U1873,NIVEAUXADMIN!A:B,2,FALSE)</f>
        <v>HT08</v>
      </c>
      <c r="AE1873" s="162" t="str">
        <f>VLOOKUP(V1873,NIVEAUXADMIN!E:F,2,FALSE)</f>
        <v>HT08812</v>
      </c>
      <c r="AF1873" s="162" t="str">
        <f>VLOOKUP(W1873,NIVEAUXADMIN!I:J,2,FALSE)</f>
        <v>HT08812-01</v>
      </c>
      <c r="AG1873" s="162">
        <f>IF(SUMPRODUCT(($A$4:$A1873=A1873)*($V$4:$V1873=V1873))&gt;1,0,1)</f>
        <v>0</v>
      </c>
    </row>
    <row r="1874" spans="1:33" s="162" customFormat="1" ht="15" customHeight="1">
      <c r="A1874" s="162" t="s">
        <v>2502</v>
      </c>
      <c r="B1874" s="162" t="s">
        <v>2502</v>
      </c>
      <c r="C1874" s="162" t="s">
        <v>34</v>
      </c>
      <c r="D1874" s="162" t="s">
        <v>68</v>
      </c>
      <c r="E1874" s="162" t="s">
        <v>48</v>
      </c>
      <c r="F1874" s="162" t="s">
        <v>16</v>
      </c>
      <c r="G1874" s="162" t="str">
        <f>CHOOSE(MONTH(H1874), "Janvier", "Fevrier", "Mars", "Avril", "Mai", "Juin", "Juillet", "Aout", "Septembre", "Octobre", "Novembre", "Decembre")</f>
        <v>Novembre</v>
      </c>
      <c r="H1874" s="153">
        <v>42687</v>
      </c>
      <c r="I1874" s="155" t="s">
        <v>1051</v>
      </c>
      <c r="J1874" s="73" t="s">
        <v>1052</v>
      </c>
      <c r="K1874" s="73" t="s">
        <v>1063</v>
      </c>
      <c r="L1874" s="72" t="s">
        <v>2498</v>
      </c>
      <c r="M1874" s="80" t="str">
        <f>IFERROR(VLOOKUP(K1874,REFERENCES!R:S,2,FALSE),"")</f>
        <v>Nombre</v>
      </c>
      <c r="N1874" s="75">
        <v>100</v>
      </c>
      <c r="O1874" s="75"/>
      <c r="P1874" s="75"/>
      <c r="Q1874" s="75"/>
      <c r="R1874" s="79"/>
      <c r="S1874" s="75">
        <v>100</v>
      </c>
      <c r="U1874" s="162" t="s">
        <v>17</v>
      </c>
      <c r="V1874" s="162" t="s">
        <v>142</v>
      </c>
      <c r="W1874" s="86" t="s">
        <v>1283</v>
      </c>
      <c r="AB1874" s="162" t="str">
        <f>UPPER(LEFT(A1874,3)&amp;YEAR(H1874)&amp;MONTH(H1874)&amp;DAY((H1874))&amp;LEFT(U1874,2)&amp;LEFT(V1874,2)&amp;LEFT(W1874,2))</f>
        <v>PRO20161113GRAB1E</v>
      </c>
      <c r="AC1874" s="162">
        <f>COUNTIF($AB$4:$AB$297,AB1874)</f>
        <v>0</v>
      </c>
      <c r="AD1874" s="162" t="str">
        <f>VLOOKUP(U1874,NIVEAUXADMIN!A:B,2,FALSE)</f>
        <v>HT08</v>
      </c>
      <c r="AE1874" s="162" t="str">
        <f>VLOOKUP(V1874,NIVEAUXADMIN!E:F,2,FALSE)</f>
        <v>HT08812</v>
      </c>
      <c r="AF1874" s="162" t="str">
        <f>VLOOKUP(W1874,NIVEAUXADMIN!I:J,2,FALSE)</f>
        <v>HT08812-01</v>
      </c>
      <c r="AG1874" s="162">
        <f>IF(SUMPRODUCT(($A$4:$A1874=A1874)*($V$4:$V1874=V1874))&gt;1,0,1)</f>
        <v>0</v>
      </c>
    </row>
    <row r="1875" spans="1:33" s="162" customFormat="1" ht="15" customHeight="1">
      <c r="A1875" s="162" t="s">
        <v>2502</v>
      </c>
      <c r="B1875" s="162" t="s">
        <v>2502</v>
      </c>
      <c r="C1875" s="162" t="s">
        <v>34</v>
      </c>
      <c r="D1875" s="162" t="s">
        <v>68</v>
      </c>
      <c r="E1875" s="162" t="s">
        <v>48</v>
      </c>
      <c r="F1875" s="162" t="s">
        <v>16</v>
      </c>
      <c r="G1875" s="162" t="str">
        <f>CHOOSE(MONTH(H1875), "Janvier", "Fevrier", "Mars", "Avril", "Mai", "Juin", "Juillet", "Aout", "Septembre", "Octobre", "Novembre", "Decembre")</f>
        <v>Novembre</v>
      </c>
      <c r="H1875" s="153">
        <v>42685</v>
      </c>
      <c r="I1875" s="84" t="s">
        <v>1051</v>
      </c>
      <c r="J1875" s="162" t="s">
        <v>1052</v>
      </c>
      <c r="K1875" s="162" t="s">
        <v>1056</v>
      </c>
      <c r="L1875" s="72" t="s">
        <v>2495</v>
      </c>
      <c r="M1875" s="80" t="str">
        <f>IFERROR(VLOOKUP(K1875,REFERENCES!R:S,2,FALSE),"")</f>
        <v>Nombre</v>
      </c>
      <c r="N1875" s="75">
        <v>200</v>
      </c>
      <c r="O1875" s="75"/>
      <c r="P1875" s="75"/>
      <c r="Q1875" s="75"/>
      <c r="R1875" s="79"/>
      <c r="S1875" s="75">
        <v>200</v>
      </c>
      <c r="U1875" s="162" t="s">
        <v>20</v>
      </c>
      <c r="V1875" s="162" t="s">
        <v>514</v>
      </c>
      <c r="W1875" s="86" t="s">
        <v>1304</v>
      </c>
      <c r="X1875" s="162" t="s">
        <v>2503</v>
      </c>
      <c r="AB1875" s="162" t="str">
        <f>UPPER(LEFT(A1875,3)&amp;YEAR(H1875)&amp;MONTH(H1875)&amp;DAY((H1875))&amp;LEFT(U1875,2)&amp;LEFT(V1875,2)&amp;LEFT(W1875,2))</f>
        <v>PRO20161111SUCA1È</v>
      </c>
      <c r="AC1875" s="162">
        <f>COUNTIF($AB$4:$AB$297,AB1875)</f>
        <v>0</v>
      </c>
      <c r="AD1875" s="162" t="str">
        <f>VLOOKUP(U1875,NIVEAUXADMIN!A:B,2,FALSE)</f>
        <v>HT07</v>
      </c>
      <c r="AE1875" s="162" t="str">
        <f>VLOOKUP(V1875,NIVEAUXADMIN!E:F,2,FALSE)</f>
        <v>HT07733</v>
      </c>
      <c r="AF1875" s="162" t="str">
        <f>VLOOKUP(W1875,NIVEAUXADMIN!I:J,2,FALSE)</f>
        <v>HT07733-01</v>
      </c>
      <c r="AG1875" s="162">
        <f>IF(SUMPRODUCT(($A$4:$A1875=A1875)*($V$4:$V1875=V1875))&gt;1,0,1)</f>
        <v>0</v>
      </c>
    </row>
    <row r="1876" spans="1:33" s="162" customFormat="1" ht="15" customHeight="1">
      <c r="A1876" s="162" t="s">
        <v>2502</v>
      </c>
      <c r="B1876" s="162" t="s">
        <v>2502</v>
      </c>
      <c r="C1876" s="162" t="s">
        <v>34</v>
      </c>
      <c r="D1876" s="162" t="s">
        <v>68</v>
      </c>
      <c r="E1876" s="162" t="s">
        <v>48</v>
      </c>
      <c r="F1876" s="162" t="s">
        <v>16</v>
      </c>
      <c r="G1876" s="162" t="str">
        <f>CHOOSE(MONTH(H1876), "Janvier", "Fevrier", "Mars", "Avril", "Mai", "Juin", "Juillet", "Aout", "Septembre", "Octobre", "Novembre", "Decembre")</f>
        <v>Novembre</v>
      </c>
      <c r="H1876" s="153">
        <v>42685</v>
      </c>
      <c r="I1876" s="84" t="s">
        <v>1051</v>
      </c>
      <c r="J1876" s="162" t="s">
        <v>1052</v>
      </c>
      <c r="K1876" s="162" t="s">
        <v>1062</v>
      </c>
      <c r="L1876" s="72" t="s">
        <v>2495</v>
      </c>
      <c r="M1876" s="80" t="str">
        <f>IFERROR(VLOOKUP(K1876,REFERENCES!R:S,2,FALSE),"")</f>
        <v>Nombre</v>
      </c>
      <c r="N1876" s="75">
        <v>200</v>
      </c>
      <c r="O1876" s="75"/>
      <c r="P1876" s="75"/>
      <c r="Q1876" s="75"/>
      <c r="R1876" s="79"/>
      <c r="S1876" s="75">
        <v>200</v>
      </c>
      <c r="U1876" s="162" t="s">
        <v>20</v>
      </c>
      <c r="V1876" s="162" t="s">
        <v>514</v>
      </c>
      <c r="W1876" s="86" t="s">
        <v>1304</v>
      </c>
      <c r="X1876" s="162" t="s">
        <v>2503</v>
      </c>
      <c r="AB1876" s="162" t="str">
        <f>UPPER(LEFT(A1876,3)&amp;YEAR(H1876)&amp;MONTH(H1876)&amp;DAY((H1876))&amp;LEFT(U1876,2)&amp;LEFT(V1876,2)&amp;LEFT(W1876,2))</f>
        <v>PRO20161111SUCA1È</v>
      </c>
      <c r="AC1876" s="162">
        <f>COUNTIF($AB$4:$AB$297,AB1876)</f>
        <v>0</v>
      </c>
      <c r="AD1876" s="162" t="str">
        <f>VLOOKUP(U1876,NIVEAUXADMIN!A:B,2,FALSE)</f>
        <v>HT07</v>
      </c>
      <c r="AE1876" s="162" t="str">
        <f>VLOOKUP(V1876,NIVEAUXADMIN!E:F,2,FALSE)</f>
        <v>HT07733</v>
      </c>
      <c r="AF1876" s="162" t="str">
        <f>VLOOKUP(W1876,NIVEAUXADMIN!I:J,2,FALSE)</f>
        <v>HT07733-01</v>
      </c>
      <c r="AG1876" s="162">
        <f>IF(SUMPRODUCT(($A$4:$A1876=A1876)*($V$4:$V1876=V1876))&gt;1,0,1)</f>
        <v>0</v>
      </c>
    </row>
    <row r="1877" spans="1:33" s="162" customFormat="1" ht="15" customHeight="1">
      <c r="A1877" s="162" t="s">
        <v>2502</v>
      </c>
      <c r="B1877" s="162" t="s">
        <v>2502</v>
      </c>
      <c r="C1877" s="162" t="s">
        <v>34</v>
      </c>
      <c r="D1877" s="162" t="s">
        <v>68</v>
      </c>
      <c r="E1877" s="162" t="s">
        <v>48</v>
      </c>
      <c r="F1877" s="162" t="s">
        <v>16</v>
      </c>
      <c r="G1877" s="162" t="str">
        <f>CHOOSE(MONTH(H1877), "Janvier", "Fevrier", "Mars", "Avril", "Mai", "Juin", "Juillet", "Aout", "Septembre", "Octobre", "Novembre", "Decembre")</f>
        <v>Novembre</v>
      </c>
      <c r="H1877" s="153">
        <v>42685</v>
      </c>
      <c r="I1877" s="155" t="s">
        <v>1051</v>
      </c>
      <c r="J1877" s="73" t="s">
        <v>1052</v>
      </c>
      <c r="K1877" s="73" t="s">
        <v>1063</v>
      </c>
      <c r="L1877" s="72" t="s">
        <v>2498</v>
      </c>
      <c r="M1877" s="80" t="str">
        <f>IFERROR(VLOOKUP(K1877,REFERENCES!R:S,2,FALSE),"")</f>
        <v>Nombre</v>
      </c>
      <c r="N1877" s="75">
        <v>100</v>
      </c>
      <c r="O1877" s="75"/>
      <c r="P1877" s="75"/>
      <c r="Q1877" s="75"/>
      <c r="R1877" s="79"/>
      <c r="S1877" s="75">
        <v>100</v>
      </c>
      <c r="U1877" s="162" t="s">
        <v>17</v>
      </c>
      <c r="V1877" s="162" t="s">
        <v>266</v>
      </c>
      <c r="W1877" s="86" t="s">
        <v>1753</v>
      </c>
      <c r="AB1877" s="162" t="str">
        <f>UPPER(LEFT(A1877,3)&amp;YEAR(H1877)&amp;MONTH(H1877)&amp;DAY((H1877))&amp;LEFT(U1877,2)&amp;LEFT(V1877,2)&amp;LEFT(W1877,2))</f>
        <v>PRO20161111GRLE7E</v>
      </c>
      <c r="AC1877" s="162">
        <f>COUNTIF($AB$4:$AB$297,AB1877)</f>
        <v>0</v>
      </c>
      <c r="AD1877" s="162" t="str">
        <f>VLOOKUP(U1877,NIVEAUXADMIN!A:B,2,FALSE)</f>
        <v>HT08</v>
      </c>
      <c r="AE1877" s="162" t="str">
        <f>VLOOKUP(V1877,NIVEAUXADMIN!E:F,2,FALSE)</f>
        <v>HT08823</v>
      </c>
      <c r="AF1877" s="162" t="str">
        <f>VLOOKUP(W1877,NIVEAUXADMIN!I:J,2,FALSE)</f>
        <v>HT08823-03</v>
      </c>
      <c r="AG1877" s="162">
        <f>IF(SUMPRODUCT(($A$4:$A1877=A1877)*($V$4:$V1877=V1877))&gt;1,0,1)</f>
        <v>1</v>
      </c>
    </row>
    <row r="1878" spans="1:33" s="162" customFormat="1" ht="15" customHeight="1">
      <c r="A1878" s="162" t="s">
        <v>2502</v>
      </c>
      <c r="B1878" s="162" t="s">
        <v>2502</v>
      </c>
      <c r="C1878" s="162" t="s">
        <v>34</v>
      </c>
      <c r="D1878" s="162" t="s">
        <v>68</v>
      </c>
      <c r="E1878" s="162" t="s">
        <v>48</v>
      </c>
      <c r="F1878" s="162" t="s">
        <v>16</v>
      </c>
      <c r="G1878" s="162" t="str">
        <f>CHOOSE(MONTH(H1878), "Janvier", "Fevrier", "Mars", "Avril", "Mai", "Juin", "Juillet", "Aout", "Septembre", "Octobre", "Novembre", "Decembre")</f>
        <v>Novembre</v>
      </c>
      <c r="H1878" s="153">
        <v>42685</v>
      </c>
      <c r="I1878" s="155" t="s">
        <v>1051</v>
      </c>
      <c r="J1878" s="73" t="s">
        <v>1052</v>
      </c>
      <c r="K1878" s="73" t="s">
        <v>1062</v>
      </c>
      <c r="L1878" s="72"/>
      <c r="M1878" s="80" t="str">
        <f>IFERROR(VLOOKUP(K1878,REFERENCES!R:S,2,FALSE),"")</f>
        <v>Nombre</v>
      </c>
      <c r="N1878" s="75">
        <v>100</v>
      </c>
      <c r="O1878" s="75"/>
      <c r="P1878" s="75"/>
      <c r="Q1878" s="75"/>
      <c r="R1878" s="79"/>
      <c r="S1878" s="75">
        <v>100</v>
      </c>
      <c r="U1878" s="162" t="s">
        <v>17</v>
      </c>
      <c r="V1878" s="162" t="s">
        <v>266</v>
      </c>
      <c r="W1878" s="86" t="s">
        <v>1753</v>
      </c>
      <c r="AB1878" s="162" t="str">
        <f>UPPER(LEFT(A1878,3)&amp;YEAR(H1878)&amp;MONTH(H1878)&amp;DAY((H1878))&amp;LEFT(U1878,2)&amp;LEFT(V1878,2)&amp;LEFT(W1878,2))</f>
        <v>PRO20161111GRLE7E</v>
      </c>
      <c r="AC1878" s="162">
        <f>COUNTIF($AB$4:$AB$297,AB1878)</f>
        <v>0</v>
      </c>
      <c r="AD1878" s="162" t="str">
        <f>VLOOKUP(U1878,NIVEAUXADMIN!A:B,2,FALSE)</f>
        <v>HT08</v>
      </c>
      <c r="AE1878" s="162" t="str">
        <f>VLOOKUP(V1878,NIVEAUXADMIN!E:F,2,FALSE)</f>
        <v>HT08823</v>
      </c>
      <c r="AF1878" s="162" t="str">
        <f>VLOOKUP(W1878,NIVEAUXADMIN!I:J,2,FALSE)</f>
        <v>HT08823-03</v>
      </c>
      <c r="AG1878" s="162">
        <f>IF(SUMPRODUCT(($A$4:$A1878=A1878)*($V$4:$V1878=V1878))&gt;1,0,1)</f>
        <v>0</v>
      </c>
    </row>
    <row r="1879" spans="1:33" s="162" customFormat="1" ht="15" customHeight="1">
      <c r="A1879" s="162" t="s">
        <v>2502</v>
      </c>
      <c r="B1879" s="162" t="s">
        <v>2502</v>
      </c>
      <c r="C1879" s="162" t="s">
        <v>34</v>
      </c>
      <c r="D1879" s="162" t="s">
        <v>68</v>
      </c>
      <c r="E1879" s="162" t="s">
        <v>48</v>
      </c>
      <c r="F1879" s="162" t="s">
        <v>16</v>
      </c>
      <c r="G1879" s="162" t="str">
        <f>CHOOSE(MONTH(H1879), "Janvier", "Fevrier", "Mars", "Avril", "Mai", "Juin", "Juillet", "Aout", "Septembre", "Octobre", "Novembre", "Decembre")</f>
        <v>Novembre</v>
      </c>
      <c r="H1879" s="153">
        <v>42685</v>
      </c>
      <c r="I1879" s="155" t="s">
        <v>1051</v>
      </c>
      <c r="J1879" s="73" t="s">
        <v>1052</v>
      </c>
      <c r="K1879" s="73" t="s">
        <v>1054</v>
      </c>
      <c r="L1879" s="72"/>
      <c r="M1879" s="80" t="str">
        <f>IFERROR(VLOOKUP(K1879,REFERENCES!R:S,2,FALSE),"")</f>
        <v>Nombre</v>
      </c>
      <c r="N1879" s="75">
        <v>100</v>
      </c>
      <c r="O1879" s="75"/>
      <c r="P1879" s="75"/>
      <c r="Q1879" s="75"/>
      <c r="R1879" s="79"/>
      <c r="S1879" s="75">
        <v>100</v>
      </c>
      <c r="U1879" s="162" t="s">
        <v>17</v>
      </c>
      <c r="V1879" s="162" t="s">
        <v>266</v>
      </c>
      <c r="W1879" s="86" t="s">
        <v>1753</v>
      </c>
      <c r="AB1879" s="162" t="str">
        <f>UPPER(LEFT(A1879,3)&amp;YEAR(H1879)&amp;MONTH(H1879)&amp;DAY((H1879))&amp;LEFT(U1879,2)&amp;LEFT(V1879,2)&amp;LEFT(W1879,2))</f>
        <v>PRO20161111GRLE7E</v>
      </c>
      <c r="AC1879" s="162">
        <f>COUNTIF($AB$4:$AB$297,AB1879)</f>
        <v>0</v>
      </c>
      <c r="AD1879" s="162" t="str">
        <f>VLOOKUP(U1879,NIVEAUXADMIN!A:B,2,FALSE)</f>
        <v>HT08</v>
      </c>
      <c r="AE1879" s="162" t="str">
        <f>VLOOKUP(V1879,NIVEAUXADMIN!E:F,2,FALSE)</f>
        <v>HT08823</v>
      </c>
      <c r="AF1879" s="162" t="str">
        <f>VLOOKUP(W1879,NIVEAUXADMIN!I:J,2,FALSE)</f>
        <v>HT08823-03</v>
      </c>
      <c r="AG1879" s="162">
        <f>IF(SUMPRODUCT(($A$4:$A1879=A1879)*($V$4:$V1879=V1879))&gt;1,0,1)</f>
        <v>0</v>
      </c>
    </row>
    <row r="1880" spans="1:33" s="162" customFormat="1" ht="15" customHeight="1">
      <c r="A1880" s="162" t="s">
        <v>2502</v>
      </c>
      <c r="B1880" s="162" t="s">
        <v>2502</v>
      </c>
      <c r="C1880" s="162" t="s">
        <v>34</v>
      </c>
      <c r="D1880" s="162" t="s">
        <v>68</v>
      </c>
      <c r="E1880" s="162" t="s">
        <v>48</v>
      </c>
      <c r="F1880" s="162" t="s">
        <v>16</v>
      </c>
      <c r="G1880" s="162" t="str">
        <f>CHOOSE(MONTH(H1880), "Janvier", "Fevrier", "Mars", "Avril", "Mai", "Juin", "Juillet", "Aout", "Septembre", "Octobre", "Novembre", "Decembre")</f>
        <v>Novembre</v>
      </c>
      <c r="H1880" s="153">
        <v>42685</v>
      </c>
      <c r="I1880" s="155" t="s">
        <v>1051</v>
      </c>
      <c r="J1880" s="73" t="s">
        <v>1052</v>
      </c>
      <c r="K1880" s="73" t="s">
        <v>1056</v>
      </c>
      <c r="L1880" s="72"/>
      <c r="M1880" s="80" t="str">
        <f>IFERROR(VLOOKUP(K1880,REFERENCES!R:S,2,FALSE),"")</f>
        <v>Nombre</v>
      </c>
      <c r="N1880" s="75">
        <v>100</v>
      </c>
      <c r="O1880" s="75"/>
      <c r="P1880" s="75"/>
      <c r="Q1880" s="75"/>
      <c r="R1880" s="79"/>
      <c r="S1880" s="75">
        <v>100</v>
      </c>
      <c r="U1880" s="162" t="s">
        <v>17</v>
      </c>
      <c r="V1880" s="162" t="s">
        <v>266</v>
      </c>
      <c r="W1880" s="86" t="s">
        <v>1753</v>
      </c>
      <c r="AB1880" s="162" t="str">
        <f>UPPER(LEFT(A1880,3)&amp;YEAR(H1880)&amp;MONTH(H1880)&amp;DAY((H1880))&amp;LEFT(U1880,2)&amp;LEFT(V1880,2)&amp;LEFT(W1880,2))</f>
        <v>PRO20161111GRLE7E</v>
      </c>
      <c r="AC1880" s="162">
        <f>COUNTIF($AB$4:$AB$297,AB1880)</f>
        <v>0</v>
      </c>
      <c r="AD1880" s="162" t="str">
        <f>VLOOKUP(U1880,NIVEAUXADMIN!A:B,2,FALSE)</f>
        <v>HT08</v>
      </c>
      <c r="AE1880" s="162" t="str">
        <f>VLOOKUP(V1880,NIVEAUXADMIN!E:F,2,FALSE)</f>
        <v>HT08823</v>
      </c>
      <c r="AF1880" s="162" t="str">
        <f>VLOOKUP(W1880,NIVEAUXADMIN!I:J,2,FALSE)</f>
        <v>HT08823-03</v>
      </c>
      <c r="AG1880" s="162">
        <f>IF(SUMPRODUCT(($A$4:$A1880=A1880)*($V$4:$V1880=V1880))&gt;1,0,1)</f>
        <v>0</v>
      </c>
    </row>
    <row r="1881" spans="1:33" s="162" customFormat="1" ht="15" customHeight="1">
      <c r="A1881" s="162" t="s">
        <v>2502</v>
      </c>
      <c r="B1881" s="162" t="s">
        <v>2502</v>
      </c>
      <c r="C1881" s="162" t="s">
        <v>34</v>
      </c>
      <c r="D1881" s="162" t="s">
        <v>68</v>
      </c>
      <c r="E1881" s="162" t="s">
        <v>48</v>
      </c>
      <c r="F1881" s="162" t="s">
        <v>16</v>
      </c>
      <c r="G1881" s="162" t="str">
        <f>CHOOSE(MONTH(H1881), "Janvier", "Fevrier", "Mars", "Avril", "Mai", "Juin", "Juillet", "Aout", "Septembre", "Octobre", "Novembre", "Decembre")</f>
        <v>Novembre</v>
      </c>
      <c r="H1881" s="153">
        <v>42685</v>
      </c>
      <c r="I1881" s="155" t="s">
        <v>1051</v>
      </c>
      <c r="J1881" s="73" t="s">
        <v>1052</v>
      </c>
      <c r="K1881" s="73" t="s">
        <v>1063</v>
      </c>
      <c r="L1881" s="72" t="s">
        <v>2498</v>
      </c>
      <c r="M1881" s="80" t="str">
        <f>IFERROR(VLOOKUP(K1881,REFERENCES!R:S,2,FALSE),"")</f>
        <v>Nombre</v>
      </c>
      <c r="N1881" s="75">
        <v>100</v>
      </c>
      <c r="O1881" s="75"/>
      <c r="P1881" s="75"/>
      <c r="Q1881" s="75"/>
      <c r="R1881" s="79"/>
      <c r="S1881" s="75">
        <v>100</v>
      </c>
      <c r="U1881" s="162" t="s">
        <v>17</v>
      </c>
      <c r="V1881" s="162" t="s">
        <v>251</v>
      </c>
      <c r="W1881" s="86" t="s">
        <v>1249</v>
      </c>
      <c r="AB1881" s="162" t="str">
        <f>UPPER(LEFT(A1881,3)&amp;YEAR(H1881)&amp;MONTH(H1881)&amp;DAY((H1881))&amp;LEFT(U1881,2)&amp;LEFT(V1881,2)&amp;LEFT(W1881,2))</f>
        <v>PRO20161111GRBO10</v>
      </c>
      <c r="AC1881" s="162">
        <f>COUNTIF($AB$4:$AB$297,AB1881)</f>
        <v>0</v>
      </c>
      <c r="AD1881" s="162" t="str">
        <f>VLOOKUP(U1881,NIVEAUXADMIN!A:B,2,FALSE)</f>
        <v>HT08</v>
      </c>
      <c r="AE1881" s="162" t="str">
        <f>VLOOKUP(V1881,NIVEAUXADMIN!E:F,2,FALSE)</f>
        <v>HT08813</v>
      </c>
      <c r="AF1881" s="162" t="str">
        <f>VLOOKUP(W1881,NIVEAUXADMIN!I:J,2,FALSE)</f>
        <v>HT08813-01</v>
      </c>
      <c r="AG1881" s="162">
        <f>IF(SUMPRODUCT(($A$4:$A1881=A1881)*($V$4:$V1881=V1881))&gt;1,0,1)</f>
        <v>1</v>
      </c>
    </row>
    <row r="1882" spans="1:33" s="162" customFormat="1" ht="15" customHeight="1">
      <c r="A1882" s="162" t="s">
        <v>2502</v>
      </c>
      <c r="B1882" s="162" t="s">
        <v>2502</v>
      </c>
      <c r="C1882" s="162" t="s">
        <v>34</v>
      </c>
      <c r="D1882" s="162" t="s">
        <v>68</v>
      </c>
      <c r="E1882" s="162" t="s">
        <v>48</v>
      </c>
      <c r="F1882" s="162" t="s">
        <v>16</v>
      </c>
      <c r="G1882" s="162" t="str">
        <f>CHOOSE(MONTH(H1882), "Janvier", "Fevrier", "Mars", "Avril", "Mai", "Juin", "Juillet", "Aout", "Septembre", "Octobre", "Novembre", "Decembre")</f>
        <v>Novembre</v>
      </c>
      <c r="H1882" s="153">
        <v>42685</v>
      </c>
      <c r="I1882" s="155" t="s">
        <v>1051</v>
      </c>
      <c r="J1882" s="73" t="s">
        <v>1052</v>
      </c>
      <c r="K1882" s="73" t="s">
        <v>1062</v>
      </c>
      <c r="L1882" s="72"/>
      <c r="M1882" s="80" t="str">
        <f>IFERROR(VLOOKUP(K1882,REFERENCES!R:S,2,FALSE),"")</f>
        <v>Nombre</v>
      </c>
      <c r="N1882" s="75">
        <v>100</v>
      </c>
      <c r="O1882" s="75"/>
      <c r="P1882" s="75"/>
      <c r="Q1882" s="75"/>
      <c r="R1882" s="79"/>
      <c r="S1882" s="75">
        <v>100</v>
      </c>
      <c r="U1882" s="162" t="s">
        <v>17</v>
      </c>
      <c r="V1882" s="162" t="s">
        <v>251</v>
      </c>
      <c r="W1882" s="86" t="s">
        <v>1249</v>
      </c>
      <c r="AB1882" s="162" t="str">
        <f>UPPER(LEFT(A1882,3)&amp;YEAR(H1882)&amp;MONTH(H1882)&amp;DAY((H1882))&amp;LEFT(U1882,2)&amp;LEFT(V1882,2)&amp;LEFT(W1882,2))</f>
        <v>PRO20161111GRBO10</v>
      </c>
      <c r="AC1882" s="162">
        <f>COUNTIF($AB$4:$AB$297,AB1882)</f>
        <v>0</v>
      </c>
      <c r="AD1882" s="162" t="str">
        <f>VLOOKUP(U1882,NIVEAUXADMIN!A:B,2,FALSE)</f>
        <v>HT08</v>
      </c>
      <c r="AE1882" s="162" t="str">
        <f>VLOOKUP(V1882,NIVEAUXADMIN!E:F,2,FALSE)</f>
        <v>HT08813</v>
      </c>
      <c r="AF1882" s="162" t="str">
        <f>VLOOKUP(W1882,NIVEAUXADMIN!I:J,2,FALSE)</f>
        <v>HT08813-01</v>
      </c>
      <c r="AG1882" s="162">
        <f>IF(SUMPRODUCT(($A$4:$A1882=A1882)*($V$4:$V1882=V1882))&gt;1,0,1)</f>
        <v>0</v>
      </c>
    </row>
    <row r="1883" spans="1:33" s="162" customFormat="1" ht="15" customHeight="1">
      <c r="A1883" s="162" t="s">
        <v>2502</v>
      </c>
      <c r="B1883" s="162" t="s">
        <v>2502</v>
      </c>
      <c r="C1883" s="162" t="s">
        <v>34</v>
      </c>
      <c r="D1883" s="162" t="s">
        <v>68</v>
      </c>
      <c r="E1883" s="162" t="s">
        <v>48</v>
      </c>
      <c r="F1883" s="162" t="s">
        <v>16</v>
      </c>
      <c r="G1883" s="162" t="str">
        <f>CHOOSE(MONTH(H1883), "Janvier", "Fevrier", "Mars", "Avril", "Mai", "Juin", "Juillet", "Aout", "Septembre", "Octobre", "Novembre", "Decembre")</f>
        <v>Novembre</v>
      </c>
      <c r="H1883" s="153">
        <v>42685</v>
      </c>
      <c r="I1883" s="155" t="s">
        <v>1051</v>
      </c>
      <c r="J1883" s="73" t="s">
        <v>1052</v>
      </c>
      <c r="K1883" s="73" t="s">
        <v>1054</v>
      </c>
      <c r="L1883" s="72"/>
      <c r="M1883" s="80" t="str">
        <f>IFERROR(VLOOKUP(K1883,REFERENCES!R:S,2,FALSE),"")</f>
        <v>Nombre</v>
      </c>
      <c r="N1883" s="75">
        <v>100</v>
      </c>
      <c r="O1883" s="75"/>
      <c r="P1883" s="75"/>
      <c r="Q1883" s="75"/>
      <c r="R1883" s="79"/>
      <c r="S1883" s="75">
        <v>100</v>
      </c>
      <c r="U1883" s="162" t="s">
        <v>17</v>
      </c>
      <c r="V1883" s="162" t="s">
        <v>251</v>
      </c>
      <c r="W1883" s="86" t="s">
        <v>1249</v>
      </c>
      <c r="AB1883" s="162" t="str">
        <f>UPPER(LEFT(A1883,3)&amp;YEAR(H1883)&amp;MONTH(H1883)&amp;DAY((H1883))&amp;LEFT(U1883,2)&amp;LEFT(V1883,2)&amp;LEFT(W1883,2))</f>
        <v>PRO20161111GRBO10</v>
      </c>
      <c r="AC1883" s="162">
        <f>COUNTIF($AB$4:$AB$297,AB1883)</f>
        <v>0</v>
      </c>
      <c r="AD1883" s="162" t="str">
        <f>VLOOKUP(U1883,NIVEAUXADMIN!A:B,2,FALSE)</f>
        <v>HT08</v>
      </c>
      <c r="AE1883" s="162" t="str">
        <f>VLOOKUP(V1883,NIVEAUXADMIN!E:F,2,FALSE)</f>
        <v>HT08813</v>
      </c>
      <c r="AF1883" s="162" t="str">
        <f>VLOOKUP(W1883,NIVEAUXADMIN!I:J,2,FALSE)</f>
        <v>HT08813-01</v>
      </c>
      <c r="AG1883" s="162">
        <f>IF(SUMPRODUCT(($A$4:$A1883=A1883)*($V$4:$V1883=V1883))&gt;1,0,1)</f>
        <v>0</v>
      </c>
    </row>
    <row r="1884" spans="1:33" s="162" customFormat="1" ht="15" customHeight="1">
      <c r="A1884" s="162" t="s">
        <v>2502</v>
      </c>
      <c r="B1884" s="162" t="s">
        <v>2502</v>
      </c>
      <c r="C1884" s="162" t="s">
        <v>34</v>
      </c>
      <c r="D1884" s="162" t="s">
        <v>68</v>
      </c>
      <c r="E1884" s="162" t="s">
        <v>48</v>
      </c>
      <c r="F1884" s="162" t="s">
        <v>16</v>
      </c>
      <c r="G1884" s="162" t="str">
        <f>CHOOSE(MONTH(H1884), "Janvier", "Fevrier", "Mars", "Avril", "Mai", "Juin", "Juillet", "Aout", "Septembre", "Octobre", "Novembre", "Decembre")</f>
        <v>Novembre</v>
      </c>
      <c r="H1884" s="153">
        <v>42685</v>
      </c>
      <c r="I1884" s="155" t="s">
        <v>1051</v>
      </c>
      <c r="J1884" s="73" t="s">
        <v>1052</v>
      </c>
      <c r="K1884" s="73" t="s">
        <v>1056</v>
      </c>
      <c r="L1884" s="72"/>
      <c r="M1884" s="80" t="str">
        <f>IFERROR(VLOOKUP(K1884,REFERENCES!R:S,2,FALSE),"")</f>
        <v>Nombre</v>
      </c>
      <c r="N1884" s="75">
        <v>100</v>
      </c>
      <c r="O1884" s="75"/>
      <c r="P1884" s="75"/>
      <c r="Q1884" s="75"/>
      <c r="R1884" s="79"/>
      <c r="S1884" s="75">
        <v>100</v>
      </c>
      <c r="U1884" s="162" t="s">
        <v>17</v>
      </c>
      <c r="V1884" s="162" t="s">
        <v>251</v>
      </c>
      <c r="W1884" s="86" t="s">
        <v>1249</v>
      </c>
      <c r="AB1884" s="162" t="str">
        <f>UPPER(LEFT(A1884,3)&amp;YEAR(H1884)&amp;MONTH(H1884)&amp;DAY((H1884))&amp;LEFT(U1884,2)&amp;LEFT(V1884,2)&amp;LEFT(W1884,2))</f>
        <v>PRO20161111GRBO10</v>
      </c>
      <c r="AC1884" s="162">
        <f>COUNTIF($AB$4:$AB$297,AB1884)</f>
        <v>0</v>
      </c>
      <c r="AD1884" s="162" t="str">
        <f>VLOOKUP(U1884,NIVEAUXADMIN!A:B,2,FALSE)</f>
        <v>HT08</v>
      </c>
      <c r="AE1884" s="162" t="str">
        <f>VLOOKUP(V1884,NIVEAUXADMIN!E:F,2,FALSE)</f>
        <v>HT08813</v>
      </c>
      <c r="AF1884" s="162" t="str">
        <f>VLOOKUP(W1884,NIVEAUXADMIN!I:J,2,FALSE)</f>
        <v>HT08813-01</v>
      </c>
      <c r="AG1884" s="162">
        <f>IF(SUMPRODUCT(($A$4:$A1884=A1884)*($V$4:$V1884=V1884))&gt;1,0,1)</f>
        <v>0</v>
      </c>
    </row>
    <row r="1885" spans="1:33" s="162" customFormat="1" ht="15" customHeight="1">
      <c r="A1885" s="162" t="s">
        <v>2502</v>
      </c>
      <c r="B1885" s="162" t="s">
        <v>2502</v>
      </c>
      <c r="C1885" s="162" t="s">
        <v>34</v>
      </c>
      <c r="D1885" s="162" t="s">
        <v>68</v>
      </c>
      <c r="E1885" s="162" t="s">
        <v>48</v>
      </c>
      <c r="F1885" s="162" t="s">
        <v>16</v>
      </c>
      <c r="G1885" s="162" t="str">
        <f>CHOOSE(MONTH(H1885), "Janvier", "Fevrier", "Mars", "Avril", "Mai", "Juin", "Juillet", "Aout", "Septembre", "Octobre", "Novembre", "Decembre")</f>
        <v>Novembre</v>
      </c>
      <c r="H1885" s="153">
        <v>42685</v>
      </c>
      <c r="I1885" s="84" t="s">
        <v>1051</v>
      </c>
      <c r="J1885" s="162" t="s">
        <v>1052</v>
      </c>
      <c r="K1885" s="162" t="s">
        <v>1056</v>
      </c>
      <c r="L1885" s="72"/>
      <c r="M1885" s="80" t="str">
        <f>IFERROR(VLOOKUP(K1885,REFERENCES!R:S,2,FALSE),"")</f>
        <v>Nombre</v>
      </c>
      <c r="N1885" s="75">
        <v>400</v>
      </c>
      <c r="O1885" s="75"/>
      <c r="P1885" s="75"/>
      <c r="Q1885" s="75"/>
      <c r="R1885" s="79"/>
      <c r="S1885" s="75">
        <v>400</v>
      </c>
      <c r="U1885" s="162" t="s">
        <v>17</v>
      </c>
      <c r="V1885" s="162" t="s">
        <v>275</v>
      </c>
      <c r="W1885" s="86" t="s">
        <v>1522</v>
      </c>
      <c r="AB1885" s="162" t="str">
        <f>UPPER(LEFT(A1885,3)&amp;YEAR(H1885)&amp;MONTH(H1885)&amp;DAY((H1885))&amp;LEFT(U1885,2)&amp;LEFT(V1885,2)&amp;LEFT(W1885,2))</f>
        <v>PRO20161111GRRO3E</v>
      </c>
      <c r="AC1885" s="162">
        <f>COUNTIF($AB$4:$AB$297,AB1885)</f>
        <v>0</v>
      </c>
      <c r="AD1885" s="162" t="str">
        <f>VLOOKUP(U1885,NIVEAUXADMIN!A:B,2,FALSE)</f>
        <v>HT08</v>
      </c>
      <c r="AE1885" s="162" t="str">
        <f>VLOOKUP(V1885,NIVEAUXADMIN!E:F,2,FALSE)</f>
        <v>HT08832</v>
      </c>
      <c r="AF1885" s="162" t="str">
        <f>VLOOKUP(W1885,NIVEAUXADMIN!I:J,2,FALSE)</f>
        <v>HT08832-03</v>
      </c>
      <c r="AG1885" s="162">
        <f>IF(SUMPRODUCT(($A$4:$A1885=A1885)*($V$4:$V1885=V1885))&gt;1,0,1)</f>
        <v>0</v>
      </c>
    </row>
    <row r="1886" spans="1:33" s="162" customFormat="1" ht="15" customHeight="1">
      <c r="A1886" s="162" t="s">
        <v>2502</v>
      </c>
      <c r="B1886" s="162" t="s">
        <v>2502</v>
      </c>
      <c r="C1886" s="162" t="s">
        <v>34</v>
      </c>
      <c r="D1886" s="162" t="s">
        <v>68</v>
      </c>
      <c r="E1886" s="162" t="s">
        <v>48</v>
      </c>
      <c r="F1886" s="162" t="s">
        <v>16</v>
      </c>
      <c r="G1886" s="162" t="str">
        <f>CHOOSE(MONTH(H1886), "Janvier", "Fevrier", "Mars", "Avril", "Mai", "Juin", "Juillet", "Aout", "Septembre", "Octobre", "Novembre", "Decembre")</f>
        <v>Novembre</v>
      </c>
      <c r="H1886" s="153">
        <v>42685</v>
      </c>
      <c r="I1886" s="84" t="s">
        <v>1051</v>
      </c>
      <c r="J1886" s="162" t="s">
        <v>1052</v>
      </c>
      <c r="K1886" s="162" t="s">
        <v>1063</v>
      </c>
      <c r="L1886" s="72"/>
      <c r="M1886" s="80" t="str">
        <f>IFERROR(VLOOKUP(K1886,REFERENCES!R:S,2,FALSE),"")</f>
        <v>Nombre</v>
      </c>
      <c r="N1886" s="75">
        <v>400</v>
      </c>
      <c r="O1886" s="75"/>
      <c r="P1886" s="75"/>
      <c r="Q1886" s="75"/>
      <c r="R1886" s="79"/>
      <c r="S1886" s="75">
        <v>400</v>
      </c>
      <c r="U1886" s="162" t="s">
        <v>17</v>
      </c>
      <c r="V1886" s="162" t="s">
        <v>275</v>
      </c>
      <c r="W1886" s="86" t="s">
        <v>1522</v>
      </c>
      <c r="AB1886" s="162" t="str">
        <f>UPPER(LEFT(A1886,3)&amp;YEAR(H1886)&amp;MONTH(H1886)&amp;DAY((H1886))&amp;LEFT(U1886,2)&amp;LEFT(V1886,2)&amp;LEFT(W1886,2))</f>
        <v>PRO20161111GRRO3E</v>
      </c>
      <c r="AC1886" s="162">
        <f>COUNTIF($AB$4:$AB$297,AB1886)</f>
        <v>0</v>
      </c>
      <c r="AD1886" s="162" t="str">
        <f>VLOOKUP(U1886,NIVEAUXADMIN!A:B,2,FALSE)</f>
        <v>HT08</v>
      </c>
      <c r="AE1886" s="162" t="str">
        <f>VLOOKUP(V1886,NIVEAUXADMIN!E:F,2,FALSE)</f>
        <v>HT08832</v>
      </c>
      <c r="AF1886" s="162" t="str">
        <f>VLOOKUP(W1886,NIVEAUXADMIN!I:J,2,FALSE)</f>
        <v>HT08832-03</v>
      </c>
      <c r="AG1886" s="162">
        <f>IF(SUMPRODUCT(($A$4:$A1886=A1886)*($V$4:$V1886=V1886))&gt;1,0,1)</f>
        <v>0</v>
      </c>
    </row>
    <row r="1887" spans="1:33" s="162" customFormat="1" ht="15" customHeight="1">
      <c r="A1887" s="162" t="s">
        <v>2502</v>
      </c>
      <c r="B1887" s="162" t="s">
        <v>2502</v>
      </c>
      <c r="C1887" s="162" t="s">
        <v>34</v>
      </c>
      <c r="D1887" s="162" t="s">
        <v>68</v>
      </c>
      <c r="E1887" s="162" t="s">
        <v>48</v>
      </c>
      <c r="F1887" s="162" t="s">
        <v>16</v>
      </c>
      <c r="G1887" s="162" t="str">
        <f>CHOOSE(MONTH(H1887), "Janvier", "Fevrier", "Mars", "Avril", "Mai", "Juin", "Juillet", "Aout", "Septembre", "Octobre", "Novembre", "Decembre")</f>
        <v>Novembre</v>
      </c>
      <c r="H1887" s="153">
        <v>42685</v>
      </c>
      <c r="I1887" s="84" t="s">
        <v>1051</v>
      </c>
      <c r="J1887" s="162" t="s">
        <v>1052</v>
      </c>
      <c r="K1887" s="162" t="s">
        <v>1062</v>
      </c>
      <c r="L1887" s="72"/>
      <c r="M1887" s="80" t="str">
        <f>IFERROR(VLOOKUP(K1887,REFERENCES!R:S,2,FALSE),"")</f>
        <v>Nombre</v>
      </c>
      <c r="N1887" s="75">
        <v>400</v>
      </c>
      <c r="O1887" s="75"/>
      <c r="P1887" s="75"/>
      <c r="Q1887" s="75"/>
      <c r="R1887" s="79"/>
      <c r="S1887" s="75">
        <v>400</v>
      </c>
      <c r="U1887" s="162" t="s">
        <v>17</v>
      </c>
      <c r="V1887" s="162" t="s">
        <v>275</v>
      </c>
      <c r="W1887" s="86" t="s">
        <v>1522</v>
      </c>
      <c r="AB1887" s="162" t="str">
        <f>UPPER(LEFT(A1887,3)&amp;YEAR(H1887)&amp;MONTH(H1887)&amp;DAY((H1887))&amp;LEFT(U1887,2)&amp;LEFT(V1887,2)&amp;LEFT(W1887,2))</f>
        <v>PRO20161111GRRO3E</v>
      </c>
      <c r="AC1887" s="162">
        <f>COUNTIF($AB$4:$AB$297,AB1887)</f>
        <v>0</v>
      </c>
      <c r="AD1887" s="162" t="str">
        <f>VLOOKUP(U1887,NIVEAUXADMIN!A:B,2,FALSE)</f>
        <v>HT08</v>
      </c>
      <c r="AE1887" s="162" t="str">
        <f>VLOOKUP(V1887,NIVEAUXADMIN!E:F,2,FALSE)</f>
        <v>HT08832</v>
      </c>
      <c r="AF1887" s="162" t="str">
        <f>VLOOKUP(W1887,NIVEAUXADMIN!I:J,2,FALSE)</f>
        <v>HT08832-03</v>
      </c>
      <c r="AG1887" s="162">
        <f>IF(SUMPRODUCT(($A$4:$A1887=A1887)*($V$4:$V1887=V1887))&gt;1,0,1)</f>
        <v>0</v>
      </c>
    </row>
    <row r="1888" spans="1:33" s="162" customFormat="1" ht="15" customHeight="1">
      <c r="A1888" s="162" t="s">
        <v>2502</v>
      </c>
      <c r="B1888" s="162" t="s">
        <v>2502</v>
      </c>
      <c r="C1888" s="162" t="s">
        <v>34</v>
      </c>
      <c r="D1888" s="162" t="s">
        <v>68</v>
      </c>
      <c r="E1888" s="162" t="s">
        <v>48</v>
      </c>
      <c r="F1888" s="162" t="s">
        <v>16</v>
      </c>
      <c r="G1888" s="162" t="str">
        <f>CHOOSE(MONTH(H1888), "Janvier", "Fevrier", "Mars", "Avril", "Mai", "Juin", "Juillet", "Aout", "Septembre", "Octobre", "Novembre", "Decembre")</f>
        <v>Novembre</v>
      </c>
      <c r="H1888" s="153">
        <v>42685</v>
      </c>
      <c r="I1888" s="155" t="s">
        <v>1051</v>
      </c>
      <c r="J1888" s="73" t="s">
        <v>1052</v>
      </c>
      <c r="K1888" s="73" t="s">
        <v>1063</v>
      </c>
      <c r="L1888" s="72" t="s">
        <v>2498</v>
      </c>
      <c r="M1888" s="80" t="str">
        <f>IFERROR(VLOOKUP(K1888,REFERENCES!R:S,2,FALSE),"")</f>
        <v>Nombre</v>
      </c>
      <c r="N1888" s="75">
        <v>100</v>
      </c>
      <c r="O1888" s="75"/>
      <c r="P1888" s="75"/>
      <c r="Q1888" s="75"/>
      <c r="R1888" s="79"/>
      <c r="S1888" s="75">
        <v>100</v>
      </c>
      <c r="U1888" s="162" t="s">
        <v>17</v>
      </c>
      <c r="V1888" s="162" t="s">
        <v>236</v>
      </c>
      <c r="W1888" s="86" t="s">
        <v>1284</v>
      </c>
      <c r="X1888" s="162" t="s">
        <v>2760</v>
      </c>
      <c r="AB1888" s="162" t="str">
        <f>UPPER(LEFT(A1888,3)&amp;YEAR(H1888)&amp;MONTH(H1888)&amp;DAY((H1888))&amp;LEFT(U1888,2)&amp;LEFT(V1888,2)&amp;LEFT(W1888,2))</f>
        <v>PRO20161111GRAN1E</v>
      </c>
      <c r="AC1888" s="162">
        <f>COUNTIF($AB$4:$AB$297,AB1888)</f>
        <v>0</v>
      </c>
      <c r="AD1888" s="162" t="str">
        <f>VLOOKUP(U1888,NIVEAUXADMIN!A:B,2,FALSE)</f>
        <v>HT08</v>
      </c>
      <c r="AE1888" s="162" t="str">
        <f>VLOOKUP(V1888,NIVEAUXADMIN!E:F,2,FALSE)</f>
        <v>HT08821</v>
      </c>
      <c r="AF1888" s="162" t="str">
        <f>VLOOKUP(W1888,NIVEAUXADMIN!I:J,2,FALSE)</f>
        <v>HT08821-01</v>
      </c>
      <c r="AG1888" s="162">
        <f>IF(SUMPRODUCT(($A$4:$A1888=A1888)*($V$4:$V1888=V1888))&gt;1,0,1)</f>
        <v>1</v>
      </c>
    </row>
    <row r="1889" spans="1:33" s="162" customFormat="1" ht="15" customHeight="1">
      <c r="A1889" s="162" t="s">
        <v>2502</v>
      </c>
      <c r="B1889" s="162" t="s">
        <v>2502</v>
      </c>
      <c r="C1889" s="162" t="s">
        <v>34</v>
      </c>
      <c r="D1889" s="162" t="s">
        <v>68</v>
      </c>
      <c r="E1889" s="162" t="s">
        <v>48</v>
      </c>
      <c r="F1889" s="162" t="s">
        <v>16</v>
      </c>
      <c r="G1889" s="162" t="str">
        <f>CHOOSE(MONTH(H1889), "Janvier", "Fevrier", "Mars", "Avril", "Mai", "Juin", "Juillet", "Aout", "Septembre", "Octobre", "Novembre", "Decembre")</f>
        <v>Novembre</v>
      </c>
      <c r="H1889" s="153">
        <v>42685</v>
      </c>
      <c r="I1889" s="155" t="s">
        <v>1051</v>
      </c>
      <c r="J1889" s="73" t="s">
        <v>1052</v>
      </c>
      <c r="K1889" s="73" t="s">
        <v>1062</v>
      </c>
      <c r="L1889" s="72"/>
      <c r="M1889" s="80" t="str">
        <f>IFERROR(VLOOKUP(K1889,REFERENCES!R:S,2,FALSE),"")</f>
        <v>Nombre</v>
      </c>
      <c r="N1889" s="75">
        <v>100</v>
      </c>
      <c r="O1889" s="75"/>
      <c r="P1889" s="75"/>
      <c r="Q1889" s="75"/>
      <c r="R1889" s="79"/>
      <c r="S1889" s="75">
        <v>100</v>
      </c>
      <c r="U1889" s="162" t="s">
        <v>17</v>
      </c>
      <c r="V1889" s="162" t="s">
        <v>236</v>
      </c>
      <c r="W1889" s="86" t="s">
        <v>1284</v>
      </c>
      <c r="X1889" s="162" t="s">
        <v>2760</v>
      </c>
      <c r="AB1889" s="162" t="str">
        <f>UPPER(LEFT(A1889,3)&amp;YEAR(H1889)&amp;MONTH(H1889)&amp;DAY((H1889))&amp;LEFT(U1889,2)&amp;LEFT(V1889,2)&amp;LEFT(W1889,2))</f>
        <v>PRO20161111GRAN1E</v>
      </c>
      <c r="AC1889" s="162">
        <f>COUNTIF($AB$4:$AB$297,AB1889)</f>
        <v>0</v>
      </c>
      <c r="AD1889" s="162" t="str">
        <f>VLOOKUP(U1889,NIVEAUXADMIN!A:B,2,FALSE)</f>
        <v>HT08</v>
      </c>
      <c r="AE1889" s="162" t="str">
        <f>VLOOKUP(V1889,NIVEAUXADMIN!E:F,2,FALSE)</f>
        <v>HT08821</v>
      </c>
      <c r="AF1889" s="162" t="str">
        <f>VLOOKUP(W1889,NIVEAUXADMIN!I:J,2,FALSE)</f>
        <v>HT08821-01</v>
      </c>
      <c r="AG1889" s="162">
        <f>IF(SUMPRODUCT(($A$4:$A1889=A1889)*($V$4:$V1889=V1889))&gt;1,0,1)</f>
        <v>0</v>
      </c>
    </row>
    <row r="1890" spans="1:33" s="162" customFormat="1" ht="15" customHeight="1">
      <c r="A1890" s="162" t="s">
        <v>2502</v>
      </c>
      <c r="B1890" s="162" t="s">
        <v>2502</v>
      </c>
      <c r="C1890" s="162" t="s">
        <v>34</v>
      </c>
      <c r="D1890" s="162" t="s">
        <v>68</v>
      </c>
      <c r="E1890" s="162" t="s">
        <v>48</v>
      </c>
      <c r="F1890" s="162" t="s">
        <v>16</v>
      </c>
      <c r="G1890" s="162" t="str">
        <f>CHOOSE(MONTH(H1890), "Janvier", "Fevrier", "Mars", "Avril", "Mai", "Juin", "Juillet", "Aout", "Septembre", "Octobre", "Novembre", "Decembre")</f>
        <v>Novembre</v>
      </c>
      <c r="H1890" s="153">
        <v>42685</v>
      </c>
      <c r="I1890" s="155" t="s">
        <v>1051</v>
      </c>
      <c r="J1890" s="73" t="s">
        <v>1052</v>
      </c>
      <c r="K1890" s="73" t="s">
        <v>1054</v>
      </c>
      <c r="L1890" s="72"/>
      <c r="M1890" s="80" t="str">
        <f>IFERROR(VLOOKUP(K1890,REFERENCES!R:S,2,FALSE),"")</f>
        <v>Nombre</v>
      </c>
      <c r="N1890" s="75">
        <v>100</v>
      </c>
      <c r="O1890" s="75"/>
      <c r="P1890" s="75"/>
      <c r="Q1890" s="75"/>
      <c r="R1890" s="79"/>
      <c r="S1890" s="75">
        <v>100</v>
      </c>
      <c r="U1890" s="162" t="s">
        <v>17</v>
      </c>
      <c r="V1890" s="162" t="s">
        <v>236</v>
      </c>
      <c r="W1890" s="86" t="s">
        <v>1284</v>
      </c>
      <c r="X1890" s="162" t="s">
        <v>2760</v>
      </c>
      <c r="AB1890" s="162" t="str">
        <f>UPPER(LEFT(A1890,3)&amp;YEAR(H1890)&amp;MONTH(H1890)&amp;DAY((H1890))&amp;LEFT(U1890,2)&amp;LEFT(V1890,2)&amp;LEFT(W1890,2))</f>
        <v>PRO20161111GRAN1E</v>
      </c>
      <c r="AC1890" s="162">
        <f>COUNTIF($AB$4:$AB$297,AB1890)</f>
        <v>0</v>
      </c>
      <c r="AD1890" s="162" t="str">
        <f>VLOOKUP(U1890,NIVEAUXADMIN!A:B,2,FALSE)</f>
        <v>HT08</v>
      </c>
      <c r="AE1890" s="162" t="str">
        <f>VLOOKUP(V1890,NIVEAUXADMIN!E:F,2,FALSE)</f>
        <v>HT08821</v>
      </c>
      <c r="AF1890" s="162" t="str">
        <f>VLOOKUP(W1890,NIVEAUXADMIN!I:J,2,FALSE)</f>
        <v>HT08821-01</v>
      </c>
      <c r="AG1890" s="162">
        <f>IF(SUMPRODUCT(($A$4:$A1890=A1890)*($V$4:$V1890=V1890))&gt;1,0,1)</f>
        <v>0</v>
      </c>
    </row>
    <row r="1891" spans="1:33" s="162" customFormat="1" ht="15" customHeight="1">
      <c r="A1891" s="162" t="s">
        <v>2502</v>
      </c>
      <c r="B1891" s="162" t="s">
        <v>2502</v>
      </c>
      <c r="C1891" s="162" t="s">
        <v>34</v>
      </c>
      <c r="D1891" s="162" t="s">
        <v>68</v>
      </c>
      <c r="E1891" s="162" t="s">
        <v>48</v>
      </c>
      <c r="F1891" s="162" t="s">
        <v>16</v>
      </c>
      <c r="G1891" s="162" t="str">
        <f>CHOOSE(MONTH(H1891), "Janvier", "Fevrier", "Mars", "Avril", "Mai", "Juin", "Juillet", "Aout", "Septembre", "Octobre", "Novembre", "Decembre")</f>
        <v>Novembre</v>
      </c>
      <c r="H1891" s="153">
        <v>42685</v>
      </c>
      <c r="I1891" s="155" t="s">
        <v>1051</v>
      </c>
      <c r="J1891" s="73" t="s">
        <v>1052</v>
      </c>
      <c r="K1891" s="73" t="s">
        <v>1056</v>
      </c>
      <c r="L1891" s="72"/>
      <c r="M1891" s="80" t="str">
        <f>IFERROR(VLOOKUP(K1891,REFERENCES!R:S,2,FALSE),"")</f>
        <v>Nombre</v>
      </c>
      <c r="N1891" s="75">
        <v>100</v>
      </c>
      <c r="O1891" s="75"/>
      <c r="P1891" s="75"/>
      <c r="Q1891" s="75"/>
      <c r="R1891" s="79"/>
      <c r="S1891" s="75">
        <v>100</v>
      </c>
      <c r="U1891" s="162" t="s">
        <v>17</v>
      </c>
      <c r="V1891" s="162" t="s">
        <v>236</v>
      </c>
      <c r="W1891" s="86" t="s">
        <v>1284</v>
      </c>
      <c r="X1891" s="162" t="s">
        <v>2760</v>
      </c>
      <c r="AB1891" s="162" t="str">
        <f>UPPER(LEFT(A1891,3)&amp;YEAR(H1891)&amp;MONTH(H1891)&amp;DAY((H1891))&amp;LEFT(U1891,2)&amp;LEFT(V1891,2)&amp;LEFT(W1891,2))</f>
        <v>PRO20161111GRAN1E</v>
      </c>
      <c r="AC1891" s="162">
        <f>COUNTIF($AB$4:$AB$297,AB1891)</f>
        <v>0</v>
      </c>
      <c r="AD1891" s="162" t="str">
        <f>VLOOKUP(U1891,NIVEAUXADMIN!A:B,2,FALSE)</f>
        <v>HT08</v>
      </c>
      <c r="AE1891" s="162" t="str">
        <f>VLOOKUP(V1891,NIVEAUXADMIN!E:F,2,FALSE)</f>
        <v>HT08821</v>
      </c>
      <c r="AF1891" s="162" t="str">
        <f>VLOOKUP(W1891,NIVEAUXADMIN!I:J,2,FALSE)</f>
        <v>HT08821-01</v>
      </c>
      <c r="AG1891" s="162">
        <f>IF(SUMPRODUCT(($A$4:$A1891=A1891)*($V$4:$V1891=V1891))&gt;1,0,1)</f>
        <v>0</v>
      </c>
    </row>
    <row r="1892" spans="1:33" s="162" customFormat="1" ht="15" customHeight="1">
      <c r="A1892" s="162" t="s">
        <v>2502</v>
      </c>
      <c r="B1892" s="162" t="s">
        <v>2502</v>
      </c>
      <c r="C1892" s="162" t="s">
        <v>34</v>
      </c>
      <c r="D1892" s="162" t="s">
        <v>68</v>
      </c>
      <c r="E1892" s="162" t="s">
        <v>48</v>
      </c>
      <c r="F1892" s="162" t="s">
        <v>16</v>
      </c>
      <c r="G1892" s="162" t="str">
        <f>CHOOSE(MONTH(H1892), "Janvier", "Fevrier", "Mars", "Avril", "Mai", "Juin", "Juillet", "Aout", "Septembre", "Octobre", "Novembre", "Decembre")</f>
        <v>Novembre</v>
      </c>
      <c r="H1892" s="153">
        <v>42685</v>
      </c>
      <c r="I1892" s="155" t="s">
        <v>1051</v>
      </c>
      <c r="J1892" s="73" t="s">
        <v>1052</v>
      </c>
      <c r="K1892" s="73" t="s">
        <v>1056</v>
      </c>
      <c r="L1892" s="72"/>
      <c r="M1892" s="80" t="str">
        <f>IFERROR(VLOOKUP(K1892,REFERENCES!R:S,2,FALSE),"")</f>
        <v>Nombre</v>
      </c>
      <c r="N1892" s="75">
        <v>200</v>
      </c>
      <c r="O1892" s="75"/>
      <c r="P1892" s="75"/>
      <c r="Q1892" s="75"/>
      <c r="R1892" s="79"/>
      <c r="S1892" s="75">
        <v>200</v>
      </c>
      <c r="U1892" s="162" t="s">
        <v>20</v>
      </c>
      <c r="V1892" s="162" t="s">
        <v>514</v>
      </c>
      <c r="W1892" s="86" t="s">
        <v>1568</v>
      </c>
      <c r="AB1892" s="162" t="str">
        <f>UPPER(LEFT(A1892,3)&amp;YEAR(H1892)&amp;MONTH(H1892)&amp;DAY((H1892))&amp;LEFT(U1892,2)&amp;LEFT(V1892,2)&amp;LEFT(W1892,2))</f>
        <v>PRO20161111SUCA3È</v>
      </c>
      <c r="AC1892" s="162">
        <f>COUNTIF($AB$4:$AB$297,AB1892)</f>
        <v>0</v>
      </c>
      <c r="AD1892" s="162" t="str">
        <f>VLOOKUP(U1892,NIVEAUXADMIN!A:B,2,FALSE)</f>
        <v>HT07</v>
      </c>
      <c r="AE1892" s="162" t="str">
        <f>VLOOKUP(V1892,NIVEAUXADMIN!E:F,2,FALSE)</f>
        <v>HT07733</v>
      </c>
      <c r="AF1892" s="162" t="str">
        <f>VLOOKUP(W1892,NIVEAUXADMIN!I:J,2,FALSE)</f>
        <v>HT07733-03</v>
      </c>
      <c r="AG1892" s="162">
        <f>IF(SUMPRODUCT(($A$4:$A1892=A1892)*($V$4:$V1892=V1892))&gt;1,0,1)</f>
        <v>0</v>
      </c>
    </row>
    <row r="1893" spans="1:33" s="162" customFormat="1" ht="15" customHeight="1">
      <c r="A1893" s="162" t="s">
        <v>2502</v>
      </c>
      <c r="B1893" s="162" t="s">
        <v>2502</v>
      </c>
      <c r="C1893" s="162" t="s">
        <v>34</v>
      </c>
      <c r="D1893" s="162" t="s">
        <v>68</v>
      </c>
      <c r="E1893" s="162" t="s">
        <v>48</v>
      </c>
      <c r="F1893" s="162" t="s">
        <v>16</v>
      </c>
      <c r="G1893" s="162" t="str">
        <f>CHOOSE(MONTH(H1893), "Janvier", "Fevrier", "Mars", "Avril", "Mai", "Juin", "Juillet", "Aout", "Septembre", "Octobre", "Novembre", "Decembre")</f>
        <v>Novembre</v>
      </c>
      <c r="H1893" s="153">
        <v>42685</v>
      </c>
      <c r="I1893" s="155" t="s">
        <v>1051</v>
      </c>
      <c r="J1893" s="73" t="s">
        <v>1052</v>
      </c>
      <c r="K1893" s="73" t="s">
        <v>1054</v>
      </c>
      <c r="L1893" s="72"/>
      <c r="M1893" s="80" t="str">
        <f>IFERROR(VLOOKUP(K1893,REFERENCES!R:S,2,FALSE),"")</f>
        <v>Nombre</v>
      </c>
      <c r="N1893" s="75">
        <v>200</v>
      </c>
      <c r="O1893" s="75"/>
      <c r="P1893" s="75"/>
      <c r="Q1893" s="75"/>
      <c r="R1893" s="79"/>
      <c r="S1893" s="75">
        <v>200</v>
      </c>
      <c r="U1893" s="162" t="s">
        <v>20</v>
      </c>
      <c r="V1893" s="162" t="s">
        <v>514</v>
      </c>
      <c r="W1893" s="86" t="s">
        <v>1568</v>
      </c>
      <c r="AB1893" s="162" t="str">
        <f>UPPER(LEFT(A1893,3)&amp;YEAR(H1893)&amp;MONTH(H1893)&amp;DAY((H1893))&amp;LEFT(U1893,2)&amp;LEFT(V1893,2)&amp;LEFT(W1893,2))</f>
        <v>PRO20161111SUCA3È</v>
      </c>
      <c r="AC1893" s="162">
        <f>COUNTIF($AB$4:$AB$297,AB1893)</f>
        <v>0</v>
      </c>
      <c r="AD1893" s="162" t="str">
        <f>VLOOKUP(U1893,NIVEAUXADMIN!A:B,2,FALSE)</f>
        <v>HT07</v>
      </c>
      <c r="AE1893" s="162" t="str">
        <f>VLOOKUP(V1893,NIVEAUXADMIN!E:F,2,FALSE)</f>
        <v>HT07733</v>
      </c>
      <c r="AF1893" s="162" t="str">
        <f>VLOOKUP(W1893,NIVEAUXADMIN!I:J,2,FALSE)</f>
        <v>HT07733-03</v>
      </c>
      <c r="AG1893" s="162">
        <f>IF(SUMPRODUCT(($A$4:$A1893=A1893)*($V$4:$V1893=V1893))&gt;1,0,1)</f>
        <v>0</v>
      </c>
    </row>
    <row r="1894" spans="1:33" s="162" customFormat="1" ht="15" customHeight="1">
      <c r="A1894" s="162" t="s">
        <v>2502</v>
      </c>
      <c r="B1894" s="162" t="s">
        <v>2502</v>
      </c>
      <c r="C1894" s="162" t="s">
        <v>34</v>
      </c>
      <c r="D1894" s="162" t="s">
        <v>68</v>
      </c>
      <c r="E1894" s="162" t="s">
        <v>48</v>
      </c>
      <c r="F1894" s="162" t="s">
        <v>16</v>
      </c>
      <c r="G1894" s="162" t="str">
        <f>CHOOSE(MONTH(H1894), "Janvier", "Fevrier", "Mars", "Avril", "Mai", "Juin", "Juillet", "Aout", "Septembre", "Octobre", "Novembre", "Decembre")</f>
        <v>Novembre</v>
      </c>
      <c r="H1894" s="153">
        <v>42685</v>
      </c>
      <c r="I1894" s="155" t="s">
        <v>1051</v>
      </c>
      <c r="J1894" s="73" t="s">
        <v>1052</v>
      </c>
      <c r="K1894" s="73" t="s">
        <v>1063</v>
      </c>
      <c r="L1894" s="72"/>
      <c r="M1894" s="80" t="str">
        <f>IFERROR(VLOOKUP(K1894,REFERENCES!R:S,2,FALSE),"")</f>
        <v>Nombre</v>
      </c>
      <c r="N1894" s="75">
        <v>200</v>
      </c>
      <c r="O1894" s="75"/>
      <c r="P1894" s="75"/>
      <c r="Q1894" s="75"/>
      <c r="R1894" s="79"/>
      <c r="S1894" s="75">
        <v>200</v>
      </c>
      <c r="U1894" s="162" t="s">
        <v>20</v>
      </c>
      <c r="V1894" s="162" t="s">
        <v>514</v>
      </c>
      <c r="W1894" s="86" t="s">
        <v>1700</v>
      </c>
      <c r="AB1894" s="162" t="str">
        <f>UPPER(LEFT(A1894,3)&amp;YEAR(H1894)&amp;MONTH(H1894)&amp;DAY((H1894))&amp;LEFT(U1894,2)&amp;LEFT(V1894,2)&amp;LEFT(W1894,2))</f>
        <v>PRO20161111SUCA5È</v>
      </c>
      <c r="AC1894" s="162">
        <f>COUNTIF($AB$4:$AB$297,AB1894)</f>
        <v>0</v>
      </c>
      <c r="AD1894" s="162" t="str">
        <f>VLOOKUP(U1894,NIVEAUXADMIN!A:B,2,FALSE)</f>
        <v>HT07</v>
      </c>
      <c r="AE1894" s="162" t="str">
        <f>VLOOKUP(V1894,NIVEAUXADMIN!E:F,2,FALSE)</f>
        <v>HT07733</v>
      </c>
      <c r="AF1894" s="162" t="str">
        <f>VLOOKUP(W1894,NIVEAUXADMIN!I:J,2,FALSE)</f>
        <v>HT07733-05</v>
      </c>
      <c r="AG1894" s="162">
        <f>IF(SUMPRODUCT(($A$4:$A1894=A1894)*($V$4:$V1894=V1894))&gt;1,0,1)</f>
        <v>0</v>
      </c>
    </row>
    <row r="1895" spans="1:33" s="162" customFormat="1" ht="15" customHeight="1">
      <c r="A1895" s="162" t="s">
        <v>2502</v>
      </c>
      <c r="B1895" s="162" t="s">
        <v>2502</v>
      </c>
      <c r="C1895" s="162" t="s">
        <v>34</v>
      </c>
      <c r="D1895" s="162" t="s">
        <v>68</v>
      </c>
      <c r="E1895" s="162" t="s">
        <v>48</v>
      </c>
      <c r="F1895" s="162" t="s">
        <v>16</v>
      </c>
      <c r="G1895" s="162" t="str">
        <f>CHOOSE(MONTH(H1895), "Janvier", "Fevrier", "Mars", "Avril", "Mai", "Juin", "Juillet", "Aout", "Septembre", "Octobre", "Novembre", "Decembre")</f>
        <v>Novembre</v>
      </c>
      <c r="H1895" s="153">
        <v>42685</v>
      </c>
      <c r="I1895" s="155" t="s">
        <v>1051</v>
      </c>
      <c r="J1895" s="73" t="s">
        <v>1052</v>
      </c>
      <c r="K1895" s="73" t="s">
        <v>1056</v>
      </c>
      <c r="L1895" s="72"/>
      <c r="M1895" s="80" t="str">
        <f>IFERROR(VLOOKUP(K1895,REFERENCES!R:S,2,FALSE),"")</f>
        <v>Nombre</v>
      </c>
      <c r="N1895" s="75">
        <v>200</v>
      </c>
      <c r="O1895" s="75"/>
      <c r="P1895" s="75"/>
      <c r="Q1895" s="75"/>
      <c r="R1895" s="79"/>
      <c r="S1895" s="75">
        <v>200</v>
      </c>
      <c r="U1895" s="162" t="s">
        <v>20</v>
      </c>
      <c r="V1895" s="162" t="s">
        <v>514</v>
      </c>
      <c r="W1895" s="86" t="s">
        <v>1700</v>
      </c>
      <c r="AB1895" s="162" t="str">
        <f>UPPER(LEFT(A1895,3)&amp;YEAR(H1895)&amp;MONTH(H1895)&amp;DAY((H1895))&amp;LEFT(U1895,2)&amp;LEFT(V1895,2)&amp;LEFT(W1895,2))</f>
        <v>PRO20161111SUCA5È</v>
      </c>
      <c r="AC1895" s="162">
        <f>COUNTIF($AB$4:$AB$297,AB1895)</f>
        <v>0</v>
      </c>
      <c r="AD1895" s="162" t="str">
        <f>VLOOKUP(U1895,NIVEAUXADMIN!A:B,2,FALSE)</f>
        <v>HT07</v>
      </c>
      <c r="AE1895" s="162" t="str">
        <f>VLOOKUP(V1895,NIVEAUXADMIN!E:F,2,FALSE)</f>
        <v>HT07733</v>
      </c>
      <c r="AF1895" s="162" t="str">
        <f>VLOOKUP(W1895,NIVEAUXADMIN!I:J,2,FALSE)</f>
        <v>HT07733-05</v>
      </c>
      <c r="AG1895" s="162">
        <f>IF(SUMPRODUCT(($A$4:$A1895=A1895)*($V$4:$V1895=V1895))&gt;1,0,1)</f>
        <v>0</v>
      </c>
    </row>
    <row r="1896" spans="1:33" s="162" customFormat="1" ht="15" customHeight="1">
      <c r="A1896" s="162" t="s">
        <v>2502</v>
      </c>
      <c r="B1896" s="162" t="s">
        <v>2502</v>
      </c>
      <c r="C1896" s="162" t="s">
        <v>34</v>
      </c>
      <c r="D1896" s="162" t="s">
        <v>68</v>
      </c>
      <c r="E1896" s="162" t="s">
        <v>48</v>
      </c>
      <c r="F1896" s="162" t="s">
        <v>16</v>
      </c>
      <c r="G1896" s="162" t="str">
        <f>CHOOSE(MONTH(H1896), "Janvier", "Fevrier", "Mars", "Avril", "Mai", "Juin", "Juillet", "Aout", "Septembre", "Octobre", "Novembre", "Decembre")</f>
        <v>Novembre</v>
      </c>
      <c r="H1896" s="153">
        <v>42685</v>
      </c>
      <c r="I1896" s="155" t="s">
        <v>1051</v>
      </c>
      <c r="J1896" s="73" t="s">
        <v>1052</v>
      </c>
      <c r="K1896" s="73" t="s">
        <v>1054</v>
      </c>
      <c r="L1896" s="72"/>
      <c r="M1896" s="80" t="str">
        <f>IFERROR(VLOOKUP(K1896,REFERENCES!R:S,2,FALSE),"")</f>
        <v>Nombre</v>
      </c>
      <c r="N1896" s="75">
        <v>200</v>
      </c>
      <c r="O1896" s="75"/>
      <c r="P1896" s="75"/>
      <c r="Q1896" s="75"/>
      <c r="R1896" s="79"/>
      <c r="S1896" s="75">
        <v>200</v>
      </c>
      <c r="U1896" s="162" t="s">
        <v>20</v>
      </c>
      <c r="V1896" s="162" t="s">
        <v>514</v>
      </c>
      <c r="W1896" s="86" t="s">
        <v>1700</v>
      </c>
      <c r="AB1896" s="162" t="str">
        <f>UPPER(LEFT(A1896,3)&amp;YEAR(H1896)&amp;MONTH(H1896)&amp;DAY((H1896))&amp;LEFT(U1896,2)&amp;LEFT(V1896,2)&amp;LEFT(W1896,2))</f>
        <v>PRO20161111SUCA5È</v>
      </c>
      <c r="AC1896" s="162">
        <f>COUNTIF($AB$4:$AB$297,AB1896)</f>
        <v>0</v>
      </c>
      <c r="AD1896" s="162" t="str">
        <f>VLOOKUP(U1896,NIVEAUXADMIN!A:B,2,FALSE)</f>
        <v>HT07</v>
      </c>
      <c r="AE1896" s="162" t="str">
        <f>VLOOKUP(V1896,NIVEAUXADMIN!E:F,2,FALSE)</f>
        <v>HT07733</v>
      </c>
      <c r="AF1896" s="162" t="str">
        <f>VLOOKUP(W1896,NIVEAUXADMIN!I:J,2,FALSE)</f>
        <v>HT07733-05</v>
      </c>
      <c r="AG1896" s="162">
        <f>IF(SUMPRODUCT(($A$4:$A1896=A1896)*($V$4:$V1896=V1896))&gt;1,0,1)</f>
        <v>0</v>
      </c>
    </row>
    <row r="1897" spans="1:33" s="162" customFormat="1" ht="15" customHeight="1">
      <c r="A1897" s="162" t="s">
        <v>2502</v>
      </c>
      <c r="B1897" s="162" t="s">
        <v>2502</v>
      </c>
      <c r="C1897" s="162" t="s">
        <v>34</v>
      </c>
      <c r="D1897" s="162" t="s">
        <v>68</v>
      </c>
      <c r="E1897" s="162" t="s">
        <v>48</v>
      </c>
      <c r="F1897" s="162" t="s">
        <v>16</v>
      </c>
      <c r="G1897" s="162" t="str">
        <f>CHOOSE(MONTH(H1897), "Janvier", "Fevrier", "Mars", "Avril", "Mai", "Juin", "Juillet", "Aout", "Septembre", "Octobre", "Novembre", "Decembre")</f>
        <v>Novembre</v>
      </c>
      <c r="H1897" s="153">
        <v>42685</v>
      </c>
      <c r="I1897" s="155" t="s">
        <v>1051</v>
      </c>
      <c r="J1897" s="73" t="s">
        <v>1052</v>
      </c>
      <c r="K1897" s="73" t="s">
        <v>1063</v>
      </c>
      <c r="L1897" s="72"/>
      <c r="M1897" s="80" t="str">
        <f>IFERROR(VLOOKUP(K1897,REFERENCES!R:S,2,FALSE),"")</f>
        <v>Nombre</v>
      </c>
      <c r="N1897" s="75">
        <v>200</v>
      </c>
      <c r="O1897" s="75"/>
      <c r="P1897" s="75"/>
      <c r="Q1897" s="75"/>
      <c r="R1897" s="79"/>
      <c r="S1897" s="75">
        <v>200</v>
      </c>
      <c r="U1897" s="162" t="s">
        <v>20</v>
      </c>
      <c r="V1897" s="162" t="s">
        <v>514</v>
      </c>
      <c r="W1897" s="86" t="s">
        <v>1655</v>
      </c>
      <c r="AB1897" s="162" t="str">
        <f>UPPER(LEFT(A1897,3)&amp;YEAR(H1897)&amp;MONTH(H1897)&amp;DAY((H1897))&amp;LEFT(U1897,2)&amp;LEFT(V1897,2)&amp;LEFT(W1897,2))</f>
        <v>PRO20161111SUCA4È</v>
      </c>
      <c r="AC1897" s="162">
        <f>COUNTIF($AB$4:$AB$297,AB1897)</f>
        <v>0</v>
      </c>
      <c r="AD1897" s="162" t="str">
        <f>VLOOKUP(U1897,NIVEAUXADMIN!A:B,2,FALSE)</f>
        <v>HT07</v>
      </c>
      <c r="AE1897" s="162" t="str">
        <f>VLOOKUP(V1897,NIVEAUXADMIN!E:F,2,FALSE)</f>
        <v>HT07733</v>
      </c>
      <c r="AF1897" s="162" t="str">
        <f>VLOOKUP(W1897,NIVEAUXADMIN!I:J,2,FALSE)</f>
        <v>HT07733-04</v>
      </c>
      <c r="AG1897" s="162">
        <f>IF(SUMPRODUCT(($A$4:$A1897=A1897)*($V$4:$V1897=V1897))&gt;1,0,1)</f>
        <v>0</v>
      </c>
    </row>
    <row r="1898" spans="1:33" s="162" customFormat="1" ht="15" customHeight="1">
      <c r="A1898" s="162" t="s">
        <v>2502</v>
      </c>
      <c r="B1898" s="162" t="s">
        <v>2502</v>
      </c>
      <c r="C1898" s="162" t="s">
        <v>34</v>
      </c>
      <c r="D1898" s="162" t="s">
        <v>68</v>
      </c>
      <c r="E1898" s="162" t="s">
        <v>48</v>
      </c>
      <c r="F1898" s="162" t="s">
        <v>16</v>
      </c>
      <c r="G1898" s="162" t="str">
        <f>CHOOSE(MONTH(H1898), "Janvier", "Fevrier", "Mars", "Avril", "Mai", "Juin", "Juillet", "Aout", "Septembre", "Octobre", "Novembre", "Decembre")</f>
        <v>Novembre</v>
      </c>
      <c r="H1898" s="153">
        <v>42685</v>
      </c>
      <c r="I1898" s="155" t="s">
        <v>1051</v>
      </c>
      <c r="J1898" s="73" t="s">
        <v>1052</v>
      </c>
      <c r="K1898" s="73" t="s">
        <v>1056</v>
      </c>
      <c r="L1898" s="72"/>
      <c r="M1898" s="80" t="str">
        <f>IFERROR(VLOOKUP(K1898,REFERENCES!R:S,2,FALSE),"")</f>
        <v>Nombre</v>
      </c>
      <c r="N1898" s="75">
        <v>200</v>
      </c>
      <c r="O1898" s="75"/>
      <c r="P1898" s="75"/>
      <c r="Q1898" s="75"/>
      <c r="R1898" s="79"/>
      <c r="S1898" s="75">
        <v>200</v>
      </c>
      <c r="U1898" s="162" t="s">
        <v>20</v>
      </c>
      <c r="V1898" s="162" t="s">
        <v>514</v>
      </c>
      <c r="W1898" s="86" t="s">
        <v>1655</v>
      </c>
      <c r="AB1898" s="162" t="str">
        <f>UPPER(LEFT(A1898,3)&amp;YEAR(H1898)&amp;MONTH(H1898)&amp;DAY((H1898))&amp;LEFT(U1898,2)&amp;LEFT(V1898,2)&amp;LEFT(W1898,2))</f>
        <v>PRO20161111SUCA4È</v>
      </c>
      <c r="AC1898" s="162">
        <f>COUNTIF($AB$4:$AB$297,AB1898)</f>
        <v>0</v>
      </c>
      <c r="AD1898" s="162" t="str">
        <f>VLOOKUP(U1898,NIVEAUXADMIN!A:B,2,FALSE)</f>
        <v>HT07</v>
      </c>
      <c r="AE1898" s="162" t="str">
        <f>VLOOKUP(V1898,NIVEAUXADMIN!E:F,2,FALSE)</f>
        <v>HT07733</v>
      </c>
      <c r="AF1898" s="162" t="str">
        <f>VLOOKUP(W1898,NIVEAUXADMIN!I:J,2,FALSE)</f>
        <v>HT07733-04</v>
      </c>
      <c r="AG1898" s="162">
        <f>IF(SUMPRODUCT(($A$4:$A1898=A1898)*($V$4:$V1898=V1898))&gt;1,0,1)</f>
        <v>0</v>
      </c>
    </row>
    <row r="1899" spans="1:33" s="162" customFormat="1" ht="15" customHeight="1">
      <c r="A1899" s="162" t="s">
        <v>2502</v>
      </c>
      <c r="B1899" s="162" t="s">
        <v>2502</v>
      </c>
      <c r="C1899" s="162" t="s">
        <v>34</v>
      </c>
      <c r="D1899" s="162" t="s">
        <v>68</v>
      </c>
      <c r="E1899" s="162" t="s">
        <v>48</v>
      </c>
      <c r="F1899" s="162" t="s">
        <v>16</v>
      </c>
      <c r="G1899" s="162" t="str">
        <f>CHOOSE(MONTH(H1899), "Janvier", "Fevrier", "Mars", "Avril", "Mai", "Juin", "Juillet", "Aout", "Septembre", "Octobre", "Novembre", "Decembre")</f>
        <v>Novembre</v>
      </c>
      <c r="H1899" s="153">
        <v>42685</v>
      </c>
      <c r="I1899" s="155" t="s">
        <v>1051</v>
      </c>
      <c r="J1899" s="73" t="s">
        <v>1052</v>
      </c>
      <c r="K1899" s="73" t="s">
        <v>1054</v>
      </c>
      <c r="L1899" s="72"/>
      <c r="M1899" s="80" t="str">
        <f>IFERROR(VLOOKUP(K1899,REFERENCES!R:S,2,FALSE),"")</f>
        <v>Nombre</v>
      </c>
      <c r="N1899" s="75">
        <v>200</v>
      </c>
      <c r="O1899" s="75"/>
      <c r="P1899" s="75"/>
      <c r="Q1899" s="75"/>
      <c r="R1899" s="79"/>
      <c r="S1899" s="75">
        <v>200</v>
      </c>
      <c r="U1899" s="162" t="s">
        <v>20</v>
      </c>
      <c r="V1899" s="162" t="s">
        <v>514</v>
      </c>
      <c r="W1899" s="86" t="s">
        <v>1655</v>
      </c>
      <c r="AB1899" s="162" t="str">
        <f>UPPER(LEFT(A1899,3)&amp;YEAR(H1899)&amp;MONTH(H1899)&amp;DAY((H1899))&amp;LEFT(U1899,2)&amp;LEFT(V1899,2)&amp;LEFT(W1899,2))</f>
        <v>PRO20161111SUCA4È</v>
      </c>
      <c r="AC1899" s="162">
        <f>COUNTIF($AB$4:$AB$297,AB1899)</f>
        <v>0</v>
      </c>
      <c r="AD1899" s="162" t="str">
        <f>VLOOKUP(U1899,NIVEAUXADMIN!A:B,2,FALSE)</f>
        <v>HT07</v>
      </c>
      <c r="AE1899" s="162" t="str">
        <f>VLOOKUP(V1899,NIVEAUXADMIN!E:F,2,FALSE)</f>
        <v>HT07733</v>
      </c>
      <c r="AF1899" s="162" t="str">
        <f>VLOOKUP(W1899,NIVEAUXADMIN!I:J,2,FALSE)</f>
        <v>HT07733-04</v>
      </c>
      <c r="AG1899" s="162">
        <f>IF(SUMPRODUCT(($A$4:$A1899=A1899)*($V$4:$V1899=V1899))&gt;1,0,1)</f>
        <v>0</v>
      </c>
    </row>
    <row r="1900" spans="1:33" s="162" customFormat="1" ht="15" customHeight="1">
      <c r="A1900" s="162" t="s">
        <v>2502</v>
      </c>
      <c r="B1900" s="162" t="s">
        <v>2502</v>
      </c>
      <c r="C1900" s="162" t="s">
        <v>34</v>
      </c>
      <c r="D1900" s="162" t="s">
        <v>68</v>
      </c>
      <c r="E1900" s="162" t="s">
        <v>48</v>
      </c>
      <c r="F1900" s="162" t="s">
        <v>16</v>
      </c>
      <c r="G1900" s="162" t="str">
        <f>CHOOSE(MONTH(H1900), "Janvier", "Fevrier", "Mars", "Avril", "Mai", "Juin", "Juillet", "Aout", "Septembre", "Octobre", "Novembre", "Decembre")</f>
        <v>Novembre</v>
      </c>
      <c r="H1900" s="153">
        <v>42685</v>
      </c>
      <c r="I1900" s="155" t="s">
        <v>1051</v>
      </c>
      <c r="J1900" s="73" t="s">
        <v>1052</v>
      </c>
      <c r="K1900" s="73" t="s">
        <v>1063</v>
      </c>
      <c r="L1900" s="72"/>
      <c r="M1900" s="80" t="str">
        <f>IFERROR(VLOOKUP(K1900,REFERENCES!R:S,2,FALSE),"")</f>
        <v>Nombre</v>
      </c>
      <c r="N1900" s="75">
        <v>200</v>
      </c>
      <c r="O1900" s="75"/>
      <c r="P1900" s="75"/>
      <c r="Q1900" s="75"/>
      <c r="R1900" s="79"/>
      <c r="S1900" s="75">
        <v>200</v>
      </c>
      <c r="U1900" s="162" t="s">
        <v>20</v>
      </c>
      <c r="V1900" s="162" t="s">
        <v>514</v>
      </c>
      <c r="W1900" s="86" t="s">
        <v>1489</v>
      </c>
      <c r="X1900" s="162" t="s">
        <v>2504</v>
      </c>
      <c r="AB1900" s="162" t="str">
        <f>UPPER(LEFT(A1900,3)&amp;YEAR(H1900)&amp;MONTH(H1900)&amp;DAY((H1900))&amp;LEFT(U1900,2)&amp;LEFT(V1900,2)&amp;LEFT(W1900,2))</f>
        <v>PRO20161111SUCA2È</v>
      </c>
      <c r="AC1900" s="162">
        <f>COUNTIF($AB$4:$AB$297,AB1900)</f>
        <v>0</v>
      </c>
      <c r="AD1900" s="162" t="str">
        <f>VLOOKUP(U1900,NIVEAUXADMIN!A:B,2,FALSE)</f>
        <v>HT07</v>
      </c>
      <c r="AE1900" s="162" t="str">
        <f>VLOOKUP(V1900,NIVEAUXADMIN!E:F,2,FALSE)</f>
        <v>HT07733</v>
      </c>
      <c r="AF1900" s="162" t="str">
        <f>VLOOKUP(W1900,NIVEAUXADMIN!I:J,2,FALSE)</f>
        <v>HT07733-02</v>
      </c>
      <c r="AG1900" s="162">
        <f>IF(SUMPRODUCT(($A$4:$A1900=A1900)*($V$4:$V1900=V1900))&gt;1,0,1)</f>
        <v>0</v>
      </c>
    </row>
    <row r="1901" spans="1:33" s="162" customFormat="1" ht="15" customHeight="1">
      <c r="A1901" s="162" t="s">
        <v>2502</v>
      </c>
      <c r="B1901" s="162" t="s">
        <v>2502</v>
      </c>
      <c r="C1901" s="162" t="s">
        <v>34</v>
      </c>
      <c r="D1901" s="162" t="s">
        <v>68</v>
      </c>
      <c r="E1901" s="162" t="s">
        <v>48</v>
      </c>
      <c r="F1901" s="162" t="s">
        <v>16</v>
      </c>
      <c r="G1901" s="162" t="str">
        <f>CHOOSE(MONTH(H1901), "Janvier", "Fevrier", "Mars", "Avril", "Mai", "Juin", "Juillet", "Aout", "Septembre", "Octobre", "Novembre", "Decembre")</f>
        <v>Novembre</v>
      </c>
      <c r="H1901" s="153">
        <v>42685</v>
      </c>
      <c r="I1901" s="155" t="s">
        <v>1051</v>
      </c>
      <c r="J1901" s="73" t="s">
        <v>1052</v>
      </c>
      <c r="K1901" s="73" t="s">
        <v>1056</v>
      </c>
      <c r="L1901" s="72"/>
      <c r="M1901" s="80" t="str">
        <f>IFERROR(VLOOKUP(K1901,REFERENCES!R:S,2,FALSE),"")</f>
        <v>Nombre</v>
      </c>
      <c r="N1901" s="75">
        <v>200</v>
      </c>
      <c r="O1901" s="75"/>
      <c r="P1901" s="75"/>
      <c r="Q1901" s="75"/>
      <c r="R1901" s="79"/>
      <c r="S1901" s="75">
        <v>200</v>
      </c>
      <c r="U1901" s="162" t="s">
        <v>20</v>
      </c>
      <c r="V1901" s="162" t="s">
        <v>514</v>
      </c>
      <c r="W1901" s="86" t="s">
        <v>1489</v>
      </c>
      <c r="X1901" s="162" t="s">
        <v>2504</v>
      </c>
      <c r="AB1901" s="162" t="str">
        <f>UPPER(LEFT(A1901,3)&amp;YEAR(H1901)&amp;MONTH(H1901)&amp;DAY((H1901))&amp;LEFT(U1901,2)&amp;LEFT(V1901,2)&amp;LEFT(W1901,2))</f>
        <v>PRO20161111SUCA2È</v>
      </c>
      <c r="AC1901" s="162">
        <f>COUNTIF($AB$4:$AB$297,AB1901)</f>
        <v>0</v>
      </c>
      <c r="AD1901" s="162" t="str">
        <f>VLOOKUP(U1901,NIVEAUXADMIN!A:B,2,FALSE)</f>
        <v>HT07</v>
      </c>
      <c r="AE1901" s="162" t="str">
        <f>VLOOKUP(V1901,NIVEAUXADMIN!E:F,2,FALSE)</f>
        <v>HT07733</v>
      </c>
      <c r="AF1901" s="162" t="str">
        <f>VLOOKUP(W1901,NIVEAUXADMIN!I:J,2,FALSE)</f>
        <v>HT07733-02</v>
      </c>
      <c r="AG1901" s="162">
        <f>IF(SUMPRODUCT(($A$4:$A1901=A1901)*($V$4:$V1901=V1901))&gt;1,0,1)</f>
        <v>0</v>
      </c>
    </row>
    <row r="1902" spans="1:33" s="162" customFormat="1" ht="15" customHeight="1">
      <c r="A1902" s="162" t="s">
        <v>2502</v>
      </c>
      <c r="B1902" s="162" t="s">
        <v>2502</v>
      </c>
      <c r="C1902" s="162" t="s">
        <v>34</v>
      </c>
      <c r="D1902" s="162" t="s">
        <v>68</v>
      </c>
      <c r="E1902" s="162" t="s">
        <v>48</v>
      </c>
      <c r="F1902" s="162" t="s">
        <v>16</v>
      </c>
      <c r="G1902" s="162" t="str">
        <f>CHOOSE(MONTH(H1902), "Janvier", "Fevrier", "Mars", "Avril", "Mai", "Juin", "Juillet", "Aout", "Septembre", "Octobre", "Novembre", "Decembre")</f>
        <v>Novembre</v>
      </c>
      <c r="H1902" s="153">
        <v>42685</v>
      </c>
      <c r="I1902" s="155" t="s">
        <v>1051</v>
      </c>
      <c r="J1902" s="73" t="s">
        <v>1052</v>
      </c>
      <c r="K1902" s="73" t="s">
        <v>1054</v>
      </c>
      <c r="L1902" s="72"/>
      <c r="M1902" s="80" t="str">
        <f>IFERROR(VLOOKUP(K1902,REFERENCES!R:S,2,FALSE),"")</f>
        <v>Nombre</v>
      </c>
      <c r="N1902" s="75">
        <v>200</v>
      </c>
      <c r="O1902" s="75"/>
      <c r="P1902" s="75"/>
      <c r="Q1902" s="75"/>
      <c r="R1902" s="79"/>
      <c r="S1902" s="75">
        <v>200</v>
      </c>
      <c r="U1902" s="162" t="s">
        <v>20</v>
      </c>
      <c r="V1902" s="162" t="s">
        <v>514</v>
      </c>
      <c r="W1902" s="86" t="s">
        <v>1489</v>
      </c>
      <c r="X1902" s="162" t="s">
        <v>2504</v>
      </c>
      <c r="AB1902" s="162" t="str">
        <f>UPPER(LEFT(A1902,3)&amp;YEAR(H1902)&amp;MONTH(H1902)&amp;DAY((H1902))&amp;LEFT(U1902,2)&amp;LEFT(V1902,2)&amp;LEFT(W1902,2))</f>
        <v>PRO20161111SUCA2È</v>
      </c>
      <c r="AC1902" s="162">
        <f>COUNTIF($AB$4:$AB$297,AB1902)</f>
        <v>0</v>
      </c>
      <c r="AD1902" s="162" t="str">
        <f>VLOOKUP(U1902,NIVEAUXADMIN!A:B,2,FALSE)</f>
        <v>HT07</v>
      </c>
      <c r="AE1902" s="162" t="str">
        <f>VLOOKUP(V1902,NIVEAUXADMIN!E:F,2,FALSE)</f>
        <v>HT07733</v>
      </c>
      <c r="AF1902" s="162" t="str">
        <f>VLOOKUP(W1902,NIVEAUXADMIN!I:J,2,FALSE)</f>
        <v>HT07733-02</v>
      </c>
      <c r="AG1902" s="162">
        <f>IF(SUMPRODUCT(($A$4:$A1902=A1902)*($V$4:$V1902=V1902))&gt;1,0,1)</f>
        <v>0</v>
      </c>
    </row>
    <row r="1903" spans="1:33" s="162" customFormat="1" ht="15" customHeight="1">
      <c r="A1903" s="162" t="s">
        <v>2513</v>
      </c>
      <c r="B1903" s="162" t="s">
        <v>2513</v>
      </c>
      <c r="C1903" s="162" t="s">
        <v>34</v>
      </c>
      <c r="D1903" s="162" t="s">
        <v>68</v>
      </c>
      <c r="E1903" s="162" t="s">
        <v>48</v>
      </c>
      <c r="F1903" s="162" t="s">
        <v>16</v>
      </c>
      <c r="G1903" s="162" t="str">
        <f>CHOOSE(MONTH(H1903), "Janvier", "Fevrier", "Mars", "Avril", "Mai", "Juin", "Juillet", "Aout", "Septembre", "Octobre", "Novembre", "Decembre")</f>
        <v>Decembre</v>
      </c>
      <c r="H1903" s="153">
        <v>42713</v>
      </c>
      <c r="I1903" s="84" t="s">
        <v>1049</v>
      </c>
      <c r="J1903" s="162" t="s">
        <v>1053</v>
      </c>
      <c r="K1903" s="162" t="s">
        <v>1048</v>
      </c>
      <c r="L1903" s="72" t="s">
        <v>2495</v>
      </c>
      <c r="M1903" s="80" t="str">
        <f>IFERROR(VLOOKUP(K1903,REFERENCES!R:S,2,FALSE),"")</f>
        <v>Nombre</v>
      </c>
      <c r="N1903" s="75">
        <v>1012</v>
      </c>
      <c r="O1903" s="75"/>
      <c r="P1903" s="75"/>
      <c r="Q1903" s="75"/>
      <c r="R1903" s="79"/>
      <c r="S1903" s="75">
        <v>1012</v>
      </c>
      <c r="U1903" s="162" t="s">
        <v>20</v>
      </c>
      <c r="V1903" s="162" t="s">
        <v>539</v>
      </c>
      <c r="W1903" s="86" t="s">
        <v>1690</v>
      </c>
      <c r="X1903" s="162" t="s">
        <v>2605</v>
      </c>
      <c r="AB1903" s="162" t="str">
        <f>UPPER(LEFT(A1903,3)&amp;YEAR(H1903)&amp;MONTH(H1903)&amp;DAY((H1903))&amp;LEFT(U1903,2)&amp;LEFT(V1903,2)&amp;LEFT(W1903,2))</f>
        <v>REU2016129SUPO5È</v>
      </c>
      <c r="AC1903" s="162">
        <f>COUNTIF($AB$4:$AB$297,AB1903)</f>
        <v>0</v>
      </c>
      <c r="AD1903" s="162" t="str">
        <f>VLOOKUP(U1903,NIVEAUXADMIN!A:B,2,FALSE)</f>
        <v>HT07</v>
      </c>
      <c r="AE1903" s="162" t="str">
        <f>VLOOKUP(V1903,NIVEAUXADMIN!E:F,2,FALSE)</f>
        <v>HT07721</v>
      </c>
      <c r="AF1903" s="162" t="str">
        <f>VLOOKUP(W1903,NIVEAUXADMIN!I:J,2,FALSE)</f>
        <v>HT07721-02</v>
      </c>
      <c r="AG1903" s="162">
        <f>IF(SUMPRODUCT(($A$4:$A1903=A1903)*($V$4:$V1903=V1903))&gt;1,0,1)</f>
        <v>1</v>
      </c>
    </row>
    <row r="1904" spans="1:33" s="162" customFormat="1" ht="15" customHeight="1">
      <c r="A1904" s="162" t="s">
        <v>2513</v>
      </c>
      <c r="B1904" s="162" t="s">
        <v>2513</v>
      </c>
      <c r="C1904" s="162" t="s">
        <v>34</v>
      </c>
      <c r="D1904" s="162" t="s">
        <v>68</v>
      </c>
      <c r="E1904" s="162" t="s">
        <v>48</v>
      </c>
      <c r="F1904" s="162" t="s">
        <v>16</v>
      </c>
      <c r="G1904" s="162" t="str">
        <f>CHOOSE(MONTH(H1904), "Janvier", "Fevrier", "Mars", "Avril", "Mai", "Juin", "Juillet", "Aout", "Septembre", "Octobre", "Novembre", "Decembre")</f>
        <v>Decembre</v>
      </c>
      <c r="H1904" s="153">
        <v>42713</v>
      </c>
      <c r="I1904" s="84" t="s">
        <v>1051</v>
      </c>
      <c r="J1904" s="162" t="s">
        <v>1052</v>
      </c>
      <c r="K1904" s="162" t="s">
        <v>1054</v>
      </c>
      <c r="L1904" s="72" t="s">
        <v>2495</v>
      </c>
      <c r="M1904" s="80" t="str">
        <f>IFERROR(VLOOKUP(K1904,REFERENCES!R:S,2,FALSE),"")</f>
        <v>Nombre</v>
      </c>
      <c r="N1904" s="75">
        <v>1012</v>
      </c>
      <c r="O1904" s="75"/>
      <c r="P1904" s="75"/>
      <c r="Q1904" s="75"/>
      <c r="R1904" s="79"/>
      <c r="S1904" s="75">
        <v>1012</v>
      </c>
      <c r="U1904" s="162" t="s">
        <v>20</v>
      </c>
      <c r="V1904" s="162" t="s">
        <v>539</v>
      </c>
      <c r="W1904" s="86" t="s">
        <v>1690</v>
      </c>
      <c r="X1904" s="162" t="s">
        <v>2605</v>
      </c>
      <c r="AB1904" s="162" t="str">
        <f>UPPER(LEFT(A1904,3)&amp;YEAR(H1904)&amp;MONTH(H1904)&amp;DAY((H1904))&amp;LEFT(U1904,2)&amp;LEFT(V1904,2)&amp;LEFT(W1904,2))</f>
        <v>REU2016129SUPO5È</v>
      </c>
      <c r="AC1904" s="162">
        <f>COUNTIF($AB$4:$AB$297,AB1904)</f>
        <v>0</v>
      </c>
      <c r="AD1904" s="162" t="str">
        <f>VLOOKUP(U1904,NIVEAUXADMIN!A:B,2,FALSE)</f>
        <v>HT07</v>
      </c>
      <c r="AE1904" s="162" t="str">
        <f>VLOOKUP(V1904,NIVEAUXADMIN!E:F,2,FALSE)</f>
        <v>HT07721</v>
      </c>
      <c r="AF1904" s="162" t="str">
        <f>VLOOKUP(W1904,NIVEAUXADMIN!I:J,2,FALSE)</f>
        <v>HT07721-02</v>
      </c>
      <c r="AG1904" s="162">
        <f>IF(SUMPRODUCT(($A$4:$A1904=A1904)*($V$4:$V1904=V1904))&gt;1,0,1)</f>
        <v>0</v>
      </c>
    </row>
    <row r="1905" spans="1:33" s="162" customFormat="1" ht="15" customHeight="1">
      <c r="A1905" s="162" t="s">
        <v>2513</v>
      </c>
      <c r="B1905" s="162" t="s">
        <v>2513</v>
      </c>
      <c r="C1905" s="162" t="s">
        <v>34</v>
      </c>
      <c r="D1905" s="162" t="s">
        <v>68</v>
      </c>
      <c r="E1905" s="162" t="s">
        <v>48</v>
      </c>
      <c r="F1905" s="162" t="s">
        <v>16</v>
      </c>
      <c r="G1905" s="162" t="str">
        <f>CHOOSE(MONTH(H1905), "Janvier", "Fevrier", "Mars", "Avril", "Mai", "Juin", "Juillet", "Aout", "Septembre", "Octobre", "Novembre", "Decembre")</f>
        <v>Decembre</v>
      </c>
      <c r="H1905" s="153">
        <v>42713</v>
      </c>
      <c r="I1905" s="84" t="s">
        <v>1051</v>
      </c>
      <c r="J1905" s="162" t="s">
        <v>1052</v>
      </c>
      <c r="K1905" s="162" t="s">
        <v>1063</v>
      </c>
      <c r="L1905" s="72" t="s">
        <v>2498</v>
      </c>
      <c r="M1905" s="80" t="str">
        <f>IFERROR(VLOOKUP(K1905,REFERENCES!R:S,2,FALSE),"")</f>
        <v>Nombre</v>
      </c>
      <c r="N1905" s="75">
        <v>1012</v>
      </c>
      <c r="O1905" s="75"/>
      <c r="P1905" s="75"/>
      <c r="Q1905" s="75"/>
      <c r="R1905" s="79"/>
      <c r="S1905" s="75">
        <v>1012</v>
      </c>
      <c r="U1905" s="162" t="s">
        <v>20</v>
      </c>
      <c r="V1905" s="162" t="s">
        <v>539</v>
      </c>
      <c r="W1905" s="86" t="s">
        <v>1690</v>
      </c>
      <c r="X1905" s="162" t="s">
        <v>2605</v>
      </c>
      <c r="AB1905" s="162" t="str">
        <f>UPPER(LEFT(A1905,3)&amp;YEAR(H1905)&amp;MONTH(H1905)&amp;DAY((H1905))&amp;LEFT(U1905,2)&amp;LEFT(V1905,2)&amp;LEFT(W1905,2))</f>
        <v>REU2016129SUPO5È</v>
      </c>
      <c r="AC1905" s="162">
        <f>COUNTIF($AB$4:$AB$297,AB1905)</f>
        <v>0</v>
      </c>
      <c r="AD1905" s="162" t="str">
        <f>VLOOKUP(U1905,NIVEAUXADMIN!A:B,2,FALSE)</f>
        <v>HT07</v>
      </c>
      <c r="AE1905" s="162" t="str">
        <f>VLOOKUP(V1905,NIVEAUXADMIN!E:F,2,FALSE)</f>
        <v>HT07721</v>
      </c>
      <c r="AF1905" s="162" t="str">
        <f>VLOOKUP(W1905,NIVEAUXADMIN!I:J,2,FALSE)</f>
        <v>HT07721-02</v>
      </c>
      <c r="AG1905" s="162">
        <f>IF(SUMPRODUCT(($A$4:$A1905=A1905)*($V$4:$V1905=V1905))&gt;1,0,1)</f>
        <v>0</v>
      </c>
    </row>
    <row r="1906" spans="1:33" s="162" customFormat="1" ht="15" customHeight="1">
      <c r="A1906" s="162" t="s">
        <v>2513</v>
      </c>
      <c r="B1906" s="162" t="s">
        <v>2513</v>
      </c>
      <c r="C1906" s="162" t="s">
        <v>34</v>
      </c>
      <c r="D1906" s="162" t="s">
        <v>68</v>
      </c>
      <c r="E1906" s="162" t="s">
        <v>48</v>
      </c>
      <c r="F1906" s="162" t="s">
        <v>16</v>
      </c>
      <c r="G1906" s="162" t="str">
        <f>CHOOSE(MONTH(H1906), "Janvier", "Fevrier", "Mars", "Avril", "Mai", "Juin", "Juillet", "Aout", "Septembre", "Octobre", "Novembre", "Decembre")</f>
        <v>Decembre</v>
      </c>
      <c r="H1906" s="153">
        <v>42713</v>
      </c>
      <c r="I1906" s="84" t="s">
        <v>1051</v>
      </c>
      <c r="J1906" s="162" t="s">
        <v>1052</v>
      </c>
      <c r="K1906" s="162" t="s">
        <v>1062</v>
      </c>
      <c r="L1906" s="72" t="s">
        <v>2496</v>
      </c>
      <c r="M1906" s="80" t="str">
        <f>IFERROR(VLOOKUP(K1906,REFERENCES!R:S,2,FALSE),"")</f>
        <v>Nombre</v>
      </c>
      <c r="N1906" s="75">
        <v>1012</v>
      </c>
      <c r="O1906" s="75"/>
      <c r="P1906" s="75"/>
      <c r="Q1906" s="75"/>
      <c r="R1906" s="79"/>
      <c r="S1906" s="75">
        <v>1012</v>
      </c>
      <c r="U1906" s="162" t="s">
        <v>20</v>
      </c>
      <c r="V1906" s="162" t="s">
        <v>539</v>
      </c>
      <c r="W1906" s="86" t="s">
        <v>1690</v>
      </c>
      <c r="X1906" s="162" t="s">
        <v>2605</v>
      </c>
      <c r="AB1906" s="162" t="str">
        <f>UPPER(LEFT(A1906,3)&amp;YEAR(H1906)&amp;MONTH(H1906)&amp;DAY((H1906))&amp;LEFT(U1906,2)&amp;LEFT(V1906,2)&amp;LEFT(W1906,2))</f>
        <v>REU2016129SUPO5È</v>
      </c>
      <c r="AC1906" s="162">
        <f>COUNTIF($AB$4:$AB$297,AB1906)</f>
        <v>0</v>
      </c>
      <c r="AD1906" s="162" t="str">
        <f>VLOOKUP(U1906,NIVEAUXADMIN!A:B,2,FALSE)</f>
        <v>HT07</v>
      </c>
      <c r="AE1906" s="162" t="str">
        <f>VLOOKUP(V1906,NIVEAUXADMIN!E:F,2,FALSE)</f>
        <v>HT07721</v>
      </c>
      <c r="AF1906" s="162" t="str">
        <f>VLOOKUP(W1906,NIVEAUXADMIN!I:J,2,FALSE)</f>
        <v>HT07721-02</v>
      </c>
      <c r="AG1906" s="162">
        <f>IF(SUMPRODUCT(($A$4:$A1906=A1906)*($V$4:$V1906=V1906))&gt;1,0,1)</f>
        <v>0</v>
      </c>
    </row>
    <row r="1907" spans="1:33" s="162" customFormat="1" ht="15" customHeight="1">
      <c r="A1907" s="162" t="s">
        <v>2513</v>
      </c>
      <c r="B1907" s="162" t="s">
        <v>2513</v>
      </c>
      <c r="C1907" s="162" t="s">
        <v>34</v>
      </c>
      <c r="D1907" s="162" t="s">
        <v>68</v>
      </c>
      <c r="E1907" s="162" t="s">
        <v>48</v>
      </c>
      <c r="F1907" s="162" t="s">
        <v>16</v>
      </c>
      <c r="G1907" s="162" t="str">
        <f>CHOOSE(MONTH(H1907), "Janvier", "Fevrier", "Mars", "Avril", "Mai", "Juin", "Juillet", "Aout", "Septembre", "Octobre", "Novembre", "Decembre")</f>
        <v>Decembre</v>
      </c>
      <c r="H1907" s="153">
        <v>42713</v>
      </c>
      <c r="I1907" s="84" t="s">
        <v>1049</v>
      </c>
      <c r="J1907" s="162" t="s">
        <v>1053</v>
      </c>
      <c r="K1907" s="162" t="s">
        <v>1048</v>
      </c>
      <c r="L1907" s="72" t="s">
        <v>2495</v>
      </c>
      <c r="M1907" s="80" t="str">
        <f>IFERROR(VLOOKUP(K1907,REFERENCES!R:S,2,FALSE),"")</f>
        <v>Nombre</v>
      </c>
      <c r="N1907" s="75">
        <v>1500</v>
      </c>
      <c r="O1907" s="75"/>
      <c r="P1907" s="75"/>
      <c r="Q1907" s="75"/>
      <c r="R1907" s="79"/>
      <c r="S1907" s="75">
        <v>1500</v>
      </c>
      <c r="U1907" s="162" t="s">
        <v>20</v>
      </c>
      <c r="V1907" s="162" t="s">
        <v>545</v>
      </c>
      <c r="W1907" s="86" t="s">
        <v>1608</v>
      </c>
      <c r="X1907" s="162" t="s">
        <v>2604</v>
      </c>
      <c r="AB1907" s="162" t="str">
        <f>UPPER(LEFT(A1907,3)&amp;YEAR(H1907)&amp;MONTH(H1907)&amp;DAY((H1907))&amp;LEFT(U1907,2)&amp;LEFT(V1907,2)&amp;LEFT(W1907,2))</f>
        <v>REU2016129SUST3È</v>
      </c>
      <c r="AC1907" s="162">
        <f>COUNTIF($AB$4:$AB$297,AB1907)</f>
        <v>0</v>
      </c>
      <c r="AD1907" s="162" t="str">
        <f>VLOOKUP(U1907,NIVEAUXADMIN!A:B,2,FALSE)</f>
        <v>HT07</v>
      </c>
      <c r="AE1907" s="162" t="str">
        <f>VLOOKUP(V1907,NIVEAUXADMIN!E:F,2,FALSE)</f>
        <v>HT07722</v>
      </c>
      <c r="AF1907" s="162" t="str">
        <f>VLOOKUP(W1907,NIVEAUXADMIN!I:J,2,FALSE)</f>
        <v>HT07722-03</v>
      </c>
      <c r="AG1907" s="162">
        <f>IF(SUMPRODUCT(($A$4:$A1907=A1907)*($V$4:$V1907=V1907))&gt;1,0,1)</f>
        <v>1</v>
      </c>
    </row>
    <row r="1908" spans="1:33" s="162" customFormat="1" ht="15" customHeight="1">
      <c r="A1908" s="162" t="s">
        <v>2513</v>
      </c>
      <c r="B1908" s="162" t="s">
        <v>2513</v>
      </c>
      <c r="C1908" s="162" t="s">
        <v>34</v>
      </c>
      <c r="D1908" s="162" t="s">
        <v>68</v>
      </c>
      <c r="E1908" s="162" t="s">
        <v>48</v>
      </c>
      <c r="F1908" s="162" t="s">
        <v>16</v>
      </c>
      <c r="G1908" s="162" t="str">
        <f>CHOOSE(MONTH(H1908), "Janvier", "Fevrier", "Mars", "Avril", "Mai", "Juin", "Juillet", "Aout", "Septembre", "Octobre", "Novembre", "Decembre")</f>
        <v>Decembre</v>
      </c>
      <c r="H1908" s="153">
        <v>42713</v>
      </c>
      <c r="I1908" s="84" t="s">
        <v>1051</v>
      </c>
      <c r="J1908" s="162" t="s">
        <v>1052</v>
      </c>
      <c r="K1908" s="162" t="s">
        <v>1054</v>
      </c>
      <c r="L1908" s="72" t="s">
        <v>2495</v>
      </c>
      <c r="M1908" s="80" t="str">
        <f>IFERROR(VLOOKUP(K1908,REFERENCES!R:S,2,FALSE),"")</f>
        <v>Nombre</v>
      </c>
      <c r="N1908" s="75">
        <v>1500</v>
      </c>
      <c r="O1908" s="75"/>
      <c r="P1908" s="75"/>
      <c r="Q1908" s="75"/>
      <c r="R1908" s="79"/>
      <c r="S1908" s="75">
        <v>1500</v>
      </c>
      <c r="U1908" s="162" t="s">
        <v>20</v>
      </c>
      <c r="V1908" s="162" t="s">
        <v>545</v>
      </c>
      <c r="W1908" s="86" t="s">
        <v>1608</v>
      </c>
      <c r="X1908" s="162" t="s">
        <v>2604</v>
      </c>
      <c r="AB1908" s="162" t="str">
        <f>UPPER(LEFT(A1908,3)&amp;YEAR(H1908)&amp;MONTH(H1908)&amp;DAY((H1908))&amp;LEFT(U1908,2)&amp;LEFT(V1908,2)&amp;LEFT(W1908,2))</f>
        <v>REU2016129SUST3È</v>
      </c>
      <c r="AC1908" s="162">
        <f>COUNTIF($AB$4:$AB$297,AB1908)</f>
        <v>0</v>
      </c>
      <c r="AD1908" s="162" t="str">
        <f>VLOOKUP(U1908,NIVEAUXADMIN!A:B,2,FALSE)</f>
        <v>HT07</v>
      </c>
      <c r="AE1908" s="162" t="str">
        <f>VLOOKUP(V1908,NIVEAUXADMIN!E:F,2,FALSE)</f>
        <v>HT07722</v>
      </c>
      <c r="AF1908" s="162" t="str">
        <f>VLOOKUP(W1908,NIVEAUXADMIN!I:J,2,FALSE)</f>
        <v>HT07722-03</v>
      </c>
      <c r="AG1908" s="162">
        <f>IF(SUMPRODUCT(($A$4:$A1908=A1908)*($V$4:$V1908=V1908))&gt;1,0,1)</f>
        <v>0</v>
      </c>
    </row>
    <row r="1909" spans="1:33" s="162" customFormat="1" ht="15" customHeight="1">
      <c r="A1909" s="162" t="s">
        <v>2513</v>
      </c>
      <c r="B1909" s="162" t="s">
        <v>2513</v>
      </c>
      <c r="C1909" s="162" t="s">
        <v>34</v>
      </c>
      <c r="D1909" s="162" t="s">
        <v>68</v>
      </c>
      <c r="E1909" s="162" t="s">
        <v>48</v>
      </c>
      <c r="F1909" s="162" t="s">
        <v>16</v>
      </c>
      <c r="G1909" s="162" t="str">
        <f>CHOOSE(MONTH(H1909), "Janvier", "Fevrier", "Mars", "Avril", "Mai", "Juin", "Juillet", "Aout", "Septembre", "Octobre", "Novembre", "Decembre")</f>
        <v>Decembre</v>
      </c>
      <c r="H1909" s="153">
        <v>42713</v>
      </c>
      <c r="I1909" s="84" t="s">
        <v>1051</v>
      </c>
      <c r="J1909" s="162" t="s">
        <v>1052</v>
      </c>
      <c r="K1909" s="162" t="s">
        <v>1063</v>
      </c>
      <c r="L1909" s="72" t="s">
        <v>2498</v>
      </c>
      <c r="M1909" s="80" t="str">
        <f>IFERROR(VLOOKUP(K1909,REFERENCES!R:S,2,FALSE),"")</f>
        <v>Nombre</v>
      </c>
      <c r="N1909" s="75">
        <v>1500</v>
      </c>
      <c r="O1909" s="75"/>
      <c r="P1909" s="75"/>
      <c r="Q1909" s="75"/>
      <c r="R1909" s="79"/>
      <c r="S1909" s="75">
        <v>1500</v>
      </c>
      <c r="U1909" s="162" t="s">
        <v>20</v>
      </c>
      <c r="V1909" s="162" t="s">
        <v>545</v>
      </c>
      <c r="W1909" s="86" t="s">
        <v>1608</v>
      </c>
      <c r="X1909" s="162" t="s">
        <v>2604</v>
      </c>
      <c r="AB1909" s="162" t="str">
        <f>UPPER(LEFT(A1909,3)&amp;YEAR(H1909)&amp;MONTH(H1909)&amp;DAY((H1909))&amp;LEFT(U1909,2)&amp;LEFT(V1909,2)&amp;LEFT(W1909,2))</f>
        <v>REU2016129SUST3È</v>
      </c>
      <c r="AC1909" s="162">
        <f>COUNTIF($AB$4:$AB$297,AB1909)</f>
        <v>0</v>
      </c>
      <c r="AD1909" s="162" t="str">
        <f>VLOOKUP(U1909,NIVEAUXADMIN!A:B,2,FALSE)</f>
        <v>HT07</v>
      </c>
      <c r="AE1909" s="162" t="str">
        <f>VLOOKUP(V1909,NIVEAUXADMIN!E:F,2,FALSE)</f>
        <v>HT07722</v>
      </c>
      <c r="AF1909" s="162" t="str">
        <f>VLOOKUP(W1909,NIVEAUXADMIN!I:J,2,FALSE)</f>
        <v>HT07722-03</v>
      </c>
      <c r="AG1909" s="162">
        <f>IF(SUMPRODUCT(($A$4:$A1909=A1909)*($V$4:$V1909=V1909))&gt;1,0,1)</f>
        <v>0</v>
      </c>
    </row>
    <row r="1910" spans="1:33" s="162" customFormat="1" ht="15" customHeight="1">
      <c r="A1910" s="162" t="s">
        <v>2513</v>
      </c>
      <c r="B1910" s="162" t="s">
        <v>2513</v>
      </c>
      <c r="C1910" s="162" t="s">
        <v>34</v>
      </c>
      <c r="D1910" s="162" t="s">
        <v>68</v>
      </c>
      <c r="E1910" s="162" t="s">
        <v>48</v>
      </c>
      <c r="F1910" s="162" t="s">
        <v>16</v>
      </c>
      <c r="G1910" s="162" t="str">
        <f>CHOOSE(MONTH(H1910), "Janvier", "Fevrier", "Mars", "Avril", "Mai", "Juin", "Juillet", "Aout", "Septembre", "Octobre", "Novembre", "Decembre")</f>
        <v>Decembre</v>
      </c>
      <c r="H1910" s="153">
        <v>42713</v>
      </c>
      <c r="I1910" s="84" t="s">
        <v>1051</v>
      </c>
      <c r="J1910" s="162" t="s">
        <v>1052</v>
      </c>
      <c r="K1910" s="162" t="s">
        <v>1062</v>
      </c>
      <c r="L1910" s="72" t="s">
        <v>2496</v>
      </c>
      <c r="M1910" s="80" t="str">
        <f>IFERROR(VLOOKUP(K1910,REFERENCES!R:S,2,FALSE),"")</f>
        <v>Nombre</v>
      </c>
      <c r="N1910" s="75">
        <v>1500</v>
      </c>
      <c r="O1910" s="75"/>
      <c r="P1910" s="75"/>
      <c r="Q1910" s="75"/>
      <c r="R1910" s="79"/>
      <c r="S1910" s="75">
        <v>1500</v>
      </c>
      <c r="U1910" s="162" t="s">
        <v>20</v>
      </c>
      <c r="V1910" s="162" t="s">
        <v>545</v>
      </c>
      <c r="W1910" s="86" t="s">
        <v>1608</v>
      </c>
      <c r="X1910" s="162" t="s">
        <v>2604</v>
      </c>
      <c r="AB1910" s="162" t="str">
        <f>UPPER(LEFT(A1910,3)&amp;YEAR(H1910)&amp;MONTH(H1910)&amp;DAY((H1910))&amp;LEFT(U1910,2)&amp;LEFT(V1910,2)&amp;LEFT(W1910,2))</f>
        <v>REU2016129SUST3È</v>
      </c>
      <c r="AC1910" s="162">
        <f>COUNTIF($AB$4:$AB$297,AB1910)</f>
        <v>0</v>
      </c>
      <c r="AD1910" s="162" t="str">
        <f>VLOOKUP(U1910,NIVEAUXADMIN!A:B,2,FALSE)</f>
        <v>HT07</v>
      </c>
      <c r="AE1910" s="162" t="str">
        <f>VLOOKUP(V1910,NIVEAUXADMIN!E:F,2,FALSE)</f>
        <v>HT07722</v>
      </c>
      <c r="AF1910" s="162" t="str">
        <f>VLOOKUP(W1910,NIVEAUXADMIN!I:J,2,FALSE)</f>
        <v>HT07722-03</v>
      </c>
      <c r="AG1910" s="162">
        <f>IF(SUMPRODUCT(($A$4:$A1910=A1910)*($V$4:$V1910=V1910))&gt;1,0,1)</f>
        <v>0</v>
      </c>
    </row>
    <row r="1911" spans="1:33" s="162" customFormat="1" ht="15" customHeight="1">
      <c r="A1911" s="162" t="s">
        <v>2714</v>
      </c>
      <c r="B1911" s="162" t="s">
        <v>2714</v>
      </c>
      <c r="C1911" s="162" t="s">
        <v>26</v>
      </c>
      <c r="F1911" s="162" t="s">
        <v>16</v>
      </c>
      <c r="G1911" s="162" t="str">
        <f>CHOOSE(MONTH(H1911), "Janvier", "Fevrier", "Mars", "Avril", "Mai", "Juin", "Juillet", "Aout", "Septembre", "Octobre", "Novembre", "Decembre")</f>
        <v>Octobre</v>
      </c>
      <c r="H1911" s="153">
        <v>42650</v>
      </c>
      <c r="I1911" s="84" t="s">
        <v>1049</v>
      </c>
      <c r="J1911" s="162" t="s">
        <v>1053</v>
      </c>
      <c r="K1911" s="162" t="s">
        <v>1048</v>
      </c>
      <c r="L1911" s="72"/>
      <c r="M1911" s="80" t="str">
        <f>IFERROR(VLOOKUP(K1911,REFERENCES!R:S,2,FALSE),"")</f>
        <v>Nombre</v>
      </c>
      <c r="N1911" s="154">
        <v>17</v>
      </c>
      <c r="O1911" s="75"/>
      <c r="P1911" s="75"/>
      <c r="Q1911" s="75"/>
      <c r="R1911" s="79" t="s">
        <v>1875</v>
      </c>
      <c r="S1911" s="75">
        <v>400</v>
      </c>
      <c r="W1911" s="86"/>
      <c r="X1911" s="162" t="s">
        <v>1855</v>
      </c>
      <c r="AB1911" s="162" t="str">
        <f>UPPER(LEFT(A1911,3)&amp;YEAR(H1911)&amp;MONTH(H1911)&amp;DAY((H1911))&amp;LEFT(U1911,2)&amp;LEFT(V1911,2)&amp;LEFT(W1911,2))</f>
        <v>SAM2016107</v>
      </c>
      <c r="AC1911" s="162">
        <f>COUNTIF($AB$4:$AB$297,AB1911)</f>
        <v>0</v>
      </c>
      <c r="AD1911" s="162" t="e">
        <f>VLOOKUP(U1911,NIVEAUXADMIN!A:B,2,FALSE)</f>
        <v>#N/A</v>
      </c>
      <c r="AE1911" s="162" t="e">
        <f>VLOOKUP(V1911,NIVEAUXADMIN!E:F,2,FALSE)</f>
        <v>#N/A</v>
      </c>
      <c r="AF1911" s="162" t="e">
        <f>VLOOKUP(W1911,NIVEAUXADMIN!I:J,2,FALSE)</f>
        <v>#N/A</v>
      </c>
      <c r="AG1911" s="162">
        <f>IF(SUMPRODUCT(($A$4:$A1911=A1911)*($V$4:$V1911=V1911))&gt;1,0,1)</f>
        <v>1</v>
      </c>
    </row>
    <row r="1912" spans="1:33" s="162" customFormat="1" ht="15" customHeight="1">
      <c r="A1912" s="162" t="s">
        <v>2714</v>
      </c>
      <c r="B1912" s="162" t="s">
        <v>2714</v>
      </c>
      <c r="C1912" s="162" t="s">
        <v>26</v>
      </c>
      <c r="F1912" s="162" t="s">
        <v>16</v>
      </c>
      <c r="G1912" s="162" t="str">
        <f>CHOOSE(MONTH(H1912), "Janvier", "Fevrier", "Mars", "Avril", "Mai", "Juin", "Juillet", "Aout", "Septembre", "Octobre", "Novembre", "Decembre")</f>
        <v>Octobre</v>
      </c>
      <c r="H1912" s="153">
        <v>42652</v>
      </c>
      <c r="I1912" s="84" t="s">
        <v>1049</v>
      </c>
      <c r="J1912" s="162" t="s">
        <v>1053</v>
      </c>
      <c r="K1912" s="162" t="s">
        <v>1048</v>
      </c>
      <c r="L1912" s="72"/>
      <c r="M1912" s="80" t="str">
        <f>IFERROR(VLOOKUP(K1912,REFERENCES!R:S,2,FALSE),"")</f>
        <v>Nombre</v>
      </c>
      <c r="N1912" s="154">
        <v>400</v>
      </c>
      <c r="O1912" s="75"/>
      <c r="P1912" s="75"/>
      <c r="Q1912" s="75"/>
      <c r="R1912" s="79" t="s">
        <v>1875</v>
      </c>
      <c r="S1912" s="75">
        <v>400</v>
      </c>
      <c r="U1912" s="162" t="s">
        <v>20</v>
      </c>
      <c r="V1912" s="162" t="s">
        <v>539</v>
      </c>
      <c r="W1912" s="86" t="s">
        <v>1690</v>
      </c>
      <c r="X1912" s="162" t="s">
        <v>1856</v>
      </c>
      <c r="AB1912" s="162" t="str">
        <f>UPPER(LEFT(A1912,3)&amp;YEAR(H1912)&amp;MONTH(H1912)&amp;DAY((H1912))&amp;LEFT(U1912,2)&amp;LEFT(V1912,2)&amp;LEFT(W1912,2))</f>
        <v>SAM2016109SUPO5È</v>
      </c>
      <c r="AC1912" s="162">
        <f>COUNTIF($AB$4:$AB$297,AB1912)</f>
        <v>0</v>
      </c>
      <c r="AD1912" s="162" t="str">
        <f>VLOOKUP(U1912,NIVEAUXADMIN!A:B,2,FALSE)</f>
        <v>HT07</v>
      </c>
      <c r="AE1912" s="162" t="str">
        <f>VLOOKUP(V1912,NIVEAUXADMIN!E:F,2,FALSE)</f>
        <v>HT07721</v>
      </c>
      <c r="AF1912" s="162" t="str">
        <f>VLOOKUP(W1912,NIVEAUXADMIN!I:J,2,FALSE)</f>
        <v>HT07721-02</v>
      </c>
      <c r="AG1912" s="162">
        <f>IF(SUMPRODUCT(($A$4:$A1912=A1912)*($V$4:$V1912=V1912))&gt;1,0,1)</f>
        <v>1</v>
      </c>
    </row>
    <row r="1913" spans="1:33" s="162" customFormat="1" ht="15" customHeight="1">
      <c r="A1913" s="162" t="s">
        <v>2714</v>
      </c>
      <c r="B1913" s="162" t="s">
        <v>2714</v>
      </c>
      <c r="C1913" s="162" t="s">
        <v>26</v>
      </c>
      <c r="F1913" s="162" t="s">
        <v>16</v>
      </c>
      <c r="G1913" s="162" t="str">
        <f>CHOOSE(MONTH(H1913), "Janvier", "Fevrier", "Mars", "Avril", "Mai", "Juin", "Juillet", "Aout", "Septembre", "Octobre", "Novembre", "Decembre")</f>
        <v>Octobre</v>
      </c>
      <c r="H1913" s="153">
        <v>42652</v>
      </c>
      <c r="I1913" s="84" t="s">
        <v>1051</v>
      </c>
      <c r="J1913" s="162" t="s">
        <v>1052</v>
      </c>
      <c r="K1913" s="162" t="s">
        <v>1054</v>
      </c>
      <c r="L1913" s="72"/>
      <c r="M1913" s="80" t="str">
        <f>IFERROR(VLOOKUP(K1913,REFERENCES!R:S,2,FALSE),"")</f>
        <v>Nombre</v>
      </c>
      <c r="N1913" s="154">
        <v>800</v>
      </c>
      <c r="O1913" s="75"/>
      <c r="P1913" s="75"/>
      <c r="Q1913" s="75"/>
      <c r="R1913" s="79" t="s">
        <v>1875</v>
      </c>
      <c r="S1913" s="75">
        <v>400</v>
      </c>
      <c r="T1913" s="162" t="s">
        <v>30</v>
      </c>
      <c r="U1913" s="162" t="s">
        <v>20</v>
      </c>
      <c r="V1913" s="162" t="s">
        <v>539</v>
      </c>
      <c r="W1913" s="86" t="s">
        <v>1690</v>
      </c>
      <c r="X1913" s="162" t="s">
        <v>1856</v>
      </c>
      <c r="AB1913" s="162" t="str">
        <f>UPPER(LEFT(A1913,3)&amp;YEAR(H1913)&amp;MONTH(H1913)&amp;DAY((H1913))&amp;LEFT(U1913,2)&amp;LEFT(V1913,2)&amp;LEFT(W1913,2))</f>
        <v>SAM2016109SUPO5È</v>
      </c>
      <c r="AC1913" s="162">
        <f>COUNTIF($AB$4:$AB$297,AB1913)</f>
        <v>0</v>
      </c>
      <c r="AD1913" s="162" t="str">
        <f>VLOOKUP(U1913,NIVEAUXADMIN!A:B,2,FALSE)</f>
        <v>HT07</v>
      </c>
      <c r="AE1913" s="162" t="str">
        <f>VLOOKUP(V1913,NIVEAUXADMIN!E:F,2,FALSE)</f>
        <v>HT07721</v>
      </c>
      <c r="AF1913" s="162" t="str">
        <f>VLOOKUP(W1913,NIVEAUXADMIN!I:J,2,FALSE)</f>
        <v>HT07721-02</v>
      </c>
      <c r="AG1913" s="162">
        <f>IF(SUMPRODUCT(($A$4:$A1913=A1913)*($V$4:$V1913=V1913))&gt;1,0,1)</f>
        <v>0</v>
      </c>
    </row>
    <row r="1914" spans="1:33" s="162" customFormat="1" ht="15" customHeight="1">
      <c r="A1914" s="162" t="s">
        <v>2714</v>
      </c>
      <c r="B1914" s="162" t="s">
        <v>2714</v>
      </c>
      <c r="C1914" s="162" t="s">
        <v>26</v>
      </c>
      <c r="F1914" s="162" t="s">
        <v>16</v>
      </c>
      <c r="G1914" s="162" t="str">
        <f>CHOOSE(MONTH(H1914), "Janvier", "Fevrier", "Mars", "Avril", "Mai", "Juin", "Juillet", "Aout", "Septembre", "Octobre", "Novembre", "Decembre")</f>
        <v>Octobre</v>
      </c>
      <c r="H1914" s="153">
        <v>42652</v>
      </c>
      <c r="I1914" s="84" t="s">
        <v>1051</v>
      </c>
      <c r="J1914" s="162" t="s">
        <v>1052</v>
      </c>
      <c r="K1914" s="162" t="s">
        <v>1062</v>
      </c>
      <c r="L1914" s="72"/>
      <c r="M1914" s="80" t="str">
        <f>IFERROR(VLOOKUP(K1914,REFERENCES!R:S,2,FALSE),"")</f>
        <v>Nombre</v>
      </c>
      <c r="N1914" s="154">
        <v>400</v>
      </c>
      <c r="O1914" s="75"/>
      <c r="P1914" s="75"/>
      <c r="Q1914" s="75"/>
      <c r="R1914" s="79" t="s">
        <v>1875</v>
      </c>
      <c r="S1914" s="75">
        <v>400</v>
      </c>
      <c r="T1914" s="162" t="s">
        <v>30</v>
      </c>
      <c r="U1914" s="162" t="s">
        <v>20</v>
      </c>
      <c r="V1914" s="162" t="s">
        <v>539</v>
      </c>
      <c r="W1914" s="86" t="s">
        <v>1690</v>
      </c>
      <c r="X1914" s="162" t="s">
        <v>1856</v>
      </c>
      <c r="AB1914" s="162" t="str">
        <f>UPPER(LEFT(A1914,3)&amp;YEAR(H1914)&amp;MONTH(H1914)&amp;DAY((H1914))&amp;LEFT(U1914,2)&amp;LEFT(V1914,2)&amp;LEFT(W1914,2))</f>
        <v>SAM2016109SUPO5È</v>
      </c>
      <c r="AC1914" s="162">
        <f>COUNTIF($AB$4:$AB$297,AB1914)</f>
        <v>0</v>
      </c>
      <c r="AD1914" s="162" t="str">
        <f>VLOOKUP(U1914,NIVEAUXADMIN!A:B,2,FALSE)</f>
        <v>HT07</v>
      </c>
      <c r="AE1914" s="162" t="str">
        <f>VLOOKUP(V1914,NIVEAUXADMIN!E:F,2,FALSE)</f>
        <v>HT07721</v>
      </c>
      <c r="AF1914" s="162" t="str">
        <f>VLOOKUP(W1914,NIVEAUXADMIN!I:J,2,FALSE)</f>
        <v>HT07721-02</v>
      </c>
      <c r="AG1914" s="162">
        <f>IF(SUMPRODUCT(($A$4:$A1914=A1914)*($V$4:$V1914=V1914))&gt;1,0,1)</f>
        <v>0</v>
      </c>
    </row>
    <row r="1915" spans="1:33" s="162" customFormat="1" ht="15" customHeight="1">
      <c r="A1915" s="162" t="s">
        <v>2714</v>
      </c>
      <c r="B1915" s="162" t="s">
        <v>2714</v>
      </c>
      <c r="C1915" s="162" t="s">
        <v>26</v>
      </c>
      <c r="F1915" s="162" t="s">
        <v>16</v>
      </c>
      <c r="G1915" s="162" t="str">
        <f>CHOOSE(MONTH(H1915), "Janvier", "Fevrier", "Mars", "Avril", "Mai", "Juin", "Juillet", "Aout", "Septembre", "Octobre", "Novembre", "Decembre")</f>
        <v>Octobre</v>
      </c>
      <c r="H1915" s="153">
        <v>42653</v>
      </c>
      <c r="I1915" s="84" t="s">
        <v>1049</v>
      </c>
      <c r="J1915" s="162" t="s">
        <v>1053</v>
      </c>
      <c r="K1915" s="162" t="s">
        <v>1048</v>
      </c>
      <c r="L1915" s="72"/>
      <c r="M1915" s="80" t="str">
        <f>IFERROR(VLOOKUP(K1915,REFERENCES!R:S,2,FALSE),"")</f>
        <v>Nombre</v>
      </c>
      <c r="N1915" s="154">
        <v>520</v>
      </c>
      <c r="O1915" s="75"/>
      <c r="P1915" s="75"/>
      <c r="Q1915" s="75"/>
      <c r="R1915" s="79" t="s">
        <v>1875</v>
      </c>
      <c r="S1915" s="75"/>
      <c r="U1915" s="162" t="s">
        <v>17</v>
      </c>
      <c r="V1915" s="162" t="s">
        <v>18</v>
      </c>
      <c r="W1915" s="86" t="s">
        <v>1612</v>
      </c>
      <c r="X1915" s="162" t="s">
        <v>1857</v>
      </c>
      <c r="AB1915" s="162" t="str">
        <f>UPPER(LEFT(A1915,3)&amp;YEAR(H1915)&amp;MONTH(H1915)&amp;DAY((H1915))&amp;LEFT(U1915,2)&amp;LEFT(V1915,2)&amp;LEFT(W1915,2))</f>
        <v>SAM20161010GRJE4E</v>
      </c>
      <c r="AC1915" s="162">
        <f>COUNTIF($AB$4:$AB$297,AB1915)</f>
        <v>0</v>
      </c>
      <c r="AD1915" s="162" t="str">
        <f>VLOOKUP(U1915,NIVEAUXADMIN!A:B,2,FALSE)</f>
        <v>HT08</v>
      </c>
      <c r="AE1915" s="162" t="str">
        <f>VLOOKUP(V1915,NIVEAUXADMIN!E:F,2,FALSE)</f>
        <v>HT08811</v>
      </c>
      <c r="AF1915" s="162" t="str">
        <f>VLOOKUP(W1915,NIVEAUXADMIN!I:J,2,FALSE)</f>
        <v>HT08811-04</v>
      </c>
      <c r="AG1915" s="162">
        <f>IF(SUMPRODUCT(($A$4:$A1915=A1915)*($V$4:$V1915=V1915))&gt;1,0,1)</f>
        <v>1</v>
      </c>
    </row>
    <row r="1916" spans="1:33" s="162" customFormat="1" ht="15" customHeight="1">
      <c r="A1916" s="162" t="s">
        <v>2714</v>
      </c>
      <c r="B1916" s="162" t="s">
        <v>2714</v>
      </c>
      <c r="C1916" s="162" t="s">
        <v>26</v>
      </c>
      <c r="F1916" s="162" t="s">
        <v>16</v>
      </c>
      <c r="G1916" s="162" t="str">
        <f>CHOOSE(MONTH(H1916), "Janvier", "Fevrier", "Mars", "Avril", "Mai", "Juin", "Juillet", "Aout", "Septembre", "Octobre", "Novembre", "Decembre")</f>
        <v>Octobre</v>
      </c>
      <c r="H1916" s="153">
        <v>42653</v>
      </c>
      <c r="I1916" s="84" t="s">
        <v>1051</v>
      </c>
      <c r="J1916" s="162" t="s">
        <v>1052</v>
      </c>
      <c r="K1916" s="162" t="s">
        <v>1054</v>
      </c>
      <c r="L1916" s="72"/>
      <c r="M1916" s="80" t="str">
        <f>IFERROR(VLOOKUP(K1916,REFERENCES!R:S,2,FALSE),"")</f>
        <v>Nombre</v>
      </c>
      <c r="N1916" s="154">
        <v>528</v>
      </c>
      <c r="O1916" s="75"/>
      <c r="P1916" s="75"/>
      <c r="Q1916" s="75"/>
      <c r="R1916" s="79" t="s">
        <v>1875</v>
      </c>
      <c r="S1916" s="75"/>
      <c r="U1916" s="162" t="s">
        <v>17</v>
      </c>
      <c r="V1916" s="162" t="s">
        <v>18</v>
      </c>
      <c r="W1916" s="86" t="s">
        <v>1612</v>
      </c>
      <c r="X1916" s="162" t="s">
        <v>1857</v>
      </c>
      <c r="AB1916" s="162" t="str">
        <f>UPPER(LEFT(A1916,3)&amp;YEAR(H1916)&amp;MONTH(H1916)&amp;DAY((H1916))&amp;LEFT(U1916,2)&amp;LEFT(V1916,2)&amp;LEFT(W1916,2))</f>
        <v>SAM20161010GRJE4E</v>
      </c>
      <c r="AC1916" s="162">
        <f>COUNTIF($AB$4:$AB$297,AB1916)</f>
        <v>0</v>
      </c>
      <c r="AD1916" s="162" t="str">
        <f>VLOOKUP(U1916,NIVEAUXADMIN!A:B,2,FALSE)</f>
        <v>HT08</v>
      </c>
      <c r="AE1916" s="162" t="str">
        <f>VLOOKUP(V1916,NIVEAUXADMIN!E:F,2,FALSE)</f>
        <v>HT08811</v>
      </c>
      <c r="AF1916" s="162" t="str">
        <f>VLOOKUP(W1916,NIVEAUXADMIN!I:J,2,FALSE)</f>
        <v>HT08811-04</v>
      </c>
      <c r="AG1916" s="162">
        <f>IF(SUMPRODUCT(($A$4:$A1916=A1916)*($V$4:$V1916=V1916))&gt;1,0,1)</f>
        <v>0</v>
      </c>
    </row>
    <row r="1917" spans="1:33" s="162" customFormat="1" ht="15" customHeight="1">
      <c r="A1917" s="162" t="s">
        <v>2714</v>
      </c>
      <c r="B1917" s="162" t="s">
        <v>2714</v>
      </c>
      <c r="C1917" s="162" t="s">
        <v>26</v>
      </c>
      <c r="F1917" s="162" t="s">
        <v>16</v>
      </c>
      <c r="G1917" s="162" t="str">
        <f>CHOOSE(MONTH(H1917), "Janvier", "Fevrier", "Mars", "Avril", "Mai", "Juin", "Juillet", "Aout", "Septembre", "Octobre", "Novembre", "Decembre")</f>
        <v>Octobre</v>
      </c>
      <c r="H1917" s="153">
        <v>42653</v>
      </c>
      <c r="I1917" s="84" t="s">
        <v>1051</v>
      </c>
      <c r="J1917" s="162" t="s">
        <v>1052</v>
      </c>
      <c r="K1917" s="162" t="s">
        <v>1062</v>
      </c>
      <c r="L1917" s="72"/>
      <c r="M1917" s="80" t="str">
        <f>IFERROR(VLOOKUP(K1917,REFERENCES!R:S,2,FALSE),"")</f>
        <v>Nombre</v>
      </c>
      <c r="N1917" s="154">
        <v>522</v>
      </c>
      <c r="O1917" s="75"/>
      <c r="P1917" s="75"/>
      <c r="Q1917" s="75"/>
      <c r="R1917" s="79" t="s">
        <v>1875</v>
      </c>
      <c r="S1917" s="75"/>
      <c r="U1917" s="162" t="s">
        <v>17</v>
      </c>
      <c r="V1917" s="162" t="s">
        <v>18</v>
      </c>
      <c r="W1917" s="86" t="s">
        <v>1612</v>
      </c>
      <c r="X1917" s="162" t="s">
        <v>1857</v>
      </c>
      <c r="AB1917" s="162" t="str">
        <f>UPPER(LEFT(A1917,3)&amp;YEAR(H1917)&amp;MONTH(H1917)&amp;DAY((H1917))&amp;LEFT(U1917,2)&amp;LEFT(V1917,2)&amp;LEFT(W1917,2))</f>
        <v>SAM20161010GRJE4E</v>
      </c>
      <c r="AC1917" s="162">
        <f>COUNTIF($AB$4:$AB$297,AB1917)</f>
        <v>0</v>
      </c>
      <c r="AD1917" s="162" t="str">
        <f>VLOOKUP(U1917,NIVEAUXADMIN!A:B,2,FALSE)</f>
        <v>HT08</v>
      </c>
      <c r="AE1917" s="162" t="str">
        <f>VLOOKUP(V1917,NIVEAUXADMIN!E:F,2,FALSE)</f>
        <v>HT08811</v>
      </c>
      <c r="AF1917" s="162" t="str">
        <f>VLOOKUP(W1917,NIVEAUXADMIN!I:J,2,FALSE)</f>
        <v>HT08811-04</v>
      </c>
      <c r="AG1917" s="162">
        <f>IF(SUMPRODUCT(($A$4:$A1917=A1917)*($V$4:$V1917=V1917))&gt;1,0,1)</f>
        <v>0</v>
      </c>
    </row>
    <row r="1918" spans="1:33" s="162" customFormat="1" ht="15" customHeight="1">
      <c r="A1918" s="162" t="s">
        <v>2714</v>
      </c>
      <c r="B1918" s="162" t="s">
        <v>2714</v>
      </c>
      <c r="C1918" s="162" t="s">
        <v>26</v>
      </c>
      <c r="F1918" s="162" t="s">
        <v>16</v>
      </c>
      <c r="G1918" s="162" t="str">
        <f>CHOOSE(MONTH(H1918), "Janvier", "Fevrier", "Mars", "Avril", "Mai", "Juin", "Juillet", "Aout", "Septembre", "Octobre", "Novembre", "Decembre")</f>
        <v>Octobre</v>
      </c>
      <c r="H1918" s="153">
        <v>42654</v>
      </c>
      <c r="I1918" s="84" t="s">
        <v>1049</v>
      </c>
      <c r="J1918" s="162" t="s">
        <v>1053</v>
      </c>
      <c r="K1918" s="162" t="s">
        <v>1048</v>
      </c>
      <c r="L1918" s="72"/>
      <c r="M1918" s="80" t="str">
        <f>IFERROR(VLOOKUP(K1918,REFERENCES!R:S,2,FALSE),"")</f>
        <v>Nombre</v>
      </c>
      <c r="N1918" s="154">
        <v>1105</v>
      </c>
      <c r="O1918" s="75"/>
      <c r="P1918" s="75"/>
      <c r="Q1918" s="75"/>
      <c r="R1918" s="79" t="s">
        <v>1875</v>
      </c>
      <c r="S1918" s="75">
        <v>1255</v>
      </c>
      <c r="U1918" s="162" t="s">
        <v>20</v>
      </c>
      <c r="V1918" s="162" t="s">
        <v>539</v>
      </c>
      <c r="W1918" s="86" t="s">
        <v>1690</v>
      </c>
      <c r="AB1918" s="162" t="str">
        <f>UPPER(LEFT(A1918,3)&amp;YEAR(H1918)&amp;MONTH(H1918)&amp;DAY((H1918))&amp;LEFT(U1918,2)&amp;LEFT(V1918,2)&amp;LEFT(W1918,2))</f>
        <v>SAM20161011SUPO5È</v>
      </c>
      <c r="AC1918" s="162">
        <f>COUNTIF($AB$4:$AB$297,AB1918)</f>
        <v>0</v>
      </c>
      <c r="AD1918" s="162" t="str">
        <f>VLOOKUP(U1918,NIVEAUXADMIN!A:B,2,FALSE)</f>
        <v>HT07</v>
      </c>
      <c r="AE1918" s="162" t="str">
        <f>VLOOKUP(V1918,NIVEAUXADMIN!E:F,2,FALSE)</f>
        <v>HT07721</v>
      </c>
      <c r="AF1918" s="162" t="str">
        <f>VLOOKUP(W1918,NIVEAUXADMIN!I:J,2,FALSE)</f>
        <v>HT07721-02</v>
      </c>
      <c r="AG1918" s="162">
        <f>IF(SUMPRODUCT(($A$4:$A1918=A1918)*($V$4:$V1918=V1918))&gt;1,0,1)</f>
        <v>0</v>
      </c>
    </row>
    <row r="1919" spans="1:33" s="162" customFormat="1" ht="15" customHeight="1">
      <c r="A1919" s="162" t="s">
        <v>2714</v>
      </c>
      <c r="B1919" s="162" t="s">
        <v>2714</v>
      </c>
      <c r="C1919" s="162" t="s">
        <v>26</v>
      </c>
      <c r="F1919" s="162" t="s">
        <v>16</v>
      </c>
      <c r="G1919" s="162" t="str">
        <f>CHOOSE(MONTH(H1919), "Janvier", "Fevrier", "Mars", "Avril", "Mai", "Juin", "Juillet", "Aout", "Septembre", "Octobre", "Novembre", "Decembre")</f>
        <v>Octobre</v>
      </c>
      <c r="H1919" s="153">
        <v>42654</v>
      </c>
      <c r="I1919" s="84" t="s">
        <v>1051</v>
      </c>
      <c r="J1919" s="162" t="s">
        <v>1052</v>
      </c>
      <c r="K1919" s="162" t="s">
        <v>1054</v>
      </c>
      <c r="L1919" s="72"/>
      <c r="M1919" s="80" t="str">
        <f>IFERROR(VLOOKUP(K1919,REFERENCES!R:S,2,FALSE),"")</f>
        <v>Nombre</v>
      </c>
      <c r="N1919" s="154">
        <v>1705</v>
      </c>
      <c r="O1919" s="75"/>
      <c r="P1919" s="75"/>
      <c r="Q1919" s="75"/>
      <c r="R1919" s="79" t="s">
        <v>1875</v>
      </c>
      <c r="S1919" s="75">
        <v>1255</v>
      </c>
      <c r="T1919" s="162" t="s">
        <v>30</v>
      </c>
      <c r="U1919" s="162" t="s">
        <v>20</v>
      </c>
      <c r="V1919" s="162" t="s">
        <v>539</v>
      </c>
      <c r="W1919" s="86" t="s">
        <v>1690</v>
      </c>
      <c r="AB1919" s="162" t="str">
        <f>UPPER(LEFT(A1919,3)&amp;YEAR(H1919)&amp;MONTH(H1919)&amp;DAY((H1919))&amp;LEFT(U1919,2)&amp;LEFT(V1919,2)&amp;LEFT(W1919,2))</f>
        <v>SAM20161011SUPO5È</v>
      </c>
      <c r="AC1919" s="162">
        <f>COUNTIF($AB$4:$AB$297,AB1919)</f>
        <v>0</v>
      </c>
      <c r="AD1919" s="162" t="str">
        <f>VLOOKUP(U1919,NIVEAUXADMIN!A:B,2,FALSE)</f>
        <v>HT07</v>
      </c>
      <c r="AE1919" s="162" t="str">
        <f>VLOOKUP(V1919,NIVEAUXADMIN!E:F,2,FALSE)</f>
        <v>HT07721</v>
      </c>
      <c r="AF1919" s="162" t="str">
        <f>VLOOKUP(W1919,NIVEAUXADMIN!I:J,2,FALSE)</f>
        <v>HT07721-02</v>
      </c>
      <c r="AG1919" s="162">
        <f>IF(SUMPRODUCT(($A$4:$A1919=A1919)*($V$4:$V1919=V1919))&gt;1,0,1)</f>
        <v>0</v>
      </c>
    </row>
    <row r="1920" spans="1:33" s="162" customFormat="1" ht="15" customHeight="1">
      <c r="A1920" s="162" t="s">
        <v>2714</v>
      </c>
      <c r="B1920" s="162" t="s">
        <v>2714</v>
      </c>
      <c r="C1920" s="162" t="s">
        <v>26</v>
      </c>
      <c r="F1920" s="162" t="s">
        <v>16</v>
      </c>
      <c r="G1920" s="162" t="str">
        <f>CHOOSE(MONTH(H1920), "Janvier", "Fevrier", "Mars", "Avril", "Mai", "Juin", "Juillet", "Aout", "Septembre", "Octobre", "Novembre", "Decembre")</f>
        <v>Octobre</v>
      </c>
      <c r="H1920" s="153">
        <v>42654</v>
      </c>
      <c r="I1920" s="84" t="s">
        <v>1051</v>
      </c>
      <c r="J1920" s="162" t="s">
        <v>1052</v>
      </c>
      <c r="K1920" s="162" t="s">
        <v>1062</v>
      </c>
      <c r="L1920" s="72"/>
      <c r="M1920" s="80" t="str">
        <f>IFERROR(VLOOKUP(K1920,REFERENCES!R:S,2,FALSE),"")</f>
        <v>Nombre</v>
      </c>
      <c r="N1920" s="154">
        <v>1105</v>
      </c>
      <c r="O1920" s="75"/>
      <c r="P1920" s="75"/>
      <c r="Q1920" s="75"/>
      <c r="R1920" s="79" t="s">
        <v>1875</v>
      </c>
      <c r="S1920" s="75">
        <v>1255</v>
      </c>
      <c r="T1920" s="162" t="s">
        <v>30</v>
      </c>
      <c r="U1920" s="162" t="s">
        <v>20</v>
      </c>
      <c r="V1920" s="162" t="s">
        <v>539</v>
      </c>
      <c r="W1920" s="86" t="s">
        <v>1690</v>
      </c>
      <c r="AB1920" s="162" t="str">
        <f>UPPER(LEFT(A1920,3)&amp;YEAR(H1920)&amp;MONTH(H1920)&amp;DAY((H1920))&amp;LEFT(U1920,2)&amp;LEFT(V1920,2)&amp;LEFT(W1920,2))</f>
        <v>SAM20161011SUPO5È</v>
      </c>
      <c r="AC1920" s="162">
        <f>COUNTIF($AB$4:$AB$297,AB1920)</f>
        <v>0</v>
      </c>
      <c r="AD1920" s="162" t="str">
        <f>VLOOKUP(U1920,NIVEAUXADMIN!A:B,2,FALSE)</f>
        <v>HT07</v>
      </c>
      <c r="AE1920" s="162" t="str">
        <f>VLOOKUP(V1920,NIVEAUXADMIN!E:F,2,FALSE)</f>
        <v>HT07721</v>
      </c>
      <c r="AF1920" s="162" t="str">
        <f>VLOOKUP(W1920,NIVEAUXADMIN!I:J,2,FALSE)</f>
        <v>HT07721-02</v>
      </c>
      <c r="AG1920" s="162">
        <f>IF(SUMPRODUCT(($A$4:$A1920=A1920)*($V$4:$V1920=V1920))&gt;1,0,1)</f>
        <v>0</v>
      </c>
    </row>
    <row r="1921" spans="1:33" s="162" customFormat="1" ht="15" customHeight="1">
      <c r="A1921" s="162" t="s">
        <v>2714</v>
      </c>
      <c r="B1921" s="162" t="s">
        <v>2714</v>
      </c>
      <c r="C1921" s="162" t="s">
        <v>26</v>
      </c>
      <c r="F1921" s="162" t="s">
        <v>16</v>
      </c>
      <c r="G1921" s="162" t="str">
        <f>CHOOSE(MONTH(H1921), "Janvier", "Fevrier", "Mars", "Avril", "Mai", "Juin", "Juillet", "Aout", "Septembre", "Octobre", "Novembre", "Decembre")</f>
        <v>Octobre</v>
      </c>
      <c r="H1921" s="153">
        <v>42654</v>
      </c>
      <c r="I1921" s="84" t="s">
        <v>1049</v>
      </c>
      <c r="J1921" s="162" t="s">
        <v>1053</v>
      </c>
      <c r="K1921" s="162" t="s">
        <v>1048</v>
      </c>
      <c r="L1921" s="72"/>
      <c r="M1921" s="80" t="str">
        <f>IFERROR(VLOOKUP(K1921,REFERENCES!R:S,2,FALSE),"")</f>
        <v>Nombre</v>
      </c>
      <c r="N1921" s="154">
        <v>325</v>
      </c>
      <c r="O1921" s="75"/>
      <c r="P1921" s="75"/>
      <c r="Q1921" s="75"/>
      <c r="R1921" s="79" t="s">
        <v>1875</v>
      </c>
      <c r="S1921" s="75">
        <v>325</v>
      </c>
      <c r="T1921" s="162" t="s">
        <v>30</v>
      </c>
      <c r="U1921" s="162" t="s">
        <v>17</v>
      </c>
      <c r="V1921" s="162" t="s">
        <v>275</v>
      </c>
      <c r="W1921" s="86" t="s">
        <v>1615</v>
      </c>
      <c r="AB1921" s="162" t="str">
        <f>UPPER(LEFT(A1921,3)&amp;YEAR(H1921)&amp;MONTH(H1921)&amp;DAY((H1921))&amp;LEFT(U1921,2)&amp;LEFT(V1921,2)&amp;LEFT(W1921,2))</f>
        <v>SAM20161011GRRO4E</v>
      </c>
      <c r="AC1921" s="162">
        <f>COUNTIF($AB$4:$AB$297,AB1921)</f>
        <v>0</v>
      </c>
      <c r="AD1921" s="162" t="str">
        <f>VLOOKUP(U1921,NIVEAUXADMIN!A:B,2,FALSE)</f>
        <v>HT08</v>
      </c>
      <c r="AE1921" s="162" t="str">
        <f>VLOOKUP(V1921,NIVEAUXADMIN!E:F,2,FALSE)</f>
        <v>HT08832</v>
      </c>
      <c r="AF1921" s="162" t="str">
        <f>VLOOKUP(W1921,NIVEAUXADMIN!I:J,2,FALSE)</f>
        <v>HT08832-04</v>
      </c>
      <c r="AG1921" s="162">
        <f>IF(SUMPRODUCT(($A$4:$A1921=A1921)*($V$4:$V1921=V1921))&gt;1,0,1)</f>
        <v>1</v>
      </c>
    </row>
    <row r="1922" spans="1:33" s="162" customFormat="1" ht="15" customHeight="1">
      <c r="A1922" s="162" t="s">
        <v>2714</v>
      </c>
      <c r="B1922" s="162" t="s">
        <v>2714</v>
      </c>
      <c r="C1922" s="162" t="s">
        <v>26</v>
      </c>
      <c r="F1922" s="162" t="s">
        <v>16</v>
      </c>
      <c r="G1922" s="162" t="str">
        <f>CHOOSE(MONTH(H1922), "Janvier", "Fevrier", "Mars", "Avril", "Mai", "Juin", "Juillet", "Aout", "Septembre", "Octobre", "Novembre", "Decembre")</f>
        <v>Octobre</v>
      </c>
      <c r="H1922" s="153">
        <v>42654</v>
      </c>
      <c r="I1922" s="84" t="s">
        <v>1051</v>
      </c>
      <c r="J1922" s="162" t="s">
        <v>1052</v>
      </c>
      <c r="K1922" s="162" t="s">
        <v>1054</v>
      </c>
      <c r="L1922" s="72"/>
      <c r="M1922" s="80" t="str">
        <f>IFERROR(VLOOKUP(K1922,REFERENCES!R:S,2,FALSE),"")</f>
        <v>Nombre</v>
      </c>
      <c r="N1922" s="154">
        <v>300</v>
      </c>
      <c r="O1922" s="75"/>
      <c r="P1922" s="75"/>
      <c r="Q1922" s="75"/>
      <c r="R1922" s="79" t="s">
        <v>1875</v>
      </c>
      <c r="S1922" s="75">
        <v>325</v>
      </c>
      <c r="T1922" s="162" t="s">
        <v>30</v>
      </c>
      <c r="U1922" s="162" t="s">
        <v>17</v>
      </c>
      <c r="V1922" s="162" t="s">
        <v>275</v>
      </c>
      <c r="W1922" s="86" t="s">
        <v>1615</v>
      </c>
      <c r="AB1922" s="162" t="str">
        <f>UPPER(LEFT(A1922,3)&amp;YEAR(H1922)&amp;MONTH(H1922)&amp;DAY((H1922))&amp;LEFT(U1922,2)&amp;LEFT(V1922,2)&amp;LEFT(W1922,2))</f>
        <v>SAM20161011GRRO4E</v>
      </c>
      <c r="AC1922" s="162">
        <f>COUNTIF($AB$4:$AB$297,AB1922)</f>
        <v>0</v>
      </c>
      <c r="AD1922" s="162" t="str">
        <f>VLOOKUP(U1922,NIVEAUXADMIN!A:B,2,FALSE)</f>
        <v>HT08</v>
      </c>
      <c r="AE1922" s="162" t="str">
        <f>VLOOKUP(V1922,NIVEAUXADMIN!E:F,2,FALSE)</f>
        <v>HT08832</v>
      </c>
      <c r="AF1922" s="162" t="str">
        <f>VLOOKUP(W1922,NIVEAUXADMIN!I:J,2,FALSE)</f>
        <v>HT08832-04</v>
      </c>
      <c r="AG1922" s="162">
        <f>IF(SUMPRODUCT(($A$4:$A1922=A1922)*($V$4:$V1922=V1922))&gt;1,0,1)</f>
        <v>0</v>
      </c>
    </row>
    <row r="1923" spans="1:33" s="162" customFormat="1" ht="15" customHeight="1">
      <c r="A1923" s="162" t="s">
        <v>2714</v>
      </c>
      <c r="B1923" s="162" t="s">
        <v>2714</v>
      </c>
      <c r="C1923" s="162" t="s">
        <v>26</v>
      </c>
      <c r="F1923" s="162" t="s">
        <v>16</v>
      </c>
      <c r="G1923" s="162" t="str">
        <f>CHOOSE(MONTH(H1923), "Janvier", "Fevrier", "Mars", "Avril", "Mai", "Juin", "Juillet", "Aout", "Septembre", "Octobre", "Novembre", "Decembre")</f>
        <v>Octobre</v>
      </c>
      <c r="H1923" s="153">
        <v>42654</v>
      </c>
      <c r="I1923" s="84" t="s">
        <v>1051</v>
      </c>
      <c r="J1923" s="162" t="s">
        <v>1052</v>
      </c>
      <c r="K1923" s="162" t="s">
        <v>1062</v>
      </c>
      <c r="L1923" s="72"/>
      <c r="M1923" s="80" t="str">
        <f>IFERROR(VLOOKUP(K1923,REFERENCES!R:S,2,FALSE),"")</f>
        <v>Nombre</v>
      </c>
      <c r="N1923" s="154">
        <v>318</v>
      </c>
      <c r="O1923" s="75"/>
      <c r="P1923" s="75"/>
      <c r="Q1923" s="75"/>
      <c r="R1923" s="79" t="s">
        <v>1875</v>
      </c>
      <c r="S1923" s="75">
        <v>325</v>
      </c>
      <c r="T1923" s="162" t="s">
        <v>30</v>
      </c>
      <c r="U1923" s="162" t="s">
        <v>17</v>
      </c>
      <c r="V1923" s="162" t="s">
        <v>275</v>
      </c>
      <c r="W1923" s="86" t="s">
        <v>1615</v>
      </c>
      <c r="AB1923" s="162" t="str">
        <f>UPPER(LEFT(A1923,3)&amp;YEAR(H1923)&amp;MONTH(H1923)&amp;DAY((H1923))&amp;LEFT(U1923,2)&amp;LEFT(V1923,2)&amp;LEFT(W1923,2))</f>
        <v>SAM20161011GRRO4E</v>
      </c>
      <c r="AC1923" s="162">
        <f>COUNTIF($AB$4:$AB$297,AB1923)</f>
        <v>0</v>
      </c>
      <c r="AD1923" s="162" t="str">
        <f>VLOOKUP(U1923,NIVEAUXADMIN!A:B,2,FALSE)</f>
        <v>HT08</v>
      </c>
      <c r="AE1923" s="162" t="str">
        <f>VLOOKUP(V1923,NIVEAUXADMIN!E:F,2,FALSE)</f>
        <v>HT08832</v>
      </c>
      <c r="AF1923" s="162" t="str">
        <f>VLOOKUP(W1923,NIVEAUXADMIN!I:J,2,FALSE)</f>
        <v>HT08832-04</v>
      </c>
      <c r="AG1923" s="162">
        <f>IF(SUMPRODUCT(($A$4:$A1923=A1923)*($V$4:$V1923=V1923))&gt;1,0,1)</f>
        <v>0</v>
      </c>
    </row>
    <row r="1924" spans="1:33" s="162" customFormat="1" ht="15" customHeight="1">
      <c r="A1924" s="162" t="s">
        <v>2714</v>
      </c>
      <c r="B1924" s="162" t="s">
        <v>2714</v>
      </c>
      <c r="C1924" s="162" t="s">
        <v>26</v>
      </c>
      <c r="F1924" s="162" t="s">
        <v>16</v>
      </c>
      <c r="G1924" s="162" t="str">
        <f>CHOOSE(MONTH(H1924), "Janvier", "Fevrier", "Mars", "Avril", "Mai", "Juin", "Juillet", "Aout", "Septembre", "Octobre", "Novembre", "Decembre")</f>
        <v>Octobre</v>
      </c>
      <c r="H1924" s="153">
        <v>42656</v>
      </c>
      <c r="I1924" s="84" t="s">
        <v>1049</v>
      </c>
      <c r="J1924" s="162" t="s">
        <v>1053</v>
      </c>
      <c r="K1924" s="162" t="s">
        <v>1048</v>
      </c>
      <c r="L1924" s="72"/>
      <c r="M1924" s="80" t="str">
        <f>IFERROR(VLOOKUP(K1924,REFERENCES!R:S,2,FALSE),"")</f>
        <v>Nombre</v>
      </c>
      <c r="N1924" s="154">
        <v>735</v>
      </c>
      <c r="O1924" s="75"/>
      <c r="P1924" s="75"/>
      <c r="Q1924" s="75"/>
      <c r="R1924" s="79" t="s">
        <v>1875</v>
      </c>
      <c r="S1924" s="75">
        <v>850</v>
      </c>
      <c r="U1924" s="162" t="s">
        <v>20</v>
      </c>
      <c r="V1924" s="162" t="s">
        <v>542</v>
      </c>
      <c r="W1924" s="86" t="s">
        <v>1299</v>
      </c>
      <c r="AB1924" s="162" t="str">
        <f>UPPER(LEFT(A1924,3)&amp;YEAR(H1924)&amp;MONTH(H1924)&amp;DAY((H1924))&amp;LEFT(U1924,2)&amp;LEFT(V1924,2)&amp;LEFT(W1924,2))</f>
        <v>SAM20161013SURO1È</v>
      </c>
      <c r="AC1924" s="162">
        <f>COUNTIF($AB$4:$AB$297,AB1924)</f>
        <v>0</v>
      </c>
      <c r="AD1924" s="162" t="str">
        <f>VLOOKUP(U1924,NIVEAUXADMIN!A:B,2,FALSE)</f>
        <v>HT07</v>
      </c>
      <c r="AE1924" s="162" t="str">
        <f>VLOOKUP(V1924,NIVEAUXADMIN!E:F,2,FALSE)</f>
        <v>HT07743</v>
      </c>
      <c r="AF1924" s="162" t="str">
        <f>VLOOKUP(W1924,NIVEAUXADMIN!I:J,2,FALSE)</f>
        <v>HT07743-01</v>
      </c>
      <c r="AG1924" s="162">
        <f>IF(SUMPRODUCT(($A$4:$A1924=A1924)*($V$4:$V1924=V1924))&gt;1,0,1)</f>
        <v>1</v>
      </c>
    </row>
    <row r="1925" spans="1:33" s="162" customFormat="1" ht="15" customHeight="1">
      <c r="A1925" s="162" t="s">
        <v>2714</v>
      </c>
      <c r="B1925" s="162" t="s">
        <v>2714</v>
      </c>
      <c r="C1925" s="162" t="s">
        <v>26</v>
      </c>
      <c r="F1925" s="162" t="s">
        <v>16</v>
      </c>
      <c r="G1925" s="162" t="str">
        <f>CHOOSE(MONTH(H1925), "Janvier", "Fevrier", "Mars", "Avril", "Mai", "Juin", "Juillet", "Aout", "Septembre", "Octobre", "Novembre", "Decembre")</f>
        <v>Octobre</v>
      </c>
      <c r="H1925" s="153">
        <v>42656</v>
      </c>
      <c r="I1925" s="84" t="s">
        <v>1051</v>
      </c>
      <c r="J1925" s="162" t="s">
        <v>1052</v>
      </c>
      <c r="K1925" s="162" t="s">
        <v>1054</v>
      </c>
      <c r="L1925" s="72"/>
      <c r="M1925" s="80" t="str">
        <f>IFERROR(VLOOKUP(K1925,REFERENCES!R:S,2,FALSE),"")</f>
        <v>Nombre</v>
      </c>
      <c r="N1925" s="154">
        <v>300</v>
      </c>
      <c r="O1925" s="75"/>
      <c r="P1925" s="75"/>
      <c r="Q1925" s="75"/>
      <c r="R1925" s="79" t="s">
        <v>1875</v>
      </c>
      <c r="S1925" s="75">
        <v>850</v>
      </c>
      <c r="T1925" s="162" t="s">
        <v>30</v>
      </c>
      <c r="U1925" s="162" t="s">
        <v>20</v>
      </c>
      <c r="V1925" s="162" t="s">
        <v>542</v>
      </c>
      <c r="W1925" s="86" t="s">
        <v>1299</v>
      </c>
      <c r="AB1925" s="162" t="str">
        <f>UPPER(LEFT(A1925,3)&amp;YEAR(H1925)&amp;MONTH(H1925)&amp;DAY((H1925))&amp;LEFT(U1925,2)&amp;LEFT(V1925,2)&amp;LEFT(W1925,2))</f>
        <v>SAM20161013SURO1È</v>
      </c>
      <c r="AC1925" s="162">
        <f>COUNTIF($AB$4:$AB$297,AB1925)</f>
        <v>0</v>
      </c>
      <c r="AD1925" s="162" t="str">
        <f>VLOOKUP(U1925,NIVEAUXADMIN!A:B,2,FALSE)</f>
        <v>HT07</v>
      </c>
      <c r="AE1925" s="162" t="str">
        <f>VLOOKUP(V1925,NIVEAUXADMIN!E:F,2,FALSE)</f>
        <v>HT07743</v>
      </c>
      <c r="AF1925" s="162" t="str">
        <f>VLOOKUP(W1925,NIVEAUXADMIN!I:J,2,FALSE)</f>
        <v>HT07743-01</v>
      </c>
      <c r="AG1925" s="162">
        <f>IF(SUMPRODUCT(($A$4:$A1925=A1925)*($V$4:$V1925=V1925))&gt;1,0,1)</f>
        <v>0</v>
      </c>
    </row>
    <row r="1926" spans="1:33" s="162" customFormat="1" ht="15" customHeight="1">
      <c r="A1926" s="162" t="s">
        <v>2714</v>
      </c>
      <c r="B1926" s="162" t="s">
        <v>2714</v>
      </c>
      <c r="C1926" s="162" t="s">
        <v>26</v>
      </c>
      <c r="F1926" s="162" t="s">
        <v>16</v>
      </c>
      <c r="G1926" s="162" t="str">
        <f>CHOOSE(MONTH(H1926), "Janvier", "Fevrier", "Mars", "Avril", "Mai", "Juin", "Juillet", "Aout", "Septembre", "Octobre", "Novembre", "Decembre")</f>
        <v>Octobre</v>
      </c>
      <c r="H1926" s="153">
        <v>42656</v>
      </c>
      <c r="I1926" s="84" t="s">
        <v>1051</v>
      </c>
      <c r="J1926" s="162" t="s">
        <v>1052</v>
      </c>
      <c r="K1926" s="162" t="s">
        <v>1062</v>
      </c>
      <c r="L1926" s="72"/>
      <c r="M1926" s="80" t="str">
        <f>IFERROR(VLOOKUP(K1926,REFERENCES!R:S,2,FALSE),"")</f>
        <v>Nombre</v>
      </c>
      <c r="N1926" s="154">
        <v>300</v>
      </c>
      <c r="O1926" s="75"/>
      <c r="P1926" s="75"/>
      <c r="Q1926" s="75"/>
      <c r="R1926" s="79" t="s">
        <v>1875</v>
      </c>
      <c r="S1926" s="75">
        <v>850</v>
      </c>
      <c r="T1926" s="162" t="s">
        <v>30</v>
      </c>
      <c r="U1926" s="162" t="s">
        <v>20</v>
      </c>
      <c r="V1926" s="162" t="s">
        <v>542</v>
      </c>
      <c r="W1926" s="86" t="s">
        <v>1299</v>
      </c>
      <c r="AB1926" s="162" t="str">
        <f>UPPER(LEFT(A1926,3)&amp;YEAR(H1926)&amp;MONTH(H1926)&amp;DAY((H1926))&amp;LEFT(U1926,2)&amp;LEFT(V1926,2)&amp;LEFT(W1926,2))</f>
        <v>SAM20161013SURO1È</v>
      </c>
      <c r="AC1926" s="162">
        <f>COUNTIF($AB$4:$AB$297,AB1926)</f>
        <v>0</v>
      </c>
      <c r="AD1926" s="162" t="str">
        <f>VLOOKUP(U1926,NIVEAUXADMIN!A:B,2,FALSE)</f>
        <v>HT07</v>
      </c>
      <c r="AE1926" s="162" t="str">
        <f>VLOOKUP(V1926,NIVEAUXADMIN!E:F,2,FALSE)</f>
        <v>HT07743</v>
      </c>
      <c r="AF1926" s="162" t="str">
        <f>VLOOKUP(W1926,NIVEAUXADMIN!I:J,2,FALSE)</f>
        <v>HT07743-01</v>
      </c>
      <c r="AG1926" s="162">
        <f>IF(SUMPRODUCT(($A$4:$A1926=A1926)*($V$4:$V1926=V1926))&gt;1,0,1)</f>
        <v>0</v>
      </c>
    </row>
    <row r="1927" spans="1:33" s="162" customFormat="1" ht="15" customHeight="1">
      <c r="A1927" s="162" t="s">
        <v>2714</v>
      </c>
      <c r="B1927" s="162" t="s">
        <v>2714</v>
      </c>
      <c r="C1927" s="162" t="s">
        <v>26</v>
      </c>
      <c r="F1927" s="162" t="s">
        <v>16</v>
      </c>
      <c r="G1927" s="162" t="str">
        <f>CHOOSE(MONTH(H1927), "Janvier", "Fevrier", "Mars", "Avril", "Mai", "Juin", "Juillet", "Aout", "Septembre", "Octobre", "Novembre", "Decembre")</f>
        <v>Octobre</v>
      </c>
      <c r="H1927" s="153">
        <v>42657</v>
      </c>
      <c r="I1927" s="84" t="s">
        <v>1051</v>
      </c>
      <c r="J1927" s="162" t="s">
        <v>1052</v>
      </c>
      <c r="K1927" s="162" t="s">
        <v>1054</v>
      </c>
      <c r="L1927" s="72"/>
      <c r="M1927" s="80" t="str">
        <f>IFERROR(VLOOKUP(K1927,REFERENCES!R:S,2,FALSE),"")</f>
        <v>Nombre</v>
      </c>
      <c r="N1927" s="154">
        <v>340</v>
      </c>
      <c r="O1927" s="75"/>
      <c r="P1927" s="75"/>
      <c r="Q1927" s="75"/>
      <c r="R1927" s="79" t="s">
        <v>1875</v>
      </c>
      <c r="S1927" s="75">
        <v>636</v>
      </c>
      <c r="T1927" s="162" t="s">
        <v>30</v>
      </c>
      <c r="U1927" s="162" t="s">
        <v>17</v>
      </c>
      <c r="V1927" s="162" t="s">
        <v>18</v>
      </c>
      <c r="W1927" s="86" t="s">
        <v>1795</v>
      </c>
      <c r="AB1927" s="162" t="str">
        <f>UPPER(LEFT(A1927,3)&amp;YEAR(H1927)&amp;MONTH(H1927)&amp;DAY((H1927))&amp;LEFT(U1927,2)&amp;LEFT(V1927,2)&amp;LEFT(W1927,2))</f>
        <v>SAM20161014GRJE9E</v>
      </c>
      <c r="AC1927" s="162">
        <f>COUNTIF($AB$4:$AB$297,AB1927)</f>
        <v>0</v>
      </c>
      <c r="AD1927" s="162" t="str">
        <f>VLOOKUP(U1927,NIVEAUXADMIN!A:B,2,FALSE)</f>
        <v>HT08</v>
      </c>
      <c r="AE1927" s="162" t="str">
        <f>VLOOKUP(V1927,NIVEAUXADMIN!E:F,2,FALSE)</f>
        <v>HT08811</v>
      </c>
      <c r="AF1927" s="162" t="str">
        <f>VLOOKUP(W1927,NIVEAUXADMIN!I:J,2,FALSE)</f>
        <v>HT08811-09</v>
      </c>
      <c r="AG1927" s="162">
        <f>IF(SUMPRODUCT(($A$4:$A1927=A1927)*($V$4:$V1927=V1927))&gt;1,0,1)</f>
        <v>0</v>
      </c>
    </row>
    <row r="1928" spans="1:33" s="162" customFormat="1" ht="15" customHeight="1">
      <c r="A1928" s="162" t="s">
        <v>2714</v>
      </c>
      <c r="B1928" s="162" t="s">
        <v>2714</v>
      </c>
      <c r="C1928" s="162" t="s">
        <v>26</v>
      </c>
      <c r="F1928" s="162" t="s">
        <v>16</v>
      </c>
      <c r="G1928" s="162" t="str">
        <f>CHOOSE(MONTH(H1928), "Janvier", "Fevrier", "Mars", "Avril", "Mai", "Juin", "Juillet", "Aout", "Septembre", "Octobre", "Novembre", "Decembre")</f>
        <v>Octobre</v>
      </c>
      <c r="H1928" s="153">
        <v>42657</v>
      </c>
      <c r="I1928" s="84" t="s">
        <v>1051</v>
      </c>
      <c r="J1928" s="162" t="s">
        <v>1052</v>
      </c>
      <c r="K1928" s="162" t="s">
        <v>1062</v>
      </c>
      <c r="L1928" s="72"/>
      <c r="M1928" s="80" t="str">
        <f>IFERROR(VLOOKUP(K1928,REFERENCES!R:S,2,FALSE),"")</f>
        <v>Nombre</v>
      </c>
      <c r="N1928" s="154">
        <v>340</v>
      </c>
      <c r="O1928" s="75"/>
      <c r="P1928" s="75"/>
      <c r="Q1928" s="75"/>
      <c r="R1928" s="79" t="s">
        <v>1875</v>
      </c>
      <c r="S1928" s="75">
        <v>636</v>
      </c>
      <c r="T1928" s="162" t="s">
        <v>30</v>
      </c>
      <c r="U1928" s="162" t="s">
        <v>17</v>
      </c>
      <c r="V1928" s="162" t="s">
        <v>18</v>
      </c>
      <c r="W1928" s="86" t="s">
        <v>1795</v>
      </c>
      <c r="AB1928" s="162" t="str">
        <f>UPPER(LEFT(A1928,3)&amp;YEAR(H1928)&amp;MONTH(H1928)&amp;DAY((H1928))&amp;LEFT(U1928,2)&amp;LEFT(V1928,2)&amp;LEFT(W1928,2))</f>
        <v>SAM20161014GRJE9E</v>
      </c>
      <c r="AC1928" s="162">
        <f>COUNTIF($AB$4:$AB$297,AB1928)</f>
        <v>0</v>
      </c>
      <c r="AD1928" s="162" t="str">
        <f>VLOOKUP(U1928,NIVEAUXADMIN!A:B,2,FALSE)</f>
        <v>HT08</v>
      </c>
      <c r="AE1928" s="162" t="str">
        <f>VLOOKUP(V1928,NIVEAUXADMIN!E:F,2,FALSE)</f>
        <v>HT08811</v>
      </c>
      <c r="AF1928" s="162" t="str">
        <f>VLOOKUP(W1928,NIVEAUXADMIN!I:J,2,FALSE)</f>
        <v>HT08811-09</v>
      </c>
      <c r="AG1928" s="162">
        <f>IF(SUMPRODUCT(($A$4:$A1928=A1928)*($V$4:$V1928=V1928))&gt;1,0,1)</f>
        <v>0</v>
      </c>
    </row>
    <row r="1929" spans="1:33" s="162" customFormat="1" ht="15" customHeight="1">
      <c r="A1929" s="162" t="s">
        <v>2714</v>
      </c>
      <c r="B1929" s="162" t="s">
        <v>2714</v>
      </c>
      <c r="C1929" s="162" t="s">
        <v>26</v>
      </c>
      <c r="F1929" s="162" t="s">
        <v>16</v>
      </c>
      <c r="G1929" s="162" t="str">
        <f>CHOOSE(MONTH(H1929), "Janvier", "Fevrier", "Mars", "Avril", "Mai", "Juin", "Juillet", "Aout", "Septembre", "Octobre", "Novembre", "Decembre")</f>
        <v>Octobre</v>
      </c>
      <c r="H1929" s="153">
        <v>42658</v>
      </c>
      <c r="I1929" s="84" t="s">
        <v>1049</v>
      </c>
      <c r="J1929" s="162" t="s">
        <v>1053</v>
      </c>
      <c r="K1929" s="162" t="s">
        <v>1048</v>
      </c>
      <c r="L1929" s="72"/>
      <c r="M1929" s="80" t="str">
        <f>IFERROR(VLOOKUP(K1929,REFERENCES!R:S,2,FALSE),"")</f>
        <v>Nombre</v>
      </c>
      <c r="N1929" s="154">
        <v>200</v>
      </c>
      <c r="O1929" s="75"/>
      <c r="P1929" s="75"/>
      <c r="Q1929" s="75"/>
      <c r="R1929" s="79" t="s">
        <v>1875</v>
      </c>
      <c r="S1929" s="75">
        <v>200</v>
      </c>
      <c r="U1929" s="162" t="s">
        <v>20</v>
      </c>
      <c r="V1929" s="162" t="s">
        <v>21</v>
      </c>
      <c r="W1929" s="86" t="s">
        <v>1311</v>
      </c>
      <c r="AB1929" s="162" t="str">
        <f>UPPER(LEFT(A1929,3)&amp;YEAR(H1929)&amp;MONTH(H1929)&amp;DAY((H1929))&amp;LEFT(U1929,2)&amp;LEFT(V1929,2)&amp;LEFT(W1929,2))</f>
        <v>SAM20161015SULE1È</v>
      </c>
      <c r="AC1929" s="162">
        <f>COUNTIF($AB$4:$AB$297,AB1929)</f>
        <v>0</v>
      </c>
      <c r="AD1929" s="162" t="str">
        <f>VLOOKUP(U1929,NIVEAUXADMIN!A:B,2,FALSE)</f>
        <v>HT07</v>
      </c>
      <c r="AE1929" s="162" t="str">
        <f>VLOOKUP(V1929,NIVEAUXADMIN!E:F,2,FALSE)</f>
        <v>HT07711</v>
      </c>
      <c r="AF1929" s="162" t="str">
        <f>VLOOKUP(W1929,NIVEAUXADMIN!I:J,2,FALSE)</f>
        <v>HT07711-01</v>
      </c>
      <c r="AG1929" s="162">
        <f>IF(SUMPRODUCT(($A$4:$A1929=A1929)*($V$4:$V1929=V1929))&gt;1,0,1)</f>
        <v>1</v>
      </c>
    </row>
    <row r="1930" spans="1:33" s="162" customFormat="1" ht="15" customHeight="1">
      <c r="A1930" s="162" t="s">
        <v>2714</v>
      </c>
      <c r="B1930" s="162" t="s">
        <v>2714</v>
      </c>
      <c r="C1930" s="162" t="s">
        <v>26</v>
      </c>
      <c r="F1930" s="162" t="s">
        <v>16</v>
      </c>
      <c r="G1930" s="162" t="str">
        <f>CHOOSE(MONTH(H1930), "Janvier", "Fevrier", "Mars", "Avril", "Mai", "Juin", "Juillet", "Aout", "Septembre", "Octobre", "Novembre", "Decembre")</f>
        <v>Octobre</v>
      </c>
      <c r="H1930" s="153">
        <v>42659</v>
      </c>
      <c r="I1930" s="84" t="s">
        <v>1049</v>
      </c>
      <c r="J1930" s="162" t="s">
        <v>1053</v>
      </c>
      <c r="K1930" s="162" t="s">
        <v>1048</v>
      </c>
      <c r="L1930" s="72"/>
      <c r="M1930" s="80" t="str">
        <f>IFERROR(VLOOKUP(K1930,REFERENCES!R:S,2,FALSE),"")</f>
        <v>Nombre</v>
      </c>
      <c r="N1930" s="154">
        <v>50</v>
      </c>
      <c r="O1930" s="75"/>
      <c r="P1930" s="75"/>
      <c r="Q1930" s="75"/>
      <c r="R1930" s="79" t="s">
        <v>1875</v>
      </c>
      <c r="S1930" s="75"/>
      <c r="U1930" s="162" t="s">
        <v>17</v>
      </c>
      <c r="V1930" s="162" t="s">
        <v>18</v>
      </c>
      <c r="W1930" s="86" t="s">
        <v>1754</v>
      </c>
      <c r="X1930" s="162" t="s">
        <v>1859</v>
      </c>
      <c r="AB1930" s="162" t="str">
        <f>UPPER(LEFT(A1930,3)&amp;YEAR(H1930)&amp;MONTH(H1930)&amp;DAY((H1930))&amp;LEFT(U1930,2)&amp;LEFT(V1930,2)&amp;LEFT(W1930,2))</f>
        <v>SAM20161016GRJE7E</v>
      </c>
      <c r="AC1930" s="162">
        <f>COUNTIF($AB$4:$AB$297,AB1930)</f>
        <v>0</v>
      </c>
      <c r="AD1930" s="162" t="str">
        <f>VLOOKUP(U1930,NIVEAUXADMIN!A:B,2,FALSE)</f>
        <v>HT08</v>
      </c>
      <c r="AE1930" s="162" t="str">
        <f>VLOOKUP(V1930,NIVEAUXADMIN!E:F,2,FALSE)</f>
        <v>HT08811</v>
      </c>
      <c r="AF1930" s="162" t="str">
        <f>VLOOKUP(W1930,NIVEAUXADMIN!I:J,2,FALSE)</f>
        <v>HT08811-07</v>
      </c>
      <c r="AG1930" s="162">
        <f>IF(SUMPRODUCT(($A$4:$A1930=A1930)*($V$4:$V1930=V1930))&gt;1,0,1)</f>
        <v>0</v>
      </c>
    </row>
    <row r="1931" spans="1:33" s="162" customFormat="1" ht="15" customHeight="1">
      <c r="A1931" s="162" t="s">
        <v>2714</v>
      </c>
      <c r="B1931" s="162" t="s">
        <v>2714</v>
      </c>
      <c r="C1931" s="162" t="s">
        <v>26</v>
      </c>
      <c r="F1931" s="162" t="s">
        <v>16</v>
      </c>
      <c r="G1931" s="162" t="str">
        <f>CHOOSE(MONTH(H1931), "Janvier", "Fevrier", "Mars", "Avril", "Mai", "Juin", "Juillet", "Aout", "Septembre", "Octobre", "Novembre", "Decembre")</f>
        <v>Octobre</v>
      </c>
      <c r="H1931" s="153">
        <v>42659</v>
      </c>
      <c r="I1931" s="84" t="s">
        <v>1051</v>
      </c>
      <c r="J1931" s="162" t="s">
        <v>1052</v>
      </c>
      <c r="K1931" s="162" t="s">
        <v>1054</v>
      </c>
      <c r="L1931" s="72"/>
      <c r="M1931" s="80" t="str">
        <f>IFERROR(VLOOKUP(K1931,REFERENCES!R:S,2,FALSE),"")</f>
        <v>Nombre</v>
      </c>
      <c r="N1931" s="154">
        <v>50</v>
      </c>
      <c r="O1931" s="75"/>
      <c r="P1931" s="75"/>
      <c r="Q1931" s="75"/>
      <c r="R1931" s="79" t="s">
        <v>1875</v>
      </c>
      <c r="S1931" s="75"/>
      <c r="U1931" s="162" t="s">
        <v>17</v>
      </c>
      <c r="V1931" s="162" t="s">
        <v>18</v>
      </c>
      <c r="W1931" s="86" t="s">
        <v>1754</v>
      </c>
      <c r="X1931" s="162" t="s">
        <v>1859</v>
      </c>
      <c r="AB1931" s="162" t="str">
        <f>UPPER(LEFT(A1931,3)&amp;YEAR(H1931)&amp;MONTH(H1931)&amp;DAY((H1931))&amp;LEFT(U1931,2)&amp;LEFT(V1931,2)&amp;LEFT(W1931,2))</f>
        <v>SAM20161016GRJE7E</v>
      </c>
      <c r="AC1931" s="162">
        <f>COUNTIF($AB$4:$AB$297,AB1931)</f>
        <v>0</v>
      </c>
      <c r="AD1931" s="162" t="str">
        <f>VLOOKUP(U1931,NIVEAUXADMIN!A:B,2,FALSE)</f>
        <v>HT08</v>
      </c>
      <c r="AE1931" s="162" t="str">
        <f>VLOOKUP(V1931,NIVEAUXADMIN!E:F,2,FALSE)</f>
        <v>HT08811</v>
      </c>
      <c r="AF1931" s="162" t="str">
        <f>VLOOKUP(W1931,NIVEAUXADMIN!I:J,2,FALSE)</f>
        <v>HT08811-07</v>
      </c>
      <c r="AG1931" s="162">
        <f>IF(SUMPRODUCT(($A$4:$A1931=A1931)*($V$4:$V1931=V1931))&gt;1,0,1)</f>
        <v>0</v>
      </c>
    </row>
    <row r="1932" spans="1:33" s="162" customFormat="1" ht="15" customHeight="1">
      <c r="A1932" s="162" t="s">
        <v>2714</v>
      </c>
      <c r="B1932" s="162" t="s">
        <v>2714</v>
      </c>
      <c r="C1932" s="162" t="s">
        <v>26</v>
      </c>
      <c r="F1932" s="162" t="s">
        <v>16</v>
      </c>
      <c r="G1932" s="162" t="str">
        <f>CHOOSE(MONTH(H1932), "Janvier", "Fevrier", "Mars", "Avril", "Mai", "Juin", "Juillet", "Aout", "Septembre", "Octobre", "Novembre", "Decembre")</f>
        <v>Octobre</v>
      </c>
      <c r="H1932" s="153">
        <v>42659</v>
      </c>
      <c r="I1932" s="84" t="s">
        <v>1051</v>
      </c>
      <c r="J1932" s="162" t="s">
        <v>1052</v>
      </c>
      <c r="K1932" s="162" t="s">
        <v>1062</v>
      </c>
      <c r="L1932" s="72"/>
      <c r="M1932" s="80" t="str">
        <f>IFERROR(VLOOKUP(K1932,REFERENCES!R:S,2,FALSE),"")</f>
        <v>Nombre</v>
      </c>
      <c r="N1932" s="154">
        <v>50</v>
      </c>
      <c r="O1932" s="75"/>
      <c r="P1932" s="75"/>
      <c r="Q1932" s="75"/>
      <c r="R1932" s="79" t="s">
        <v>1875</v>
      </c>
      <c r="S1932" s="75"/>
      <c r="U1932" s="162" t="s">
        <v>17</v>
      </c>
      <c r="V1932" s="162" t="s">
        <v>18</v>
      </c>
      <c r="W1932" s="86" t="s">
        <v>1754</v>
      </c>
      <c r="X1932" s="162" t="s">
        <v>1859</v>
      </c>
      <c r="AB1932" s="162" t="str">
        <f>UPPER(LEFT(A1932,3)&amp;YEAR(H1932)&amp;MONTH(H1932)&amp;DAY((H1932))&amp;LEFT(U1932,2)&amp;LEFT(V1932,2)&amp;LEFT(W1932,2))</f>
        <v>SAM20161016GRJE7E</v>
      </c>
      <c r="AC1932" s="162">
        <f>COUNTIF($AB$4:$AB$297,AB1932)</f>
        <v>0</v>
      </c>
      <c r="AD1932" s="162" t="str">
        <f>VLOOKUP(U1932,NIVEAUXADMIN!A:B,2,FALSE)</f>
        <v>HT08</v>
      </c>
      <c r="AE1932" s="162" t="str">
        <f>VLOOKUP(V1932,NIVEAUXADMIN!E:F,2,FALSE)</f>
        <v>HT08811</v>
      </c>
      <c r="AF1932" s="162" t="str">
        <f>VLOOKUP(W1932,NIVEAUXADMIN!I:J,2,FALSE)</f>
        <v>HT08811-07</v>
      </c>
      <c r="AG1932" s="162">
        <f>IF(SUMPRODUCT(($A$4:$A1932=A1932)*($V$4:$V1932=V1932))&gt;1,0,1)</f>
        <v>0</v>
      </c>
    </row>
    <row r="1933" spans="1:33" s="162" customFormat="1" ht="15" customHeight="1">
      <c r="A1933" s="162" t="s">
        <v>2714</v>
      </c>
      <c r="B1933" s="162" t="s">
        <v>2714</v>
      </c>
      <c r="C1933" s="162" t="s">
        <v>26</v>
      </c>
      <c r="F1933" s="162" t="s">
        <v>16</v>
      </c>
      <c r="G1933" s="162" t="str">
        <f>CHOOSE(MONTH(H1933), "Janvier", "Fevrier", "Mars", "Avril", "Mai", "Juin", "Juillet", "Aout", "Septembre", "Octobre", "Novembre", "Decembre")</f>
        <v>Octobre</v>
      </c>
      <c r="H1933" s="153">
        <v>42659</v>
      </c>
      <c r="I1933" s="84" t="s">
        <v>1049</v>
      </c>
      <c r="J1933" s="162" t="s">
        <v>1053</v>
      </c>
      <c r="K1933" s="162" t="s">
        <v>1048</v>
      </c>
      <c r="L1933" s="72"/>
      <c r="M1933" s="80" t="str">
        <f>IFERROR(VLOOKUP(K1933,REFERENCES!R:S,2,FALSE),"")</f>
        <v>Nombre</v>
      </c>
      <c r="N1933" s="154">
        <v>106</v>
      </c>
      <c r="O1933" s="75"/>
      <c r="P1933" s="75"/>
      <c r="Q1933" s="75"/>
      <c r="R1933" s="79" t="s">
        <v>1875</v>
      </c>
      <c r="S1933" s="75"/>
      <c r="U1933" s="162" t="s">
        <v>17</v>
      </c>
      <c r="V1933" s="162" t="s">
        <v>18</v>
      </c>
      <c r="W1933" s="86" t="s">
        <v>1795</v>
      </c>
      <c r="X1933" s="162" t="s">
        <v>1858</v>
      </c>
      <c r="AB1933" s="162" t="str">
        <f>UPPER(LEFT(A1933,3)&amp;YEAR(H1933)&amp;MONTH(H1933)&amp;DAY((H1933))&amp;LEFT(U1933,2)&amp;LEFT(V1933,2)&amp;LEFT(W1933,2))</f>
        <v>SAM20161016GRJE9E</v>
      </c>
      <c r="AC1933" s="162">
        <f>COUNTIF($AB$4:$AB$297,AB1933)</f>
        <v>0</v>
      </c>
      <c r="AD1933" s="162" t="str">
        <f>VLOOKUP(U1933,NIVEAUXADMIN!A:B,2,FALSE)</f>
        <v>HT08</v>
      </c>
      <c r="AE1933" s="162" t="str">
        <f>VLOOKUP(V1933,NIVEAUXADMIN!E:F,2,FALSE)</f>
        <v>HT08811</v>
      </c>
      <c r="AF1933" s="162" t="str">
        <f>VLOOKUP(W1933,NIVEAUXADMIN!I:J,2,FALSE)</f>
        <v>HT08811-09</v>
      </c>
      <c r="AG1933" s="162">
        <f>IF(SUMPRODUCT(($A$4:$A1933=A1933)*($V$4:$V1933=V1933))&gt;1,0,1)</f>
        <v>0</v>
      </c>
    </row>
    <row r="1934" spans="1:33" s="162" customFormat="1" ht="15" customHeight="1">
      <c r="A1934" s="162" t="s">
        <v>2714</v>
      </c>
      <c r="B1934" s="162" t="s">
        <v>2714</v>
      </c>
      <c r="C1934" s="162" t="s">
        <v>26</v>
      </c>
      <c r="F1934" s="162" t="s">
        <v>16</v>
      </c>
      <c r="G1934" s="162" t="str">
        <f>CHOOSE(MONTH(H1934), "Janvier", "Fevrier", "Mars", "Avril", "Mai", "Juin", "Juillet", "Aout", "Septembre", "Octobre", "Novembre", "Decembre")</f>
        <v>Octobre</v>
      </c>
      <c r="H1934" s="153">
        <v>42659</v>
      </c>
      <c r="I1934" s="84" t="s">
        <v>1051</v>
      </c>
      <c r="J1934" s="162" t="s">
        <v>1052</v>
      </c>
      <c r="K1934" s="162" t="s">
        <v>1054</v>
      </c>
      <c r="L1934" s="72"/>
      <c r="M1934" s="80" t="str">
        <f>IFERROR(VLOOKUP(K1934,REFERENCES!R:S,2,FALSE),"")</f>
        <v>Nombre</v>
      </c>
      <c r="N1934" s="154">
        <v>106</v>
      </c>
      <c r="O1934" s="75"/>
      <c r="P1934" s="75"/>
      <c r="Q1934" s="75"/>
      <c r="R1934" s="79" t="s">
        <v>1875</v>
      </c>
      <c r="S1934" s="75"/>
      <c r="U1934" s="162" t="s">
        <v>17</v>
      </c>
      <c r="V1934" s="162" t="s">
        <v>18</v>
      </c>
      <c r="W1934" s="86" t="s">
        <v>1795</v>
      </c>
      <c r="X1934" s="162" t="s">
        <v>1858</v>
      </c>
      <c r="AB1934" s="162" t="str">
        <f>UPPER(LEFT(A1934,3)&amp;YEAR(H1934)&amp;MONTH(H1934)&amp;DAY((H1934))&amp;LEFT(U1934,2)&amp;LEFT(V1934,2)&amp;LEFT(W1934,2))</f>
        <v>SAM20161016GRJE9E</v>
      </c>
      <c r="AC1934" s="162">
        <f>COUNTIF($AB$4:$AB$297,AB1934)</f>
        <v>0</v>
      </c>
      <c r="AD1934" s="162" t="str">
        <f>VLOOKUP(U1934,NIVEAUXADMIN!A:B,2,FALSE)</f>
        <v>HT08</v>
      </c>
      <c r="AE1934" s="162" t="str">
        <f>VLOOKUP(V1934,NIVEAUXADMIN!E:F,2,FALSE)</f>
        <v>HT08811</v>
      </c>
      <c r="AF1934" s="162" t="str">
        <f>VLOOKUP(W1934,NIVEAUXADMIN!I:J,2,FALSE)</f>
        <v>HT08811-09</v>
      </c>
      <c r="AG1934" s="162">
        <f>IF(SUMPRODUCT(($A$4:$A1934=A1934)*($V$4:$V1934=V1934))&gt;1,0,1)</f>
        <v>0</v>
      </c>
    </row>
    <row r="1935" spans="1:33" s="162" customFormat="1" ht="15" customHeight="1">
      <c r="A1935" s="162" t="s">
        <v>2714</v>
      </c>
      <c r="B1935" s="162" t="s">
        <v>2714</v>
      </c>
      <c r="C1935" s="162" t="s">
        <v>26</v>
      </c>
      <c r="F1935" s="162" t="s">
        <v>16</v>
      </c>
      <c r="G1935" s="162" t="str">
        <f>CHOOSE(MONTH(H1935), "Janvier", "Fevrier", "Mars", "Avril", "Mai", "Juin", "Juillet", "Aout", "Septembre", "Octobre", "Novembre", "Decembre")</f>
        <v>Octobre</v>
      </c>
      <c r="H1935" s="153">
        <v>42659</v>
      </c>
      <c r="I1935" s="84" t="s">
        <v>1051</v>
      </c>
      <c r="J1935" s="162" t="s">
        <v>1052</v>
      </c>
      <c r="K1935" s="162" t="s">
        <v>1062</v>
      </c>
      <c r="L1935" s="72"/>
      <c r="M1935" s="80" t="str">
        <f>IFERROR(VLOOKUP(K1935,REFERENCES!R:S,2,FALSE),"")</f>
        <v>Nombre</v>
      </c>
      <c r="N1935" s="154">
        <v>106</v>
      </c>
      <c r="O1935" s="75"/>
      <c r="P1935" s="75"/>
      <c r="Q1935" s="75"/>
      <c r="R1935" s="79" t="s">
        <v>1875</v>
      </c>
      <c r="S1935" s="75"/>
      <c r="U1935" s="162" t="s">
        <v>17</v>
      </c>
      <c r="V1935" s="162" t="s">
        <v>18</v>
      </c>
      <c r="W1935" s="86" t="s">
        <v>1795</v>
      </c>
      <c r="X1935" s="162" t="s">
        <v>1858</v>
      </c>
      <c r="AB1935" s="162" t="str">
        <f>UPPER(LEFT(A1935,3)&amp;YEAR(H1935)&amp;MONTH(H1935)&amp;DAY((H1935))&amp;LEFT(U1935,2)&amp;LEFT(V1935,2)&amp;LEFT(W1935,2))</f>
        <v>SAM20161016GRJE9E</v>
      </c>
      <c r="AC1935" s="162">
        <f>COUNTIF($AB$4:$AB$297,AB1935)</f>
        <v>0</v>
      </c>
      <c r="AD1935" s="162" t="str">
        <f>VLOOKUP(U1935,NIVEAUXADMIN!A:B,2,FALSE)</f>
        <v>HT08</v>
      </c>
      <c r="AE1935" s="162" t="str">
        <f>VLOOKUP(V1935,NIVEAUXADMIN!E:F,2,FALSE)</f>
        <v>HT08811</v>
      </c>
      <c r="AF1935" s="162" t="str">
        <f>VLOOKUP(W1935,NIVEAUXADMIN!I:J,2,FALSE)</f>
        <v>HT08811-09</v>
      </c>
      <c r="AG1935" s="162">
        <f>IF(SUMPRODUCT(($A$4:$A1935=A1935)*($V$4:$V1935=V1935))&gt;1,0,1)</f>
        <v>0</v>
      </c>
    </row>
    <row r="1936" spans="1:33" s="162" customFormat="1" ht="15" customHeight="1">
      <c r="A1936" s="162" t="s">
        <v>2714</v>
      </c>
      <c r="B1936" s="162" t="s">
        <v>2714</v>
      </c>
      <c r="C1936" s="162" t="s">
        <v>26</v>
      </c>
      <c r="F1936" s="162" t="s">
        <v>16</v>
      </c>
      <c r="G1936" s="162" t="str">
        <f>CHOOSE(MONTH(H1936), "Janvier", "Fevrier", "Mars", "Avril", "Mai", "Juin", "Juillet", "Aout", "Septembre", "Octobre", "Novembre", "Decembre")</f>
        <v>Octobre</v>
      </c>
      <c r="H1936" s="153">
        <v>42659</v>
      </c>
      <c r="I1936" s="84" t="s">
        <v>1049</v>
      </c>
      <c r="J1936" s="162" t="s">
        <v>1053</v>
      </c>
      <c r="K1936" s="162" t="s">
        <v>1048</v>
      </c>
      <c r="L1936" s="72"/>
      <c r="M1936" s="80" t="str">
        <f>IFERROR(VLOOKUP(K1936,REFERENCES!R:S,2,FALSE),"")</f>
        <v>Nombre</v>
      </c>
      <c r="N1936" s="154">
        <v>200</v>
      </c>
      <c r="O1936" s="75"/>
      <c r="P1936" s="75"/>
      <c r="Q1936" s="75"/>
      <c r="R1936" s="79" t="s">
        <v>1875</v>
      </c>
      <c r="S1936" s="75"/>
      <c r="U1936" s="162" t="s">
        <v>20</v>
      </c>
      <c r="V1936" s="162" t="s">
        <v>542</v>
      </c>
      <c r="W1936" s="86" t="s">
        <v>1299</v>
      </c>
      <c r="AB1936" s="162" t="str">
        <f>UPPER(LEFT(A1936,3)&amp;YEAR(H1936)&amp;MONTH(H1936)&amp;DAY((H1936))&amp;LEFT(U1936,2)&amp;LEFT(V1936,2)&amp;LEFT(W1936,2))</f>
        <v>SAM20161016SURO1È</v>
      </c>
      <c r="AC1936" s="162">
        <f>COUNTIF($AB$4:$AB$297,AB1936)</f>
        <v>0</v>
      </c>
      <c r="AD1936" s="162" t="str">
        <f>VLOOKUP(U1936,NIVEAUXADMIN!A:B,2,FALSE)</f>
        <v>HT07</v>
      </c>
      <c r="AE1936" s="162" t="str">
        <f>VLOOKUP(V1936,NIVEAUXADMIN!E:F,2,FALSE)</f>
        <v>HT07743</v>
      </c>
      <c r="AF1936" s="162" t="str">
        <f>VLOOKUP(W1936,NIVEAUXADMIN!I:J,2,FALSE)</f>
        <v>HT07743-01</v>
      </c>
      <c r="AG1936" s="162">
        <f>IF(SUMPRODUCT(($A$4:$A1936=A1936)*($V$4:$V1936=V1936))&gt;1,0,1)</f>
        <v>0</v>
      </c>
    </row>
    <row r="1937" spans="1:33" s="162" customFormat="1" ht="15" customHeight="1">
      <c r="A1937" s="162" t="s">
        <v>2714</v>
      </c>
      <c r="B1937" s="162" t="s">
        <v>2714</v>
      </c>
      <c r="C1937" s="162" t="s">
        <v>26</v>
      </c>
      <c r="F1937" s="162" t="s">
        <v>16</v>
      </c>
      <c r="G1937" s="162" t="str">
        <f>CHOOSE(MONTH(H1937), "Janvier", "Fevrier", "Mars", "Avril", "Mai", "Juin", "Juillet", "Aout", "Septembre", "Octobre", "Novembre", "Decembre")</f>
        <v>Octobre</v>
      </c>
      <c r="H1937" s="153">
        <v>42659</v>
      </c>
      <c r="I1937" s="84" t="s">
        <v>1049</v>
      </c>
      <c r="J1937" s="162" t="s">
        <v>1053</v>
      </c>
      <c r="K1937" s="162" t="s">
        <v>1048</v>
      </c>
      <c r="L1937" s="72"/>
      <c r="M1937" s="80" t="str">
        <f>IFERROR(VLOOKUP(K1937,REFERENCES!R:S,2,FALSE),"")</f>
        <v>Nombre</v>
      </c>
      <c r="N1937" s="154">
        <v>250</v>
      </c>
      <c r="O1937" s="75"/>
      <c r="P1937" s="75"/>
      <c r="Q1937" s="75"/>
      <c r="R1937" s="79" t="s">
        <v>1875</v>
      </c>
      <c r="S1937" s="75">
        <v>250</v>
      </c>
      <c r="U1937" s="162" t="s">
        <v>20</v>
      </c>
      <c r="V1937" s="162" t="s">
        <v>542</v>
      </c>
      <c r="W1937" s="86" t="s">
        <v>1505</v>
      </c>
      <c r="AB1937" s="162" t="str">
        <f>UPPER(LEFT(A1937,3)&amp;YEAR(H1937)&amp;MONTH(H1937)&amp;DAY((H1937))&amp;LEFT(U1937,2)&amp;LEFT(V1937,2)&amp;LEFT(W1937,2))</f>
        <v>SAM20161016SURO2È</v>
      </c>
      <c r="AC1937" s="162">
        <f>COUNTIF($AB$4:$AB$297,AB1937)</f>
        <v>0</v>
      </c>
      <c r="AD1937" s="162" t="str">
        <f>VLOOKUP(U1937,NIVEAUXADMIN!A:B,2,FALSE)</f>
        <v>HT07</v>
      </c>
      <c r="AE1937" s="162" t="str">
        <f>VLOOKUP(V1937,NIVEAUXADMIN!E:F,2,FALSE)</f>
        <v>HT07743</v>
      </c>
      <c r="AF1937" s="162" t="str">
        <f>VLOOKUP(W1937,NIVEAUXADMIN!I:J,2,FALSE)</f>
        <v>HT07743-02</v>
      </c>
      <c r="AG1937" s="162">
        <f>IF(SUMPRODUCT(($A$4:$A1937=A1937)*($V$4:$V1937=V1937))&gt;1,0,1)</f>
        <v>0</v>
      </c>
    </row>
    <row r="1938" spans="1:33" s="162" customFormat="1" ht="15" customHeight="1">
      <c r="A1938" s="162" t="s">
        <v>2714</v>
      </c>
      <c r="B1938" s="162" t="s">
        <v>2714</v>
      </c>
      <c r="C1938" s="162" t="s">
        <v>26</v>
      </c>
      <c r="F1938" s="162" t="s">
        <v>16</v>
      </c>
      <c r="G1938" s="162" t="str">
        <f>CHOOSE(MONTH(H1938), "Janvier", "Fevrier", "Mars", "Avril", "Mai", "Juin", "Juillet", "Aout", "Septembre", "Octobre", "Novembre", "Decembre")</f>
        <v>Octobre</v>
      </c>
      <c r="H1938" s="153">
        <v>42659</v>
      </c>
      <c r="I1938" s="84" t="s">
        <v>1049</v>
      </c>
      <c r="J1938" s="162" t="s">
        <v>1053</v>
      </c>
      <c r="K1938" s="162" t="s">
        <v>1048</v>
      </c>
      <c r="L1938" s="72"/>
      <c r="M1938" s="80" t="str">
        <f>IFERROR(VLOOKUP(K1938,REFERENCES!R:S,2,FALSE),"")</f>
        <v>Nombre</v>
      </c>
      <c r="N1938" s="154">
        <v>350</v>
      </c>
      <c r="O1938" s="75"/>
      <c r="P1938" s="75"/>
      <c r="Q1938" s="75"/>
      <c r="R1938" s="79" t="s">
        <v>1875</v>
      </c>
      <c r="S1938" s="75"/>
      <c r="U1938" s="162" t="s">
        <v>20</v>
      </c>
      <c r="V1938" s="162" t="s">
        <v>542</v>
      </c>
      <c r="W1938" s="86"/>
      <c r="AB1938" s="162" t="str">
        <f>UPPER(LEFT(A1938,3)&amp;YEAR(H1938)&amp;MONTH(H1938)&amp;DAY((H1938))&amp;LEFT(U1938,2)&amp;LEFT(V1938,2)&amp;LEFT(W1938,2))</f>
        <v>SAM20161016SURO</v>
      </c>
      <c r="AC1938" s="162">
        <f>COUNTIF($AB$4:$AB$297,AB1938)</f>
        <v>0</v>
      </c>
      <c r="AD1938" s="162" t="str">
        <f>VLOOKUP(U1938,NIVEAUXADMIN!A:B,2,FALSE)</f>
        <v>HT07</v>
      </c>
      <c r="AE1938" s="162" t="str">
        <f>VLOOKUP(V1938,NIVEAUXADMIN!E:F,2,FALSE)</f>
        <v>HT07743</v>
      </c>
      <c r="AF1938" s="162" t="e">
        <f>VLOOKUP(W1938,NIVEAUXADMIN!I:J,2,FALSE)</f>
        <v>#N/A</v>
      </c>
      <c r="AG1938" s="162">
        <f>IF(SUMPRODUCT(($A$4:$A1938=A1938)*($V$4:$V1938=V1938))&gt;1,0,1)</f>
        <v>0</v>
      </c>
    </row>
    <row r="1939" spans="1:33" s="162" customFormat="1" ht="15" customHeight="1">
      <c r="A1939" s="162" t="s">
        <v>2714</v>
      </c>
      <c r="B1939" s="162" t="s">
        <v>2714</v>
      </c>
      <c r="C1939" s="162" t="s">
        <v>26</v>
      </c>
      <c r="F1939" s="162" t="s">
        <v>16</v>
      </c>
      <c r="G1939" s="162" t="str">
        <f>CHOOSE(MONTH(H1939), "Janvier", "Fevrier", "Mars", "Avril", "Mai", "Juin", "Juillet", "Aout", "Septembre", "Octobre", "Novembre", "Decembre")</f>
        <v>Octobre</v>
      </c>
      <c r="H1939" s="153">
        <v>42660</v>
      </c>
      <c r="I1939" s="84" t="s">
        <v>1049</v>
      </c>
      <c r="J1939" s="162" t="s">
        <v>1053</v>
      </c>
      <c r="K1939" s="162" t="s">
        <v>1048</v>
      </c>
      <c r="L1939" s="72"/>
      <c r="M1939" s="80" t="str">
        <f>IFERROR(VLOOKUP(K1939,REFERENCES!R:S,2,FALSE),"")</f>
        <v>Nombre</v>
      </c>
      <c r="N1939" s="154">
        <v>700</v>
      </c>
      <c r="O1939" s="75"/>
      <c r="P1939" s="75"/>
      <c r="Q1939" s="75"/>
      <c r="R1939" s="79" t="s">
        <v>1875</v>
      </c>
      <c r="S1939" s="75">
        <v>700</v>
      </c>
      <c r="U1939" s="162" t="s">
        <v>20</v>
      </c>
      <c r="V1939" s="162" t="s">
        <v>523</v>
      </c>
      <c r="W1939" s="86" t="s">
        <v>1687</v>
      </c>
      <c r="AB1939" s="162" t="str">
        <f>UPPER(LEFT(A1939,3)&amp;YEAR(H1939)&amp;MONTH(H1939)&amp;DAY((H1939))&amp;LEFT(U1939,2)&amp;LEFT(V1939,2)&amp;LEFT(W1939,2))</f>
        <v>SAM20161017SUCO5È</v>
      </c>
      <c r="AC1939" s="162">
        <f>COUNTIF($AB$4:$AB$297,AB1939)</f>
        <v>0</v>
      </c>
      <c r="AD1939" s="162" t="str">
        <f>VLOOKUP(U1939,NIVEAUXADMIN!A:B,2,FALSE)</f>
        <v>HT07</v>
      </c>
      <c r="AE1939" s="162" t="str">
        <f>VLOOKUP(V1939,NIVEAUXADMIN!E:F,2,FALSE)</f>
        <v>HT07741</v>
      </c>
      <c r="AF1939" s="162" t="str">
        <f>VLOOKUP(W1939,NIVEAUXADMIN!I:J,2,FALSE)</f>
        <v>HT07741-02</v>
      </c>
      <c r="AG1939" s="162">
        <f>IF(SUMPRODUCT(($A$4:$A1939=A1939)*($V$4:$V1939=V1939))&gt;1,0,1)</f>
        <v>1</v>
      </c>
    </row>
    <row r="1940" spans="1:33" s="162" customFormat="1" ht="15" customHeight="1">
      <c r="A1940" s="162" t="s">
        <v>2714</v>
      </c>
      <c r="B1940" s="162" t="s">
        <v>2714</v>
      </c>
      <c r="C1940" s="162" t="s">
        <v>26</v>
      </c>
      <c r="F1940" s="162" t="s">
        <v>16</v>
      </c>
      <c r="G1940" s="162" t="str">
        <f>CHOOSE(MONTH(H1940), "Janvier", "Fevrier", "Mars", "Avril", "Mai", "Juin", "Juillet", "Aout", "Septembre", "Octobre", "Novembre", "Decembre")</f>
        <v>Octobre</v>
      </c>
      <c r="H1940" s="153">
        <v>42660</v>
      </c>
      <c r="I1940" s="84" t="s">
        <v>1049</v>
      </c>
      <c r="J1940" s="162" t="s">
        <v>1053</v>
      </c>
      <c r="K1940" s="162" t="s">
        <v>1048</v>
      </c>
      <c r="L1940" s="72"/>
      <c r="M1940" s="80" t="str">
        <f>IFERROR(VLOOKUP(K1940,REFERENCES!R:S,2,FALSE),"")</f>
        <v>Nombre</v>
      </c>
      <c r="N1940" s="154">
        <v>40</v>
      </c>
      <c r="O1940" s="75"/>
      <c r="P1940" s="75"/>
      <c r="Q1940" s="75"/>
      <c r="R1940" s="79" t="s">
        <v>1875</v>
      </c>
      <c r="S1940" s="75"/>
      <c r="U1940" s="162" t="s">
        <v>17</v>
      </c>
      <c r="V1940" s="162" t="s">
        <v>18</v>
      </c>
      <c r="W1940" s="86" t="s">
        <v>1754</v>
      </c>
      <c r="X1940" s="162" t="s">
        <v>1861</v>
      </c>
      <c r="AB1940" s="162" t="str">
        <f>UPPER(LEFT(A1940,3)&amp;YEAR(H1940)&amp;MONTH(H1940)&amp;DAY((H1940))&amp;LEFT(U1940,2)&amp;LEFT(V1940,2)&amp;LEFT(W1940,2))</f>
        <v>SAM20161017GRJE7E</v>
      </c>
      <c r="AC1940" s="162">
        <f>COUNTIF($AB$4:$AB$297,AB1940)</f>
        <v>0</v>
      </c>
      <c r="AD1940" s="162" t="str">
        <f>VLOOKUP(U1940,NIVEAUXADMIN!A:B,2,FALSE)</f>
        <v>HT08</v>
      </c>
      <c r="AE1940" s="162" t="str">
        <f>VLOOKUP(V1940,NIVEAUXADMIN!E:F,2,FALSE)</f>
        <v>HT08811</v>
      </c>
      <c r="AF1940" s="162" t="str">
        <f>VLOOKUP(W1940,NIVEAUXADMIN!I:J,2,FALSE)</f>
        <v>HT08811-07</v>
      </c>
      <c r="AG1940" s="162">
        <f>IF(SUMPRODUCT(($A$4:$A1940=A1940)*($V$4:$V1940=V1940))&gt;1,0,1)</f>
        <v>0</v>
      </c>
    </row>
    <row r="1941" spans="1:33" s="162" customFormat="1" ht="15" customHeight="1">
      <c r="A1941" s="162" t="s">
        <v>2714</v>
      </c>
      <c r="B1941" s="162" t="s">
        <v>2714</v>
      </c>
      <c r="C1941" s="162" t="s">
        <v>26</v>
      </c>
      <c r="F1941" s="162" t="s">
        <v>16</v>
      </c>
      <c r="G1941" s="162" t="str">
        <f>CHOOSE(MONTH(H1941), "Janvier", "Fevrier", "Mars", "Avril", "Mai", "Juin", "Juillet", "Aout", "Septembre", "Octobre", "Novembre", "Decembre")</f>
        <v>Octobre</v>
      </c>
      <c r="H1941" s="153">
        <v>42660</v>
      </c>
      <c r="I1941" s="84" t="s">
        <v>1051</v>
      </c>
      <c r="J1941" s="162" t="s">
        <v>1052</v>
      </c>
      <c r="K1941" s="162" t="s">
        <v>1054</v>
      </c>
      <c r="L1941" s="72"/>
      <c r="M1941" s="80" t="str">
        <f>IFERROR(VLOOKUP(K1941,REFERENCES!R:S,2,FALSE),"")</f>
        <v>Nombre</v>
      </c>
      <c r="N1941" s="154">
        <v>40</v>
      </c>
      <c r="O1941" s="75"/>
      <c r="P1941" s="75"/>
      <c r="Q1941" s="75"/>
      <c r="R1941" s="79" t="s">
        <v>1875</v>
      </c>
      <c r="S1941" s="75"/>
      <c r="U1941" s="162" t="s">
        <v>17</v>
      </c>
      <c r="V1941" s="162" t="s">
        <v>18</v>
      </c>
      <c r="W1941" s="86" t="s">
        <v>1754</v>
      </c>
      <c r="X1941" s="162" t="s">
        <v>1861</v>
      </c>
      <c r="AB1941" s="162" t="str">
        <f>UPPER(LEFT(A1941,3)&amp;YEAR(H1941)&amp;MONTH(H1941)&amp;DAY((H1941))&amp;LEFT(U1941,2)&amp;LEFT(V1941,2)&amp;LEFT(W1941,2))</f>
        <v>SAM20161017GRJE7E</v>
      </c>
      <c r="AC1941" s="162">
        <f>COUNTIF($AB$4:$AB$297,AB1941)</f>
        <v>0</v>
      </c>
      <c r="AD1941" s="162" t="str">
        <f>VLOOKUP(U1941,NIVEAUXADMIN!A:B,2,FALSE)</f>
        <v>HT08</v>
      </c>
      <c r="AE1941" s="162" t="str">
        <f>VLOOKUP(V1941,NIVEAUXADMIN!E:F,2,FALSE)</f>
        <v>HT08811</v>
      </c>
      <c r="AF1941" s="162" t="str">
        <f>VLOOKUP(W1941,NIVEAUXADMIN!I:J,2,FALSE)</f>
        <v>HT08811-07</v>
      </c>
      <c r="AG1941" s="162">
        <f>IF(SUMPRODUCT(($A$4:$A1941=A1941)*($V$4:$V1941=V1941))&gt;1,0,1)</f>
        <v>0</v>
      </c>
    </row>
    <row r="1942" spans="1:33" s="162" customFormat="1" ht="15" customHeight="1">
      <c r="A1942" s="162" t="s">
        <v>2714</v>
      </c>
      <c r="B1942" s="162" t="s">
        <v>2714</v>
      </c>
      <c r="C1942" s="162" t="s">
        <v>26</v>
      </c>
      <c r="F1942" s="162" t="s">
        <v>16</v>
      </c>
      <c r="G1942" s="162" t="str">
        <f>CHOOSE(MONTH(H1942), "Janvier", "Fevrier", "Mars", "Avril", "Mai", "Juin", "Juillet", "Aout", "Septembre", "Octobre", "Novembre", "Decembre")</f>
        <v>Octobre</v>
      </c>
      <c r="H1942" s="153">
        <v>42660</v>
      </c>
      <c r="I1942" s="84" t="s">
        <v>1051</v>
      </c>
      <c r="J1942" s="162" t="s">
        <v>1052</v>
      </c>
      <c r="K1942" s="162" t="s">
        <v>1062</v>
      </c>
      <c r="L1942" s="72"/>
      <c r="M1942" s="80" t="str">
        <f>IFERROR(VLOOKUP(K1942,REFERENCES!R:S,2,FALSE),"")</f>
        <v>Nombre</v>
      </c>
      <c r="N1942" s="154">
        <v>40</v>
      </c>
      <c r="O1942" s="75"/>
      <c r="P1942" s="75"/>
      <c r="Q1942" s="75"/>
      <c r="R1942" s="79" t="s">
        <v>1875</v>
      </c>
      <c r="S1942" s="75"/>
      <c r="U1942" s="162" t="s">
        <v>17</v>
      </c>
      <c r="V1942" s="162" t="s">
        <v>18</v>
      </c>
      <c r="W1942" s="86" t="s">
        <v>1754</v>
      </c>
      <c r="X1942" s="162" t="s">
        <v>1861</v>
      </c>
      <c r="AB1942" s="162" t="str">
        <f>UPPER(LEFT(A1942,3)&amp;YEAR(H1942)&amp;MONTH(H1942)&amp;DAY((H1942))&amp;LEFT(U1942,2)&amp;LEFT(V1942,2)&amp;LEFT(W1942,2))</f>
        <v>SAM20161017GRJE7E</v>
      </c>
      <c r="AC1942" s="162">
        <f>COUNTIF($AB$4:$AB$297,AB1942)</f>
        <v>0</v>
      </c>
      <c r="AD1942" s="162" t="str">
        <f>VLOOKUP(U1942,NIVEAUXADMIN!A:B,2,FALSE)</f>
        <v>HT08</v>
      </c>
      <c r="AE1942" s="162" t="str">
        <f>VLOOKUP(V1942,NIVEAUXADMIN!E:F,2,FALSE)</f>
        <v>HT08811</v>
      </c>
      <c r="AF1942" s="162" t="str">
        <f>VLOOKUP(W1942,NIVEAUXADMIN!I:J,2,FALSE)</f>
        <v>HT08811-07</v>
      </c>
      <c r="AG1942" s="162">
        <f>IF(SUMPRODUCT(($A$4:$A1942=A1942)*($V$4:$V1942=V1942))&gt;1,0,1)</f>
        <v>0</v>
      </c>
    </row>
    <row r="1943" spans="1:33" s="162" customFormat="1" ht="15" customHeight="1">
      <c r="A1943" s="162" t="s">
        <v>2714</v>
      </c>
      <c r="B1943" s="162" t="s">
        <v>2714</v>
      </c>
      <c r="C1943" s="162" t="s">
        <v>26</v>
      </c>
      <c r="F1943" s="162" t="s">
        <v>16</v>
      </c>
      <c r="G1943" s="162" t="str">
        <f>CHOOSE(MONTH(H1943), "Janvier", "Fevrier", "Mars", "Avril", "Mai", "Juin", "Juillet", "Aout", "Septembre", "Octobre", "Novembre", "Decembre")</f>
        <v>Octobre</v>
      </c>
      <c r="H1943" s="153">
        <v>42660</v>
      </c>
      <c r="I1943" s="84" t="s">
        <v>1049</v>
      </c>
      <c r="J1943" s="162" t="s">
        <v>1053</v>
      </c>
      <c r="K1943" s="162" t="s">
        <v>1048</v>
      </c>
      <c r="L1943" s="72"/>
      <c r="M1943" s="80" t="str">
        <f>IFERROR(VLOOKUP(K1943,REFERENCES!R:S,2,FALSE),"")</f>
        <v>Nombre</v>
      </c>
      <c r="N1943" s="154">
        <v>110</v>
      </c>
      <c r="O1943" s="75"/>
      <c r="P1943" s="75"/>
      <c r="Q1943" s="75"/>
      <c r="R1943" s="79" t="s">
        <v>1875</v>
      </c>
      <c r="S1943" s="75"/>
      <c r="U1943" s="162" t="s">
        <v>17</v>
      </c>
      <c r="V1943" s="162" t="s">
        <v>18</v>
      </c>
      <c r="W1943" s="86" t="s">
        <v>1795</v>
      </c>
      <c r="X1943" s="162" t="s">
        <v>1882</v>
      </c>
      <c r="AB1943" s="162" t="str">
        <f>UPPER(LEFT(A1943,3)&amp;YEAR(H1943)&amp;MONTH(H1943)&amp;DAY((H1943))&amp;LEFT(U1943,2)&amp;LEFT(V1943,2)&amp;LEFT(W1943,2))</f>
        <v>SAM20161017GRJE9E</v>
      </c>
      <c r="AC1943" s="162">
        <f>COUNTIF($AB$4:$AB$297,AB1943)</f>
        <v>0</v>
      </c>
      <c r="AD1943" s="162" t="str">
        <f>VLOOKUP(U1943,NIVEAUXADMIN!A:B,2,FALSE)</f>
        <v>HT08</v>
      </c>
      <c r="AE1943" s="162" t="str">
        <f>VLOOKUP(V1943,NIVEAUXADMIN!E:F,2,FALSE)</f>
        <v>HT08811</v>
      </c>
      <c r="AF1943" s="162" t="str">
        <f>VLOOKUP(W1943,NIVEAUXADMIN!I:J,2,FALSE)</f>
        <v>HT08811-09</v>
      </c>
      <c r="AG1943" s="162">
        <f>IF(SUMPRODUCT(($A$4:$A1943=A1943)*($V$4:$V1943=V1943))&gt;1,0,1)</f>
        <v>0</v>
      </c>
    </row>
    <row r="1944" spans="1:33" s="162" customFormat="1" ht="15" customHeight="1">
      <c r="A1944" s="162" t="s">
        <v>2714</v>
      </c>
      <c r="B1944" s="162" t="s">
        <v>2714</v>
      </c>
      <c r="C1944" s="162" t="s">
        <v>26</v>
      </c>
      <c r="F1944" s="162" t="s">
        <v>16</v>
      </c>
      <c r="G1944" s="162" t="str">
        <f>CHOOSE(MONTH(H1944), "Janvier", "Fevrier", "Mars", "Avril", "Mai", "Juin", "Juillet", "Aout", "Septembre", "Octobre", "Novembre", "Decembre")</f>
        <v>Octobre</v>
      </c>
      <c r="H1944" s="153">
        <v>42660</v>
      </c>
      <c r="I1944" s="84" t="s">
        <v>1051</v>
      </c>
      <c r="J1944" s="162" t="s">
        <v>1052</v>
      </c>
      <c r="K1944" s="162" t="s">
        <v>1054</v>
      </c>
      <c r="L1944" s="72"/>
      <c r="M1944" s="80" t="str">
        <f>IFERROR(VLOOKUP(K1944,REFERENCES!R:S,2,FALSE),"")</f>
        <v>Nombre</v>
      </c>
      <c r="N1944" s="154">
        <v>110</v>
      </c>
      <c r="O1944" s="75"/>
      <c r="P1944" s="75"/>
      <c r="Q1944" s="75"/>
      <c r="R1944" s="79" t="s">
        <v>1875</v>
      </c>
      <c r="S1944" s="75"/>
      <c r="U1944" s="162" t="s">
        <v>17</v>
      </c>
      <c r="V1944" s="162" t="s">
        <v>18</v>
      </c>
      <c r="W1944" s="86" t="s">
        <v>1795</v>
      </c>
      <c r="X1944" s="162" t="s">
        <v>1882</v>
      </c>
      <c r="AB1944" s="162" t="str">
        <f>UPPER(LEFT(A1944,3)&amp;YEAR(H1944)&amp;MONTH(H1944)&amp;DAY((H1944))&amp;LEFT(U1944,2)&amp;LEFT(V1944,2)&amp;LEFT(W1944,2))</f>
        <v>SAM20161017GRJE9E</v>
      </c>
      <c r="AC1944" s="162">
        <f>COUNTIF($AB$4:$AB$297,AB1944)</f>
        <v>0</v>
      </c>
      <c r="AD1944" s="162" t="str">
        <f>VLOOKUP(U1944,NIVEAUXADMIN!A:B,2,FALSE)</f>
        <v>HT08</v>
      </c>
      <c r="AE1944" s="162" t="str">
        <f>VLOOKUP(V1944,NIVEAUXADMIN!E:F,2,FALSE)</f>
        <v>HT08811</v>
      </c>
      <c r="AF1944" s="162" t="str">
        <f>VLOOKUP(W1944,NIVEAUXADMIN!I:J,2,FALSE)</f>
        <v>HT08811-09</v>
      </c>
      <c r="AG1944" s="162">
        <f>IF(SUMPRODUCT(($A$4:$A1944=A1944)*($V$4:$V1944=V1944))&gt;1,0,1)</f>
        <v>0</v>
      </c>
    </row>
    <row r="1945" spans="1:33" s="162" customFormat="1" ht="15" customHeight="1">
      <c r="A1945" s="162" t="s">
        <v>2714</v>
      </c>
      <c r="B1945" s="162" t="s">
        <v>2714</v>
      </c>
      <c r="C1945" s="162" t="s">
        <v>26</v>
      </c>
      <c r="F1945" s="162" t="s">
        <v>16</v>
      </c>
      <c r="G1945" s="162" t="str">
        <f>CHOOSE(MONTH(H1945), "Janvier", "Fevrier", "Mars", "Avril", "Mai", "Juin", "Juillet", "Aout", "Septembre", "Octobre", "Novembre", "Decembre")</f>
        <v>Octobre</v>
      </c>
      <c r="H1945" s="153">
        <v>42660</v>
      </c>
      <c r="I1945" s="84" t="s">
        <v>1051</v>
      </c>
      <c r="J1945" s="162" t="s">
        <v>1052</v>
      </c>
      <c r="K1945" s="162" t="s">
        <v>1062</v>
      </c>
      <c r="L1945" s="72"/>
      <c r="M1945" s="80" t="str">
        <f>IFERROR(VLOOKUP(K1945,REFERENCES!R:S,2,FALSE),"")</f>
        <v>Nombre</v>
      </c>
      <c r="N1945" s="154">
        <v>110</v>
      </c>
      <c r="O1945" s="75"/>
      <c r="P1945" s="75"/>
      <c r="Q1945" s="75"/>
      <c r="R1945" s="79" t="s">
        <v>1875</v>
      </c>
      <c r="S1945" s="75"/>
      <c r="U1945" s="162" t="s">
        <v>17</v>
      </c>
      <c r="V1945" s="162" t="s">
        <v>18</v>
      </c>
      <c r="W1945" s="86" t="s">
        <v>1795</v>
      </c>
      <c r="X1945" s="162" t="s">
        <v>1882</v>
      </c>
      <c r="AB1945" s="162" t="str">
        <f>UPPER(LEFT(A1945,3)&amp;YEAR(H1945)&amp;MONTH(H1945)&amp;DAY((H1945))&amp;LEFT(U1945,2)&amp;LEFT(V1945,2)&amp;LEFT(W1945,2))</f>
        <v>SAM20161017GRJE9E</v>
      </c>
      <c r="AC1945" s="162">
        <f>COUNTIF($AB$4:$AB$297,AB1945)</f>
        <v>0</v>
      </c>
      <c r="AD1945" s="162" t="str">
        <f>VLOOKUP(U1945,NIVEAUXADMIN!A:B,2,FALSE)</f>
        <v>HT08</v>
      </c>
      <c r="AE1945" s="162" t="str">
        <f>VLOOKUP(V1945,NIVEAUXADMIN!E:F,2,FALSE)</f>
        <v>HT08811</v>
      </c>
      <c r="AF1945" s="162" t="str">
        <f>VLOOKUP(W1945,NIVEAUXADMIN!I:J,2,FALSE)</f>
        <v>HT08811-09</v>
      </c>
      <c r="AG1945" s="162">
        <f>IF(SUMPRODUCT(($A$4:$A1945=A1945)*($V$4:$V1945=V1945))&gt;1,0,1)</f>
        <v>0</v>
      </c>
    </row>
    <row r="1946" spans="1:33" s="162" customFormat="1" ht="15" customHeight="1">
      <c r="A1946" s="162" t="s">
        <v>2714</v>
      </c>
      <c r="B1946" s="162" t="s">
        <v>2714</v>
      </c>
      <c r="C1946" s="162" t="s">
        <v>26</v>
      </c>
      <c r="F1946" s="162" t="s">
        <v>16</v>
      </c>
      <c r="G1946" s="162" t="str">
        <f>CHOOSE(MONTH(H1946), "Janvier", "Fevrier", "Mars", "Avril", "Mai", "Juin", "Juillet", "Aout", "Septembre", "Octobre", "Novembre", "Decembre")</f>
        <v>Octobre</v>
      </c>
      <c r="H1946" s="153">
        <v>42660</v>
      </c>
      <c r="I1946" s="84" t="s">
        <v>1049</v>
      </c>
      <c r="J1946" s="162" t="s">
        <v>1053</v>
      </c>
      <c r="K1946" s="162" t="s">
        <v>1048</v>
      </c>
      <c r="L1946" s="72"/>
      <c r="M1946" s="80" t="str">
        <f>IFERROR(VLOOKUP(K1946,REFERENCES!R:S,2,FALSE),"")</f>
        <v>Nombre</v>
      </c>
      <c r="N1946" s="154">
        <v>500</v>
      </c>
      <c r="O1946" s="75"/>
      <c r="P1946" s="75"/>
      <c r="Q1946" s="75"/>
      <c r="R1946" s="79" t="s">
        <v>1875</v>
      </c>
      <c r="S1946" s="75"/>
      <c r="U1946" s="162" t="s">
        <v>20</v>
      </c>
      <c r="V1946" s="162" t="s">
        <v>21</v>
      </c>
      <c r="W1946" s="86" t="s">
        <v>1577</v>
      </c>
      <c r="X1946" s="162" t="s">
        <v>1860</v>
      </c>
      <c r="AB1946" s="162" t="str">
        <f>UPPER(LEFT(A1946,3)&amp;YEAR(H1946)&amp;MONTH(H1946)&amp;DAY((H1946))&amp;LEFT(U1946,2)&amp;LEFT(V1946,2)&amp;LEFT(W1946,2))</f>
        <v>SAM20161017SULE3È</v>
      </c>
      <c r="AC1946" s="162">
        <f>COUNTIF($AB$4:$AB$297,AB1946)</f>
        <v>0</v>
      </c>
      <c r="AD1946" s="162" t="str">
        <f>VLOOKUP(U1946,NIVEAUXADMIN!A:B,2,FALSE)</f>
        <v>HT07</v>
      </c>
      <c r="AE1946" s="162" t="str">
        <f>VLOOKUP(V1946,NIVEAUXADMIN!E:F,2,FALSE)</f>
        <v>HT07711</v>
      </c>
      <c r="AF1946" s="162" t="str">
        <f>VLOOKUP(W1946,NIVEAUXADMIN!I:J,2,FALSE)</f>
        <v>HT07711-03</v>
      </c>
      <c r="AG1946" s="162">
        <f>IF(SUMPRODUCT(($A$4:$A1946=A1946)*($V$4:$V1946=V1946))&gt;1,0,1)</f>
        <v>0</v>
      </c>
    </row>
    <row r="1947" spans="1:33" s="162" customFormat="1" ht="15" customHeight="1">
      <c r="A1947" s="162" t="s">
        <v>2714</v>
      </c>
      <c r="B1947" s="162" t="s">
        <v>2714</v>
      </c>
      <c r="C1947" s="162" t="s">
        <v>26</v>
      </c>
      <c r="F1947" s="162" t="s">
        <v>16</v>
      </c>
      <c r="G1947" s="162" t="str">
        <f>CHOOSE(MONTH(H1947), "Janvier", "Fevrier", "Mars", "Avril", "Mai", "Juin", "Juillet", "Aout", "Septembre", "Octobre", "Novembre", "Decembre")</f>
        <v>Octobre</v>
      </c>
      <c r="H1947" s="153">
        <v>42661</v>
      </c>
      <c r="I1947" s="84" t="s">
        <v>1049</v>
      </c>
      <c r="J1947" s="162" t="s">
        <v>1053</v>
      </c>
      <c r="K1947" s="162" t="s">
        <v>1048</v>
      </c>
      <c r="L1947" s="72"/>
      <c r="M1947" s="80" t="str">
        <f>IFERROR(VLOOKUP(K1947,REFERENCES!R:S,2,FALSE),"")</f>
        <v>Nombre</v>
      </c>
      <c r="N1947" s="154">
        <v>2310</v>
      </c>
      <c r="O1947" s="75"/>
      <c r="P1947" s="75"/>
      <c r="Q1947" s="75"/>
      <c r="R1947" s="79" t="s">
        <v>1875</v>
      </c>
      <c r="S1947" s="75">
        <v>2300</v>
      </c>
      <c r="U1947" s="162" t="s">
        <v>17</v>
      </c>
      <c r="V1947" s="162" t="s">
        <v>251</v>
      </c>
      <c r="W1947" s="86" t="s">
        <v>1249</v>
      </c>
      <c r="AB1947" s="162" t="str">
        <f>UPPER(LEFT(A1947,3)&amp;YEAR(H1947)&amp;MONTH(H1947)&amp;DAY((H1947))&amp;LEFT(U1947,2)&amp;LEFT(V1947,2)&amp;LEFT(W1947,2))</f>
        <v>SAM20161018GRBO10</v>
      </c>
      <c r="AC1947" s="162">
        <f>COUNTIF($AB$4:$AB$297,AB1947)</f>
        <v>0</v>
      </c>
      <c r="AD1947" s="162" t="str">
        <f>VLOOKUP(U1947,NIVEAUXADMIN!A:B,2,FALSE)</f>
        <v>HT08</v>
      </c>
      <c r="AE1947" s="162" t="str">
        <f>VLOOKUP(V1947,NIVEAUXADMIN!E:F,2,FALSE)</f>
        <v>HT08813</v>
      </c>
      <c r="AF1947" s="162" t="str">
        <f>VLOOKUP(W1947,NIVEAUXADMIN!I:J,2,FALSE)</f>
        <v>HT08813-01</v>
      </c>
      <c r="AG1947" s="162">
        <f>IF(SUMPRODUCT(($A$4:$A1947=A1947)*($V$4:$V1947=V1947))&gt;1,0,1)</f>
        <v>1</v>
      </c>
    </row>
    <row r="1948" spans="1:33" s="162" customFormat="1" ht="15" customHeight="1">
      <c r="A1948" s="162" t="s">
        <v>2714</v>
      </c>
      <c r="B1948" s="162" t="s">
        <v>2714</v>
      </c>
      <c r="C1948" s="162" t="s">
        <v>26</v>
      </c>
      <c r="F1948" s="162" t="s">
        <v>16</v>
      </c>
      <c r="G1948" s="162" t="str">
        <f>CHOOSE(MONTH(H1948), "Janvier", "Fevrier", "Mars", "Avril", "Mai", "Juin", "Juillet", "Aout", "Septembre", "Octobre", "Novembre", "Decembre")</f>
        <v>Octobre</v>
      </c>
      <c r="H1948" s="153">
        <v>42661</v>
      </c>
      <c r="I1948" s="84" t="s">
        <v>1051</v>
      </c>
      <c r="J1948" s="162" t="s">
        <v>1052</v>
      </c>
      <c r="K1948" s="162" t="s">
        <v>1054</v>
      </c>
      <c r="L1948" s="72"/>
      <c r="M1948" s="80" t="str">
        <f>IFERROR(VLOOKUP(K1948,REFERENCES!R:S,2,FALSE),"")</f>
        <v>Nombre</v>
      </c>
      <c r="N1948" s="154">
        <v>850</v>
      </c>
      <c r="O1948" s="75"/>
      <c r="P1948" s="75"/>
      <c r="Q1948" s="75"/>
      <c r="R1948" s="79" t="s">
        <v>1875</v>
      </c>
      <c r="S1948" s="75">
        <v>2300</v>
      </c>
      <c r="T1948" s="162" t="s">
        <v>30</v>
      </c>
      <c r="U1948" s="162" t="s">
        <v>17</v>
      </c>
      <c r="V1948" s="162" t="s">
        <v>251</v>
      </c>
      <c r="W1948" s="86" t="s">
        <v>1249</v>
      </c>
      <c r="AB1948" s="162" t="str">
        <f>UPPER(LEFT(A1948,3)&amp;YEAR(H1948)&amp;MONTH(H1948)&amp;DAY((H1948))&amp;LEFT(U1948,2)&amp;LEFT(V1948,2)&amp;LEFT(W1948,2))</f>
        <v>SAM20161018GRBO10</v>
      </c>
      <c r="AC1948" s="162">
        <f>COUNTIF($AB$4:$AB$297,AB1948)</f>
        <v>0</v>
      </c>
      <c r="AD1948" s="162" t="str">
        <f>VLOOKUP(U1948,NIVEAUXADMIN!A:B,2,FALSE)</f>
        <v>HT08</v>
      </c>
      <c r="AE1948" s="162" t="str">
        <f>VLOOKUP(V1948,NIVEAUXADMIN!E:F,2,FALSE)</f>
        <v>HT08813</v>
      </c>
      <c r="AF1948" s="162" t="str">
        <f>VLOOKUP(W1948,NIVEAUXADMIN!I:J,2,FALSE)</f>
        <v>HT08813-01</v>
      </c>
      <c r="AG1948" s="162">
        <f>IF(SUMPRODUCT(($A$4:$A1948=A1948)*($V$4:$V1948=V1948))&gt;1,0,1)</f>
        <v>0</v>
      </c>
    </row>
    <row r="1949" spans="1:33" s="162" customFormat="1" ht="15" customHeight="1">
      <c r="A1949" s="162" t="s">
        <v>2714</v>
      </c>
      <c r="B1949" s="162" t="s">
        <v>2714</v>
      </c>
      <c r="C1949" s="162" t="s">
        <v>26</v>
      </c>
      <c r="F1949" s="162" t="s">
        <v>16</v>
      </c>
      <c r="G1949" s="162" t="str">
        <f>CHOOSE(MONTH(H1949), "Janvier", "Fevrier", "Mars", "Avril", "Mai", "Juin", "Juillet", "Aout", "Septembre", "Octobre", "Novembre", "Decembre")</f>
        <v>Octobre</v>
      </c>
      <c r="H1949" s="153">
        <v>42661</v>
      </c>
      <c r="I1949" s="84" t="s">
        <v>1051</v>
      </c>
      <c r="J1949" s="162" t="s">
        <v>1052</v>
      </c>
      <c r="K1949" s="162" t="s">
        <v>1062</v>
      </c>
      <c r="L1949" s="72"/>
      <c r="M1949" s="80" t="str">
        <f>IFERROR(VLOOKUP(K1949,REFERENCES!R:S,2,FALSE),"")</f>
        <v>Nombre</v>
      </c>
      <c r="N1949" s="154">
        <v>850</v>
      </c>
      <c r="O1949" s="75"/>
      <c r="P1949" s="75"/>
      <c r="Q1949" s="75"/>
      <c r="R1949" s="79" t="s">
        <v>1875</v>
      </c>
      <c r="S1949" s="75">
        <v>2300</v>
      </c>
      <c r="T1949" s="162" t="s">
        <v>30</v>
      </c>
      <c r="U1949" s="162" t="s">
        <v>17</v>
      </c>
      <c r="V1949" s="162" t="s">
        <v>251</v>
      </c>
      <c r="W1949" s="86" t="s">
        <v>1249</v>
      </c>
      <c r="AB1949" s="162" t="str">
        <f>UPPER(LEFT(A1949,3)&amp;YEAR(H1949)&amp;MONTH(H1949)&amp;DAY((H1949))&amp;LEFT(U1949,2)&amp;LEFT(V1949,2)&amp;LEFT(W1949,2))</f>
        <v>SAM20161018GRBO10</v>
      </c>
      <c r="AC1949" s="162">
        <f>COUNTIF($AB$4:$AB$297,AB1949)</f>
        <v>0</v>
      </c>
      <c r="AD1949" s="162" t="str">
        <f>VLOOKUP(U1949,NIVEAUXADMIN!A:B,2,FALSE)</f>
        <v>HT08</v>
      </c>
      <c r="AE1949" s="162" t="str">
        <f>VLOOKUP(V1949,NIVEAUXADMIN!E:F,2,FALSE)</f>
        <v>HT08813</v>
      </c>
      <c r="AF1949" s="162" t="str">
        <f>VLOOKUP(W1949,NIVEAUXADMIN!I:J,2,FALSE)</f>
        <v>HT08813-01</v>
      </c>
      <c r="AG1949" s="162">
        <f>IF(SUMPRODUCT(($A$4:$A1949=A1949)*($V$4:$V1949=V1949))&gt;1,0,1)</f>
        <v>0</v>
      </c>
    </row>
    <row r="1950" spans="1:33" s="162" customFormat="1" ht="15" customHeight="1">
      <c r="A1950" s="162" t="s">
        <v>2714</v>
      </c>
      <c r="B1950" s="162" t="s">
        <v>2714</v>
      </c>
      <c r="C1950" s="162" t="s">
        <v>26</v>
      </c>
      <c r="F1950" s="162" t="s">
        <v>16</v>
      </c>
      <c r="G1950" s="162" t="str">
        <f>CHOOSE(MONTH(H1950), "Janvier", "Fevrier", "Mars", "Avril", "Mai", "Juin", "Juillet", "Aout", "Septembre", "Octobre", "Novembre", "Decembre")</f>
        <v>Octobre</v>
      </c>
      <c r="H1950" s="153">
        <v>42661</v>
      </c>
      <c r="I1950" s="84" t="s">
        <v>1049</v>
      </c>
      <c r="J1950" s="162" t="s">
        <v>1053</v>
      </c>
      <c r="K1950" s="162" t="s">
        <v>1048</v>
      </c>
      <c r="L1950" s="72"/>
      <c r="M1950" s="80" t="str">
        <f>IFERROR(VLOOKUP(K1950,REFERENCES!R:S,2,FALSE),"")</f>
        <v>Nombre</v>
      </c>
      <c r="N1950" s="154">
        <v>1008</v>
      </c>
      <c r="O1950" s="75"/>
      <c r="P1950" s="75"/>
      <c r="Q1950" s="75"/>
      <c r="R1950" s="79" t="s">
        <v>1875</v>
      </c>
      <c r="S1950" s="75">
        <v>1008</v>
      </c>
      <c r="U1950" s="162" t="s">
        <v>20</v>
      </c>
      <c r="V1950" s="162" t="s">
        <v>523</v>
      </c>
      <c r="W1950" s="86" t="s">
        <v>1630</v>
      </c>
      <c r="AB1950" s="162" t="str">
        <f>UPPER(LEFT(A1950,3)&amp;YEAR(H1950)&amp;MONTH(H1950)&amp;DAY((H1950))&amp;LEFT(U1950,2)&amp;LEFT(V1950,2)&amp;LEFT(W1950,2))</f>
        <v>SAM20161018SUCO4È</v>
      </c>
      <c r="AC1950" s="162">
        <f>COUNTIF($AB$4:$AB$297,AB1950)</f>
        <v>0</v>
      </c>
      <c r="AD1950" s="162" t="str">
        <f>VLOOKUP(U1950,NIVEAUXADMIN!A:B,2,FALSE)</f>
        <v>HT07</v>
      </c>
      <c r="AE1950" s="162" t="str">
        <f>VLOOKUP(V1950,NIVEAUXADMIN!E:F,2,FALSE)</f>
        <v>HT07741</v>
      </c>
      <c r="AF1950" s="162" t="str">
        <f>VLOOKUP(W1950,NIVEAUXADMIN!I:J,2,FALSE)</f>
        <v>HT07741-01</v>
      </c>
      <c r="AG1950" s="162">
        <f>IF(SUMPRODUCT(($A$4:$A1950=A1950)*($V$4:$V1950=V1950))&gt;1,0,1)</f>
        <v>0</v>
      </c>
    </row>
    <row r="1951" spans="1:33" s="162" customFormat="1" ht="15" customHeight="1">
      <c r="A1951" s="162" t="s">
        <v>2714</v>
      </c>
      <c r="B1951" s="162" t="s">
        <v>2714</v>
      </c>
      <c r="C1951" s="162" t="s">
        <v>26</v>
      </c>
      <c r="F1951" s="162" t="s">
        <v>16</v>
      </c>
      <c r="G1951" s="162" t="str">
        <f>CHOOSE(MONTH(H1951), "Janvier", "Fevrier", "Mars", "Avril", "Mai", "Juin", "Juillet", "Aout", "Septembre", "Octobre", "Novembre", "Decembre")</f>
        <v>Octobre</v>
      </c>
      <c r="H1951" s="153">
        <v>42663</v>
      </c>
      <c r="I1951" s="84" t="s">
        <v>1049</v>
      </c>
      <c r="J1951" s="162" t="s">
        <v>1053</v>
      </c>
      <c r="K1951" s="162" t="s">
        <v>1048</v>
      </c>
      <c r="L1951" s="72"/>
      <c r="M1951" s="80" t="str">
        <f>IFERROR(VLOOKUP(K1951,REFERENCES!R:S,2,FALSE),"")</f>
        <v>Nombre</v>
      </c>
      <c r="N1951" s="154">
        <v>1403</v>
      </c>
      <c r="O1951" s="75"/>
      <c r="P1951" s="75"/>
      <c r="Q1951" s="75"/>
      <c r="R1951" s="79" t="s">
        <v>1875</v>
      </c>
      <c r="S1951" s="75">
        <v>1418</v>
      </c>
      <c r="U1951" s="162" t="s">
        <v>20</v>
      </c>
      <c r="V1951" s="162" t="s">
        <v>523</v>
      </c>
      <c r="W1951" s="86" t="s">
        <v>1744</v>
      </c>
      <c r="AB1951" s="162" t="str">
        <f>UPPER(LEFT(A1951,3)&amp;YEAR(H1951)&amp;MONTH(H1951)&amp;DAY((H1951))&amp;LEFT(U1951,2)&amp;LEFT(V1951,2)&amp;LEFT(W1951,2))</f>
        <v>SAM20161020SUCO6È</v>
      </c>
      <c r="AC1951" s="162">
        <f>COUNTIF($AB$4:$AB$297,AB1951)</f>
        <v>0</v>
      </c>
      <c r="AD1951" s="162" t="str">
        <f>VLOOKUP(U1951,NIVEAUXADMIN!A:B,2,FALSE)</f>
        <v>HT07</v>
      </c>
      <c r="AE1951" s="162" t="str">
        <f>VLOOKUP(V1951,NIVEAUXADMIN!E:F,2,FALSE)</f>
        <v>HT07741</v>
      </c>
      <c r="AF1951" s="162" t="str">
        <f>VLOOKUP(W1951,NIVEAUXADMIN!I:J,2,FALSE)</f>
        <v>HT07741-03</v>
      </c>
      <c r="AG1951" s="162">
        <f>IF(SUMPRODUCT(($A$4:$A1951=A1951)*($V$4:$V1951=V1951))&gt;1,0,1)</f>
        <v>0</v>
      </c>
    </row>
    <row r="1952" spans="1:33" s="162" customFormat="1" ht="15" customHeight="1">
      <c r="A1952" s="162" t="s">
        <v>2714</v>
      </c>
      <c r="B1952" s="162" t="s">
        <v>2714</v>
      </c>
      <c r="C1952" s="162" t="s">
        <v>26</v>
      </c>
      <c r="F1952" s="162" t="s">
        <v>16</v>
      </c>
      <c r="G1952" s="162" t="str">
        <f>CHOOSE(MONTH(H1952), "Janvier", "Fevrier", "Mars", "Avril", "Mai", "Juin", "Juillet", "Aout", "Septembre", "Octobre", "Novembre", "Decembre")</f>
        <v>Octobre</v>
      </c>
      <c r="H1952" s="153">
        <v>42663</v>
      </c>
      <c r="I1952" s="84" t="s">
        <v>1051</v>
      </c>
      <c r="J1952" s="162" t="s">
        <v>1052</v>
      </c>
      <c r="K1952" s="162" t="s">
        <v>1062</v>
      </c>
      <c r="L1952" s="72"/>
      <c r="M1952" s="80" t="str">
        <f>IFERROR(VLOOKUP(K1952,REFERENCES!R:S,2,FALSE),"")</f>
        <v>Nombre</v>
      </c>
      <c r="N1952" s="154">
        <v>80</v>
      </c>
      <c r="O1952" s="75"/>
      <c r="P1952" s="75"/>
      <c r="Q1952" s="75"/>
      <c r="R1952" s="79" t="s">
        <v>1875</v>
      </c>
      <c r="S1952" s="75"/>
      <c r="U1952" s="162" t="s">
        <v>20</v>
      </c>
      <c r="V1952" s="162" t="s">
        <v>523</v>
      </c>
      <c r="W1952" s="86" t="s">
        <v>1744</v>
      </c>
      <c r="AB1952" s="162" t="str">
        <f>UPPER(LEFT(A1952,3)&amp;YEAR(H1952)&amp;MONTH(H1952)&amp;DAY((H1952))&amp;LEFT(U1952,2)&amp;LEFT(V1952,2)&amp;LEFT(W1952,2))</f>
        <v>SAM20161020SUCO6È</v>
      </c>
      <c r="AC1952" s="162">
        <f>COUNTIF($AB$4:$AB$297,AB1952)</f>
        <v>0</v>
      </c>
      <c r="AD1952" s="162" t="str">
        <f>VLOOKUP(U1952,NIVEAUXADMIN!A:B,2,FALSE)</f>
        <v>HT07</v>
      </c>
      <c r="AE1952" s="162" t="str">
        <f>VLOOKUP(V1952,NIVEAUXADMIN!E:F,2,FALSE)</f>
        <v>HT07741</v>
      </c>
      <c r="AF1952" s="162" t="str">
        <f>VLOOKUP(W1952,NIVEAUXADMIN!I:J,2,FALSE)</f>
        <v>HT07741-03</v>
      </c>
      <c r="AG1952" s="162">
        <f>IF(SUMPRODUCT(($A$4:$A1952=A1952)*($V$4:$V1952=V1952))&gt;1,0,1)</f>
        <v>0</v>
      </c>
    </row>
    <row r="1953" spans="1:33" s="162" customFormat="1" ht="15" customHeight="1">
      <c r="A1953" s="162" t="s">
        <v>2714</v>
      </c>
      <c r="B1953" s="162" t="s">
        <v>2714</v>
      </c>
      <c r="C1953" s="162" t="s">
        <v>26</v>
      </c>
      <c r="F1953" s="162" t="s">
        <v>16</v>
      </c>
      <c r="G1953" s="162" t="str">
        <f>CHOOSE(MONTH(H1953), "Janvier", "Fevrier", "Mars", "Avril", "Mai", "Juin", "Juillet", "Aout", "Septembre", "Octobre", "Novembre", "Decembre")</f>
        <v>Octobre</v>
      </c>
      <c r="H1953" s="153">
        <v>42664</v>
      </c>
      <c r="I1953" s="84" t="s">
        <v>1049</v>
      </c>
      <c r="J1953" s="162" t="s">
        <v>1053</v>
      </c>
      <c r="K1953" s="162" t="s">
        <v>1048</v>
      </c>
      <c r="L1953" s="72"/>
      <c r="M1953" s="80" t="str">
        <f>IFERROR(VLOOKUP(K1953,REFERENCES!R:S,2,FALSE),"")</f>
        <v>Nombre</v>
      </c>
      <c r="N1953" s="154">
        <v>160</v>
      </c>
      <c r="O1953" s="75"/>
      <c r="P1953" s="75"/>
      <c r="Q1953" s="75"/>
      <c r="R1953" s="79" t="s">
        <v>1875</v>
      </c>
      <c r="S1953" s="75"/>
      <c r="U1953" s="162" t="s">
        <v>17</v>
      </c>
      <c r="V1953" s="162" t="s">
        <v>18</v>
      </c>
      <c r="W1953" s="86" t="s">
        <v>1754</v>
      </c>
      <c r="X1953" s="162" t="s">
        <v>1862</v>
      </c>
      <c r="AB1953" s="162" t="str">
        <f>UPPER(LEFT(A1953,3)&amp;YEAR(H1953)&amp;MONTH(H1953)&amp;DAY((H1953))&amp;LEFT(U1953,2)&amp;LEFT(V1953,2)&amp;LEFT(W1953,2))</f>
        <v>SAM20161021GRJE7E</v>
      </c>
      <c r="AC1953" s="162">
        <f>COUNTIF($AB$4:$AB$297,AB1953)</f>
        <v>0</v>
      </c>
      <c r="AD1953" s="162" t="str">
        <f>VLOOKUP(U1953,NIVEAUXADMIN!A:B,2,FALSE)</f>
        <v>HT08</v>
      </c>
      <c r="AE1953" s="162" t="str">
        <f>VLOOKUP(V1953,NIVEAUXADMIN!E:F,2,FALSE)</f>
        <v>HT08811</v>
      </c>
      <c r="AF1953" s="162" t="str">
        <f>VLOOKUP(W1953,NIVEAUXADMIN!I:J,2,FALSE)</f>
        <v>HT08811-07</v>
      </c>
      <c r="AG1953" s="162">
        <f>IF(SUMPRODUCT(($A$4:$A1953=A1953)*($V$4:$V1953=V1953))&gt;1,0,1)</f>
        <v>0</v>
      </c>
    </row>
    <row r="1954" spans="1:33" s="162" customFormat="1" ht="15" customHeight="1">
      <c r="A1954" s="162" t="s">
        <v>2714</v>
      </c>
      <c r="B1954" s="162" t="s">
        <v>2714</v>
      </c>
      <c r="C1954" s="162" t="s">
        <v>26</v>
      </c>
      <c r="F1954" s="162" t="s">
        <v>16</v>
      </c>
      <c r="G1954" s="162" t="str">
        <f>CHOOSE(MONTH(H1954), "Janvier", "Fevrier", "Mars", "Avril", "Mai", "Juin", "Juillet", "Aout", "Septembre", "Octobre", "Novembre", "Decembre")</f>
        <v>Octobre</v>
      </c>
      <c r="H1954" s="153">
        <v>42664</v>
      </c>
      <c r="I1954" s="84" t="s">
        <v>1049</v>
      </c>
      <c r="J1954" s="162" t="s">
        <v>1053</v>
      </c>
      <c r="K1954" s="162" t="s">
        <v>1048</v>
      </c>
      <c r="L1954" s="72"/>
      <c r="M1954" s="80" t="str">
        <f>IFERROR(VLOOKUP(K1954,REFERENCES!R:S,2,FALSE),"")</f>
        <v>Nombre</v>
      </c>
      <c r="N1954" s="154">
        <v>75</v>
      </c>
      <c r="O1954" s="75"/>
      <c r="P1954" s="75"/>
      <c r="Q1954" s="75"/>
      <c r="R1954" s="79" t="s">
        <v>1875</v>
      </c>
      <c r="S1954" s="75"/>
      <c r="U1954" s="162" t="s">
        <v>17</v>
      </c>
      <c r="V1954" s="162" t="s">
        <v>18</v>
      </c>
      <c r="W1954" s="86" t="s">
        <v>1754</v>
      </c>
      <c r="X1954" s="162" t="s">
        <v>1884</v>
      </c>
      <c r="AB1954" s="162" t="str">
        <f>UPPER(LEFT(A1954,3)&amp;YEAR(H1954)&amp;MONTH(H1954)&amp;DAY((H1954))&amp;LEFT(U1954,2)&amp;LEFT(V1954,2)&amp;LEFT(W1954,2))</f>
        <v>SAM20161021GRJE7E</v>
      </c>
      <c r="AC1954" s="162">
        <f>COUNTIF($AB$4:$AB$297,AB1954)</f>
        <v>0</v>
      </c>
      <c r="AD1954" s="162" t="str">
        <f>VLOOKUP(U1954,NIVEAUXADMIN!A:B,2,FALSE)</f>
        <v>HT08</v>
      </c>
      <c r="AE1954" s="162" t="str">
        <f>VLOOKUP(V1954,NIVEAUXADMIN!E:F,2,FALSE)</f>
        <v>HT08811</v>
      </c>
      <c r="AF1954" s="162" t="str">
        <f>VLOOKUP(W1954,NIVEAUXADMIN!I:J,2,FALSE)</f>
        <v>HT08811-07</v>
      </c>
      <c r="AG1954" s="162">
        <f>IF(SUMPRODUCT(($A$4:$A1954=A1954)*($V$4:$V1954=V1954))&gt;1,0,1)</f>
        <v>0</v>
      </c>
    </row>
    <row r="1955" spans="1:33" s="162" customFormat="1" ht="15" customHeight="1">
      <c r="A1955" s="162" t="s">
        <v>2714</v>
      </c>
      <c r="B1955" s="162" t="s">
        <v>2714</v>
      </c>
      <c r="C1955" s="162" t="s">
        <v>26</v>
      </c>
      <c r="F1955" s="162" t="s">
        <v>16</v>
      </c>
      <c r="G1955" s="162" t="str">
        <f>CHOOSE(MONTH(H1955), "Janvier", "Fevrier", "Mars", "Avril", "Mai", "Juin", "Juillet", "Aout", "Septembre", "Octobre", "Novembre", "Decembre")</f>
        <v>Octobre</v>
      </c>
      <c r="H1955" s="153">
        <v>42664</v>
      </c>
      <c r="I1955" s="84" t="s">
        <v>1049</v>
      </c>
      <c r="J1955" s="162" t="s">
        <v>1053</v>
      </c>
      <c r="K1955" s="162" t="s">
        <v>1048</v>
      </c>
      <c r="L1955" s="72"/>
      <c r="M1955" s="80" t="str">
        <f>IFERROR(VLOOKUP(K1955,REFERENCES!R:S,2,FALSE),"")</f>
        <v>Nombre</v>
      </c>
      <c r="N1955" s="154">
        <v>65</v>
      </c>
      <c r="O1955" s="75"/>
      <c r="P1955" s="75"/>
      <c r="Q1955" s="75"/>
      <c r="R1955" s="79" t="s">
        <v>1875</v>
      </c>
      <c r="S1955" s="75"/>
      <c r="U1955" s="162" t="s">
        <v>17</v>
      </c>
      <c r="V1955" s="162" t="s">
        <v>18</v>
      </c>
      <c r="W1955" s="86" t="s">
        <v>1795</v>
      </c>
      <c r="X1955" s="162" t="s">
        <v>1883</v>
      </c>
      <c r="AB1955" s="162" t="str">
        <f>UPPER(LEFT(A1955,3)&amp;YEAR(H1955)&amp;MONTH(H1955)&amp;DAY((H1955))&amp;LEFT(U1955,2)&amp;LEFT(V1955,2)&amp;LEFT(W1955,2))</f>
        <v>SAM20161021GRJE9E</v>
      </c>
      <c r="AC1955" s="162">
        <f>COUNTIF($AB$4:$AB$297,AB1955)</f>
        <v>0</v>
      </c>
      <c r="AD1955" s="162" t="str">
        <f>VLOOKUP(U1955,NIVEAUXADMIN!A:B,2,FALSE)</f>
        <v>HT08</v>
      </c>
      <c r="AE1955" s="162" t="str">
        <f>VLOOKUP(V1955,NIVEAUXADMIN!E:F,2,FALSE)</f>
        <v>HT08811</v>
      </c>
      <c r="AF1955" s="162" t="str">
        <f>VLOOKUP(W1955,NIVEAUXADMIN!I:J,2,FALSE)</f>
        <v>HT08811-09</v>
      </c>
      <c r="AG1955" s="162">
        <f>IF(SUMPRODUCT(($A$4:$A1955=A1955)*($V$4:$V1955=V1955))&gt;1,0,1)</f>
        <v>0</v>
      </c>
    </row>
    <row r="1956" spans="1:33" s="162" customFormat="1" ht="15" customHeight="1">
      <c r="A1956" s="162" t="s">
        <v>2714</v>
      </c>
      <c r="B1956" s="162" t="s">
        <v>2714</v>
      </c>
      <c r="C1956" s="162" t="s">
        <v>26</v>
      </c>
      <c r="F1956" s="162" t="s">
        <v>16</v>
      </c>
      <c r="G1956" s="162" t="str">
        <f>CHOOSE(MONTH(H1956), "Janvier", "Fevrier", "Mars", "Avril", "Mai", "Juin", "Juillet", "Aout", "Septembre", "Octobre", "Novembre", "Decembre")</f>
        <v>Octobre</v>
      </c>
      <c r="H1956" s="153">
        <v>42664</v>
      </c>
      <c r="I1956" s="84" t="s">
        <v>1049</v>
      </c>
      <c r="J1956" s="162" t="s">
        <v>1053</v>
      </c>
      <c r="K1956" s="162" t="s">
        <v>1048</v>
      </c>
      <c r="L1956" s="72"/>
      <c r="M1956" s="80" t="str">
        <f>IFERROR(VLOOKUP(K1956,REFERENCES!R:S,2,FALSE),"")</f>
        <v>Nombre</v>
      </c>
      <c r="N1956" s="154">
        <v>137</v>
      </c>
      <c r="O1956" s="75"/>
      <c r="P1956" s="75"/>
      <c r="Q1956" s="75"/>
      <c r="R1956" s="79" t="s">
        <v>1875</v>
      </c>
      <c r="S1956" s="75"/>
      <c r="U1956" s="162" t="s">
        <v>17</v>
      </c>
      <c r="V1956" s="162" t="s">
        <v>18</v>
      </c>
      <c r="W1956" s="86" t="s">
        <v>1795</v>
      </c>
      <c r="X1956" s="162" t="s">
        <v>1863</v>
      </c>
      <c r="AB1956" s="162" t="str">
        <f>UPPER(LEFT(A1956,3)&amp;YEAR(H1956)&amp;MONTH(H1956)&amp;DAY((H1956))&amp;LEFT(U1956,2)&amp;LEFT(V1956,2)&amp;LEFT(W1956,2))</f>
        <v>SAM20161021GRJE9E</v>
      </c>
      <c r="AC1956" s="162">
        <f>COUNTIF($AB$4:$AB$297,AB1956)</f>
        <v>0</v>
      </c>
      <c r="AD1956" s="162" t="str">
        <f>VLOOKUP(U1956,NIVEAUXADMIN!A:B,2,FALSE)</f>
        <v>HT08</v>
      </c>
      <c r="AE1956" s="162" t="str">
        <f>VLOOKUP(V1956,NIVEAUXADMIN!E:F,2,FALSE)</f>
        <v>HT08811</v>
      </c>
      <c r="AF1956" s="162" t="str">
        <f>VLOOKUP(W1956,NIVEAUXADMIN!I:J,2,FALSE)</f>
        <v>HT08811-09</v>
      </c>
      <c r="AG1956" s="162">
        <f>IF(SUMPRODUCT(($A$4:$A1956=A1956)*($V$4:$V1956=V1956))&gt;1,0,1)</f>
        <v>0</v>
      </c>
    </row>
    <row r="1957" spans="1:33" s="162" customFormat="1" ht="15" customHeight="1">
      <c r="A1957" s="162" t="s">
        <v>2714</v>
      </c>
      <c r="B1957" s="162" t="s">
        <v>2714</v>
      </c>
      <c r="C1957" s="162" t="s">
        <v>26</v>
      </c>
      <c r="F1957" s="162" t="s">
        <v>16</v>
      </c>
      <c r="G1957" s="162" t="str">
        <f>CHOOSE(MONTH(H1957), "Janvier", "Fevrier", "Mars", "Avril", "Mai", "Juin", "Juillet", "Aout", "Septembre", "Octobre", "Novembre", "Decembre")</f>
        <v>Octobre</v>
      </c>
      <c r="H1957" s="153">
        <v>42665</v>
      </c>
      <c r="I1957" s="84" t="s">
        <v>1049</v>
      </c>
      <c r="J1957" s="162" t="s">
        <v>1053</v>
      </c>
      <c r="K1957" s="162" t="s">
        <v>1048</v>
      </c>
      <c r="L1957" s="72"/>
      <c r="M1957" s="80" t="str">
        <f>IFERROR(VLOOKUP(K1957,REFERENCES!R:S,2,FALSE),"")</f>
        <v>Nombre</v>
      </c>
      <c r="N1957" s="154">
        <v>1075</v>
      </c>
      <c r="O1957" s="75"/>
      <c r="P1957" s="75"/>
      <c r="Q1957" s="75"/>
      <c r="R1957" s="79" t="s">
        <v>1875</v>
      </c>
      <c r="S1957" s="75">
        <v>1075</v>
      </c>
      <c r="U1957" s="162" t="s">
        <v>20</v>
      </c>
      <c r="V1957" s="162" t="s">
        <v>536</v>
      </c>
      <c r="W1957" s="86" t="s">
        <v>1371</v>
      </c>
      <c r="AB1957" s="162" t="str">
        <f>UPPER(LEFT(A1957,3)&amp;YEAR(H1957)&amp;MONTH(H1957)&amp;DAY((H1957))&amp;LEFT(U1957,2)&amp;LEFT(V1957,2)&amp;LEFT(W1957,2))</f>
        <v>SAM20161022SUPO1È</v>
      </c>
      <c r="AC1957" s="162">
        <f>COUNTIF($AB$4:$AB$297,AB1957)</f>
        <v>0</v>
      </c>
      <c r="AD1957" s="162" t="str">
        <f>VLOOKUP(U1957,NIVEAUXADMIN!A:B,2,FALSE)</f>
        <v>HT07</v>
      </c>
      <c r="AE1957" s="162" t="str">
        <f>VLOOKUP(V1957,NIVEAUXADMIN!E:F,2,FALSE)</f>
        <v>HT07742</v>
      </c>
      <c r="AF1957" s="162" t="str">
        <f>VLOOKUP(W1957,NIVEAUXADMIN!I:J,2,FALSE)</f>
        <v>HT07742-01</v>
      </c>
      <c r="AG1957" s="162">
        <f>IF(SUMPRODUCT(($A$4:$A1957=A1957)*($V$4:$V1957=V1957))&gt;1,0,1)</f>
        <v>1</v>
      </c>
    </row>
    <row r="1958" spans="1:33" s="162" customFormat="1" ht="15" customHeight="1">
      <c r="A1958" s="162" t="s">
        <v>2714</v>
      </c>
      <c r="B1958" s="162" t="s">
        <v>2714</v>
      </c>
      <c r="C1958" s="162" t="s">
        <v>26</v>
      </c>
      <c r="F1958" s="162" t="s">
        <v>16</v>
      </c>
      <c r="G1958" s="162" t="str">
        <f>CHOOSE(MONTH(H1958), "Janvier", "Fevrier", "Mars", "Avril", "Mai", "Juin", "Juillet", "Aout", "Septembre", "Octobre", "Novembre", "Decembre")</f>
        <v>Octobre</v>
      </c>
      <c r="H1958" s="153">
        <v>42665</v>
      </c>
      <c r="I1958" s="84" t="s">
        <v>1049</v>
      </c>
      <c r="J1958" s="162" t="s">
        <v>1053</v>
      </c>
      <c r="K1958" s="162" t="s">
        <v>1048</v>
      </c>
      <c r="L1958" s="72"/>
      <c r="M1958" s="80" t="str">
        <f>IFERROR(VLOOKUP(K1958,REFERENCES!R:S,2,FALSE),"")</f>
        <v>Nombre</v>
      </c>
      <c r="N1958" s="154">
        <v>50</v>
      </c>
      <c r="O1958" s="75"/>
      <c r="P1958" s="75"/>
      <c r="Q1958" s="75"/>
      <c r="R1958" s="79" t="s">
        <v>1875</v>
      </c>
      <c r="S1958" s="75"/>
      <c r="U1958" s="162" t="s">
        <v>20</v>
      </c>
      <c r="V1958" s="162" t="s">
        <v>539</v>
      </c>
      <c r="W1958" s="86"/>
      <c r="X1958" s="162" t="s">
        <v>1864</v>
      </c>
      <c r="AB1958" s="162" t="str">
        <f>UPPER(LEFT(A1958,3)&amp;YEAR(H1958)&amp;MONTH(H1958)&amp;DAY((H1958))&amp;LEFT(U1958,2)&amp;LEFT(V1958,2)&amp;LEFT(W1958,2))</f>
        <v>SAM20161022SUPO</v>
      </c>
      <c r="AC1958" s="162">
        <f>COUNTIF($AB$4:$AB$297,AB1958)</f>
        <v>0</v>
      </c>
      <c r="AD1958" s="162" t="str">
        <f>VLOOKUP(U1958,NIVEAUXADMIN!A:B,2,FALSE)</f>
        <v>HT07</v>
      </c>
      <c r="AE1958" s="162" t="str">
        <f>VLOOKUP(V1958,NIVEAUXADMIN!E:F,2,FALSE)</f>
        <v>HT07721</v>
      </c>
      <c r="AF1958" s="162" t="e">
        <f>VLOOKUP(W1958,NIVEAUXADMIN!I:J,2,FALSE)</f>
        <v>#N/A</v>
      </c>
      <c r="AG1958" s="162">
        <f>IF(SUMPRODUCT(($A$4:$A1958=A1958)*($V$4:$V1958=V1958))&gt;1,0,1)</f>
        <v>0</v>
      </c>
    </row>
    <row r="1959" spans="1:33" s="162" customFormat="1" ht="15" customHeight="1">
      <c r="A1959" s="162" t="s">
        <v>2714</v>
      </c>
      <c r="B1959" s="162" t="s">
        <v>2714</v>
      </c>
      <c r="C1959" s="162" t="s">
        <v>26</v>
      </c>
      <c r="F1959" s="162" t="s">
        <v>16</v>
      </c>
      <c r="G1959" s="162" t="str">
        <f>CHOOSE(MONTH(H1959), "Janvier", "Fevrier", "Mars", "Avril", "Mai", "Juin", "Juillet", "Aout", "Septembre", "Octobre", "Novembre", "Decembre")</f>
        <v>Octobre</v>
      </c>
      <c r="H1959" s="153">
        <v>42666</v>
      </c>
      <c r="I1959" s="84" t="s">
        <v>1049</v>
      </c>
      <c r="J1959" s="162" t="s">
        <v>1053</v>
      </c>
      <c r="K1959" s="162" t="s">
        <v>1048</v>
      </c>
      <c r="L1959" s="72"/>
      <c r="M1959" s="80" t="str">
        <f>IFERROR(VLOOKUP(K1959,REFERENCES!R:S,2,FALSE),"")</f>
        <v>Nombre</v>
      </c>
      <c r="N1959" s="154">
        <v>200</v>
      </c>
      <c r="O1959" s="75"/>
      <c r="P1959" s="75"/>
      <c r="Q1959" s="75"/>
      <c r="R1959" s="79" t="s">
        <v>1875</v>
      </c>
      <c r="S1959" s="75"/>
      <c r="U1959" s="162" t="s">
        <v>20</v>
      </c>
      <c r="V1959" s="162" t="s">
        <v>21</v>
      </c>
      <c r="W1959" s="86" t="s">
        <v>1311</v>
      </c>
      <c r="X1959" s="162" t="s">
        <v>1865</v>
      </c>
      <c r="AB1959" s="162" t="str">
        <f>UPPER(LEFT(A1959,3)&amp;YEAR(H1959)&amp;MONTH(H1959)&amp;DAY((H1959))&amp;LEFT(U1959,2)&amp;LEFT(V1959,2)&amp;LEFT(W1959,2))</f>
        <v>SAM20161023SULE1È</v>
      </c>
      <c r="AC1959" s="162">
        <f>COUNTIF($AB$4:$AB$297,AB1959)</f>
        <v>0</v>
      </c>
      <c r="AD1959" s="162" t="str">
        <f>VLOOKUP(U1959,NIVEAUXADMIN!A:B,2,FALSE)</f>
        <v>HT07</v>
      </c>
      <c r="AE1959" s="162" t="str">
        <f>VLOOKUP(V1959,NIVEAUXADMIN!E:F,2,FALSE)</f>
        <v>HT07711</v>
      </c>
      <c r="AF1959" s="162" t="str">
        <f>VLOOKUP(W1959,NIVEAUXADMIN!I:J,2,FALSE)</f>
        <v>HT07711-01</v>
      </c>
      <c r="AG1959" s="162">
        <f>IF(SUMPRODUCT(($A$4:$A1959=A1959)*($V$4:$V1959=V1959))&gt;1,0,1)</f>
        <v>0</v>
      </c>
    </row>
    <row r="1960" spans="1:33" s="162" customFormat="1" ht="15" customHeight="1">
      <c r="A1960" s="162" t="s">
        <v>2714</v>
      </c>
      <c r="B1960" s="162" t="s">
        <v>2714</v>
      </c>
      <c r="C1960" s="162" t="s">
        <v>26</v>
      </c>
      <c r="F1960" s="162" t="s">
        <v>16</v>
      </c>
      <c r="G1960" s="162" t="str">
        <f>CHOOSE(MONTH(H1960), "Janvier", "Fevrier", "Mars", "Avril", "Mai", "Juin", "Juillet", "Aout", "Septembre", "Octobre", "Novembre", "Decembre")</f>
        <v>Octobre</v>
      </c>
      <c r="H1960" s="153">
        <v>42667</v>
      </c>
      <c r="I1960" s="84" t="s">
        <v>1049</v>
      </c>
      <c r="J1960" s="162" t="s">
        <v>1053</v>
      </c>
      <c r="K1960" s="162" t="s">
        <v>1048</v>
      </c>
      <c r="L1960" s="72"/>
      <c r="M1960" s="80" t="str">
        <f>IFERROR(VLOOKUP(K1960,REFERENCES!R:S,2,FALSE),"")</f>
        <v>Nombre</v>
      </c>
      <c r="N1960" s="154">
        <v>840</v>
      </c>
      <c r="O1960" s="75"/>
      <c r="P1960" s="75"/>
      <c r="Q1960" s="75"/>
      <c r="R1960" s="79" t="s">
        <v>1875</v>
      </c>
      <c r="S1960" s="75"/>
      <c r="U1960" s="162" t="s">
        <v>20</v>
      </c>
      <c r="V1960" s="162" t="s">
        <v>542</v>
      </c>
      <c r="W1960" s="86"/>
      <c r="AB1960" s="162" t="str">
        <f>UPPER(LEFT(A1960,3)&amp;YEAR(H1960)&amp;MONTH(H1960)&amp;DAY((H1960))&amp;LEFT(U1960,2)&amp;LEFT(V1960,2)&amp;LEFT(W1960,2))</f>
        <v>SAM20161024SURO</v>
      </c>
      <c r="AC1960" s="162">
        <f>COUNTIF($AB$4:$AB$297,AB1960)</f>
        <v>0</v>
      </c>
      <c r="AD1960" s="162" t="str">
        <f>VLOOKUP(U1960,NIVEAUXADMIN!A:B,2,FALSE)</f>
        <v>HT07</v>
      </c>
      <c r="AE1960" s="162" t="str">
        <f>VLOOKUP(V1960,NIVEAUXADMIN!E:F,2,FALSE)</f>
        <v>HT07743</v>
      </c>
      <c r="AF1960" s="162" t="e">
        <f>VLOOKUP(W1960,NIVEAUXADMIN!I:J,2,FALSE)</f>
        <v>#N/A</v>
      </c>
      <c r="AG1960" s="162">
        <f>IF(SUMPRODUCT(($A$4:$A1960=A1960)*($V$4:$V1960=V1960))&gt;1,0,1)</f>
        <v>0</v>
      </c>
    </row>
    <row r="1961" spans="1:33" s="162" customFormat="1" ht="15" customHeight="1">
      <c r="A1961" s="162" t="s">
        <v>2714</v>
      </c>
      <c r="B1961" s="162" t="s">
        <v>2714</v>
      </c>
      <c r="C1961" s="162" t="s">
        <v>26</v>
      </c>
      <c r="F1961" s="162" t="s">
        <v>16</v>
      </c>
      <c r="G1961" s="162" t="str">
        <f>CHOOSE(MONTH(H1961), "Janvier", "Fevrier", "Mars", "Avril", "Mai", "Juin", "Juillet", "Aout", "Septembre", "Octobre", "Novembre", "Decembre")</f>
        <v>Octobre</v>
      </c>
      <c r="H1961" s="153">
        <v>42669</v>
      </c>
      <c r="I1961" s="84" t="s">
        <v>1049</v>
      </c>
      <c r="J1961" s="162" t="s">
        <v>1053</v>
      </c>
      <c r="K1961" s="162" t="s">
        <v>1048</v>
      </c>
      <c r="L1961" s="72"/>
      <c r="M1961" s="80" t="str">
        <f>IFERROR(VLOOKUP(K1961,REFERENCES!R:S,2,FALSE),"")</f>
        <v>Nombre</v>
      </c>
      <c r="N1961" s="154">
        <v>630</v>
      </c>
      <c r="O1961" s="75"/>
      <c r="P1961" s="75"/>
      <c r="Q1961" s="75"/>
      <c r="R1961" s="79" t="s">
        <v>1875</v>
      </c>
      <c r="S1961" s="75">
        <v>630</v>
      </c>
      <c r="U1961" s="162" t="s">
        <v>20</v>
      </c>
      <c r="V1961" s="162" t="s">
        <v>520</v>
      </c>
      <c r="W1961" s="86"/>
      <c r="AB1961" s="162" t="str">
        <f>UPPER(LEFT(A1961,3)&amp;YEAR(H1961)&amp;MONTH(H1961)&amp;DAY((H1961))&amp;LEFT(U1961,2)&amp;LEFT(V1961,2)&amp;LEFT(W1961,2))</f>
        <v>SAM20161026SUCH</v>
      </c>
      <c r="AC1961" s="162">
        <f>COUNTIF($AB$4:$AB$297,AB1961)</f>
        <v>0</v>
      </c>
      <c r="AD1961" s="162" t="str">
        <f>VLOOKUP(U1961,NIVEAUXADMIN!A:B,2,FALSE)</f>
        <v>HT07</v>
      </c>
      <c r="AE1961" s="162" t="str">
        <f>VLOOKUP(V1961,NIVEAUXADMIN!E:F,2,FALSE)</f>
        <v>HT07751</v>
      </c>
      <c r="AF1961" s="162" t="e">
        <f>VLOOKUP(W1961,NIVEAUXADMIN!I:J,2,FALSE)</f>
        <v>#N/A</v>
      </c>
      <c r="AG1961" s="162">
        <f>IF(SUMPRODUCT(($A$4:$A1961=A1961)*($V$4:$V1961=V1961))&gt;1,0,1)</f>
        <v>1</v>
      </c>
    </row>
    <row r="1962" spans="1:33" s="162" customFormat="1" ht="15" customHeight="1">
      <c r="A1962" s="162" t="s">
        <v>2714</v>
      </c>
      <c r="B1962" s="162" t="s">
        <v>2714</v>
      </c>
      <c r="C1962" s="162" t="s">
        <v>26</v>
      </c>
      <c r="F1962" s="162" t="s">
        <v>16</v>
      </c>
      <c r="G1962" s="162" t="str">
        <f>CHOOSE(MONTH(H1962), "Janvier", "Fevrier", "Mars", "Avril", "Mai", "Juin", "Juillet", "Aout", "Septembre", "Octobre", "Novembre", "Decembre")</f>
        <v>Octobre</v>
      </c>
      <c r="H1962" s="153">
        <v>42670</v>
      </c>
      <c r="I1962" s="84" t="s">
        <v>1049</v>
      </c>
      <c r="J1962" s="162" t="s">
        <v>1053</v>
      </c>
      <c r="K1962" s="162" t="s">
        <v>1048</v>
      </c>
      <c r="L1962" s="72"/>
      <c r="M1962" s="80" t="str">
        <f>IFERROR(VLOOKUP(K1962,REFERENCES!R:S,2,FALSE),"")</f>
        <v>Nombre</v>
      </c>
      <c r="N1962" s="154">
        <v>1572</v>
      </c>
      <c r="O1962" s="75"/>
      <c r="P1962" s="75"/>
      <c r="Q1962" s="75"/>
      <c r="R1962" s="79" t="s">
        <v>1875</v>
      </c>
      <c r="S1962" s="75">
        <v>1572</v>
      </c>
      <c r="U1962" s="162" t="s">
        <v>20</v>
      </c>
      <c r="V1962" s="162" t="s">
        <v>21</v>
      </c>
      <c r="W1962" s="86"/>
      <c r="AB1962" s="162" t="str">
        <f>UPPER(LEFT(A1962,3)&amp;YEAR(H1962)&amp;MONTH(H1962)&amp;DAY((H1962))&amp;LEFT(U1962,2)&amp;LEFT(V1962,2)&amp;LEFT(W1962,2))</f>
        <v>SAM20161027SULE</v>
      </c>
      <c r="AC1962" s="162">
        <f>COUNTIF($AB$4:$AB$297,AB1962)</f>
        <v>0</v>
      </c>
      <c r="AD1962" s="162" t="str">
        <f>VLOOKUP(U1962,NIVEAUXADMIN!A:B,2,FALSE)</f>
        <v>HT07</v>
      </c>
      <c r="AE1962" s="162" t="str">
        <f>VLOOKUP(V1962,NIVEAUXADMIN!E:F,2,FALSE)</f>
        <v>HT07711</v>
      </c>
      <c r="AF1962" s="162" t="e">
        <f>VLOOKUP(W1962,NIVEAUXADMIN!I:J,2,FALSE)</f>
        <v>#N/A</v>
      </c>
      <c r="AG1962" s="162">
        <f>IF(SUMPRODUCT(($A$4:$A1962=A1962)*($V$4:$V1962=V1962))&gt;1,0,1)</f>
        <v>0</v>
      </c>
    </row>
    <row r="1963" spans="1:33" s="162" customFormat="1" ht="15" customHeight="1">
      <c r="A1963" s="162" t="s">
        <v>2714</v>
      </c>
      <c r="B1963" s="162" t="s">
        <v>2714</v>
      </c>
      <c r="C1963" s="162" t="s">
        <v>26</v>
      </c>
      <c r="F1963" s="162" t="s">
        <v>16</v>
      </c>
      <c r="G1963" s="162" t="str">
        <f>CHOOSE(MONTH(H1963), "Janvier", "Fevrier", "Mars", "Avril", "Mai", "Juin", "Juillet", "Aout", "Septembre", "Octobre", "Novembre", "Decembre")</f>
        <v>Octobre</v>
      </c>
      <c r="H1963" s="153">
        <v>42670</v>
      </c>
      <c r="I1963" s="84" t="s">
        <v>1051</v>
      </c>
      <c r="J1963" s="162" t="s">
        <v>1052</v>
      </c>
      <c r="K1963" s="162" t="s">
        <v>1054</v>
      </c>
      <c r="L1963" s="72"/>
      <c r="M1963" s="80" t="str">
        <f>IFERROR(VLOOKUP(K1963,REFERENCES!R:S,2,FALSE),"")</f>
        <v>Nombre</v>
      </c>
      <c r="N1963" s="154">
        <v>400</v>
      </c>
      <c r="O1963" s="75"/>
      <c r="P1963" s="75"/>
      <c r="Q1963" s="75"/>
      <c r="R1963" s="79" t="s">
        <v>1875</v>
      </c>
      <c r="S1963" s="75">
        <v>1572</v>
      </c>
      <c r="T1963" s="162" t="s">
        <v>30</v>
      </c>
      <c r="U1963" s="162" t="s">
        <v>20</v>
      </c>
      <c r="V1963" s="162" t="s">
        <v>21</v>
      </c>
      <c r="W1963" s="86"/>
      <c r="AB1963" s="162" t="str">
        <f>UPPER(LEFT(A1963,3)&amp;YEAR(H1963)&amp;MONTH(H1963)&amp;DAY((H1963))&amp;LEFT(U1963,2)&amp;LEFT(V1963,2)&amp;LEFT(W1963,2))</f>
        <v>SAM20161027SULE</v>
      </c>
      <c r="AC1963" s="162">
        <f>COUNTIF($AB$4:$AB$297,AB1963)</f>
        <v>0</v>
      </c>
      <c r="AD1963" s="162" t="str">
        <f>VLOOKUP(U1963,NIVEAUXADMIN!A:B,2,FALSE)</f>
        <v>HT07</v>
      </c>
      <c r="AE1963" s="162" t="str">
        <f>VLOOKUP(V1963,NIVEAUXADMIN!E:F,2,FALSE)</f>
        <v>HT07711</v>
      </c>
      <c r="AF1963" s="162" t="e">
        <f>VLOOKUP(W1963,NIVEAUXADMIN!I:J,2,FALSE)</f>
        <v>#N/A</v>
      </c>
      <c r="AG1963" s="162">
        <f>IF(SUMPRODUCT(($A$4:$A1963=A1963)*($V$4:$V1963=V1963))&gt;1,0,1)</f>
        <v>0</v>
      </c>
    </row>
    <row r="1964" spans="1:33" s="162" customFormat="1" ht="15" customHeight="1">
      <c r="A1964" s="162" t="s">
        <v>2714</v>
      </c>
      <c r="B1964" s="162" t="s">
        <v>2714</v>
      </c>
      <c r="C1964" s="162" t="s">
        <v>26</v>
      </c>
      <c r="F1964" s="162" t="s">
        <v>16</v>
      </c>
      <c r="G1964" s="162" t="str">
        <f>CHOOSE(MONTH(H1964), "Janvier", "Fevrier", "Mars", "Avril", "Mai", "Juin", "Juillet", "Aout", "Septembre", "Octobre", "Novembre", "Decembre")</f>
        <v>Octobre</v>
      </c>
      <c r="H1964" s="153">
        <v>42671</v>
      </c>
      <c r="I1964" s="84" t="s">
        <v>1049</v>
      </c>
      <c r="J1964" s="162" t="s">
        <v>1053</v>
      </c>
      <c r="K1964" s="162" t="s">
        <v>1048</v>
      </c>
      <c r="L1964" s="72"/>
      <c r="M1964" s="80" t="str">
        <f>IFERROR(VLOOKUP(K1964,REFERENCES!R:S,2,FALSE),"")</f>
        <v>Nombre</v>
      </c>
      <c r="N1964" s="154">
        <v>2550</v>
      </c>
      <c r="O1964" s="75"/>
      <c r="P1964" s="75"/>
      <c r="Q1964" s="75"/>
      <c r="R1964" s="79" t="s">
        <v>1875</v>
      </c>
      <c r="S1964" s="75">
        <v>2550</v>
      </c>
      <c r="U1964" s="162" t="s">
        <v>20</v>
      </c>
      <c r="V1964" s="162" t="s">
        <v>520</v>
      </c>
      <c r="W1964" s="86"/>
      <c r="AB1964" s="162" t="str">
        <f>UPPER(LEFT(A1964,3)&amp;YEAR(H1964)&amp;MONTH(H1964)&amp;DAY((H1964))&amp;LEFT(U1964,2)&amp;LEFT(V1964,2)&amp;LEFT(W1964,2))</f>
        <v>SAM20161028SUCH</v>
      </c>
      <c r="AC1964" s="162">
        <f>COUNTIF($AB$4:$AB$297,AB1964)</f>
        <v>0</v>
      </c>
      <c r="AD1964" s="162" t="str">
        <f>VLOOKUP(U1964,NIVEAUXADMIN!A:B,2,FALSE)</f>
        <v>HT07</v>
      </c>
      <c r="AE1964" s="162" t="str">
        <f>VLOOKUP(V1964,NIVEAUXADMIN!E:F,2,FALSE)</f>
        <v>HT07751</v>
      </c>
      <c r="AF1964" s="162" t="e">
        <f>VLOOKUP(W1964,NIVEAUXADMIN!I:J,2,FALSE)</f>
        <v>#N/A</v>
      </c>
      <c r="AG1964" s="162">
        <f>IF(SUMPRODUCT(($A$4:$A1964=A1964)*($V$4:$V1964=V1964))&gt;1,0,1)</f>
        <v>0</v>
      </c>
    </row>
    <row r="1965" spans="1:33" s="162" customFormat="1" ht="15" customHeight="1">
      <c r="A1965" s="162" t="s">
        <v>2714</v>
      </c>
      <c r="B1965" s="162" t="s">
        <v>2714</v>
      </c>
      <c r="C1965" s="162" t="s">
        <v>26</v>
      </c>
      <c r="F1965" s="162" t="s">
        <v>16</v>
      </c>
      <c r="G1965" s="162" t="str">
        <f>CHOOSE(MONTH(H1965), "Janvier", "Fevrier", "Mars", "Avril", "Mai", "Juin", "Juillet", "Aout", "Septembre", "Octobre", "Novembre", "Decembre")</f>
        <v>Octobre</v>
      </c>
      <c r="H1965" s="153">
        <v>42671</v>
      </c>
      <c r="I1965" s="84" t="s">
        <v>1049</v>
      </c>
      <c r="J1965" s="162" t="s">
        <v>1053</v>
      </c>
      <c r="K1965" s="162" t="s">
        <v>1048</v>
      </c>
      <c r="L1965" s="72"/>
      <c r="M1965" s="80" t="str">
        <f>IFERROR(VLOOKUP(K1965,REFERENCES!R:S,2,FALSE),"")</f>
        <v>Nombre</v>
      </c>
      <c r="N1965" s="154">
        <v>49</v>
      </c>
      <c r="O1965" s="75"/>
      <c r="P1965" s="75"/>
      <c r="Q1965" s="75"/>
      <c r="R1965" s="79" t="s">
        <v>1875</v>
      </c>
      <c r="S1965" s="75">
        <v>249</v>
      </c>
      <c r="U1965" s="162" t="s">
        <v>17</v>
      </c>
      <c r="V1965" s="162" t="s">
        <v>18</v>
      </c>
      <c r="W1965" s="86" t="s">
        <v>1795</v>
      </c>
      <c r="AB1965" s="162" t="str">
        <f>UPPER(LEFT(A1965,3)&amp;YEAR(H1965)&amp;MONTH(H1965)&amp;DAY((H1965))&amp;LEFT(U1965,2)&amp;LEFT(V1965,2)&amp;LEFT(W1965,2))</f>
        <v>SAM20161028GRJE9E</v>
      </c>
      <c r="AC1965" s="162">
        <f>COUNTIF($AB$4:$AB$297,AB1965)</f>
        <v>0</v>
      </c>
      <c r="AD1965" s="162" t="str">
        <f>VLOOKUP(U1965,NIVEAUXADMIN!A:B,2,FALSE)</f>
        <v>HT08</v>
      </c>
      <c r="AE1965" s="162" t="str">
        <f>VLOOKUP(V1965,NIVEAUXADMIN!E:F,2,FALSE)</f>
        <v>HT08811</v>
      </c>
      <c r="AF1965" s="162" t="str">
        <f>VLOOKUP(W1965,NIVEAUXADMIN!I:J,2,FALSE)</f>
        <v>HT08811-09</v>
      </c>
      <c r="AG1965" s="162">
        <f>IF(SUMPRODUCT(($A$4:$A1965=A1965)*($V$4:$V1965=V1965))&gt;1,0,1)</f>
        <v>0</v>
      </c>
    </row>
    <row r="1966" spans="1:33" s="162" customFormat="1" ht="15" customHeight="1">
      <c r="A1966" s="162" t="s">
        <v>2714</v>
      </c>
      <c r="B1966" s="162" t="s">
        <v>2714</v>
      </c>
      <c r="C1966" s="162" t="s">
        <v>26</v>
      </c>
      <c r="F1966" s="162" t="s">
        <v>16</v>
      </c>
      <c r="G1966" s="162" t="str">
        <f>CHOOSE(MONTH(H1966), "Janvier", "Fevrier", "Mars", "Avril", "Mai", "Juin", "Juillet", "Aout", "Septembre", "Octobre", "Novembre", "Decembre")</f>
        <v>Octobre</v>
      </c>
      <c r="H1966" s="153">
        <v>42671</v>
      </c>
      <c r="I1966" s="84" t="s">
        <v>1051</v>
      </c>
      <c r="J1966" s="162" t="s">
        <v>1052</v>
      </c>
      <c r="K1966" s="162" t="s">
        <v>1054</v>
      </c>
      <c r="L1966" s="72"/>
      <c r="M1966" s="80" t="str">
        <f>IFERROR(VLOOKUP(K1966,REFERENCES!R:S,2,FALSE),"")</f>
        <v>Nombre</v>
      </c>
      <c r="N1966" s="154">
        <v>200</v>
      </c>
      <c r="O1966" s="75"/>
      <c r="P1966" s="75"/>
      <c r="Q1966" s="75"/>
      <c r="R1966" s="79" t="s">
        <v>1875</v>
      </c>
      <c r="S1966" s="75">
        <v>249</v>
      </c>
      <c r="T1966" s="162" t="s">
        <v>30</v>
      </c>
      <c r="U1966" s="162" t="s">
        <v>17</v>
      </c>
      <c r="V1966" s="162" t="s">
        <v>18</v>
      </c>
      <c r="W1966" s="86" t="s">
        <v>1795</v>
      </c>
      <c r="AB1966" s="162" t="str">
        <f>UPPER(LEFT(A1966,3)&amp;YEAR(H1966)&amp;MONTH(H1966)&amp;DAY((H1966))&amp;LEFT(U1966,2)&amp;LEFT(V1966,2)&amp;LEFT(W1966,2))</f>
        <v>SAM20161028GRJE9E</v>
      </c>
      <c r="AC1966" s="162">
        <f>COUNTIF($AB$4:$AB$297,AB1966)</f>
        <v>0</v>
      </c>
      <c r="AD1966" s="162" t="str">
        <f>VLOOKUP(U1966,NIVEAUXADMIN!A:B,2,FALSE)</f>
        <v>HT08</v>
      </c>
      <c r="AE1966" s="162" t="str">
        <f>VLOOKUP(V1966,NIVEAUXADMIN!E:F,2,FALSE)</f>
        <v>HT08811</v>
      </c>
      <c r="AF1966" s="162" t="str">
        <f>VLOOKUP(W1966,NIVEAUXADMIN!I:J,2,FALSE)</f>
        <v>HT08811-09</v>
      </c>
      <c r="AG1966" s="162">
        <f>IF(SUMPRODUCT(($A$4:$A1966=A1966)*($V$4:$V1966=V1966))&gt;1,0,1)</f>
        <v>0</v>
      </c>
    </row>
    <row r="1967" spans="1:33" s="162" customFormat="1" ht="15" customHeight="1">
      <c r="A1967" s="162" t="s">
        <v>2714</v>
      </c>
      <c r="B1967" s="162" t="s">
        <v>2714</v>
      </c>
      <c r="C1967" s="162" t="s">
        <v>26</v>
      </c>
      <c r="F1967" s="162" t="s">
        <v>16</v>
      </c>
      <c r="G1967" s="162" t="str">
        <f>CHOOSE(MONTH(H1967), "Janvier", "Fevrier", "Mars", "Avril", "Mai", "Juin", "Juillet", "Aout", "Septembre", "Octobre", "Novembre", "Decembre")</f>
        <v>Octobre</v>
      </c>
      <c r="H1967" s="153">
        <v>42671</v>
      </c>
      <c r="I1967" s="84" t="s">
        <v>1051</v>
      </c>
      <c r="J1967" s="162" t="s">
        <v>1052</v>
      </c>
      <c r="K1967" s="162" t="s">
        <v>1062</v>
      </c>
      <c r="L1967" s="72"/>
      <c r="M1967" s="80" t="str">
        <f>IFERROR(VLOOKUP(K1967,REFERENCES!R:S,2,FALSE),"")</f>
        <v>Nombre</v>
      </c>
      <c r="N1967" s="154">
        <v>49</v>
      </c>
      <c r="O1967" s="75"/>
      <c r="P1967" s="75"/>
      <c r="Q1967" s="75"/>
      <c r="R1967" s="79" t="s">
        <v>1875</v>
      </c>
      <c r="S1967" s="75">
        <v>249</v>
      </c>
      <c r="T1967" s="162" t="s">
        <v>30</v>
      </c>
      <c r="U1967" s="162" t="s">
        <v>17</v>
      </c>
      <c r="V1967" s="162" t="s">
        <v>18</v>
      </c>
      <c r="W1967" s="86" t="s">
        <v>1795</v>
      </c>
      <c r="AB1967" s="162" t="str">
        <f>UPPER(LEFT(A1967,3)&amp;YEAR(H1967)&amp;MONTH(H1967)&amp;DAY((H1967))&amp;LEFT(U1967,2)&amp;LEFT(V1967,2)&amp;LEFT(W1967,2))</f>
        <v>SAM20161028GRJE9E</v>
      </c>
      <c r="AC1967" s="162">
        <f>COUNTIF($AB$4:$AB$297,AB1967)</f>
        <v>0</v>
      </c>
      <c r="AD1967" s="162" t="str">
        <f>VLOOKUP(U1967,NIVEAUXADMIN!A:B,2,FALSE)</f>
        <v>HT08</v>
      </c>
      <c r="AE1967" s="162" t="str">
        <f>VLOOKUP(V1967,NIVEAUXADMIN!E:F,2,FALSE)</f>
        <v>HT08811</v>
      </c>
      <c r="AF1967" s="162" t="str">
        <f>VLOOKUP(W1967,NIVEAUXADMIN!I:J,2,FALSE)</f>
        <v>HT08811-09</v>
      </c>
      <c r="AG1967" s="162">
        <f>IF(SUMPRODUCT(($A$4:$A1967=A1967)*($V$4:$V1967=V1967))&gt;1,0,1)</f>
        <v>0</v>
      </c>
    </row>
    <row r="1968" spans="1:33" s="162" customFormat="1" ht="15" customHeight="1">
      <c r="A1968" s="162" t="s">
        <v>2714</v>
      </c>
      <c r="B1968" s="162" t="s">
        <v>2714</v>
      </c>
      <c r="C1968" s="162" t="s">
        <v>26</v>
      </c>
      <c r="F1968" s="162" t="s">
        <v>16</v>
      </c>
      <c r="G1968" s="162" t="str">
        <f>CHOOSE(MONTH(H1968), "Janvier", "Fevrier", "Mars", "Avril", "Mai", "Juin", "Juillet", "Aout", "Septembre", "Octobre", "Novembre", "Decembre")</f>
        <v>Octobre</v>
      </c>
      <c r="H1968" s="153">
        <v>42672</v>
      </c>
      <c r="I1968" s="84" t="s">
        <v>1049</v>
      </c>
      <c r="J1968" s="162" t="s">
        <v>1053</v>
      </c>
      <c r="K1968" s="162" t="s">
        <v>1048</v>
      </c>
      <c r="L1968" s="72"/>
      <c r="M1968" s="80" t="str">
        <f>IFERROR(VLOOKUP(K1968,REFERENCES!R:S,2,FALSE),"")</f>
        <v>Nombre</v>
      </c>
      <c r="N1968" s="154">
        <v>180</v>
      </c>
      <c r="O1968" s="75"/>
      <c r="P1968" s="75"/>
      <c r="Q1968" s="75"/>
      <c r="R1968" s="79" t="s">
        <v>1875</v>
      </c>
      <c r="S1968" s="75">
        <v>180</v>
      </c>
      <c r="U1968" s="162" t="s">
        <v>20</v>
      </c>
      <c r="V1968" s="162" t="s">
        <v>21</v>
      </c>
      <c r="W1968" s="86" t="s">
        <v>1467</v>
      </c>
      <c r="AB1968" s="162" t="str">
        <f>UPPER(LEFT(A1968,3)&amp;YEAR(H1968)&amp;MONTH(H1968)&amp;DAY((H1968))&amp;LEFT(U1968,2)&amp;LEFT(V1968,2)&amp;LEFT(W1968,2))</f>
        <v>SAM20161029SULE2È</v>
      </c>
      <c r="AC1968" s="162">
        <f>COUNTIF($AB$4:$AB$297,AB1968)</f>
        <v>0</v>
      </c>
      <c r="AD1968" s="162" t="str">
        <f>VLOOKUP(U1968,NIVEAUXADMIN!A:B,2,FALSE)</f>
        <v>HT07</v>
      </c>
      <c r="AE1968" s="162" t="str">
        <f>VLOOKUP(V1968,NIVEAUXADMIN!E:F,2,FALSE)</f>
        <v>HT07711</v>
      </c>
      <c r="AF1968" s="162" t="str">
        <f>VLOOKUP(W1968,NIVEAUXADMIN!I:J,2,FALSE)</f>
        <v>HT07711-02</v>
      </c>
      <c r="AG1968" s="162">
        <f>IF(SUMPRODUCT(($A$4:$A1968=A1968)*($V$4:$V1968=V1968))&gt;1,0,1)</f>
        <v>0</v>
      </c>
    </row>
    <row r="1969" spans="1:33" s="162" customFormat="1" ht="15" customHeight="1">
      <c r="A1969" s="162" t="s">
        <v>2714</v>
      </c>
      <c r="B1969" s="162" t="s">
        <v>2714</v>
      </c>
      <c r="C1969" s="162" t="s">
        <v>26</v>
      </c>
      <c r="F1969" s="162" t="s">
        <v>16</v>
      </c>
      <c r="G1969" s="162" t="str">
        <f>CHOOSE(MONTH(H1969), "Janvier", "Fevrier", "Mars", "Avril", "Mai", "Juin", "Juillet", "Aout", "Septembre", "Octobre", "Novembre", "Decembre")</f>
        <v>Octobre</v>
      </c>
      <c r="H1969" s="153">
        <v>42672</v>
      </c>
      <c r="I1969" s="84" t="s">
        <v>1049</v>
      </c>
      <c r="J1969" s="162" t="s">
        <v>1053</v>
      </c>
      <c r="K1969" s="162" t="s">
        <v>1048</v>
      </c>
      <c r="L1969" s="72"/>
      <c r="M1969" s="80" t="str">
        <f>IFERROR(VLOOKUP(K1969,REFERENCES!R:S,2,FALSE),"")</f>
        <v>Nombre</v>
      </c>
      <c r="N1969" s="154">
        <v>120</v>
      </c>
      <c r="O1969" s="75"/>
      <c r="P1969" s="75"/>
      <c r="Q1969" s="75"/>
      <c r="R1969" s="79" t="s">
        <v>1875</v>
      </c>
      <c r="S1969" s="75">
        <v>120</v>
      </c>
      <c r="U1969" s="162" t="s">
        <v>20</v>
      </c>
      <c r="V1969" s="162" t="s">
        <v>21</v>
      </c>
      <c r="W1969" s="86" t="s">
        <v>1467</v>
      </c>
      <c r="X1969" s="162" t="s">
        <v>1113</v>
      </c>
      <c r="AB1969" s="162" t="str">
        <f>UPPER(LEFT(A1969,3)&amp;YEAR(H1969)&amp;MONTH(H1969)&amp;DAY((H1969))&amp;LEFT(U1969,2)&amp;LEFT(V1969,2)&amp;LEFT(W1969,2))</f>
        <v>SAM20161029SULE2È</v>
      </c>
      <c r="AC1969" s="162">
        <f>COUNTIF($AB$4:$AB$297,AB1969)</f>
        <v>0</v>
      </c>
      <c r="AD1969" s="162" t="str">
        <f>VLOOKUP(U1969,NIVEAUXADMIN!A:B,2,FALSE)</f>
        <v>HT07</v>
      </c>
      <c r="AE1969" s="162" t="str">
        <f>VLOOKUP(V1969,NIVEAUXADMIN!E:F,2,FALSE)</f>
        <v>HT07711</v>
      </c>
      <c r="AF1969" s="162" t="str">
        <f>VLOOKUP(W1969,NIVEAUXADMIN!I:J,2,FALSE)</f>
        <v>HT07711-02</v>
      </c>
      <c r="AG1969" s="162">
        <f>IF(SUMPRODUCT(($A$4:$A1969=A1969)*($V$4:$V1969=V1969))&gt;1,0,1)</f>
        <v>0</v>
      </c>
    </row>
    <row r="1970" spans="1:33" s="162" customFormat="1" ht="15" customHeight="1">
      <c r="A1970" s="162" t="s">
        <v>2714</v>
      </c>
      <c r="B1970" s="162" t="s">
        <v>2714</v>
      </c>
      <c r="C1970" s="162" t="s">
        <v>26</v>
      </c>
      <c r="F1970" s="162" t="s">
        <v>16</v>
      </c>
      <c r="G1970" s="162" t="str">
        <f>CHOOSE(MONTH(H1970), "Janvier", "Fevrier", "Mars", "Avril", "Mai", "Juin", "Juillet", "Aout", "Septembre", "Octobre", "Novembre", "Decembre")</f>
        <v>Octobre</v>
      </c>
      <c r="H1970" s="153">
        <v>42672</v>
      </c>
      <c r="I1970" s="84" t="s">
        <v>1049</v>
      </c>
      <c r="J1970" s="162" t="s">
        <v>1053</v>
      </c>
      <c r="K1970" s="162" t="s">
        <v>1048</v>
      </c>
      <c r="L1970" s="72"/>
      <c r="M1970" s="80" t="str">
        <f>IFERROR(VLOOKUP(K1970,REFERENCES!R:S,2,FALSE),"")</f>
        <v>Nombre</v>
      </c>
      <c r="N1970" s="154">
        <v>155</v>
      </c>
      <c r="O1970" s="75"/>
      <c r="P1970" s="75"/>
      <c r="Q1970" s="75"/>
      <c r="R1970" s="79" t="s">
        <v>1875</v>
      </c>
      <c r="S1970" s="75">
        <v>155</v>
      </c>
      <c r="U1970" s="162" t="s">
        <v>20</v>
      </c>
      <c r="V1970" s="162" t="s">
        <v>21</v>
      </c>
      <c r="W1970" s="86"/>
      <c r="X1970" s="162" t="s">
        <v>1112</v>
      </c>
      <c r="AB1970" s="162" t="str">
        <f>UPPER(LEFT(A1970,3)&amp;YEAR(H1970)&amp;MONTH(H1970)&amp;DAY((H1970))&amp;LEFT(U1970,2)&amp;LEFT(V1970,2)&amp;LEFT(W1970,2))</f>
        <v>SAM20161029SULE</v>
      </c>
      <c r="AC1970" s="162">
        <f>COUNTIF($AB$4:$AB$297,AB1970)</f>
        <v>0</v>
      </c>
      <c r="AD1970" s="162" t="str">
        <f>VLOOKUP(U1970,NIVEAUXADMIN!A:B,2,FALSE)</f>
        <v>HT07</v>
      </c>
      <c r="AE1970" s="162" t="str">
        <f>VLOOKUP(V1970,NIVEAUXADMIN!E:F,2,FALSE)</f>
        <v>HT07711</v>
      </c>
      <c r="AF1970" s="162" t="e">
        <f>VLOOKUP(W1970,NIVEAUXADMIN!I:J,2,FALSE)</f>
        <v>#N/A</v>
      </c>
      <c r="AG1970" s="162">
        <f>IF(SUMPRODUCT(($A$4:$A1970=A1970)*($V$4:$V1970=V1970))&gt;1,0,1)</f>
        <v>0</v>
      </c>
    </row>
    <row r="1971" spans="1:33" s="162" customFormat="1" ht="15" customHeight="1">
      <c r="A1971" s="162" t="s">
        <v>2714</v>
      </c>
      <c r="B1971" s="162" t="s">
        <v>2714</v>
      </c>
      <c r="C1971" s="162" t="s">
        <v>26</v>
      </c>
      <c r="F1971" s="162" t="s">
        <v>16</v>
      </c>
      <c r="G1971" s="162" t="str">
        <f>CHOOSE(MONTH(H1971), "Janvier", "Fevrier", "Mars", "Avril", "Mai", "Juin", "Juillet", "Aout", "Septembre", "Octobre", "Novembre", "Decembre")</f>
        <v>Octobre</v>
      </c>
      <c r="H1971" s="153">
        <v>42673</v>
      </c>
      <c r="I1971" s="84" t="s">
        <v>1049</v>
      </c>
      <c r="J1971" s="162" t="s">
        <v>1053</v>
      </c>
      <c r="K1971" s="162" t="s">
        <v>1048</v>
      </c>
      <c r="L1971" s="72"/>
      <c r="M1971" s="80" t="str">
        <f>IFERROR(VLOOKUP(K1971,REFERENCES!R:S,2,FALSE),"")</f>
        <v>Nombre</v>
      </c>
      <c r="N1971" s="154">
        <v>1400</v>
      </c>
      <c r="O1971" s="75"/>
      <c r="P1971" s="75"/>
      <c r="Q1971" s="75"/>
      <c r="R1971" s="79" t="s">
        <v>1875</v>
      </c>
      <c r="S1971" s="75">
        <v>1400</v>
      </c>
      <c r="U1971" s="162" t="s">
        <v>17</v>
      </c>
      <c r="V1971" s="162" t="s">
        <v>142</v>
      </c>
      <c r="W1971" s="86" t="s">
        <v>1283</v>
      </c>
      <c r="X1971" s="162" t="s">
        <v>1116</v>
      </c>
      <c r="AA1971" s="162" t="s">
        <v>2685</v>
      </c>
      <c r="AB1971" s="162" t="str">
        <f>UPPER(LEFT(A1971,3)&amp;YEAR(H1971)&amp;MONTH(H1971)&amp;DAY((H1971))&amp;LEFT(U1971,2)&amp;LEFT(V1971,2)&amp;LEFT(W1971,2))</f>
        <v>SAM20161030GRAB1E</v>
      </c>
      <c r="AC1971" s="162">
        <f>COUNTIF($AB$4:$AB$297,AB1971)</f>
        <v>0</v>
      </c>
      <c r="AD1971" s="162" t="str">
        <f>VLOOKUP(U1971,NIVEAUXADMIN!A:B,2,FALSE)</f>
        <v>HT08</v>
      </c>
      <c r="AE1971" s="162" t="str">
        <f>VLOOKUP(V1971,NIVEAUXADMIN!E:F,2,FALSE)</f>
        <v>HT08812</v>
      </c>
      <c r="AF1971" s="162" t="str">
        <f>VLOOKUP(W1971,NIVEAUXADMIN!I:J,2,FALSE)</f>
        <v>HT08812-01</v>
      </c>
      <c r="AG1971" s="162">
        <f>IF(SUMPRODUCT(($A$4:$A1971=A1971)*($V$4:$V1971=V1971))&gt;1,0,1)</f>
        <v>1</v>
      </c>
    </row>
    <row r="1972" spans="1:33" s="162" customFormat="1" ht="15" customHeight="1">
      <c r="A1972" s="162" t="s">
        <v>2714</v>
      </c>
      <c r="B1972" s="162" t="s">
        <v>2714</v>
      </c>
      <c r="C1972" s="162" t="s">
        <v>26</v>
      </c>
      <c r="F1972" s="162" t="s">
        <v>16</v>
      </c>
      <c r="G1972" s="162" t="str">
        <f>CHOOSE(MONTH(H1972), "Janvier", "Fevrier", "Mars", "Avril", "Mai", "Juin", "Juillet", "Aout", "Septembre", "Octobre", "Novembre", "Decembre")</f>
        <v>Octobre</v>
      </c>
      <c r="H1972" s="153">
        <v>42673</v>
      </c>
      <c r="I1972" s="84" t="s">
        <v>1049</v>
      </c>
      <c r="J1972" s="162" t="s">
        <v>1053</v>
      </c>
      <c r="K1972" s="162" t="s">
        <v>1048</v>
      </c>
      <c r="L1972" s="72"/>
      <c r="M1972" s="80" t="str">
        <f>IFERROR(VLOOKUP(K1972,REFERENCES!R:S,2,FALSE),"")</f>
        <v>Nombre</v>
      </c>
      <c r="N1972" s="154">
        <v>100</v>
      </c>
      <c r="O1972" s="75"/>
      <c r="P1972" s="75"/>
      <c r="Q1972" s="75"/>
      <c r="R1972" s="79" t="s">
        <v>1875</v>
      </c>
      <c r="S1972" s="75">
        <v>100</v>
      </c>
      <c r="U1972" s="162" t="s">
        <v>20</v>
      </c>
      <c r="V1972" s="162" t="s">
        <v>539</v>
      </c>
      <c r="W1972" s="86" t="s">
        <v>1620</v>
      </c>
      <c r="AB1972" s="162" t="str">
        <f>UPPER(LEFT(A1972,3)&amp;YEAR(H1972)&amp;MONTH(H1972)&amp;DAY((H1972))&amp;LEFT(U1972,2)&amp;LEFT(V1972,2)&amp;LEFT(W1972,2))</f>
        <v>SAM20161030SUPO4È</v>
      </c>
      <c r="AC1972" s="162">
        <f>COUNTIF($AB$4:$AB$297,AB1972)</f>
        <v>0</v>
      </c>
      <c r="AD1972" s="162" t="str">
        <f>VLOOKUP(U1972,NIVEAUXADMIN!A:B,2,FALSE)</f>
        <v>HT07</v>
      </c>
      <c r="AE1972" s="162" t="str">
        <f>VLOOKUP(V1972,NIVEAUXADMIN!E:F,2,FALSE)</f>
        <v>HT07721</v>
      </c>
      <c r="AF1972" s="162" t="str">
        <f>VLOOKUP(W1972,NIVEAUXADMIN!I:J,2,FALSE)</f>
        <v>HT07721-01</v>
      </c>
      <c r="AG1972" s="162">
        <f>IF(SUMPRODUCT(($A$4:$A1972=A1972)*($V$4:$V1972=V1972))&gt;1,0,1)</f>
        <v>0</v>
      </c>
    </row>
    <row r="1973" spans="1:33" s="162" customFormat="1" ht="15" customHeight="1">
      <c r="A1973" s="162" t="s">
        <v>2714</v>
      </c>
      <c r="B1973" s="162" t="s">
        <v>2714</v>
      </c>
      <c r="C1973" s="162" t="s">
        <v>26</v>
      </c>
      <c r="F1973" s="162" t="s">
        <v>16</v>
      </c>
      <c r="G1973" s="162" t="str">
        <f>CHOOSE(MONTH(H1973), "Janvier", "Fevrier", "Mars", "Avril", "Mai", "Juin", "Juillet", "Aout", "Septembre", "Octobre", "Novembre", "Decembre")</f>
        <v>Octobre</v>
      </c>
      <c r="H1973" s="153">
        <v>42673</v>
      </c>
      <c r="I1973" s="84" t="s">
        <v>1049</v>
      </c>
      <c r="J1973" s="162" t="s">
        <v>1053</v>
      </c>
      <c r="K1973" s="162" t="s">
        <v>1048</v>
      </c>
      <c r="L1973" s="72"/>
      <c r="M1973" s="80" t="str">
        <f>IFERROR(VLOOKUP(K1973,REFERENCES!R:S,2,FALSE),"")</f>
        <v>Nombre</v>
      </c>
      <c r="N1973" s="154">
        <v>119</v>
      </c>
      <c r="O1973" s="75"/>
      <c r="P1973" s="75"/>
      <c r="Q1973" s="75"/>
      <c r="R1973" s="79" t="s">
        <v>1875</v>
      </c>
      <c r="S1973" s="75">
        <v>119</v>
      </c>
      <c r="U1973" s="162" t="s">
        <v>20</v>
      </c>
      <c r="V1973" s="162" t="s">
        <v>539</v>
      </c>
      <c r="W1973" s="86" t="s">
        <v>1690</v>
      </c>
      <c r="X1973" s="162" t="s">
        <v>1114</v>
      </c>
      <c r="AB1973" s="162" t="str">
        <f>UPPER(LEFT(A1973,3)&amp;YEAR(H1973)&amp;MONTH(H1973)&amp;DAY((H1973))&amp;LEFT(U1973,2)&amp;LEFT(V1973,2)&amp;LEFT(W1973,2))</f>
        <v>SAM20161030SUPO5È</v>
      </c>
      <c r="AC1973" s="162">
        <f>COUNTIF($AB$4:$AB$297,AB1973)</f>
        <v>0</v>
      </c>
      <c r="AD1973" s="162" t="str">
        <f>VLOOKUP(U1973,NIVEAUXADMIN!A:B,2,FALSE)</f>
        <v>HT07</v>
      </c>
      <c r="AE1973" s="162" t="str">
        <f>VLOOKUP(V1973,NIVEAUXADMIN!E:F,2,FALSE)</f>
        <v>HT07721</v>
      </c>
      <c r="AF1973" s="162" t="str">
        <f>VLOOKUP(W1973,NIVEAUXADMIN!I:J,2,FALSE)</f>
        <v>HT07721-02</v>
      </c>
      <c r="AG1973" s="162">
        <f>IF(SUMPRODUCT(($A$4:$A1973=A1973)*($V$4:$V1973=V1973))&gt;1,0,1)</f>
        <v>0</v>
      </c>
    </row>
    <row r="1974" spans="1:33" s="162" customFormat="1" ht="15" customHeight="1">
      <c r="A1974" s="162" t="s">
        <v>2714</v>
      </c>
      <c r="B1974" s="162" t="s">
        <v>2714</v>
      </c>
      <c r="C1974" s="162" t="s">
        <v>26</v>
      </c>
      <c r="F1974" s="162" t="s">
        <v>16</v>
      </c>
      <c r="G1974" s="162" t="str">
        <f>CHOOSE(MONTH(H1974), "Janvier", "Fevrier", "Mars", "Avril", "Mai", "Juin", "Juillet", "Aout", "Septembre", "Octobre", "Novembre", "Decembre")</f>
        <v>Octobre</v>
      </c>
      <c r="H1974" s="153">
        <v>42673</v>
      </c>
      <c r="I1974" s="84" t="s">
        <v>1051</v>
      </c>
      <c r="J1974" s="162" t="s">
        <v>1052</v>
      </c>
      <c r="K1974" s="162" t="s">
        <v>1062</v>
      </c>
      <c r="L1974" s="72"/>
      <c r="M1974" s="80" t="str">
        <f>IFERROR(VLOOKUP(K1974,REFERENCES!R:S,2,FALSE),"")</f>
        <v>Nombre</v>
      </c>
      <c r="N1974" s="154">
        <v>100</v>
      </c>
      <c r="O1974" s="75"/>
      <c r="P1974" s="75"/>
      <c r="Q1974" s="75"/>
      <c r="R1974" s="79" t="s">
        <v>1875</v>
      </c>
      <c r="S1974" s="75">
        <v>119</v>
      </c>
      <c r="T1974" s="162" t="s">
        <v>30</v>
      </c>
      <c r="U1974" s="162" t="s">
        <v>20</v>
      </c>
      <c r="V1974" s="162" t="s">
        <v>539</v>
      </c>
      <c r="W1974" s="86" t="s">
        <v>1690</v>
      </c>
      <c r="X1974" s="162" t="s">
        <v>1114</v>
      </c>
      <c r="AB1974" s="162" t="str">
        <f>UPPER(LEFT(A1974,3)&amp;YEAR(H1974)&amp;MONTH(H1974)&amp;DAY((H1974))&amp;LEFT(U1974,2)&amp;LEFT(V1974,2)&amp;LEFT(W1974,2))</f>
        <v>SAM20161030SUPO5È</v>
      </c>
      <c r="AC1974" s="162">
        <f>COUNTIF($AB$4:$AB$297,AB1974)</f>
        <v>0</v>
      </c>
      <c r="AD1974" s="162" t="str">
        <f>VLOOKUP(U1974,NIVEAUXADMIN!A:B,2,FALSE)</f>
        <v>HT07</v>
      </c>
      <c r="AE1974" s="162" t="str">
        <f>VLOOKUP(V1974,NIVEAUXADMIN!E:F,2,FALSE)</f>
        <v>HT07721</v>
      </c>
      <c r="AF1974" s="162" t="str">
        <f>VLOOKUP(W1974,NIVEAUXADMIN!I:J,2,FALSE)</f>
        <v>HT07721-02</v>
      </c>
      <c r="AG1974" s="162">
        <f>IF(SUMPRODUCT(($A$4:$A1974=A1974)*($V$4:$V1974=V1974))&gt;1,0,1)</f>
        <v>0</v>
      </c>
    </row>
    <row r="1975" spans="1:33" s="162" customFormat="1" ht="15" customHeight="1">
      <c r="A1975" s="162" t="s">
        <v>2714</v>
      </c>
      <c r="B1975" s="162" t="s">
        <v>2714</v>
      </c>
      <c r="C1975" s="162" t="s">
        <v>26</v>
      </c>
      <c r="F1975" s="162" t="s">
        <v>16</v>
      </c>
      <c r="G1975" s="162" t="str">
        <f>CHOOSE(MONTH(H1975), "Janvier", "Fevrier", "Mars", "Avril", "Mai", "Juin", "Juillet", "Aout", "Septembre", "Octobre", "Novembre", "Decembre")</f>
        <v>Octobre</v>
      </c>
      <c r="H1975" s="153">
        <v>42673</v>
      </c>
      <c r="I1975" s="84" t="s">
        <v>1049</v>
      </c>
      <c r="J1975" s="162" t="s">
        <v>1053</v>
      </c>
      <c r="K1975" s="162" t="s">
        <v>1048</v>
      </c>
      <c r="L1975" s="72"/>
      <c r="M1975" s="80" t="str">
        <f>IFERROR(VLOOKUP(K1975,REFERENCES!R:S,2,FALSE),"")</f>
        <v>Nombre</v>
      </c>
      <c r="N1975" s="154">
        <v>220</v>
      </c>
      <c r="O1975" s="75"/>
      <c r="P1975" s="75"/>
      <c r="Q1975" s="75"/>
      <c r="R1975" s="79" t="s">
        <v>1875</v>
      </c>
      <c r="S1975" s="75">
        <v>220</v>
      </c>
      <c r="U1975" s="162" t="s">
        <v>20</v>
      </c>
      <c r="V1975" s="162" t="s">
        <v>539</v>
      </c>
      <c r="W1975" s="86"/>
      <c r="X1975" s="162" t="s">
        <v>1115</v>
      </c>
      <c r="AB1975" s="162" t="str">
        <f>UPPER(LEFT(A1975,3)&amp;YEAR(H1975)&amp;MONTH(H1975)&amp;DAY((H1975))&amp;LEFT(U1975,2)&amp;LEFT(V1975,2)&amp;LEFT(W1975,2))</f>
        <v>SAM20161030SUPO</v>
      </c>
      <c r="AC1975" s="162">
        <f>COUNTIF($AB$4:$AB$297,AB1975)</f>
        <v>0</v>
      </c>
      <c r="AD1975" s="162" t="str">
        <f>VLOOKUP(U1975,NIVEAUXADMIN!A:B,2,FALSE)</f>
        <v>HT07</v>
      </c>
      <c r="AE1975" s="162" t="str">
        <f>VLOOKUP(V1975,NIVEAUXADMIN!E:F,2,FALSE)</f>
        <v>HT07721</v>
      </c>
      <c r="AF1975" s="162" t="e">
        <f>VLOOKUP(W1975,NIVEAUXADMIN!I:J,2,FALSE)</f>
        <v>#N/A</v>
      </c>
      <c r="AG1975" s="162">
        <f>IF(SUMPRODUCT(($A$4:$A1975=A1975)*($V$4:$V1975=V1975))&gt;1,0,1)</f>
        <v>0</v>
      </c>
    </row>
    <row r="1976" spans="1:33" s="162" customFormat="1" ht="15" customHeight="1">
      <c r="A1976" s="162" t="s">
        <v>2714</v>
      </c>
      <c r="B1976" s="162" t="s">
        <v>2714</v>
      </c>
      <c r="C1976" s="162" t="s">
        <v>26</v>
      </c>
      <c r="F1976" s="162" t="s">
        <v>16</v>
      </c>
      <c r="G1976" s="162" t="str">
        <f>CHOOSE(MONTH(H1976), "Janvier", "Fevrier", "Mars", "Avril", "Mai", "Juin", "Juillet", "Aout", "Septembre", "Octobre", "Novembre", "Decembre")</f>
        <v>Octobre</v>
      </c>
      <c r="H1976" s="153">
        <v>42673</v>
      </c>
      <c r="I1976" s="84" t="s">
        <v>1051</v>
      </c>
      <c r="J1976" s="162" t="s">
        <v>1052</v>
      </c>
      <c r="K1976" s="162" t="s">
        <v>1062</v>
      </c>
      <c r="L1976" s="72"/>
      <c r="M1976" s="80" t="str">
        <f>IFERROR(VLOOKUP(K1976,REFERENCES!R:S,2,FALSE),"")</f>
        <v>Nombre</v>
      </c>
      <c r="N1976" s="154">
        <v>100</v>
      </c>
      <c r="O1976" s="75"/>
      <c r="P1976" s="75"/>
      <c r="Q1976" s="75"/>
      <c r="R1976" s="79" t="s">
        <v>1875</v>
      </c>
      <c r="S1976" s="75">
        <v>220</v>
      </c>
      <c r="T1976" s="162" t="s">
        <v>30</v>
      </c>
      <c r="U1976" s="162" t="s">
        <v>20</v>
      </c>
      <c r="V1976" s="162" t="s">
        <v>539</v>
      </c>
      <c r="W1976" s="86"/>
      <c r="X1976" s="162" t="s">
        <v>1115</v>
      </c>
      <c r="AB1976" s="162" t="str">
        <f>UPPER(LEFT(A1976,3)&amp;YEAR(H1976)&amp;MONTH(H1976)&amp;DAY((H1976))&amp;LEFT(U1976,2)&amp;LEFT(V1976,2)&amp;LEFT(W1976,2))</f>
        <v>SAM20161030SUPO</v>
      </c>
      <c r="AC1976" s="162">
        <f>COUNTIF($AB$4:$AB$297,AB1976)</f>
        <v>0</v>
      </c>
      <c r="AD1976" s="162" t="str">
        <f>VLOOKUP(U1976,NIVEAUXADMIN!A:B,2,FALSE)</f>
        <v>HT07</v>
      </c>
      <c r="AE1976" s="162" t="str">
        <f>VLOOKUP(V1976,NIVEAUXADMIN!E:F,2,FALSE)</f>
        <v>HT07721</v>
      </c>
      <c r="AF1976" s="162" t="e">
        <f>VLOOKUP(W1976,NIVEAUXADMIN!I:J,2,FALSE)</f>
        <v>#N/A</v>
      </c>
      <c r="AG1976" s="162">
        <f>IF(SUMPRODUCT(($A$4:$A1976=A1976)*($V$4:$V1976=V1976))&gt;1,0,1)</f>
        <v>0</v>
      </c>
    </row>
    <row r="1977" spans="1:33" s="162" customFormat="1" ht="15" customHeight="1">
      <c r="A1977" s="162" t="s">
        <v>2714</v>
      </c>
      <c r="B1977" s="162" t="s">
        <v>2714</v>
      </c>
      <c r="C1977" s="162" t="s">
        <v>26</v>
      </c>
      <c r="F1977" s="162" t="s">
        <v>16</v>
      </c>
      <c r="G1977" s="162" t="str">
        <f>CHOOSE(MONTH(H1977), "Janvier", "Fevrier", "Mars", "Avril", "Mai", "Juin", "Juillet", "Aout", "Septembre", "Octobre", "Novembre", "Decembre")</f>
        <v>Octobre</v>
      </c>
      <c r="H1977" s="153">
        <v>42674</v>
      </c>
      <c r="I1977" s="84" t="s">
        <v>1049</v>
      </c>
      <c r="J1977" s="162" t="s">
        <v>1053</v>
      </c>
      <c r="K1977" s="162" t="s">
        <v>1048</v>
      </c>
      <c r="L1977" s="72"/>
      <c r="M1977" s="80" t="str">
        <f>IFERROR(VLOOKUP(K1977,REFERENCES!R:S,2,FALSE),"")</f>
        <v>Nombre</v>
      </c>
      <c r="N1977" s="154">
        <v>180</v>
      </c>
      <c r="O1977" s="75"/>
      <c r="P1977" s="75"/>
      <c r="Q1977" s="75"/>
      <c r="R1977" s="79" t="s">
        <v>1875</v>
      </c>
      <c r="S1977" s="75">
        <v>180</v>
      </c>
      <c r="U1977" s="162" t="s">
        <v>20</v>
      </c>
      <c r="V1977" s="162" t="s">
        <v>517</v>
      </c>
      <c r="W1977" s="86"/>
      <c r="AB1977" s="162" t="str">
        <f>UPPER(LEFT(A1977,3)&amp;YEAR(H1977)&amp;MONTH(H1977)&amp;DAY((H1977))&amp;LEFT(U1977,2)&amp;LEFT(V1977,2)&amp;LEFT(W1977,2))</f>
        <v>SAM20161031SUCH</v>
      </c>
      <c r="AC1977" s="162">
        <f>COUNTIF($AB$4:$AB$297,AB1977)</f>
        <v>0</v>
      </c>
      <c r="AD1977" s="162" t="str">
        <f>VLOOKUP(U1977,NIVEAUXADMIN!A:B,2,FALSE)</f>
        <v>HT07</v>
      </c>
      <c r="AE1977" s="162" t="str">
        <f>VLOOKUP(V1977,NIVEAUXADMIN!E:F,2,FALSE)</f>
        <v>HT07713</v>
      </c>
      <c r="AF1977" s="162" t="e">
        <f>VLOOKUP(W1977,NIVEAUXADMIN!I:J,2,FALSE)</f>
        <v>#N/A</v>
      </c>
      <c r="AG1977" s="162">
        <f>IF(SUMPRODUCT(($A$4:$A1977=A1977)*($V$4:$V1977=V1977))&gt;1,0,1)</f>
        <v>1</v>
      </c>
    </row>
    <row r="1978" spans="1:33" s="162" customFormat="1" ht="15" customHeight="1">
      <c r="A1978" s="162" t="s">
        <v>2714</v>
      </c>
      <c r="B1978" s="162" t="s">
        <v>2714</v>
      </c>
      <c r="C1978" s="162" t="s">
        <v>26</v>
      </c>
      <c r="F1978" s="162" t="s">
        <v>16</v>
      </c>
      <c r="G1978" s="162" t="str">
        <f>CHOOSE(MONTH(H1978), "Janvier", "Fevrier", "Mars", "Avril", "Mai", "Juin", "Juillet", "Aout", "Septembre", "Octobre", "Novembre", "Decembre")</f>
        <v>Octobre</v>
      </c>
      <c r="H1978" s="153">
        <v>42674</v>
      </c>
      <c r="I1978" s="84" t="s">
        <v>1049</v>
      </c>
      <c r="J1978" s="162" t="s">
        <v>1053</v>
      </c>
      <c r="K1978" s="162" t="s">
        <v>1048</v>
      </c>
      <c r="L1978" s="72"/>
      <c r="M1978" s="80" t="str">
        <f>IFERROR(VLOOKUP(K1978,REFERENCES!R:S,2,FALSE),"")</f>
        <v>Nombre</v>
      </c>
      <c r="N1978" s="154">
        <v>110</v>
      </c>
      <c r="O1978" s="75"/>
      <c r="P1978" s="75"/>
      <c r="Q1978" s="75"/>
      <c r="R1978" s="79" t="s">
        <v>1875</v>
      </c>
      <c r="S1978" s="75"/>
      <c r="U1978" s="162" t="s">
        <v>20</v>
      </c>
      <c r="V1978" s="162" t="s">
        <v>21</v>
      </c>
      <c r="W1978" s="86" t="s">
        <v>1311</v>
      </c>
      <c r="X1978" s="162" t="s">
        <v>1866</v>
      </c>
      <c r="AB1978" s="162" t="str">
        <f>UPPER(LEFT(A1978,3)&amp;YEAR(H1978)&amp;MONTH(H1978)&amp;DAY((H1978))&amp;LEFT(U1978,2)&amp;LEFT(V1978,2)&amp;LEFT(W1978,2))</f>
        <v>SAM20161031SULE1È</v>
      </c>
      <c r="AC1978" s="162">
        <f>COUNTIF($AB$4:$AB$297,AB1978)</f>
        <v>0</v>
      </c>
      <c r="AD1978" s="162" t="str">
        <f>VLOOKUP(U1978,NIVEAUXADMIN!A:B,2,FALSE)</f>
        <v>HT07</v>
      </c>
      <c r="AE1978" s="162" t="str">
        <f>VLOOKUP(V1978,NIVEAUXADMIN!E:F,2,FALSE)</f>
        <v>HT07711</v>
      </c>
      <c r="AF1978" s="162" t="str">
        <f>VLOOKUP(W1978,NIVEAUXADMIN!I:J,2,FALSE)</f>
        <v>HT07711-01</v>
      </c>
      <c r="AG1978" s="162">
        <f>IF(SUMPRODUCT(($A$4:$A1978=A1978)*($V$4:$V1978=V1978))&gt;1,0,1)</f>
        <v>0</v>
      </c>
    </row>
    <row r="1979" spans="1:33" s="162" customFormat="1" ht="15" customHeight="1">
      <c r="A1979" s="162" t="s">
        <v>2714</v>
      </c>
      <c r="B1979" s="162" t="s">
        <v>2714</v>
      </c>
      <c r="C1979" s="162" t="s">
        <v>26</v>
      </c>
      <c r="F1979" s="162" t="s">
        <v>16</v>
      </c>
      <c r="G1979" s="162" t="str">
        <f>CHOOSE(MONTH(H1979), "Janvier", "Fevrier", "Mars", "Avril", "Mai", "Juin", "Juillet", "Aout", "Septembre", "Octobre", "Novembre", "Decembre")</f>
        <v>Octobre</v>
      </c>
      <c r="H1979" s="153">
        <v>42674</v>
      </c>
      <c r="I1979" s="84" t="s">
        <v>1051</v>
      </c>
      <c r="J1979" s="162" t="s">
        <v>1052</v>
      </c>
      <c r="K1979" s="162" t="s">
        <v>1062</v>
      </c>
      <c r="L1979" s="72"/>
      <c r="M1979" s="80" t="str">
        <f>IFERROR(VLOOKUP(K1979,REFERENCES!R:S,2,FALSE),"")</f>
        <v>Nombre</v>
      </c>
      <c r="N1979" s="154">
        <v>110</v>
      </c>
      <c r="O1979" s="75"/>
      <c r="P1979" s="75"/>
      <c r="Q1979" s="75"/>
      <c r="R1979" s="79" t="s">
        <v>1875</v>
      </c>
      <c r="S1979" s="75"/>
      <c r="U1979" s="162" t="s">
        <v>20</v>
      </c>
      <c r="V1979" s="162" t="s">
        <v>21</v>
      </c>
      <c r="W1979" s="86" t="s">
        <v>1311</v>
      </c>
      <c r="X1979" s="162" t="s">
        <v>1866</v>
      </c>
      <c r="AB1979" s="162" t="str">
        <f>UPPER(LEFT(A1979,3)&amp;YEAR(H1979)&amp;MONTH(H1979)&amp;DAY((H1979))&amp;LEFT(U1979,2)&amp;LEFT(V1979,2)&amp;LEFT(W1979,2))</f>
        <v>SAM20161031SULE1È</v>
      </c>
      <c r="AC1979" s="162">
        <f>COUNTIF($AB$4:$AB$297,AB1979)</f>
        <v>0</v>
      </c>
      <c r="AD1979" s="162" t="str">
        <f>VLOOKUP(U1979,NIVEAUXADMIN!A:B,2,FALSE)</f>
        <v>HT07</v>
      </c>
      <c r="AE1979" s="162" t="str">
        <f>VLOOKUP(V1979,NIVEAUXADMIN!E:F,2,FALSE)</f>
        <v>HT07711</v>
      </c>
      <c r="AF1979" s="162" t="str">
        <f>VLOOKUP(W1979,NIVEAUXADMIN!I:J,2,FALSE)</f>
        <v>HT07711-01</v>
      </c>
      <c r="AG1979" s="162">
        <f>IF(SUMPRODUCT(($A$4:$A1979=A1979)*($V$4:$V1979=V1979))&gt;1,0,1)</f>
        <v>0</v>
      </c>
    </row>
    <row r="1980" spans="1:33" s="162" customFormat="1" ht="15" customHeight="1">
      <c r="A1980" s="162" t="s">
        <v>2714</v>
      </c>
      <c r="B1980" s="162" t="s">
        <v>2714</v>
      </c>
      <c r="C1980" s="162" t="s">
        <v>26</v>
      </c>
      <c r="F1980" s="162" t="s">
        <v>16</v>
      </c>
      <c r="G1980" s="162" t="str">
        <f>CHOOSE(MONTH(H1980), "Janvier", "Fevrier", "Mars", "Avril", "Mai", "Juin", "Juillet", "Aout", "Septembre", "Octobre", "Novembre", "Decembre")</f>
        <v>Octobre</v>
      </c>
      <c r="H1980" s="153">
        <v>42674</v>
      </c>
      <c r="I1980" s="84" t="s">
        <v>1051</v>
      </c>
      <c r="J1980" s="162" t="s">
        <v>1052</v>
      </c>
      <c r="K1980" s="162" t="s">
        <v>1062</v>
      </c>
      <c r="L1980" s="72"/>
      <c r="M1980" s="80" t="str">
        <f>IFERROR(VLOOKUP(K1980,REFERENCES!R:S,2,FALSE),"")</f>
        <v>Nombre</v>
      </c>
      <c r="N1980" s="154">
        <v>150</v>
      </c>
      <c r="O1980" s="75"/>
      <c r="P1980" s="75"/>
      <c r="Q1980" s="75"/>
      <c r="R1980" s="79" t="s">
        <v>1875</v>
      </c>
      <c r="S1980" s="75">
        <v>150</v>
      </c>
      <c r="T1980" s="162" t="s">
        <v>30</v>
      </c>
      <c r="U1980" s="162" t="s">
        <v>20</v>
      </c>
      <c r="V1980" s="162" t="s">
        <v>21</v>
      </c>
      <c r="W1980" s="86"/>
      <c r="AB1980" s="162" t="str">
        <f>UPPER(LEFT(A1980,3)&amp;YEAR(H1980)&amp;MONTH(H1980)&amp;DAY((H1980))&amp;LEFT(U1980,2)&amp;LEFT(V1980,2)&amp;LEFT(W1980,2))</f>
        <v>SAM20161031SULE</v>
      </c>
      <c r="AC1980" s="162">
        <f>COUNTIF($AB$4:$AB$297,AB1980)</f>
        <v>0</v>
      </c>
      <c r="AD1980" s="162" t="str">
        <f>VLOOKUP(U1980,NIVEAUXADMIN!A:B,2,FALSE)</f>
        <v>HT07</v>
      </c>
      <c r="AE1980" s="162" t="str">
        <f>VLOOKUP(V1980,NIVEAUXADMIN!E:F,2,FALSE)</f>
        <v>HT07711</v>
      </c>
      <c r="AF1980" s="162" t="e">
        <f>VLOOKUP(W1980,NIVEAUXADMIN!I:J,2,FALSE)</f>
        <v>#N/A</v>
      </c>
      <c r="AG1980" s="162">
        <f>IF(SUMPRODUCT(($A$4:$A1980=A1980)*($V$4:$V1980=V1980))&gt;1,0,1)</f>
        <v>0</v>
      </c>
    </row>
    <row r="1981" spans="1:33" s="162" customFormat="1" ht="15" customHeight="1">
      <c r="A1981" s="162" t="s">
        <v>2714</v>
      </c>
      <c r="B1981" s="162" t="s">
        <v>2714</v>
      </c>
      <c r="C1981" s="162" t="s">
        <v>26</v>
      </c>
      <c r="F1981" s="162" t="s">
        <v>16</v>
      </c>
      <c r="G1981" s="162" t="str">
        <f>CHOOSE(MONTH(H1981), "Janvier", "Fevrier", "Mars", "Avril", "Mai", "Juin", "Juillet", "Aout", "Septembre", "Octobre", "Novembre", "Decembre")</f>
        <v>Novembre</v>
      </c>
      <c r="H1981" s="153">
        <v>42676</v>
      </c>
      <c r="I1981" s="84" t="s">
        <v>1051</v>
      </c>
      <c r="J1981" s="162" t="s">
        <v>1052</v>
      </c>
      <c r="K1981" s="162" t="s">
        <v>1062</v>
      </c>
      <c r="L1981" s="72"/>
      <c r="M1981" s="80" t="str">
        <f>IFERROR(VLOOKUP(K1981,REFERENCES!R:S,2,FALSE),"")</f>
        <v>Nombre</v>
      </c>
      <c r="N1981" s="154">
        <v>300</v>
      </c>
      <c r="O1981" s="75"/>
      <c r="P1981" s="75"/>
      <c r="Q1981" s="75"/>
      <c r="R1981" s="79" t="s">
        <v>1875</v>
      </c>
      <c r="S1981" s="75">
        <v>300</v>
      </c>
      <c r="T1981" s="162" t="s">
        <v>30</v>
      </c>
      <c r="U1981" s="162" t="s">
        <v>20</v>
      </c>
      <c r="V1981" s="162" t="s">
        <v>520</v>
      </c>
      <c r="W1981" s="86"/>
      <c r="X1981" s="162" t="s">
        <v>1162</v>
      </c>
      <c r="AB1981" s="162" t="str">
        <f>UPPER(LEFT(A1981,3)&amp;YEAR(H1981)&amp;MONTH(H1981)&amp;DAY((H1981))&amp;LEFT(U1981,2)&amp;LEFT(V1981,2)&amp;LEFT(W1981,2))</f>
        <v>SAM2016112SUCH</v>
      </c>
      <c r="AC1981" s="162">
        <f>COUNTIF($AB$4:$AB$297,AB1981)</f>
        <v>0</v>
      </c>
      <c r="AD1981" s="162" t="str">
        <f>VLOOKUP(U1981,NIVEAUXADMIN!A:B,2,FALSE)</f>
        <v>HT07</v>
      </c>
      <c r="AE1981" s="162" t="str">
        <f>VLOOKUP(V1981,NIVEAUXADMIN!E:F,2,FALSE)</f>
        <v>HT07751</v>
      </c>
      <c r="AF1981" s="162" t="e">
        <f>VLOOKUP(W1981,NIVEAUXADMIN!I:J,2,FALSE)</f>
        <v>#N/A</v>
      </c>
      <c r="AG1981" s="162">
        <f>IF(SUMPRODUCT(($A$4:$A1981=A1981)*($V$4:$V1981=V1981))&gt;1,0,1)</f>
        <v>0</v>
      </c>
    </row>
    <row r="1982" spans="1:33" s="162" customFormat="1" ht="15" customHeight="1">
      <c r="A1982" s="162" t="s">
        <v>2714</v>
      </c>
      <c r="B1982" s="162" t="s">
        <v>2714</v>
      </c>
      <c r="C1982" s="162" t="s">
        <v>26</v>
      </c>
      <c r="F1982" s="162" t="s">
        <v>16</v>
      </c>
      <c r="G1982" s="162" t="str">
        <f>CHOOSE(MONTH(H1982), "Janvier", "Fevrier", "Mars", "Avril", "Mai", "Juin", "Juillet", "Aout", "Septembre", "Octobre", "Novembre", "Decembre")</f>
        <v>Novembre</v>
      </c>
      <c r="H1982" s="153">
        <v>42676</v>
      </c>
      <c r="I1982" s="84" t="s">
        <v>1049</v>
      </c>
      <c r="J1982" s="162" t="s">
        <v>1053</v>
      </c>
      <c r="K1982" s="162" t="s">
        <v>1048</v>
      </c>
      <c r="L1982" s="72"/>
      <c r="M1982" s="80" t="str">
        <f>IFERROR(VLOOKUP(K1982,REFERENCES!R:S,2,FALSE),"")</f>
        <v>Nombre</v>
      </c>
      <c r="N1982" s="154">
        <v>100</v>
      </c>
      <c r="O1982" s="75"/>
      <c r="P1982" s="75"/>
      <c r="Q1982" s="75"/>
      <c r="R1982" s="79" t="s">
        <v>1875</v>
      </c>
      <c r="S1982" s="75">
        <v>300</v>
      </c>
      <c r="U1982" s="162" t="s">
        <v>20</v>
      </c>
      <c r="V1982" s="162" t="s">
        <v>22</v>
      </c>
      <c r="W1982" s="86" t="s">
        <v>1261</v>
      </c>
      <c r="AB1982" s="162" t="str">
        <f>UPPER(LEFT(A1982,3)&amp;YEAR(H1982)&amp;MONTH(H1982)&amp;DAY((H1982))&amp;LEFT(U1982,2)&amp;LEFT(V1982,2)&amp;LEFT(W1982,2))</f>
        <v>SAM2016112SUMA11</v>
      </c>
      <c r="AC1982" s="162">
        <f>COUNTIF($AB$4:$AB$297,AB1982)</f>
        <v>0</v>
      </c>
      <c r="AD1982" s="162" t="str">
        <f>VLOOKUP(U1982,NIVEAUXADMIN!A:B,2,FALSE)</f>
        <v>HT07</v>
      </c>
      <c r="AE1982" s="162" t="str">
        <f>VLOOKUP(V1982,NIVEAUXADMIN!E:F,2,FALSE)</f>
        <v>HT07715</v>
      </c>
      <c r="AF1982" s="162" t="str">
        <f>VLOOKUP(W1982,NIVEAUXADMIN!I:J,2,FALSE)</f>
        <v>HT07715-03</v>
      </c>
      <c r="AG1982" s="162">
        <f>IF(SUMPRODUCT(($A$4:$A1982=A1982)*($V$4:$V1982=V1982))&gt;1,0,1)</f>
        <v>1</v>
      </c>
    </row>
    <row r="1983" spans="1:33" s="162" customFormat="1" ht="15" customHeight="1">
      <c r="A1983" s="162" t="s">
        <v>2714</v>
      </c>
      <c r="B1983" s="162" t="s">
        <v>2714</v>
      </c>
      <c r="C1983" s="162" t="s">
        <v>26</v>
      </c>
      <c r="F1983" s="162" t="s">
        <v>16</v>
      </c>
      <c r="G1983" s="162" t="str">
        <f>CHOOSE(MONTH(H1983), "Janvier", "Fevrier", "Mars", "Avril", "Mai", "Juin", "Juillet", "Aout", "Septembre", "Octobre", "Novembre", "Decembre")</f>
        <v>Novembre</v>
      </c>
      <c r="H1983" s="153">
        <v>42676</v>
      </c>
      <c r="I1983" s="84" t="s">
        <v>1051</v>
      </c>
      <c r="J1983" s="162" t="s">
        <v>1052</v>
      </c>
      <c r="K1983" s="162" t="s">
        <v>1062</v>
      </c>
      <c r="L1983" s="72"/>
      <c r="M1983" s="80" t="str">
        <f>IFERROR(VLOOKUP(K1983,REFERENCES!R:S,2,FALSE),"")</f>
        <v>Nombre</v>
      </c>
      <c r="N1983" s="154">
        <v>300</v>
      </c>
      <c r="O1983" s="75"/>
      <c r="P1983" s="75"/>
      <c r="Q1983" s="75"/>
      <c r="R1983" s="79" t="s">
        <v>1875</v>
      </c>
      <c r="S1983" s="75">
        <v>300</v>
      </c>
      <c r="T1983" s="162" t="s">
        <v>30</v>
      </c>
      <c r="U1983" s="162" t="s">
        <v>20</v>
      </c>
      <c r="V1983" s="162" t="s">
        <v>22</v>
      </c>
      <c r="W1983" s="86" t="s">
        <v>1261</v>
      </c>
      <c r="AB1983" s="162" t="str">
        <f>UPPER(LEFT(A1983,3)&amp;YEAR(H1983)&amp;MONTH(H1983)&amp;DAY((H1983))&amp;LEFT(U1983,2)&amp;LEFT(V1983,2)&amp;LEFT(W1983,2))</f>
        <v>SAM2016112SUMA11</v>
      </c>
      <c r="AC1983" s="162">
        <f>COUNTIF($AB$4:$AB$297,AB1983)</f>
        <v>0</v>
      </c>
      <c r="AD1983" s="162" t="str">
        <f>VLOOKUP(U1983,NIVEAUXADMIN!A:B,2,FALSE)</f>
        <v>HT07</v>
      </c>
      <c r="AE1983" s="162" t="str">
        <f>VLOOKUP(V1983,NIVEAUXADMIN!E:F,2,FALSE)</f>
        <v>HT07715</v>
      </c>
      <c r="AF1983" s="162" t="str">
        <f>VLOOKUP(W1983,NIVEAUXADMIN!I:J,2,FALSE)</f>
        <v>HT07715-03</v>
      </c>
      <c r="AG1983" s="162">
        <f>IF(SUMPRODUCT(($A$4:$A1983=A1983)*($V$4:$V1983=V1983))&gt;1,0,1)</f>
        <v>0</v>
      </c>
    </row>
    <row r="1984" spans="1:33" s="162" customFormat="1" ht="15" customHeight="1">
      <c r="A1984" s="162" t="s">
        <v>2714</v>
      </c>
      <c r="B1984" s="162" t="s">
        <v>2714</v>
      </c>
      <c r="C1984" s="162" t="s">
        <v>26</v>
      </c>
      <c r="F1984" s="162" t="s">
        <v>16</v>
      </c>
      <c r="G1984" s="162" t="str">
        <f>CHOOSE(MONTH(H1984), "Janvier", "Fevrier", "Mars", "Avril", "Mai", "Juin", "Juillet", "Aout", "Septembre", "Octobre", "Novembre", "Decembre")</f>
        <v>Novembre</v>
      </c>
      <c r="H1984" s="153">
        <v>42677</v>
      </c>
      <c r="I1984" s="84" t="s">
        <v>1049</v>
      </c>
      <c r="J1984" s="162" t="s">
        <v>1053</v>
      </c>
      <c r="K1984" s="162" t="s">
        <v>1048</v>
      </c>
      <c r="L1984" s="72"/>
      <c r="M1984" s="80" t="str">
        <f>IFERROR(VLOOKUP(K1984,REFERENCES!R:S,2,FALSE),"")</f>
        <v>Nombre</v>
      </c>
      <c r="N1984" s="154">
        <v>817</v>
      </c>
      <c r="O1984" s="75"/>
      <c r="P1984" s="75"/>
      <c r="Q1984" s="75"/>
      <c r="R1984" s="79" t="s">
        <v>1875</v>
      </c>
      <c r="S1984" s="75"/>
      <c r="U1984" s="162" t="s">
        <v>17</v>
      </c>
      <c r="V1984" s="162" t="s">
        <v>251</v>
      </c>
      <c r="W1984" s="86"/>
      <c r="AB1984" s="162" t="str">
        <f>UPPER(LEFT(A1984,3)&amp;YEAR(H1984)&amp;MONTH(H1984)&amp;DAY((H1984))&amp;LEFT(U1984,2)&amp;LEFT(V1984,2)&amp;LEFT(W1984,2))</f>
        <v>SAM2016113GRBO</v>
      </c>
      <c r="AC1984" s="162">
        <f>COUNTIF($AB$4:$AB$297,AB1984)</f>
        <v>0</v>
      </c>
      <c r="AD1984" s="162" t="str">
        <f>VLOOKUP(U1984,NIVEAUXADMIN!A:B,2,FALSE)</f>
        <v>HT08</v>
      </c>
      <c r="AE1984" s="162" t="str">
        <f>VLOOKUP(V1984,NIVEAUXADMIN!E:F,2,FALSE)</f>
        <v>HT08813</v>
      </c>
      <c r="AF1984" s="162" t="e">
        <f>VLOOKUP(W1984,NIVEAUXADMIN!I:J,2,FALSE)</f>
        <v>#N/A</v>
      </c>
      <c r="AG1984" s="162">
        <f>IF(SUMPRODUCT(($A$4:$A1984=A1984)*($V$4:$V1984=V1984))&gt;1,0,1)</f>
        <v>0</v>
      </c>
    </row>
    <row r="1985" spans="1:33" s="162" customFormat="1" ht="15" customHeight="1">
      <c r="A1985" s="162" t="s">
        <v>2714</v>
      </c>
      <c r="B1985" s="162" t="s">
        <v>2714</v>
      </c>
      <c r="C1985" s="162" t="s">
        <v>26</v>
      </c>
      <c r="F1985" s="162" t="s">
        <v>16</v>
      </c>
      <c r="G1985" s="162" t="str">
        <f>CHOOSE(MONTH(H1985), "Janvier", "Fevrier", "Mars", "Avril", "Mai", "Juin", "Juillet", "Aout", "Septembre", "Octobre", "Novembre", "Decembre")</f>
        <v>Novembre</v>
      </c>
      <c r="H1985" s="153">
        <v>42677</v>
      </c>
      <c r="I1985" s="84" t="s">
        <v>1049</v>
      </c>
      <c r="J1985" s="162" t="s">
        <v>1053</v>
      </c>
      <c r="K1985" s="162" t="s">
        <v>1048</v>
      </c>
      <c r="L1985" s="72"/>
      <c r="M1985" s="80" t="str">
        <f>IFERROR(VLOOKUP(K1985,REFERENCES!R:S,2,FALSE),"")</f>
        <v>Nombre</v>
      </c>
      <c r="N1985" s="154">
        <v>140</v>
      </c>
      <c r="O1985" s="75"/>
      <c r="P1985" s="75"/>
      <c r="Q1985" s="75"/>
      <c r="R1985" s="79" t="s">
        <v>1875</v>
      </c>
      <c r="S1985" s="75">
        <v>140</v>
      </c>
      <c r="U1985" s="162" t="s">
        <v>20</v>
      </c>
      <c r="V1985" s="162" t="s">
        <v>21</v>
      </c>
      <c r="W1985" s="86"/>
      <c r="AB1985" s="162" t="str">
        <f>UPPER(LEFT(A1985,3)&amp;YEAR(H1985)&amp;MONTH(H1985)&amp;DAY((H1985))&amp;LEFT(U1985,2)&amp;LEFT(V1985,2)&amp;LEFT(W1985,2))</f>
        <v>SAM2016113SULE</v>
      </c>
      <c r="AC1985" s="162">
        <f>COUNTIF($AB$4:$AB$297,AB1985)</f>
        <v>0</v>
      </c>
      <c r="AD1985" s="162" t="str">
        <f>VLOOKUP(U1985,NIVEAUXADMIN!A:B,2,FALSE)</f>
        <v>HT07</v>
      </c>
      <c r="AE1985" s="162" t="str">
        <f>VLOOKUP(V1985,NIVEAUXADMIN!E:F,2,FALSE)</f>
        <v>HT07711</v>
      </c>
      <c r="AF1985" s="162" t="e">
        <f>VLOOKUP(W1985,NIVEAUXADMIN!I:J,2,FALSE)</f>
        <v>#N/A</v>
      </c>
      <c r="AG1985" s="162">
        <f>IF(SUMPRODUCT(($A$4:$A1985=A1985)*($V$4:$V1985=V1985))&gt;1,0,1)</f>
        <v>0</v>
      </c>
    </row>
    <row r="1986" spans="1:33" s="162" customFormat="1" ht="15" customHeight="1">
      <c r="A1986" s="162" t="s">
        <v>2714</v>
      </c>
      <c r="B1986" s="162" t="s">
        <v>2714</v>
      </c>
      <c r="C1986" s="162" t="s">
        <v>26</v>
      </c>
      <c r="F1986" s="162" t="s">
        <v>16</v>
      </c>
      <c r="G1986" s="162" t="str">
        <f>CHOOSE(MONTH(H1986), "Janvier", "Fevrier", "Mars", "Avril", "Mai", "Juin", "Juillet", "Aout", "Septembre", "Octobre", "Novembre", "Decembre")</f>
        <v>Novembre</v>
      </c>
      <c r="H1986" s="153">
        <v>42678</v>
      </c>
      <c r="I1986" s="84" t="s">
        <v>1049</v>
      </c>
      <c r="J1986" s="162" t="s">
        <v>1053</v>
      </c>
      <c r="K1986" s="162" t="s">
        <v>1048</v>
      </c>
      <c r="L1986" s="72"/>
      <c r="M1986" s="80" t="str">
        <f>IFERROR(VLOOKUP(K1986,REFERENCES!R:S,2,FALSE),"")</f>
        <v>Nombre</v>
      </c>
      <c r="N1986" s="154">
        <v>1980</v>
      </c>
      <c r="O1986" s="75"/>
      <c r="P1986" s="75"/>
      <c r="Q1986" s="75"/>
      <c r="R1986" s="79" t="s">
        <v>1875</v>
      </c>
      <c r="S1986" s="75">
        <v>1200</v>
      </c>
      <c r="U1986" s="162" t="s">
        <v>20</v>
      </c>
      <c r="V1986" s="162" t="s">
        <v>529</v>
      </c>
      <c r="W1986" s="86" t="s">
        <v>1399</v>
      </c>
      <c r="AB1986" s="162" t="str">
        <f>UPPER(LEFT(A1986,3)&amp;YEAR(H1986)&amp;MONTH(H1986)&amp;DAY((H1986))&amp;LEFT(U1986,2)&amp;LEFT(V1986,2)&amp;LEFT(W1986,2))</f>
        <v>SAM2016114SULE1È</v>
      </c>
      <c r="AC1986" s="162">
        <f>COUNTIF($AB$4:$AB$297,AB1986)</f>
        <v>0</v>
      </c>
      <c r="AD1986" s="162" t="str">
        <f>VLOOKUP(U1986,NIVEAUXADMIN!A:B,2,FALSE)</f>
        <v>HT07</v>
      </c>
      <c r="AE1986" s="162" t="str">
        <f>VLOOKUP(V1986,NIVEAUXADMIN!E:F,2,FALSE)</f>
        <v>HT07752</v>
      </c>
      <c r="AF1986" s="162" t="str">
        <f>VLOOKUP(W1986,NIVEAUXADMIN!I:J,2,FALSE)</f>
        <v>HT07752-01</v>
      </c>
      <c r="AG1986" s="162">
        <f>IF(SUMPRODUCT(($A$4:$A1986=A1986)*($V$4:$V1986=V1986))&gt;1,0,1)</f>
        <v>1</v>
      </c>
    </row>
    <row r="1987" spans="1:33" s="162" customFormat="1" ht="15" customHeight="1">
      <c r="A1987" s="162" t="s">
        <v>2714</v>
      </c>
      <c r="B1987" s="162" t="s">
        <v>2714</v>
      </c>
      <c r="C1987" s="162" t="s">
        <v>26</v>
      </c>
      <c r="F1987" s="162" t="s">
        <v>16</v>
      </c>
      <c r="G1987" s="162" t="str">
        <f>CHOOSE(MONTH(H1987), "Janvier", "Fevrier", "Mars", "Avril", "Mai", "Juin", "Juillet", "Aout", "Septembre", "Octobre", "Novembre", "Decembre")</f>
        <v>Novembre</v>
      </c>
      <c r="H1987" s="153">
        <v>42679</v>
      </c>
      <c r="I1987" s="84" t="s">
        <v>1049</v>
      </c>
      <c r="J1987" s="162" t="s">
        <v>1053</v>
      </c>
      <c r="K1987" s="162" t="s">
        <v>1048</v>
      </c>
      <c r="L1987" s="72"/>
      <c r="M1987" s="80" t="str">
        <f>IFERROR(VLOOKUP(K1987,REFERENCES!R:S,2,FALSE),"")</f>
        <v>Nombre</v>
      </c>
      <c r="N1987" s="154">
        <v>100</v>
      </c>
      <c r="O1987" s="75"/>
      <c r="P1987" s="75"/>
      <c r="Q1987" s="75"/>
      <c r="R1987" s="79" t="s">
        <v>1875</v>
      </c>
      <c r="S1987" s="75">
        <v>100</v>
      </c>
      <c r="U1987" s="162" t="s">
        <v>20</v>
      </c>
      <c r="V1987" s="162" t="s">
        <v>499</v>
      </c>
      <c r="W1987" s="86" t="s">
        <v>1359</v>
      </c>
      <c r="AB1987" s="162" t="str">
        <f>UPPER(LEFT(A1987,3)&amp;YEAR(H1987)&amp;MONTH(H1987)&amp;DAY((H1987))&amp;LEFT(U1987,2)&amp;LEFT(V1987,2)&amp;LEFT(W1987,2))</f>
        <v>SAM2016115SUCA1È</v>
      </c>
      <c r="AC1987" s="162">
        <f>COUNTIF($AB$4:$AB$297,AB1987)</f>
        <v>0</v>
      </c>
      <c r="AD1987" s="162" t="str">
        <f>VLOOKUP(U1987,NIVEAUXADMIN!A:B,2,FALSE)</f>
        <v>HT07</v>
      </c>
      <c r="AE1987" s="162" t="str">
        <f>VLOOKUP(V1987,NIVEAUXADMIN!E:F,2,FALSE)</f>
        <v>HT07714</v>
      </c>
      <c r="AF1987" s="162" t="str">
        <f>VLOOKUP(W1987,NIVEAUXADMIN!I:J,2,FALSE)</f>
        <v>HT07714-01</v>
      </c>
      <c r="AG1987" s="162">
        <f>IF(SUMPRODUCT(($A$4:$A1987=A1987)*($V$4:$V1987=V1987))&gt;1,0,1)</f>
        <v>1</v>
      </c>
    </row>
    <row r="1988" spans="1:33" s="162" customFormat="1" ht="15" customHeight="1">
      <c r="A1988" s="162" t="s">
        <v>2714</v>
      </c>
      <c r="B1988" s="162" t="s">
        <v>2714</v>
      </c>
      <c r="C1988" s="162" t="s">
        <v>26</v>
      </c>
      <c r="F1988" s="162" t="s">
        <v>16</v>
      </c>
      <c r="G1988" s="162" t="str">
        <f>CHOOSE(MONTH(H1988), "Janvier", "Fevrier", "Mars", "Avril", "Mai", "Juin", "Juillet", "Aout", "Septembre", "Octobre", "Novembre", "Decembre")</f>
        <v>Novembre</v>
      </c>
      <c r="H1988" s="153">
        <v>42679</v>
      </c>
      <c r="I1988" s="84" t="s">
        <v>1049</v>
      </c>
      <c r="J1988" s="162" t="s">
        <v>1053</v>
      </c>
      <c r="K1988" s="162" t="s">
        <v>1048</v>
      </c>
      <c r="L1988" s="72"/>
      <c r="M1988" s="80" t="str">
        <f>IFERROR(VLOOKUP(K1988,REFERENCES!R:S,2,FALSE),"")</f>
        <v>Nombre</v>
      </c>
      <c r="N1988" s="154">
        <v>176</v>
      </c>
      <c r="O1988" s="75"/>
      <c r="P1988" s="75"/>
      <c r="Q1988" s="75"/>
      <c r="R1988" s="79" t="s">
        <v>1875</v>
      </c>
      <c r="S1988" s="75">
        <v>176</v>
      </c>
      <c r="U1988" s="162" t="s">
        <v>20</v>
      </c>
      <c r="V1988" s="162" t="s">
        <v>21</v>
      </c>
      <c r="W1988" s="86" t="s">
        <v>1311</v>
      </c>
      <c r="AB1988" s="162" t="str">
        <f>UPPER(LEFT(A1988,3)&amp;YEAR(H1988)&amp;MONTH(H1988)&amp;DAY((H1988))&amp;LEFT(U1988,2)&amp;LEFT(V1988,2)&amp;LEFT(W1988,2))</f>
        <v>SAM2016115SULE1È</v>
      </c>
      <c r="AC1988" s="162">
        <f>COUNTIF($AB$4:$AB$297,AB1988)</f>
        <v>0</v>
      </c>
      <c r="AD1988" s="162" t="str">
        <f>VLOOKUP(U1988,NIVEAUXADMIN!A:B,2,FALSE)</f>
        <v>HT07</v>
      </c>
      <c r="AE1988" s="162" t="str">
        <f>VLOOKUP(V1988,NIVEAUXADMIN!E:F,2,FALSE)</f>
        <v>HT07711</v>
      </c>
      <c r="AF1988" s="162" t="str">
        <f>VLOOKUP(W1988,NIVEAUXADMIN!I:J,2,FALSE)</f>
        <v>HT07711-01</v>
      </c>
      <c r="AG1988" s="162">
        <f>IF(SUMPRODUCT(($A$4:$A1988=A1988)*($V$4:$V1988=V1988))&gt;1,0,1)</f>
        <v>0</v>
      </c>
    </row>
    <row r="1989" spans="1:33" s="162" customFormat="1" ht="15" customHeight="1">
      <c r="A1989" s="162" t="s">
        <v>2714</v>
      </c>
      <c r="B1989" s="162" t="s">
        <v>2714</v>
      </c>
      <c r="C1989" s="162" t="s">
        <v>26</v>
      </c>
      <c r="F1989" s="162" t="s">
        <v>16</v>
      </c>
      <c r="G1989" s="162" t="str">
        <f>CHOOSE(MONTH(H1989), "Janvier", "Fevrier", "Mars", "Avril", "Mai", "Juin", "Juillet", "Aout", "Septembre", "Octobre", "Novembre", "Decembre")</f>
        <v>Novembre</v>
      </c>
      <c r="H1989" s="153">
        <v>42680</v>
      </c>
      <c r="I1989" s="84" t="s">
        <v>1049</v>
      </c>
      <c r="J1989" s="162" t="s">
        <v>1053</v>
      </c>
      <c r="K1989" s="162" t="s">
        <v>1048</v>
      </c>
      <c r="L1989" s="72"/>
      <c r="M1989" s="80" t="str">
        <f>IFERROR(VLOOKUP(K1989,REFERENCES!R:S,2,FALSE),"")</f>
        <v>Nombre</v>
      </c>
      <c r="N1989" s="154">
        <v>48</v>
      </c>
      <c r="O1989" s="75"/>
      <c r="P1989" s="75"/>
      <c r="Q1989" s="75"/>
      <c r="R1989" s="79" t="s">
        <v>1875</v>
      </c>
      <c r="S1989" s="75">
        <v>48</v>
      </c>
      <c r="U1989" s="162" t="s">
        <v>20</v>
      </c>
      <c r="V1989" s="162" t="s">
        <v>514</v>
      </c>
      <c r="W1989" s="86" t="s">
        <v>1304</v>
      </c>
      <c r="AB1989" s="162" t="str">
        <f>UPPER(LEFT(A1989,3)&amp;YEAR(H1989)&amp;MONTH(H1989)&amp;DAY((H1989))&amp;LEFT(U1989,2)&amp;LEFT(V1989,2)&amp;LEFT(W1989,2))</f>
        <v>SAM2016116SUCA1È</v>
      </c>
      <c r="AC1989" s="162">
        <f>COUNTIF($AB$4:$AB$297,AB1989)</f>
        <v>0</v>
      </c>
      <c r="AD1989" s="162" t="str">
        <f>VLOOKUP(U1989,NIVEAUXADMIN!A:B,2,FALSE)</f>
        <v>HT07</v>
      </c>
      <c r="AE1989" s="162" t="str">
        <f>VLOOKUP(V1989,NIVEAUXADMIN!E:F,2,FALSE)</f>
        <v>HT07733</v>
      </c>
      <c r="AF1989" s="162" t="str">
        <f>VLOOKUP(W1989,NIVEAUXADMIN!I:J,2,FALSE)</f>
        <v>HT07733-01</v>
      </c>
      <c r="AG1989" s="162">
        <f>IF(SUMPRODUCT(($A$4:$A1989=A1989)*($V$4:$V1989=V1989))&gt;1,0,1)</f>
        <v>1</v>
      </c>
    </row>
    <row r="1990" spans="1:33" s="162" customFormat="1" ht="15" customHeight="1">
      <c r="A1990" s="162" t="s">
        <v>2714</v>
      </c>
      <c r="B1990" s="162" t="s">
        <v>2714</v>
      </c>
      <c r="C1990" s="162" t="s">
        <v>26</v>
      </c>
      <c r="F1990" s="162" t="s">
        <v>16</v>
      </c>
      <c r="G1990" s="162" t="str">
        <f>CHOOSE(MONTH(H1990), "Janvier", "Fevrier", "Mars", "Avril", "Mai", "Juin", "Juillet", "Aout", "Septembre", "Octobre", "Novembre", "Decembre")</f>
        <v>Novembre</v>
      </c>
      <c r="H1990" s="153">
        <v>42687</v>
      </c>
      <c r="I1990" s="84" t="s">
        <v>1049</v>
      </c>
      <c r="J1990" s="162" t="s">
        <v>1053</v>
      </c>
      <c r="K1990" s="162" t="s">
        <v>1048</v>
      </c>
      <c r="L1990" s="72"/>
      <c r="M1990" s="80" t="str">
        <f>IFERROR(VLOOKUP(K1990,REFERENCES!R:S,2,FALSE),"")</f>
        <v>Nombre</v>
      </c>
      <c r="N1990" s="154">
        <v>2900</v>
      </c>
      <c r="O1990" s="75"/>
      <c r="P1990" s="75"/>
      <c r="Q1990" s="75"/>
      <c r="R1990" s="79" t="s">
        <v>1875</v>
      </c>
      <c r="S1990" s="75"/>
      <c r="U1990" s="162" t="s">
        <v>17</v>
      </c>
      <c r="V1990" s="162" t="s">
        <v>142</v>
      </c>
      <c r="W1990" s="86" t="s">
        <v>1406</v>
      </c>
      <c r="AB1990" s="162" t="str">
        <f>UPPER(LEFT(A1990,3)&amp;YEAR(H1990)&amp;MONTH(H1990)&amp;DAY((H1990))&amp;LEFT(U1990,2)&amp;LEFT(V1990,2)&amp;LEFT(W1990,2))</f>
        <v>SAM20161113GRAB2E</v>
      </c>
      <c r="AC1990" s="162">
        <f>COUNTIF($AB$4:$AB$297,AB1990)</f>
        <v>0</v>
      </c>
      <c r="AD1990" s="162" t="str">
        <f>VLOOKUP(U1990,NIVEAUXADMIN!A:B,2,FALSE)</f>
        <v>HT08</v>
      </c>
      <c r="AE1990" s="162" t="str">
        <f>VLOOKUP(V1990,NIVEAUXADMIN!E:F,2,FALSE)</f>
        <v>HT08812</v>
      </c>
      <c r="AF1990" s="162" t="str">
        <f>VLOOKUP(W1990,NIVEAUXADMIN!I:J,2,FALSE)</f>
        <v>HT08812-02</v>
      </c>
      <c r="AG1990" s="162">
        <f>IF(SUMPRODUCT(($A$4:$A1990=A1990)*($V$4:$V1990=V1990))&gt;1,0,1)</f>
        <v>0</v>
      </c>
    </row>
    <row r="1991" spans="1:33" s="162" customFormat="1" ht="15" customHeight="1">
      <c r="A1991" s="162" t="s">
        <v>2714</v>
      </c>
      <c r="B1991" s="162" t="s">
        <v>2714</v>
      </c>
      <c r="C1991" s="162" t="s">
        <v>26</v>
      </c>
      <c r="F1991" s="162" t="s">
        <v>16</v>
      </c>
      <c r="G1991" s="162" t="str">
        <f>CHOOSE(MONTH(H1991), "Janvier", "Fevrier", "Mars", "Avril", "Mai", "Juin", "Juillet", "Aout", "Septembre", "Octobre", "Novembre", "Decembre")</f>
        <v>Novembre</v>
      </c>
      <c r="H1991" s="153">
        <v>42689</v>
      </c>
      <c r="I1991" s="84" t="s">
        <v>1049</v>
      </c>
      <c r="J1991" s="162" t="s">
        <v>1053</v>
      </c>
      <c r="K1991" s="162" t="s">
        <v>1048</v>
      </c>
      <c r="L1991" s="72"/>
      <c r="M1991" s="80" t="str">
        <f>IFERROR(VLOOKUP(K1991,REFERENCES!R:S,2,FALSE),"")</f>
        <v>Nombre</v>
      </c>
      <c r="N1991" s="154">
        <v>100</v>
      </c>
      <c r="O1991" s="75"/>
      <c r="P1991" s="75"/>
      <c r="Q1991" s="75"/>
      <c r="R1991" s="79" t="s">
        <v>1875</v>
      </c>
      <c r="S1991" s="75"/>
      <c r="U1991" s="162" t="s">
        <v>17</v>
      </c>
      <c r="V1991" s="162" t="s">
        <v>142</v>
      </c>
      <c r="W1991" s="86" t="s">
        <v>1406</v>
      </c>
      <c r="AB1991" s="162" t="str">
        <f>UPPER(LEFT(A1991,3)&amp;YEAR(H1991)&amp;MONTH(H1991)&amp;DAY((H1991))&amp;LEFT(U1991,2)&amp;LEFT(V1991,2)&amp;LEFT(W1991,2))</f>
        <v>SAM20161115GRAB2E</v>
      </c>
      <c r="AC1991" s="162">
        <f>COUNTIF($AB$4:$AB$297,AB1991)</f>
        <v>0</v>
      </c>
      <c r="AD1991" s="162" t="str">
        <f>VLOOKUP(U1991,NIVEAUXADMIN!A:B,2,FALSE)</f>
        <v>HT08</v>
      </c>
      <c r="AE1991" s="162" t="str">
        <f>VLOOKUP(V1991,NIVEAUXADMIN!E:F,2,FALSE)</f>
        <v>HT08812</v>
      </c>
      <c r="AF1991" s="162" t="str">
        <f>VLOOKUP(W1991,NIVEAUXADMIN!I:J,2,FALSE)</f>
        <v>HT08812-02</v>
      </c>
      <c r="AG1991" s="162">
        <f>IF(SUMPRODUCT(($A$4:$A1991=A1991)*($V$4:$V1991=V1991))&gt;1,0,1)</f>
        <v>0</v>
      </c>
    </row>
    <row r="1992" spans="1:33" s="162" customFormat="1" ht="15" customHeight="1">
      <c r="A1992" s="162" t="s">
        <v>2714</v>
      </c>
      <c r="B1992" s="162" t="s">
        <v>2714</v>
      </c>
      <c r="C1992" s="162" t="s">
        <v>26</v>
      </c>
      <c r="F1992" s="162" t="s">
        <v>16</v>
      </c>
      <c r="G1992" s="162" t="str">
        <f>CHOOSE(MONTH(H1992), "Janvier", "Fevrier", "Mars", "Avril", "Mai", "Juin", "Juillet", "Aout", "Septembre", "Octobre", "Novembre", "Decembre")</f>
        <v>Novembre</v>
      </c>
      <c r="H1992" s="153">
        <v>42689</v>
      </c>
      <c r="I1992" s="84" t="s">
        <v>1049</v>
      </c>
      <c r="J1992" s="162" t="s">
        <v>1053</v>
      </c>
      <c r="K1992" s="162" t="s">
        <v>1048</v>
      </c>
      <c r="L1992" s="72"/>
      <c r="M1992" s="80" t="str">
        <f>IFERROR(VLOOKUP(K1992,REFERENCES!R:S,2,FALSE),"")</f>
        <v>Nombre</v>
      </c>
      <c r="N1992" s="154">
        <v>500</v>
      </c>
      <c r="O1992" s="75"/>
      <c r="P1992" s="75"/>
      <c r="Q1992" s="75"/>
      <c r="R1992" s="79" t="s">
        <v>1875</v>
      </c>
      <c r="S1992" s="75"/>
      <c r="U1992" s="162" t="s">
        <v>17</v>
      </c>
      <c r="V1992" s="162" t="s">
        <v>142</v>
      </c>
      <c r="W1992" s="86" t="s">
        <v>1520</v>
      </c>
      <c r="AB1992" s="162" t="str">
        <f>UPPER(LEFT(A1992,3)&amp;YEAR(H1992)&amp;MONTH(H1992)&amp;DAY((H1992))&amp;LEFT(U1992,2)&amp;LEFT(V1992,2)&amp;LEFT(W1992,2))</f>
        <v>SAM20161115GRAB3E</v>
      </c>
      <c r="AC1992" s="162">
        <f>COUNTIF($AB$4:$AB$297,AB1992)</f>
        <v>0</v>
      </c>
      <c r="AD1992" s="162" t="str">
        <f>VLOOKUP(U1992,NIVEAUXADMIN!A:B,2,FALSE)</f>
        <v>HT08</v>
      </c>
      <c r="AE1992" s="162" t="str">
        <f>VLOOKUP(V1992,NIVEAUXADMIN!E:F,2,FALSE)</f>
        <v>HT08812</v>
      </c>
      <c r="AF1992" s="162" t="str">
        <f>VLOOKUP(W1992,NIVEAUXADMIN!I:J,2,FALSE)</f>
        <v>HT08812-03</v>
      </c>
      <c r="AG1992" s="162">
        <f>IF(SUMPRODUCT(($A$4:$A1992=A1992)*($V$4:$V1992=V1992))&gt;1,0,1)</f>
        <v>0</v>
      </c>
    </row>
    <row r="1993" spans="1:33" s="162" customFormat="1" ht="15" customHeight="1">
      <c r="A1993" s="162" t="s">
        <v>2714</v>
      </c>
      <c r="B1993" s="162" t="s">
        <v>2714</v>
      </c>
      <c r="C1993" s="162" t="s">
        <v>26</v>
      </c>
      <c r="F1993" s="162" t="s">
        <v>16</v>
      </c>
      <c r="G1993" s="162" t="str">
        <f>CHOOSE(MONTH(H1993), "Janvier", "Fevrier", "Mars", "Avril", "Mai", "Juin", "Juillet", "Aout", "Septembre", "Octobre", "Novembre", "Decembre")</f>
        <v>Novembre</v>
      </c>
      <c r="H1993" s="153">
        <v>42689</v>
      </c>
      <c r="I1993" s="84" t="s">
        <v>1049</v>
      </c>
      <c r="J1993" s="162" t="s">
        <v>1053</v>
      </c>
      <c r="K1993" s="162" t="s">
        <v>1048</v>
      </c>
      <c r="L1993" s="72"/>
      <c r="M1993" s="80" t="str">
        <f>IFERROR(VLOOKUP(K1993,REFERENCES!R:S,2,FALSE),"")</f>
        <v>Nombre</v>
      </c>
      <c r="N1993" s="154">
        <v>550</v>
      </c>
      <c r="O1993" s="75"/>
      <c r="P1993" s="75"/>
      <c r="Q1993" s="75"/>
      <c r="R1993" s="79" t="s">
        <v>1875</v>
      </c>
      <c r="S1993" s="75"/>
      <c r="U1993" s="162" t="s">
        <v>17</v>
      </c>
      <c r="V1993" s="162" t="s">
        <v>142</v>
      </c>
      <c r="W1993" s="86" t="s">
        <v>1614</v>
      </c>
      <c r="AB1993" s="162" t="str">
        <f>UPPER(LEFT(A1993,3)&amp;YEAR(H1993)&amp;MONTH(H1993)&amp;DAY((H1993))&amp;LEFT(U1993,2)&amp;LEFT(V1993,2)&amp;LEFT(W1993,2))</f>
        <v>SAM20161115GRAB4E</v>
      </c>
      <c r="AC1993" s="162">
        <f>COUNTIF($AB$4:$AB$297,AB1993)</f>
        <v>0</v>
      </c>
      <c r="AD1993" s="162" t="str">
        <f>VLOOKUP(U1993,NIVEAUXADMIN!A:B,2,FALSE)</f>
        <v>HT08</v>
      </c>
      <c r="AE1993" s="162" t="str">
        <f>VLOOKUP(V1993,NIVEAUXADMIN!E:F,2,FALSE)</f>
        <v>HT08812</v>
      </c>
      <c r="AF1993" s="162" t="str">
        <f>VLOOKUP(W1993,NIVEAUXADMIN!I:J,2,FALSE)</f>
        <v>HT08812-04</v>
      </c>
      <c r="AG1993" s="162">
        <f>IF(SUMPRODUCT(($A$4:$A1993=A1993)*($V$4:$V1993=V1993))&gt;1,0,1)</f>
        <v>0</v>
      </c>
    </row>
    <row r="1994" spans="1:33" s="162" customFormat="1" ht="15" customHeight="1">
      <c r="A1994" s="162" t="s">
        <v>2714</v>
      </c>
      <c r="B1994" s="162" t="s">
        <v>2714</v>
      </c>
      <c r="C1994" s="162" t="s">
        <v>26</v>
      </c>
      <c r="F1994" s="162" t="s">
        <v>16</v>
      </c>
      <c r="G1994" s="162" t="str">
        <f>CHOOSE(MONTH(H1994), "Janvier", "Fevrier", "Mars", "Avril", "Mai", "Juin", "Juillet", "Aout", "Septembre", "Octobre", "Novembre", "Decembre")</f>
        <v>Novembre</v>
      </c>
      <c r="H1994" s="153">
        <v>42689</v>
      </c>
      <c r="I1994" s="84" t="s">
        <v>1049</v>
      </c>
      <c r="J1994" s="162" t="s">
        <v>1053</v>
      </c>
      <c r="K1994" s="162" t="s">
        <v>1048</v>
      </c>
      <c r="L1994" s="72"/>
      <c r="M1994" s="80" t="str">
        <f>IFERROR(VLOOKUP(K1994,REFERENCES!R:S,2,FALSE),"")</f>
        <v>Nombre</v>
      </c>
      <c r="N1994" s="154">
        <v>150</v>
      </c>
      <c r="O1994" s="75"/>
      <c r="P1994" s="75"/>
      <c r="Q1994" s="75"/>
      <c r="R1994" s="79" t="s">
        <v>1875</v>
      </c>
      <c r="S1994" s="75"/>
      <c r="U1994" s="162" t="s">
        <v>17</v>
      </c>
      <c r="V1994" s="162" t="s">
        <v>142</v>
      </c>
      <c r="W1994" s="86"/>
      <c r="X1994" s="162" t="s">
        <v>1867</v>
      </c>
      <c r="AB1994" s="162" t="str">
        <f>UPPER(LEFT(A1994,3)&amp;YEAR(H1994)&amp;MONTH(H1994)&amp;DAY((H1994))&amp;LEFT(U1994,2)&amp;LEFT(V1994,2)&amp;LEFT(W1994,2))</f>
        <v>SAM20161115GRAB</v>
      </c>
      <c r="AC1994" s="162">
        <f>COUNTIF($AB$4:$AB$297,AB1994)</f>
        <v>0</v>
      </c>
      <c r="AD1994" s="162" t="str">
        <f>VLOOKUP(U1994,NIVEAUXADMIN!A:B,2,FALSE)</f>
        <v>HT08</v>
      </c>
      <c r="AE1994" s="162" t="str">
        <f>VLOOKUP(V1994,NIVEAUXADMIN!E:F,2,FALSE)</f>
        <v>HT08812</v>
      </c>
      <c r="AF1994" s="162" t="e">
        <f>VLOOKUP(W1994,NIVEAUXADMIN!I:J,2,FALSE)</f>
        <v>#N/A</v>
      </c>
      <c r="AG1994" s="162">
        <f>IF(SUMPRODUCT(($A$4:$A1994=A1994)*($V$4:$V1994=V1994))&gt;1,0,1)</f>
        <v>0</v>
      </c>
    </row>
    <row r="1995" spans="1:33" s="162" customFormat="1" ht="15" customHeight="1">
      <c r="A1995" s="162" t="s">
        <v>2714</v>
      </c>
      <c r="B1995" s="162" t="s">
        <v>2714</v>
      </c>
      <c r="C1995" s="162" t="s">
        <v>26</v>
      </c>
      <c r="E1995" s="162" t="s">
        <v>48</v>
      </c>
      <c r="F1995" s="162" t="s">
        <v>16</v>
      </c>
      <c r="G1995" s="162" t="str">
        <f>CHOOSE(MONTH(H1995), "Janvier", "Fevrier", "Mars", "Avril", "Mai", "Juin", "Juillet", "Aout", "Septembre", "Octobre", "Novembre", "Decembre")</f>
        <v>Fevrier</v>
      </c>
      <c r="H1995" s="153">
        <v>42773</v>
      </c>
      <c r="I1995" s="84" t="s">
        <v>1049</v>
      </c>
      <c r="J1995" s="162" t="s">
        <v>1053</v>
      </c>
      <c r="K1995" s="162" t="s">
        <v>1048</v>
      </c>
      <c r="L1995" s="72"/>
      <c r="M1995" s="80" t="str">
        <f>IFERROR(VLOOKUP(K1995,REFERENCES!R:S,2,FALSE),"")</f>
        <v>Nombre</v>
      </c>
      <c r="N1995" s="154">
        <v>300</v>
      </c>
      <c r="O1995" s="75"/>
      <c r="P1995" s="75"/>
      <c r="Q1995" s="75"/>
      <c r="R1995" s="79" t="s">
        <v>1875</v>
      </c>
      <c r="S1995" s="75">
        <v>300</v>
      </c>
      <c r="T1995" s="162" t="s">
        <v>1040</v>
      </c>
      <c r="U1995" s="162" t="s">
        <v>17</v>
      </c>
      <c r="V1995" s="162" t="s">
        <v>269</v>
      </c>
      <c r="W1995" s="86" t="s">
        <v>1282</v>
      </c>
      <c r="X1995" s="162" t="s">
        <v>2778</v>
      </c>
      <c r="AB1995" s="162" t="str">
        <f>UPPER(LEFT(A1995,3)&amp;YEAR(H1995)&amp;MONTH(H1995)&amp;DAY((H1995))&amp;LEFT(U1995,2)&amp;LEFT(V1995,2)&amp;LEFT(W1995,2))</f>
        <v>SAM201727GRMO1E</v>
      </c>
      <c r="AC1995" s="162">
        <f>COUNTIF($AB$4:$AB$297,AB1995)</f>
        <v>0</v>
      </c>
      <c r="AD1995" s="162" t="str">
        <f>VLOOKUP(U1995,NIVEAUXADMIN!A:B,2,FALSE)</f>
        <v>HT08</v>
      </c>
      <c r="AE1995" s="162" t="str">
        <f>VLOOKUP(V1995,NIVEAUXADMIN!E:F,2,FALSE)</f>
        <v>HT08814</v>
      </c>
      <c r="AF1995" s="162" t="str">
        <f>VLOOKUP(W1995,NIVEAUXADMIN!I:J,2,FALSE)</f>
        <v>HT08814-01</v>
      </c>
      <c r="AG1995" s="162">
        <f>IF(SUMPRODUCT(($A$4:$A1995=A1995)*($V$4:$V1995=V1995))&gt;1,0,1)</f>
        <v>1</v>
      </c>
    </row>
    <row r="1996" spans="1:33" s="162" customFormat="1" ht="15" customHeight="1">
      <c r="A1996" s="162" t="s">
        <v>2714</v>
      </c>
      <c r="B1996" s="162" t="s">
        <v>2714</v>
      </c>
      <c r="C1996" s="162" t="s">
        <v>26</v>
      </c>
      <c r="E1996" s="162" t="s">
        <v>48</v>
      </c>
      <c r="F1996" s="162" t="s">
        <v>32</v>
      </c>
      <c r="G1996" s="162" t="str">
        <f>CHOOSE(MONTH(H1996), "Janvier", "Fevrier", "Mars", "Avril", "Mai", "Juin", "Juillet", "Aout", "Septembre", "Octobre", "Novembre", "Decembre")</f>
        <v>Fevrier</v>
      </c>
      <c r="H1996" s="153">
        <v>42773</v>
      </c>
      <c r="I1996" s="84" t="s">
        <v>1050</v>
      </c>
      <c r="J1996" s="162" t="s">
        <v>1029</v>
      </c>
      <c r="L1996" s="72"/>
      <c r="M1996" s="80" t="str">
        <f>IFERROR(VLOOKUP(K1996,REFERENCES!R:S,2,FALSE),"")</f>
        <v/>
      </c>
      <c r="N1996" s="154">
        <v>800</v>
      </c>
      <c r="O1996" s="75"/>
      <c r="P1996" s="75"/>
      <c r="Q1996" s="75"/>
      <c r="R1996" s="79" t="s">
        <v>1875</v>
      </c>
      <c r="S1996" s="75">
        <v>800</v>
      </c>
      <c r="T1996" s="162" t="s">
        <v>1040</v>
      </c>
      <c r="U1996" s="162" t="s">
        <v>17</v>
      </c>
      <c r="V1996" s="162" t="s">
        <v>269</v>
      </c>
      <c r="W1996" s="86" t="s">
        <v>1282</v>
      </c>
      <c r="AB1996" s="162" t="str">
        <f>UPPER(LEFT(A1996,3)&amp;YEAR(H1996)&amp;MONTH(H1996)&amp;DAY((H1996))&amp;LEFT(U1996,2)&amp;LEFT(V1996,2)&amp;LEFT(W1996,2))</f>
        <v>SAM201727GRMO1E</v>
      </c>
      <c r="AC1996" s="162">
        <f>COUNTIF($AB$4:$AB$297,AB1996)</f>
        <v>0</v>
      </c>
      <c r="AD1996" s="162" t="str">
        <f>VLOOKUP(U1996,NIVEAUXADMIN!A:B,2,FALSE)</f>
        <v>HT08</v>
      </c>
      <c r="AE1996" s="162" t="str">
        <f>VLOOKUP(V1996,NIVEAUXADMIN!E:F,2,FALSE)</f>
        <v>HT08814</v>
      </c>
      <c r="AF1996" s="162" t="str">
        <f>VLOOKUP(W1996,NIVEAUXADMIN!I:J,2,FALSE)</f>
        <v>HT08814-01</v>
      </c>
      <c r="AG1996" s="162">
        <f>IF(SUMPRODUCT(($A$4:$A1996=A1996)*($V$4:$V1996=V1996))&gt;1,0,1)</f>
        <v>0</v>
      </c>
    </row>
    <row r="1997" spans="1:33" s="162" customFormat="1" ht="15" customHeight="1">
      <c r="A1997" s="162" t="s">
        <v>2714</v>
      </c>
      <c r="B1997" s="162" t="s">
        <v>2714</v>
      </c>
      <c r="C1997" s="162" t="s">
        <v>26</v>
      </c>
      <c r="E1997" s="162" t="s">
        <v>48</v>
      </c>
      <c r="F1997" s="162" t="s">
        <v>32</v>
      </c>
      <c r="G1997" s="162" t="str">
        <f>CHOOSE(MONTH(H1997), "Janvier", "Fevrier", "Mars", "Avril", "Mai", "Juin", "Juillet", "Aout", "Septembre", "Octobre", "Novembre", "Decembre")</f>
        <v>Fevrier</v>
      </c>
      <c r="H1997" s="153">
        <v>42773</v>
      </c>
      <c r="I1997" s="84" t="s">
        <v>1049</v>
      </c>
      <c r="J1997" s="162" t="s">
        <v>1053</v>
      </c>
      <c r="K1997" s="162" t="s">
        <v>1064</v>
      </c>
      <c r="L1997" s="72" t="s">
        <v>2720</v>
      </c>
      <c r="M1997" s="80" t="str">
        <f>IFERROR(VLOOKUP(K1997,REFERENCES!R:S,2,FALSE),"")</f>
        <v>Nombre</v>
      </c>
      <c r="N1997" s="154">
        <v>800</v>
      </c>
      <c r="O1997" s="75"/>
      <c r="P1997" s="75"/>
      <c r="Q1997" s="75"/>
      <c r="R1997" s="79" t="s">
        <v>1875</v>
      </c>
      <c r="S1997" s="75">
        <v>800</v>
      </c>
      <c r="T1997" s="162" t="s">
        <v>1040</v>
      </c>
      <c r="U1997" s="162" t="s">
        <v>17</v>
      </c>
      <c r="V1997" s="162" t="s">
        <v>269</v>
      </c>
      <c r="W1997" s="86" t="s">
        <v>1282</v>
      </c>
      <c r="AB1997" s="162" t="str">
        <f>UPPER(LEFT(A1997,3)&amp;YEAR(H1997)&amp;MONTH(H1997)&amp;DAY((H1997))&amp;LEFT(U1997,2)&amp;LEFT(V1997,2)&amp;LEFT(W1997,2))</f>
        <v>SAM201727GRMO1E</v>
      </c>
      <c r="AC1997" s="162">
        <f>COUNTIF($AB$4:$AB$297,AB1997)</f>
        <v>0</v>
      </c>
      <c r="AD1997" s="162" t="str">
        <f>VLOOKUP(U1997,NIVEAUXADMIN!A:B,2,FALSE)</f>
        <v>HT08</v>
      </c>
      <c r="AE1997" s="162" t="str">
        <f>VLOOKUP(V1997,NIVEAUXADMIN!E:F,2,FALSE)</f>
        <v>HT08814</v>
      </c>
      <c r="AF1997" s="162" t="str">
        <f>VLOOKUP(W1997,NIVEAUXADMIN!I:J,2,FALSE)</f>
        <v>HT08814-01</v>
      </c>
      <c r="AG1997" s="162">
        <f>IF(SUMPRODUCT(($A$4:$A1997=A1997)*($V$4:$V1997=V1997))&gt;1,0,1)</f>
        <v>0</v>
      </c>
    </row>
    <row r="1998" spans="1:33" s="162" customFormat="1" ht="15" customHeight="1">
      <c r="A1998" s="162" t="s">
        <v>2714</v>
      </c>
      <c r="B1998" s="162" t="s">
        <v>2714</v>
      </c>
      <c r="C1998" s="162" t="s">
        <v>26</v>
      </c>
      <c r="E1998" s="162" t="s">
        <v>48</v>
      </c>
      <c r="F1998" s="162" t="s">
        <v>32</v>
      </c>
      <c r="G1998" s="162" t="str">
        <f>CHOOSE(MONTH(H1998), "Janvier", "Fevrier", "Mars", "Avril", "Mai", "Juin", "Juillet", "Aout", "Septembre", "Octobre", "Novembre", "Decembre")</f>
        <v>Fevrier</v>
      </c>
      <c r="H1998" s="153">
        <v>42773</v>
      </c>
      <c r="I1998" s="84" t="s">
        <v>1049</v>
      </c>
      <c r="J1998" s="162" t="s">
        <v>1053</v>
      </c>
      <c r="K1998" s="162" t="s">
        <v>1185</v>
      </c>
      <c r="L1998" s="72"/>
      <c r="M1998" s="80" t="str">
        <f>IFERROR(VLOOKUP(K1998,REFERENCES!R:S,2,FALSE),"")</f>
        <v>Nombre</v>
      </c>
      <c r="N1998" s="154">
        <v>160</v>
      </c>
      <c r="O1998" s="75"/>
      <c r="P1998" s="75"/>
      <c r="Q1998" s="75"/>
      <c r="R1998" s="79" t="s">
        <v>1875</v>
      </c>
      <c r="S1998" s="75">
        <v>800</v>
      </c>
      <c r="T1998" s="162" t="s">
        <v>1040</v>
      </c>
      <c r="U1998" s="162" t="s">
        <v>17</v>
      </c>
      <c r="V1998" s="162" t="s">
        <v>269</v>
      </c>
      <c r="W1998" s="86" t="s">
        <v>1282</v>
      </c>
      <c r="AB1998" s="162" t="str">
        <f>UPPER(LEFT(A1998,3)&amp;YEAR(H1998)&amp;MONTH(H1998)&amp;DAY((H1998))&amp;LEFT(U1998,2)&amp;LEFT(V1998,2)&amp;LEFT(W1998,2))</f>
        <v>SAM201727GRMO1E</v>
      </c>
      <c r="AC1998" s="162">
        <f>COUNTIF($AB$4:$AB$297,AB1998)</f>
        <v>0</v>
      </c>
      <c r="AD1998" s="162" t="str">
        <f>VLOOKUP(U1998,NIVEAUXADMIN!A:B,2,FALSE)</f>
        <v>HT08</v>
      </c>
      <c r="AE1998" s="162" t="str">
        <f>VLOOKUP(V1998,NIVEAUXADMIN!E:F,2,FALSE)</f>
        <v>HT08814</v>
      </c>
      <c r="AF1998" s="162" t="str">
        <f>VLOOKUP(W1998,NIVEAUXADMIN!I:J,2,FALSE)</f>
        <v>HT08814-01</v>
      </c>
      <c r="AG1998" s="162">
        <f>IF(SUMPRODUCT(($A$4:$A1998=A1998)*($V$4:$V1998=V1998))&gt;1,0,1)</f>
        <v>0</v>
      </c>
    </row>
    <row r="1999" spans="1:33" s="162" customFormat="1" ht="15" customHeight="1">
      <c r="A1999" s="162" t="s">
        <v>2714</v>
      </c>
      <c r="B1999" s="162" t="s">
        <v>2714</v>
      </c>
      <c r="C1999" s="162" t="s">
        <v>26</v>
      </c>
      <c r="E1999" s="162" t="s">
        <v>48</v>
      </c>
      <c r="F1999" s="162" t="s">
        <v>16</v>
      </c>
      <c r="G1999" s="162" t="str">
        <f>CHOOSE(MONTH(H1999), "Janvier", "Fevrier", "Mars", "Avril", "Mai", "Juin", "Juillet", "Aout", "Septembre", "Octobre", "Novembre", "Decembre")</f>
        <v>Fevrier</v>
      </c>
      <c r="H1999" s="153">
        <v>42773</v>
      </c>
      <c r="I1999" s="84" t="s">
        <v>1049</v>
      </c>
      <c r="J1999" s="162" t="s">
        <v>1053</v>
      </c>
      <c r="K1999" s="162" t="s">
        <v>1048</v>
      </c>
      <c r="L1999" s="72"/>
      <c r="M1999" s="80" t="str">
        <f>IFERROR(VLOOKUP(K1999,REFERENCES!R:S,2,FALSE),"")</f>
        <v>Nombre</v>
      </c>
      <c r="N1999" s="154">
        <v>300</v>
      </c>
      <c r="O1999" s="75"/>
      <c r="P1999" s="75"/>
      <c r="Q1999" s="75"/>
      <c r="R1999" s="79" t="s">
        <v>1875</v>
      </c>
      <c r="S1999" s="75">
        <v>300</v>
      </c>
      <c r="T1999" s="162" t="s">
        <v>1040</v>
      </c>
      <c r="U1999" s="162" t="s">
        <v>17</v>
      </c>
      <c r="V1999" s="162" t="s">
        <v>269</v>
      </c>
      <c r="W1999" s="86" t="s">
        <v>1282</v>
      </c>
      <c r="X1999" s="162" t="s">
        <v>2779</v>
      </c>
      <c r="AB1999" s="162" t="str">
        <f>UPPER(LEFT(A1999,3)&amp;YEAR(H1999)&amp;MONTH(H1999)&amp;DAY((H1999))&amp;LEFT(U1999,2)&amp;LEFT(V1999,2)&amp;LEFT(W1999,2))</f>
        <v>SAM201727GRMO1E</v>
      </c>
      <c r="AC1999" s="162">
        <f>COUNTIF($AB$4:$AB$297,AB1999)</f>
        <v>0</v>
      </c>
      <c r="AD1999" s="162" t="str">
        <f>VLOOKUP(U1999,NIVEAUXADMIN!A:B,2,FALSE)</f>
        <v>HT08</v>
      </c>
      <c r="AE1999" s="162" t="str">
        <f>VLOOKUP(V1999,NIVEAUXADMIN!E:F,2,FALSE)</f>
        <v>HT08814</v>
      </c>
      <c r="AF1999" s="162" t="str">
        <f>VLOOKUP(W1999,NIVEAUXADMIN!I:J,2,FALSE)</f>
        <v>HT08814-01</v>
      </c>
      <c r="AG1999" s="162">
        <f>IF(SUMPRODUCT(($A$4:$A1999=A1999)*($V$4:$V1999=V1999))&gt;1,0,1)</f>
        <v>0</v>
      </c>
    </row>
    <row r="2000" spans="1:33" s="162" customFormat="1" ht="15" customHeight="1">
      <c r="A2000" s="162" t="s">
        <v>2714</v>
      </c>
      <c r="B2000" s="162" t="s">
        <v>2714</v>
      </c>
      <c r="C2000" s="162" t="s">
        <v>26</v>
      </c>
      <c r="E2000" s="162" t="s">
        <v>48</v>
      </c>
      <c r="F2000" s="162" t="s">
        <v>16</v>
      </c>
      <c r="G2000" s="162" t="str">
        <f>CHOOSE(MONTH(H2000), "Janvier", "Fevrier", "Mars", "Avril", "Mai", "Juin", "Juillet", "Aout", "Septembre", "Octobre", "Novembre", "Decembre")</f>
        <v>Fevrier</v>
      </c>
      <c r="H2000" s="153">
        <v>42774</v>
      </c>
      <c r="I2000" s="84" t="s">
        <v>1049</v>
      </c>
      <c r="J2000" s="162" t="s">
        <v>1053</v>
      </c>
      <c r="K2000" s="162" t="s">
        <v>1048</v>
      </c>
      <c r="L2000" s="72"/>
      <c r="M2000" s="80" t="str">
        <f>IFERROR(VLOOKUP(K2000,REFERENCES!R:S,2,FALSE),"")</f>
        <v>Nombre</v>
      </c>
      <c r="N2000" s="154">
        <v>300</v>
      </c>
      <c r="O2000" s="75"/>
      <c r="P2000" s="75"/>
      <c r="Q2000" s="75"/>
      <c r="R2000" s="79" t="s">
        <v>1875</v>
      </c>
      <c r="S2000" s="75">
        <v>300</v>
      </c>
      <c r="T2000" s="162" t="s">
        <v>1040</v>
      </c>
      <c r="U2000" s="162" t="s">
        <v>17</v>
      </c>
      <c r="V2000" s="162" t="s">
        <v>255</v>
      </c>
      <c r="W2000" s="86" t="s">
        <v>1281</v>
      </c>
      <c r="AB2000" s="162" t="str">
        <f>UPPER(LEFT(A2000,3)&amp;YEAR(H2000)&amp;MONTH(H2000)&amp;DAY((H2000))&amp;LEFT(U2000,2)&amp;LEFT(V2000,2)&amp;LEFT(W2000,2))</f>
        <v>SAM201728GRCH1E</v>
      </c>
      <c r="AC2000" s="162">
        <f>COUNTIF($AB$4:$AB$297,AB2000)</f>
        <v>0</v>
      </c>
      <c r="AD2000" s="162" t="str">
        <f>VLOOKUP(U2000,NIVEAUXADMIN!A:B,2,FALSE)</f>
        <v>HT08</v>
      </c>
      <c r="AE2000" s="162" t="str">
        <f>VLOOKUP(V2000,NIVEAUXADMIN!E:F,2,FALSE)</f>
        <v>HT08815</v>
      </c>
      <c r="AF2000" s="162" t="str">
        <f>VLOOKUP(W2000,NIVEAUXADMIN!I:J,2,FALSE)</f>
        <v>HT08815-01</v>
      </c>
      <c r="AG2000" s="162">
        <f>IF(SUMPRODUCT(($A$4:$A2000=A2000)*($V$4:$V2000=V2000))&gt;1,0,1)</f>
        <v>1</v>
      </c>
    </row>
    <row r="2001" spans="1:33" s="162" customFormat="1" ht="15" customHeight="1">
      <c r="A2001" s="162" t="s">
        <v>2714</v>
      </c>
      <c r="B2001" s="162" t="s">
        <v>2714</v>
      </c>
      <c r="C2001" s="162" t="s">
        <v>26</v>
      </c>
      <c r="E2001" s="162" t="s">
        <v>48</v>
      </c>
      <c r="F2001" s="162" t="s">
        <v>32</v>
      </c>
      <c r="G2001" s="162" t="str">
        <f>CHOOSE(MONTH(H2001), "Janvier", "Fevrier", "Mars", "Avril", "Mai", "Juin", "Juillet", "Aout", "Septembre", "Octobre", "Novembre", "Decembre")</f>
        <v>Fevrier</v>
      </c>
      <c r="H2001" s="153">
        <v>42774</v>
      </c>
      <c r="I2001" s="84" t="s">
        <v>1050</v>
      </c>
      <c r="J2001" s="162" t="s">
        <v>1029</v>
      </c>
      <c r="L2001" s="72"/>
      <c r="M2001" s="80" t="str">
        <f>IFERROR(VLOOKUP(K2001,REFERENCES!R:S,2,FALSE),"")</f>
        <v/>
      </c>
      <c r="N2001" s="154">
        <v>300</v>
      </c>
      <c r="O2001" s="75"/>
      <c r="P2001" s="75"/>
      <c r="Q2001" s="75"/>
      <c r="R2001" s="79" t="s">
        <v>1875</v>
      </c>
      <c r="S2001" s="75">
        <v>1050</v>
      </c>
      <c r="T2001" s="162" t="s">
        <v>1040</v>
      </c>
      <c r="U2001" s="162" t="s">
        <v>17</v>
      </c>
      <c r="V2001" s="162" t="s">
        <v>255</v>
      </c>
      <c r="W2001" s="86" t="s">
        <v>1281</v>
      </c>
      <c r="AB2001" s="162" t="str">
        <f>UPPER(LEFT(A2001,3)&amp;YEAR(H2001)&amp;MONTH(H2001)&amp;DAY((H2001))&amp;LEFT(U2001,2)&amp;LEFT(V2001,2)&amp;LEFT(W2001,2))</f>
        <v>SAM201728GRCH1E</v>
      </c>
      <c r="AC2001" s="162">
        <f>COUNTIF($AB$4:$AB$297,AB2001)</f>
        <v>0</v>
      </c>
      <c r="AD2001" s="162" t="str">
        <f>VLOOKUP(U2001,NIVEAUXADMIN!A:B,2,FALSE)</f>
        <v>HT08</v>
      </c>
      <c r="AE2001" s="162" t="str">
        <f>VLOOKUP(V2001,NIVEAUXADMIN!E:F,2,FALSE)</f>
        <v>HT08815</v>
      </c>
      <c r="AF2001" s="162" t="str">
        <f>VLOOKUP(W2001,NIVEAUXADMIN!I:J,2,FALSE)</f>
        <v>HT08815-01</v>
      </c>
      <c r="AG2001" s="162">
        <f>IF(SUMPRODUCT(($A$4:$A2001=A2001)*($V$4:$V2001=V2001))&gt;1,0,1)</f>
        <v>0</v>
      </c>
    </row>
    <row r="2002" spans="1:33" s="162" customFormat="1" ht="15" customHeight="1">
      <c r="A2002" s="162" t="s">
        <v>2714</v>
      </c>
      <c r="B2002" s="162" t="s">
        <v>2714</v>
      </c>
      <c r="C2002" s="162" t="s">
        <v>26</v>
      </c>
      <c r="E2002" s="162" t="s">
        <v>48</v>
      </c>
      <c r="F2002" s="162" t="s">
        <v>32</v>
      </c>
      <c r="G2002" s="162" t="str">
        <f>CHOOSE(MONTH(H2002), "Janvier", "Fevrier", "Mars", "Avril", "Mai", "Juin", "Juillet", "Aout", "Septembre", "Octobre", "Novembre", "Decembre")</f>
        <v>Fevrier</v>
      </c>
      <c r="H2002" s="153">
        <v>42774</v>
      </c>
      <c r="I2002" s="84" t="s">
        <v>1049</v>
      </c>
      <c r="J2002" s="162" t="s">
        <v>1053</v>
      </c>
      <c r="K2002" s="162" t="s">
        <v>1064</v>
      </c>
      <c r="L2002" s="72" t="s">
        <v>2720</v>
      </c>
      <c r="M2002" s="80" t="str">
        <f>IFERROR(VLOOKUP(K2002,REFERENCES!R:S,2,FALSE),"")</f>
        <v>Nombre</v>
      </c>
      <c r="N2002" s="154">
        <v>300</v>
      </c>
      <c r="O2002" s="75"/>
      <c r="P2002" s="75"/>
      <c r="Q2002" s="75"/>
      <c r="R2002" s="79" t="s">
        <v>1875</v>
      </c>
      <c r="S2002" s="75">
        <v>1050</v>
      </c>
      <c r="T2002" s="162" t="s">
        <v>1040</v>
      </c>
      <c r="U2002" s="162" t="s">
        <v>17</v>
      </c>
      <c r="V2002" s="162" t="s">
        <v>255</v>
      </c>
      <c r="W2002" s="86" t="s">
        <v>1281</v>
      </c>
      <c r="AB2002" s="162" t="str">
        <f>UPPER(LEFT(A2002,3)&amp;YEAR(H2002)&amp;MONTH(H2002)&amp;DAY((H2002))&amp;LEFT(U2002,2)&amp;LEFT(V2002,2)&amp;LEFT(W2002,2))</f>
        <v>SAM201728GRCH1E</v>
      </c>
      <c r="AC2002" s="162">
        <f>COUNTIF($AB$4:$AB$297,AB2002)</f>
        <v>0</v>
      </c>
      <c r="AD2002" s="162" t="str">
        <f>VLOOKUP(U2002,NIVEAUXADMIN!A:B,2,FALSE)</f>
        <v>HT08</v>
      </c>
      <c r="AE2002" s="162" t="str">
        <f>VLOOKUP(V2002,NIVEAUXADMIN!E:F,2,FALSE)</f>
        <v>HT08815</v>
      </c>
      <c r="AF2002" s="162" t="str">
        <f>VLOOKUP(W2002,NIVEAUXADMIN!I:J,2,FALSE)</f>
        <v>HT08815-01</v>
      </c>
      <c r="AG2002" s="162">
        <f>IF(SUMPRODUCT(($A$4:$A2002=A2002)*($V$4:$V2002=V2002))&gt;1,0,1)</f>
        <v>0</v>
      </c>
    </row>
    <row r="2003" spans="1:33" s="162" customFormat="1" ht="15" customHeight="1">
      <c r="A2003" s="162" t="s">
        <v>2714</v>
      </c>
      <c r="B2003" s="162" t="s">
        <v>2714</v>
      </c>
      <c r="C2003" s="162" t="s">
        <v>26</v>
      </c>
      <c r="E2003" s="162" t="s">
        <v>48</v>
      </c>
      <c r="F2003" s="162" t="s">
        <v>32</v>
      </c>
      <c r="G2003" s="162" t="str">
        <f>CHOOSE(MONTH(H2003), "Janvier", "Fevrier", "Mars", "Avril", "Mai", "Juin", "Juillet", "Aout", "Septembre", "Octobre", "Novembre", "Decembre")</f>
        <v>Fevrier</v>
      </c>
      <c r="H2003" s="153">
        <v>42774</v>
      </c>
      <c r="I2003" s="84" t="s">
        <v>1049</v>
      </c>
      <c r="J2003" s="162" t="s">
        <v>1053</v>
      </c>
      <c r="K2003" s="162" t="s">
        <v>1185</v>
      </c>
      <c r="L2003" s="72"/>
      <c r="M2003" s="80" t="str">
        <f>IFERROR(VLOOKUP(K2003,REFERENCES!R:S,2,FALSE),"")</f>
        <v>Nombre</v>
      </c>
      <c r="N2003" s="154">
        <v>60</v>
      </c>
      <c r="O2003" s="75"/>
      <c r="P2003" s="75"/>
      <c r="Q2003" s="75"/>
      <c r="R2003" s="79" t="s">
        <v>1875</v>
      </c>
      <c r="S2003" s="75">
        <v>1050</v>
      </c>
      <c r="T2003" s="162" t="s">
        <v>1040</v>
      </c>
      <c r="U2003" s="162" t="s">
        <v>17</v>
      </c>
      <c r="V2003" s="162" t="s">
        <v>255</v>
      </c>
      <c r="W2003" s="86" t="s">
        <v>1281</v>
      </c>
      <c r="AB2003" s="162" t="str">
        <f>UPPER(LEFT(A2003,3)&amp;YEAR(H2003)&amp;MONTH(H2003)&amp;DAY((H2003))&amp;LEFT(U2003,2)&amp;LEFT(V2003,2)&amp;LEFT(W2003,2))</f>
        <v>SAM201728GRCH1E</v>
      </c>
      <c r="AC2003" s="162">
        <f>COUNTIF($AB$4:$AB$297,AB2003)</f>
        <v>0</v>
      </c>
      <c r="AD2003" s="162" t="str">
        <f>VLOOKUP(U2003,NIVEAUXADMIN!A:B,2,FALSE)</f>
        <v>HT08</v>
      </c>
      <c r="AE2003" s="162" t="str">
        <f>VLOOKUP(V2003,NIVEAUXADMIN!E:F,2,FALSE)</f>
        <v>HT08815</v>
      </c>
      <c r="AF2003" s="162" t="str">
        <f>VLOOKUP(W2003,NIVEAUXADMIN!I:J,2,FALSE)</f>
        <v>HT08815-01</v>
      </c>
      <c r="AG2003" s="162">
        <f>IF(SUMPRODUCT(($A$4:$A2003=A2003)*($V$4:$V2003=V2003))&gt;1,0,1)</f>
        <v>0</v>
      </c>
    </row>
    <row r="2004" spans="1:33" s="162" customFormat="1" ht="15" customHeight="1">
      <c r="A2004" s="162" t="s">
        <v>2714</v>
      </c>
      <c r="B2004" s="162" t="s">
        <v>2714</v>
      </c>
      <c r="C2004" s="162" t="s">
        <v>26</v>
      </c>
      <c r="E2004" s="162" t="s">
        <v>48</v>
      </c>
      <c r="F2004" s="162" t="s">
        <v>16</v>
      </c>
      <c r="G2004" s="162" t="str">
        <f>CHOOSE(MONTH(H2004), "Janvier", "Fevrier", "Mars", "Avril", "Mai", "Juin", "Juillet", "Aout", "Septembre", "Octobre", "Novembre", "Decembre")</f>
        <v>Fevrier</v>
      </c>
      <c r="H2004" s="153">
        <v>42774</v>
      </c>
      <c r="I2004" s="84" t="s">
        <v>1049</v>
      </c>
      <c r="J2004" s="162" t="s">
        <v>1053</v>
      </c>
      <c r="K2004" s="162" t="s">
        <v>1048</v>
      </c>
      <c r="L2004" s="72"/>
      <c r="M2004" s="80" t="str">
        <f>IFERROR(VLOOKUP(K2004,REFERENCES!R:S,2,FALSE),"")</f>
        <v>Nombre</v>
      </c>
      <c r="N2004" s="154">
        <v>400</v>
      </c>
      <c r="O2004" s="75"/>
      <c r="P2004" s="75"/>
      <c r="Q2004" s="75"/>
      <c r="R2004" s="79" t="s">
        <v>1875</v>
      </c>
      <c r="S2004" s="75">
        <v>400</v>
      </c>
      <c r="T2004" s="162" t="s">
        <v>1040</v>
      </c>
      <c r="U2004" s="162" t="s">
        <v>17</v>
      </c>
      <c r="V2004" s="162" t="s">
        <v>255</v>
      </c>
      <c r="W2004" s="86" t="s">
        <v>1407</v>
      </c>
      <c r="AB2004" s="162" t="str">
        <f>UPPER(LEFT(A2004,3)&amp;YEAR(H2004)&amp;MONTH(H2004)&amp;DAY((H2004))&amp;LEFT(U2004,2)&amp;LEFT(V2004,2)&amp;LEFT(W2004,2))</f>
        <v>SAM201728GRCH2E</v>
      </c>
      <c r="AC2004" s="162">
        <f>COUNTIF($AB$4:$AB$297,AB2004)</f>
        <v>0</v>
      </c>
      <c r="AD2004" s="162" t="str">
        <f>VLOOKUP(U2004,NIVEAUXADMIN!A:B,2,FALSE)</f>
        <v>HT08</v>
      </c>
      <c r="AE2004" s="162" t="str">
        <f>VLOOKUP(V2004,NIVEAUXADMIN!E:F,2,FALSE)</f>
        <v>HT08815</v>
      </c>
      <c r="AF2004" s="162" t="str">
        <f>VLOOKUP(W2004,NIVEAUXADMIN!I:J,2,FALSE)</f>
        <v>HT08815-02</v>
      </c>
      <c r="AG2004" s="162">
        <f>IF(SUMPRODUCT(($A$4:$A2004=A2004)*($V$4:$V2004=V2004))&gt;1,0,1)</f>
        <v>0</v>
      </c>
    </row>
    <row r="2005" spans="1:33" s="162" customFormat="1" ht="15" customHeight="1">
      <c r="A2005" s="162" t="s">
        <v>2714</v>
      </c>
      <c r="B2005" s="162" t="s">
        <v>2714</v>
      </c>
      <c r="C2005" s="162" t="s">
        <v>26</v>
      </c>
      <c r="E2005" s="162" t="s">
        <v>48</v>
      </c>
      <c r="F2005" s="162" t="s">
        <v>16</v>
      </c>
      <c r="G2005" s="162" t="str">
        <f>CHOOSE(MONTH(H2005), "Janvier", "Fevrier", "Mars", "Avril", "Mai", "Juin", "Juillet", "Aout", "Septembre", "Octobre", "Novembre", "Decembre")</f>
        <v>Fevrier</v>
      </c>
      <c r="H2005" s="153">
        <v>42774</v>
      </c>
      <c r="I2005" s="84" t="s">
        <v>1050</v>
      </c>
      <c r="J2005" s="162" t="s">
        <v>1029</v>
      </c>
      <c r="L2005" s="72"/>
      <c r="M2005" s="80" t="str">
        <f>IFERROR(VLOOKUP(K2005,REFERENCES!R:S,2,FALSE),"")</f>
        <v/>
      </c>
      <c r="N2005" s="154">
        <v>1050</v>
      </c>
      <c r="O2005" s="75"/>
      <c r="P2005" s="75"/>
      <c r="Q2005" s="75"/>
      <c r="R2005" s="79" t="s">
        <v>1875</v>
      </c>
      <c r="S2005" s="75">
        <v>300</v>
      </c>
      <c r="T2005" s="162" t="s">
        <v>1040</v>
      </c>
      <c r="U2005" s="162" t="s">
        <v>17</v>
      </c>
      <c r="V2005" s="162" t="s">
        <v>255</v>
      </c>
      <c r="W2005" s="86" t="s">
        <v>1407</v>
      </c>
      <c r="AB2005" s="162" t="str">
        <f>UPPER(LEFT(A2005,3)&amp;YEAR(H2005)&amp;MONTH(H2005)&amp;DAY((H2005))&amp;LEFT(U2005,2)&amp;LEFT(V2005,2)&amp;LEFT(W2005,2))</f>
        <v>SAM201728GRCH2E</v>
      </c>
      <c r="AC2005" s="162">
        <f>COUNTIF($AB$4:$AB$297,AB2005)</f>
        <v>0</v>
      </c>
      <c r="AD2005" s="162" t="str">
        <f>VLOOKUP(U2005,NIVEAUXADMIN!A:B,2,FALSE)</f>
        <v>HT08</v>
      </c>
      <c r="AE2005" s="162" t="str">
        <f>VLOOKUP(V2005,NIVEAUXADMIN!E:F,2,FALSE)</f>
        <v>HT08815</v>
      </c>
      <c r="AF2005" s="162" t="str">
        <f>VLOOKUP(W2005,NIVEAUXADMIN!I:J,2,FALSE)</f>
        <v>HT08815-02</v>
      </c>
      <c r="AG2005" s="162">
        <f>IF(SUMPRODUCT(($A$4:$A2005=A2005)*($V$4:$V2005=V2005))&gt;1,0,1)</f>
        <v>0</v>
      </c>
    </row>
    <row r="2006" spans="1:33" s="162" customFormat="1" ht="15" customHeight="1">
      <c r="A2006" s="162" t="s">
        <v>2714</v>
      </c>
      <c r="B2006" s="162" t="s">
        <v>2714</v>
      </c>
      <c r="C2006" s="162" t="s">
        <v>26</v>
      </c>
      <c r="E2006" s="162" t="s">
        <v>48</v>
      </c>
      <c r="F2006" s="162" t="s">
        <v>16</v>
      </c>
      <c r="G2006" s="162" t="str">
        <f>CHOOSE(MONTH(H2006), "Janvier", "Fevrier", "Mars", "Avril", "Mai", "Juin", "Juillet", "Aout", "Septembre", "Octobre", "Novembre", "Decembre")</f>
        <v>Fevrier</v>
      </c>
      <c r="H2006" s="153">
        <v>42774</v>
      </c>
      <c r="I2006" s="84" t="s">
        <v>1049</v>
      </c>
      <c r="J2006" s="162" t="s">
        <v>1053</v>
      </c>
      <c r="K2006" s="162" t="s">
        <v>1064</v>
      </c>
      <c r="L2006" s="72" t="s">
        <v>2720</v>
      </c>
      <c r="M2006" s="80" t="str">
        <f>IFERROR(VLOOKUP(K2006,REFERENCES!R:S,2,FALSE),"")</f>
        <v>Nombre</v>
      </c>
      <c r="N2006" s="154">
        <v>1050</v>
      </c>
      <c r="O2006" s="75"/>
      <c r="P2006" s="75"/>
      <c r="Q2006" s="75"/>
      <c r="R2006" s="79" t="s">
        <v>1875</v>
      </c>
      <c r="S2006" s="75">
        <v>300</v>
      </c>
      <c r="T2006" s="162" t="s">
        <v>1040</v>
      </c>
      <c r="U2006" s="162" t="s">
        <v>17</v>
      </c>
      <c r="V2006" s="162" t="s">
        <v>255</v>
      </c>
      <c r="W2006" s="86" t="s">
        <v>1407</v>
      </c>
      <c r="AB2006" s="162" t="str">
        <f>UPPER(LEFT(A2006,3)&amp;YEAR(H2006)&amp;MONTH(H2006)&amp;DAY((H2006))&amp;LEFT(U2006,2)&amp;LEFT(V2006,2)&amp;LEFT(W2006,2))</f>
        <v>SAM201728GRCH2E</v>
      </c>
      <c r="AC2006" s="162">
        <f>COUNTIF($AB$4:$AB$297,AB2006)</f>
        <v>0</v>
      </c>
      <c r="AD2006" s="162" t="str">
        <f>VLOOKUP(U2006,NIVEAUXADMIN!A:B,2,FALSE)</f>
        <v>HT08</v>
      </c>
      <c r="AE2006" s="162" t="str">
        <f>VLOOKUP(V2006,NIVEAUXADMIN!E:F,2,FALSE)</f>
        <v>HT08815</v>
      </c>
      <c r="AF2006" s="162" t="str">
        <f>VLOOKUP(W2006,NIVEAUXADMIN!I:J,2,FALSE)</f>
        <v>HT08815-02</v>
      </c>
      <c r="AG2006" s="162">
        <f>IF(SUMPRODUCT(($A$4:$A2006=A2006)*($V$4:$V2006=V2006))&gt;1,0,1)</f>
        <v>0</v>
      </c>
    </row>
    <row r="2007" spans="1:33" s="162" customFormat="1" ht="15" customHeight="1">
      <c r="A2007" s="162" t="s">
        <v>2714</v>
      </c>
      <c r="B2007" s="162" t="s">
        <v>2714</v>
      </c>
      <c r="C2007" s="162" t="s">
        <v>26</v>
      </c>
      <c r="E2007" s="162" t="s">
        <v>48</v>
      </c>
      <c r="F2007" s="162" t="s">
        <v>16</v>
      </c>
      <c r="G2007" s="162" t="str">
        <f>CHOOSE(MONTH(H2007), "Janvier", "Fevrier", "Mars", "Avril", "Mai", "Juin", "Juillet", "Aout", "Septembre", "Octobre", "Novembre", "Decembre")</f>
        <v>Fevrier</v>
      </c>
      <c r="H2007" s="153">
        <v>42774</v>
      </c>
      <c r="I2007" s="84" t="s">
        <v>1049</v>
      </c>
      <c r="J2007" s="162" t="s">
        <v>1053</v>
      </c>
      <c r="K2007" s="162" t="s">
        <v>1185</v>
      </c>
      <c r="L2007" s="72"/>
      <c r="M2007" s="80" t="str">
        <f>IFERROR(VLOOKUP(K2007,REFERENCES!R:S,2,FALSE),"")</f>
        <v>Nombre</v>
      </c>
      <c r="N2007" s="154">
        <v>210</v>
      </c>
      <c r="O2007" s="75"/>
      <c r="P2007" s="75"/>
      <c r="Q2007" s="75"/>
      <c r="R2007" s="79" t="s">
        <v>1875</v>
      </c>
      <c r="S2007" s="75">
        <v>300</v>
      </c>
      <c r="T2007" s="162" t="s">
        <v>1040</v>
      </c>
      <c r="U2007" s="162" t="s">
        <v>17</v>
      </c>
      <c r="V2007" s="162" t="s">
        <v>255</v>
      </c>
      <c r="W2007" s="86" t="s">
        <v>1407</v>
      </c>
      <c r="AB2007" s="162" t="str">
        <f>UPPER(LEFT(A2007,3)&amp;YEAR(H2007)&amp;MONTH(H2007)&amp;DAY((H2007))&amp;LEFT(U2007,2)&amp;LEFT(V2007,2)&amp;LEFT(W2007,2))</f>
        <v>SAM201728GRCH2E</v>
      </c>
      <c r="AC2007" s="162">
        <f>COUNTIF($AB$4:$AB$297,AB2007)</f>
        <v>0</v>
      </c>
      <c r="AD2007" s="162" t="str">
        <f>VLOOKUP(U2007,NIVEAUXADMIN!A:B,2,FALSE)</f>
        <v>HT08</v>
      </c>
      <c r="AE2007" s="162" t="str">
        <f>VLOOKUP(V2007,NIVEAUXADMIN!E:F,2,FALSE)</f>
        <v>HT08815</v>
      </c>
      <c r="AF2007" s="162" t="str">
        <f>VLOOKUP(W2007,NIVEAUXADMIN!I:J,2,FALSE)</f>
        <v>HT08815-02</v>
      </c>
      <c r="AG2007" s="162">
        <f>IF(SUMPRODUCT(($A$4:$A2007=A2007)*($V$4:$V2007=V2007))&gt;1,0,1)</f>
        <v>0</v>
      </c>
    </row>
    <row r="2008" spans="1:33" s="162" customFormat="1" ht="15" customHeight="1">
      <c r="A2008" s="162" t="s">
        <v>2714</v>
      </c>
      <c r="B2008" s="162" t="s">
        <v>2714</v>
      </c>
      <c r="C2008" s="162" t="s">
        <v>26</v>
      </c>
      <c r="E2008" s="162" t="s">
        <v>48</v>
      </c>
      <c r="F2008" s="162" t="s">
        <v>16</v>
      </c>
      <c r="G2008" s="162" t="str">
        <f>CHOOSE(MONTH(H2008), "Janvier", "Fevrier", "Mars", "Avril", "Mai", "Juin", "Juillet", "Aout", "Septembre", "Octobre", "Novembre", "Decembre")</f>
        <v>Fevrier</v>
      </c>
      <c r="H2008" s="153">
        <v>42775</v>
      </c>
      <c r="I2008" s="84" t="s">
        <v>1049</v>
      </c>
      <c r="J2008" s="162" t="s">
        <v>1053</v>
      </c>
      <c r="K2008" s="162" t="s">
        <v>1048</v>
      </c>
      <c r="L2008" s="72"/>
      <c r="M2008" s="80" t="str">
        <f>IFERROR(VLOOKUP(K2008,REFERENCES!R:S,2,FALSE),"")</f>
        <v>Nombre</v>
      </c>
      <c r="N2008" s="154">
        <v>700</v>
      </c>
      <c r="O2008" s="75"/>
      <c r="P2008" s="75"/>
      <c r="Q2008" s="75"/>
      <c r="R2008" s="79" t="s">
        <v>1875</v>
      </c>
      <c r="S2008" s="75">
        <v>700</v>
      </c>
      <c r="T2008" s="162" t="s">
        <v>1040</v>
      </c>
      <c r="U2008" s="162" t="s">
        <v>17</v>
      </c>
      <c r="V2008" s="162" t="s">
        <v>275</v>
      </c>
      <c r="W2008" s="86" t="s">
        <v>1522</v>
      </c>
      <c r="AB2008" s="162" t="str">
        <f>UPPER(LEFT(A2008,3)&amp;YEAR(H2008)&amp;MONTH(H2008)&amp;DAY((H2008))&amp;LEFT(U2008,2)&amp;LEFT(V2008,2)&amp;LEFT(W2008,2))</f>
        <v>SAM201729GRRO3E</v>
      </c>
      <c r="AC2008" s="162">
        <f>COUNTIF($AB$4:$AB$297,AB2008)</f>
        <v>0</v>
      </c>
      <c r="AD2008" s="162" t="str">
        <f>VLOOKUP(U2008,NIVEAUXADMIN!A:B,2,FALSE)</f>
        <v>HT08</v>
      </c>
      <c r="AE2008" s="162" t="str">
        <f>VLOOKUP(V2008,NIVEAUXADMIN!E:F,2,FALSE)</f>
        <v>HT08832</v>
      </c>
      <c r="AF2008" s="162" t="str">
        <f>VLOOKUP(W2008,NIVEAUXADMIN!I:J,2,FALSE)</f>
        <v>HT08832-03</v>
      </c>
      <c r="AG2008" s="162">
        <f>IF(SUMPRODUCT(($A$4:$A2008=A2008)*($V$4:$V2008=V2008))&gt;1,0,1)</f>
        <v>0</v>
      </c>
    </row>
    <row r="2009" spans="1:33" s="162" customFormat="1" ht="15" customHeight="1">
      <c r="A2009" s="162" t="s">
        <v>2714</v>
      </c>
      <c r="B2009" s="162" t="s">
        <v>2714</v>
      </c>
      <c r="C2009" s="162" t="s">
        <v>26</v>
      </c>
      <c r="E2009" s="162" t="s">
        <v>48</v>
      </c>
      <c r="F2009" s="162" t="s">
        <v>32</v>
      </c>
      <c r="G2009" s="162" t="str">
        <f>CHOOSE(MONTH(H2009), "Janvier", "Fevrier", "Mars", "Avril", "Mai", "Juin", "Juillet", "Aout", "Septembre", "Octobre", "Novembre", "Decembre")</f>
        <v>Fevrier</v>
      </c>
      <c r="H2009" s="153">
        <v>42775</v>
      </c>
      <c r="I2009" s="84" t="s">
        <v>1050</v>
      </c>
      <c r="J2009" s="162" t="s">
        <v>1029</v>
      </c>
      <c r="L2009" s="72"/>
      <c r="M2009" s="80" t="str">
        <f>IFERROR(VLOOKUP(K2009,REFERENCES!R:S,2,FALSE),"")</f>
        <v/>
      </c>
      <c r="N2009" s="154">
        <v>1250</v>
      </c>
      <c r="O2009" s="75"/>
      <c r="P2009" s="75"/>
      <c r="Q2009" s="75"/>
      <c r="R2009" s="79" t="s">
        <v>1875</v>
      </c>
      <c r="S2009" s="75">
        <v>1250</v>
      </c>
      <c r="T2009" s="162" t="s">
        <v>1040</v>
      </c>
      <c r="U2009" s="162" t="s">
        <v>17</v>
      </c>
      <c r="V2009" s="162" t="s">
        <v>275</v>
      </c>
      <c r="W2009" s="86" t="s">
        <v>1522</v>
      </c>
      <c r="AB2009" s="162" t="str">
        <f>UPPER(LEFT(A2009,3)&amp;YEAR(H2009)&amp;MONTH(H2009)&amp;DAY((H2009))&amp;LEFT(U2009,2)&amp;LEFT(V2009,2)&amp;LEFT(W2009,2))</f>
        <v>SAM201729GRRO3E</v>
      </c>
      <c r="AC2009" s="162">
        <f>COUNTIF($AB$4:$AB$297,AB2009)</f>
        <v>0</v>
      </c>
      <c r="AD2009" s="162" t="str">
        <f>VLOOKUP(U2009,NIVEAUXADMIN!A:B,2,FALSE)</f>
        <v>HT08</v>
      </c>
      <c r="AE2009" s="162" t="str">
        <f>VLOOKUP(V2009,NIVEAUXADMIN!E:F,2,FALSE)</f>
        <v>HT08832</v>
      </c>
      <c r="AF2009" s="162" t="str">
        <f>VLOOKUP(W2009,NIVEAUXADMIN!I:J,2,FALSE)</f>
        <v>HT08832-03</v>
      </c>
      <c r="AG2009" s="162">
        <f>IF(SUMPRODUCT(($A$4:$A2009=A2009)*($V$4:$V2009=V2009))&gt;1,0,1)</f>
        <v>0</v>
      </c>
    </row>
    <row r="2010" spans="1:33" s="162" customFormat="1" ht="15" customHeight="1">
      <c r="A2010" s="162" t="s">
        <v>2714</v>
      </c>
      <c r="B2010" s="162" t="s">
        <v>2714</v>
      </c>
      <c r="C2010" s="162" t="s">
        <v>26</v>
      </c>
      <c r="E2010" s="162" t="s">
        <v>48</v>
      </c>
      <c r="F2010" s="162" t="s">
        <v>32</v>
      </c>
      <c r="G2010" s="162" t="str">
        <f>CHOOSE(MONTH(H2010), "Janvier", "Fevrier", "Mars", "Avril", "Mai", "Juin", "Juillet", "Aout", "Septembre", "Octobre", "Novembre", "Decembre")</f>
        <v>Fevrier</v>
      </c>
      <c r="H2010" s="153">
        <v>42775</v>
      </c>
      <c r="I2010" s="84" t="s">
        <v>1049</v>
      </c>
      <c r="J2010" s="162" t="s">
        <v>1053</v>
      </c>
      <c r="K2010" s="162" t="s">
        <v>1064</v>
      </c>
      <c r="L2010" s="72" t="s">
        <v>2720</v>
      </c>
      <c r="M2010" s="80" t="str">
        <f>IFERROR(VLOOKUP(K2010,REFERENCES!R:S,2,FALSE),"")</f>
        <v>Nombre</v>
      </c>
      <c r="N2010" s="154">
        <v>1250</v>
      </c>
      <c r="O2010" s="75"/>
      <c r="P2010" s="75"/>
      <c r="Q2010" s="75"/>
      <c r="R2010" s="79" t="s">
        <v>1875</v>
      </c>
      <c r="S2010" s="75">
        <v>1250</v>
      </c>
      <c r="T2010" s="162" t="s">
        <v>1040</v>
      </c>
      <c r="U2010" s="162" t="s">
        <v>17</v>
      </c>
      <c r="V2010" s="162" t="s">
        <v>275</v>
      </c>
      <c r="W2010" s="86" t="s">
        <v>1522</v>
      </c>
      <c r="AB2010" s="162" t="str">
        <f>UPPER(LEFT(A2010,3)&amp;YEAR(H2010)&amp;MONTH(H2010)&amp;DAY((H2010))&amp;LEFT(U2010,2)&amp;LEFT(V2010,2)&amp;LEFT(W2010,2))</f>
        <v>SAM201729GRRO3E</v>
      </c>
      <c r="AC2010" s="162">
        <f>COUNTIF($AB$4:$AB$297,AB2010)</f>
        <v>0</v>
      </c>
      <c r="AD2010" s="162" t="str">
        <f>VLOOKUP(U2010,NIVEAUXADMIN!A:B,2,FALSE)</f>
        <v>HT08</v>
      </c>
      <c r="AE2010" s="162" t="str">
        <f>VLOOKUP(V2010,NIVEAUXADMIN!E:F,2,FALSE)</f>
        <v>HT08832</v>
      </c>
      <c r="AF2010" s="162" t="str">
        <f>VLOOKUP(W2010,NIVEAUXADMIN!I:J,2,FALSE)</f>
        <v>HT08832-03</v>
      </c>
      <c r="AG2010" s="162">
        <f>IF(SUMPRODUCT(($A$4:$A2010=A2010)*($V$4:$V2010=V2010))&gt;1,0,1)</f>
        <v>0</v>
      </c>
    </row>
    <row r="2011" spans="1:33" s="162" customFormat="1" ht="15" customHeight="1">
      <c r="A2011" s="162" t="s">
        <v>2714</v>
      </c>
      <c r="B2011" s="162" t="s">
        <v>2714</v>
      </c>
      <c r="C2011" s="162" t="s">
        <v>26</v>
      </c>
      <c r="E2011" s="162" t="s">
        <v>48</v>
      </c>
      <c r="F2011" s="162" t="s">
        <v>32</v>
      </c>
      <c r="G2011" s="162" t="str">
        <f>CHOOSE(MONTH(H2011), "Janvier", "Fevrier", "Mars", "Avril", "Mai", "Juin", "Juillet", "Aout", "Septembre", "Octobre", "Novembre", "Decembre")</f>
        <v>Fevrier</v>
      </c>
      <c r="H2011" s="153">
        <v>42775</v>
      </c>
      <c r="I2011" s="84" t="s">
        <v>1049</v>
      </c>
      <c r="J2011" s="162" t="s">
        <v>1053</v>
      </c>
      <c r="K2011" s="162" t="s">
        <v>1185</v>
      </c>
      <c r="L2011" s="72"/>
      <c r="M2011" s="80" t="str">
        <f>IFERROR(VLOOKUP(K2011,REFERENCES!R:S,2,FALSE),"")</f>
        <v>Nombre</v>
      </c>
      <c r="N2011" s="154">
        <v>250</v>
      </c>
      <c r="O2011" s="75"/>
      <c r="P2011" s="75"/>
      <c r="Q2011" s="75"/>
      <c r="R2011" s="79" t="s">
        <v>1875</v>
      </c>
      <c r="S2011" s="75">
        <v>1250</v>
      </c>
      <c r="T2011" s="162" t="s">
        <v>1040</v>
      </c>
      <c r="U2011" s="162" t="s">
        <v>17</v>
      </c>
      <c r="V2011" s="162" t="s">
        <v>275</v>
      </c>
      <c r="W2011" s="86" t="s">
        <v>1522</v>
      </c>
      <c r="AB2011" s="162" t="str">
        <f>UPPER(LEFT(A2011,3)&amp;YEAR(H2011)&amp;MONTH(H2011)&amp;DAY((H2011))&amp;LEFT(U2011,2)&amp;LEFT(V2011,2)&amp;LEFT(W2011,2))</f>
        <v>SAM201729GRRO3E</v>
      </c>
      <c r="AC2011" s="162">
        <f>COUNTIF($AB$4:$AB$297,AB2011)</f>
        <v>0</v>
      </c>
      <c r="AD2011" s="162" t="str">
        <f>VLOOKUP(U2011,NIVEAUXADMIN!A:B,2,FALSE)</f>
        <v>HT08</v>
      </c>
      <c r="AE2011" s="162" t="str">
        <f>VLOOKUP(V2011,NIVEAUXADMIN!E:F,2,FALSE)</f>
        <v>HT08832</v>
      </c>
      <c r="AF2011" s="162" t="str">
        <f>VLOOKUP(W2011,NIVEAUXADMIN!I:J,2,FALSE)</f>
        <v>HT08832-03</v>
      </c>
      <c r="AG2011" s="162">
        <f>IF(SUMPRODUCT(($A$4:$A2011=A2011)*($V$4:$V2011=V2011))&gt;1,0,1)</f>
        <v>0</v>
      </c>
    </row>
    <row r="2012" spans="1:33" s="162" customFormat="1" ht="15" customHeight="1">
      <c r="A2012" s="162" t="s">
        <v>2714</v>
      </c>
      <c r="B2012" s="162" t="s">
        <v>2714</v>
      </c>
      <c r="C2012" s="162" t="s">
        <v>26</v>
      </c>
      <c r="E2012" s="162" t="s">
        <v>48</v>
      </c>
      <c r="F2012" s="162" t="s">
        <v>16</v>
      </c>
      <c r="G2012" s="162" t="str">
        <f>CHOOSE(MONTH(H2012), "Janvier", "Fevrier", "Mars", "Avril", "Mai", "Juin", "Juillet", "Aout", "Septembre", "Octobre", "Novembre", "Decembre")</f>
        <v>Fevrier</v>
      </c>
      <c r="H2012" s="153">
        <v>42787</v>
      </c>
      <c r="I2012" s="84" t="s">
        <v>1049</v>
      </c>
      <c r="J2012" s="162" t="s">
        <v>1053</v>
      </c>
      <c r="K2012" s="162" t="s">
        <v>1064</v>
      </c>
      <c r="L2012" s="72"/>
      <c r="M2012" s="80" t="str">
        <f>IFERROR(VLOOKUP(K2012,REFERENCES!R:S,2,FALSE),"")</f>
        <v>Nombre</v>
      </c>
      <c r="N2012" s="154">
        <v>421</v>
      </c>
      <c r="O2012" s="75"/>
      <c r="P2012" s="75"/>
      <c r="Q2012" s="75"/>
      <c r="R2012" s="79" t="s">
        <v>1875</v>
      </c>
      <c r="S2012" s="75">
        <v>421</v>
      </c>
      <c r="T2012" s="162" t="s">
        <v>1040</v>
      </c>
      <c r="U2012" s="162" t="s">
        <v>17</v>
      </c>
      <c r="V2012" s="162" t="s">
        <v>269</v>
      </c>
      <c r="W2012" s="86" t="s">
        <v>1526</v>
      </c>
      <c r="X2012" s="162" t="s">
        <v>2616</v>
      </c>
      <c r="AB2012" s="162" t="str">
        <f>UPPER(LEFT(A2012,3)&amp;YEAR(H2012)&amp;MONTH(H2012)&amp;DAY((H2012))&amp;LEFT(U2012,2)&amp;LEFT(V2012,2)&amp;LEFT(W2012,2))</f>
        <v>SAM2017221GRMO3E</v>
      </c>
      <c r="AC2012" s="162">
        <f>COUNTIF($AB$4:$AB$297,AB2012)</f>
        <v>0</v>
      </c>
      <c r="AD2012" s="162" t="str">
        <f>VLOOKUP(U2012,NIVEAUXADMIN!A:B,2,FALSE)</f>
        <v>HT08</v>
      </c>
      <c r="AE2012" s="162" t="str">
        <f>VLOOKUP(V2012,NIVEAUXADMIN!E:F,2,FALSE)</f>
        <v>HT08814</v>
      </c>
      <c r="AF2012" s="162" t="str">
        <f>VLOOKUP(W2012,NIVEAUXADMIN!I:J,2,FALSE)</f>
        <v>HT08814-03</v>
      </c>
      <c r="AG2012" s="162">
        <f>IF(SUMPRODUCT(($A$4:$A2012=A2012)*($V$4:$V2012=V2012))&gt;1,0,1)</f>
        <v>0</v>
      </c>
    </row>
    <row r="2013" spans="1:33" s="162" customFormat="1" ht="15" customHeight="1">
      <c r="A2013" s="162" t="s">
        <v>2714</v>
      </c>
      <c r="B2013" s="162" t="s">
        <v>2714</v>
      </c>
      <c r="C2013" s="162" t="s">
        <v>26</v>
      </c>
      <c r="E2013" s="162" t="s">
        <v>48</v>
      </c>
      <c r="F2013" s="162" t="s">
        <v>16</v>
      </c>
      <c r="G2013" s="162" t="str">
        <f>CHOOSE(MONTH(H2013), "Janvier", "Fevrier", "Mars", "Avril", "Mai", "Juin", "Juillet", "Aout", "Septembre", "Octobre", "Novembre", "Decembre")</f>
        <v>Fevrier</v>
      </c>
      <c r="H2013" s="153">
        <v>42787</v>
      </c>
      <c r="I2013" s="84" t="s">
        <v>1049</v>
      </c>
      <c r="J2013" s="162" t="s">
        <v>1053</v>
      </c>
      <c r="K2013" s="162" t="s">
        <v>1185</v>
      </c>
      <c r="L2013" s="72"/>
      <c r="M2013" s="80" t="str">
        <f>IFERROR(VLOOKUP(K2013,REFERENCES!R:S,2,FALSE),"")</f>
        <v>Nombre</v>
      </c>
      <c r="N2013" s="154">
        <v>84</v>
      </c>
      <c r="O2013" s="75"/>
      <c r="P2013" s="75"/>
      <c r="Q2013" s="75"/>
      <c r="R2013" s="79" t="s">
        <v>1875</v>
      </c>
      <c r="S2013" s="75">
        <v>421</v>
      </c>
      <c r="T2013" s="162" t="s">
        <v>1040</v>
      </c>
      <c r="U2013" s="162" t="s">
        <v>17</v>
      </c>
      <c r="V2013" s="162" t="s">
        <v>275</v>
      </c>
      <c r="W2013" s="86" t="s">
        <v>1615</v>
      </c>
      <c r="AB2013" s="162" t="str">
        <f>UPPER(LEFT(A2013,3)&amp;YEAR(H2013)&amp;MONTH(H2013)&amp;DAY((H2013))&amp;LEFT(U2013,2)&amp;LEFT(V2013,2)&amp;LEFT(W2013,2))</f>
        <v>SAM2017221GRRO4E</v>
      </c>
      <c r="AC2013" s="162">
        <f>COUNTIF($AB$4:$AB$297,AB2013)</f>
        <v>0</v>
      </c>
      <c r="AD2013" s="162" t="str">
        <f>VLOOKUP(U2013,NIVEAUXADMIN!A:B,2,FALSE)</f>
        <v>HT08</v>
      </c>
      <c r="AE2013" s="162" t="str">
        <f>VLOOKUP(V2013,NIVEAUXADMIN!E:F,2,FALSE)</f>
        <v>HT08832</v>
      </c>
      <c r="AF2013" s="162" t="str">
        <f>VLOOKUP(W2013,NIVEAUXADMIN!I:J,2,FALSE)</f>
        <v>HT08832-04</v>
      </c>
      <c r="AG2013" s="162">
        <f>IF(SUMPRODUCT(($A$4:$A2013=A2013)*($V$4:$V2013=V2013))&gt;1,0,1)</f>
        <v>0</v>
      </c>
    </row>
    <row r="2014" spans="1:33" s="162" customFormat="1" ht="15" customHeight="1">
      <c r="A2014" s="162" t="s">
        <v>2714</v>
      </c>
      <c r="B2014" s="162" t="s">
        <v>2714</v>
      </c>
      <c r="C2014" s="162" t="s">
        <v>26</v>
      </c>
      <c r="E2014" s="162" t="s">
        <v>48</v>
      </c>
      <c r="F2014" s="162" t="s">
        <v>19</v>
      </c>
      <c r="G2014" s="162" t="str">
        <f>CHOOSE(MONTH(H2014), "Janvier", "Fevrier", "Mars", "Avril", "Mai", "Juin", "Juillet", "Aout", "Septembre", "Octobre", "Novembre", "Decembre")</f>
        <v>Mars</v>
      </c>
      <c r="H2014" s="153">
        <v>42804</v>
      </c>
      <c r="I2014" s="84" t="s">
        <v>1049</v>
      </c>
      <c r="J2014" s="162" t="s">
        <v>1053</v>
      </c>
      <c r="K2014" s="162" t="s">
        <v>1048</v>
      </c>
      <c r="L2014" s="72"/>
      <c r="M2014" s="80" t="str">
        <f>IFERROR(VLOOKUP(K2014,REFERENCES!R:S,2,FALSE),"")</f>
        <v>Nombre</v>
      </c>
      <c r="N2014" s="154">
        <v>200</v>
      </c>
      <c r="O2014" s="75"/>
      <c r="P2014" s="75"/>
      <c r="Q2014" s="75"/>
      <c r="R2014" s="79" t="s">
        <v>1875</v>
      </c>
      <c r="S2014" s="75">
        <v>200</v>
      </c>
      <c r="T2014" s="162" t="s">
        <v>1040</v>
      </c>
      <c r="U2014" s="162" t="s">
        <v>17</v>
      </c>
      <c r="V2014" s="162" t="s">
        <v>269</v>
      </c>
      <c r="W2014" s="86" t="s">
        <v>1526</v>
      </c>
      <c r="X2014" s="162" t="s">
        <v>2616</v>
      </c>
      <c r="AB2014" s="162" t="str">
        <f>UPPER(LEFT(A2014,3)&amp;YEAR(H2014)&amp;MONTH(H2014)&amp;DAY((H2014))&amp;LEFT(U2014,2)&amp;LEFT(V2014,2)&amp;LEFT(W2014,2))</f>
        <v>SAM2017310GRMO3E</v>
      </c>
      <c r="AC2014" s="162">
        <f>COUNTIF($AB$4:$AB$297,AB2014)</f>
        <v>0</v>
      </c>
      <c r="AD2014" s="162" t="str">
        <f>VLOOKUP(U2014,NIVEAUXADMIN!A:B,2,FALSE)</f>
        <v>HT08</v>
      </c>
      <c r="AE2014" s="162" t="str">
        <f>VLOOKUP(V2014,NIVEAUXADMIN!E:F,2,FALSE)</f>
        <v>HT08814</v>
      </c>
      <c r="AF2014" s="162" t="str">
        <f>VLOOKUP(W2014,NIVEAUXADMIN!I:J,2,FALSE)</f>
        <v>HT08814-03</v>
      </c>
      <c r="AG2014" s="162">
        <f>IF(SUMPRODUCT(($A$4:$A2014=A2014)*($V$4:$V2014=V2014))&gt;1,0,1)</f>
        <v>0</v>
      </c>
    </row>
    <row r="2015" spans="1:33" s="162" customFormat="1" ht="15" customHeight="1">
      <c r="A2015" s="162" t="s">
        <v>2714</v>
      </c>
      <c r="B2015" s="162" t="s">
        <v>2714</v>
      </c>
      <c r="C2015" s="162" t="s">
        <v>26</v>
      </c>
      <c r="E2015" s="162" t="s">
        <v>48</v>
      </c>
      <c r="F2015" s="162" t="s">
        <v>19</v>
      </c>
      <c r="G2015" s="162" t="str">
        <f>CHOOSE(MONTH(H2015), "Janvier", "Fevrier", "Mars", "Avril", "Mai", "Juin", "Juillet", "Aout", "Septembre", "Octobre", "Novembre", "Decembre")</f>
        <v>Mars</v>
      </c>
      <c r="H2015" s="153">
        <v>42804</v>
      </c>
      <c r="I2015" s="84" t="s">
        <v>1050</v>
      </c>
      <c r="J2015" s="162" t="s">
        <v>1029</v>
      </c>
      <c r="L2015" s="72"/>
      <c r="M2015" s="80" t="str">
        <f>IFERROR(VLOOKUP(K2015,REFERENCES!R:S,2,FALSE),"")</f>
        <v/>
      </c>
      <c r="N2015" s="154">
        <v>200</v>
      </c>
      <c r="O2015" s="75"/>
      <c r="P2015" s="75"/>
      <c r="Q2015" s="75"/>
      <c r="R2015" s="79" t="s">
        <v>1875</v>
      </c>
      <c r="S2015" s="75">
        <v>200</v>
      </c>
      <c r="T2015" s="162" t="s">
        <v>1040</v>
      </c>
      <c r="U2015" s="162" t="s">
        <v>17</v>
      </c>
      <c r="V2015" s="162" t="s">
        <v>269</v>
      </c>
      <c r="W2015" s="86" t="s">
        <v>1526</v>
      </c>
      <c r="X2015" s="162" t="s">
        <v>2616</v>
      </c>
      <c r="AB2015" s="162" t="str">
        <f>UPPER(LEFT(A2015,3)&amp;YEAR(H2015)&amp;MONTH(H2015)&amp;DAY((H2015))&amp;LEFT(U2015,2)&amp;LEFT(V2015,2)&amp;LEFT(W2015,2))</f>
        <v>SAM2017310GRMO3E</v>
      </c>
      <c r="AC2015" s="162">
        <f>COUNTIF($AB$4:$AB$297,AB2015)</f>
        <v>0</v>
      </c>
      <c r="AD2015" s="162" t="str">
        <f>VLOOKUP(U2015,NIVEAUXADMIN!A:B,2,FALSE)</f>
        <v>HT08</v>
      </c>
      <c r="AE2015" s="162" t="str">
        <f>VLOOKUP(V2015,NIVEAUXADMIN!E:F,2,FALSE)</f>
        <v>HT08814</v>
      </c>
      <c r="AF2015" s="162" t="str">
        <f>VLOOKUP(W2015,NIVEAUXADMIN!I:J,2,FALSE)</f>
        <v>HT08814-03</v>
      </c>
      <c r="AG2015" s="162">
        <f>IF(SUMPRODUCT(($A$4:$A2015=A2015)*($V$4:$V2015=V2015))&gt;1,0,1)</f>
        <v>0</v>
      </c>
    </row>
    <row r="2016" spans="1:33" s="162" customFormat="1" ht="15" customHeight="1">
      <c r="A2016" s="162" t="s">
        <v>2714</v>
      </c>
      <c r="B2016" s="162" t="s">
        <v>2714</v>
      </c>
      <c r="C2016" s="162" t="s">
        <v>26</v>
      </c>
      <c r="E2016" s="162" t="s">
        <v>48</v>
      </c>
      <c r="F2016" s="162" t="s">
        <v>19</v>
      </c>
      <c r="G2016" s="162" t="str">
        <f>CHOOSE(MONTH(H2016), "Janvier", "Fevrier", "Mars", "Avril", "Mai", "Juin", "Juillet", "Aout", "Septembre", "Octobre", "Novembre", "Decembre")</f>
        <v>Mars</v>
      </c>
      <c r="H2016" s="153">
        <v>42804</v>
      </c>
      <c r="I2016" s="84" t="s">
        <v>1049</v>
      </c>
      <c r="J2016" s="162" t="s">
        <v>1053</v>
      </c>
      <c r="K2016" s="162" t="s">
        <v>1064</v>
      </c>
      <c r="L2016" s="72" t="s">
        <v>2720</v>
      </c>
      <c r="M2016" s="80" t="str">
        <f>IFERROR(VLOOKUP(K2016,REFERENCES!R:S,2,FALSE),"")</f>
        <v>Nombre</v>
      </c>
      <c r="N2016" s="154">
        <v>200</v>
      </c>
      <c r="O2016" s="75"/>
      <c r="P2016" s="75"/>
      <c r="Q2016" s="75"/>
      <c r="R2016" s="79" t="s">
        <v>1875</v>
      </c>
      <c r="S2016" s="75">
        <v>200</v>
      </c>
      <c r="T2016" s="162" t="s">
        <v>1040</v>
      </c>
      <c r="U2016" s="162" t="s">
        <v>17</v>
      </c>
      <c r="V2016" s="162" t="s">
        <v>269</v>
      </c>
      <c r="W2016" s="86" t="s">
        <v>1526</v>
      </c>
      <c r="X2016" s="162" t="s">
        <v>2616</v>
      </c>
      <c r="AB2016" s="162" t="str">
        <f>UPPER(LEFT(A2016,3)&amp;YEAR(H2016)&amp;MONTH(H2016)&amp;DAY((H2016))&amp;LEFT(U2016,2)&amp;LEFT(V2016,2)&amp;LEFT(W2016,2))</f>
        <v>SAM2017310GRMO3E</v>
      </c>
      <c r="AC2016" s="162">
        <f>COUNTIF($AB$4:$AB$297,AB2016)</f>
        <v>0</v>
      </c>
      <c r="AD2016" s="162" t="str">
        <f>VLOOKUP(U2016,NIVEAUXADMIN!A:B,2,FALSE)</f>
        <v>HT08</v>
      </c>
      <c r="AE2016" s="162" t="str">
        <f>VLOOKUP(V2016,NIVEAUXADMIN!E:F,2,FALSE)</f>
        <v>HT08814</v>
      </c>
      <c r="AF2016" s="162" t="str">
        <f>VLOOKUP(W2016,NIVEAUXADMIN!I:J,2,FALSE)</f>
        <v>HT08814-03</v>
      </c>
      <c r="AG2016" s="162">
        <f>IF(SUMPRODUCT(($A$4:$A2016=A2016)*($V$4:$V2016=V2016))&gt;1,0,1)</f>
        <v>0</v>
      </c>
    </row>
    <row r="2017" spans="1:33" s="162" customFormat="1" ht="15" customHeight="1">
      <c r="A2017" s="162" t="s">
        <v>2714</v>
      </c>
      <c r="B2017" s="162" t="s">
        <v>2714</v>
      </c>
      <c r="C2017" s="162" t="s">
        <v>26</v>
      </c>
      <c r="E2017" s="162" t="s">
        <v>48</v>
      </c>
      <c r="F2017" s="162" t="s">
        <v>19</v>
      </c>
      <c r="G2017" s="162" t="str">
        <f>CHOOSE(MONTH(H2017), "Janvier", "Fevrier", "Mars", "Avril", "Mai", "Juin", "Juillet", "Aout", "Septembre", "Octobre", "Novembre", "Decembre")</f>
        <v>Mars</v>
      </c>
      <c r="H2017" s="153">
        <v>42804</v>
      </c>
      <c r="I2017" s="84" t="s">
        <v>1049</v>
      </c>
      <c r="J2017" s="162" t="s">
        <v>1053</v>
      </c>
      <c r="K2017" s="162" t="s">
        <v>1185</v>
      </c>
      <c r="L2017" s="72"/>
      <c r="M2017" s="80" t="str">
        <f>IFERROR(VLOOKUP(K2017,REFERENCES!R:S,2,FALSE),"")</f>
        <v>Nombre</v>
      </c>
      <c r="N2017" s="154">
        <v>40</v>
      </c>
      <c r="O2017" s="75"/>
      <c r="P2017" s="75"/>
      <c r="Q2017" s="75"/>
      <c r="R2017" s="79" t="s">
        <v>1875</v>
      </c>
      <c r="S2017" s="75">
        <v>200</v>
      </c>
      <c r="T2017" s="162" t="s">
        <v>1040</v>
      </c>
      <c r="U2017" s="162" t="s">
        <v>17</v>
      </c>
      <c r="V2017" s="162" t="s">
        <v>269</v>
      </c>
      <c r="W2017" s="86" t="s">
        <v>1526</v>
      </c>
      <c r="X2017" s="162" t="s">
        <v>2616</v>
      </c>
      <c r="AB2017" s="162" t="str">
        <f>UPPER(LEFT(A2017,3)&amp;YEAR(H2017)&amp;MONTH(H2017)&amp;DAY((H2017))&amp;LEFT(U2017,2)&amp;LEFT(V2017,2)&amp;LEFT(W2017,2))</f>
        <v>SAM2017310GRMO3E</v>
      </c>
      <c r="AC2017" s="162">
        <f>COUNTIF($AB$4:$AB$297,AB2017)</f>
        <v>0</v>
      </c>
      <c r="AD2017" s="162" t="str">
        <f>VLOOKUP(U2017,NIVEAUXADMIN!A:B,2,FALSE)</f>
        <v>HT08</v>
      </c>
      <c r="AE2017" s="162" t="str">
        <f>VLOOKUP(V2017,NIVEAUXADMIN!E:F,2,FALSE)</f>
        <v>HT08814</v>
      </c>
      <c r="AF2017" s="162" t="str">
        <f>VLOOKUP(W2017,NIVEAUXADMIN!I:J,2,FALSE)</f>
        <v>HT08814-03</v>
      </c>
      <c r="AG2017" s="162">
        <f>IF(SUMPRODUCT(($A$4:$A2017=A2017)*($V$4:$V2017=V2017))&gt;1,0,1)</f>
        <v>0</v>
      </c>
    </row>
    <row r="2018" spans="1:33" s="162" customFormat="1" ht="15" customHeight="1">
      <c r="A2018" s="162" t="s">
        <v>2714</v>
      </c>
      <c r="B2018" s="162" t="s">
        <v>2714</v>
      </c>
      <c r="C2018" s="162" t="s">
        <v>26</v>
      </c>
      <c r="E2018" s="162" t="s">
        <v>48</v>
      </c>
      <c r="F2018" s="162" t="s">
        <v>19</v>
      </c>
      <c r="G2018" s="162" t="str">
        <f>CHOOSE(MONTH(H2018), "Janvier", "Fevrier", "Mars", "Avril", "Mai", "Juin", "Juillet", "Aout", "Septembre", "Octobre", "Novembre", "Decembre")</f>
        <v>Mars</v>
      </c>
      <c r="H2018" s="153">
        <v>42811</v>
      </c>
      <c r="I2018" s="84" t="s">
        <v>1049</v>
      </c>
      <c r="J2018" s="162" t="s">
        <v>1053</v>
      </c>
      <c r="K2018" s="162" t="s">
        <v>1048</v>
      </c>
      <c r="L2018" s="72"/>
      <c r="M2018" s="80" t="str">
        <f>IFERROR(VLOOKUP(K2018,REFERENCES!R:S,2,FALSE),"")</f>
        <v>Nombre</v>
      </c>
      <c r="N2018" s="154">
        <v>1500</v>
      </c>
      <c r="O2018" s="75"/>
      <c r="P2018" s="75"/>
      <c r="Q2018" s="75"/>
      <c r="R2018" s="79" t="s">
        <v>1875</v>
      </c>
      <c r="S2018" s="75">
        <v>1500</v>
      </c>
      <c r="T2018" s="162" t="s">
        <v>1040</v>
      </c>
      <c r="U2018" s="162" t="s">
        <v>17</v>
      </c>
      <c r="V2018" s="162" t="s">
        <v>275</v>
      </c>
      <c r="W2018" s="86" t="s">
        <v>1615</v>
      </c>
      <c r="AB2018" s="162" t="str">
        <f>UPPER(LEFT(A2018,3)&amp;YEAR(H2018)&amp;MONTH(H2018)&amp;DAY((H2018))&amp;LEFT(U2018,2)&amp;LEFT(V2018,2)&amp;LEFT(W2018,2))</f>
        <v>SAM2017317GRRO4E</v>
      </c>
      <c r="AC2018" s="162">
        <f>COUNTIF($AB$4:$AB$297,AB2018)</f>
        <v>0</v>
      </c>
      <c r="AD2018" s="162" t="str">
        <f>VLOOKUP(U2018,NIVEAUXADMIN!A:B,2,FALSE)</f>
        <v>HT08</v>
      </c>
      <c r="AE2018" s="162" t="str">
        <f>VLOOKUP(V2018,NIVEAUXADMIN!E:F,2,FALSE)</f>
        <v>HT08832</v>
      </c>
      <c r="AF2018" s="162" t="str">
        <f>VLOOKUP(W2018,NIVEAUXADMIN!I:J,2,FALSE)</f>
        <v>HT08832-04</v>
      </c>
      <c r="AG2018" s="162">
        <f>IF(SUMPRODUCT(($A$4:$A2018=A2018)*($V$4:$V2018=V2018))&gt;1,0,1)</f>
        <v>0</v>
      </c>
    </row>
    <row r="2019" spans="1:33" s="162" customFormat="1" ht="15" customHeight="1">
      <c r="A2019" s="162" t="s">
        <v>2714</v>
      </c>
      <c r="B2019" s="162" t="s">
        <v>2714</v>
      </c>
      <c r="C2019" s="162" t="s">
        <v>26</v>
      </c>
      <c r="E2019" s="162" t="s">
        <v>48</v>
      </c>
      <c r="F2019" s="162" t="s">
        <v>19</v>
      </c>
      <c r="G2019" s="162" t="str">
        <f>CHOOSE(MONTH(H2019), "Janvier", "Fevrier", "Mars", "Avril", "Mai", "Juin", "Juillet", "Aout", "Septembre", "Octobre", "Novembre", "Decembre")</f>
        <v>Mars</v>
      </c>
      <c r="H2019" s="153">
        <v>42811</v>
      </c>
      <c r="I2019" s="84" t="s">
        <v>1050</v>
      </c>
      <c r="J2019" s="162" t="s">
        <v>1029</v>
      </c>
      <c r="L2019" s="72"/>
      <c r="M2019" s="80" t="str">
        <f>IFERROR(VLOOKUP(K2019,REFERENCES!R:S,2,FALSE),"")</f>
        <v/>
      </c>
      <c r="N2019" s="154">
        <v>1500</v>
      </c>
      <c r="O2019" s="75"/>
      <c r="P2019" s="75"/>
      <c r="Q2019" s="75"/>
      <c r="R2019" s="79" t="s">
        <v>1875</v>
      </c>
      <c r="S2019" s="75">
        <v>1500</v>
      </c>
      <c r="T2019" s="162" t="s">
        <v>1040</v>
      </c>
      <c r="U2019" s="162" t="s">
        <v>17</v>
      </c>
      <c r="V2019" s="162" t="s">
        <v>275</v>
      </c>
      <c r="W2019" s="86" t="s">
        <v>1615</v>
      </c>
      <c r="AB2019" s="162" t="str">
        <f>UPPER(LEFT(A2019,3)&amp;YEAR(H2019)&amp;MONTH(H2019)&amp;DAY((H2019))&amp;LEFT(U2019,2)&amp;LEFT(V2019,2)&amp;LEFT(W2019,2))</f>
        <v>SAM2017317GRRO4E</v>
      </c>
      <c r="AC2019" s="162">
        <f>COUNTIF($AB$4:$AB$297,AB2019)</f>
        <v>0</v>
      </c>
      <c r="AD2019" s="162" t="str">
        <f>VLOOKUP(U2019,NIVEAUXADMIN!A:B,2,FALSE)</f>
        <v>HT08</v>
      </c>
      <c r="AE2019" s="162" t="str">
        <f>VLOOKUP(V2019,NIVEAUXADMIN!E:F,2,FALSE)</f>
        <v>HT08832</v>
      </c>
      <c r="AF2019" s="162" t="str">
        <f>VLOOKUP(W2019,NIVEAUXADMIN!I:J,2,FALSE)</f>
        <v>HT08832-04</v>
      </c>
      <c r="AG2019" s="162">
        <f>IF(SUMPRODUCT(($A$4:$A2019=A2019)*($V$4:$V2019=V2019))&gt;1,0,1)</f>
        <v>0</v>
      </c>
    </row>
    <row r="2020" spans="1:33" s="162" customFormat="1" ht="15" customHeight="1">
      <c r="A2020" s="162" t="s">
        <v>2714</v>
      </c>
      <c r="B2020" s="162" t="s">
        <v>2714</v>
      </c>
      <c r="C2020" s="162" t="s">
        <v>26</v>
      </c>
      <c r="E2020" s="162" t="s">
        <v>48</v>
      </c>
      <c r="F2020" s="162" t="s">
        <v>19</v>
      </c>
      <c r="G2020" s="162" t="str">
        <f>CHOOSE(MONTH(H2020), "Janvier", "Fevrier", "Mars", "Avril", "Mai", "Juin", "Juillet", "Aout", "Septembre", "Octobre", "Novembre", "Decembre")</f>
        <v>Mars</v>
      </c>
      <c r="H2020" s="153">
        <v>42811</v>
      </c>
      <c r="I2020" s="84" t="s">
        <v>1049</v>
      </c>
      <c r="J2020" s="162" t="s">
        <v>1053</v>
      </c>
      <c r="K2020" s="162" t="s">
        <v>1064</v>
      </c>
      <c r="L2020" s="72" t="s">
        <v>2720</v>
      </c>
      <c r="M2020" s="80" t="str">
        <f>IFERROR(VLOOKUP(K2020,REFERENCES!R:S,2,FALSE),"")</f>
        <v>Nombre</v>
      </c>
      <c r="N2020" s="154">
        <v>1500</v>
      </c>
      <c r="O2020" s="75"/>
      <c r="P2020" s="75"/>
      <c r="Q2020" s="75"/>
      <c r="R2020" s="79" t="s">
        <v>1875</v>
      </c>
      <c r="S2020" s="75">
        <v>1500</v>
      </c>
      <c r="T2020" s="162" t="s">
        <v>1040</v>
      </c>
      <c r="U2020" s="162" t="s">
        <v>17</v>
      </c>
      <c r="V2020" s="162" t="s">
        <v>275</v>
      </c>
      <c r="W2020" s="86" t="s">
        <v>1615</v>
      </c>
      <c r="AB2020" s="162" t="str">
        <f>UPPER(LEFT(A2020,3)&amp;YEAR(H2020)&amp;MONTH(H2020)&amp;DAY((H2020))&amp;LEFT(U2020,2)&amp;LEFT(V2020,2)&amp;LEFT(W2020,2))</f>
        <v>SAM2017317GRRO4E</v>
      </c>
      <c r="AC2020" s="162">
        <f>COUNTIF($AB$4:$AB$297,AB2020)</f>
        <v>0</v>
      </c>
      <c r="AD2020" s="162" t="str">
        <f>VLOOKUP(U2020,NIVEAUXADMIN!A:B,2,FALSE)</f>
        <v>HT08</v>
      </c>
      <c r="AE2020" s="162" t="str">
        <f>VLOOKUP(V2020,NIVEAUXADMIN!E:F,2,FALSE)</f>
        <v>HT08832</v>
      </c>
      <c r="AF2020" s="162" t="str">
        <f>VLOOKUP(W2020,NIVEAUXADMIN!I:J,2,FALSE)</f>
        <v>HT08832-04</v>
      </c>
      <c r="AG2020" s="162">
        <f>IF(SUMPRODUCT(($A$4:$A2020=A2020)*($V$4:$V2020=V2020))&gt;1,0,1)</f>
        <v>0</v>
      </c>
    </row>
    <row r="2021" spans="1:33" s="162" customFormat="1" ht="15" customHeight="1">
      <c r="A2021" s="162" t="s">
        <v>2714</v>
      </c>
      <c r="B2021" s="162" t="s">
        <v>2714</v>
      </c>
      <c r="C2021" s="162" t="s">
        <v>26</v>
      </c>
      <c r="E2021" s="162" t="s">
        <v>48</v>
      </c>
      <c r="F2021" s="162" t="s">
        <v>19</v>
      </c>
      <c r="G2021" s="162" t="str">
        <f>CHOOSE(MONTH(H2021), "Janvier", "Fevrier", "Mars", "Avril", "Mai", "Juin", "Juillet", "Aout", "Septembre", "Octobre", "Novembre", "Decembre")</f>
        <v>Mars</v>
      </c>
      <c r="H2021" s="153">
        <v>42811</v>
      </c>
      <c r="I2021" s="84" t="s">
        <v>1049</v>
      </c>
      <c r="J2021" s="162" t="s">
        <v>1053</v>
      </c>
      <c r="K2021" s="162" t="s">
        <v>1185</v>
      </c>
      <c r="L2021" s="72"/>
      <c r="M2021" s="80" t="str">
        <f>IFERROR(VLOOKUP(K2021,REFERENCES!R:S,2,FALSE),"")</f>
        <v>Nombre</v>
      </c>
      <c r="N2021" s="154">
        <v>300</v>
      </c>
      <c r="O2021" s="75"/>
      <c r="P2021" s="75"/>
      <c r="Q2021" s="75"/>
      <c r="R2021" s="79" t="s">
        <v>1875</v>
      </c>
      <c r="S2021" s="75">
        <v>1500</v>
      </c>
      <c r="T2021" s="162" t="s">
        <v>1040</v>
      </c>
      <c r="U2021" s="162" t="s">
        <v>17</v>
      </c>
      <c r="V2021" s="162" t="s">
        <v>275</v>
      </c>
      <c r="W2021" s="86" t="s">
        <v>1615</v>
      </c>
      <c r="AB2021" s="162" t="str">
        <f>UPPER(LEFT(A2021,3)&amp;YEAR(H2021)&amp;MONTH(H2021)&amp;DAY((H2021))&amp;LEFT(U2021,2)&amp;LEFT(V2021,2)&amp;LEFT(W2021,2))</f>
        <v>SAM2017317GRRO4E</v>
      </c>
      <c r="AC2021" s="162">
        <f>COUNTIF($AB$4:$AB$297,AB2021)</f>
        <v>0</v>
      </c>
      <c r="AD2021" s="162" t="str">
        <f>VLOOKUP(U2021,NIVEAUXADMIN!A:B,2,FALSE)</f>
        <v>HT08</v>
      </c>
      <c r="AE2021" s="162" t="str">
        <f>VLOOKUP(V2021,NIVEAUXADMIN!E:F,2,FALSE)</f>
        <v>HT08832</v>
      </c>
      <c r="AF2021" s="162" t="str">
        <f>VLOOKUP(W2021,NIVEAUXADMIN!I:J,2,FALSE)</f>
        <v>HT08832-04</v>
      </c>
      <c r="AG2021" s="162">
        <f>IF(SUMPRODUCT(($A$4:$A2021=A2021)*($V$4:$V2021=V2021))&gt;1,0,1)</f>
        <v>0</v>
      </c>
    </row>
    <row r="2022" spans="1:33" s="162" customFormat="1" ht="15" customHeight="1">
      <c r="A2022" s="162" t="s">
        <v>2714</v>
      </c>
      <c r="B2022" s="162" t="s">
        <v>2714</v>
      </c>
      <c r="C2022" s="162" t="s">
        <v>26</v>
      </c>
      <c r="F2022" s="162" t="s">
        <v>16</v>
      </c>
      <c r="G2022" s="162" t="str">
        <f>CHOOSE(MONTH(H2022), "Janvier", "Fevrier", "Mars", "Avril", "Mai", "Juin", "Juillet", "Aout", "Septembre", "Octobre", "Novembre", "Decembre")</f>
        <v>Mars</v>
      </c>
      <c r="H2022" s="153">
        <v>42798</v>
      </c>
      <c r="I2022" s="84" t="s">
        <v>1049</v>
      </c>
      <c r="J2022" s="162" t="s">
        <v>1053</v>
      </c>
      <c r="K2022" s="162" t="s">
        <v>1064</v>
      </c>
      <c r="L2022" s="72" t="s">
        <v>2879</v>
      </c>
      <c r="M2022" s="80" t="str">
        <f>IFERROR(VLOOKUP(K2022,REFERENCES!R:S,2,FALSE),"")</f>
        <v>Nombre</v>
      </c>
      <c r="N2022" s="154">
        <v>302</v>
      </c>
      <c r="O2022" s="75"/>
      <c r="P2022" s="75"/>
      <c r="Q2022" s="75"/>
      <c r="R2022" s="79" t="s">
        <v>1875</v>
      </c>
      <c r="S2022" s="75">
        <v>302</v>
      </c>
      <c r="U2022" s="162" t="s">
        <v>17</v>
      </c>
      <c r="V2022" s="162" t="s">
        <v>255</v>
      </c>
      <c r="W2022" s="86" t="s">
        <v>1407</v>
      </c>
      <c r="AB2022" s="162" t="str">
        <f>UPPER(LEFT(A2022,3)&amp;YEAR(H2022)&amp;MONTH(H2022)&amp;DAY((H2022))&amp;LEFT(U2022,2)&amp;LEFT(V2022,2)&amp;LEFT(W2022,2))</f>
        <v>SAM201734GRCH2E</v>
      </c>
      <c r="AC2022" s="162">
        <f>COUNTIF($AB$4:$AB$297,AB2022)</f>
        <v>0</v>
      </c>
      <c r="AD2022" s="162" t="str">
        <f>VLOOKUP(U2022,NIVEAUXADMIN!A:B,2,FALSE)</f>
        <v>HT08</v>
      </c>
      <c r="AE2022" s="162" t="str">
        <f>VLOOKUP(V2022,NIVEAUXADMIN!E:F,2,FALSE)</f>
        <v>HT08815</v>
      </c>
      <c r="AF2022" s="162" t="str">
        <f>VLOOKUP(W2022,NIVEAUXADMIN!I:J,2,FALSE)</f>
        <v>HT08815-02</v>
      </c>
      <c r="AG2022" s="162">
        <f>IF(SUMPRODUCT(($A$4:$A2022=A2022)*($V$4:$V2022=V2022))&gt;1,0,1)</f>
        <v>0</v>
      </c>
    </row>
    <row r="2023" spans="1:33" s="162" customFormat="1" ht="15" customHeight="1">
      <c r="A2023" s="162" t="s">
        <v>2714</v>
      </c>
      <c r="B2023" s="162" t="s">
        <v>2714</v>
      </c>
      <c r="C2023" s="162" t="s">
        <v>26</v>
      </c>
      <c r="F2023" s="162" t="s">
        <v>16</v>
      </c>
      <c r="G2023" s="162" t="str">
        <f>CHOOSE(MONTH(H2023), "Janvier", "Fevrier", "Mars", "Avril", "Mai", "Juin", "Juillet", "Aout", "Septembre", "Octobre", "Novembre", "Decembre")</f>
        <v>Mars</v>
      </c>
      <c r="H2023" s="153">
        <v>42798</v>
      </c>
      <c r="I2023" s="84" t="s">
        <v>1049</v>
      </c>
      <c r="J2023" s="162" t="s">
        <v>1053</v>
      </c>
      <c r="K2023" s="162" t="s">
        <v>1185</v>
      </c>
      <c r="L2023" s="72"/>
      <c r="M2023" s="80" t="str">
        <f>IFERROR(VLOOKUP(K2023,REFERENCES!R:S,2,FALSE),"")</f>
        <v>Nombre</v>
      </c>
      <c r="N2023" s="154">
        <v>60</v>
      </c>
      <c r="O2023" s="75"/>
      <c r="P2023" s="75"/>
      <c r="Q2023" s="75"/>
      <c r="R2023" s="79" t="s">
        <v>1875</v>
      </c>
      <c r="S2023" s="75">
        <v>302</v>
      </c>
      <c r="U2023" s="162" t="s">
        <v>17</v>
      </c>
      <c r="V2023" s="162" t="s">
        <v>255</v>
      </c>
      <c r="W2023" s="86" t="s">
        <v>1407</v>
      </c>
      <c r="AB2023" s="162" t="str">
        <f>UPPER(LEFT(A2023,3)&amp;YEAR(H2023)&amp;MONTH(H2023)&amp;DAY((H2023))&amp;LEFT(U2023,2)&amp;LEFT(V2023,2)&amp;LEFT(W2023,2))</f>
        <v>SAM201734GRCH2E</v>
      </c>
      <c r="AC2023" s="162">
        <f>COUNTIF($AB$4:$AB$297,AB2023)</f>
        <v>0</v>
      </c>
      <c r="AD2023" s="162" t="str">
        <f>VLOOKUP(U2023,NIVEAUXADMIN!A:B,2,FALSE)</f>
        <v>HT08</v>
      </c>
      <c r="AE2023" s="162" t="str">
        <f>VLOOKUP(V2023,NIVEAUXADMIN!E:F,2,FALSE)</f>
        <v>HT08815</v>
      </c>
      <c r="AF2023" s="162" t="str">
        <f>VLOOKUP(W2023,NIVEAUXADMIN!I:J,2,FALSE)</f>
        <v>HT08815-02</v>
      </c>
      <c r="AG2023" s="162">
        <f>IF(SUMPRODUCT(($A$4:$A2023=A2023)*($V$4:$V2023=V2023))&gt;1,0,1)</f>
        <v>0</v>
      </c>
    </row>
    <row r="2024" spans="1:33" s="162" customFormat="1" ht="15" customHeight="1">
      <c r="A2024" s="162" t="s">
        <v>2714</v>
      </c>
      <c r="B2024" s="162" t="s">
        <v>2714</v>
      </c>
      <c r="C2024" s="162" t="s">
        <v>26</v>
      </c>
      <c r="F2024" s="162" t="s">
        <v>16</v>
      </c>
      <c r="G2024" s="162" t="str">
        <f>CHOOSE(MONTH(H2024), "Janvier", "Fevrier", "Mars", "Avril", "Mai", "Juin", "Juillet", "Aout", "Septembre", "Octobre", "Novembre", "Decembre")</f>
        <v>Mars</v>
      </c>
      <c r="H2024" s="153">
        <v>42803</v>
      </c>
      <c r="I2024" s="84" t="s">
        <v>1049</v>
      </c>
      <c r="J2024" s="162" t="s">
        <v>1053</v>
      </c>
      <c r="K2024" s="162" t="s">
        <v>1064</v>
      </c>
      <c r="L2024" s="72" t="s">
        <v>2879</v>
      </c>
      <c r="M2024" s="80" t="str">
        <f>IFERROR(VLOOKUP(K2024,REFERENCES!R:S,2,FALSE),"")</f>
        <v>Nombre</v>
      </c>
      <c r="N2024" s="154">
        <v>400</v>
      </c>
      <c r="O2024" s="75"/>
      <c r="P2024" s="75"/>
      <c r="Q2024" s="75"/>
      <c r="R2024" s="79" t="s">
        <v>1875</v>
      </c>
      <c r="S2024" s="75">
        <v>400</v>
      </c>
      <c r="U2024" s="162" t="s">
        <v>17</v>
      </c>
      <c r="V2024" s="162" t="s">
        <v>275</v>
      </c>
      <c r="W2024" s="86" t="s">
        <v>1409</v>
      </c>
      <c r="AB2024" s="162" t="str">
        <f>UPPER(LEFT(A2024,3)&amp;YEAR(H2024)&amp;MONTH(H2024)&amp;DAY((H2024))&amp;LEFT(U2024,2)&amp;LEFT(V2024,2)&amp;LEFT(W2024,2))</f>
        <v>SAM201739GRRO2E</v>
      </c>
      <c r="AC2024" s="162">
        <f>COUNTIF($AB$4:$AB$297,AB2024)</f>
        <v>0</v>
      </c>
      <c r="AD2024" s="162" t="str">
        <f>VLOOKUP(U2024,NIVEAUXADMIN!A:B,2,FALSE)</f>
        <v>HT08</v>
      </c>
      <c r="AE2024" s="162" t="str">
        <f>VLOOKUP(V2024,NIVEAUXADMIN!E:F,2,FALSE)</f>
        <v>HT08832</v>
      </c>
      <c r="AF2024" s="162" t="str">
        <f>VLOOKUP(W2024,NIVEAUXADMIN!I:J,2,FALSE)</f>
        <v>HT08832-02</v>
      </c>
      <c r="AG2024" s="162">
        <f>IF(SUMPRODUCT(($A$4:$A2024=A2024)*($V$4:$V2024=V2024))&gt;1,0,1)</f>
        <v>0</v>
      </c>
    </row>
    <row r="2025" spans="1:33" s="162" customFormat="1" ht="15" customHeight="1">
      <c r="A2025" s="162" t="s">
        <v>2714</v>
      </c>
      <c r="B2025" s="162" t="s">
        <v>2714</v>
      </c>
      <c r="C2025" s="162" t="s">
        <v>26</v>
      </c>
      <c r="F2025" s="162" t="s">
        <v>16</v>
      </c>
      <c r="G2025" s="162" t="str">
        <f>CHOOSE(MONTH(H2025), "Janvier", "Fevrier", "Mars", "Avril", "Mai", "Juin", "Juillet", "Aout", "Septembre", "Octobre", "Novembre", "Decembre")</f>
        <v>Mars</v>
      </c>
      <c r="H2025" s="153">
        <v>42803</v>
      </c>
      <c r="I2025" s="84" t="s">
        <v>1049</v>
      </c>
      <c r="J2025" s="162" t="s">
        <v>1053</v>
      </c>
      <c r="K2025" s="162" t="s">
        <v>1185</v>
      </c>
      <c r="L2025" s="72"/>
      <c r="M2025" s="80" t="str">
        <f>IFERROR(VLOOKUP(K2025,REFERENCES!R:S,2,FALSE),"")</f>
        <v>Nombre</v>
      </c>
      <c r="N2025" s="154">
        <v>80</v>
      </c>
      <c r="O2025" s="75"/>
      <c r="P2025" s="75"/>
      <c r="Q2025" s="75"/>
      <c r="R2025" s="79" t="s">
        <v>1875</v>
      </c>
      <c r="S2025" s="75">
        <v>400</v>
      </c>
      <c r="U2025" s="162" t="s">
        <v>17</v>
      </c>
      <c r="V2025" s="162" t="s">
        <v>275</v>
      </c>
      <c r="W2025" s="86" t="s">
        <v>1409</v>
      </c>
      <c r="AB2025" s="162" t="str">
        <f>UPPER(LEFT(A2025,3)&amp;YEAR(H2025)&amp;MONTH(H2025)&amp;DAY((H2025))&amp;LEFT(U2025,2)&amp;LEFT(V2025,2)&amp;LEFT(W2025,2))</f>
        <v>SAM201739GRRO2E</v>
      </c>
      <c r="AC2025" s="162">
        <f>COUNTIF($AB$4:$AB$297,AB2025)</f>
        <v>0</v>
      </c>
      <c r="AD2025" s="162" t="str">
        <f>VLOOKUP(U2025,NIVEAUXADMIN!A:B,2,FALSE)</f>
        <v>HT08</v>
      </c>
      <c r="AE2025" s="162" t="str">
        <f>VLOOKUP(V2025,NIVEAUXADMIN!E:F,2,FALSE)</f>
        <v>HT08832</v>
      </c>
      <c r="AF2025" s="162" t="str">
        <f>VLOOKUP(W2025,NIVEAUXADMIN!I:J,2,FALSE)</f>
        <v>HT08832-02</v>
      </c>
      <c r="AG2025" s="162">
        <f>IF(SUMPRODUCT(($A$4:$A2025=A2025)*($V$4:$V2025=V2025))&gt;1,0,1)</f>
        <v>0</v>
      </c>
    </row>
    <row r="2026" spans="1:33" s="162" customFormat="1" ht="15" customHeight="1">
      <c r="A2026" s="162" t="s">
        <v>2715</v>
      </c>
      <c r="B2026" s="162" t="s">
        <v>2715</v>
      </c>
      <c r="C2026" s="162" t="s">
        <v>26</v>
      </c>
      <c r="E2026" s="162" t="s">
        <v>48</v>
      </c>
      <c r="F2026" s="162" t="s">
        <v>16</v>
      </c>
      <c r="G2026" s="162" t="str">
        <f>CHOOSE(MONTH(H2026), "Janvier", "Fevrier", "Mars", "Avril", "Mai", "Juin", "Juillet", "Aout", "Septembre", "Octobre", "Novembre", "Decembre")</f>
        <v>Octobre</v>
      </c>
      <c r="H2026" s="153">
        <v>42672</v>
      </c>
      <c r="I2026" s="84" t="s">
        <v>1049</v>
      </c>
      <c r="J2026" s="162" t="s">
        <v>1053</v>
      </c>
      <c r="K2026" s="162" t="s">
        <v>1064</v>
      </c>
      <c r="L2026" s="72" t="s">
        <v>1814</v>
      </c>
      <c r="M2026" s="80" t="str">
        <f>IFERROR(VLOOKUP(K2026,REFERENCES!R:S,2,FALSE),"")</f>
        <v>Nombre</v>
      </c>
      <c r="N2026" s="154">
        <v>200</v>
      </c>
      <c r="O2026" s="75">
        <v>1000</v>
      </c>
      <c r="P2026" s="75"/>
      <c r="Q2026" s="75"/>
      <c r="R2026" s="79">
        <v>1400</v>
      </c>
      <c r="S2026" s="75">
        <v>200</v>
      </c>
      <c r="T2026" s="162" t="s">
        <v>30</v>
      </c>
      <c r="U2026" s="162" t="s">
        <v>17</v>
      </c>
      <c r="V2026" s="162" t="s">
        <v>248</v>
      </c>
      <c r="W2026" s="86" t="s">
        <v>1622</v>
      </c>
      <c r="X2026" s="162" t="s">
        <v>1817</v>
      </c>
      <c r="Y2026" s="162" t="s">
        <v>1035</v>
      </c>
      <c r="Z2026" s="162" t="s">
        <v>1069</v>
      </c>
      <c r="AA2026" s="162" t="s">
        <v>1816</v>
      </c>
      <c r="AB2026" s="162" t="str">
        <f>UPPER(LEFT(A2026,3)&amp;YEAR(H2026)&amp;MONTH(H2026)&amp;DAY((H2026))&amp;LEFT(U2026,2)&amp;LEFT(V2026,2)&amp;LEFT(W2026,2))</f>
        <v>SAV20161029GRBE4È</v>
      </c>
      <c r="AC2026" s="162">
        <f>COUNTIF($AB$4:$AB$297,AB2026)</f>
        <v>0</v>
      </c>
      <c r="AD2026" s="162" t="str">
        <f>VLOOKUP(U2026,NIVEAUXADMIN!A:B,2,FALSE)</f>
        <v>HT08</v>
      </c>
      <c r="AE2026" s="162" t="str">
        <f>VLOOKUP(V2026,NIVEAUXADMIN!E:F,2,FALSE)</f>
        <v>HT08833</v>
      </c>
      <c r="AF2026" s="162" t="str">
        <f>VLOOKUP(W2026,NIVEAUXADMIN!I:J,2,FALSE)</f>
        <v>HT08833-01</v>
      </c>
      <c r="AG2026" s="162">
        <f>IF(SUMPRODUCT(($A$4:$A2026=A2026)*($V$4:$V2026=V2026))&gt;1,0,1)</f>
        <v>1</v>
      </c>
    </row>
    <row r="2027" spans="1:33" s="162" customFormat="1" ht="15" customHeight="1">
      <c r="A2027" s="162" t="s">
        <v>2715</v>
      </c>
      <c r="B2027" s="162" t="s">
        <v>2715</v>
      </c>
      <c r="C2027" s="162" t="s">
        <v>26</v>
      </c>
      <c r="E2027" s="162" t="s">
        <v>48</v>
      </c>
      <c r="F2027" s="162" t="s">
        <v>16</v>
      </c>
      <c r="G2027" s="162" t="str">
        <f>CHOOSE(MONTH(H2027), "Janvier", "Fevrier", "Mars", "Avril", "Mai", "Juin", "Juillet", "Aout", "Septembre", "Octobre", "Novembre", "Decembre")</f>
        <v>Octobre</v>
      </c>
      <c r="H2027" s="153">
        <v>42674</v>
      </c>
      <c r="I2027" s="84" t="s">
        <v>1049</v>
      </c>
      <c r="J2027" s="162" t="s">
        <v>1053</v>
      </c>
      <c r="K2027" s="162" t="s">
        <v>1064</v>
      </c>
      <c r="L2027" s="72" t="s">
        <v>1814</v>
      </c>
      <c r="M2027" s="80" t="str">
        <f>IFERROR(VLOOKUP(K2027,REFERENCES!R:S,2,FALSE),"")</f>
        <v>Nombre</v>
      </c>
      <c r="N2027" s="154">
        <v>300</v>
      </c>
      <c r="O2027" s="75">
        <v>1500</v>
      </c>
      <c r="P2027" s="75"/>
      <c r="Q2027" s="75"/>
      <c r="R2027" s="79">
        <v>2100</v>
      </c>
      <c r="S2027" s="75">
        <v>300</v>
      </c>
      <c r="T2027" s="162" t="s">
        <v>30</v>
      </c>
      <c r="U2027" s="162" t="s">
        <v>17</v>
      </c>
      <c r="V2027" s="162" t="s">
        <v>248</v>
      </c>
      <c r="W2027" s="86"/>
      <c r="X2027" s="162" t="s">
        <v>1818</v>
      </c>
      <c r="Y2027" s="162" t="s">
        <v>1035</v>
      </c>
      <c r="Z2027" s="162" t="s">
        <v>1069</v>
      </c>
      <c r="AA2027" s="162" t="s">
        <v>1816</v>
      </c>
      <c r="AB2027" s="162" t="str">
        <f>UPPER(LEFT(A2027,3)&amp;YEAR(H2027)&amp;MONTH(H2027)&amp;DAY((H2027))&amp;LEFT(U2027,2)&amp;LEFT(V2027,2)&amp;LEFT(W2027,2))</f>
        <v>SAV20161031GRBE</v>
      </c>
      <c r="AC2027" s="162">
        <f>COUNTIF($AB$4:$AB$297,AB2027)</f>
        <v>0</v>
      </c>
      <c r="AD2027" s="162" t="str">
        <f>VLOOKUP(U2027,NIVEAUXADMIN!A:B,2,FALSE)</f>
        <v>HT08</v>
      </c>
      <c r="AE2027" s="162" t="str">
        <f>VLOOKUP(V2027,NIVEAUXADMIN!E:F,2,FALSE)</f>
        <v>HT08833</v>
      </c>
      <c r="AF2027" s="162" t="e">
        <f>VLOOKUP(W2027,NIVEAUXADMIN!I:J,2,FALSE)</f>
        <v>#N/A</v>
      </c>
      <c r="AG2027" s="162">
        <f>IF(SUMPRODUCT(($A$4:$A2027=A2027)*($V$4:$V2027=V2027))&gt;1,0,1)</f>
        <v>0</v>
      </c>
    </row>
    <row r="2028" spans="1:33" s="162" customFormat="1" ht="15" customHeight="1">
      <c r="A2028" s="162" t="s">
        <v>2715</v>
      </c>
      <c r="B2028" s="162" t="s">
        <v>2715</v>
      </c>
      <c r="C2028" s="162" t="s">
        <v>26</v>
      </c>
      <c r="E2028" s="162" t="s">
        <v>48</v>
      </c>
      <c r="F2028" s="162" t="s">
        <v>16</v>
      </c>
      <c r="G2028" s="162" t="str">
        <f>CHOOSE(MONTH(H2028), "Janvier", "Fevrier", "Mars", "Avril", "Mai", "Juin", "Juillet", "Aout", "Septembre", "Octobre", "Novembre", "Decembre")</f>
        <v>Novembre</v>
      </c>
      <c r="H2028" s="153">
        <v>42675</v>
      </c>
      <c r="I2028" s="84" t="s">
        <v>1049</v>
      </c>
      <c r="J2028" s="162" t="s">
        <v>1053</v>
      </c>
      <c r="K2028" s="162" t="s">
        <v>1064</v>
      </c>
      <c r="L2028" s="72" t="s">
        <v>1814</v>
      </c>
      <c r="M2028" s="80" t="str">
        <f>IFERROR(VLOOKUP(K2028,REFERENCES!R:S,2,FALSE),"")</f>
        <v>Nombre</v>
      </c>
      <c r="N2028" s="154">
        <v>300</v>
      </c>
      <c r="O2028" s="75">
        <v>1500</v>
      </c>
      <c r="P2028" s="75"/>
      <c r="Q2028" s="75"/>
      <c r="R2028" s="79">
        <v>2100</v>
      </c>
      <c r="S2028" s="75">
        <v>300</v>
      </c>
      <c r="T2028" s="162" t="s">
        <v>30</v>
      </c>
      <c r="U2028" s="162" t="s">
        <v>17</v>
      </c>
      <c r="V2028" s="162" t="s">
        <v>248</v>
      </c>
      <c r="W2028" s="86" t="s">
        <v>1622</v>
      </c>
      <c r="X2028" s="162" t="s">
        <v>1815</v>
      </c>
      <c r="Y2028" s="162" t="s">
        <v>1036</v>
      </c>
      <c r="Z2028" s="162" t="s">
        <v>1069</v>
      </c>
      <c r="AA2028" s="162" t="s">
        <v>1816</v>
      </c>
      <c r="AB2028" s="162" t="str">
        <f>UPPER(LEFT(A2028,3)&amp;YEAR(H2028)&amp;MONTH(H2028)&amp;DAY((H2028))&amp;LEFT(U2028,2)&amp;LEFT(V2028,2)&amp;LEFT(W2028,2))</f>
        <v>SAV2016111GRBE4È</v>
      </c>
      <c r="AC2028" s="162">
        <f>COUNTIF($AB$4:$AB$297,AB2028)</f>
        <v>0</v>
      </c>
      <c r="AD2028" s="162" t="str">
        <f>VLOOKUP(U2028,NIVEAUXADMIN!A:B,2,FALSE)</f>
        <v>HT08</v>
      </c>
      <c r="AE2028" s="162" t="str">
        <f>VLOOKUP(V2028,NIVEAUXADMIN!E:F,2,FALSE)</f>
        <v>HT08833</v>
      </c>
      <c r="AF2028" s="162" t="str">
        <f>VLOOKUP(W2028,NIVEAUXADMIN!I:J,2,FALSE)</f>
        <v>HT08833-01</v>
      </c>
      <c r="AG2028" s="162">
        <f>IF(SUMPRODUCT(($A$4:$A2028=A2028)*($V$4:$V2028=V2028))&gt;1,0,1)</f>
        <v>0</v>
      </c>
    </row>
    <row r="2029" spans="1:33" s="162" customFormat="1" ht="15" customHeight="1">
      <c r="A2029" s="162" t="s">
        <v>2715</v>
      </c>
      <c r="B2029" s="162" t="s">
        <v>2715</v>
      </c>
      <c r="C2029" s="162" t="s">
        <v>26</v>
      </c>
      <c r="E2029" s="162" t="s">
        <v>48</v>
      </c>
      <c r="F2029" s="162" t="s">
        <v>16</v>
      </c>
      <c r="G2029" s="162" t="str">
        <f>CHOOSE(MONTH(H2029), "Janvier", "Fevrier", "Mars", "Avril", "Mai", "Juin", "Juillet", "Aout", "Septembre", "Octobre", "Novembre", "Decembre")</f>
        <v>Novembre</v>
      </c>
      <c r="H2029" s="153">
        <v>42676</v>
      </c>
      <c r="I2029" s="84" t="s">
        <v>1049</v>
      </c>
      <c r="J2029" s="162" t="s">
        <v>1053</v>
      </c>
      <c r="K2029" s="162" t="s">
        <v>1064</v>
      </c>
      <c r="L2029" s="72" t="s">
        <v>1814</v>
      </c>
      <c r="M2029" s="80" t="str">
        <f>IFERROR(VLOOKUP(K2029,REFERENCES!R:S,2,FALSE),"")</f>
        <v>Nombre</v>
      </c>
      <c r="N2029" s="154">
        <v>450</v>
      </c>
      <c r="O2029" s="75">
        <v>2250</v>
      </c>
      <c r="P2029" s="75"/>
      <c r="Q2029" s="75"/>
      <c r="R2029" s="79">
        <v>3150</v>
      </c>
      <c r="S2029" s="75">
        <v>450</v>
      </c>
      <c r="T2029" s="162" t="s">
        <v>30</v>
      </c>
      <c r="U2029" s="162" t="s">
        <v>17</v>
      </c>
      <c r="V2029" s="162" t="s">
        <v>248</v>
      </c>
      <c r="W2029" s="86" t="s">
        <v>1493</v>
      </c>
      <c r="X2029" s="162" t="s">
        <v>1820</v>
      </c>
      <c r="Y2029" s="162" t="s">
        <v>1035</v>
      </c>
      <c r="Z2029" s="162" t="s">
        <v>1069</v>
      </c>
      <c r="AA2029" s="162" t="s">
        <v>1816</v>
      </c>
      <c r="AB2029" s="162" t="str">
        <f>UPPER(LEFT(A2029,3)&amp;YEAR(H2029)&amp;MONTH(H2029)&amp;DAY((H2029))&amp;LEFT(U2029,2)&amp;LEFT(V2029,2)&amp;LEFT(W2029,2))</f>
        <v>SAV2016112GRBE2È</v>
      </c>
      <c r="AC2029" s="162">
        <f>COUNTIF($AB$4:$AB$297,AB2029)</f>
        <v>0</v>
      </c>
      <c r="AD2029" s="162" t="str">
        <f>VLOOKUP(U2029,NIVEAUXADMIN!A:B,2,FALSE)</f>
        <v>HT08</v>
      </c>
      <c r="AE2029" s="162" t="str">
        <f>VLOOKUP(V2029,NIVEAUXADMIN!E:F,2,FALSE)</f>
        <v>HT08833</v>
      </c>
      <c r="AF2029" s="162" t="str">
        <f>VLOOKUP(W2029,NIVEAUXADMIN!I:J,2,FALSE)</f>
        <v>HT08833-03</v>
      </c>
      <c r="AG2029" s="162">
        <f>IF(SUMPRODUCT(($A$4:$A2029=A2029)*($V$4:$V2029=V2029))&gt;1,0,1)</f>
        <v>0</v>
      </c>
    </row>
    <row r="2030" spans="1:33" s="162" customFormat="1" ht="15" customHeight="1">
      <c r="A2030" s="162" t="s">
        <v>2715</v>
      </c>
      <c r="B2030" s="162" t="s">
        <v>2715</v>
      </c>
      <c r="C2030" s="162" t="s">
        <v>26</v>
      </c>
      <c r="E2030" s="162" t="s">
        <v>48</v>
      </c>
      <c r="F2030" s="162" t="s">
        <v>16</v>
      </c>
      <c r="G2030" s="162" t="str">
        <f>CHOOSE(MONTH(H2030), "Janvier", "Fevrier", "Mars", "Avril", "Mai", "Juin", "Juillet", "Aout", "Septembre", "Octobre", "Novembre", "Decembre")</f>
        <v>Novembre</v>
      </c>
      <c r="H2030" s="153">
        <v>42678</v>
      </c>
      <c r="I2030" s="84" t="s">
        <v>1049</v>
      </c>
      <c r="J2030" s="162" t="s">
        <v>1053</v>
      </c>
      <c r="K2030" s="162" t="s">
        <v>1064</v>
      </c>
      <c r="L2030" s="72" t="s">
        <v>1814</v>
      </c>
      <c r="M2030" s="80" t="str">
        <f>IFERROR(VLOOKUP(K2030,REFERENCES!R:S,2,FALSE),"")</f>
        <v>Nombre</v>
      </c>
      <c r="N2030" s="154">
        <v>300</v>
      </c>
      <c r="O2030" s="75">
        <v>1500</v>
      </c>
      <c r="P2030" s="75"/>
      <c r="Q2030" s="75"/>
      <c r="R2030" s="79">
        <v>2100</v>
      </c>
      <c r="S2030" s="75">
        <v>300</v>
      </c>
      <c r="T2030" s="162" t="s">
        <v>30</v>
      </c>
      <c r="U2030" s="162" t="s">
        <v>17</v>
      </c>
      <c r="V2030" s="162" t="s">
        <v>248</v>
      </c>
      <c r="W2030" s="86" t="s">
        <v>1493</v>
      </c>
      <c r="X2030" s="162" t="s">
        <v>415</v>
      </c>
      <c r="Y2030" s="162" t="s">
        <v>1035</v>
      </c>
      <c r="Z2030" s="162" t="s">
        <v>1069</v>
      </c>
      <c r="AA2030" s="162" t="s">
        <v>1816</v>
      </c>
      <c r="AB2030" s="162" t="str">
        <f>UPPER(LEFT(A2030,3)&amp;YEAR(H2030)&amp;MONTH(H2030)&amp;DAY((H2030))&amp;LEFT(U2030,2)&amp;LEFT(V2030,2)&amp;LEFT(W2030,2))</f>
        <v>SAV2016114GRBE2È</v>
      </c>
      <c r="AC2030" s="162">
        <f>COUNTIF($AB$4:$AB$297,AB2030)</f>
        <v>0</v>
      </c>
      <c r="AD2030" s="162" t="str">
        <f>VLOOKUP(U2030,NIVEAUXADMIN!A:B,2,FALSE)</f>
        <v>HT08</v>
      </c>
      <c r="AE2030" s="162" t="str">
        <f>VLOOKUP(V2030,NIVEAUXADMIN!E:F,2,FALSE)</f>
        <v>HT08833</v>
      </c>
      <c r="AF2030" s="162" t="str">
        <f>VLOOKUP(W2030,NIVEAUXADMIN!I:J,2,FALSE)</f>
        <v>HT08833-03</v>
      </c>
      <c r="AG2030" s="162">
        <f>IF(SUMPRODUCT(($A$4:$A2030=A2030)*($V$4:$V2030=V2030))&gt;1,0,1)</f>
        <v>0</v>
      </c>
    </row>
    <row r="2031" spans="1:33" s="162" customFormat="1" ht="15" customHeight="1">
      <c r="A2031" s="162" t="s">
        <v>2715</v>
      </c>
      <c r="B2031" s="162" t="s">
        <v>2715</v>
      </c>
      <c r="C2031" s="162" t="s">
        <v>26</v>
      </c>
      <c r="E2031" s="162" t="s">
        <v>48</v>
      </c>
      <c r="F2031" s="162" t="s">
        <v>16</v>
      </c>
      <c r="G2031" s="162" t="str">
        <f>CHOOSE(MONTH(H2031), "Janvier", "Fevrier", "Mars", "Avril", "Mai", "Juin", "Juillet", "Aout", "Septembre", "Octobre", "Novembre", "Decembre")</f>
        <v>Novembre</v>
      </c>
      <c r="H2031" s="153">
        <v>42688</v>
      </c>
      <c r="I2031" s="84" t="s">
        <v>1049</v>
      </c>
      <c r="J2031" s="162" t="s">
        <v>1053</v>
      </c>
      <c r="K2031" s="162" t="s">
        <v>1064</v>
      </c>
      <c r="L2031" s="72" t="s">
        <v>1814</v>
      </c>
      <c r="M2031" s="80" t="str">
        <f>IFERROR(VLOOKUP(K2031,REFERENCES!R:S,2,FALSE),"")</f>
        <v>Nombre</v>
      </c>
      <c r="N2031" s="154">
        <v>550</v>
      </c>
      <c r="O2031" s="75">
        <v>2750</v>
      </c>
      <c r="P2031" s="75"/>
      <c r="Q2031" s="75"/>
      <c r="R2031" s="79">
        <v>3850</v>
      </c>
      <c r="S2031" s="75">
        <v>550</v>
      </c>
      <c r="T2031" s="162" t="s">
        <v>30</v>
      </c>
      <c r="U2031" s="162" t="s">
        <v>20</v>
      </c>
      <c r="V2031" s="162" t="s">
        <v>554</v>
      </c>
      <c r="W2031" s="86" t="s">
        <v>1432</v>
      </c>
      <c r="X2031" s="162" t="s">
        <v>1822</v>
      </c>
      <c r="Y2031" s="162" t="s">
        <v>1035</v>
      </c>
      <c r="Z2031" s="162" t="s">
        <v>1069</v>
      </c>
      <c r="AA2031" s="162" t="s">
        <v>1816</v>
      </c>
      <c r="AB2031" s="162" t="str">
        <f>UPPER(LEFT(A2031,3)&amp;YEAR(H2031)&amp;MONTH(H2031)&amp;DAY((H2031))&amp;LEFT(U2031,2)&amp;LEFT(V2031,2)&amp;LEFT(W2031,2))</f>
        <v>SAV20161114SUTO2È</v>
      </c>
      <c r="AC2031" s="162">
        <f>COUNTIF($AB$4:$AB$297,AB2031)</f>
        <v>0</v>
      </c>
      <c r="AD2031" s="162" t="str">
        <f>VLOOKUP(U2031,NIVEAUXADMIN!A:B,2,FALSE)</f>
        <v>HT07</v>
      </c>
      <c r="AE2031" s="162" t="str">
        <f>VLOOKUP(V2031,NIVEAUXADMIN!E:F,2,FALSE)</f>
        <v>HT07712</v>
      </c>
      <c r="AF2031" s="162" t="str">
        <f>VLOOKUP(W2031,NIVEAUXADMIN!I:J,2,FALSE)</f>
        <v>HT07712-02</v>
      </c>
      <c r="AG2031" s="162">
        <f>IF(SUMPRODUCT(($A$4:$A2031=A2031)*($V$4:$V2031=V2031))&gt;1,0,1)</f>
        <v>1</v>
      </c>
    </row>
    <row r="2032" spans="1:33" s="162" customFormat="1" ht="15" customHeight="1">
      <c r="A2032" s="162" t="s">
        <v>2715</v>
      </c>
      <c r="B2032" s="162" t="s">
        <v>2715</v>
      </c>
      <c r="C2032" s="162" t="s">
        <v>26</v>
      </c>
      <c r="E2032" s="162" t="s">
        <v>48</v>
      </c>
      <c r="F2032" s="162" t="s">
        <v>16</v>
      </c>
      <c r="G2032" s="162" t="str">
        <f>CHOOSE(MONTH(H2032), "Janvier", "Fevrier", "Mars", "Avril", "Mai", "Juin", "Juillet", "Aout", "Septembre", "Octobre", "Novembre", "Decembre")</f>
        <v>Novembre</v>
      </c>
      <c r="H2032" s="153">
        <v>42698</v>
      </c>
      <c r="I2032" s="84" t="s">
        <v>1049</v>
      </c>
      <c r="J2032" s="162" t="s">
        <v>1053</v>
      </c>
      <c r="K2032" s="162" t="s">
        <v>1064</v>
      </c>
      <c r="L2032" s="72" t="s">
        <v>1814</v>
      </c>
      <c r="M2032" s="80" t="str">
        <f>IFERROR(VLOOKUP(K2032,REFERENCES!R:S,2,FALSE),"")</f>
        <v>Nombre</v>
      </c>
      <c r="N2032" s="154">
        <v>210</v>
      </c>
      <c r="O2032" s="75">
        <v>1050</v>
      </c>
      <c r="P2032" s="75"/>
      <c r="Q2032" s="75"/>
      <c r="R2032" s="79">
        <v>1470</v>
      </c>
      <c r="S2032" s="75">
        <v>210</v>
      </c>
      <c r="T2032" s="162" t="s">
        <v>30</v>
      </c>
      <c r="U2032" s="162" t="s">
        <v>20</v>
      </c>
      <c r="V2032" s="162" t="s">
        <v>554</v>
      </c>
      <c r="W2032" s="86" t="s">
        <v>1432</v>
      </c>
      <c r="X2032" s="162" t="s">
        <v>1821</v>
      </c>
      <c r="Y2032" s="162" t="s">
        <v>1035</v>
      </c>
      <c r="Z2032" s="162" t="s">
        <v>1069</v>
      </c>
      <c r="AA2032" s="162" t="s">
        <v>1816</v>
      </c>
      <c r="AB2032" s="162" t="str">
        <f>UPPER(LEFT(A2032,3)&amp;YEAR(H2032)&amp;MONTH(H2032)&amp;DAY((H2032))&amp;LEFT(U2032,2)&amp;LEFT(V2032,2)&amp;LEFT(W2032,2))</f>
        <v>SAV20161124SUTO2È</v>
      </c>
      <c r="AC2032" s="162">
        <f>COUNTIF($AB$4:$AB$297,AB2032)</f>
        <v>0</v>
      </c>
      <c r="AD2032" s="162" t="str">
        <f>VLOOKUP(U2032,NIVEAUXADMIN!A:B,2,FALSE)</f>
        <v>HT07</v>
      </c>
      <c r="AE2032" s="162" t="str">
        <f>VLOOKUP(V2032,NIVEAUXADMIN!E:F,2,FALSE)</f>
        <v>HT07712</v>
      </c>
      <c r="AF2032" s="162" t="str">
        <f>VLOOKUP(W2032,NIVEAUXADMIN!I:J,2,FALSE)</f>
        <v>HT07712-02</v>
      </c>
      <c r="AG2032" s="162">
        <f>IF(SUMPRODUCT(($A$4:$A2032=A2032)*($V$4:$V2032=V2032))&gt;1,0,1)</f>
        <v>0</v>
      </c>
    </row>
    <row r="2033" spans="1:33" s="162" customFormat="1" ht="15" customHeight="1">
      <c r="A2033" s="162" t="s">
        <v>2715</v>
      </c>
      <c r="B2033" s="162" t="s">
        <v>2715</v>
      </c>
      <c r="C2033" s="162" t="s">
        <v>26</v>
      </c>
      <c r="E2033" s="162" t="s">
        <v>48</v>
      </c>
      <c r="F2033" s="162" t="s">
        <v>16</v>
      </c>
      <c r="G2033" s="162" t="str">
        <f>CHOOSE(MONTH(H2033), "Janvier", "Fevrier", "Mars", "Avril", "Mai", "Juin", "Juillet", "Aout", "Septembre", "Octobre", "Novembre", "Decembre")</f>
        <v>Novembre</v>
      </c>
      <c r="H2033" s="153">
        <v>42698</v>
      </c>
      <c r="I2033" s="84" t="s">
        <v>1049</v>
      </c>
      <c r="J2033" s="162" t="s">
        <v>1053</v>
      </c>
      <c r="K2033" s="162" t="s">
        <v>1064</v>
      </c>
      <c r="L2033" s="72" t="s">
        <v>1814</v>
      </c>
      <c r="M2033" s="80" t="str">
        <f>IFERROR(VLOOKUP(K2033,REFERENCES!R:S,2,FALSE),"")</f>
        <v>Nombre</v>
      </c>
      <c r="N2033" s="154">
        <v>250</v>
      </c>
      <c r="O2033" s="75">
        <v>1250</v>
      </c>
      <c r="P2033" s="75"/>
      <c r="Q2033" s="75"/>
      <c r="R2033" s="79">
        <v>1750</v>
      </c>
      <c r="S2033" s="75">
        <v>250</v>
      </c>
      <c r="T2033" s="162" t="s">
        <v>30</v>
      </c>
      <c r="U2033" s="162" t="s">
        <v>20</v>
      </c>
      <c r="V2033" s="162" t="s">
        <v>554</v>
      </c>
      <c r="W2033" s="86" t="s">
        <v>1432</v>
      </c>
      <c r="X2033" s="162" t="s">
        <v>1823</v>
      </c>
      <c r="Y2033" s="162" t="s">
        <v>1035</v>
      </c>
      <c r="Z2033" s="162" t="s">
        <v>1069</v>
      </c>
      <c r="AA2033" s="162" t="s">
        <v>1816</v>
      </c>
      <c r="AB2033" s="162" t="str">
        <f>UPPER(LEFT(A2033,3)&amp;YEAR(H2033)&amp;MONTH(H2033)&amp;DAY((H2033))&amp;LEFT(U2033,2)&amp;LEFT(V2033,2)&amp;LEFT(W2033,2))</f>
        <v>SAV20161124SUTO2È</v>
      </c>
      <c r="AC2033" s="162">
        <f>COUNTIF($AB$4:$AB$297,AB2033)</f>
        <v>0</v>
      </c>
      <c r="AD2033" s="162" t="str">
        <f>VLOOKUP(U2033,NIVEAUXADMIN!A:B,2,FALSE)</f>
        <v>HT07</v>
      </c>
      <c r="AE2033" s="162" t="str">
        <f>VLOOKUP(V2033,NIVEAUXADMIN!E:F,2,FALSE)</f>
        <v>HT07712</v>
      </c>
      <c r="AF2033" s="162" t="str">
        <f>VLOOKUP(W2033,NIVEAUXADMIN!I:J,2,FALSE)</f>
        <v>HT07712-02</v>
      </c>
      <c r="AG2033" s="162">
        <f>IF(SUMPRODUCT(($A$4:$A2033=A2033)*($V$4:$V2033=V2033))&gt;1,0,1)</f>
        <v>0</v>
      </c>
    </row>
    <row r="2034" spans="1:33" s="162" customFormat="1" ht="15" customHeight="1">
      <c r="A2034" s="162" t="s">
        <v>2715</v>
      </c>
      <c r="B2034" s="162" t="s">
        <v>2715</v>
      </c>
      <c r="C2034" s="162" t="s">
        <v>26</v>
      </c>
      <c r="E2034" s="162" t="s">
        <v>48</v>
      </c>
      <c r="F2034" s="162" t="s">
        <v>16</v>
      </c>
      <c r="G2034" s="162" t="str">
        <f>CHOOSE(MONTH(H2034), "Janvier", "Fevrier", "Mars", "Avril", "Mai", "Juin", "Juillet", "Aout", "Septembre", "Octobre", "Novembre", "Decembre")</f>
        <v>Novembre</v>
      </c>
      <c r="H2034" s="153">
        <v>42698</v>
      </c>
      <c r="I2034" s="84" t="s">
        <v>1049</v>
      </c>
      <c r="J2034" s="162" t="s">
        <v>1053</v>
      </c>
      <c r="K2034" s="162" t="s">
        <v>1064</v>
      </c>
      <c r="L2034" s="72" t="s">
        <v>1814</v>
      </c>
      <c r="M2034" s="80" t="str">
        <f>IFERROR(VLOOKUP(K2034,REFERENCES!R:S,2,FALSE),"")</f>
        <v>Nombre</v>
      </c>
      <c r="N2034" s="75">
        <v>18</v>
      </c>
      <c r="O2034" s="75">
        <v>90</v>
      </c>
      <c r="P2034" s="75"/>
      <c r="Q2034" s="75"/>
      <c r="R2034" s="79">
        <v>126</v>
      </c>
      <c r="S2034" s="75">
        <v>18</v>
      </c>
      <c r="T2034" s="162" t="s">
        <v>30</v>
      </c>
      <c r="U2034" s="162" t="s">
        <v>20</v>
      </c>
      <c r="V2034" s="162" t="s">
        <v>554</v>
      </c>
      <c r="W2034" s="86" t="s">
        <v>1602</v>
      </c>
      <c r="X2034" s="162" t="s">
        <v>2674</v>
      </c>
      <c r="Y2034" s="162" t="s">
        <v>1035</v>
      </c>
      <c r="Z2034" s="162" t="s">
        <v>1069</v>
      </c>
      <c r="AA2034" s="162" t="s">
        <v>1816</v>
      </c>
      <c r="AB2034" s="162" t="str">
        <f>UPPER(LEFT(A2034,3)&amp;YEAR(H2034)&amp;MONTH(H2034)&amp;DAY((H2034))&amp;LEFT(U2034,2)&amp;LEFT(V2034,2)&amp;LEFT(W2034,2))</f>
        <v>SAV20161124SUTO3È</v>
      </c>
      <c r="AC2034" s="162">
        <f>COUNTIF($AB$4:$AB$297,AB2034)</f>
        <v>0</v>
      </c>
      <c r="AD2034" s="162" t="str">
        <f>VLOOKUP(U2034,NIVEAUXADMIN!A:B,2,FALSE)</f>
        <v>HT07</v>
      </c>
      <c r="AE2034" s="162" t="str">
        <f>VLOOKUP(V2034,NIVEAUXADMIN!E:F,2,FALSE)</f>
        <v>HT07712</v>
      </c>
      <c r="AF2034" s="162" t="str">
        <f>VLOOKUP(W2034,NIVEAUXADMIN!I:J,2,FALSE)</f>
        <v>HT07712-03</v>
      </c>
      <c r="AG2034" s="162">
        <f>IF(SUMPRODUCT(($A$4:$A2034=A2034)*($V$4:$V2034=V2034))&gt;1,0,1)</f>
        <v>0</v>
      </c>
    </row>
    <row r="2035" spans="1:33" s="162" customFormat="1" ht="15" customHeight="1">
      <c r="A2035" s="162" t="s">
        <v>2715</v>
      </c>
      <c r="B2035" s="162" t="s">
        <v>2715</v>
      </c>
      <c r="C2035" s="162" t="s">
        <v>26</v>
      </c>
      <c r="E2035" s="162" t="s">
        <v>48</v>
      </c>
      <c r="F2035" s="162" t="s">
        <v>16</v>
      </c>
      <c r="G2035" s="162" t="str">
        <f>CHOOSE(MONTH(H2035), "Janvier", "Fevrier", "Mars", "Avril", "Mai", "Juin", "Juillet", "Aout", "Septembre", "Octobre", "Novembre", "Decembre")</f>
        <v>Novembre</v>
      </c>
      <c r="H2035" s="153">
        <v>42698</v>
      </c>
      <c r="I2035" s="84" t="s">
        <v>1049</v>
      </c>
      <c r="J2035" s="162" t="s">
        <v>1053</v>
      </c>
      <c r="K2035" s="162" t="s">
        <v>1064</v>
      </c>
      <c r="L2035" s="72" t="s">
        <v>1814</v>
      </c>
      <c r="M2035" s="80" t="str">
        <f>IFERROR(VLOOKUP(K2035,REFERENCES!R:S,2,FALSE),"")</f>
        <v>Nombre</v>
      </c>
      <c r="N2035" s="75">
        <v>210</v>
      </c>
      <c r="O2035" s="75">
        <v>1050</v>
      </c>
      <c r="P2035" s="75"/>
      <c r="Q2035" s="75"/>
      <c r="R2035" s="79">
        <v>1470</v>
      </c>
      <c r="S2035" s="75">
        <v>210</v>
      </c>
      <c r="T2035" s="162" t="s">
        <v>30</v>
      </c>
      <c r="U2035" s="162" t="s">
        <v>20</v>
      </c>
      <c r="V2035" s="162" t="s">
        <v>554</v>
      </c>
      <c r="W2035" s="86" t="s">
        <v>1657</v>
      </c>
      <c r="X2035" s="162" t="s">
        <v>1822</v>
      </c>
      <c r="Y2035" s="162" t="s">
        <v>1035</v>
      </c>
      <c r="Z2035" s="162" t="s">
        <v>1069</v>
      </c>
      <c r="AA2035" s="162" t="s">
        <v>1816</v>
      </c>
      <c r="AB2035" s="162" t="str">
        <f>UPPER(LEFT(A2035,3)&amp;YEAR(H2035)&amp;MONTH(H2035)&amp;DAY((H2035))&amp;LEFT(U2035,2)&amp;LEFT(V2035,2)&amp;LEFT(W2035,2))</f>
        <v>SAV20161124SUTO4È</v>
      </c>
      <c r="AC2035" s="162">
        <f>COUNTIF($AB$4:$AB$297,AB2035)</f>
        <v>0</v>
      </c>
      <c r="AD2035" s="162" t="str">
        <f>VLOOKUP(U2035,NIVEAUXADMIN!A:B,2,FALSE)</f>
        <v>HT07</v>
      </c>
      <c r="AE2035" s="162" t="str">
        <f>VLOOKUP(V2035,NIVEAUXADMIN!E:F,2,FALSE)</f>
        <v>HT07712</v>
      </c>
      <c r="AF2035" s="162" t="str">
        <f>VLOOKUP(W2035,NIVEAUXADMIN!I:J,2,FALSE)</f>
        <v>HT07712-04</v>
      </c>
      <c r="AG2035" s="162">
        <f>IF(SUMPRODUCT(($A$4:$A2035=A2035)*($V$4:$V2035=V2035))&gt;1,0,1)</f>
        <v>0</v>
      </c>
    </row>
    <row r="2036" spans="1:33" s="162" customFormat="1" ht="15" customHeight="1">
      <c r="A2036" s="162" t="s">
        <v>2715</v>
      </c>
      <c r="B2036" s="162" t="s">
        <v>2715</v>
      </c>
      <c r="C2036" s="162" t="s">
        <v>26</v>
      </c>
      <c r="E2036" s="162" t="s">
        <v>48</v>
      </c>
      <c r="F2036" s="162" t="s">
        <v>16</v>
      </c>
      <c r="G2036" s="162" t="str">
        <f>CHOOSE(MONTH(H2036), "Janvier", "Fevrier", "Mars", "Avril", "Mai", "Juin", "Juillet", "Aout", "Septembre", "Octobre", "Novembre", "Decembre")</f>
        <v>Novembre</v>
      </c>
      <c r="H2036" s="153">
        <v>42700</v>
      </c>
      <c r="I2036" s="84" t="s">
        <v>1049</v>
      </c>
      <c r="J2036" s="162" t="s">
        <v>1053</v>
      </c>
      <c r="K2036" s="162" t="s">
        <v>1064</v>
      </c>
      <c r="L2036" s="72" t="s">
        <v>1814</v>
      </c>
      <c r="M2036" s="80" t="str">
        <f>IFERROR(VLOOKUP(K2036,REFERENCES!R:S,2,FALSE),"")</f>
        <v>Nombre</v>
      </c>
      <c r="N2036" s="154">
        <v>644</v>
      </c>
      <c r="O2036" s="75">
        <v>3220</v>
      </c>
      <c r="P2036" s="75"/>
      <c r="Q2036" s="75"/>
      <c r="R2036" s="79">
        <v>4508</v>
      </c>
      <c r="S2036" s="75">
        <v>644</v>
      </c>
      <c r="T2036" s="162" t="s">
        <v>30</v>
      </c>
      <c r="U2036" s="162" t="s">
        <v>20</v>
      </c>
      <c r="V2036" s="162" t="s">
        <v>499</v>
      </c>
      <c r="W2036" s="86" t="s">
        <v>1606</v>
      </c>
      <c r="X2036" s="162" t="s">
        <v>1824</v>
      </c>
      <c r="Y2036" s="162" t="s">
        <v>1035</v>
      </c>
      <c r="Z2036" s="162" t="s">
        <v>1069</v>
      </c>
      <c r="AA2036" s="162" t="s">
        <v>1816</v>
      </c>
      <c r="AB2036" s="162" t="str">
        <f>UPPER(LEFT(A2036,3)&amp;YEAR(H2036)&amp;MONTH(H2036)&amp;DAY((H2036))&amp;LEFT(U2036,2)&amp;LEFT(V2036,2)&amp;LEFT(W2036,2))</f>
        <v>SAV20161126SUCA3È</v>
      </c>
      <c r="AC2036" s="162">
        <f>COUNTIF($AB$4:$AB$297,AB2036)</f>
        <v>0</v>
      </c>
      <c r="AD2036" s="162" t="str">
        <f>VLOOKUP(U2036,NIVEAUXADMIN!A:B,2,FALSE)</f>
        <v>HT07</v>
      </c>
      <c r="AE2036" s="162" t="str">
        <f>VLOOKUP(V2036,NIVEAUXADMIN!E:F,2,FALSE)</f>
        <v>HT07714</v>
      </c>
      <c r="AF2036" s="162" t="str">
        <f>VLOOKUP(W2036,NIVEAUXADMIN!I:J,2,FALSE)</f>
        <v>HT07714-03</v>
      </c>
      <c r="AG2036" s="162">
        <f>IF(SUMPRODUCT(($A$4:$A2036=A2036)*($V$4:$V2036=V2036))&gt;1,0,1)</f>
        <v>1</v>
      </c>
    </row>
    <row r="2037" spans="1:33" s="162" customFormat="1" ht="15" customHeight="1">
      <c r="A2037" s="162" t="s">
        <v>2715</v>
      </c>
      <c r="B2037" s="162" t="s">
        <v>2715</v>
      </c>
      <c r="C2037" s="162" t="s">
        <v>26</v>
      </c>
      <c r="E2037" s="162" t="s">
        <v>48</v>
      </c>
      <c r="F2037" s="162" t="s">
        <v>19</v>
      </c>
      <c r="G2037" s="162" t="str">
        <f>CHOOSE(MONTH(H2037), "Janvier", "Fevrier", "Mars", "Avril", "Mai", "Juin", "Juillet", "Aout", "Septembre", "Octobre", "Novembre", "Decembre")</f>
        <v>Decembre</v>
      </c>
      <c r="H2037" s="153">
        <v>42718</v>
      </c>
      <c r="I2037" s="84" t="s">
        <v>1050</v>
      </c>
      <c r="J2037" s="162" t="s">
        <v>1028</v>
      </c>
      <c r="K2037" s="162" t="s">
        <v>1028</v>
      </c>
      <c r="L2037" s="72" t="s">
        <v>1825</v>
      </c>
      <c r="M2037" s="80" t="str">
        <f>IFERROR(VLOOKUP(K2037,REFERENCES!R:S,2,FALSE),"")</f>
        <v>N/A</v>
      </c>
      <c r="N2037" s="154">
        <v>2200</v>
      </c>
      <c r="O2037" s="75"/>
      <c r="P2037" s="75"/>
      <c r="Q2037" s="75"/>
      <c r="R2037" s="79" t="s">
        <v>1875</v>
      </c>
      <c r="S2037" s="75">
        <v>2200</v>
      </c>
      <c r="T2037" s="162" t="s">
        <v>1040</v>
      </c>
      <c r="W2037" s="86"/>
      <c r="Y2037" s="162" t="s">
        <v>1035</v>
      </c>
      <c r="Z2037" s="162" t="s">
        <v>1069</v>
      </c>
      <c r="AA2037" s="162" t="s">
        <v>1826</v>
      </c>
      <c r="AB2037" s="162" t="str">
        <f>UPPER(LEFT(A2037,3)&amp;YEAR(H2037)&amp;MONTH(H2037)&amp;DAY((H2037))&amp;LEFT(U2037,2)&amp;LEFT(V2037,2)&amp;LEFT(W2037,2))</f>
        <v>SAV20161214</v>
      </c>
      <c r="AC2037" s="162">
        <f>COUNTIF($AB$4:$AB$297,AB2037)</f>
        <v>0</v>
      </c>
      <c r="AD2037" s="162" t="e">
        <f>VLOOKUP(U2037,NIVEAUXADMIN!A:B,2,FALSE)</f>
        <v>#N/A</v>
      </c>
      <c r="AE2037" s="162" t="e">
        <f>VLOOKUP(V2037,NIVEAUXADMIN!E:F,2,FALSE)</f>
        <v>#N/A</v>
      </c>
      <c r="AF2037" s="162" t="e">
        <f>VLOOKUP(W2037,NIVEAUXADMIN!I:J,2,FALSE)</f>
        <v>#N/A</v>
      </c>
      <c r="AG2037" s="162">
        <f>IF(SUMPRODUCT(($A$4:$A2037=A2037)*($V$4:$V2037=V2037))&gt;1,0,1)</f>
        <v>1</v>
      </c>
    </row>
    <row r="2038" spans="1:33" s="162" customFormat="1" ht="15" customHeight="1">
      <c r="A2038" s="162" t="s">
        <v>2715</v>
      </c>
      <c r="B2038" s="162" t="s">
        <v>2715</v>
      </c>
      <c r="C2038" s="162" t="s">
        <v>26</v>
      </c>
      <c r="E2038" s="162" t="s">
        <v>48</v>
      </c>
      <c r="F2038" s="162" t="s">
        <v>19</v>
      </c>
      <c r="G2038" s="162" t="s">
        <v>2921</v>
      </c>
      <c r="H2038" s="153" t="s">
        <v>1950</v>
      </c>
      <c r="I2038" s="84" t="s">
        <v>1049</v>
      </c>
      <c r="J2038" s="162" t="s">
        <v>1084</v>
      </c>
      <c r="K2038" s="162" t="s">
        <v>1085</v>
      </c>
      <c r="L2038" s="72"/>
      <c r="M2038" s="80" t="str">
        <f>IFERROR(VLOOKUP(K2038,REFERENCES!R:S,2,FALSE),"")</f>
        <v>Valeur en USD</v>
      </c>
      <c r="N2038" s="154">
        <v>550</v>
      </c>
      <c r="O2038" s="75"/>
      <c r="P2038" s="75"/>
      <c r="Q2038" s="75"/>
      <c r="R2038" s="79" t="s">
        <v>1875</v>
      </c>
      <c r="S2038" s="75">
        <v>550</v>
      </c>
      <c r="T2038" s="162" t="s">
        <v>1040</v>
      </c>
      <c r="W2038" s="86"/>
      <c r="Y2038" s="162" t="s">
        <v>1035</v>
      </c>
      <c r="Z2038" s="162" t="s">
        <v>1069</v>
      </c>
      <c r="AA2038" s="162" t="s">
        <v>1826</v>
      </c>
      <c r="AB2038" s="162" t="e">
        <f>UPPER(LEFT(A2038,3)&amp;YEAR(H2038)&amp;MONTH(H2038)&amp;DAY((H2038))&amp;LEFT(U2038,2)&amp;LEFT(V2038,2)&amp;LEFT(W2038,2))</f>
        <v>#VALUE!</v>
      </c>
      <c r="AC2038" s="162">
        <f>COUNTIF($AB$4:$AB$297,AB2038)</f>
        <v>72</v>
      </c>
      <c r="AD2038" s="162" t="e">
        <f>VLOOKUP(U2038,NIVEAUXADMIN!A:B,2,FALSE)</f>
        <v>#N/A</v>
      </c>
      <c r="AE2038" s="162" t="e">
        <f>VLOOKUP(V2038,NIVEAUXADMIN!E:F,2,FALSE)</f>
        <v>#N/A</v>
      </c>
      <c r="AF2038" s="162" t="e">
        <f>VLOOKUP(W2038,NIVEAUXADMIN!I:J,2,FALSE)</f>
        <v>#N/A</v>
      </c>
      <c r="AG2038" s="162">
        <f>IF(SUMPRODUCT(($A$4:$A2038=A2038)*($V$4:$V2038=V2038))&gt;1,0,1)</f>
        <v>0</v>
      </c>
    </row>
    <row r="2039" spans="1:33" s="162" customFormat="1" ht="15" customHeight="1">
      <c r="A2039" s="162" t="s">
        <v>2715</v>
      </c>
      <c r="B2039" s="162" t="s">
        <v>2715</v>
      </c>
      <c r="C2039" s="162" t="s">
        <v>26</v>
      </c>
      <c r="E2039" s="162" t="s">
        <v>48</v>
      </c>
      <c r="F2039" s="162" t="s">
        <v>19</v>
      </c>
      <c r="G2039" s="162" t="s">
        <v>2921</v>
      </c>
      <c r="H2039" s="153" t="s">
        <v>1950</v>
      </c>
      <c r="I2039" s="84" t="s">
        <v>1050</v>
      </c>
      <c r="J2039" s="162" t="s">
        <v>1176</v>
      </c>
      <c r="K2039" s="162" t="s">
        <v>1178</v>
      </c>
      <c r="L2039" s="72"/>
      <c r="M2039" s="80" t="str">
        <f>IFERROR(VLOOKUP(K2039,REFERENCES!R:S,2,FALSE),"")</f>
        <v>Nombre de campagne</v>
      </c>
      <c r="N2039" s="154"/>
      <c r="O2039" s="75"/>
      <c r="P2039" s="75"/>
      <c r="Q2039" s="75"/>
      <c r="R2039" s="79" t="s">
        <v>1875</v>
      </c>
      <c r="S2039" s="75">
        <v>4400</v>
      </c>
      <c r="T2039" s="162" t="s">
        <v>30</v>
      </c>
      <c r="W2039" s="86"/>
      <c r="Y2039" s="162" t="s">
        <v>1035</v>
      </c>
      <c r="Z2039" s="162" t="s">
        <v>1069</v>
      </c>
      <c r="AA2039" s="162" t="s">
        <v>1827</v>
      </c>
      <c r="AB2039" s="162" t="e">
        <f>UPPER(LEFT(A2039,3)&amp;YEAR(H2039)&amp;MONTH(H2039)&amp;DAY((H2039))&amp;LEFT(U2039,2)&amp;LEFT(V2039,2)&amp;LEFT(W2039,2))</f>
        <v>#VALUE!</v>
      </c>
      <c r="AC2039" s="162">
        <f>COUNTIF($AB$4:$AB$297,AB2039)</f>
        <v>72</v>
      </c>
      <c r="AD2039" s="162" t="e">
        <f>VLOOKUP(U2039,NIVEAUXADMIN!A:B,2,FALSE)</f>
        <v>#N/A</v>
      </c>
      <c r="AE2039" s="162" t="e">
        <f>VLOOKUP(V2039,NIVEAUXADMIN!E:F,2,FALSE)</f>
        <v>#N/A</v>
      </c>
      <c r="AF2039" s="162" t="e">
        <f>VLOOKUP(W2039,NIVEAUXADMIN!I:J,2,FALSE)</f>
        <v>#N/A</v>
      </c>
      <c r="AG2039" s="162">
        <f>IF(SUMPRODUCT(($A$4:$A2039=A2039)*($V$4:$V2039=V2039))&gt;1,0,1)</f>
        <v>0</v>
      </c>
    </row>
    <row r="2040" spans="1:33" s="162" customFormat="1" ht="15" customHeight="1">
      <c r="A2040" s="162" t="s">
        <v>2715</v>
      </c>
      <c r="B2040" s="162" t="s">
        <v>2715</v>
      </c>
      <c r="C2040" s="162" t="s">
        <v>26</v>
      </c>
      <c r="E2040" s="162" t="s">
        <v>48</v>
      </c>
      <c r="F2040" s="162" t="s">
        <v>16</v>
      </c>
      <c r="G2040" s="162" t="s">
        <v>2922</v>
      </c>
      <c r="H2040" s="153" t="s">
        <v>1951</v>
      </c>
      <c r="I2040" s="84" t="s">
        <v>1049</v>
      </c>
      <c r="J2040" s="162" t="s">
        <v>1053</v>
      </c>
      <c r="K2040" s="162" t="s">
        <v>1064</v>
      </c>
      <c r="L2040" s="72" t="s">
        <v>1814</v>
      </c>
      <c r="M2040" s="80" t="str">
        <f>IFERROR(VLOOKUP(K2040,REFERENCES!R:S,2,FALSE),"")</f>
        <v>Nombre</v>
      </c>
      <c r="N2040" s="75">
        <v>21</v>
      </c>
      <c r="O2040" s="75">
        <v>105</v>
      </c>
      <c r="P2040" s="75"/>
      <c r="Q2040" s="75"/>
      <c r="R2040" s="79">
        <v>147</v>
      </c>
      <c r="S2040" s="75">
        <v>21</v>
      </c>
      <c r="T2040" s="162" t="s">
        <v>30</v>
      </c>
      <c r="U2040" s="162" t="s">
        <v>20</v>
      </c>
      <c r="V2040" s="162" t="s">
        <v>499</v>
      </c>
      <c r="W2040" s="86" t="s">
        <v>1451</v>
      </c>
      <c r="X2040" s="162" t="s">
        <v>2675</v>
      </c>
      <c r="Y2040" s="162" t="s">
        <v>1036</v>
      </c>
      <c r="Z2040" s="162" t="s">
        <v>1069</v>
      </c>
      <c r="AA2040" s="162" t="s">
        <v>1816</v>
      </c>
      <c r="AB2040" s="162" t="e">
        <f>UPPER(LEFT(A2040,3)&amp;YEAR(H2040)&amp;MONTH(H2040)&amp;DAY((H2040))&amp;LEFT(U2040,2)&amp;LEFT(V2040,2)&amp;LEFT(W2040,2))</f>
        <v>#VALUE!</v>
      </c>
      <c r="AC2040" s="162">
        <f>COUNTIF($AB$4:$AB$297,AB2040)</f>
        <v>72</v>
      </c>
      <c r="AD2040" s="162" t="str">
        <f>VLOOKUP(U2040,NIVEAUXADMIN!A:B,2,FALSE)</f>
        <v>HT07</v>
      </c>
      <c r="AE2040" s="162" t="str">
        <f>VLOOKUP(V2040,NIVEAUXADMIN!E:F,2,FALSE)</f>
        <v>HT07714</v>
      </c>
      <c r="AF2040" s="162" t="str">
        <f>VLOOKUP(W2040,NIVEAUXADMIN!I:J,2,FALSE)</f>
        <v>HT07714-02</v>
      </c>
      <c r="AG2040" s="162">
        <f>IF(SUMPRODUCT(($A$4:$A2040=A2040)*($V$4:$V2040=V2040))&gt;1,0,1)</f>
        <v>0</v>
      </c>
    </row>
    <row r="2041" spans="1:33" s="162" customFormat="1" ht="15" customHeight="1">
      <c r="A2041" s="162" t="s">
        <v>2715</v>
      </c>
      <c r="B2041" s="162" t="s">
        <v>2715</v>
      </c>
      <c r="C2041" s="162" t="s">
        <v>26</v>
      </c>
      <c r="E2041" s="162" t="s">
        <v>48</v>
      </c>
      <c r="F2041" s="162" t="s">
        <v>16</v>
      </c>
      <c r="G2041" s="162" t="s">
        <v>2922</v>
      </c>
      <c r="H2041" s="153" t="s">
        <v>1951</v>
      </c>
      <c r="I2041" s="84" t="s">
        <v>1049</v>
      </c>
      <c r="J2041" s="162" t="s">
        <v>1053</v>
      </c>
      <c r="K2041" s="162" t="s">
        <v>1064</v>
      </c>
      <c r="L2041" s="72" t="s">
        <v>1814</v>
      </c>
      <c r="M2041" s="80" t="str">
        <f>IFERROR(VLOOKUP(K2041,REFERENCES!R:S,2,FALSE),"")</f>
        <v>Nombre</v>
      </c>
      <c r="N2041" s="75">
        <v>91</v>
      </c>
      <c r="O2041" s="75">
        <v>455</v>
      </c>
      <c r="P2041" s="75"/>
      <c r="Q2041" s="75"/>
      <c r="R2041" s="79">
        <v>637</v>
      </c>
      <c r="S2041" s="75">
        <v>91</v>
      </c>
      <c r="T2041" s="162" t="s">
        <v>30</v>
      </c>
      <c r="U2041" s="162" t="s">
        <v>20</v>
      </c>
      <c r="V2041" s="162" t="s">
        <v>554</v>
      </c>
      <c r="W2041" s="86" t="s">
        <v>1657</v>
      </c>
      <c r="X2041" s="162" t="s">
        <v>1822</v>
      </c>
      <c r="Y2041" s="162" t="s">
        <v>1035</v>
      </c>
      <c r="Z2041" s="162" t="s">
        <v>1069</v>
      </c>
      <c r="AA2041" s="162" t="s">
        <v>1816</v>
      </c>
      <c r="AB2041" s="162" t="e">
        <f>UPPER(LEFT(A2041,3)&amp;YEAR(H2041)&amp;MONTH(H2041)&amp;DAY((H2041))&amp;LEFT(U2041,2)&amp;LEFT(V2041,2)&amp;LEFT(W2041,2))</f>
        <v>#VALUE!</v>
      </c>
      <c r="AC2041" s="162">
        <f>COUNTIF($AB$4:$AB$297,AB2041)</f>
        <v>72</v>
      </c>
      <c r="AD2041" s="162" t="str">
        <f>VLOOKUP(U2041,NIVEAUXADMIN!A:B,2,FALSE)</f>
        <v>HT07</v>
      </c>
      <c r="AE2041" s="162" t="str">
        <f>VLOOKUP(V2041,NIVEAUXADMIN!E:F,2,FALSE)</f>
        <v>HT07712</v>
      </c>
      <c r="AF2041" s="162" t="str">
        <f>VLOOKUP(W2041,NIVEAUXADMIN!I:J,2,FALSE)</f>
        <v>HT07712-04</v>
      </c>
      <c r="AG2041" s="162">
        <f>IF(SUMPRODUCT(($A$4:$A2041=A2041)*($V$4:$V2041=V2041))&gt;1,0,1)</f>
        <v>0</v>
      </c>
    </row>
    <row r="2042" spans="1:33" s="162" customFormat="1" ht="15" customHeight="1">
      <c r="A2042" s="162" t="s">
        <v>2715</v>
      </c>
      <c r="B2042" s="162" t="s">
        <v>2715</v>
      </c>
      <c r="C2042" s="162" t="s">
        <v>26</v>
      </c>
      <c r="E2042" s="162" t="s">
        <v>48</v>
      </c>
      <c r="F2042" s="162" t="s">
        <v>16</v>
      </c>
      <c r="G2042" s="162" t="str">
        <f>CHOOSE(MONTH(H2042), "Janvier", "Fevrier", "Mars", "Avril", "Mai", "Juin", "Juillet", "Aout", "Septembre", "Octobre", "Novembre", "Decembre")</f>
        <v>Novembre</v>
      </c>
      <c r="H2042" s="153">
        <v>42679</v>
      </c>
      <c r="I2042" s="84" t="s">
        <v>1049</v>
      </c>
      <c r="J2042" s="162" t="s">
        <v>1053</v>
      </c>
      <c r="K2042" s="162" t="s">
        <v>1064</v>
      </c>
      <c r="L2042" s="72" t="s">
        <v>1814</v>
      </c>
      <c r="M2042" s="80" t="str">
        <f>IFERROR(VLOOKUP(K2042,REFERENCES!R:S,2,FALSE),"")</f>
        <v>Nombre</v>
      </c>
      <c r="N2042" s="154">
        <v>150</v>
      </c>
      <c r="O2042" s="75">
        <v>750</v>
      </c>
      <c r="P2042" s="75"/>
      <c r="Q2042" s="75"/>
      <c r="R2042" s="79">
        <v>1050</v>
      </c>
      <c r="S2042" s="75">
        <v>150</v>
      </c>
      <c r="T2042" s="162" t="s">
        <v>30</v>
      </c>
      <c r="U2042" s="162" t="s">
        <v>17</v>
      </c>
      <c r="V2042" s="162" t="s">
        <v>248</v>
      </c>
      <c r="W2042" s="86"/>
      <c r="X2042" s="162" t="s">
        <v>1819</v>
      </c>
      <c r="Y2042" s="162" t="s">
        <v>1035</v>
      </c>
      <c r="Z2042" s="162" t="s">
        <v>1070</v>
      </c>
      <c r="AA2042" s="162" t="s">
        <v>1816</v>
      </c>
      <c r="AB2042" s="162" t="str">
        <f>UPPER(LEFT(A2042,3)&amp;YEAR(H2042)&amp;MONTH(H2042)&amp;DAY((H2042))&amp;LEFT(U2042,2)&amp;LEFT(V2042,2)&amp;LEFT(W2042,2))</f>
        <v>SAV2016115GRBE</v>
      </c>
      <c r="AC2042" s="162">
        <f>COUNTIF($AB$4:$AB$297,AB2042)</f>
        <v>0</v>
      </c>
      <c r="AD2042" s="162" t="str">
        <f>VLOOKUP(U2042,NIVEAUXADMIN!A:B,2,FALSE)</f>
        <v>HT08</v>
      </c>
      <c r="AE2042" s="162" t="str">
        <f>VLOOKUP(V2042,NIVEAUXADMIN!E:F,2,FALSE)</f>
        <v>HT08833</v>
      </c>
      <c r="AF2042" s="162" t="e">
        <f>VLOOKUP(W2042,NIVEAUXADMIN!I:J,2,FALSE)</f>
        <v>#N/A</v>
      </c>
      <c r="AG2042" s="162">
        <f>IF(SUMPRODUCT(($A$4:$A2042=A2042)*($V$4:$V2042=V2042))&gt;1,0,1)</f>
        <v>0</v>
      </c>
    </row>
    <row r="2043" spans="1:33" s="162" customFormat="1" ht="15" customHeight="1">
      <c r="A2043" s="162" t="s">
        <v>115</v>
      </c>
      <c r="B2043" s="162" t="s">
        <v>115</v>
      </c>
      <c r="C2043" s="162" t="s">
        <v>26</v>
      </c>
      <c r="D2043" s="162" t="s">
        <v>2690</v>
      </c>
      <c r="F2043" s="162" t="s">
        <v>16</v>
      </c>
      <c r="G2043" s="162" t="str">
        <f>CHOOSE(MONTH(H2043), "Janvier", "Fevrier", "Mars", "Avril", "Mai", "Juin", "Juillet", "Aout", "Septembre", "Octobre", "Novembre", "Decembre")</f>
        <v>Decembre</v>
      </c>
      <c r="H2043" s="153">
        <v>42720</v>
      </c>
      <c r="I2043" s="84" t="s">
        <v>1051</v>
      </c>
      <c r="J2043" s="162" t="s">
        <v>1052</v>
      </c>
      <c r="K2043" s="162" t="s">
        <v>1059</v>
      </c>
      <c r="L2043" s="72" t="s">
        <v>1214</v>
      </c>
      <c r="M2043" s="80" t="str">
        <f>IFERROR(VLOOKUP(K2043,REFERENCES!R:S,2,FALSE),"")</f>
        <v>Nombre</v>
      </c>
      <c r="N2043" s="154">
        <v>19</v>
      </c>
      <c r="O2043" s="75">
        <v>39</v>
      </c>
      <c r="P2043" s="75">
        <v>35</v>
      </c>
      <c r="Q2043" s="75">
        <v>35</v>
      </c>
      <c r="R2043" s="79">
        <v>109</v>
      </c>
      <c r="S2043" s="75">
        <v>19</v>
      </c>
      <c r="T2043" s="162" t="s">
        <v>1040</v>
      </c>
      <c r="U2043" s="162" t="s">
        <v>20</v>
      </c>
      <c r="V2043" s="162" t="s">
        <v>499</v>
      </c>
      <c r="W2043" s="86" t="s">
        <v>1359</v>
      </c>
      <c r="Y2043" s="162" t="s">
        <v>1036</v>
      </c>
      <c r="Z2043" s="162" t="s">
        <v>1069</v>
      </c>
      <c r="AA2043" s="162" t="s">
        <v>1927</v>
      </c>
      <c r="AB2043" s="162" t="str">
        <f>UPPER(LEFT(A2043,3)&amp;YEAR(H2043)&amp;MONTH(H2043)&amp;DAY((H2043))&amp;LEFT(U2043,2)&amp;LEFT(V2043,2)&amp;LEFT(W2043,2))</f>
        <v>SHE20161216SUCA1È</v>
      </c>
      <c r="AC2043" s="162">
        <f>COUNTIF($AB$4:$AB$297,AB2043)</f>
        <v>0</v>
      </c>
      <c r="AD2043" s="162" t="str">
        <f>VLOOKUP(U2043,NIVEAUXADMIN!A:B,2,FALSE)</f>
        <v>HT07</v>
      </c>
      <c r="AE2043" s="162" t="str">
        <f>VLOOKUP(V2043,NIVEAUXADMIN!E:F,2,FALSE)</f>
        <v>HT07714</v>
      </c>
      <c r="AF2043" s="162" t="str">
        <f>VLOOKUP(W2043,NIVEAUXADMIN!I:J,2,FALSE)</f>
        <v>HT07714-01</v>
      </c>
      <c r="AG2043" s="162">
        <f>IF(SUMPRODUCT(($A$4:$A2043=A2043)*($V$4:$V2043=V2043))&gt;1,0,1)</f>
        <v>1</v>
      </c>
    </row>
    <row r="2044" spans="1:33" s="162" customFormat="1" ht="15" customHeight="1">
      <c r="A2044" s="162" t="s">
        <v>115</v>
      </c>
      <c r="B2044" s="162" t="s">
        <v>115</v>
      </c>
      <c r="C2044" s="162" t="s">
        <v>26</v>
      </c>
      <c r="D2044" s="162" t="s">
        <v>2690</v>
      </c>
      <c r="F2044" s="162" t="s">
        <v>16</v>
      </c>
      <c r="G2044" s="162" t="str">
        <f>CHOOSE(MONTH(H2044), "Janvier", "Fevrier", "Mars", "Avril", "Mai", "Juin", "Juillet", "Aout", "Septembre", "Octobre", "Novembre", "Decembre")</f>
        <v>Decembre</v>
      </c>
      <c r="H2044" s="153">
        <v>42720</v>
      </c>
      <c r="I2044" s="84" t="s">
        <v>1051</v>
      </c>
      <c r="J2044" s="162" t="s">
        <v>1052</v>
      </c>
      <c r="K2044" s="162" t="s">
        <v>1056</v>
      </c>
      <c r="L2044" s="72" t="s">
        <v>1214</v>
      </c>
      <c r="M2044" s="80" t="str">
        <f>IFERROR(VLOOKUP(K2044,REFERENCES!R:S,2,FALSE),"")</f>
        <v>Nombre</v>
      </c>
      <c r="N2044" s="154">
        <v>19</v>
      </c>
      <c r="O2044" s="75">
        <v>39</v>
      </c>
      <c r="P2044" s="75">
        <v>35</v>
      </c>
      <c r="Q2044" s="75">
        <v>35</v>
      </c>
      <c r="R2044" s="79">
        <v>109</v>
      </c>
      <c r="S2044" s="75">
        <v>19</v>
      </c>
      <c r="T2044" s="162" t="s">
        <v>1040</v>
      </c>
      <c r="U2044" s="162" t="s">
        <v>20</v>
      </c>
      <c r="V2044" s="162" t="s">
        <v>499</v>
      </c>
      <c r="W2044" s="86" t="s">
        <v>1359</v>
      </c>
      <c r="Y2044" s="162" t="s">
        <v>1036</v>
      </c>
      <c r="Z2044" s="162" t="s">
        <v>1069</v>
      </c>
      <c r="AA2044" s="162" t="s">
        <v>1213</v>
      </c>
      <c r="AB2044" s="162" t="str">
        <f>UPPER(LEFT(A2044,3)&amp;YEAR(H2044)&amp;MONTH(H2044)&amp;DAY((H2044))&amp;LEFT(U2044,2)&amp;LEFT(V2044,2)&amp;LEFT(W2044,2))</f>
        <v>SHE20161216SUCA1È</v>
      </c>
      <c r="AC2044" s="162">
        <f>COUNTIF($AB$4:$AB$297,AB2044)</f>
        <v>0</v>
      </c>
      <c r="AD2044" s="162" t="str">
        <f>VLOOKUP(U2044,NIVEAUXADMIN!A:B,2,FALSE)</f>
        <v>HT07</v>
      </c>
      <c r="AE2044" s="162" t="str">
        <f>VLOOKUP(V2044,NIVEAUXADMIN!E:F,2,FALSE)</f>
        <v>HT07714</v>
      </c>
      <c r="AF2044" s="162" t="str">
        <f>VLOOKUP(W2044,NIVEAUXADMIN!I:J,2,FALSE)</f>
        <v>HT07714-01</v>
      </c>
      <c r="AG2044" s="162">
        <f>IF(SUMPRODUCT(($A$4:$A2044=A2044)*($V$4:$V2044=V2044))&gt;1,0,1)</f>
        <v>0</v>
      </c>
    </row>
    <row r="2045" spans="1:33" s="162" customFormat="1" ht="15" customHeight="1">
      <c r="A2045" s="162" t="s">
        <v>115</v>
      </c>
      <c r="B2045" s="162" t="s">
        <v>115</v>
      </c>
      <c r="C2045" s="162" t="s">
        <v>26</v>
      </c>
      <c r="D2045" s="162" t="s">
        <v>2690</v>
      </c>
      <c r="F2045" s="162" t="s">
        <v>16</v>
      </c>
      <c r="G2045" s="162" t="str">
        <f>CHOOSE(MONTH(H2045), "Janvier", "Fevrier", "Mars", "Avril", "Mai", "Juin", "Juillet", "Aout", "Septembre", "Octobre", "Novembre", "Decembre")</f>
        <v>Decembre</v>
      </c>
      <c r="H2045" s="153">
        <v>42720</v>
      </c>
      <c r="I2045" s="84" t="s">
        <v>1049</v>
      </c>
      <c r="J2045" s="162" t="s">
        <v>1053</v>
      </c>
      <c r="K2045" s="162" t="s">
        <v>1064</v>
      </c>
      <c r="L2045" s="72" t="s">
        <v>1214</v>
      </c>
      <c r="M2045" s="80" t="str">
        <f>IFERROR(VLOOKUP(K2045,REFERENCES!R:S,2,FALSE),"")</f>
        <v>Nombre</v>
      </c>
      <c r="N2045" s="154">
        <v>19</v>
      </c>
      <c r="O2045" s="75">
        <v>39</v>
      </c>
      <c r="P2045" s="75">
        <v>35</v>
      </c>
      <c r="Q2045" s="75">
        <v>35</v>
      </c>
      <c r="R2045" s="79">
        <v>109</v>
      </c>
      <c r="S2045" s="75">
        <v>19</v>
      </c>
      <c r="T2045" s="162" t="s">
        <v>1040</v>
      </c>
      <c r="U2045" s="162" t="s">
        <v>20</v>
      </c>
      <c r="V2045" s="162" t="s">
        <v>499</v>
      </c>
      <c r="W2045" s="86" t="s">
        <v>1359</v>
      </c>
      <c r="Y2045" s="162" t="s">
        <v>1036</v>
      </c>
      <c r="Z2045" s="162" t="s">
        <v>1069</v>
      </c>
      <c r="AA2045" s="162" t="s">
        <v>1215</v>
      </c>
      <c r="AB2045" s="162" t="str">
        <f>UPPER(LEFT(A2045,3)&amp;YEAR(H2045)&amp;MONTH(H2045)&amp;DAY((H2045))&amp;LEFT(U2045,2)&amp;LEFT(V2045,2)&amp;LEFT(W2045,2))</f>
        <v>SHE20161216SUCA1È</v>
      </c>
      <c r="AC2045" s="162">
        <f>COUNTIF($AB$4:$AB$297,AB2045)</f>
        <v>0</v>
      </c>
      <c r="AD2045" s="162" t="str">
        <f>VLOOKUP(U2045,NIVEAUXADMIN!A:B,2,FALSE)</f>
        <v>HT07</v>
      </c>
      <c r="AE2045" s="162" t="str">
        <f>VLOOKUP(V2045,NIVEAUXADMIN!E:F,2,FALSE)</f>
        <v>HT07714</v>
      </c>
      <c r="AF2045" s="162" t="str">
        <f>VLOOKUP(W2045,NIVEAUXADMIN!I:J,2,FALSE)</f>
        <v>HT07714-01</v>
      </c>
      <c r="AG2045" s="162">
        <f>IF(SUMPRODUCT(($A$4:$A2045=A2045)*($V$4:$V2045=V2045))&gt;1,0,1)</f>
        <v>0</v>
      </c>
    </row>
    <row r="2046" spans="1:33" s="162" customFormat="1" ht="15" customHeight="1">
      <c r="A2046" s="162" t="s">
        <v>115</v>
      </c>
      <c r="B2046" s="162" t="s">
        <v>115</v>
      </c>
      <c r="C2046" s="162" t="s">
        <v>26</v>
      </c>
      <c r="D2046" s="162" t="s">
        <v>2690</v>
      </c>
      <c r="F2046" s="162" t="s">
        <v>16</v>
      </c>
      <c r="G2046" s="162" t="str">
        <f>CHOOSE(MONTH(H2046), "Janvier", "Fevrier", "Mars", "Avril", "Mai", "Juin", "Juillet", "Aout", "Septembre", "Octobre", "Novembre", "Decembre")</f>
        <v>Decembre</v>
      </c>
      <c r="H2046" s="153">
        <v>42720</v>
      </c>
      <c r="I2046" s="84" t="s">
        <v>1051</v>
      </c>
      <c r="J2046" s="162" t="s">
        <v>1052</v>
      </c>
      <c r="K2046" s="162" t="s">
        <v>1061</v>
      </c>
      <c r="L2046" s="72" t="s">
        <v>1212</v>
      </c>
      <c r="M2046" s="80" t="str">
        <f>IFERROR(VLOOKUP(K2046,REFERENCES!R:S,2,FALSE),"")</f>
        <v>Nombre</v>
      </c>
      <c r="N2046" s="154">
        <v>38</v>
      </c>
      <c r="O2046" s="75">
        <v>39</v>
      </c>
      <c r="P2046" s="75">
        <v>35</v>
      </c>
      <c r="Q2046" s="75">
        <v>35</v>
      </c>
      <c r="R2046" s="79">
        <v>109</v>
      </c>
      <c r="S2046" s="75">
        <v>19</v>
      </c>
      <c r="T2046" s="162" t="s">
        <v>1040</v>
      </c>
      <c r="U2046" s="162" t="s">
        <v>20</v>
      </c>
      <c r="V2046" s="162" t="s">
        <v>499</v>
      </c>
      <c r="W2046" s="86" t="s">
        <v>1359</v>
      </c>
      <c r="Y2046" s="162" t="s">
        <v>1036</v>
      </c>
      <c r="Z2046" s="162" t="s">
        <v>1069</v>
      </c>
      <c r="AA2046" s="162" t="s">
        <v>1213</v>
      </c>
      <c r="AB2046" s="162" t="str">
        <f>UPPER(LEFT(A2046,3)&amp;YEAR(H2046)&amp;MONTH(H2046)&amp;DAY((H2046))&amp;LEFT(U2046,2)&amp;LEFT(V2046,2)&amp;LEFT(W2046,2))</f>
        <v>SHE20161216SUCA1È</v>
      </c>
      <c r="AC2046" s="162">
        <f>COUNTIF($AB$4:$AB$297,AB2046)</f>
        <v>0</v>
      </c>
      <c r="AD2046" s="162" t="str">
        <f>VLOOKUP(U2046,NIVEAUXADMIN!A:B,2,FALSE)</f>
        <v>HT07</v>
      </c>
      <c r="AE2046" s="162" t="str">
        <f>VLOOKUP(V2046,NIVEAUXADMIN!E:F,2,FALSE)</f>
        <v>HT07714</v>
      </c>
      <c r="AF2046" s="162" t="str">
        <f>VLOOKUP(W2046,NIVEAUXADMIN!I:J,2,FALSE)</f>
        <v>HT07714-01</v>
      </c>
      <c r="AG2046" s="162">
        <f>IF(SUMPRODUCT(($A$4:$A2046=A2046)*($V$4:$V2046=V2046))&gt;1,0,1)</f>
        <v>0</v>
      </c>
    </row>
    <row r="2047" spans="1:33" s="162" customFormat="1" ht="15" customHeight="1">
      <c r="A2047" s="162" t="s">
        <v>115</v>
      </c>
      <c r="B2047" s="162" t="s">
        <v>115</v>
      </c>
      <c r="C2047" s="162" t="s">
        <v>26</v>
      </c>
      <c r="D2047" s="162" t="s">
        <v>2690</v>
      </c>
      <c r="F2047" s="162" t="s">
        <v>16</v>
      </c>
      <c r="G2047" s="162" t="str">
        <f>CHOOSE(MONTH(H2047), "Janvier", "Fevrier", "Mars", "Avril", "Mai", "Juin", "Juillet", "Aout", "Septembre", "Octobre", "Novembre", "Decembre")</f>
        <v>Decembre</v>
      </c>
      <c r="H2047" s="153">
        <v>42720</v>
      </c>
      <c r="I2047" s="84" t="s">
        <v>1051</v>
      </c>
      <c r="J2047" s="162" t="s">
        <v>1052</v>
      </c>
      <c r="K2047" s="162" t="s">
        <v>1058</v>
      </c>
      <c r="L2047" s="72" t="s">
        <v>1212</v>
      </c>
      <c r="M2047" s="80" t="str">
        <f>IFERROR(VLOOKUP(K2047,REFERENCES!R:S,2,FALSE),"")</f>
        <v>Nombre</v>
      </c>
      <c r="N2047" s="154">
        <v>38</v>
      </c>
      <c r="O2047" s="75">
        <v>39</v>
      </c>
      <c r="P2047" s="75">
        <v>35</v>
      </c>
      <c r="Q2047" s="75">
        <v>35</v>
      </c>
      <c r="R2047" s="79">
        <v>109</v>
      </c>
      <c r="S2047" s="75">
        <v>19</v>
      </c>
      <c r="T2047" s="162" t="s">
        <v>1040</v>
      </c>
      <c r="U2047" s="162" t="s">
        <v>20</v>
      </c>
      <c r="V2047" s="162" t="s">
        <v>499</v>
      </c>
      <c r="W2047" s="86" t="s">
        <v>1359</v>
      </c>
      <c r="Y2047" s="162" t="s">
        <v>1036</v>
      </c>
      <c r="Z2047" s="162" t="s">
        <v>1069</v>
      </c>
      <c r="AA2047" s="162" t="s">
        <v>1213</v>
      </c>
      <c r="AB2047" s="162" t="str">
        <f>UPPER(LEFT(A2047,3)&amp;YEAR(H2047)&amp;MONTH(H2047)&amp;DAY((H2047))&amp;LEFT(U2047,2)&amp;LEFT(V2047,2)&amp;LEFT(W2047,2))</f>
        <v>SHE20161216SUCA1È</v>
      </c>
      <c r="AC2047" s="162">
        <f>COUNTIF($AB$4:$AB$297,AB2047)</f>
        <v>0</v>
      </c>
      <c r="AD2047" s="162" t="str">
        <f>VLOOKUP(U2047,NIVEAUXADMIN!A:B,2,FALSE)</f>
        <v>HT07</v>
      </c>
      <c r="AE2047" s="162" t="str">
        <f>VLOOKUP(V2047,NIVEAUXADMIN!E:F,2,FALSE)</f>
        <v>HT07714</v>
      </c>
      <c r="AF2047" s="162" t="str">
        <f>VLOOKUP(W2047,NIVEAUXADMIN!I:J,2,FALSE)</f>
        <v>HT07714-01</v>
      </c>
      <c r="AG2047" s="162">
        <f>IF(SUMPRODUCT(($A$4:$A2047=A2047)*($V$4:$V2047=V2047))&gt;1,0,1)</f>
        <v>0</v>
      </c>
    </row>
    <row r="2048" spans="1:33" s="162" customFormat="1" ht="15" customHeight="1">
      <c r="A2048" s="162" t="s">
        <v>115</v>
      </c>
      <c r="B2048" s="162" t="s">
        <v>115</v>
      </c>
      <c r="C2048" s="162" t="s">
        <v>26</v>
      </c>
      <c r="D2048" s="162" t="s">
        <v>2690</v>
      </c>
      <c r="F2048" s="162" t="s">
        <v>16</v>
      </c>
      <c r="G2048" s="162" t="str">
        <f>CHOOSE(MONTH(H2048), "Janvier", "Fevrier", "Mars", "Avril", "Mai", "Juin", "Juillet", "Aout", "Septembre", "Octobre", "Novembre", "Decembre")</f>
        <v>Decembre</v>
      </c>
      <c r="H2048" s="153">
        <v>42718</v>
      </c>
      <c r="I2048" s="84" t="s">
        <v>1051</v>
      </c>
      <c r="J2048" s="162" t="s">
        <v>1052</v>
      </c>
      <c r="K2048" s="162" t="s">
        <v>1059</v>
      </c>
      <c r="L2048" s="72" t="s">
        <v>1214</v>
      </c>
      <c r="M2048" s="80" t="str">
        <f>IFERROR(VLOOKUP(K2048,REFERENCES!R:S,2,FALSE),"")</f>
        <v>Nombre</v>
      </c>
      <c r="N2048" s="154">
        <v>9</v>
      </c>
      <c r="O2048" s="75">
        <v>18</v>
      </c>
      <c r="P2048" s="75">
        <v>20</v>
      </c>
      <c r="Q2048" s="75">
        <v>15</v>
      </c>
      <c r="R2048" s="79">
        <v>53</v>
      </c>
      <c r="S2048" s="75">
        <v>9</v>
      </c>
      <c r="T2048" s="162" t="s">
        <v>1040</v>
      </c>
      <c r="U2048" s="162" t="s">
        <v>20</v>
      </c>
      <c r="V2048" s="162" t="s">
        <v>514</v>
      </c>
      <c r="W2048" s="86" t="s">
        <v>1304</v>
      </c>
      <c r="Y2048" s="162" t="s">
        <v>1036</v>
      </c>
      <c r="Z2048" s="162" t="s">
        <v>1069</v>
      </c>
      <c r="AA2048" s="162" t="s">
        <v>1927</v>
      </c>
      <c r="AB2048" s="162" t="str">
        <f>UPPER(LEFT(A2048,3)&amp;YEAR(H2048)&amp;MONTH(H2048)&amp;DAY((H2048))&amp;LEFT(U2048,2)&amp;LEFT(V2048,2)&amp;LEFT(W2048,2))</f>
        <v>SHE20161214SUCA1È</v>
      </c>
      <c r="AC2048" s="162">
        <f>COUNTIF($AB$4:$AB$297,AB2048)</f>
        <v>0</v>
      </c>
      <c r="AD2048" s="162" t="str">
        <f>VLOOKUP(U2048,NIVEAUXADMIN!A:B,2,FALSE)</f>
        <v>HT07</v>
      </c>
      <c r="AE2048" s="162" t="str">
        <f>VLOOKUP(V2048,NIVEAUXADMIN!E:F,2,FALSE)</f>
        <v>HT07733</v>
      </c>
      <c r="AF2048" s="162" t="str">
        <f>VLOOKUP(W2048,NIVEAUXADMIN!I:J,2,FALSE)</f>
        <v>HT07733-01</v>
      </c>
      <c r="AG2048" s="162">
        <f>IF(SUMPRODUCT(($A$4:$A2048=A2048)*($V$4:$V2048=V2048))&gt;1,0,1)</f>
        <v>1</v>
      </c>
    </row>
    <row r="2049" spans="1:33" s="162" customFormat="1" ht="15" customHeight="1">
      <c r="A2049" s="162" t="s">
        <v>115</v>
      </c>
      <c r="B2049" s="162" t="s">
        <v>115</v>
      </c>
      <c r="C2049" s="162" t="s">
        <v>26</v>
      </c>
      <c r="D2049" s="162" t="s">
        <v>2690</v>
      </c>
      <c r="F2049" s="162" t="s">
        <v>16</v>
      </c>
      <c r="G2049" s="162" t="str">
        <f>CHOOSE(MONTH(H2049), "Janvier", "Fevrier", "Mars", "Avril", "Mai", "Juin", "Juillet", "Aout", "Septembre", "Octobre", "Novembre", "Decembre")</f>
        <v>Decembre</v>
      </c>
      <c r="H2049" s="153">
        <v>42718</v>
      </c>
      <c r="I2049" s="84" t="s">
        <v>1051</v>
      </c>
      <c r="J2049" s="162" t="s">
        <v>1052</v>
      </c>
      <c r="K2049" s="162" t="s">
        <v>1056</v>
      </c>
      <c r="L2049" s="72" t="s">
        <v>1214</v>
      </c>
      <c r="M2049" s="80" t="str">
        <f>IFERROR(VLOOKUP(K2049,REFERENCES!R:S,2,FALSE),"")</f>
        <v>Nombre</v>
      </c>
      <c r="N2049" s="154">
        <v>9</v>
      </c>
      <c r="O2049" s="75">
        <v>18</v>
      </c>
      <c r="P2049" s="75">
        <v>20</v>
      </c>
      <c r="Q2049" s="75">
        <v>15</v>
      </c>
      <c r="R2049" s="79">
        <v>53</v>
      </c>
      <c r="S2049" s="75">
        <v>9</v>
      </c>
      <c r="T2049" s="162" t="s">
        <v>1040</v>
      </c>
      <c r="U2049" s="162" t="s">
        <v>20</v>
      </c>
      <c r="V2049" s="162" t="s">
        <v>514</v>
      </c>
      <c r="W2049" s="86" t="s">
        <v>1304</v>
      </c>
      <c r="Y2049" s="162" t="s">
        <v>1036</v>
      </c>
      <c r="Z2049" s="162" t="s">
        <v>1069</v>
      </c>
      <c r="AA2049" s="162" t="s">
        <v>1213</v>
      </c>
      <c r="AB2049" s="162" t="str">
        <f>UPPER(LEFT(A2049,3)&amp;YEAR(H2049)&amp;MONTH(H2049)&amp;DAY((H2049))&amp;LEFT(U2049,2)&amp;LEFT(V2049,2)&amp;LEFT(W2049,2))</f>
        <v>SHE20161214SUCA1È</v>
      </c>
      <c r="AC2049" s="162">
        <f>COUNTIF($AB$4:$AB$297,AB2049)</f>
        <v>0</v>
      </c>
      <c r="AD2049" s="162" t="str">
        <f>VLOOKUP(U2049,NIVEAUXADMIN!A:B,2,FALSE)</f>
        <v>HT07</v>
      </c>
      <c r="AE2049" s="162" t="str">
        <f>VLOOKUP(V2049,NIVEAUXADMIN!E:F,2,FALSE)</f>
        <v>HT07733</v>
      </c>
      <c r="AF2049" s="162" t="str">
        <f>VLOOKUP(W2049,NIVEAUXADMIN!I:J,2,FALSE)</f>
        <v>HT07733-01</v>
      </c>
      <c r="AG2049" s="162">
        <f>IF(SUMPRODUCT(($A$4:$A2049=A2049)*($V$4:$V2049=V2049))&gt;1,0,1)</f>
        <v>0</v>
      </c>
    </row>
    <row r="2050" spans="1:33" s="162" customFormat="1" ht="15" customHeight="1">
      <c r="A2050" s="162" t="s">
        <v>115</v>
      </c>
      <c r="B2050" s="162" t="s">
        <v>115</v>
      </c>
      <c r="C2050" s="162" t="s">
        <v>26</v>
      </c>
      <c r="D2050" s="162" t="s">
        <v>2690</v>
      </c>
      <c r="F2050" s="162" t="s">
        <v>16</v>
      </c>
      <c r="G2050" s="162" t="str">
        <f>CHOOSE(MONTH(H2050), "Janvier", "Fevrier", "Mars", "Avril", "Mai", "Juin", "Juillet", "Aout", "Septembre", "Octobre", "Novembre", "Decembre")</f>
        <v>Decembre</v>
      </c>
      <c r="H2050" s="153">
        <v>42718</v>
      </c>
      <c r="I2050" s="84" t="s">
        <v>1049</v>
      </c>
      <c r="J2050" s="162" t="s">
        <v>1053</v>
      </c>
      <c r="K2050" s="162" t="s">
        <v>1064</v>
      </c>
      <c r="L2050" s="72" t="s">
        <v>1214</v>
      </c>
      <c r="M2050" s="80" t="str">
        <f>IFERROR(VLOOKUP(K2050,REFERENCES!R:S,2,FALSE),"")</f>
        <v>Nombre</v>
      </c>
      <c r="N2050" s="154">
        <v>9</v>
      </c>
      <c r="O2050" s="75">
        <v>18</v>
      </c>
      <c r="P2050" s="75">
        <v>20</v>
      </c>
      <c r="Q2050" s="75">
        <v>15</v>
      </c>
      <c r="R2050" s="79">
        <v>53</v>
      </c>
      <c r="S2050" s="75">
        <v>9</v>
      </c>
      <c r="T2050" s="162" t="s">
        <v>1040</v>
      </c>
      <c r="U2050" s="162" t="s">
        <v>20</v>
      </c>
      <c r="V2050" s="162" t="s">
        <v>514</v>
      </c>
      <c r="W2050" s="86" t="s">
        <v>1304</v>
      </c>
      <c r="Y2050" s="162" t="s">
        <v>1036</v>
      </c>
      <c r="Z2050" s="162" t="s">
        <v>1069</v>
      </c>
      <c r="AA2050" s="162" t="s">
        <v>1215</v>
      </c>
      <c r="AB2050" s="162" t="str">
        <f>UPPER(LEFT(A2050,3)&amp;YEAR(H2050)&amp;MONTH(H2050)&amp;DAY((H2050))&amp;LEFT(U2050,2)&amp;LEFT(V2050,2)&amp;LEFT(W2050,2))</f>
        <v>SHE20161214SUCA1È</v>
      </c>
      <c r="AC2050" s="162">
        <f>COUNTIF($AB$4:$AB$297,AB2050)</f>
        <v>0</v>
      </c>
      <c r="AD2050" s="162" t="str">
        <f>VLOOKUP(U2050,NIVEAUXADMIN!A:B,2,FALSE)</f>
        <v>HT07</v>
      </c>
      <c r="AE2050" s="162" t="str">
        <f>VLOOKUP(V2050,NIVEAUXADMIN!E:F,2,FALSE)</f>
        <v>HT07733</v>
      </c>
      <c r="AF2050" s="162" t="str">
        <f>VLOOKUP(W2050,NIVEAUXADMIN!I:J,2,FALSE)</f>
        <v>HT07733-01</v>
      </c>
      <c r="AG2050" s="162">
        <f>IF(SUMPRODUCT(($A$4:$A2050=A2050)*($V$4:$V2050=V2050))&gt;1,0,1)</f>
        <v>0</v>
      </c>
    </row>
    <row r="2051" spans="1:33" s="162" customFormat="1" ht="15" customHeight="1">
      <c r="A2051" s="162" t="s">
        <v>115</v>
      </c>
      <c r="B2051" s="162" t="s">
        <v>115</v>
      </c>
      <c r="C2051" s="162" t="s">
        <v>26</v>
      </c>
      <c r="D2051" s="162" t="s">
        <v>2690</v>
      </c>
      <c r="F2051" s="162" t="s">
        <v>16</v>
      </c>
      <c r="G2051" s="162" t="str">
        <f>CHOOSE(MONTH(H2051), "Janvier", "Fevrier", "Mars", "Avril", "Mai", "Juin", "Juillet", "Aout", "Septembre", "Octobre", "Novembre", "Decembre")</f>
        <v>Decembre</v>
      </c>
      <c r="H2051" s="153">
        <v>42718</v>
      </c>
      <c r="I2051" s="84" t="s">
        <v>1051</v>
      </c>
      <c r="J2051" s="162" t="s">
        <v>1052</v>
      </c>
      <c r="K2051" s="162" t="s">
        <v>1061</v>
      </c>
      <c r="L2051" s="72" t="s">
        <v>1212</v>
      </c>
      <c r="M2051" s="80" t="str">
        <f>IFERROR(VLOOKUP(K2051,REFERENCES!R:S,2,FALSE),"")</f>
        <v>Nombre</v>
      </c>
      <c r="N2051" s="154">
        <v>18</v>
      </c>
      <c r="O2051" s="75">
        <v>18</v>
      </c>
      <c r="P2051" s="75">
        <v>20</v>
      </c>
      <c r="Q2051" s="75">
        <v>15</v>
      </c>
      <c r="R2051" s="79">
        <v>53</v>
      </c>
      <c r="S2051" s="75">
        <v>9</v>
      </c>
      <c r="T2051" s="162" t="s">
        <v>1040</v>
      </c>
      <c r="U2051" s="162" t="s">
        <v>20</v>
      </c>
      <c r="V2051" s="162" t="s">
        <v>514</v>
      </c>
      <c r="W2051" s="86" t="s">
        <v>1304</v>
      </c>
      <c r="Y2051" s="162" t="s">
        <v>1036</v>
      </c>
      <c r="Z2051" s="162" t="s">
        <v>1069</v>
      </c>
      <c r="AA2051" s="162" t="s">
        <v>1213</v>
      </c>
      <c r="AB2051" s="162" t="str">
        <f>UPPER(LEFT(A2051,3)&amp;YEAR(H2051)&amp;MONTH(H2051)&amp;DAY((H2051))&amp;LEFT(U2051,2)&amp;LEFT(V2051,2)&amp;LEFT(W2051,2))</f>
        <v>SHE20161214SUCA1È</v>
      </c>
      <c r="AC2051" s="162">
        <f>COUNTIF($AB$4:$AB$297,AB2051)</f>
        <v>0</v>
      </c>
      <c r="AD2051" s="162" t="str">
        <f>VLOOKUP(U2051,NIVEAUXADMIN!A:B,2,FALSE)</f>
        <v>HT07</v>
      </c>
      <c r="AE2051" s="162" t="str">
        <f>VLOOKUP(V2051,NIVEAUXADMIN!E:F,2,FALSE)</f>
        <v>HT07733</v>
      </c>
      <c r="AF2051" s="162" t="str">
        <f>VLOOKUP(W2051,NIVEAUXADMIN!I:J,2,FALSE)</f>
        <v>HT07733-01</v>
      </c>
      <c r="AG2051" s="162">
        <f>IF(SUMPRODUCT(($A$4:$A2051=A2051)*($V$4:$V2051=V2051))&gt;1,0,1)</f>
        <v>0</v>
      </c>
    </row>
    <row r="2052" spans="1:33" s="162" customFormat="1" ht="15" customHeight="1">
      <c r="A2052" s="162" t="s">
        <v>115</v>
      </c>
      <c r="B2052" s="162" t="s">
        <v>115</v>
      </c>
      <c r="C2052" s="162" t="s">
        <v>26</v>
      </c>
      <c r="D2052" s="162" t="s">
        <v>2690</v>
      </c>
      <c r="F2052" s="162" t="s">
        <v>16</v>
      </c>
      <c r="G2052" s="162" t="str">
        <f>CHOOSE(MONTH(H2052), "Janvier", "Fevrier", "Mars", "Avril", "Mai", "Juin", "Juillet", "Aout", "Septembre", "Octobre", "Novembre", "Decembre")</f>
        <v>Decembre</v>
      </c>
      <c r="H2052" s="153">
        <v>42718</v>
      </c>
      <c r="I2052" s="84" t="s">
        <v>1051</v>
      </c>
      <c r="J2052" s="162" t="s">
        <v>1052</v>
      </c>
      <c r="K2052" s="162" t="s">
        <v>1058</v>
      </c>
      <c r="L2052" s="72" t="s">
        <v>1212</v>
      </c>
      <c r="M2052" s="80" t="str">
        <f>IFERROR(VLOOKUP(K2052,REFERENCES!R:S,2,FALSE),"")</f>
        <v>Nombre</v>
      </c>
      <c r="N2052" s="154">
        <v>18</v>
      </c>
      <c r="O2052" s="75">
        <v>18</v>
      </c>
      <c r="P2052" s="75">
        <v>20</v>
      </c>
      <c r="Q2052" s="75">
        <v>15</v>
      </c>
      <c r="R2052" s="79">
        <v>53</v>
      </c>
      <c r="S2052" s="75">
        <v>9</v>
      </c>
      <c r="T2052" s="162" t="s">
        <v>1040</v>
      </c>
      <c r="U2052" s="162" t="s">
        <v>20</v>
      </c>
      <c r="V2052" s="162" t="s">
        <v>514</v>
      </c>
      <c r="W2052" s="86" t="s">
        <v>1304</v>
      </c>
      <c r="Y2052" s="162" t="s">
        <v>1036</v>
      </c>
      <c r="Z2052" s="162" t="s">
        <v>1069</v>
      </c>
      <c r="AA2052" s="162" t="s">
        <v>1213</v>
      </c>
      <c r="AB2052" s="162" t="str">
        <f>UPPER(LEFT(A2052,3)&amp;YEAR(H2052)&amp;MONTH(H2052)&amp;DAY((H2052))&amp;LEFT(U2052,2)&amp;LEFT(V2052,2)&amp;LEFT(W2052,2))</f>
        <v>SHE20161214SUCA1È</v>
      </c>
      <c r="AC2052" s="162">
        <f>COUNTIF($AB$4:$AB$297,AB2052)</f>
        <v>0</v>
      </c>
      <c r="AD2052" s="162" t="str">
        <f>VLOOKUP(U2052,NIVEAUXADMIN!A:B,2,FALSE)</f>
        <v>HT07</v>
      </c>
      <c r="AE2052" s="162" t="str">
        <f>VLOOKUP(V2052,NIVEAUXADMIN!E:F,2,FALSE)</f>
        <v>HT07733</v>
      </c>
      <c r="AF2052" s="162" t="str">
        <f>VLOOKUP(W2052,NIVEAUXADMIN!I:J,2,FALSE)</f>
        <v>HT07733-01</v>
      </c>
      <c r="AG2052" s="162">
        <f>IF(SUMPRODUCT(($A$4:$A2052=A2052)*($V$4:$V2052=V2052))&gt;1,0,1)</f>
        <v>0</v>
      </c>
    </row>
    <row r="2053" spans="1:33" s="162" customFormat="1" ht="15" customHeight="1">
      <c r="A2053" s="162" t="s">
        <v>115</v>
      </c>
      <c r="B2053" s="162" t="s">
        <v>115</v>
      </c>
      <c r="C2053" s="162" t="s">
        <v>26</v>
      </c>
      <c r="D2053" s="162" t="s">
        <v>1167</v>
      </c>
      <c r="F2053" s="162" t="s">
        <v>16</v>
      </c>
      <c r="G2053" s="162" t="str">
        <f>CHOOSE(MONTH(H2053), "Janvier", "Fevrier", "Mars", "Avril", "Mai", "Juin", "Juillet", "Aout", "Septembre", "Octobre", "Novembre", "Decembre")</f>
        <v>Decembre</v>
      </c>
      <c r="H2053" s="153">
        <v>42728</v>
      </c>
      <c r="I2053" s="84" t="s">
        <v>1051</v>
      </c>
      <c r="J2053" s="162" t="s">
        <v>1052</v>
      </c>
      <c r="K2053" s="162" t="s">
        <v>1059</v>
      </c>
      <c r="L2053" s="72" t="s">
        <v>1214</v>
      </c>
      <c r="M2053" s="80" t="str">
        <f>IFERROR(VLOOKUP(K2053,REFERENCES!R:S,2,FALSE),"")</f>
        <v>Nombre</v>
      </c>
      <c r="N2053" s="140">
        <v>50</v>
      </c>
      <c r="O2053" s="75">
        <v>100</v>
      </c>
      <c r="P2053" s="75">
        <v>84</v>
      </c>
      <c r="Q2053" s="75">
        <v>79</v>
      </c>
      <c r="R2053" s="79">
        <v>263</v>
      </c>
      <c r="S2053" s="75">
        <v>50</v>
      </c>
      <c r="T2053" s="162" t="s">
        <v>1040</v>
      </c>
      <c r="U2053" s="162" t="s">
        <v>20</v>
      </c>
      <c r="V2053" s="162" t="s">
        <v>520</v>
      </c>
      <c r="W2053" s="86" t="s">
        <v>1456</v>
      </c>
      <c r="X2053" s="162" t="s">
        <v>1220</v>
      </c>
      <c r="Z2053" s="162" t="s">
        <v>1069</v>
      </c>
      <c r="AA2053" s="162" t="s">
        <v>1927</v>
      </c>
      <c r="AB2053" s="162" t="str">
        <f>UPPER(LEFT(A2053,3)&amp;YEAR(H2053)&amp;MONTH(H2053)&amp;DAY((H2053))&amp;LEFT(U2053,2)&amp;LEFT(V2053,2)&amp;LEFT(W2053,2))</f>
        <v>SHE20161224SUCH2È</v>
      </c>
      <c r="AC2053" s="162">
        <f>COUNTIF($AB$4:$AB$297,AB2053)</f>
        <v>0</v>
      </c>
      <c r="AD2053" s="162" t="str">
        <f>VLOOKUP(U2053,NIVEAUXADMIN!A:B,2,FALSE)</f>
        <v>HT07</v>
      </c>
      <c r="AE2053" s="162" t="str">
        <f>VLOOKUP(V2053,NIVEAUXADMIN!E:F,2,FALSE)</f>
        <v>HT07751</v>
      </c>
      <c r="AF2053" s="162" t="str">
        <f>VLOOKUP(W2053,NIVEAUXADMIN!I:J,2,FALSE)</f>
        <v>HT07751-02</v>
      </c>
      <c r="AG2053" s="162">
        <f>IF(SUMPRODUCT(($A$4:$A2053=A2053)*($V$4:$V2053=V2053))&gt;1,0,1)</f>
        <v>1</v>
      </c>
    </row>
    <row r="2054" spans="1:33" s="162" customFormat="1" ht="15" customHeight="1">
      <c r="A2054" s="162" t="s">
        <v>115</v>
      </c>
      <c r="B2054" s="162" t="s">
        <v>115</v>
      </c>
      <c r="C2054" s="162" t="s">
        <v>26</v>
      </c>
      <c r="D2054" s="162" t="s">
        <v>1167</v>
      </c>
      <c r="F2054" s="162" t="s">
        <v>16</v>
      </c>
      <c r="G2054" s="162" t="str">
        <f>CHOOSE(MONTH(H2054), "Janvier", "Fevrier", "Mars", "Avril", "Mai", "Juin", "Juillet", "Aout", "Septembre", "Octobre", "Novembre", "Decembre")</f>
        <v>Decembre</v>
      </c>
      <c r="H2054" s="153">
        <v>42728</v>
      </c>
      <c r="I2054" s="84" t="s">
        <v>1051</v>
      </c>
      <c r="J2054" s="162" t="s">
        <v>1052</v>
      </c>
      <c r="K2054" s="162" t="s">
        <v>1056</v>
      </c>
      <c r="L2054" s="72" t="s">
        <v>1214</v>
      </c>
      <c r="M2054" s="80" t="str">
        <f>IFERROR(VLOOKUP(K2054,REFERENCES!R:S,2,FALSE),"")</f>
        <v>Nombre</v>
      </c>
      <c r="N2054" s="140">
        <v>50</v>
      </c>
      <c r="O2054" s="75">
        <v>100</v>
      </c>
      <c r="P2054" s="75">
        <v>84</v>
      </c>
      <c r="Q2054" s="75">
        <v>79</v>
      </c>
      <c r="R2054" s="79">
        <v>263</v>
      </c>
      <c r="S2054" s="75">
        <v>50</v>
      </c>
      <c r="T2054" s="162" t="s">
        <v>1040</v>
      </c>
      <c r="U2054" s="162" t="s">
        <v>20</v>
      </c>
      <c r="V2054" s="162" t="s">
        <v>520</v>
      </c>
      <c r="W2054" s="86" t="s">
        <v>1456</v>
      </c>
      <c r="X2054" s="162" t="s">
        <v>1220</v>
      </c>
      <c r="Z2054" s="162" t="s">
        <v>1069</v>
      </c>
      <c r="AA2054" s="162" t="s">
        <v>1213</v>
      </c>
      <c r="AB2054" s="162" t="str">
        <f>UPPER(LEFT(A2054,3)&amp;YEAR(H2054)&amp;MONTH(H2054)&amp;DAY((H2054))&amp;LEFT(U2054,2)&amp;LEFT(V2054,2)&amp;LEFT(W2054,2))</f>
        <v>SHE20161224SUCH2È</v>
      </c>
      <c r="AC2054" s="162">
        <f>COUNTIF($AB$4:$AB$297,AB2054)</f>
        <v>0</v>
      </c>
      <c r="AD2054" s="162" t="str">
        <f>VLOOKUP(U2054,NIVEAUXADMIN!A:B,2,FALSE)</f>
        <v>HT07</v>
      </c>
      <c r="AE2054" s="162" t="str">
        <f>VLOOKUP(V2054,NIVEAUXADMIN!E:F,2,FALSE)</f>
        <v>HT07751</v>
      </c>
      <c r="AF2054" s="162" t="str">
        <f>VLOOKUP(W2054,NIVEAUXADMIN!I:J,2,FALSE)</f>
        <v>HT07751-02</v>
      </c>
      <c r="AG2054" s="162">
        <f>IF(SUMPRODUCT(($A$4:$A2054=A2054)*($V$4:$V2054=V2054))&gt;1,0,1)</f>
        <v>0</v>
      </c>
    </row>
    <row r="2055" spans="1:33" s="162" customFormat="1" ht="15" customHeight="1">
      <c r="A2055" s="162" t="s">
        <v>115</v>
      </c>
      <c r="B2055" s="162" t="s">
        <v>115</v>
      </c>
      <c r="C2055" s="162" t="s">
        <v>26</v>
      </c>
      <c r="D2055" s="162" t="s">
        <v>1167</v>
      </c>
      <c r="F2055" s="162" t="s">
        <v>16</v>
      </c>
      <c r="G2055" s="162" t="str">
        <f>CHOOSE(MONTH(H2055), "Janvier", "Fevrier", "Mars", "Avril", "Mai", "Juin", "Juillet", "Aout", "Septembre", "Octobre", "Novembre", "Decembre")</f>
        <v>Decembre</v>
      </c>
      <c r="H2055" s="153">
        <v>42728</v>
      </c>
      <c r="I2055" s="84" t="s">
        <v>1049</v>
      </c>
      <c r="J2055" s="162" t="s">
        <v>1053</v>
      </c>
      <c r="K2055" s="162" t="s">
        <v>1064</v>
      </c>
      <c r="L2055" s="72" t="s">
        <v>1214</v>
      </c>
      <c r="M2055" s="80" t="str">
        <f>IFERROR(VLOOKUP(K2055,REFERENCES!R:S,2,FALSE),"")</f>
        <v>Nombre</v>
      </c>
      <c r="N2055" s="140">
        <v>150</v>
      </c>
      <c r="O2055" s="75">
        <v>240</v>
      </c>
      <c r="P2055" s="75">
        <v>215</v>
      </c>
      <c r="Q2055" s="75">
        <v>194</v>
      </c>
      <c r="R2055" s="79">
        <v>649</v>
      </c>
      <c r="S2055" s="75">
        <v>100</v>
      </c>
      <c r="T2055" s="162" t="s">
        <v>1040</v>
      </c>
      <c r="U2055" s="162" t="s">
        <v>20</v>
      </c>
      <c r="V2055" s="162" t="s">
        <v>520</v>
      </c>
      <c r="W2055" s="86" t="s">
        <v>1456</v>
      </c>
      <c r="X2055" s="162" t="s">
        <v>1220</v>
      </c>
      <c r="Z2055" s="162" t="s">
        <v>1069</v>
      </c>
      <c r="AA2055" s="162" t="s">
        <v>2545</v>
      </c>
      <c r="AB2055" s="162" t="str">
        <f>UPPER(LEFT(A2055,3)&amp;YEAR(H2055)&amp;MONTH(H2055)&amp;DAY((H2055))&amp;LEFT(U2055,2)&amp;LEFT(V2055,2)&amp;LEFT(W2055,2))</f>
        <v>SHE20161224SUCH2È</v>
      </c>
      <c r="AC2055" s="162">
        <f>COUNTIF($AB$4:$AB$297,AB2055)</f>
        <v>0</v>
      </c>
      <c r="AD2055" s="162" t="str">
        <f>VLOOKUP(U2055,NIVEAUXADMIN!A:B,2,FALSE)</f>
        <v>HT07</v>
      </c>
      <c r="AE2055" s="162" t="str">
        <f>VLOOKUP(V2055,NIVEAUXADMIN!E:F,2,FALSE)</f>
        <v>HT07751</v>
      </c>
      <c r="AF2055" s="162" t="str">
        <f>VLOOKUP(W2055,NIVEAUXADMIN!I:J,2,FALSE)</f>
        <v>HT07751-02</v>
      </c>
      <c r="AG2055" s="162">
        <f>IF(SUMPRODUCT(($A$4:$A2055=A2055)*($V$4:$V2055=V2055))&gt;1,0,1)</f>
        <v>0</v>
      </c>
    </row>
    <row r="2056" spans="1:33" s="162" customFormat="1" ht="15" customHeight="1">
      <c r="A2056" s="162" t="s">
        <v>115</v>
      </c>
      <c r="B2056" s="162" t="s">
        <v>115</v>
      </c>
      <c r="C2056" s="162" t="s">
        <v>26</v>
      </c>
      <c r="D2056" s="162" t="s">
        <v>1167</v>
      </c>
      <c r="F2056" s="162" t="s">
        <v>16</v>
      </c>
      <c r="G2056" s="162" t="str">
        <f>CHOOSE(MONTH(H2056), "Janvier", "Fevrier", "Mars", "Avril", "Mai", "Juin", "Juillet", "Aout", "Septembre", "Octobre", "Novembre", "Decembre")</f>
        <v>Decembre</v>
      </c>
      <c r="H2056" s="153">
        <v>42728</v>
      </c>
      <c r="I2056" s="84" t="s">
        <v>1051</v>
      </c>
      <c r="J2056" s="162" t="s">
        <v>1052</v>
      </c>
      <c r="K2056" s="162" t="s">
        <v>1061</v>
      </c>
      <c r="L2056" s="72" t="s">
        <v>1212</v>
      </c>
      <c r="M2056" s="80" t="str">
        <f>IFERROR(VLOOKUP(K2056,REFERENCES!R:S,2,FALSE),"")</f>
        <v>Nombre</v>
      </c>
      <c r="N2056" s="140">
        <v>100</v>
      </c>
      <c r="O2056" s="75">
        <v>100</v>
      </c>
      <c r="P2056" s="75">
        <v>84</v>
      </c>
      <c r="Q2056" s="75">
        <v>79</v>
      </c>
      <c r="R2056" s="79">
        <v>263</v>
      </c>
      <c r="S2056" s="75">
        <v>100</v>
      </c>
      <c r="T2056" s="162" t="s">
        <v>1040</v>
      </c>
      <c r="U2056" s="162" t="s">
        <v>20</v>
      </c>
      <c r="V2056" s="162" t="s">
        <v>520</v>
      </c>
      <c r="W2056" s="86" t="s">
        <v>1456</v>
      </c>
      <c r="X2056" s="162" t="s">
        <v>1220</v>
      </c>
      <c r="Z2056" s="162" t="s">
        <v>1069</v>
      </c>
      <c r="AA2056" s="162" t="s">
        <v>1213</v>
      </c>
      <c r="AB2056" s="162" t="str">
        <f>UPPER(LEFT(A2056,3)&amp;YEAR(H2056)&amp;MONTH(H2056)&amp;DAY((H2056))&amp;LEFT(U2056,2)&amp;LEFT(V2056,2)&amp;LEFT(W2056,2))</f>
        <v>SHE20161224SUCH2È</v>
      </c>
      <c r="AC2056" s="162">
        <f>COUNTIF($AB$4:$AB$297,AB2056)</f>
        <v>0</v>
      </c>
      <c r="AD2056" s="162" t="str">
        <f>VLOOKUP(U2056,NIVEAUXADMIN!A:B,2,FALSE)</f>
        <v>HT07</v>
      </c>
      <c r="AE2056" s="162" t="str">
        <f>VLOOKUP(V2056,NIVEAUXADMIN!E:F,2,FALSE)</f>
        <v>HT07751</v>
      </c>
      <c r="AF2056" s="162" t="str">
        <f>VLOOKUP(W2056,NIVEAUXADMIN!I:J,2,FALSE)</f>
        <v>HT07751-02</v>
      </c>
      <c r="AG2056" s="162">
        <f>IF(SUMPRODUCT(($A$4:$A2056=A2056)*($V$4:$V2056=V2056))&gt;1,0,1)</f>
        <v>0</v>
      </c>
    </row>
    <row r="2057" spans="1:33" s="162" customFormat="1" ht="15" customHeight="1">
      <c r="A2057" s="162" t="s">
        <v>115</v>
      </c>
      <c r="B2057" s="162" t="s">
        <v>115</v>
      </c>
      <c r="C2057" s="162" t="s">
        <v>26</v>
      </c>
      <c r="D2057" s="162" t="s">
        <v>1167</v>
      </c>
      <c r="F2057" s="162" t="s">
        <v>16</v>
      </c>
      <c r="G2057" s="162" t="str">
        <f>CHOOSE(MONTH(H2057), "Janvier", "Fevrier", "Mars", "Avril", "Mai", "Juin", "Juillet", "Aout", "Septembre", "Octobre", "Novembre", "Decembre")</f>
        <v>Decembre</v>
      </c>
      <c r="H2057" s="153">
        <v>42728</v>
      </c>
      <c r="I2057" s="84" t="s">
        <v>1051</v>
      </c>
      <c r="J2057" s="162" t="s">
        <v>1052</v>
      </c>
      <c r="K2057" s="162" t="s">
        <v>1058</v>
      </c>
      <c r="L2057" s="72" t="s">
        <v>1212</v>
      </c>
      <c r="M2057" s="80" t="str">
        <f>IFERROR(VLOOKUP(K2057,REFERENCES!R:S,2,FALSE),"")</f>
        <v>Nombre</v>
      </c>
      <c r="N2057" s="140">
        <v>100</v>
      </c>
      <c r="O2057" s="75">
        <v>100</v>
      </c>
      <c r="P2057" s="75">
        <v>84</v>
      </c>
      <c r="Q2057" s="75">
        <v>79</v>
      </c>
      <c r="R2057" s="79">
        <v>263</v>
      </c>
      <c r="S2057" s="75">
        <v>100</v>
      </c>
      <c r="T2057" s="162" t="s">
        <v>1040</v>
      </c>
      <c r="U2057" s="162" t="s">
        <v>20</v>
      </c>
      <c r="V2057" s="162" t="s">
        <v>520</v>
      </c>
      <c r="W2057" s="86" t="s">
        <v>1456</v>
      </c>
      <c r="X2057" s="162" t="s">
        <v>1220</v>
      </c>
      <c r="Z2057" s="162" t="s">
        <v>1069</v>
      </c>
      <c r="AA2057" s="162" t="s">
        <v>1213</v>
      </c>
      <c r="AB2057" s="162" t="str">
        <f>UPPER(LEFT(A2057,3)&amp;YEAR(H2057)&amp;MONTH(H2057)&amp;DAY((H2057))&amp;LEFT(U2057,2)&amp;LEFT(V2057,2)&amp;LEFT(W2057,2))</f>
        <v>SHE20161224SUCH2È</v>
      </c>
      <c r="AC2057" s="162">
        <f>COUNTIF($AB$4:$AB$297,AB2057)</f>
        <v>0</v>
      </c>
      <c r="AD2057" s="162" t="str">
        <f>VLOOKUP(U2057,NIVEAUXADMIN!A:B,2,FALSE)</f>
        <v>HT07</v>
      </c>
      <c r="AE2057" s="162" t="str">
        <f>VLOOKUP(V2057,NIVEAUXADMIN!E:F,2,FALSE)</f>
        <v>HT07751</v>
      </c>
      <c r="AF2057" s="162" t="str">
        <f>VLOOKUP(W2057,NIVEAUXADMIN!I:J,2,FALSE)</f>
        <v>HT07751-02</v>
      </c>
      <c r="AG2057" s="162">
        <f>IF(SUMPRODUCT(($A$4:$A2057=A2057)*($V$4:$V2057=V2057))&gt;1,0,1)</f>
        <v>0</v>
      </c>
    </row>
    <row r="2058" spans="1:33" s="162" customFormat="1" ht="15" customHeight="1">
      <c r="A2058" s="162" t="s">
        <v>115</v>
      </c>
      <c r="B2058" s="162" t="s">
        <v>115</v>
      </c>
      <c r="C2058" s="162" t="s">
        <v>26</v>
      </c>
      <c r="D2058" s="162" t="s">
        <v>1167</v>
      </c>
      <c r="F2058" s="162" t="s">
        <v>16</v>
      </c>
      <c r="G2058" s="162" t="str">
        <f>CHOOSE(MONTH(H2058), "Janvier", "Fevrier", "Mars", "Avril", "Mai", "Juin", "Juillet", "Aout", "Septembre", "Octobre", "Novembre", "Decembre")</f>
        <v>Decembre</v>
      </c>
      <c r="H2058" s="153">
        <v>42728</v>
      </c>
      <c r="I2058" s="84" t="s">
        <v>1051</v>
      </c>
      <c r="J2058" s="162" t="s">
        <v>1052</v>
      </c>
      <c r="K2058" s="162" t="s">
        <v>1059</v>
      </c>
      <c r="L2058" s="72" t="s">
        <v>1214</v>
      </c>
      <c r="M2058" s="80" t="str">
        <f>IFERROR(VLOOKUP(K2058,REFERENCES!R:S,2,FALSE),"")</f>
        <v>Nombre</v>
      </c>
      <c r="N2058" s="140">
        <v>50</v>
      </c>
      <c r="O2058" s="75">
        <v>99</v>
      </c>
      <c r="P2058" s="75">
        <v>69</v>
      </c>
      <c r="Q2058" s="75">
        <v>70</v>
      </c>
      <c r="R2058" s="79">
        <v>238</v>
      </c>
      <c r="S2058" s="75">
        <v>50</v>
      </c>
      <c r="T2058" s="162" t="s">
        <v>1040</v>
      </c>
      <c r="U2058" s="162" t="s">
        <v>20</v>
      </c>
      <c r="V2058" s="162" t="s">
        <v>520</v>
      </c>
      <c r="W2058" s="86" t="s">
        <v>1456</v>
      </c>
      <c r="X2058" s="162" t="s">
        <v>1219</v>
      </c>
      <c r="Z2058" s="162" t="s">
        <v>1069</v>
      </c>
      <c r="AA2058" s="162" t="s">
        <v>2544</v>
      </c>
      <c r="AB2058" s="162" t="str">
        <f>UPPER(LEFT(A2058,3)&amp;YEAR(H2058)&amp;MONTH(H2058)&amp;DAY((H2058))&amp;LEFT(U2058,2)&amp;LEFT(V2058,2)&amp;LEFT(W2058,2))</f>
        <v>SHE20161224SUCH2È</v>
      </c>
      <c r="AC2058" s="162">
        <f>COUNTIF($AB$4:$AB$297,AB2058)</f>
        <v>0</v>
      </c>
      <c r="AD2058" s="162" t="str">
        <f>VLOOKUP(U2058,NIVEAUXADMIN!A:B,2,FALSE)</f>
        <v>HT07</v>
      </c>
      <c r="AE2058" s="162" t="str">
        <f>VLOOKUP(V2058,NIVEAUXADMIN!E:F,2,FALSE)</f>
        <v>HT07751</v>
      </c>
      <c r="AF2058" s="162" t="str">
        <f>VLOOKUP(W2058,NIVEAUXADMIN!I:J,2,FALSE)</f>
        <v>HT07751-02</v>
      </c>
      <c r="AG2058" s="162">
        <f>IF(SUMPRODUCT(($A$4:$A2058=A2058)*($V$4:$V2058=V2058))&gt;1,0,1)</f>
        <v>0</v>
      </c>
    </row>
    <row r="2059" spans="1:33" s="162" customFormat="1" ht="15" customHeight="1">
      <c r="A2059" s="162" t="s">
        <v>115</v>
      </c>
      <c r="B2059" s="162" t="s">
        <v>115</v>
      </c>
      <c r="C2059" s="162" t="s">
        <v>26</v>
      </c>
      <c r="D2059" s="162" t="s">
        <v>1167</v>
      </c>
      <c r="F2059" s="162" t="s">
        <v>16</v>
      </c>
      <c r="G2059" s="162" t="str">
        <f>CHOOSE(MONTH(H2059), "Janvier", "Fevrier", "Mars", "Avril", "Mai", "Juin", "Juillet", "Aout", "Septembre", "Octobre", "Novembre", "Decembre")</f>
        <v>Decembre</v>
      </c>
      <c r="H2059" s="153">
        <v>42728</v>
      </c>
      <c r="I2059" s="84" t="s">
        <v>1051</v>
      </c>
      <c r="J2059" s="162" t="s">
        <v>1052</v>
      </c>
      <c r="K2059" s="162" t="s">
        <v>1056</v>
      </c>
      <c r="L2059" s="72" t="s">
        <v>1214</v>
      </c>
      <c r="M2059" s="80" t="str">
        <f>IFERROR(VLOOKUP(K2059,REFERENCES!R:S,2,FALSE),"")</f>
        <v>Nombre</v>
      </c>
      <c r="N2059" s="140">
        <v>50</v>
      </c>
      <c r="O2059" s="75">
        <v>99</v>
      </c>
      <c r="P2059" s="75">
        <v>69</v>
      </c>
      <c r="Q2059" s="75">
        <v>70</v>
      </c>
      <c r="R2059" s="79">
        <v>238</v>
      </c>
      <c r="S2059" s="75">
        <v>50</v>
      </c>
      <c r="T2059" s="162" t="s">
        <v>1040</v>
      </c>
      <c r="U2059" s="162" t="s">
        <v>20</v>
      </c>
      <c r="V2059" s="162" t="s">
        <v>520</v>
      </c>
      <c r="W2059" s="86" t="s">
        <v>1456</v>
      </c>
      <c r="X2059" s="162" t="s">
        <v>1219</v>
      </c>
      <c r="Z2059" s="162" t="s">
        <v>1069</v>
      </c>
      <c r="AA2059" s="162" t="s">
        <v>2543</v>
      </c>
      <c r="AB2059" s="162" t="str">
        <f>UPPER(LEFT(A2059,3)&amp;YEAR(H2059)&amp;MONTH(H2059)&amp;DAY((H2059))&amp;LEFT(U2059,2)&amp;LEFT(V2059,2)&amp;LEFT(W2059,2))</f>
        <v>SHE20161224SUCH2È</v>
      </c>
      <c r="AC2059" s="162">
        <f>COUNTIF($AB$4:$AB$297,AB2059)</f>
        <v>0</v>
      </c>
      <c r="AD2059" s="162" t="str">
        <f>VLOOKUP(U2059,NIVEAUXADMIN!A:B,2,FALSE)</f>
        <v>HT07</v>
      </c>
      <c r="AE2059" s="162" t="str">
        <f>VLOOKUP(V2059,NIVEAUXADMIN!E:F,2,FALSE)</f>
        <v>HT07751</v>
      </c>
      <c r="AF2059" s="162" t="str">
        <f>VLOOKUP(W2059,NIVEAUXADMIN!I:J,2,FALSE)</f>
        <v>HT07751-02</v>
      </c>
      <c r="AG2059" s="162">
        <f>IF(SUMPRODUCT(($A$4:$A2059=A2059)*($V$4:$V2059=V2059))&gt;1,0,1)</f>
        <v>0</v>
      </c>
    </row>
    <row r="2060" spans="1:33" s="162" customFormat="1" ht="15" customHeight="1">
      <c r="A2060" s="162" t="s">
        <v>115</v>
      </c>
      <c r="B2060" s="162" t="s">
        <v>115</v>
      </c>
      <c r="C2060" s="162" t="s">
        <v>26</v>
      </c>
      <c r="D2060" s="162" t="s">
        <v>1167</v>
      </c>
      <c r="F2060" s="162" t="s">
        <v>16</v>
      </c>
      <c r="G2060" s="162" t="str">
        <f>CHOOSE(MONTH(H2060), "Janvier", "Fevrier", "Mars", "Avril", "Mai", "Juin", "Juillet", "Aout", "Septembre", "Octobre", "Novembre", "Decembre")</f>
        <v>Decembre</v>
      </c>
      <c r="H2060" s="153">
        <v>42728</v>
      </c>
      <c r="I2060" s="84" t="s">
        <v>1049</v>
      </c>
      <c r="J2060" s="162" t="s">
        <v>1053</v>
      </c>
      <c r="K2060" s="162" t="s">
        <v>1064</v>
      </c>
      <c r="L2060" s="72" t="s">
        <v>1214</v>
      </c>
      <c r="M2060" s="80" t="str">
        <f>IFERROR(VLOOKUP(K2060,REFERENCES!R:S,2,FALSE),"")</f>
        <v>Nombre</v>
      </c>
      <c r="N2060" s="140">
        <v>190</v>
      </c>
      <c r="O2060" s="75">
        <v>359</v>
      </c>
      <c r="P2060" s="75">
        <v>251</v>
      </c>
      <c r="Q2060" s="75">
        <v>254</v>
      </c>
      <c r="R2060" s="79">
        <v>864</v>
      </c>
      <c r="S2060" s="75">
        <v>190</v>
      </c>
      <c r="T2060" s="162" t="s">
        <v>1040</v>
      </c>
      <c r="U2060" s="162" t="s">
        <v>20</v>
      </c>
      <c r="V2060" s="162" t="s">
        <v>520</v>
      </c>
      <c r="W2060" s="86" t="s">
        <v>1456</v>
      </c>
      <c r="X2060" s="162" t="s">
        <v>1219</v>
      </c>
      <c r="Z2060" s="162" t="s">
        <v>1069</v>
      </c>
      <c r="AA2060" s="162" t="s">
        <v>2542</v>
      </c>
      <c r="AB2060" s="162" t="str">
        <f>UPPER(LEFT(A2060,3)&amp;YEAR(H2060)&amp;MONTH(H2060)&amp;DAY((H2060))&amp;LEFT(U2060,2)&amp;LEFT(V2060,2)&amp;LEFT(W2060,2))</f>
        <v>SHE20161224SUCH2È</v>
      </c>
      <c r="AC2060" s="162">
        <f>COUNTIF($AB$4:$AB$297,AB2060)</f>
        <v>0</v>
      </c>
      <c r="AD2060" s="162" t="str">
        <f>VLOOKUP(U2060,NIVEAUXADMIN!A:B,2,FALSE)</f>
        <v>HT07</v>
      </c>
      <c r="AE2060" s="162" t="str">
        <f>VLOOKUP(V2060,NIVEAUXADMIN!E:F,2,FALSE)</f>
        <v>HT07751</v>
      </c>
      <c r="AF2060" s="162" t="str">
        <f>VLOOKUP(W2060,NIVEAUXADMIN!I:J,2,FALSE)</f>
        <v>HT07751-02</v>
      </c>
      <c r="AG2060" s="162">
        <f>IF(SUMPRODUCT(($A$4:$A2060=A2060)*($V$4:$V2060=V2060))&gt;1,0,1)</f>
        <v>0</v>
      </c>
    </row>
    <row r="2061" spans="1:33" s="162" customFormat="1" ht="15" customHeight="1">
      <c r="A2061" s="162" t="s">
        <v>115</v>
      </c>
      <c r="B2061" s="162" t="s">
        <v>115</v>
      </c>
      <c r="C2061" s="162" t="s">
        <v>26</v>
      </c>
      <c r="D2061" s="162" t="s">
        <v>1167</v>
      </c>
      <c r="F2061" s="162" t="s">
        <v>16</v>
      </c>
      <c r="G2061" s="162" t="str">
        <f>CHOOSE(MONTH(H2061), "Janvier", "Fevrier", "Mars", "Avril", "Mai", "Juin", "Juillet", "Aout", "Septembre", "Octobre", "Novembre", "Decembre")</f>
        <v>Decembre</v>
      </c>
      <c r="H2061" s="153">
        <v>42728</v>
      </c>
      <c r="I2061" s="84" t="s">
        <v>1051</v>
      </c>
      <c r="J2061" s="162" t="s">
        <v>1052</v>
      </c>
      <c r="K2061" s="162" t="s">
        <v>1061</v>
      </c>
      <c r="L2061" s="72" t="s">
        <v>1212</v>
      </c>
      <c r="M2061" s="80" t="str">
        <f>IFERROR(VLOOKUP(K2061,REFERENCES!R:S,2,FALSE),"")</f>
        <v>Nombre</v>
      </c>
      <c r="N2061" s="140">
        <v>100</v>
      </c>
      <c r="O2061" s="75">
        <v>99</v>
      </c>
      <c r="P2061" s="75">
        <v>69</v>
      </c>
      <c r="Q2061" s="75">
        <v>70</v>
      </c>
      <c r="R2061" s="79">
        <v>238</v>
      </c>
      <c r="S2061" s="75">
        <v>50</v>
      </c>
      <c r="T2061" s="162" t="s">
        <v>1040</v>
      </c>
      <c r="U2061" s="162" t="s">
        <v>20</v>
      </c>
      <c r="V2061" s="162" t="s">
        <v>520</v>
      </c>
      <c r="W2061" s="86" t="s">
        <v>1456</v>
      </c>
      <c r="X2061" s="162" t="s">
        <v>1219</v>
      </c>
      <c r="Z2061" s="162" t="s">
        <v>1069</v>
      </c>
      <c r="AA2061" s="162" t="s">
        <v>2543</v>
      </c>
      <c r="AB2061" s="162" t="str">
        <f>UPPER(LEFT(A2061,3)&amp;YEAR(H2061)&amp;MONTH(H2061)&amp;DAY((H2061))&amp;LEFT(U2061,2)&amp;LEFT(V2061,2)&amp;LEFT(W2061,2))</f>
        <v>SHE20161224SUCH2È</v>
      </c>
      <c r="AC2061" s="162">
        <f>COUNTIF($AB$4:$AB$297,AB2061)</f>
        <v>0</v>
      </c>
      <c r="AD2061" s="162" t="str">
        <f>VLOOKUP(U2061,NIVEAUXADMIN!A:B,2,FALSE)</f>
        <v>HT07</v>
      </c>
      <c r="AE2061" s="162" t="str">
        <f>VLOOKUP(V2061,NIVEAUXADMIN!E:F,2,FALSE)</f>
        <v>HT07751</v>
      </c>
      <c r="AF2061" s="162" t="str">
        <f>VLOOKUP(W2061,NIVEAUXADMIN!I:J,2,FALSE)</f>
        <v>HT07751-02</v>
      </c>
      <c r="AG2061" s="162">
        <f>IF(SUMPRODUCT(($A$4:$A2061=A2061)*($V$4:$V2061=V2061))&gt;1,0,1)</f>
        <v>0</v>
      </c>
    </row>
    <row r="2062" spans="1:33" s="162" customFormat="1" ht="15" customHeight="1">
      <c r="A2062" s="162" t="s">
        <v>115</v>
      </c>
      <c r="B2062" s="162" t="s">
        <v>115</v>
      </c>
      <c r="C2062" s="162" t="s">
        <v>26</v>
      </c>
      <c r="D2062" s="162" t="s">
        <v>1167</v>
      </c>
      <c r="F2062" s="162" t="s">
        <v>16</v>
      </c>
      <c r="G2062" s="162" t="str">
        <f>CHOOSE(MONTH(H2062), "Janvier", "Fevrier", "Mars", "Avril", "Mai", "Juin", "Juillet", "Aout", "Septembre", "Octobre", "Novembre", "Decembre")</f>
        <v>Decembre</v>
      </c>
      <c r="H2062" s="153">
        <v>42728</v>
      </c>
      <c r="I2062" s="84" t="s">
        <v>1051</v>
      </c>
      <c r="J2062" s="162" t="s">
        <v>1052</v>
      </c>
      <c r="K2062" s="162" t="s">
        <v>1058</v>
      </c>
      <c r="L2062" s="72" t="s">
        <v>1212</v>
      </c>
      <c r="M2062" s="80" t="str">
        <f>IFERROR(VLOOKUP(K2062,REFERENCES!R:S,2,FALSE),"")</f>
        <v>Nombre</v>
      </c>
      <c r="N2062" s="140">
        <v>100</v>
      </c>
      <c r="O2062" s="75">
        <v>99</v>
      </c>
      <c r="P2062" s="75">
        <v>69</v>
      </c>
      <c r="Q2062" s="75">
        <v>70</v>
      </c>
      <c r="R2062" s="79">
        <v>238</v>
      </c>
      <c r="S2062" s="75">
        <v>50</v>
      </c>
      <c r="T2062" s="162" t="s">
        <v>1040</v>
      </c>
      <c r="U2062" s="162" t="s">
        <v>20</v>
      </c>
      <c r="V2062" s="162" t="s">
        <v>520</v>
      </c>
      <c r="W2062" s="86" t="s">
        <v>1456</v>
      </c>
      <c r="X2062" s="162" t="s">
        <v>1219</v>
      </c>
      <c r="Z2062" s="162" t="s">
        <v>1069</v>
      </c>
      <c r="AA2062" s="162" t="s">
        <v>2543</v>
      </c>
      <c r="AB2062" s="162" t="str">
        <f>UPPER(LEFT(A2062,3)&amp;YEAR(H2062)&amp;MONTH(H2062)&amp;DAY((H2062))&amp;LEFT(U2062,2)&amp;LEFT(V2062,2)&amp;LEFT(W2062,2))</f>
        <v>SHE20161224SUCH2È</v>
      </c>
      <c r="AC2062" s="162">
        <f>COUNTIF($AB$4:$AB$297,AB2062)</f>
        <v>0</v>
      </c>
      <c r="AD2062" s="162" t="str">
        <f>VLOOKUP(U2062,NIVEAUXADMIN!A:B,2,FALSE)</f>
        <v>HT07</v>
      </c>
      <c r="AE2062" s="162" t="str">
        <f>VLOOKUP(V2062,NIVEAUXADMIN!E:F,2,FALSE)</f>
        <v>HT07751</v>
      </c>
      <c r="AF2062" s="162" t="str">
        <f>VLOOKUP(W2062,NIVEAUXADMIN!I:J,2,FALSE)</f>
        <v>HT07751-02</v>
      </c>
      <c r="AG2062" s="162">
        <f>IF(SUMPRODUCT(($A$4:$A2062=A2062)*($V$4:$V2062=V2062))&gt;1,0,1)</f>
        <v>0</v>
      </c>
    </row>
    <row r="2063" spans="1:33" s="162" customFormat="1" ht="15" customHeight="1">
      <c r="A2063" s="162" t="s">
        <v>115</v>
      </c>
      <c r="B2063" s="162" t="s">
        <v>115</v>
      </c>
      <c r="C2063" s="162" t="s">
        <v>26</v>
      </c>
      <c r="D2063" s="162" t="s">
        <v>1167</v>
      </c>
      <c r="F2063" s="162" t="s">
        <v>16</v>
      </c>
      <c r="G2063" s="162" t="str">
        <f>CHOOSE(MONTH(H2063), "Janvier", "Fevrier", "Mars", "Avril", "Mai", "Juin", "Juillet", "Aout", "Septembre", "Octobre", "Novembre", "Decembre")</f>
        <v>Decembre</v>
      </c>
      <c r="H2063" s="153">
        <v>42728</v>
      </c>
      <c r="I2063" s="84" t="s">
        <v>1051</v>
      </c>
      <c r="J2063" s="162" t="s">
        <v>1052</v>
      </c>
      <c r="K2063" s="162" t="s">
        <v>1059</v>
      </c>
      <c r="L2063" s="72" t="s">
        <v>1214</v>
      </c>
      <c r="M2063" s="80" t="str">
        <f>IFERROR(VLOOKUP(K2063,REFERENCES!R:S,2,FALSE),"")</f>
        <v>Nombre</v>
      </c>
      <c r="N2063" s="140">
        <v>50</v>
      </c>
      <c r="O2063" s="75">
        <v>135</v>
      </c>
      <c r="P2063" s="75">
        <v>77</v>
      </c>
      <c r="Q2063" s="75">
        <v>96</v>
      </c>
      <c r="R2063" s="79">
        <v>308</v>
      </c>
      <c r="S2063" s="75">
        <v>50</v>
      </c>
      <c r="T2063" s="162" t="s">
        <v>1040</v>
      </c>
      <c r="U2063" s="162" t="s">
        <v>20</v>
      </c>
      <c r="V2063" s="162" t="s">
        <v>520</v>
      </c>
      <c r="W2063" s="86" t="s">
        <v>1539</v>
      </c>
      <c r="X2063" s="162" t="s">
        <v>1218</v>
      </c>
      <c r="Z2063" s="162" t="s">
        <v>1069</v>
      </c>
      <c r="AA2063" s="162" t="s">
        <v>1215</v>
      </c>
      <c r="AB2063" s="162" t="str">
        <f>UPPER(LEFT(A2063,3)&amp;YEAR(H2063)&amp;MONTH(H2063)&amp;DAY((H2063))&amp;LEFT(U2063,2)&amp;LEFT(V2063,2)&amp;LEFT(W2063,2))</f>
        <v>SHE20161224SUCH3È</v>
      </c>
      <c r="AC2063" s="162">
        <f>COUNTIF($AB$4:$AB$297,AB2063)</f>
        <v>0</v>
      </c>
      <c r="AD2063" s="162" t="str">
        <f>VLOOKUP(U2063,NIVEAUXADMIN!A:B,2,FALSE)</f>
        <v>HT07</v>
      </c>
      <c r="AE2063" s="162" t="str">
        <f>VLOOKUP(V2063,NIVEAUXADMIN!E:F,2,FALSE)</f>
        <v>HT07751</v>
      </c>
      <c r="AF2063" s="162" t="str">
        <f>VLOOKUP(W2063,NIVEAUXADMIN!I:J,2,FALSE)</f>
        <v>HT07751-03</v>
      </c>
      <c r="AG2063" s="162">
        <f>IF(SUMPRODUCT(($A$4:$A2063=A2063)*($V$4:$V2063=V2063))&gt;1,0,1)</f>
        <v>0</v>
      </c>
    </row>
    <row r="2064" spans="1:33" s="162" customFormat="1" ht="15" customHeight="1">
      <c r="A2064" s="162" t="s">
        <v>115</v>
      </c>
      <c r="B2064" s="162" t="s">
        <v>115</v>
      </c>
      <c r="C2064" s="162" t="s">
        <v>26</v>
      </c>
      <c r="D2064" s="162" t="s">
        <v>1167</v>
      </c>
      <c r="F2064" s="162" t="s">
        <v>16</v>
      </c>
      <c r="G2064" s="162" t="str">
        <f>CHOOSE(MONTH(H2064), "Janvier", "Fevrier", "Mars", "Avril", "Mai", "Juin", "Juillet", "Aout", "Septembre", "Octobre", "Novembre", "Decembre")</f>
        <v>Decembre</v>
      </c>
      <c r="H2064" s="153">
        <v>42728</v>
      </c>
      <c r="I2064" s="84" t="s">
        <v>1051</v>
      </c>
      <c r="J2064" s="162" t="s">
        <v>1052</v>
      </c>
      <c r="K2064" s="162" t="s">
        <v>1056</v>
      </c>
      <c r="L2064" s="72" t="s">
        <v>1214</v>
      </c>
      <c r="M2064" s="80" t="str">
        <f>IFERROR(VLOOKUP(K2064,REFERENCES!R:S,2,FALSE),"")</f>
        <v>Nombre</v>
      </c>
      <c r="N2064" s="140">
        <v>50</v>
      </c>
      <c r="O2064" s="75">
        <v>135</v>
      </c>
      <c r="P2064" s="75">
        <v>77</v>
      </c>
      <c r="Q2064" s="75">
        <v>96</v>
      </c>
      <c r="R2064" s="79">
        <v>308</v>
      </c>
      <c r="S2064" s="75">
        <v>50</v>
      </c>
      <c r="T2064" s="162" t="s">
        <v>1040</v>
      </c>
      <c r="U2064" s="162" t="s">
        <v>20</v>
      </c>
      <c r="V2064" s="162" t="s">
        <v>520</v>
      </c>
      <c r="W2064" s="86" t="s">
        <v>1539</v>
      </c>
      <c r="X2064" s="162" t="s">
        <v>1218</v>
      </c>
      <c r="Z2064" s="162" t="s">
        <v>1069</v>
      </c>
      <c r="AA2064" s="162" t="s">
        <v>1215</v>
      </c>
      <c r="AB2064" s="162" t="str">
        <f>UPPER(LEFT(A2064,3)&amp;YEAR(H2064)&amp;MONTH(H2064)&amp;DAY((H2064))&amp;LEFT(U2064,2)&amp;LEFT(V2064,2)&amp;LEFT(W2064,2))</f>
        <v>SHE20161224SUCH3È</v>
      </c>
      <c r="AC2064" s="162">
        <f>COUNTIF($AB$4:$AB$297,AB2064)</f>
        <v>0</v>
      </c>
      <c r="AD2064" s="162" t="str">
        <f>VLOOKUP(U2064,NIVEAUXADMIN!A:B,2,FALSE)</f>
        <v>HT07</v>
      </c>
      <c r="AE2064" s="162" t="str">
        <f>VLOOKUP(V2064,NIVEAUXADMIN!E:F,2,FALSE)</f>
        <v>HT07751</v>
      </c>
      <c r="AF2064" s="162" t="str">
        <f>VLOOKUP(W2064,NIVEAUXADMIN!I:J,2,FALSE)</f>
        <v>HT07751-03</v>
      </c>
      <c r="AG2064" s="162">
        <f>IF(SUMPRODUCT(($A$4:$A2064=A2064)*($V$4:$V2064=V2064))&gt;1,0,1)</f>
        <v>0</v>
      </c>
    </row>
    <row r="2065" spans="1:33" s="162" customFormat="1" ht="15" customHeight="1">
      <c r="A2065" s="162" t="s">
        <v>115</v>
      </c>
      <c r="B2065" s="162" t="s">
        <v>115</v>
      </c>
      <c r="C2065" s="162" t="s">
        <v>26</v>
      </c>
      <c r="D2065" s="162" t="s">
        <v>1167</v>
      </c>
      <c r="F2065" s="162" t="s">
        <v>16</v>
      </c>
      <c r="G2065" s="162" t="str">
        <f>CHOOSE(MONTH(H2065), "Janvier", "Fevrier", "Mars", "Avril", "Mai", "Juin", "Juillet", "Aout", "Septembre", "Octobre", "Novembre", "Decembre")</f>
        <v>Decembre</v>
      </c>
      <c r="H2065" s="153">
        <v>42728</v>
      </c>
      <c r="I2065" s="84" t="s">
        <v>1049</v>
      </c>
      <c r="J2065" s="162" t="s">
        <v>1053</v>
      </c>
      <c r="K2065" s="162" t="s">
        <v>1064</v>
      </c>
      <c r="L2065" s="72" t="s">
        <v>1214</v>
      </c>
      <c r="M2065" s="80" t="str">
        <f>IFERROR(VLOOKUP(K2065,REFERENCES!R:S,2,FALSE),"")</f>
        <v>Nombre</v>
      </c>
      <c r="N2065" s="140">
        <v>150</v>
      </c>
      <c r="O2065" s="75">
        <v>267</v>
      </c>
      <c r="P2065" s="75">
        <v>201</v>
      </c>
      <c r="Q2065" s="75">
        <v>207</v>
      </c>
      <c r="R2065" s="79">
        <v>675</v>
      </c>
      <c r="S2065" s="75">
        <v>150</v>
      </c>
      <c r="T2065" s="162" t="s">
        <v>1040</v>
      </c>
      <c r="U2065" s="162" t="s">
        <v>20</v>
      </c>
      <c r="V2065" s="162" t="s">
        <v>520</v>
      </c>
      <c r="W2065" s="86" t="s">
        <v>1539</v>
      </c>
      <c r="X2065" s="162" t="s">
        <v>1218</v>
      </c>
      <c r="Z2065" s="162" t="s">
        <v>1069</v>
      </c>
      <c r="AA2065" s="162" t="s">
        <v>2542</v>
      </c>
      <c r="AB2065" s="162" t="str">
        <f>UPPER(LEFT(A2065,3)&amp;YEAR(H2065)&amp;MONTH(H2065)&amp;DAY((H2065))&amp;LEFT(U2065,2)&amp;LEFT(V2065,2)&amp;LEFT(W2065,2))</f>
        <v>SHE20161224SUCH3È</v>
      </c>
      <c r="AC2065" s="162">
        <f>COUNTIF($AB$4:$AB$297,AB2065)</f>
        <v>0</v>
      </c>
      <c r="AD2065" s="162" t="str">
        <f>VLOOKUP(U2065,NIVEAUXADMIN!A:B,2,FALSE)</f>
        <v>HT07</v>
      </c>
      <c r="AE2065" s="162" t="str">
        <f>VLOOKUP(V2065,NIVEAUXADMIN!E:F,2,FALSE)</f>
        <v>HT07751</v>
      </c>
      <c r="AF2065" s="162" t="str">
        <f>VLOOKUP(W2065,NIVEAUXADMIN!I:J,2,FALSE)</f>
        <v>HT07751-03</v>
      </c>
      <c r="AG2065" s="162">
        <f>IF(SUMPRODUCT(($A$4:$A2065=A2065)*($V$4:$V2065=V2065))&gt;1,0,1)</f>
        <v>0</v>
      </c>
    </row>
    <row r="2066" spans="1:33" s="162" customFormat="1" ht="15" customHeight="1">
      <c r="A2066" s="162" t="s">
        <v>115</v>
      </c>
      <c r="B2066" s="162" t="s">
        <v>115</v>
      </c>
      <c r="C2066" s="162" t="s">
        <v>26</v>
      </c>
      <c r="D2066" s="162" t="s">
        <v>1167</v>
      </c>
      <c r="F2066" s="162" t="s">
        <v>16</v>
      </c>
      <c r="G2066" s="162" t="str">
        <f>CHOOSE(MONTH(H2066), "Janvier", "Fevrier", "Mars", "Avril", "Mai", "Juin", "Juillet", "Aout", "Septembre", "Octobre", "Novembre", "Decembre")</f>
        <v>Decembre</v>
      </c>
      <c r="H2066" s="153">
        <v>42728</v>
      </c>
      <c r="I2066" s="84" t="s">
        <v>1051</v>
      </c>
      <c r="J2066" s="162" t="s">
        <v>1052</v>
      </c>
      <c r="K2066" s="162" t="s">
        <v>1061</v>
      </c>
      <c r="L2066" s="72" t="s">
        <v>1212</v>
      </c>
      <c r="M2066" s="80" t="str">
        <f>IFERROR(VLOOKUP(K2066,REFERENCES!R:S,2,FALSE),"")</f>
        <v>Nombre</v>
      </c>
      <c r="N2066" s="140">
        <v>100</v>
      </c>
      <c r="O2066" s="75">
        <v>135</v>
      </c>
      <c r="P2066" s="75">
        <v>77</v>
      </c>
      <c r="Q2066" s="75">
        <v>96</v>
      </c>
      <c r="R2066" s="79">
        <v>308</v>
      </c>
      <c r="S2066" s="75">
        <v>50</v>
      </c>
      <c r="T2066" s="162" t="s">
        <v>1040</v>
      </c>
      <c r="U2066" s="162" t="s">
        <v>20</v>
      </c>
      <c r="V2066" s="162" t="s">
        <v>520</v>
      </c>
      <c r="W2066" s="86" t="s">
        <v>1539</v>
      </c>
      <c r="X2066" s="162" t="s">
        <v>1218</v>
      </c>
      <c r="Z2066" s="162" t="s">
        <v>1069</v>
      </c>
      <c r="AA2066" s="162" t="s">
        <v>1215</v>
      </c>
      <c r="AB2066" s="162" t="str">
        <f>UPPER(LEFT(A2066,3)&amp;YEAR(H2066)&amp;MONTH(H2066)&amp;DAY((H2066))&amp;LEFT(U2066,2)&amp;LEFT(V2066,2)&amp;LEFT(W2066,2))</f>
        <v>SHE20161224SUCH3È</v>
      </c>
      <c r="AC2066" s="162">
        <f>COUNTIF($AB$4:$AB$297,AB2066)</f>
        <v>0</v>
      </c>
      <c r="AD2066" s="162" t="str">
        <f>VLOOKUP(U2066,NIVEAUXADMIN!A:B,2,FALSE)</f>
        <v>HT07</v>
      </c>
      <c r="AE2066" s="162" t="str">
        <f>VLOOKUP(V2066,NIVEAUXADMIN!E:F,2,FALSE)</f>
        <v>HT07751</v>
      </c>
      <c r="AF2066" s="162" t="str">
        <f>VLOOKUP(W2066,NIVEAUXADMIN!I:J,2,FALSE)</f>
        <v>HT07751-03</v>
      </c>
      <c r="AG2066" s="162">
        <f>IF(SUMPRODUCT(($A$4:$A2066=A2066)*($V$4:$V2066=V2066))&gt;1,0,1)</f>
        <v>0</v>
      </c>
    </row>
    <row r="2067" spans="1:33" s="162" customFormat="1" ht="15" customHeight="1">
      <c r="A2067" s="162" t="s">
        <v>115</v>
      </c>
      <c r="B2067" s="162" t="s">
        <v>115</v>
      </c>
      <c r="C2067" s="162" t="s">
        <v>26</v>
      </c>
      <c r="D2067" s="162" t="s">
        <v>1167</v>
      </c>
      <c r="F2067" s="162" t="s">
        <v>16</v>
      </c>
      <c r="G2067" s="162" t="str">
        <f>CHOOSE(MONTH(H2067), "Janvier", "Fevrier", "Mars", "Avril", "Mai", "Juin", "Juillet", "Aout", "Septembre", "Octobre", "Novembre", "Decembre")</f>
        <v>Decembre</v>
      </c>
      <c r="H2067" s="153">
        <v>42728</v>
      </c>
      <c r="I2067" s="84" t="s">
        <v>1051</v>
      </c>
      <c r="J2067" s="162" t="s">
        <v>1052</v>
      </c>
      <c r="K2067" s="162" t="s">
        <v>1058</v>
      </c>
      <c r="L2067" s="72" t="s">
        <v>1212</v>
      </c>
      <c r="M2067" s="80" t="str">
        <f>IFERROR(VLOOKUP(K2067,REFERENCES!R:S,2,FALSE),"")</f>
        <v>Nombre</v>
      </c>
      <c r="N2067" s="140">
        <v>100</v>
      </c>
      <c r="O2067" s="75">
        <v>135</v>
      </c>
      <c r="P2067" s="75">
        <v>77</v>
      </c>
      <c r="Q2067" s="75">
        <v>96</v>
      </c>
      <c r="R2067" s="79">
        <v>308</v>
      </c>
      <c r="S2067" s="75">
        <v>50</v>
      </c>
      <c r="T2067" s="162" t="s">
        <v>1040</v>
      </c>
      <c r="U2067" s="162" t="s">
        <v>20</v>
      </c>
      <c r="V2067" s="162" t="s">
        <v>520</v>
      </c>
      <c r="W2067" s="86" t="s">
        <v>1539</v>
      </c>
      <c r="X2067" s="162" t="s">
        <v>1218</v>
      </c>
      <c r="Z2067" s="162" t="s">
        <v>1069</v>
      </c>
      <c r="AA2067" s="162" t="s">
        <v>1215</v>
      </c>
      <c r="AB2067" s="162" t="str">
        <f>UPPER(LEFT(A2067,3)&amp;YEAR(H2067)&amp;MONTH(H2067)&amp;DAY((H2067))&amp;LEFT(U2067,2)&amp;LEFT(V2067,2)&amp;LEFT(W2067,2))</f>
        <v>SHE20161224SUCH3È</v>
      </c>
      <c r="AC2067" s="162">
        <f>COUNTIF($AB$4:$AB$297,AB2067)</f>
        <v>0</v>
      </c>
      <c r="AD2067" s="162" t="str">
        <f>VLOOKUP(U2067,NIVEAUXADMIN!A:B,2,FALSE)</f>
        <v>HT07</v>
      </c>
      <c r="AE2067" s="162" t="str">
        <f>VLOOKUP(V2067,NIVEAUXADMIN!E:F,2,FALSE)</f>
        <v>HT07751</v>
      </c>
      <c r="AF2067" s="162" t="str">
        <f>VLOOKUP(W2067,NIVEAUXADMIN!I:J,2,FALSE)</f>
        <v>HT07751-03</v>
      </c>
      <c r="AG2067" s="162">
        <f>IF(SUMPRODUCT(($A$4:$A2067=A2067)*($V$4:$V2067=V2067))&gt;1,0,1)</f>
        <v>0</v>
      </c>
    </row>
    <row r="2068" spans="1:33" s="162" customFormat="1" ht="15" customHeight="1">
      <c r="A2068" s="162" t="s">
        <v>115</v>
      </c>
      <c r="B2068" s="162" t="s">
        <v>115</v>
      </c>
      <c r="C2068" s="162" t="s">
        <v>26</v>
      </c>
      <c r="D2068" s="162" t="s">
        <v>1216</v>
      </c>
      <c r="F2068" s="162" t="s">
        <v>32</v>
      </c>
      <c r="G2068" s="162" t="str">
        <f>CHOOSE(MONTH(H2068), "Janvier", "Fevrier", "Mars", "Avril", "Mai", "Juin", "Juillet", "Aout", "Septembre", "Octobre", "Novembre", "Decembre")</f>
        <v>Decembre</v>
      </c>
      <c r="H2068" s="153">
        <v>42718</v>
      </c>
      <c r="I2068" s="84" t="s">
        <v>1051</v>
      </c>
      <c r="J2068" s="162" t="s">
        <v>1052</v>
      </c>
      <c r="K2068" s="162" t="s">
        <v>1059</v>
      </c>
      <c r="L2068" s="72" t="s">
        <v>1214</v>
      </c>
      <c r="M2068" s="80" t="str">
        <f>IFERROR(VLOOKUP(K2068,REFERENCES!R:S,2,FALSE),"")</f>
        <v>Nombre</v>
      </c>
      <c r="N2068" s="154">
        <v>314</v>
      </c>
      <c r="O2068" s="75"/>
      <c r="P2068" s="75"/>
      <c r="Q2068" s="75"/>
      <c r="R2068" s="79" t="s">
        <v>1875</v>
      </c>
      <c r="S2068" s="75">
        <v>314</v>
      </c>
      <c r="T2068" s="162" t="s">
        <v>1040</v>
      </c>
      <c r="U2068" s="162" t="s">
        <v>20</v>
      </c>
      <c r="V2068" s="162" t="s">
        <v>526</v>
      </c>
      <c r="W2068" s="86" t="s">
        <v>1806</v>
      </c>
      <c r="Y2068" s="162" t="s">
        <v>1035</v>
      </c>
      <c r="Z2068" s="162" t="s">
        <v>1069</v>
      </c>
      <c r="AA2068" s="162" t="s">
        <v>1927</v>
      </c>
      <c r="AB2068" s="162" t="str">
        <f>UPPER(LEFT(A2068,3)&amp;YEAR(H2068)&amp;MONTH(H2068)&amp;DAY((H2068))&amp;LEFT(U2068,2)&amp;LEFT(V2068,2)&amp;LEFT(W2068,2))</f>
        <v>SHE20161214SUILIL</v>
      </c>
      <c r="AC2068" s="162">
        <f>COUNTIF($AB$4:$AB$297,AB2068)</f>
        <v>0</v>
      </c>
      <c r="AD2068" s="162" t="str">
        <f>VLOOKUP(U2068,NIVEAUXADMIN!A:B,2,FALSE)</f>
        <v>HT07</v>
      </c>
      <c r="AE2068" s="162" t="str">
        <f>VLOOKUP(V2068,NIVEAUXADMIN!E:F,2,FALSE)</f>
        <v>HT07716</v>
      </c>
      <c r="AF2068" s="162" t="str">
        <f>VLOOKUP(W2068,NIVEAUXADMIN!I:J,2,FALSE)</f>
        <v>HT07716-01</v>
      </c>
      <c r="AG2068" s="162">
        <f>IF(SUMPRODUCT(($A$4:$A2068=A2068)*($V$4:$V2068=V2068))&gt;1,0,1)</f>
        <v>1</v>
      </c>
    </row>
    <row r="2069" spans="1:33" s="162" customFormat="1" ht="15" customHeight="1">
      <c r="A2069" s="162" t="s">
        <v>115</v>
      </c>
      <c r="B2069" s="162" t="s">
        <v>115</v>
      </c>
      <c r="C2069" s="162" t="s">
        <v>26</v>
      </c>
      <c r="D2069" s="162" t="s">
        <v>1216</v>
      </c>
      <c r="F2069" s="162" t="s">
        <v>32</v>
      </c>
      <c r="G2069" s="162" t="str">
        <f>CHOOSE(MONTH(H2069), "Janvier", "Fevrier", "Mars", "Avril", "Mai", "Juin", "Juillet", "Aout", "Septembre", "Octobre", "Novembre", "Decembre")</f>
        <v>Decembre</v>
      </c>
      <c r="H2069" s="153">
        <v>42718</v>
      </c>
      <c r="I2069" s="84" t="s">
        <v>1051</v>
      </c>
      <c r="J2069" s="162" t="s">
        <v>1052</v>
      </c>
      <c r="K2069" s="162" t="s">
        <v>1056</v>
      </c>
      <c r="L2069" s="72" t="s">
        <v>1214</v>
      </c>
      <c r="M2069" s="80" t="str">
        <f>IFERROR(VLOOKUP(K2069,REFERENCES!R:S,2,FALSE),"")</f>
        <v>Nombre</v>
      </c>
      <c r="N2069" s="154">
        <v>314</v>
      </c>
      <c r="O2069" s="75"/>
      <c r="P2069" s="75"/>
      <c r="Q2069" s="75"/>
      <c r="R2069" s="79" t="s">
        <v>1875</v>
      </c>
      <c r="S2069" s="75">
        <v>314</v>
      </c>
      <c r="T2069" s="162" t="s">
        <v>1040</v>
      </c>
      <c r="U2069" s="162" t="s">
        <v>20</v>
      </c>
      <c r="V2069" s="162" t="s">
        <v>526</v>
      </c>
      <c r="W2069" s="86" t="s">
        <v>1806</v>
      </c>
      <c r="Y2069" s="162" t="s">
        <v>1035</v>
      </c>
      <c r="Z2069" s="162" t="s">
        <v>1069</v>
      </c>
      <c r="AA2069" s="162" t="s">
        <v>1213</v>
      </c>
      <c r="AB2069" s="162" t="str">
        <f>UPPER(LEFT(A2069,3)&amp;YEAR(H2069)&amp;MONTH(H2069)&amp;DAY((H2069))&amp;LEFT(U2069,2)&amp;LEFT(V2069,2)&amp;LEFT(W2069,2))</f>
        <v>SHE20161214SUILIL</v>
      </c>
      <c r="AC2069" s="162">
        <f>COUNTIF($AB$4:$AB$297,AB2069)</f>
        <v>0</v>
      </c>
      <c r="AD2069" s="162" t="str">
        <f>VLOOKUP(U2069,NIVEAUXADMIN!A:B,2,FALSE)</f>
        <v>HT07</v>
      </c>
      <c r="AE2069" s="162" t="str">
        <f>VLOOKUP(V2069,NIVEAUXADMIN!E:F,2,FALSE)</f>
        <v>HT07716</v>
      </c>
      <c r="AF2069" s="162" t="str">
        <f>VLOOKUP(W2069,NIVEAUXADMIN!I:J,2,FALSE)</f>
        <v>HT07716-01</v>
      </c>
      <c r="AG2069" s="162">
        <f>IF(SUMPRODUCT(($A$4:$A2069=A2069)*($V$4:$V2069=V2069))&gt;1,0,1)</f>
        <v>0</v>
      </c>
    </row>
    <row r="2070" spans="1:33" s="162" customFormat="1" ht="15" customHeight="1">
      <c r="A2070" s="162" t="s">
        <v>115</v>
      </c>
      <c r="B2070" s="162" t="s">
        <v>115</v>
      </c>
      <c r="C2070" s="162" t="s">
        <v>26</v>
      </c>
      <c r="D2070" s="162" t="s">
        <v>1216</v>
      </c>
      <c r="F2070" s="162" t="s">
        <v>32</v>
      </c>
      <c r="G2070" s="162" t="str">
        <f>CHOOSE(MONTH(H2070), "Janvier", "Fevrier", "Mars", "Avril", "Mai", "Juin", "Juillet", "Aout", "Septembre", "Octobre", "Novembre", "Decembre")</f>
        <v>Decembre</v>
      </c>
      <c r="H2070" s="153">
        <v>42718</v>
      </c>
      <c r="I2070" s="84" t="s">
        <v>1049</v>
      </c>
      <c r="J2070" s="162" t="s">
        <v>1053</v>
      </c>
      <c r="K2070" s="162" t="s">
        <v>1064</v>
      </c>
      <c r="L2070" s="72" t="s">
        <v>1214</v>
      </c>
      <c r="M2070" s="80" t="str">
        <f>IFERROR(VLOOKUP(K2070,REFERENCES!R:S,2,FALSE),"")</f>
        <v>Nombre</v>
      </c>
      <c r="N2070" s="154">
        <v>314</v>
      </c>
      <c r="O2070" s="75"/>
      <c r="P2070" s="75"/>
      <c r="Q2070" s="75"/>
      <c r="R2070" s="79" t="s">
        <v>1875</v>
      </c>
      <c r="S2070" s="75">
        <v>314</v>
      </c>
      <c r="T2070" s="162" t="s">
        <v>1040</v>
      </c>
      <c r="U2070" s="162" t="s">
        <v>20</v>
      </c>
      <c r="V2070" s="162" t="s">
        <v>526</v>
      </c>
      <c r="W2070" s="86" t="s">
        <v>1806</v>
      </c>
      <c r="Y2070" s="162" t="s">
        <v>1035</v>
      </c>
      <c r="Z2070" s="162" t="s">
        <v>1069</v>
      </c>
      <c r="AA2070" s="162" t="s">
        <v>1215</v>
      </c>
      <c r="AB2070" s="162" t="str">
        <f>UPPER(LEFT(A2070,3)&amp;YEAR(H2070)&amp;MONTH(H2070)&amp;DAY((H2070))&amp;LEFT(U2070,2)&amp;LEFT(V2070,2)&amp;LEFT(W2070,2))</f>
        <v>SHE20161214SUILIL</v>
      </c>
      <c r="AC2070" s="162">
        <f>COUNTIF($AB$4:$AB$297,AB2070)</f>
        <v>0</v>
      </c>
      <c r="AD2070" s="162" t="str">
        <f>VLOOKUP(U2070,NIVEAUXADMIN!A:B,2,FALSE)</f>
        <v>HT07</v>
      </c>
      <c r="AE2070" s="162" t="str">
        <f>VLOOKUP(V2070,NIVEAUXADMIN!E:F,2,FALSE)</f>
        <v>HT07716</v>
      </c>
      <c r="AF2070" s="162" t="str">
        <f>VLOOKUP(W2070,NIVEAUXADMIN!I:J,2,FALSE)</f>
        <v>HT07716-01</v>
      </c>
      <c r="AG2070" s="162">
        <f>IF(SUMPRODUCT(($A$4:$A2070=A2070)*($V$4:$V2070=V2070))&gt;1,0,1)</f>
        <v>0</v>
      </c>
    </row>
    <row r="2071" spans="1:33" s="162" customFormat="1" ht="15" customHeight="1">
      <c r="A2071" s="162" t="s">
        <v>115</v>
      </c>
      <c r="B2071" s="162" t="s">
        <v>115</v>
      </c>
      <c r="C2071" s="162" t="s">
        <v>26</v>
      </c>
      <c r="D2071" s="162" t="s">
        <v>1216</v>
      </c>
      <c r="F2071" s="162" t="s">
        <v>32</v>
      </c>
      <c r="G2071" s="162" t="str">
        <f>CHOOSE(MONTH(H2071), "Janvier", "Fevrier", "Mars", "Avril", "Mai", "Juin", "Juillet", "Aout", "Septembre", "Octobre", "Novembre", "Decembre")</f>
        <v>Decembre</v>
      </c>
      <c r="H2071" s="153">
        <v>42718</v>
      </c>
      <c r="I2071" s="84" t="s">
        <v>1051</v>
      </c>
      <c r="J2071" s="162" t="s">
        <v>1052</v>
      </c>
      <c r="K2071" s="162" t="s">
        <v>1061</v>
      </c>
      <c r="L2071" s="72" t="s">
        <v>1212</v>
      </c>
      <c r="M2071" s="80" t="str">
        <f>IFERROR(VLOOKUP(K2071,REFERENCES!R:S,2,FALSE),"")</f>
        <v>Nombre</v>
      </c>
      <c r="N2071" s="154">
        <v>628</v>
      </c>
      <c r="O2071" s="75"/>
      <c r="P2071" s="75"/>
      <c r="Q2071" s="75"/>
      <c r="R2071" s="79" t="s">
        <v>1875</v>
      </c>
      <c r="S2071" s="75">
        <v>314</v>
      </c>
      <c r="T2071" s="162" t="s">
        <v>1040</v>
      </c>
      <c r="U2071" s="162" t="s">
        <v>20</v>
      </c>
      <c r="V2071" s="162" t="s">
        <v>526</v>
      </c>
      <c r="W2071" s="86" t="s">
        <v>1806</v>
      </c>
      <c r="Y2071" s="162" t="s">
        <v>1035</v>
      </c>
      <c r="Z2071" s="162" t="s">
        <v>1069</v>
      </c>
      <c r="AA2071" s="162" t="s">
        <v>1213</v>
      </c>
      <c r="AB2071" s="162" t="str">
        <f>UPPER(LEFT(A2071,3)&amp;YEAR(H2071)&amp;MONTH(H2071)&amp;DAY((H2071))&amp;LEFT(U2071,2)&amp;LEFT(V2071,2)&amp;LEFT(W2071,2))</f>
        <v>SHE20161214SUILIL</v>
      </c>
      <c r="AC2071" s="162">
        <f>COUNTIF($AB$4:$AB$297,AB2071)</f>
        <v>0</v>
      </c>
      <c r="AD2071" s="162" t="str">
        <f>VLOOKUP(U2071,NIVEAUXADMIN!A:B,2,FALSE)</f>
        <v>HT07</v>
      </c>
      <c r="AE2071" s="162" t="str">
        <f>VLOOKUP(V2071,NIVEAUXADMIN!E:F,2,FALSE)</f>
        <v>HT07716</v>
      </c>
      <c r="AF2071" s="162" t="str">
        <f>VLOOKUP(W2071,NIVEAUXADMIN!I:J,2,FALSE)</f>
        <v>HT07716-01</v>
      </c>
      <c r="AG2071" s="162">
        <f>IF(SUMPRODUCT(($A$4:$A2071=A2071)*($V$4:$V2071=V2071))&gt;1,0,1)</f>
        <v>0</v>
      </c>
    </row>
    <row r="2072" spans="1:33" s="162" customFormat="1" ht="15" customHeight="1">
      <c r="A2072" s="162" t="s">
        <v>115</v>
      </c>
      <c r="B2072" s="162" t="s">
        <v>115</v>
      </c>
      <c r="C2072" s="162" t="s">
        <v>26</v>
      </c>
      <c r="D2072" s="162" t="s">
        <v>1216</v>
      </c>
      <c r="F2072" s="162" t="s">
        <v>32</v>
      </c>
      <c r="G2072" s="162" t="str">
        <f>CHOOSE(MONTH(H2072), "Janvier", "Fevrier", "Mars", "Avril", "Mai", "Juin", "Juillet", "Aout", "Septembre", "Octobre", "Novembre", "Decembre")</f>
        <v>Decembre</v>
      </c>
      <c r="H2072" s="153">
        <v>42718</v>
      </c>
      <c r="I2072" s="84" t="s">
        <v>1051</v>
      </c>
      <c r="J2072" s="162" t="s">
        <v>1052</v>
      </c>
      <c r="K2072" s="162" t="s">
        <v>1058</v>
      </c>
      <c r="L2072" s="72" t="s">
        <v>1212</v>
      </c>
      <c r="M2072" s="80" t="str">
        <f>IFERROR(VLOOKUP(K2072,REFERENCES!R:S,2,FALSE),"")</f>
        <v>Nombre</v>
      </c>
      <c r="N2072" s="154">
        <v>628</v>
      </c>
      <c r="O2072" s="75"/>
      <c r="P2072" s="75"/>
      <c r="Q2072" s="75"/>
      <c r="R2072" s="79" t="s">
        <v>1875</v>
      </c>
      <c r="S2072" s="75">
        <v>314</v>
      </c>
      <c r="T2072" s="162" t="s">
        <v>1040</v>
      </c>
      <c r="U2072" s="162" t="s">
        <v>20</v>
      </c>
      <c r="V2072" s="162" t="s">
        <v>526</v>
      </c>
      <c r="W2072" s="86" t="s">
        <v>1806</v>
      </c>
      <c r="Y2072" s="162" t="s">
        <v>1035</v>
      </c>
      <c r="Z2072" s="162" t="s">
        <v>1069</v>
      </c>
      <c r="AA2072" s="162" t="s">
        <v>1213</v>
      </c>
      <c r="AB2072" s="162" t="str">
        <f>UPPER(LEFT(A2072,3)&amp;YEAR(H2072)&amp;MONTH(H2072)&amp;DAY((H2072))&amp;LEFT(U2072,2)&amp;LEFT(V2072,2)&amp;LEFT(W2072,2))</f>
        <v>SHE20161214SUILIL</v>
      </c>
      <c r="AC2072" s="162">
        <f>COUNTIF($AB$4:$AB$297,AB2072)</f>
        <v>0</v>
      </c>
      <c r="AD2072" s="162" t="str">
        <f>VLOOKUP(U2072,NIVEAUXADMIN!A:B,2,FALSE)</f>
        <v>HT07</v>
      </c>
      <c r="AE2072" s="162" t="str">
        <f>VLOOKUP(V2072,NIVEAUXADMIN!E:F,2,FALSE)</f>
        <v>HT07716</v>
      </c>
      <c r="AF2072" s="162" t="str">
        <f>VLOOKUP(W2072,NIVEAUXADMIN!I:J,2,FALSE)</f>
        <v>HT07716-01</v>
      </c>
      <c r="AG2072" s="162">
        <f>IF(SUMPRODUCT(($A$4:$A2072=A2072)*($V$4:$V2072=V2072))&gt;1,0,1)</f>
        <v>0</v>
      </c>
    </row>
    <row r="2073" spans="1:33" s="162" customFormat="1" ht="15" customHeight="1">
      <c r="A2073" s="162" t="s">
        <v>115</v>
      </c>
      <c r="B2073" s="162" t="s">
        <v>115</v>
      </c>
      <c r="C2073" s="162" t="s">
        <v>26</v>
      </c>
      <c r="D2073" s="162" t="s">
        <v>1167</v>
      </c>
      <c r="F2073" s="162" t="s">
        <v>32</v>
      </c>
      <c r="G2073" s="162" t="str">
        <f>CHOOSE(MONTH(H2073), "Janvier", "Fevrier", "Mars", "Avril", "Mai", "Juin", "Juillet", "Aout", "Septembre", "Octobre", "Novembre", "Decembre")</f>
        <v>Decembre</v>
      </c>
      <c r="H2073" s="153">
        <v>42716</v>
      </c>
      <c r="I2073" s="84" t="s">
        <v>1051</v>
      </c>
      <c r="J2073" s="162" t="s">
        <v>1052</v>
      </c>
      <c r="K2073" s="162" t="s">
        <v>1059</v>
      </c>
      <c r="L2073" s="72" t="s">
        <v>1214</v>
      </c>
      <c r="M2073" s="80" t="str">
        <f>IFERROR(VLOOKUP(K2073,REFERENCES!R:S,2,FALSE),"")</f>
        <v>Nombre</v>
      </c>
      <c r="N2073" s="154">
        <v>300</v>
      </c>
      <c r="O2073" s="75"/>
      <c r="P2073" s="75"/>
      <c r="Q2073" s="75"/>
      <c r="R2073" s="79" t="s">
        <v>1875</v>
      </c>
      <c r="S2073" s="75">
        <v>300</v>
      </c>
      <c r="T2073" s="162" t="s">
        <v>1040</v>
      </c>
      <c r="U2073" s="162" t="s">
        <v>20</v>
      </c>
      <c r="V2073" s="162" t="s">
        <v>21</v>
      </c>
      <c r="W2073" s="86" t="s">
        <v>1265</v>
      </c>
      <c r="X2073" s="162" t="s">
        <v>1217</v>
      </c>
      <c r="Y2073" s="162" t="s">
        <v>1035</v>
      </c>
      <c r="Z2073" s="162" t="s">
        <v>1069</v>
      </c>
      <c r="AA2073" s="162" t="s">
        <v>1927</v>
      </c>
      <c r="AB2073" s="162" t="str">
        <f>UPPER(LEFT(A2073,3)&amp;YEAR(H2073)&amp;MONTH(H2073)&amp;DAY((H2073))&amp;LEFT(U2073,2)&amp;LEFT(V2073,2)&amp;LEFT(W2073,2))</f>
        <v>SHE20161212SULE12</v>
      </c>
      <c r="AC2073" s="162">
        <f>COUNTIF($AB$4:$AB$297,AB2073)</f>
        <v>0</v>
      </c>
      <c r="AD2073" s="162" t="str">
        <f>VLOOKUP(U2073,NIVEAUXADMIN!A:B,2,FALSE)</f>
        <v>HT07</v>
      </c>
      <c r="AE2073" s="162" t="str">
        <f>VLOOKUP(V2073,NIVEAUXADMIN!E:F,2,FALSE)</f>
        <v>HT07711</v>
      </c>
      <c r="AF2073" s="162" t="str">
        <f>VLOOKUP(W2073,NIVEAUXADMIN!I:J,2,FALSE)</f>
        <v>HT07711-06</v>
      </c>
      <c r="AG2073" s="162">
        <f>IF(SUMPRODUCT(($A$4:$A2073=A2073)*($V$4:$V2073=V2073))&gt;1,0,1)</f>
        <v>1</v>
      </c>
    </row>
    <row r="2074" spans="1:33" s="162" customFormat="1" ht="15" customHeight="1">
      <c r="A2074" s="162" t="s">
        <v>115</v>
      </c>
      <c r="B2074" s="162" t="s">
        <v>115</v>
      </c>
      <c r="C2074" s="162" t="s">
        <v>26</v>
      </c>
      <c r="D2074" s="162" t="s">
        <v>1167</v>
      </c>
      <c r="F2074" s="162" t="s">
        <v>32</v>
      </c>
      <c r="G2074" s="162" t="str">
        <f>CHOOSE(MONTH(H2074), "Janvier", "Fevrier", "Mars", "Avril", "Mai", "Juin", "Juillet", "Aout", "Septembre", "Octobre", "Novembre", "Decembre")</f>
        <v>Decembre</v>
      </c>
      <c r="H2074" s="153">
        <v>42716</v>
      </c>
      <c r="I2074" s="84" t="s">
        <v>1051</v>
      </c>
      <c r="J2074" s="162" t="s">
        <v>1052</v>
      </c>
      <c r="K2074" s="162" t="s">
        <v>1056</v>
      </c>
      <c r="L2074" s="72" t="s">
        <v>1214</v>
      </c>
      <c r="M2074" s="80" t="str">
        <f>IFERROR(VLOOKUP(K2074,REFERENCES!R:S,2,FALSE),"")</f>
        <v>Nombre</v>
      </c>
      <c r="N2074" s="154">
        <v>300</v>
      </c>
      <c r="O2074" s="75"/>
      <c r="P2074" s="75"/>
      <c r="Q2074" s="75"/>
      <c r="R2074" s="79" t="s">
        <v>1875</v>
      </c>
      <c r="S2074" s="75">
        <v>300</v>
      </c>
      <c r="T2074" s="162" t="s">
        <v>1040</v>
      </c>
      <c r="U2074" s="162" t="s">
        <v>20</v>
      </c>
      <c r="V2074" s="162" t="s">
        <v>21</v>
      </c>
      <c r="W2074" s="86" t="s">
        <v>1265</v>
      </c>
      <c r="X2074" s="162" t="s">
        <v>1217</v>
      </c>
      <c r="Y2074" s="162" t="s">
        <v>1035</v>
      </c>
      <c r="Z2074" s="162" t="s">
        <v>1069</v>
      </c>
      <c r="AA2074" s="162" t="s">
        <v>1213</v>
      </c>
      <c r="AB2074" s="162" t="str">
        <f>UPPER(LEFT(A2074,3)&amp;YEAR(H2074)&amp;MONTH(H2074)&amp;DAY((H2074))&amp;LEFT(U2074,2)&amp;LEFT(V2074,2)&amp;LEFT(W2074,2))</f>
        <v>SHE20161212SULE12</v>
      </c>
      <c r="AC2074" s="162">
        <f>COUNTIF($AB$4:$AB$297,AB2074)</f>
        <v>0</v>
      </c>
      <c r="AD2074" s="162" t="str">
        <f>VLOOKUP(U2074,NIVEAUXADMIN!A:B,2,FALSE)</f>
        <v>HT07</v>
      </c>
      <c r="AE2074" s="162" t="str">
        <f>VLOOKUP(V2074,NIVEAUXADMIN!E:F,2,FALSE)</f>
        <v>HT07711</v>
      </c>
      <c r="AF2074" s="162" t="str">
        <f>VLOOKUP(W2074,NIVEAUXADMIN!I:J,2,FALSE)</f>
        <v>HT07711-06</v>
      </c>
      <c r="AG2074" s="162">
        <f>IF(SUMPRODUCT(($A$4:$A2074=A2074)*($V$4:$V2074=V2074))&gt;1,0,1)</f>
        <v>0</v>
      </c>
    </row>
    <row r="2075" spans="1:33" s="162" customFormat="1" ht="15" customHeight="1">
      <c r="A2075" s="162" t="s">
        <v>115</v>
      </c>
      <c r="B2075" s="162" t="s">
        <v>115</v>
      </c>
      <c r="C2075" s="162" t="s">
        <v>26</v>
      </c>
      <c r="D2075" s="162" t="s">
        <v>1167</v>
      </c>
      <c r="F2075" s="162" t="s">
        <v>32</v>
      </c>
      <c r="G2075" s="162" t="str">
        <f>CHOOSE(MONTH(H2075), "Janvier", "Fevrier", "Mars", "Avril", "Mai", "Juin", "Juillet", "Aout", "Septembre", "Octobre", "Novembre", "Decembre")</f>
        <v>Decembre</v>
      </c>
      <c r="H2075" s="153">
        <v>42716</v>
      </c>
      <c r="I2075" s="84" t="s">
        <v>1049</v>
      </c>
      <c r="J2075" s="162" t="s">
        <v>1053</v>
      </c>
      <c r="K2075" s="162" t="s">
        <v>1064</v>
      </c>
      <c r="L2075" s="72" t="s">
        <v>1214</v>
      </c>
      <c r="M2075" s="80" t="str">
        <f>IFERROR(VLOOKUP(K2075,REFERENCES!R:S,2,FALSE),"")</f>
        <v>Nombre</v>
      </c>
      <c r="N2075" s="154">
        <v>300</v>
      </c>
      <c r="O2075" s="75"/>
      <c r="P2075" s="75"/>
      <c r="Q2075" s="75"/>
      <c r="R2075" s="79" t="s">
        <v>1875</v>
      </c>
      <c r="S2075" s="75">
        <v>300</v>
      </c>
      <c r="T2075" s="162" t="s">
        <v>1040</v>
      </c>
      <c r="U2075" s="162" t="s">
        <v>20</v>
      </c>
      <c r="V2075" s="162" t="s">
        <v>21</v>
      </c>
      <c r="W2075" s="86" t="s">
        <v>1265</v>
      </c>
      <c r="X2075" s="162" t="s">
        <v>1217</v>
      </c>
      <c r="Y2075" s="162" t="s">
        <v>1035</v>
      </c>
      <c r="Z2075" s="162" t="s">
        <v>1069</v>
      </c>
      <c r="AA2075" s="162" t="s">
        <v>1215</v>
      </c>
      <c r="AB2075" s="162" t="str">
        <f>UPPER(LEFT(A2075,3)&amp;YEAR(H2075)&amp;MONTH(H2075)&amp;DAY((H2075))&amp;LEFT(U2075,2)&amp;LEFT(V2075,2)&amp;LEFT(W2075,2))</f>
        <v>SHE20161212SULE12</v>
      </c>
      <c r="AC2075" s="162">
        <f>COUNTIF($AB$4:$AB$297,AB2075)</f>
        <v>0</v>
      </c>
      <c r="AD2075" s="162" t="str">
        <f>VLOOKUP(U2075,NIVEAUXADMIN!A:B,2,FALSE)</f>
        <v>HT07</v>
      </c>
      <c r="AE2075" s="162" t="str">
        <f>VLOOKUP(V2075,NIVEAUXADMIN!E:F,2,FALSE)</f>
        <v>HT07711</v>
      </c>
      <c r="AF2075" s="162" t="str">
        <f>VLOOKUP(W2075,NIVEAUXADMIN!I:J,2,FALSE)</f>
        <v>HT07711-06</v>
      </c>
      <c r="AG2075" s="162">
        <f>IF(SUMPRODUCT(($A$4:$A2075=A2075)*($V$4:$V2075=V2075))&gt;1,0,1)</f>
        <v>0</v>
      </c>
    </row>
    <row r="2076" spans="1:33" s="162" customFormat="1" ht="15" customHeight="1">
      <c r="A2076" s="162" t="s">
        <v>115</v>
      </c>
      <c r="B2076" s="162" t="s">
        <v>115</v>
      </c>
      <c r="C2076" s="162" t="s">
        <v>26</v>
      </c>
      <c r="D2076" s="162" t="s">
        <v>1167</v>
      </c>
      <c r="F2076" s="162" t="s">
        <v>32</v>
      </c>
      <c r="G2076" s="162" t="str">
        <f>CHOOSE(MONTH(H2076), "Janvier", "Fevrier", "Mars", "Avril", "Mai", "Juin", "Juillet", "Aout", "Septembre", "Octobre", "Novembre", "Decembre")</f>
        <v>Decembre</v>
      </c>
      <c r="H2076" s="153">
        <v>42716</v>
      </c>
      <c r="I2076" s="84" t="s">
        <v>1051</v>
      </c>
      <c r="J2076" s="162" t="s">
        <v>1052</v>
      </c>
      <c r="K2076" s="162" t="s">
        <v>1061</v>
      </c>
      <c r="L2076" s="72" t="s">
        <v>1212</v>
      </c>
      <c r="M2076" s="80" t="str">
        <f>IFERROR(VLOOKUP(K2076,REFERENCES!R:S,2,FALSE),"")</f>
        <v>Nombre</v>
      </c>
      <c r="N2076" s="154">
        <v>600</v>
      </c>
      <c r="O2076" s="75"/>
      <c r="P2076" s="75"/>
      <c r="Q2076" s="75"/>
      <c r="R2076" s="79" t="s">
        <v>1875</v>
      </c>
      <c r="S2076" s="75">
        <v>300</v>
      </c>
      <c r="T2076" s="162" t="s">
        <v>1040</v>
      </c>
      <c r="U2076" s="162" t="s">
        <v>20</v>
      </c>
      <c r="V2076" s="162" t="s">
        <v>21</v>
      </c>
      <c r="W2076" s="86" t="s">
        <v>1265</v>
      </c>
      <c r="X2076" s="162" t="s">
        <v>1217</v>
      </c>
      <c r="Y2076" s="162" t="s">
        <v>1035</v>
      </c>
      <c r="Z2076" s="162" t="s">
        <v>1069</v>
      </c>
      <c r="AA2076" s="162" t="s">
        <v>1213</v>
      </c>
      <c r="AB2076" s="162" t="str">
        <f>UPPER(LEFT(A2076,3)&amp;YEAR(H2076)&amp;MONTH(H2076)&amp;DAY((H2076))&amp;LEFT(U2076,2)&amp;LEFT(V2076,2)&amp;LEFT(W2076,2))</f>
        <v>SHE20161212SULE12</v>
      </c>
      <c r="AC2076" s="162">
        <f>COUNTIF($AB$4:$AB$297,AB2076)</f>
        <v>0</v>
      </c>
      <c r="AD2076" s="162" t="str">
        <f>VLOOKUP(U2076,NIVEAUXADMIN!A:B,2,FALSE)</f>
        <v>HT07</v>
      </c>
      <c r="AE2076" s="162" t="str">
        <f>VLOOKUP(V2076,NIVEAUXADMIN!E:F,2,FALSE)</f>
        <v>HT07711</v>
      </c>
      <c r="AF2076" s="162" t="str">
        <f>VLOOKUP(W2076,NIVEAUXADMIN!I:J,2,FALSE)</f>
        <v>HT07711-06</v>
      </c>
      <c r="AG2076" s="162">
        <f>IF(SUMPRODUCT(($A$4:$A2076=A2076)*($V$4:$V2076=V2076))&gt;1,0,1)</f>
        <v>0</v>
      </c>
    </row>
    <row r="2077" spans="1:33" s="162" customFormat="1" ht="15" customHeight="1">
      <c r="A2077" s="162" t="s">
        <v>115</v>
      </c>
      <c r="B2077" s="162" t="s">
        <v>115</v>
      </c>
      <c r="C2077" s="162" t="s">
        <v>26</v>
      </c>
      <c r="D2077" s="162" t="s">
        <v>1167</v>
      </c>
      <c r="F2077" s="162" t="s">
        <v>32</v>
      </c>
      <c r="G2077" s="162" t="str">
        <f>CHOOSE(MONTH(H2077), "Janvier", "Fevrier", "Mars", "Avril", "Mai", "Juin", "Juillet", "Aout", "Septembre", "Octobre", "Novembre", "Decembre")</f>
        <v>Decembre</v>
      </c>
      <c r="H2077" s="153">
        <v>42716</v>
      </c>
      <c r="I2077" s="84" t="s">
        <v>1051</v>
      </c>
      <c r="J2077" s="162" t="s">
        <v>1052</v>
      </c>
      <c r="K2077" s="162" t="s">
        <v>1058</v>
      </c>
      <c r="L2077" s="72" t="s">
        <v>1212</v>
      </c>
      <c r="M2077" s="80" t="str">
        <f>IFERROR(VLOOKUP(K2077,REFERENCES!R:S,2,FALSE),"")</f>
        <v>Nombre</v>
      </c>
      <c r="N2077" s="154">
        <v>600</v>
      </c>
      <c r="O2077" s="75"/>
      <c r="P2077" s="75"/>
      <c r="Q2077" s="75"/>
      <c r="R2077" s="79" t="s">
        <v>1875</v>
      </c>
      <c r="S2077" s="75">
        <v>300</v>
      </c>
      <c r="T2077" s="162" t="s">
        <v>1040</v>
      </c>
      <c r="U2077" s="162" t="s">
        <v>20</v>
      </c>
      <c r="V2077" s="162" t="s">
        <v>21</v>
      </c>
      <c r="W2077" s="86" t="s">
        <v>1265</v>
      </c>
      <c r="X2077" s="162" t="s">
        <v>1217</v>
      </c>
      <c r="Y2077" s="162" t="s">
        <v>1035</v>
      </c>
      <c r="Z2077" s="162" t="s">
        <v>1069</v>
      </c>
      <c r="AA2077" s="162" t="s">
        <v>1213</v>
      </c>
      <c r="AB2077" s="162" t="str">
        <f>UPPER(LEFT(A2077,3)&amp;YEAR(H2077)&amp;MONTH(H2077)&amp;DAY((H2077))&amp;LEFT(U2077,2)&amp;LEFT(V2077,2)&amp;LEFT(W2077,2))</f>
        <v>SHE20161212SULE12</v>
      </c>
      <c r="AC2077" s="162">
        <f>COUNTIF($AB$4:$AB$297,AB2077)</f>
        <v>0</v>
      </c>
      <c r="AD2077" s="162" t="str">
        <f>VLOOKUP(U2077,NIVEAUXADMIN!A:B,2,FALSE)</f>
        <v>HT07</v>
      </c>
      <c r="AE2077" s="162" t="str">
        <f>VLOOKUP(V2077,NIVEAUXADMIN!E:F,2,FALSE)</f>
        <v>HT07711</v>
      </c>
      <c r="AF2077" s="162" t="str">
        <f>VLOOKUP(W2077,NIVEAUXADMIN!I:J,2,FALSE)</f>
        <v>HT07711-06</v>
      </c>
      <c r="AG2077" s="162">
        <f>IF(SUMPRODUCT(($A$4:$A2077=A2077)*($V$4:$V2077=V2077))&gt;1,0,1)</f>
        <v>0</v>
      </c>
    </row>
    <row r="2078" spans="1:33" s="162" customFormat="1" ht="15" customHeight="1">
      <c r="A2078" s="162" t="s">
        <v>115</v>
      </c>
      <c r="B2078" s="162" t="s">
        <v>115</v>
      </c>
      <c r="C2078" s="162" t="s">
        <v>26</v>
      </c>
      <c r="D2078" s="162" t="s">
        <v>1167</v>
      </c>
      <c r="F2078" s="162" t="s">
        <v>32</v>
      </c>
      <c r="G2078" s="162" t="str">
        <f>CHOOSE(MONTH(H2078), "Janvier", "Fevrier", "Mars", "Avril", "Mai", "Juin", "Juillet", "Aout", "Septembre", "Octobre", "Novembre", "Decembre")</f>
        <v>Novembre</v>
      </c>
      <c r="H2078" s="153">
        <v>42697</v>
      </c>
      <c r="I2078" s="84" t="s">
        <v>1051</v>
      </c>
      <c r="J2078" s="162" t="s">
        <v>1052</v>
      </c>
      <c r="K2078" s="162" t="s">
        <v>1059</v>
      </c>
      <c r="L2078" s="72" t="s">
        <v>1214</v>
      </c>
      <c r="M2078" s="80" t="str">
        <f>IFERROR(VLOOKUP(K2078,REFERENCES!R:S,2,FALSE),"")</f>
        <v>Nombre</v>
      </c>
      <c r="N2078" s="154">
        <v>201</v>
      </c>
      <c r="O2078" s="75"/>
      <c r="P2078" s="75"/>
      <c r="Q2078" s="75"/>
      <c r="R2078" s="79" t="s">
        <v>1875</v>
      </c>
      <c r="S2078" s="75">
        <v>100</v>
      </c>
      <c r="T2078" s="162" t="s">
        <v>1040</v>
      </c>
      <c r="U2078" s="162" t="s">
        <v>20</v>
      </c>
      <c r="V2078" s="162" t="s">
        <v>21</v>
      </c>
      <c r="W2078" s="86" t="s">
        <v>1311</v>
      </c>
      <c r="X2078" s="162" t="s">
        <v>1928</v>
      </c>
      <c r="Y2078" s="162" t="s">
        <v>1036</v>
      </c>
      <c r="Z2078" s="162" t="s">
        <v>1069</v>
      </c>
      <c r="AA2078" s="162" t="s">
        <v>1927</v>
      </c>
      <c r="AB2078" s="162" t="str">
        <f>UPPER(LEFT(A2078,3)&amp;YEAR(H2078)&amp;MONTH(H2078)&amp;DAY((H2078))&amp;LEFT(U2078,2)&amp;LEFT(V2078,2)&amp;LEFT(W2078,2))</f>
        <v>SHE20161123SULE1È</v>
      </c>
      <c r="AC2078" s="162">
        <f>COUNTIF($AB$4:$AB$297,AB2078)</f>
        <v>0</v>
      </c>
      <c r="AD2078" s="162" t="str">
        <f>VLOOKUP(U2078,NIVEAUXADMIN!A:B,2,FALSE)</f>
        <v>HT07</v>
      </c>
      <c r="AE2078" s="162" t="str">
        <f>VLOOKUP(V2078,NIVEAUXADMIN!E:F,2,FALSE)</f>
        <v>HT07711</v>
      </c>
      <c r="AF2078" s="162" t="str">
        <f>VLOOKUP(W2078,NIVEAUXADMIN!I:J,2,FALSE)</f>
        <v>HT07711-01</v>
      </c>
      <c r="AG2078" s="162">
        <f>IF(SUMPRODUCT(($A$4:$A2078=A2078)*($V$4:$V2078=V2078))&gt;1,0,1)</f>
        <v>0</v>
      </c>
    </row>
    <row r="2079" spans="1:33" s="162" customFormat="1" ht="15" customHeight="1">
      <c r="A2079" s="162" t="s">
        <v>115</v>
      </c>
      <c r="B2079" s="162" t="s">
        <v>115</v>
      </c>
      <c r="C2079" s="162" t="s">
        <v>26</v>
      </c>
      <c r="D2079" s="162" t="s">
        <v>1167</v>
      </c>
      <c r="F2079" s="162" t="s">
        <v>32</v>
      </c>
      <c r="G2079" s="162" t="str">
        <f>CHOOSE(MONTH(H2079), "Janvier", "Fevrier", "Mars", "Avril", "Mai", "Juin", "Juillet", "Aout", "Septembre", "Octobre", "Novembre", "Decembre")</f>
        <v>Novembre</v>
      </c>
      <c r="H2079" s="153">
        <v>42697</v>
      </c>
      <c r="I2079" s="84" t="s">
        <v>1051</v>
      </c>
      <c r="J2079" s="162" t="s">
        <v>1052</v>
      </c>
      <c r="K2079" s="162" t="s">
        <v>1056</v>
      </c>
      <c r="L2079" s="72" t="s">
        <v>1214</v>
      </c>
      <c r="M2079" s="80" t="str">
        <f>IFERROR(VLOOKUP(K2079,REFERENCES!R:S,2,FALSE),"")</f>
        <v>Nombre</v>
      </c>
      <c r="N2079" s="154">
        <v>201</v>
      </c>
      <c r="O2079" s="75"/>
      <c r="P2079" s="75"/>
      <c r="Q2079" s="75"/>
      <c r="R2079" s="79" t="s">
        <v>1875</v>
      </c>
      <c r="S2079" s="75">
        <v>100</v>
      </c>
      <c r="T2079" s="162" t="s">
        <v>1040</v>
      </c>
      <c r="U2079" s="162" t="s">
        <v>20</v>
      </c>
      <c r="V2079" s="162" t="s">
        <v>21</v>
      </c>
      <c r="W2079" s="86" t="s">
        <v>1311</v>
      </c>
      <c r="X2079" s="162" t="s">
        <v>1928</v>
      </c>
      <c r="Y2079" s="162" t="s">
        <v>1036</v>
      </c>
      <c r="Z2079" s="162" t="s">
        <v>1069</v>
      </c>
      <c r="AA2079" s="162" t="s">
        <v>1213</v>
      </c>
      <c r="AB2079" s="162" t="str">
        <f>UPPER(LEFT(A2079,3)&amp;YEAR(H2079)&amp;MONTH(H2079)&amp;DAY((H2079))&amp;LEFT(U2079,2)&amp;LEFT(V2079,2)&amp;LEFT(W2079,2))</f>
        <v>SHE20161123SULE1È</v>
      </c>
      <c r="AC2079" s="162">
        <f>COUNTIF($AB$4:$AB$297,AB2079)</f>
        <v>0</v>
      </c>
      <c r="AD2079" s="162" t="str">
        <f>VLOOKUP(U2079,NIVEAUXADMIN!A:B,2,FALSE)</f>
        <v>HT07</v>
      </c>
      <c r="AE2079" s="162" t="str">
        <f>VLOOKUP(V2079,NIVEAUXADMIN!E:F,2,FALSE)</f>
        <v>HT07711</v>
      </c>
      <c r="AF2079" s="162" t="str">
        <f>VLOOKUP(W2079,NIVEAUXADMIN!I:J,2,FALSE)</f>
        <v>HT07711-01</v>
      </c>
      <c r="AG2079" s="162">
        <f>IF(SUMPRODUCT(($A$4:$A2079=A2079)*($V$4:$V2079=V2079))&gt;1,0,1)</f>
        <v>0</v>
      </c>
    </row>
    <row r="2080" spans="1:33" s="162" customFormat="1" ht="15" customHeight="1">
      <c r="A2080" s="162" t="s">
        <v>115</v>
      </c>
      <c r="B2080" s="162" t="s">
        <v>115</v>
      </c>
      <c r="C2080" s="162" t="s">
        <v>26</v>
      </c>
      <c r="D2080" s="162" t="s">
        <v>1167</v>
      </c>
      <c r="F2080" s="162" t="s">
        <v>32</v>
      </c>
      <c r="G2080" s="162" t="str">
        <f>CHOOSE(MONTH(H2080), "Janvier", "Fevrier", "Mars", "Avril", "Mai", "Juin", "Juillet", "Aout", "Septembre", "Octobre", "Novembre", "Decembre")</f>
        <v>Novembre</v>
      </c>
      <c r="H2080" s="153">
        <v>42697</v>
      </c>
      <c r="I2080" s="84" t="s">
        <v>1049</v>
      </c>
      <c r="J2080" s="162" t="s">
        <v>1053</v>
      </c>
      <c r="K2080" s="162" t="s">
        <v>1064</v>
      </c>
      <c r="L2080" s="72" t="s">
        <v>1214</v>
      </c>
      <c r="M2080" s="80" t="str">
        <f>IFERROR(VLOOKUP(K2080,REFERENCES!R:S,2,FALSE),"")</f>
        <v>Nombre</v>
      </c>
      <c r="N2080" s="154">
        <v>100</v>
      </c>
      <c r="O2080" s="75"/>
      <c r="P2080" s="75"/>
      <c r="Q2080" s="75"/>
      <c r="R2080" s="79" t="s">
        <v>1875</v>
      </c>
      <c r="S2080" s="75">
        <v>100</v>
      </c>
      <c r="T2080" s="162" t="s">
        <v>1040</v>
      </c>
      <c r="U2080" s="162" t="s">
        <v>20</v>
      </c>
      <c r="V2080" s="162" t="s">
        <v>21</v>
      </c>
      <c r="W2080" s="86" t="s">
        <v>1311</v>
      </c>
      <c r="X2080" s="162" t="s">
        <v>1928</v>
      </c>
      <c r="Y2080" s="162" t="s">
        <v>1036</v>
      </c>
      <c r="Z2080" s="162" t="s">
        <v>1069</v>
      </c>
      <c r="AA2080" s="162" t="s">
        <v>1215</v>
      </c>
      <c r="AB2080" s="162" t="str">
        <f>UPPER(LEFT(A2080,3)&amp;YEAR(H2080)&amp;MONTH(H2080)&amp;DAY((H2080))&amp;LEFT(U2080,2)&amp;LEFT(V2080,2)&amp;LEFT(W2080,2))</f>
        <v>SHE20161123SULE1È</v>
      </c>
      <c r="AC2080" s="162">
        <f>COUNTIF($AB$4:$AB$297,AB2080)</f>
        <v>0</v>
      </c>
      <c r="AD2080" s="162" t="str">
        <f>VLOOKUP(U2080,NIVEAUXADMIN!A:B,2,FALSE)</f>
        <v>HT07</v>
      </c>
      <c r="AE2080" s="162" t="str">
        <f>VLOOKUP(V2080,NIVEAUXADMIN!E:F,2,FALSE)</f>
        <v>HT07711</v>
      </c>
      <c r="AF2080" s="162" t="str">
        <f>VLOOKUP(W2080,NIVEAUXADMIN!I:J,2,FALSE)</f>
        <v>HT07711-01</v>
      </c>
      <c r="AG2080" s="162">
        <f>IF(SUMPRODUCT(($A$4:$A2080=A2080)*($V$4:$V2080=V2080))&gt;1,0,1)</f>
        <v>0</v>
      </c>
    </row>
    <row r="2081" spans="1:33" s="162" customFormat="1" ht="15" customHeight="1">
      <c r="A2081" s="162" t="s">
        <v>115</v>
      </c>
      <c r="B2081" s="162" t="s">
        <v>115</v>
      </c>
      <c r="C2081" s="162" t="s">
        <v>26</v>
      </c>
      <c r="D2081" s="162" t="s">
        <v>1167</v>
      </c>
      <c r="F2081" s="162" t="s">
        <v>32</v>
      </c>
      <c r="G2081" s="162" t="str">
        <f>CHOOSE(MONTH(H2081), "Janvier", "Fevrier", "Mars", "Avril", "Mai", "Juin", "Juillet", "Aout", "Septembre", "Octobre", "Novembre", "Decembre")</f>
        <v>Novembre</v>
      </c>
      <c r="H2081" s="153">
        <v>42697</v>
      </c>
      <c r="I2081" s="84" t="s">
        <v>1051</v>
      </c>
      <c r="J2081" s="162" t="s">
        <v>1052</v>
      </c>
      <c r="K2081" s="162" t="s">
        <v>1061</v>
      </c>
      <c r="L2081" s="72" t="s">
        <v>1212</v>
      </c>
      <c r="M2081" s="80" t="str">
        <f>IFERROR(VLOOKUP(K2081,REFERENCES!R:S,2,FALSE),"")</f>
        <v>Nombre</v>
      </c>
      <c r="N2081" s="154">
        <v>402</v>
      </c>
      <c r="O2081" s="75"/>
      <c r="P2081" s="75"/>
      <c r="Q2081" s="75"/>
      <c r="R2081" s="79" t="s">
        <v>1875</v>
      </c>
      <c r="S2081" s="75">
        <v>100</v>
      </c>
      <c r="T2081" s="162" t="s">
        <v>1040</v>
      </c>
      <c r="U2081" s="162" t="s">
        <v>20</v>
      </c>
      <c r="V2081" s="162" t="s">
        <v>21</v>
      </c>
      <c r="W2081" s="86" t="s">
        <v>1311</v>
      </c>
      <c r="X2081" s="162" t="s">
        <v>1928</v>
      </c>
      <c r="Y2081" s="162" t="s">
        <v>1036</v>
      </c>
      <c r="Z2081" s="162" t="s">
        <v>1069</v>
      </c>
      <c r="AA2081" s="162" t="s">
        <v>1213</v>
      </c>
      <c r="AB2081" s="162" t="str">
        <f>UPPER(LEFT(A2081,3)&amp;YEAR(H2081)&amp;MONTH(H2081)&amp;DAY((H2081))&amp;LEFT(U2081,2)&amp;LEFT(V2081,2)&amp;LEFT(W2081,2))</f>
        <v>SHE20161123SULE1È</v>
      </c>
      <c r="AC2081" s="162">
        <f>COUNTIF($AB$4:$AB$297,AB2081)</f>
        <v>0</v>
      </c>
      <c r="AD2081" s="162" t="str">
        <f>VLOOKUP(U2081,NIVEAUXADMIN!A:B,2,FALSE)</f>
        <v>HT07</v>
      </c>
      <c r="AE2081" s="162" t="str">
        <f>VLOOKUP(V2081,NIVEAUXADMIN!E:F,2,FALSE)</f>
        <v>HT07711</v>
      </c>
      <c r="AF2081" s="162" t="str">
        <f>VLOOKUP(W2081,NIVEAUXADMIN!I:J,2,FALSE)</f>
        <v>HT07711-01</v>
      </c>
      <c r="AG2081" s="162">
        <f>IF(SUMPRODUCT(($A$4:$A2081=A2081)*($V$4:$V2081=V2081))&gt;1,0,1)</f>
        <v>0</v>
      </c>
    </row>
    <row r="2082" spans="1:33" s="162" customFormat="1" ht="15" customHeight="1">
      <c r="A2082" s="162" t="s">
        <v>115</v>
      </c>
      <c r="B2082" s="162" t="s">
        <v>115</v>
      </c>
      <c r="C2082" s="162" t="s">
        <v>26</v>
      </c>
      <c r="D2082" s="162" t="s">
        <v>1167</v>
      </c>
      <c r="F2082" s="162" t="s">
        <v>32</v>
      </c>
      <c r="G2082" s="162" t="str">
        <f>CHOOSE(MONTH(H2082), "Janvier", "Fevrier", "Mars", "Avril", "Mai", "Juin", "Juillet", "Aout", "Septembre", "Octobre", "Novembre", "Decembre")</f>
        <v>Novembre</v>
      </c>
      <c r="H2082" s="153">
        <v>42697</v>
      </c>
      <c r="I2082" s="84" t="s">
        <v>1051</v>
      </c>
      <c r="J2082" s="162" t="s">
        <v>1052</v>
      </c>
      <c r="K2082" s="162" t="s">
        <v>1058</v>
      </c>
      <c r="L2082" s="72" t="s">
        <v>1212</v>
      </c>
      <c r="M2082" s="80" t="str">
        <f>IFERROR(VLOOKUP(K2082,REFERENCES!R:S,2,FALSE),"")</f>
        <v>Nombre</v>
      </c>
      <c r="N2082" s="154">
        <v>402</v>
      </c>
      <c r="O2082" s="75"/>
      <c r="P2082" s="75"/>
      <c r="Q2082" s="75"/>
      <c r="R2082" s="79" t="s">
        <v>1875</v>
      </c>
      <c r="S2082" s="75">
        <v>100</v>
      </c>
      <c r="T2082" s="162" t="s">
        <v>1040</v>
      </c>
      <c r="U2082" s="162" t="s">
        <v>20</v>
      </c>
      <c r="V2082" s="162" t="s">
        <v>21</v>
      </c>
      <c r="W2082" s="86" t="s">
        <v>1311</v>
      </c>
      <c r="X2082" s="162" t="s">
        <v>1928</v>
      </c>
      <c r="Y2082" s="162" t="s">
        <v>1036</v>
      </c>
      <c r="Z2082" s="162" t="s">
        <v>1069</v>
      </c>
      <c r="AA2082" s="162" t="s">
        <v>1213</v>
      </c>
      <c r="AB2082" s="162" t="str">
        <f>UPPER(LEFT(A2082,3)&amp;YEAR(H2082)&amp;MONTH(H2082)&amp;DAY((H2082))&amp;LEFT(U2082,2)&amp;LEFT(V2082,2)&amp;LEFT(W2082,2))</f>
        <v>SHE20161123SULE1È</v>
      </c>
      <c r="AC2082" s="162">
        <f>COUNTIF($AB$4:$AB$297,AB2082)</f>
        <v>0</v>
      </c>
      <c r="AD2082" s="162" t="str">
        <f>VLOOKUP(U2082,NIVEAUXADMIN!A:B,2,FALSE)</f>
        <v>HT07</v>
      </c>
      <c r="AE2082" s="162" t="str">
        <f>VLOOKUP(V2082,NIVEAUXADMIN!E:F,2,FALSE)</f>
        <v>HT07711</v>
      </c>
      <c r="AF2082" s="162" t="str">
        <f>VLOOKUP(W2082,NIVEAUXADMIN!I:J,2,FALSE)</f>
        <v>HT07711-01</v>
      </c>
      <c r="AG2082" s="162">
        <f>IF(SUMPRODUCT(($A$4:$A2082=A2082)*($V$4:$V2082=V2082))&gt;1,0,1)</f>
        <v>0</v>
      </c>
    </row>
    <row r="2083" spans="1:33" s="162" customFormat="1" ht="15" customHeight="1">
      <c r="A2083" s="162" t="s">
        <v>115</v>
      </c>
      <c r="B2083" s="162" t="s">
        <v>115</v>
      </c>
      <c r="C2083" s="162" t="s">
        <v>26</v>
      </c>
      <c r="D2083" s="162" t="s">
        <v>1935</v>
      </c>
      <c r="F2083" s="162" t="s">
        <v>32</v>
      </c>
      <c r="G2083" s="162" t="str">
        <f>CHOOSE(MONTH(H2083), "Janvier", "Fevrier", "Mars", "Avril", "Mai", "Juin", "Juillet", "Aout", "Septembre", "Octobre", "Novembre", "Decembre")</f>
        <v>Decembre</v>
      </c>
      <c r="H2083" s="153">
        <v>42706</v>
      </c>
      <c r="I2083" s="84" t="s">
        <v>1051</v>
      </c>
      <c r="J2083" s="162" t="s">
        <v>1052</v>
      </c>
      <c r="K2083" s="162" t="s">
        <v>1059</v>
      </c>
      <c r="L2083" s="72" t="s">
        <v>1214</v>
      </c>
      <c r="M2083" s="80" t="str">
        <f>IFERROR(VLOOKUP(K2083,REFERENCES!R:S,2,FALSE),"")</f>
        <v>Nombre</v>
      </c>
      <c r="N2083" s="154">
        <v>202</v>
      </c>
      <c r="O2083" s="75"/>
      <c r="P2083" s="75"/>
      <c r="Q2083" s="75"/>
      <c r="R2083" s="79" t="s">
        <v>1875</v>
      </c>
      <c r="S2083" s="75">
        <v>202</v>
      </c>
      <c r="T2083" s="162" t="s">
        <v>1040</v>
      </c>
      <c r="U2083" s="162" t="s">
        <v>20</v>
      </c>
      <c r="V2083" s="162" t="s">
        <v>21</v>
      </c>
      <c r="W2083" s="86" t="s">
        <v>1311</v>
      </c>
      <c r="Y2083" s="162" t="s">
        <v>1037</v>
      </c>
      <c r="Z2083" s="162" t="s">
        <v>1069</v>
      </c>
      <c r="AA2083" s="162" t="s">
        <v>1927</v>
      </c>
      <c r="AB2083" s="162" t="str">
        <f>UPPER(LEFT(A2083,3)&amp;YEAR(H2083)&amp;MONTH(H2083)&amp;DAY((H2083))&amp;LEFT(U2083,2)&amp;LEFT(V2083,2)&amp;LEFT(W2083,2))</f>
        <v>SHE2016122SULE1È</v>
      </c>
      <c r="AC2083" s="162">
        <f>COUNTIF($AB$4:$AB$297,AB2083)</f>
        <v>0</v>
      </c>
      <c r="AD2083" s="162" t="str">
        <f>VLOOKUP(U2083,NIVEAUXADMIN!A:B,2,FALSE)</f>
        <v>HT07</v>
      </c>
      <c r="AE2083" s="162" t="str">
        <f>VLOOKUP(V2083,NIVEAUXADMIN!E:F,2,FALSE)</f>
        <v>HT07711</v>
      </c>
      <c r="AF2083" s="162" t="str">
        <f>VLOOKUP(W2083,NIVEAUXADMIN!I:J,2,FALSE)</f>
        <v>HT07711-01</v>
      </c>
      <c r="AG2083" s="162">
        <f>IF(SUMPRODUCT(($A$4:$A2083=A2083)*($V$4:$V2083=V2083))&gt;1,0,1)</f>
        <v>0</v>
      </c>
    </row>
    <row r="2084" spans="1:33" s="162" customFormat="1" ht="15" customHeight="1">
      <c r="A2084" s="162" t="s">
        <v>115</v>
      </c>
      <c r="B2084" s="162" t="s">
        <v>115</v>
      </c>
      <c r="C2084" s="162" t="s">
        <v>26</v>
      </c>
      <c r="D2084" s="162" t="s">
        <v>1935</v>
      </c>
      <c r="F2084" s="162" t="s">
        <v>32</v>
      </c>
      <c r="G2084" s="162" t="str">
        <f>CHOOSE(MONTH(H2084), "Janvier", "Fevrier", "Mars", "Avril", "Mai", "Juin", "Juillet", "Aout", "Septembre", "Octobre", "Novembre", "Decembre")</f>
        <v>Decembre</v>
      </c>
      <c r="H2084" s="153">
        <v>42706</v>
      </c>
      <c r="I2084" s="84" t="s">
        <v>1051</v>
      </c>
      <c r="J2084" s="162" t="s">
        <v>1052</v>
      </c>
      <c r="K2084" s="162" t="s">
        <v>1056</v>
      </c>
      <c r="L2084" s="72" t="s">
        <v>1214</v>
      </c>
      <c r="M2084" s="80" t="str">
        <f>IFERROR(VLOOKUP(K2084,REFERENCES!R:S,2,FALSE),"")</f>
        <v>Nombre</v>
      </c>
      <c r="N2084" s="154">
        <v>202</v>
      </c>
      <c r="O2084" s="75"/>
      <c r="P2084" s="75"/>
      <c r="Q2084" s="75"/>
      <c r="R2084" s="79" t="s">
        <v>1875</v>
      </c>
      <c r="S2084" s="75">
        <v>202</v>
      </c>
      <c r="T2084" s="162" t="s">
        <v>1040</v>
      </c>
      <c r="U2084" s="162" t="s">
        <v>20</v>
      </c>
      <c r="V2084" s="162" t="s">
        <v>21</v>
      </c>
      <c r="W2084" s="86" t="s">
        <v>1311</v>
      </c>
      <c r="Y2084" s="162" t="s">
        <v>1037</v>
      </c>
      <c r="Z2084" s="162" t="s">
        <v>1069</v>
      </c>
      <c r="AA2084" s="162" t="s">
        <v>1213</v>
      </c>
      <c r="AB2084" s="162" t="str">
        <f>UPPER(LEFT(A2084,3)&amp;YEAR(H2084)&amp;MONTH(H2084)&amp;DAY((H2084))&amp;LEFT(U2084,2)&amp;LEFT(V2084,2)&amp;LEFT(W2084,2))</f>
        <v>SHE2016122SULE1È</v>
      </c>
      <c r="AC2084" s="162">
        <f>COUNTIF($AB$4:$AB$297,AB2084)</f>
        <v>0</v>
      </c>
      <c r="AD2084" s="162" t="str">
        <f>VLOOKUP(U2084,NIVEAUXADMIN!A:B,2,FALSE)</f>
        <v>HT07</v>
      </c>
      <c r="AE2084" s="162" t="str">
        <f>VLOOKUP(V2084,NIVEAUXADMIN!E:F,2,FALSE)</f>
        <v>HT07711</v>
      </c>
      <c r="AF2084" s="162" t="str">
        <f>VLOOKUP(W2084,NIVEAUXADMIN!I:J,2,FALSE)</f>
        <v>HT07711-01</v>
      </c>
      <c r="AG2084" s="162">
        <f>IF(SUMPRODUCT(($A$4:$A2084=A2084)*($V$4:$V2084=V2084))&gt;1,0,1)</f>
        <v>0</v>
      </c>
    </row>
    <row r="2085" spans="1:33" s="162" customFormat="1" ht="15" customHeight="1">
      <c r="A2085" s="162" t="s">
        <v>115</v>
      </c>
      <c r="B2085" s="162" t="s">
        <v>115</v>
      </c>
      <c r="C2085" s="162" t="s">
        <v>26</v>
      </c>
      <c r="D2085" s="162" t="s">
        <v>1935</v>
      </c>
      <c r="F2085" s="162" t="s">
        <v>32</v>
      </c>
      <c r="G2085" s="162" t="str">
        <f>CHOOSE(MONTH(H2085), "Janvier", "Fevrier", "Mars", "Avril", "Mai", "Juin", "Juillet", "Aout", "Septembre", "Octobre", "Novembre", "Decembre")</f>
        <v>Decembre</v>
      </c>
      <c r="H2085" s="153">
        <v>42706</v>
      </c>
      <c r="I2085" s="84" t="s">
        <v>1051</v>
      </c>
      <c r="J2085" s="162" t="s">
        <v>1052</v>
      </c>
      <c r="K2085" s="162" t="s">
        <v>1061</v>
      </c>
      <c r="L2085" s="72" t="s">
        <v>1212</v>
      </c>
      <c r="M2085" s="80" t="str">
        <f>IFERROR(VLOOKUP(K2085,REFERENCES!R:S,2,FALSE),"")</f>
        <v>Nombre</v>
      </c>
      <c r="N2085" s="154">
        <v>404</v>
      </c>
      <c r="O2085" s="75"/>
      <c r="P2085" s="75"/>
      <c r="Q2085" s="75"/>
      <c r="R2085" s="79" t="s">
        <v>1875</v>
      </c>
      <c r="S2085" s="75">
        <v>202</v>
      </c>
      <c r="T2085" s="162" t="s">
        <v>1040</v>
      </c>
      <c r="U2085" s="162" t="s">
        <v>20</v>
      </c>
      <c r="V2085" s="162" t="s">
        <v>21</v>
      </c>
      <c r="W2085" s="86" t="s">
        <v>1311</v>
      </c>
      <c r="Y2085" s="162" t="s">
        <v>1037</v>
      </c>
      <c r="Z2085" s="162" t="s">
        <v>1069</v>
      </c>
      <c r="AA2085" s="162" t="s">
        <v>1213</v>
      </c>
      <c r="AB2085" s="162" t="str">
        <f>UPPER(LEFT(A2085,3)&amp;YEAR(H2085)&amp;MONTH(H2085)&amp;DAY((H2085))&amp;LEFT(U2085,2)&amp;LEFT(V2085,2)&amp;LEFT(W2085,2))</f>
        <v>SHE2016122SULE1È</v>
      </c>
      <c r="AC2085" s="162">
        <f>COUNTIF($AB$4:$AB$297,AB2085)</f>
        <v>0</v>
      </c>
      <c r="AD2085" s="162" t="str">
        <f>VLOOKUP(U2085,NIVEAUXADMIN!A:B,2,FALSE)</f>
        <v>HT07</v>
      </c>
      <c r="AE2085" s="162" t="str">
        <f>VLOOKUP(V2085,NIVEAUXADMIN!E:F,2,FALSE)</f>
        <v>HT07711</v>
      </c>
      <c r="AF2085" s="162" t="str">
        <f>VLOOKUP(W2085,NIVEAUXADMIN!I:J,2,FALSE)</f>
        <v>HT07711-01</v>
      </c>
      <c r="AG2085" s="162">
        <f>IF(SUMPRODUCT(($A$4:$A2085=A2085)*($V$4:$V2085=V2085))&gt;1,0,1)</f>
        <v>0</v>
      </c>
    </row>
    <row r="2086" spans="1:33" s="162" customFormat="1" ht="15" customHeight="1">
      <c r="A2086" s="162" t="s">
        <v>115</v>
      </c>
      <c r="B2086" s="162" t="s">
        <v>115</v>
      </c>
      <c r="C2086" s="162" t="s">
        <v>26</v>
      </c>
      <c r="D2086" s="162" t="s">
        <v>1935</v>
      </c>
      <c r="F2086" s="162" t="s">
        <v>32</v>
      </c>
      <c r="G2086" s="162" t="str">
        <f>CHOOSE(MONTH(H2086), "Janvier", "Fevrier", "Mars", "Avril", "Mai", "Juin", "Juillet", "Aout", "Septembre", "Octobre", "Novembre", "Decembre")</f>
        <v>Decembre</v>
      </c>
      <c r="H2086" s="153">
        <v>42706</v>
      </c>
      <c r="I2086" s="84" t="s">
        <v>1051</v>
      </c>
      <c r="J2086" s="162" t="s">
        <v>1052</v>
      </c>
      <c r="K2086" s="162" t="s">
        <v>1058</v>
      </c>
      <c r="L2086" s="72" t="s">
        <v>1212</v>
      </c>
      <c r="M2086" s="80" t="str">
        <f>IFERROR(VLOOKUP(K2086,REFERENCES!R:S,2,FALSE),"")</f>
        <v>Nombre</v>
      </c>
      <c r="N2086" s="154">
        <v>404</v>
      </c>
      <c r="O2086" s="75"/>
      <c r="P2086" s="75"/>
      <c r="Q2086" s="75"/>
      <c r="R2086" s="79" t="s">
        <v>1875</v>
      </c>
      <c r="S2086" s="75">
        <v>202</v>
      </c>
      <c r="T2086" s="162" t="s">
        <v>1040</v>
      </c>
      <c r="U2086" s="162" t="s">
        <v>20</v>
      </c>
      <c r="V2086" s="162" t="s">
        <v>21</v>
      </c>
      <c r="W2086" s="86" t="s">
        <v>1311</v>
      </c>
      <c r="Y2086" s="162" t="s">
        <v>1037</v>
      </c>
      <c r="Z2086" s="162" t="s">
        <v>1069</v>
      </c>
      <c r="AA2086" s="162" t="s">
        <v>1213</v>
      </c>
      <c r="AB2086" s="162" t="str">
        <f>UPPER(LEFT(A2086,3)&amp;YEAR(H2086)&amp;MONTH(H2086)&amp;DAY((H2086))&amp;LEFT(U2086,2)&amp;LEFT(V2086,2)&amp;LEFT(W2086,2))</f>
        <v>SHE2016122SULE1È</v>
      </c>
      <c r="AC2086" s="162">
        <f>COUNTIF($AB$4:$AB$297,AB2086)</f>
        <v>0</v>
      </c>
      <c r="AD2086" s="162" t="str">
        <f>VLOOKUP(U2086,NIVEAUXADMIN!A:B,2,FALSE)</f>
        <v>HT07</v>
      </c>
      <c r="AE2086" s="162" t="str">
        <f>VLOOKUP(V2086,NIVEAUXADMIN!E:F,2,FALSE)</f>
        <v>HT07711</v>
      </c>
      <c r="AF2086" s="162" t="str">
        <f>VLOOKUP(W2086,NIVEAUXADMIN!I:J,2,FALSE)</f>
        <v>HT07711-01</v>
      </c>
      <c r="AG2086" s="162">
        <f>IF(SUMPRODUCT(($A$4:$A2086=A2086)*($V$4:$V2086=V2086))&gt;1,0,1)</f>
        <v>0</v>
      </c>
    </row>
    <row r="2087" spans="1:33" s="162" customFormat="1" ht="15" customHeight="1">
      <c r="A2087" s="162" t="s">
        <v>115</v>
      </c>
      <c r="B2087" s="162" t="s">
        <v>115</v>
      </c>
      <c r="C2087" s="162" t="s">
        <v>26</v>
      </c>
      <c r="D2087" s="162" t="s">
        <v>1935</v>
      </c>
      <c r="F2087" s="162" t="s">
        <v>32</v>
      </c>
      <c r="G2087" s="162" t="str">
        <f>CHOOSE(MONTH(H2087), "Janvier", "Fevrier", "Mars", "Avril", "Mai", "Juin", "Juillet", "Aout", "Septembre", "Octobre", "Novembre", "Decembre")</f>
        <v>Decembre</v>
      </c>
      <c r="H2087" s="153">
        <v>42713</v>
      </c>
      <c r="I2087" s="84" t="s">
        <v>1049</v>
      </c>
      <c r="J2087" s="162" t="s">
        <v>1053</v>
      </c>
      <c r="K2087" s="162" t="s">
        <v>1064</v>
      </c>
      <c r="L2087" s="72" t="s">
        <v>1214</v>
      </c>
      <c r="M2087" s="80" t="str">
        <f>IFERROR(VLOOKUP(K2087,REFERENCES!R:S,2,FALSE),"")</f>
        <v>Nombre</v>
      </c>
      <c r="N2087" s="154">
        <v>106</v>
      </c>
      <c r="O2087" s="75"/>
      <c r="P2087" s="75"/>
      <c r="Q2087" s="75"/>
      <c r="R2087" s="79" t="s">
        <v>1875</v>
      </c>
      <c r="S2087" s="75">
        <v>106</v>
      </c>
      <c r="T2087" s="162" t="s">
        <v>1040</v>
      </c>
      <c r="U2087" s="162" t="s">
        <v>20</v>
      </c>
      <c r="V2087" s="162" t="s">
        <v>21</v>
      </c>
      <c r="W2087" s="86" t="s">
        <v>1311</v>
      </c>
      <c r="Y2087" s="162" t="s">
        <v>1037</v>
      </c>
      <c r="Z2087" s="162" t="s">
        <v>1069</v>
      </c>
      <c r="AA2087" s="162" t="s">
        <v>1215</v>
      </c>
      <c r="AB2087" s="162" t="str">
        <f>UPPER(LEFT(A2087,3)&amp;YEAR(H2087)&amp;MONTH(H2087)&amp;DAY((H2087))&amp;LEFT(U2087,2)&amp;LEFT(V2087,2)&amp;LEFT(W2087,2))</f>
        <v>SHE2016129SULE1È</v>
      </c>
      <c r="AC2087" s="162">
        <f>COUNTIF($AB$4:$AB$297,AB2087)</f>
        <v>0</v>
      </c>
      <c r="AD2087" s="162" t="str">
        <f>VLOOKUP(U2087,NIVEAUXADMIN!A:B,2,FALSE)</f>
        <v>HT07</v>
      </c>
      <c r="AE2087" s="162" t="str">
        <f>VLOOKUP(V2087,NIVEAUXADMIN!E:F,2,FALSE)</f>
        <v>HT07711</v>
      </c>
      <c r="AF2087" s="162" t="str">
        <f>VLOOKUP(W2087,NIVEAUXADMIN!I:J,2,FALSE)</f>
        <v>HT07711-01</v>
      </c>
      <c r="AG2087" s="162">
        <f>IF(SUMPRODUCT(($A$4:$A2087=A2087)*($V$4:$V2087=V2087))&gt;1,0,1)</f>
        <v>0</v>
      </c>
    </row>
    <row r="2088" spans="1:33" s="162" customFormat="1" ht="15" customHeight="1">
      <c r="A2088" s="162" t="s">
        <v>115</v>
      </c>
      <c r="B2088" s="162" t="s">
        <v>115</v>
      </c>
      <c r="C2088" s="162" t="s">
        <v>26</v>
      </c>
      <c r="D2088" s="162" t="s">
        <v>2690</v>
      </c>
      <c r="F2088" s="162" t="s">
        <v>16</v>
      </c>
      <c r="G2088" s="162" t="str">
        <f>CHOOSE(MONTH(H2088), "Janvier", "Fevrier", "Mars", "Avril", "Mai", "Juin", "Juillet", "Aout", "Septembre", "Octobre", "Novembre", "Decembre")</f>
        <v>Decembre</v>
      </c>
      <c r="H2088" s="153">
        <v>42718</v>
      </c>
      <c r="I2088" s="84" t="s">
        <v>1051</v>
      </c>
      <c r="J2088" s="162" t="s">
        <v>1052</v>
      </c>
      <c r="K2088" s="162" t="s">
        <v>1059</v>
      </c>
      <c r="L2088" s="72" t="s">
        <v>1214</v>
      </c>
      <c r="M2088" s="80" t="str">
        <f>IFERROR(VLOOKUP(K2088,REFERENCES!R:S,2,FALSE),"")</f>
        <v>Nombre</v>
      </c>
      <c r="N2088" s="154">
        <v>14</v>
      </c>
      <c r="O2088" s="75">
        <v>26</v>
      </c>
      <c r="P2088" s="75">
        <v>25</v>
      </c>
      <c r="Q2088" s="75">
        <v>26</v>
      </c>
      <c r="R2088" s="79">
        <v>77</v>
      </c>
      <c r="S2088" s="75">
        <v>14</v>
      </c>
      <c r="T2088" s="162" t="s">
        <v>1040</v>
      </c>
      <c r="U2088" s="162" t="s">
        <v>20</v>
      </c>
      <c r="V2088" s="162" t="s">
        <v>21</v>
      </c>
      <c r="W2088" s="86" t="s">
        <v>1311</v>
      </c>
      <c r="Y2088" s="162" t="s">
        <v>1036</v>
      </c>
      <c r="Z2088" s="162" t="s">
        <v>1069</v>
      </c>
      <c r="AA2088" s="162" t="s">
        <v>1927</v>
      </c>
      <c r="AB2088" s="162" t="str">
        <f>UPPER(LEFT(A2088,3)&amp;YEAR(H2088)&amp;MONTH(H2088)&amp;DAY((H2088))&amp;LEFT(U2088,2)&amp;LEFT(V2088,2)&amp;LEFT(W2088,2))</f>
        <v>SHE20161214SULE1È</v>
      </c>
      <c r="AC2088" s="162">
        <f>COUNTIF($AB$4:$AB$297,AB2088)</f>
        <v>0</v>
      </c>
      <c r="AD2088" s="162" t="str">
        <f>VLOOKUP(U2088,NIVEAUXADMIN!A:B,2,FALSE)</f>
        <v>HT07</v>
      </c>
      <c r="AE2088" s="162" t="str">
        <f>VLOOKUP(V2088,NIVEAUXADMIN!E:F,2,FALSE)</f>
        <v>HT07711</v>
      </c>
      <c r="AF2088" s="162" t="str">
        <f>VLOOKUP(W2088,NIVEAUXADMIN!I:J,2,FALSE)</f>
        <v>HT07711-01</v>
      </c>
      <c r="AG2088" s="162">
        <f>IF(SUMPRODUCT(($A$4:$A2088=A2088)*($V$4:$V2088=V2088))&gt;1,0,1)</f>
        <v>0</v>
      </c>
    </row>
    <row r="2089" spans="1:33" s="162" customFormat="1" ht="15" customHeight="1">
      <c r="A2089" s="162" t="s">
        <v>115</v>
      </c>
      <c r="B2089" s="162" t="s">
        <v>115</v>
      </c>
      <c r="C2089" s="162" t="s">
        <v>26</v>
      </c>
      <c r="D2089" s="162" t="s">
        <v>2690</v>
      </c>
      <c r="F2089" s="162" t="s">
        <v>16</v>
      </c>
      <c r="G2089" s="162" t="str">
        <f>CHOOSE(MONTH(H2089), "Janvier", "Fevrier", "Mars", "Avril", "Mai", "Juin", "Juillet", "Aout", "Septembre", "Octobre", "Novembre", "Decembre")</f>
        <v>Decembre</v>
      </c>
      <c r="H2089" s="153">
        <v>42718</v>
      </c>
      <c r="I2089" s="84" t="s">
        <v>1051</v>
      </c>
      <c r="J2089" s="162" t="s">
        <v>1052</v>
      </c>
      <c r="K2089" s="162" t="s">
        <v>1056</v>
      </c>
      <c r="L2089" s="72" t="s">
        <v>1214</v>
      </c>
      <c r="M2089" s="80" t="str">
        <f>IFERROR(VLOOKUP(K2089,REFERENCES!R:S,2,FALSE),"")</f>
        <v>Nombre</v>
      </c>
      <c r="N2089" s="154">
        <v>14</v>
      </c>
      <c r="O2089" s="75">
        <v>26</v>
      </c>
      <c r="P2089" s="75">
        <v>25</v>
      </c>
      <c r="Q2089" s="75">
        <v>26</v>
      </c>
      <c r="R2089" s="79">
        <v>77</v>
      </c>
      <c r="S2089" s="75">
        <v>14</v>
      </c>
      <c r="T2089" s="162" t="s">
        <v>1040</v>
      </c>
      <c r="U2089" s="162" t="s">
        <v>20</v>
      </c>
      <c r="V2089" s="162" t="s">
        <v>21</v>
      </c>
      <c r="W2089" s="86" t="s">
        <v>1311</v>
      </c>
      <c r="Y2089" s="162" t="s">
        <v>1036</v>
      </c>
      <c r="Z2089" s="162" t="s">
        <v>1069</v>
      </c>
      <c r="AA2089" s="162" t="s">
        <v>1213</v>
      </c>
      <c r="AB2089" s="162" t="str">
        <f>UPPER(LEFT(A2089,3)&amp;YEAR(H2089)&amp;MONTH(H2089)&amp;DAY((H2089))&amp;LEFT(U2089,2)&amp;LEFT(V2089,2)&amp;LEFT(W2089,2))</f>
        <v>SHE20161214SULE1È</v>
      </c>
      <c r="AC2089" s="162">
        <f>COUNTIF($AB$4:$AB$297,AB2089)</f>
        <v>0</v>
      </c>
      <c r="AD2089" s="162" t="str">
        <f>VLOOKUP(U2089,NIVEAUXADMIN!A:B,2,FALSE)</f>
        <v>HT07</v>
      </c>
      <c r="AE2089" s="162" t="str">
        <f>VLOOKUP(V2089,NIVEAUXADMIN!E:F,2,FALSE)</f>
        <v>HT07711</v>
      </c>
      <c r="AF2089" s="162" t="str">
        <f>VLOOKUP(W2089,NIVEAUXADMIN!I:J,2,FALSE)</f>
        <v>HT07711-01</v>
      </c>
      <c r="AG2089" s="162">
        <f>IF(SUMPRODUCT(($A$4:$A2089=A2089)*($V$4:$V2089=V2089))&gt;1,0,1)</f>
        <v>0</v>
      </c>
    </row>
    <row r="2090" spans="1:33" s="162" customFormat="1" ht="15" customHeight="1">
      <c r="A2090" s="162" t="s">
        <v>115</v>
      </c>
      <c r="B2090" s="162" t="s">
        <v>115</v>
      </c>
      <c r="C2090" s="162" t="s">
        <v>26</v>
      </c>
      <c r="D2090" s="162" t="s">
        <v>2690</v>
      </c>
      <c r="F2090" s="162" t="s">
        <v>16</v>
      </c>
      <c r="G2090" s="162" t="str">
        <f>CHOOSE(MONTH(H2090), "Janvier", "Fevrier", "Mars", "Avril", "Mai", "Juin", "Juillet", "Aout", "Septembre", "Octobre", "Novembre", "Decembre")</f>
        <v>Decembre</v>
      </c>
      <c r="H2090" s="153">
        <v>42718</v>
      </c>
      <c r="I2090" s="84" t="s">
        <v>1049</v>
      </c>
      <c r="J2090" s="162" t="s">
        <v>1053</v>
      </c>
      <c r="K2090" s="162" t="s">
        <v>1064</v>
      </c>
      <c r="L2090" s="72" t="s">
        <v>1214</v>
      </c>
      <c r="M2090" s="80" t="str">
        <f>IFERROR(VLOOKUP(K2090,REFERENCES!R:S,2,FALSE),"")</f>
        <v>Nombre</v>
      </c>
      <c r="N2090" s="154">
        <v>14</v>
      </c>
      <c r="O2090" s="75">
        <v>26</v>
      </c>
      <c r="P2090" s="75">
        <v>25</v>
      </c>
      <c r="Q2090" s="75">
        <v>26</v>
      </c>
      <c r="R2090" s="79">
        <v>77</v>
      </c>
      <c r="S2090" s="75">
        <v>14</v>
      </c>
      <c r="T2090" s="162" t="s">
        <v>1040</v>
      </c>
      <c r="U2090" s="162" t="s">
        <v>20</v>
      </c>
      <c r="V2090" s="162" t="s">
        <v>21</v>
      </c>
      <c r="W2090" s="86" t="s">
        <v>1311</v>
      </c>
      <c r="Y2090" s="162" t="s">
        <v>1036</v>
      </c>
      <c r="Z2090" s="162" t="s">
        <v>1069</v>
      </c>
      <c r="AA2090" s="162" t="s">
        <v>1215</v>
      </c>
      <c r="AB2090" s="162" t="str">
        <f>UPPER(LEFT(A2090,3)&amp;YEAR(H2090)&amp;MONTH(H2090)&amp;DAY((H2090))&amp;LEFT(U2090,2)&amp;LEFT(V2090,2)&amp;LEFT(W2090,2))</f>
        <v>SHE20161214SULE1È</v>
      </c>
      <c r="AC2090" s="162">
        <f>COUNTIF($AB$4:$AB$297,AB2090)</f>
        <v>0</v>
      </c>
      <c r="AD2090" s="162" t="str">
        <f>VLOOKUP(U2090,NIVEAUXADMIN!A:B,2,FALSE)</f>
        <v>HT07</v>
      </c>
      <c r="AE2090" s="162" t="str">
        <f>VLOOKUP(V2090,NIVEAUXADMIN!E:F,2,FALSE)</f>
        <v>HT07711</v>
      </c>
      <c r="AF2090" s="162" t="str">
        <f>VLOOKUP(W2090,NIVEAUXADMIN!I:J,2,FALSE)</f>
        <v>HT07711-01</v>
      </c>
      <c r="AG2090" s="162">
        <f>IF(SUMPRODUCT(($A$4:$A2090=A2090)*($V$4:$V2090=V2090))&gt;1,0,1)</f>
        <v>0</v>
      </c>
    </row>
    <row r="2091" spans="1:33" s="162" customFormat="1" ht="15" customHeight="1">
      <c r="A2091" s="162" t="s">
        <v>115</v>
      </c>
      <c r="B2091" s="162" t="s">
        <v>115</v>
      </c>
      <c r="C2091" s="162" t="s">
        <v>26</v>
      </c>
      <c r="D2091" s="162" t="s">
        <v>2690</v>
      </c>
      <c r="F2091" s="162" t="s">
        <v>16</v>
      </c>
      <c r="G2091" s="162" t="str">
        <f>CHOOSE(MONTH(H2091), "Janvier", "Fevrier", "Mars", "Avril", "Mai", "Juin", "Juillet", "Aout", "Septembre", "Octobre", "Novembre", "Decembre")</f>
        <v>Decembre</v>
      </c>
      <c r="H2091" s="153">
        <v>42718</v>
      </c>
      <c r="I2091" s="84" t="s">
        <v>1051</v>
      </c>
      <c r="J2091" s="162" t="s">
        <v>1052</v>
      </c>
      <c r="K2091" s="162" t="s">
        <v>1061</v>
      </c>
      <c r="L2091" s="72" t="s">
        <v>1212</v>
      </c>
      <c r="M2091" s="80" t="str">
        <f>IFERROR(VLOOKUP(K2091,REFERENCES!R:S,2,FALSE),"")</f>
        <v>Nombre</v>
      </c>
      <c r="N2091" s="154">
        <v>28</v>
      </c>
      <c r="O2091" s="75">
        <v>26</v>
      </c>
      <c r="P2091" s="75">
        <v>25</v>
      </c>
      <c r="Q2091" s="75">
        <v>26</v>
      </c>
      <c r="R2091" s="79">
        <v>77</v>
      </c>
      <c r="S2091" s="75">
        <v>14</v>
      </c>
      <c r="T2091" s="162" t="s">
        <v>1040</v>
      </c>
      <c r="U2091" s="162" t="s">
        <v>20</v>
      </c>
      <c r="V2091" s="162" t="s">
        <v>21</v>
      </c>
      <c r="W2091" s="86" t="s">
        <v>1311</v>
      </c>
      <c r="Y2091" s="162" t="s">
        <v>1036</v>
      </c>
      <c r="Z2091" s="162" t="s">
        <v>1069</v>
      </c>
      <c r="AA2091" s="162" t="s">
        <v>1213</v>
      </c>
      <c r="AB2091" s="162" t="str">
        <f>UPPER(LEFT(A2091,3)&amp;YEAR(H2091)&amp;MONTH(H2091)&amp;DAY((H2091))&amp;LEFT(U2091,2)&amp;LEFT(V2091,2)&amp;LEFT(W2091,2))</f>
        <v>SHE20161214SULE1È</v>
      </c>
      <c r="AC2091" s="162">
        <f>COUNTIF($AB$4:$AB$297,AB2091)</f>
        <v>0</v>
      </c>
      <c r="AD2091" s="162" t="str">
        <f>VLOOKUP(U2091,NIVEAUXADMIN!A:B,2,FALSE)</f>
        <v>HT07</v>
      </c>
      <c r="AE2091" s="162" t="str">
        <f>VLOOKUP(V2091,NIVEAUXADMIN!E:F,2,FALSE)</f>
        <v>HT07711</v>
      </c>
      <c r="AF2091" s="162" t="str">
        <f>VLOOKUP(W2091,NIVEAUXADMIN!I:J,2,FALSE)</f>
        <v>HT07711-01</v>
      </c>
      <c r="AG2091" s="162">
        <f>IF(SUMPRODUCT(($A$4:$A2091=A2091)*($V$4:$V2091=V2091))&gt;1,0,1)</f>
        <v>0</v>
      </c>
    </row>
    <row r="2092" spans="1:33" s="162" customFormat="1" ht="15" customHeight="1">
      <c r="A2092" s="162" t="s">
        <v>115</v>
      </c>
      <c r="B2092" s="162" t="s">
        <v>115</v>
      </c>
      <c r="C2092" s="162" t="s">
        <v>26</v>
      </c>
      <c r="D2092" s="162" t="s">
        <v>2690</v>
      </c>
      <c r="F2092" s="162" t="s">
        <v>16</v>
      </c>
      <c r="G2092" s="162" t="str">
        <f>CHOOSE(MONTH(H2092), "Janvier", "Fevrier", "Mars", "Avril", "Mai", "Juin", "Juillet", "Aout", "Septembre", "Octobre", "Novembre", "Decembre")</f>
        <v>Decembre</v>
      </c>
      <c r="H2092" s="153">
        <v>42718</v>
      </c>
      <c r="I2092" s="84" t="s">
        <v>1051</v>
      </c>
      <c r="J2092" s="162" t="s">
        <v>1052</v>
      </c>
      <c r="K2092" s="162" t="s">
        <v>1058</v>
      </c>
      <c r="L2092" s="72" t="s">
        <v>1212</v>
      </c>
      <c r="M2092" s="80" t="str">
        <f>IFERROR(VLOOKUP(K2092,REFERENCES!R:S,2,FALSE),"")</f>
        <v>Nombre</v>
      </c>
      <c r="N2092" s="154">
        <v>28</v>
      </c>
      <c r="O2092" s="75">
        <v>26</v>
      </c>
      <c r="P2092" s="75">
        <v>25</v>
      </c>
      <c r="Q2092" s="75">
        <v>26</v>
      </c>
      <c r="R2092" s="79">
        <v>77</v>
      </c>
      <c r="S2092" s="75">
        <v>14</v>
      </c>
      <c r="T2092" s="162" t="s">
        <v>1040</v>
      </c>
      <c r="U2092" s="162" t="s">
        <v>20</v>
      </c>
      <c r="V2092" s="162" t="s">
        <v>21</v>
      </c>
      <c r="W2092" s="86" t="s">
        <v>1311</v>
      </c>
      <c r="Y2092" s="162" t="s">
        <v>1036</v>
      </c>
      <c r="Z2092" s="162" t="s">
        <v>1069</v>
      </c>
      <c r="AA2092" s="162" t="s">
        <v>1213</v>
      </c>
      <c r="AB2092" s="162" t="str">
        <f>UPPER(LEFT(A2092,3)&amp;YEAR(H2092)&amp;MONTH(H2092)&amp;DAY((H2092))&amp;LEFT(U2092,2)&amp;LEFT(V2092,2)&amp;LEFT(W2092,2))</f>
        <v>SHE20161214SULE1È</v>
      </c>
      <c r="AC2092" s="162">
        <f>COUNTIF($AB$4:$AB$297,AB2092)</f>
        <v>0</v>
      </c>
      <c r="AD2092" s="162" t="str">
        <f>VLOOKUP(U2092,NIVEAUXADMIN!A:B,2,FALSE)</f>
        <v>HT07</v>
      </c>
      <c r="AE2092" s="162" t="str">
        <f>VLOOKUP(V2092,NIVEAUXADMIN!E:F,2,FALSE)</f>
        <v>HT07711</v>
      </c>
      <c r="AF2092" s="162" t="str">
        <f>VLOOKUP(W2092,NIVEAUXADMIN!I:J,2,FALSE)</f>
        <v>HT07711-01</v>
      </c>
      <c r="AG2092" s="162">
        <f>IF(SUMPRODUCT(($A$4:$A2092=A2092)*($V$4:$V2092=V2092))&gt;1,0,1)</f>
        <v>0</v>
      </c>
    </row>
    <row r="2093" spans="1:33" s="162" customFormat="1" ht="15" customHeight="1">
      <c r="A2093" s="162" t="s">
        <v>115</v>
      </c>
      <c r="B2093" s="162" t="s">
        <v>115</v>
      </c>
      <c r="C2093" s="162" t="s">
        <v>26</v>
      </c>
      <c r="D2093" s="162" t="s">
        <v>1935</v>
      </c>
      <c r="F2093" s="162" t="s">
        <v>16</v>
      </c>
      <c r="G2093" s="162" t="str">
        <f>CHOOSE(MONTH(H2093), "Janvier", "Fevrier", "Mars", "Avril", "Mai", "Juin", "Juillet", "Aout", "Septembre", "Octobre", "Novembre", "Decembre")</f>
        <v>Janvier</v>
      </c>
      <c r="H2093" s="153">
        <v>42746</v>
      </c>
      <c r="I2093" s="84" t="s">
        <v>1051</v>
      </c>
      <c r="J2093" s="162" t="s">
        <v>1052</v>
      </c>
      <c r="K2093" s="162" t="s">
        <v>1058</v>
      </c>
      <c r="L2093" s="72" t="s">
        <v>1212</v>
      </c>
      <c r="M2093" s="80" t="str">
        <f>IFERROR(VLOOKUP(K2093,REFERENCES!R:S,2,FALSE),"")</f>
        <v>Nombre</v>
      </c>
      <c r="N2093" s="140">
        <v>128</v>
      </c>
      <c r="O2093" s="75"/>
      <c r="P2093" s="75"/>
      <c r="Q2093" s="75"/>
      <c r="R2093" s="79" t="s">
        <v>1875</v>
      </c>
      <c r="S2093" s="75">
        <v>64</v>
      </c>
      <c r="T2093" s="162" t="s">
        <v>1040</v>
      </c>
      <c r="U2093" s="162" t="s">
        <v>20</v>
      </c>
      <c r="V2093" s="162" t="s">
        <v>21</v>
      </c>
      <c r="W2093" s="86" t="s">
        <v>1311</v>
      </c>
      <c r="X2093" s="162" t="s">
        <v>2534</v>
      </c>
      <c r="Y2093" s="162" t="s">
        <v>1036</v>
      </c>
      <c r="Z2093" s="162" t="s">
        <v>1069</v>
      </c>
      <c r="AA2093" s="162" t="s">
        <v>2535</v>
      </c>
      <c r="AB2093" s="162" t="str">
        <f>UPPER(LEFT(A2093,3)&amp;YEAR(H2093)&amp;MONTH(H2093)&amp;DAY((H2093))&amp;LEFT(U2093,2)&amp;LEFT(V2093,2)&amp;LEFT(W2093,2))</f>
        <v>SHE2017111SULE1È</v>
      </c>
      <c r="AC2093" s="162">
        <f>COUNTIF($AB$4:$AB$297,AB2093)</f>
        <v>0</v>
      </c>
      <c r="AD2093" s="162" t="str">
        <f>VLOOKUP(U2093,NIVEAUXADMIN!A:B,2,FALSE)</f>
        <v>HT07</v>
      </c>
      <c r="AE2093" s="162" t="str">
        <f>VLOOKUP(V2093,NIVEAUXADMIN!E:F,2,FALSE)</f>
        <v>HT07711</v>
      </c>
      <c r="AF2093" s="162" t="str">
        <f>VLOOKUP(W2093,NIVEAUXADMIN!I:J,2,FALSE)</f>
        <v>HT07711-01</v>
      </c>
      <c r="AG2093" s="162">
        <f>IF(SUMPRODUCT(($A$4:$A2093=A2093)*($V$4:$V2093=V2093))&gt;1,0,1)</f>
        <v>0</v>
      </c>
    </row>
    <row r="2094" spans="1:33" s="162" customFormat="1" ht="15" customHeight="1">
      <c r="A2094" s="162" t="s">
        <v>115</v>
      </c>
      <c r="B2094" s="162" t="s">
        <v>115</v>
      </c>
      <c r="C2094" s="162" t="s">
        <v>26</v>
      </c>
      <c r="D2094" s="162" t="s">
        <v>1935</v>
      </c>
      <c r="F2094" s="162" t="s">
        <v>16</v>
      </c>
      <c r="G2094" s="162" t="str">
        <f>CHOOSE(MONTH(H2094), "Janvier", "Fevrier", "Mars", "Avril", "Mai", "Juin", "Juillet", "Aout", "Septembre", "Octobre", "Novembre", "Decembre")</f>
        <v>Janvier</v>
      </c>
      <c r="H2094" s="153">
        <v>42746</v>
      </c>
      <c r="I2094" s="84" t="s">
        <v>1051</v>
      </c>
      <c r="J2094" s="162" t="s">
        <v>1052</v>
      </c>
      <c r="K2094" s="162" t="s">
        <v>1061</v>
      </c>
      <c r="L2094" s="72" t="s">
        <v>1212</v>
      </c>
      <c r="M2094" s="80" t="str">
        <f>IFERROR(VLOOKUP(K2094,REFERENCES!R:S,2,FALSE),"")</f>
        <v>Nombre</v>
      </c>
      <c r="N2094" s="140">
        <v>128</v>
      </c>
      <c r="O2094" s="75"/>
      <c r="P2094" s="75"/>
      <c r="Q2094" s="75"/>
      <c r="R2094" s="79" t="s">
        <v>1875</v>
      </c>
      <c r="S2094" s="75">
        <v>64</v>
      </c>
      <c r="T2094" s="162" t="s">
        <v>1040</v>
      </c>
      <c r="U2094" s="162" t="s">
        <v>20</v>
      </c>
      <c r="V2094" s="162" t="s">
        <v>21</v>
      </c>
      <c r="W2094" s="86" t="s">
        <v>1311</v>
      </c>
      <c r="X2094" s="162" t="s">
        <v>2534</v>
      </c>
      <c r="Y2094" s="162" t="s">
        <v>1036</v>
      </c>
      <c r="Z2094" s="162" t="s">
        <v>1069</v>
      </c>
      <c r="AA2094" s="162" t="s">
        <v>2535</v>
      </c>
      <c r="AB2094" s="162" t="str">
        <f>UPPER(LEFT(A2094,3)&amp;YEAR(H2094)&amp;MONTH(H2094)&amp;DAY((H2094))&amp;LEFT(U2094,2)&amp;LEFT(V2094,2)&amp;LEFT(W2094,2))</f>
        <v>SHE2017111SULE1È</v>
      </c>
      <c r="AC2094" s="162">
        <f>COUNTIF($AB$4:$AB$297,AB2094)</f>
        <v>0</v>
      </c>
      <c r="AD2094" s="162" t="str">
        <f>VLOOKUP(U2094,NIVEAUXADMIN!A:B,2,FALSE)</f>
        <v>HT07</v>
      </c>
      <c r="AE2094" s="162" t="str">
        <f>VLOOKUP(V2094,NIVEAUXADMIN!E:F,2,FALSE)</f>
        <v>HT07711</v>
      </c>
      <c r="AF2094" s="162" t="str">
        <f>VLOOKUP(W2094,NIVEAUXADMIN!I:J,2,FALSE)</f>
        <v>HT07711-01</v>
      </c>
      <c r="AG2094" s="162">
        <f>IF(SUMPRODUCT(($A$4:$A2094=A2094)*($V$4:$V2094=V2094))&gt;1,0,1)</f>
        <v>0</v>
      </c>
    </row>
    <row r="2095" spans="1:33" s="162" customFormat="1" ht="15" customHeight="1">
      <c r="A2095" s="162" t="s">
        <v>115</v>
      </c>
      <c r="B2095" s="162" t="s">
        <v>115</v>
      </c>
      <c r="C2095" s="162" t="s">
        <v>26</v>
      </c>
      <c r="D2095" s="162" t="s">
        <v>1935</v>
      </c>
      <c r="F2095" s="162" t="s">
        <v>16</v>
      </c>
      <c r="G2095" s="162" t="str">
        <f>CHOOSE(MONTH(H2095), "Janvier", "Fevrier", "Mars", "Avril", "Mai", "Juin", "Juillet", "Aout", "Septembre", "Octobre", "Novembre", "Decembre")</f>
        <v>Janvier</v>
      </c>
      <c r="H2095" s="153">
        <v>42746</v>
      </c>
      <c r="I2095" s="84" t="s">
        <v>1051</v>
      </c>
      <c r="J2095" s="162" t="s">
        <v>1052</v>
      </c>
      <c r="K2095" s="162" t="s">
        <v>1056</v>
      </c>
      <c r="L2095" s="72" t="s">
        <v>1214</v>
      </c>
      <c r="M2095" s="80" t="str">
        <f>IFERROR(VLOOKUP(K2095,REFERENCES!R:S,2,FALSE),"")</f>
        <v>Nombre</v>
      </c>
      <c r="N2095" s="140">
        <v>64</v>
      </c>
      <c r="O2095" s="75"/>
      <c r="P2095" s="75"/>
      <c r="Q2095" s="75"/>
      <c r="R2095" s="79" t="s">
        <v>1875</v>
      </c>
      <c r="S2095" s="75">
        <v>64</v>
      </c>
      <c r="T2095" s="162" t="s">
        <v>1040</v>
      </c>
      <c r="U2095" s="162" t="s">
        <v>20</v>
      </c>
      <c r="V2095" s="162" t="s">
        <v>21</v>
      </c>
      <c r="W2095" s="86" t="s">
        <v>1311</v>
      </c>
      <c r="X2095" s="162" t="s">
        <v>2534</v>
      </c>
      <c r="Y2095" s="162" t="s">
        <v>1036</v>
      </c>
      <c r="Z2095" s="162" t="s">
        <v>1069</v>
      </c>
      <c r="AA2095" s="162" t="s">
        <v>2535</v>
      </c>
      <c r="AB2095" s="162" t="str">
        <f>UPPER(LEFT(A2095,3)&amp;YEAR(H2095)&amp;MONTH(H2095)&amp;DAY((H2095))&amp;LEFT(U2095,2)&amp;LEFT(V2095,2)&amp;LEFT(W2095,2))</f>
        <v>SHE2017111SULE1È</v>
      </c>
      <c r="AC2095" s="162">
        <f>COUNTIF($AB$4:$AB$297,AB2095)</f>
        <v>0</v>
      </c>
      <c r="AD2095" s="162" t="str">
        <f>VLOOKUP(U2095,NIVEAUXADMIN!A:B,2,FALSE)</f>
        <v>HT07</v>
      </c>
      <c r="AE2095" s="162" t="str">
        <f>VLOOKUP(V2095,NIVEAUXADMIN!E:F,2,FALSE)</f>
        <v>HT07711</v>
      </c>
      <c r="AF2095" s="162" t="str">
        <f>VLOOKUP(W2095,NIVEAUXADMIN!I:J,2,FALSE)</f>
        <v>HT07711-01</v>
      </c>
      <c r="AG2095" s="162">
        <f>IF(SUMPRODUCT(($A$4:$A2095=A2095)*($V$4:$V2095=V2095))&gt;1,0,1)</f>
        <v>0</v>
      </c>
    </row>
    <row r="2096" spans="1:33" s="162" customFormat="1" ht="15" customHeight="1">
      <c r="A2096" s="162" t="s">
        <v>115</v>
      </c>
      <c r="B2096" s="162" t="s">
        <v>115</v>
      </c>
      <c r="C2096" s="162" t="s">
        <v>26</v>
      </c>
      <c r="D2096" s="162" t="s">
        <v>1935</v>
      </c>
      <c r="F2096" s="162" t="s">
        <v>16</v>
      </c>
      <c r="G2096" s="162" t="str">
        <f>CHOOSE(MONTH(H2096), "Janvier", "Fevrier", "Mars", "Avril", "Mai", "Juin", "Juillet", "Aout", "Septembre", "Octobre", "Novembre", "Decembre")</f>
        <v>Janvier</v>
      </c>
      <c r="H2096" s="153">
        <v>42746</v>
      </c>
      <c r="I2096" s="84" t="s">
        <v>1051</v>
      </c>
      <c r="J2096" s="162" t="s">
        <v>1052</v>
      </c>
      <c r="K2096" s="162" t="s">
        <v>1059</v>
      </c>
      <c r="L2096" s="72" t="s">
        <v>1214</v>
      </c>
      <c r="M2096" s="80" t="str">
        <f>IFERROR(VLOOKUP(K2096,REFERENCES!R:S,2,FALSE),"")</f>
        <v>Nombre</v>
      </c>
      <c r="N2096" s="140">
        <v>64</v>
      </c>
      <c r="O2096" s="75"/>
      <c r="P2096" s="75"/>
      <c r="Q2096" s="75"/>
      <c r="R2096" s="79" t="s">
        <v>1875</v>
      </c>
      <c r="S2096" s="75">
        <v>64</v>
      </c>
      <c r="T2096" s="162" t="s">
        <v>1040</v>
      </c>
      <c r="U2096" s="162" t="s">
        <v>20</v>
      </c>
      <c r="V2096" s="162" t="s">
        <v>21</v>
      </c>
      <c r="W2096" s="86" t="s">
        <v>1311</v>
      </c>
      <c r="X2096" s="162" t="s">
        <v>2534</v>
      </c>
      <c r="Y2096" s="162" t="s">
        <v>1036</v>
      </c>
      <c r="Z2096" s="162" t="s">
        <v>1069</v>
      </c>
      <c r="AA2096" s="162" t="s">
        <v>2536</v>
      </c>
      <c r="AB2096" s="162" t="str">
        <f>UPPER(LEFT(A2096,3)&amp;YEAR(H2096)&amp;MONTH(H2096)&amp;DAY((H2096))&amp;LEFT(U2096,2)&amp;LEFT(V2096,2)&amp;LEFT(W2096,2))</f>
        <v>SHE2017111SULE1È</v>
      </c>
      <c r="AC2096" s="162">
        <f>COUNTIF($AB$4:$AB$297,AB2096)</f>
        <v>0</v>
      </c>
      <c r="AD2096" s="162" t="str">
        <f>VLOOKUP(U2096,NIVEAUXADMIN!A:B,2,FALSE)</f>
        <v>HT07</v>
      </c>
      <c r="AE2096" s="162" t="str">
        <f>VLOOKUP(V2096,NIVEAUXADMIN!E:F,2,FALSE)</f>
        <v>HT07711</v>
      </c>
      <c r="AF2096" s="162" t="str">
        <f>VLOOKUP(W2096,NIVEAUXADMIN!I:J,2,FALSE)</f>
        <v>HT07711-01</v>
      </c>
      <c r="AG2096" s="162">
        <f>IF(SUMPRODUCT(($A$4:$A2096=A2096)*($V$4:$V2096=V2096))&gt;1,0,1)</f>
        <v>0</v>
      </c>
    </row>
    <row r="2097" spans="1:33" s="162" customFormat="1" ht="15" customHeight="1">
      <c r="A2097" s="162" t="s">
        <v>115</v>
      </c>
      <c r="B2097" s="162" t="s">
        <v>115</v>
      </c>
      <c r="C2097" s="162" t="s">
        <v>26</v>
      </c>
      <c r="D2097" s="162" t="s">
        <v>1935</v>
      </c>
      <c r="F2097" s="162" t="s">
        <v>16</v>
      </c>
      <c r="G2097" s="162" t="str">
        <f>CHOOSE(MONTH(H2097), "Janvier", "Fevrier", "Mars", "Avril", "Mai", "Juin", "Juillet", "Aout", "Septembre", "Octobre", "Novembre", "Decembre")</f>
        <v>Janvier</v>
      </c>
      <c r="H2097" s="153">
        <v>42746</v>
      </c>
      <c r="I2097" s="84" t="s">
        <v>1049</v>
      </c>
      <c r="J2097" s="162" t="s">
        <v>1053</v>
      </c>
      <c r="K2097" s="162" t="s">
        <v>1064</v>
      </c>
      <c r="L2097" s="72" t="s">
        <v>1214</v>
      </c>
      <c r="M2097" s="80" t="str">
        <f>IFERROR(VLOOKUP(K2097,REFERENCES!R:S,2,FALSE),"")</f>
        <v>Nombre</v>
      </c>
      <c r="N2097" s="140">
        <v>64</v>
      </c>
      <c r="O2097" s="75"/>
      <c r="P2097" s="75"/>
      <c r="Q2097" s="75"/>
      <c r="R2097" s="79" t="s">
        <v>1875</v>
      </c>
      <c r="S2097" s="75">
        <v>64</v>
      </c>
      <c r="T2097" s="162" t="s">
        <v>1040</v>
      </c>
      <c r="U2097" s="162" t="s">
        <v>20</v>
      </c>
      <c r="V2097" s="162" t="s">
        <v>21</v>
      </c>
      <c r="W2097" s="86" t="s">
        <v>1311</v>
      </c>
      <c r="X2097" s="162" t="s">
        <v>2534</v>
      </c>
      <c r="Y2097" s="162" t="s">
        <v>1036</v>
      </c>
      <c r="Z2097" s="162" t="s">
        <v>1069</v>
      </c>
      <c r="AA2097" s="162" t="s">
        <v>2537</v>
      </c>
      <c r="AB2097" s="162" t="str">
        <f>UPPER(LEFT(A2097,3)&amp;YEAR(H2097)&amp;MONTH(H2097)&amp;DAY((H2097))&amp;LEFT(U2097,2)&amp;LEFT(V2097,2)&amp;LEFT(W2097,2))</f>
        <v>SHE2017111SULE1È</v>
      </c>
      <c r="AC2097" s="162">
        <f>COUNTIF($AB$4:$AB$297,AB2097)</f>
        <v>0</v>
      </c>
      <c r="AD2097" s="162" t="str">
        <f>VLOOKUP(U2097,NIVEAUXADMIN!A:B,2,FALSE)</f>
        <v>HT07</v>
      </c>
      <c r="AE2097" s="162" t="str">
        <f>VLOOKUP(V2097,NIVEAUXADMIN!E:F,2,FALSE)</f>
        <v>HT07711</v>
      </c>
      <c r="AF2097" s="162" t="str">
        <f>VLOOKUP(W2097,NIVEAUXADMIN!I:J,2,FALSE)</f>
        <v>HT07711-01</v>
      </c>
      <c r="AG2097" s="162">
        <f>IF(SUMPRODUCT(($A$4:$A2097=A2097)*($V$4:$V2097=V2097))&gt;1,0,1)</f>
        <v>0</v>
      </c>
    </row>
    <row r="2098" spans="1:33" s="162" customFormat="1" ht="15" customHeight="1">
      <c r="A2098" s="162" t="s">
        <v>115</v>
      </c>
      <c r="B2098" s="162" t="s">
        <v>115</v>
      </c>
      <c r="C2098" s="162" t="s">
        <v>26</v>
      </c>
      <c r="D2098" s="162" t="s">
        <v>2690</v>
      </c>
      <c r="F2098" s="162" t="s">
        <v>16</v>
      </c>
      <c r="G2098" s="162" t="str">
        <f>CHOOSE(MONTH(H2098), "Janvier", "Fevrier", "Mars", "Avril", "Mai", "Juin", "Juillet", "Aout", "Septembre", "Octobre", "Novembre", "Decembre")</f>
        <v>Decembre</v>
      </c>
      <c r="H2098" s="153">
        <v>42717</v>
      </c>
      <c r="I2098" s="84" t="s">
        <v>1051</v>
      </c>
      <c r="J2098" s="162" t="s">
        <v>1052</v>
      </c>
      <c r="K2098" s="162" t="s">
        <v>1059</v>
      </c>
      <c r="L2098" s="72" t="s">
        <v>1214</v>
      </c>
      <c r="M2098" s="80" t="str">
        <f>IFERROR(VLOOKUP(K2098,REFERENCES!R:S,2,FALSE),"")</f>
        <v>Nombre</v>
      </c>
      <c r="N2098" s="154">
        <v>9</v>
      </c>
      <c r="O2098" s="75">
        <v>22</v>
      </c>
      <c r="P2098" s="75">
        <v>15</v>
      </c>
      <c r="Q2098" s="75">
        <v>16</v>
      </c>
      <c r="R2098" s="79">
        <v>53</v>
      </c>
      <c r="S2098" s="75">
        <v>9</v>
      </c>
      <c r="T2098" s="162" t="s">
        <v>1040</v>
      </c>
      <c r="U2098" s="162" t="s">
        <v>20</v>
      </c>
      <c r="V2098" s="162" t="s">
        <v>21</v>
      </c>
      <c r="W2098" s="86" t="s">
        <v>1803</v>
      </c>
      <c r="Y2098" s="162" t="s">
        <v>1036</v>
      </c>
      <c r="Z2098" s="162" t="s">
        <v>1069</v>
      </c>
      <c r="AA2098" s="162" t="s">
        <v>1927</v>
      </c>
      <c r="AB2098" s="162" t="str">
        <f>UPPER(LEFT(A2098,3)&amp;YEAR(H2098)&amp;MONTH(H2098)&amp;DAY((H2098))&amp;LEFT(U2098,2)&amp;LEFT(V2098,2)&amp;LEFT(W2098,2))</f>
        <v>SHE20161213SULE9È</v>
      </c>
      <c r="AC2098" s="162">
        <f>COUNTIF($AB$4:$AB$297,AB2098)</f>
        <v>0</v>
      </c>
      <c r="AD2098" s="162" t="str">
        <f>VLOOKUP(U2098,NIVEAUXADMIN!A:B,2,FALSE)</f>
        <v>HT07</v>
      </c>
      <c r="AE2098" s="162" t="str">
        <f>VLOOKUP(V2098,NIVEAUXADMIN!E:F,2,FALSE)</f>
        <v>HT07711</v>
      </c>
      <c r="AF2098" s="162" t="str">
        <f>VLOOKUP(W2098,NIVEAUXADMIN!I:J,2,FALSE)</f>
        <v>HT07711-05</v>
      </c>
      <c r="AG2098" s="162">
        <f>IF(SUMPRODUCT(($A$4:$A2098=A2098)*($V$4:$V2098=V2098))&gt;1,0,1)</f>
        <v>0</v>
      </c>
    </row>
    <row r="2099" spans="1:33" s="162" customFormat="1" ht="15" customHeight="1">
      <c r="A2099" s="162" t="s">
        <v>115</v>
      </c>
      <c r="B2099" s="162" t="s">
        <v>115</v>
      </c>
      <c r="C2099" s="162" t="s">
        <v>26</v>
      </c>
      <c r="D2099" s="162" t="s">
        <v>2690</v>
      </c>
      <c r="F2099" s="162" t="s">
        <v>16</v>
      </c>
      <c r="G2099" s="162" t="str">
        <f>CHOOSE(MONTH(H2099), "Janvier", "Fevrier", "Mars", "Avril", "Mai", "Juin", "Juillet", "Aout", "Septembre", "Octobre", "Novembre", "Decembre")</f>
        <v>Decembre</v>
      </c>
      <c r="H2099" s="153">
        <v>42717</v>
      </c>
      <c r="I2099" s="84" t="s">
        <v>1051</v>
      </c>
      <c r="J2099" s="162" t="s">
        <v>1052</v>
      </c>
      <c r="K2099" s="162" t="s">
        <v>1056</v>
      </c>
      <c r="L2099" s="72" t="s">
        <v>1214</v>
      </c>
      <c r="M2099" s="80" t="str">
        <f>IFERROR(VLOOKUP(K2099,REFERENCES!R:S,2,FALSE),"")</f>
        <v>Nombre</v>
      </c>
      <c r="N2099" s="154">
        <v>9</v>
      </c>
      <c r="O2099" s="75">
        <v>22</v>
      </c>
      <c r="P2099" s="75">
        <v>15</v>
      </c>
      <c r="Q2099" s="75">
        <v>16</v>
      </c>
      <c r="R2099" s="79">
        <v>53</v>
      </c>
      <c r="S2099" s="75">
        <v>9</v>
      </c>
      <c r="T2099" s="162" t="s">
        <v>1040</v>
      </c>
      <c r="U2099" s="162" t="s">
        <v>20</v>
      </c>
      <c r="V2099" s="162" t="s">
        <v>21</v>
      </c>
      <c r="W2099" s="86" t="s">
        <v>1803</v>
      </c>
      <c r="Y2099" s="162" t="s">
        <v>1036</v>
      </c>
      <c r="Z2099" s="162" t="s">
        <v>1069</v>
      </c>
      <c r="AA2099" s="162" t="s">
        <v>1213</v>
      </c>
      <c r="AB2099" s="162" t="str">
        <f>UPPER(LEFT(A2099,3)&amp;YEAR(H2099)&amp;MONTH(H2099)&amp;DAY((H2099))&amp;LEFT(U2099,2)&amp;LEFT(V2099,2)&amp;LEFT(W2099,2))</f>
        <v>SHE20161213SULE9È</v>
      </c>
      <c r="AC2099" s="162">
        <f>COUNTIF($AB$4:$AB$297,AB2099)</f>
        <v>0</v>
      </c>
      <c r="AD2099" s="162" t="str">
        <f>VLOOKUP(U2099,NIVEAUXADMIN!A:B,2,FALSE)</f>
        <v>HT07</v>
      </c>
      <c r="AE2099" s="162" t="str">
        <f>VLOOKUP(V2099,NIVEAUXADMIN!E:F,2,FALSE)</f>
        <v>HT07711</v>
      </c>
      <c r="AF2099" s="162" t="str">
        <f>VLOOKUP(W2099,NIVEAUXADMIN!I:J,2,FALSE)</f>
        <v>HT07711-05</v>
      </c>
      <c r="AG2099" s="162">
        <f>IF(SUMPRODUCT(($A$4:$A2099=A2099)*($V$4:$V2099=V2099))&gt;1,0,1)</f>
        <v>0</v>
      </c>
    </row>
    <row r="2100" spans="1:33" s="162" customFormat="1" ht="15" customHeight="1">
      <c r="A2100" s="162" t="s">
        <v>115</v>
      </c>
      <c r="B2100" s="162" t="s">
        <v>115</v>
      </c>
      <c r="C2100" s="162" t="s">
        <v>26</v>
      </c>
      <c r="D2100" s="162" t="s">
        <v>2690</v>
      </c>
      <c r="F2100" s="162" t="s">
        <v>16</v>
      </c>
      <c r="G2100" s="162" t="str">
        <f>CHOOSE(MONTH(H2100), "Janvier", "Fevrier", "Mars", "Avril", "Mai", "Juin", "Juillet", "Aout", "Septembre", "Octobre", "Novembre", "Decembre")</f>
        <v>Decembre</v>
      </c>
      <c r="H2100" s="153">
        <v>42717</v>
      </c>
      <c r="I2100" s="84" t="s">
        <v>1049</v>
      </c>
      <c r="J2100" s="162" t="s">
        <v>1053</v>
      </c>
      <c r="K2100" s="162" t="s">
        <v>1064</v>
      </c>
      <c r="L2100" s="72" t="s">
        <v>1214</v>
      </c>
      <c r="M2100" s="80" t="str">
        <f>IFERROR(VLOOKUP(K2100,REFERENCES!R:S,2,FALSE),"")</f>
        <v>Nombre</v>
      </c>
      <c r="N2100" s="154">
        <v>9</v>
      </c>
      <c r="O2100" s="75">
        <v>22</v>
      </c>
      <c r="P2100" s="75">
        <v>15</v>
      </c>
      <c r="Q2100" s="75">
        <v>16</v>
      </c>
      <c r="R2100" s="79">
        <v>53</v>
      </c>
      <c r="S2100" s="75">
        <v>9</v>
      </c>
      <c r="T2100" s="162" t="s">
        <v>1040</v>
      </c>
      <c r="U2100" s="162" t="s">
        <v>20</v>
      </c>
      <c r="V2100" s="162" t="s">
        <v>21</v>
      </c>
      <c r="W2100" s="86" t="s">
        <v>1803</v>
      </c>
      <c r="Y2100" s="162" t="s">
        <v>1036</v>
      </c>
      <c r="Z2100" s="162" t="s">
        <v>1069</v>
      </c>
      <c r="AA2100" s="162" t="s">
        <v>1215</v>
      </c>
      <c r="AB2100" s="162" t="str">
        <f>UPPER(LEFT(A2100,3)&amp;YEAR(H2100)&amp;MONTH(H2100)&amp;DAY((H2100))&amp;LEFT(U2100,2)&amp;LEFT(V2100,2)&amp;LEFT(W2100,2))</f>
        <v>SHE20161213SULE9È</v>
      </c>
      <c r="AC2100" s="162">
        <f>COUNTIF($AB$4:$AB$297,AB2100)</f>
        <v>0</v>
      </c>
      <c r="AD2100" s="162" t="str">
        <f>VLOOKUP(U2100,NIVEAUXADMIN!A:B,2,FALSE)</f>
        <v>HT07</v>
      </c>
      <c r="AE2100" s="162" t="str">
        <f>VLOOKUP(V2100,NIVEAUXADMIN!E:F,2,FALSE)</f>
        <v>HT07711</v>
      </c>
      <c r="AF2100" s="162" t="str">
        <f>VLOOKUP(W2100,NIVEAUXADMIN!I:J,2,FALSE)</f>
        <v>HT07711-05</v>
      </c>
      <c r="AG2100" s="162">
        <f>IF(SUMPRODUCT(($A$4:$A2100=A2100)*($V$4:$V2100=V2100))&gt;1,0,1)</f>
        <v>0</v>
      </c>
    </row>
    <row r="2101" spans="1:33" s="162" customFormat="1" ht="15" customHeight="1">
      <c r="A2101" s="162" t="s">
        <v>115</v>
      </c>
      <c r="B2101" s="162" t="s">
        <v>115</v>
      </c>
      <c r="C2101" s="162" t="s">
        <v>26</v>
      </c>
      <c r="D2101" s="162" t="s">
        <v>2690</v>
      </c>
      <c r="F2101" s="162" t="s">
        <v>16</v>
      </c>
      <c r="G2101" s="162" t="str">
        <f>CHOOSE(MONTH(H2101), "Janvier", "Fevrier", "Mars", "Avril", "Mai", "Juin", "Juillet", "Aout", "Septembre", "Octobre", "Novembre", "Decembre")</f>
        <v>Decembre</v>
      </c>
      <c r="H2101" s="153">
        <v>42717</v>
      </c>
      <c r="I2101" s="84" t="s">
        <v>1051</v>
      </c>
      <c r="J2101" s="162" t="s">
        <v>1052</v>
      </c>
      <c r="K2101" s="162" t="s">
        <v>1061</v>
      </c>
      <c r="L2101" s="72" t="s">
        <v>1212</v>
      </c>
      <c r="M2101" s="80" t="str">
        <f>IFERROR(VLOOKUP(K2101,REFERENCES!R:S,2,FALSE),"")</f>
        <v>Nombre</v>
      </c>
      <c r="N2101" s="154">
        <v>18</v>
      </c>
      <c r="O2101" s="75">
        <v>22</v>
      </c>
      <c r="P2101" s="75">
        <v>15</v>
      </c>
      <c r="Q2101" s="75">
        <v>16</v>
      </c>
      <c r="R2101" s="79">
        <v>53</v>
      </c>
      <c r="S2101" s="75">
        <v>9</v>
      </c>
      <c r="T2101" s="162" t="s">
        <v>1040</v>
      </c>
      <c r="U2101" s="162" t="s">
        <v>20</v>
      </c>
      <c r="V2101" s="162" t="s">
        <v>21</v>
      </c>
      <c r="W2101" s="86" t="s">
        <v>1803</v>
      </c>
      <c r="Y2101" s="162" t="s">
        <v>1036</v>
      </c>
      <c r="Z2101" s="162" t="s">
        <v>1069</v>
      </c>
      <c r="AA2101" s="162" t="s">
        <v>1213</v>
      </c>
      <c r="AB2101" s="162" t="str">
        <f>UPPER(LEFT(A2101,3)&amp;YEAR(H2101)&amp;MONTH(H2101)&amp;DAY((H2101))&amp;LEFT(U2101,2)&amp;LEFT(V2101,2)&amp;LEFT(W2101,2))</f>
        <v>SHE20161213SULE9È</v>
      </c>
      <c r="AC2101" s="162">
        <f>COUNTIF($AB$4:$AB$297,AB2101)</f>
        <v>0</v>
      </c>
      <c r="AD2101" s="162" t="str">
        <f>VLOOKUP(U2101,NIVEAUXADMIN!A:B,2,FALSE)</f>
        <v>HT07</v>
      </c>
      <c r="AE2101" s="162" t="str">
        <f>VLOOKUP(V2101,NIVEAUXADMIN!E:F,2,FALSE)</f>
        <v>HT07711</v>
      </c>
      <c r="AF2101" s="162" t="str">
        <f>VLOOKUP(W2101,NIVEAUXADMIN!I:J,2,FALSE)</f>
        <v>HT07711-05</v>
      </c>
      <c r="AG2101" s="162">
        <f>IF(SUMPRODUCT(($A$4:$A2101=A2101)*($V$4:$V2101=V2101))&gt;1,0,1)</f>
        <v>0</v>
      </c>
    </row>
    <row r="2102" spans="1:33" s="162" customFormat="1" ht="15" customHeight="1">
      <c r="A2102" s="162" t="s">
        <v>115</v>
      </c>
      <c r="B2102" s="162" t="s">
        <v>115</v>
      </c>
      <c r="C2102" s="162" t="s">
        <v>26</v>
      </c>
      <c r="D2102" s="162" t="s">
        <v>2690</v>
      </c>
      <c r="F2102" s="162" t="s">
        <v>16</v>
      </c>
      <c r="G2102" s="162" t="str">
        <f>CHOOSE(MONTH(H2102), "Janvier", "Fevrier", "Mars", "Avril", "Mai", "Juin", "Juillet", "Aout", "Septembre", "Octobre", "Novembre", "Decembre")</f>
        <v>Decembre</v>
      </c>
      <c r="H2102" s="153">
        <v>42717</v>
      </c>
      <c r="I2102" s="84" t="s">
        <v>1051</v>
      </c>
      <c r="J2102" s="162" t="s">
        <v>1052</v>
      </c>
      <c r="K2102" s="162" t="s">
        <v>1058</v>
      </c>
      <c r="L2102" s="72" t="s">
        <v>1212</v>
      </c>
      <c r="M2102" s="80" t="str">
        <f>IFERROR(VLOOKUP(K2102,REFERENCES!R:S,2,FALSE),"")</f>
        <v>Nombre</v>
      </c>
      <c r="N2102" s="154">
        <v>18</v>
      </c>
      <c r="O2102" s="75">
        <v>22</v>
      </c>
      <c r="P2102" s="75">
        <v>15</v>
      </c>
      <c r="Q2102" s="75">
        <v>16</v>
      </c>
      <c r="R2102" s="79">
        <v>53</v>
      </c>
      <c r="S2102" s="75">
        <v>9</v>
      </c>
      <c r="T2102" s="162" t="s">
        <v>1040</v>
      </c>
      <c r="U2102" s="162" t="s">
        <v>20</v>
      </c>
      <c r="V2102" s="162" t="s">
        <v>21</v>
      </c>
      <c r="W2102" s="86" t="s">
        <v>1803</v>
      </c>
      <c r="Y2102" s="162" t="s">
        <v>1036</v>
      </c>
      <c r="Z2102" s="162" t="s">
        <v>1069</v>
      </c>
      <c r="AA2102" s="162" t="s">
        <v>1213</v>
      </c>
      <c r="AB2102" s="162" t="str">
        <f>UPPER(LEFT(A2102,3)&amp;YEAR(H2102)&amp;MONTH(H2102)&amp;DAY((H2102))&amp;LEFT(U2102,2)&amp;LEFT(V2102,2)&amp;LEFT(W2102,2))</f>
        <v>SHE20161213SULE9È</v>
      </c>
      <c r="AC2102" s="162">
        <f>COUNTIF($AB$4:$AB$297,AB2102)</f>
        <v>0</v>
      </c>
      <c r="AD2102" s="162" t="str">
        <f>VLOOKUP(U2102,NIVEAUXADMIN!A:B,2,FALSE)</f>
        <v>HT07</v>
      </c>
      <c r="AE2102" s="162" t="str">
        <f>VLOOKUP(V2102,NIVEAUXADMIN!E:F,2,FALSE)</f>
        <v>HT07711</v>
      </c>
      <c r="AF2102" s="162" t="str">
        <f>VLOOKUP(W2102,NIVEAUXADMIN!I:J,2,FALSE)</f>
        <v>HT07711-05</v>
      </c>
      <c r="AG2102" s="162">
        <f>IF(SUMPRODUCT(($A$4:$A2102=A2102)*($V$4:$V2102=V2102))&gt;1,0,1)</f>
        <v>0</v>
      </c>
    </row>
    <row r="2103" spans="1:33" s="162" customFormat="1" ht="15" customHeight="1">
      <c r="A2103" s="162" t="s">
        <v>115</v>
      </c>
      <c r="B2103" s="162" t="s">
        <v>115</v>
      </c>
      <c r="C2103" s="162" t="s">
        <v>26</v>
      </c>
      <c r="D2103" s="162" t="s">
        <v>1167</v>
      </c>
      <c r="F2103" s="162" t="s">
        <v>16</v>
      </c>
      <c r="G2103" s="162" t="str">
        <f>CHOOSE(MONTH(H2103), "Janvier", "Fevrier", "Mars", "Avril", "Mai", "Juin", "Juillet", "Aout", "Septembre", "Octobre", "Novembre", "Decembre")</f>
        <v>Novembre</v>
      </c>
      <c r="H2103" s="153">
        <v>42699</v>
      </c>
      <c r="I2103" s="84" t="s">
        <v>1051</v>
      </c>
      <c r="J2103" s="162" t="s">
        <v>1052</v>
      </c>
      <c r="K2103" s="162" t="s">
        <v>1059</v>
      </c>
      <c r="L2103" s="72" t="s">
        <v>1214</v>
      </c>
      <c r="M2103" s="80" t="str">
        <f>IFERROR(VLOOKUP(K2103,REFERENCES!R:S,2,FALSE),"")</f>
        <v>Nombre</v>
      </c>
      <c r="N2103" s="154">
        <v>100</v>
      </c>
      <c r="O2103" s="75"/>
      <c r="P2103" s="75"/>
      <c r="Q2103" s="75"/>
      <c r="R2103" s="79" t="s">
        <v>1875</v>
      </c>
      <c r="S2103" s="75">
        <v>100</v>
      </c>
      <c r="T2103" s="162" t="s">
        <v>1040</v>
      </c>
      <c r="U2103" s="162" t="s">
        <v>20</v>
      </c>
      <c r="V2103" s="162" t="s">
        <v>22</v>
      </c>
      <c r="W2103" s="86" t="s">
        <v>1363</v>
      </c>
      <c r="X2103" s="162" t="s">
        <v>22</v>
      </c>
      <c r="Y2103" s="162" t="s">
        <v>1036</v>
      </c>
      <c r="Z2103" s="162" t="s">
        <v>1069</v>
      </c>
      <c r="AA2103" s="162" t="s">
        <v>1927</v>
      </c>
      <c r="AB2103" s="162" t="str">
        <f>UPPER(LEFT(A2103,3)&amp;YEAR(H2103)&amp;MONTH(H2103)&amp;DAY((H2103))&amp;LEFT(U2103,2)&amp;LEFT(V2103,2)&amp;LEFT(W2103,2))</f>
        <v>SHE20161125SUMA1È</v>
      </c>
      <c r="AC2103" s="162">
        <f>COUNTIF($AB$4:$AB$297,AB2103)</f>
        <v>0</v>
      </c>
      <c r="AD2103" s="162" t="str">
        <f>VLOOKUP(U2103,NIVEAUXADMIN!A:B,2,FALSE)</f>
        <v>HT07</v>
      </c>
      <c r="AE2103" s="162" t="str">
        <f>VLOOKUP(V2103,NIVEAUXADMIN!E:F,2,FALSE)</f>
        <v>HT07715</v>
      </c>
      <c r="AF2103" s="162" t="str">
        <f>VLOOKUP(W2103,NIVEAUXADMIN!I:J,2,FALSE)</f>
        <v>HT07715-01</v>
      </c>
      <c r="AG2103" s="162">
        <f>IF(SUMPRODUCT(($A$4:$A2103=A2103)*($V$4:$V2103=V2103))&gt;1,0,1)</f>
        <v>1</v>
      </c>
    </row>
    <row r="2104" spans="1:33" s="162" customFormat="1" ht="15" customHeight="1">
      <c r="A2104" s="162" t="s">
        <v>115</v>
      </c>
      <c r="B2104" s="162" t="s">
        <v>115</v>
      </c>
      <c r="C2104" s="162" t="s">
        <v>26</v>
      </c>
      <c r="D2104" s="162" t="s">
        <v>1167</v>
      </c>
      <c r="F2104" s="162" t="s">
        <v>16</v>
      </c>
      <c r="G2104" s="162" t="str">
        <f>CHOOSE(MONTH(H2104), "Janvier", "Fevrier", "Mars", "Avril", "Mai", "Juin", "Juillet", "Aout", "Septembre", "Octobre", "Novembre", "Decembre")</f>
        <v>Novembre</v>
      </c>
      <c r="H2104" s="153">
        <v>42699</v>
      </c>
      <c r="I2104" s="84" t="s">
        <v>1051</v>
      </c>
      <c r="J2104" s="162" t="s">
        <v>1052</v>
      </c>
      <c r="K2104" s="162" t="s">
        <v>1056</v>
      </c>
      <c r="L2104" s="72" t="s">
        <v>1214</v>
      </c>
      <c r="M2104" s="80" t="str">
        <f>IFERROR(VLOOKUP(K2104,REFERENCES!R:S,2,FALSE),"")</f>
        <v>Nombre</v>
      </c>
      <c r="N2104" s="154">
        <v>100</v>
      </c>
      <c r="O2104" s="75"/>
      <c r="P2104" s="75"/>
      <c r="Q2104" s="75"/>
      <c r="R2104" s="79" t="s">
        <v>1875</v>
      </c>
      <c r="S2104" s="75">
        <v>100</v>
      </c>
      <c r="T2104" s="162" t="s">
        <v>1040</v>
      </c>
      <c r="U2104" s="162" t="s">
        <v>20</v>
      </c>
      <c r="V2104" s="162" t="s">
        <v>22</v>
      </c>
      <c r="W2104" s="86" t="s">
        <v>1363</v>
      </c>
      <c r="X2104" s="162" t="s">
        <v>22</v>
      </c>
      <c r="Y2104" s="162" t="s">
        <v>1036</v>
      </c>
      <c r="Z2104" s="162" t="s">
        <v>1069</v>
      </c>
      <c r="AA2104" s="162" t="s">
        <v>1213</v>
      </c>
      <c r="AB2104" s="162" t="str">
        <f>UPPER(LEFT(A2104,3)&amp;YEAR(H2104)&amp;MONTH(H2104)&amp;DAY((H2104))&amp;LEFT(U2104,2)&amp;LEFT(V2104,2)&amp;LEFT(W2104,2))</f>
        <v>SHE20161125SUMA1È</v>
      </c>
      <c r="AC2104" s="162">
        <f>COUNTIF($AB$4:$AB$297,AB2104)</f>
        <v>0</v>
      </c>
      <c r="AD2104" s="162" t="str">
        <f>VLOOKUP(U2104,NIVEAUXADMIN!A:B,2,FALSE)</f>
        <v>HT07</v>
      </c>
      <c r="AE2104" s="162" t="str">
        <f>VLOOKUP(V2104,NIVEAUXADMIN!E:F,2,FALSE)</f>
        <v>HT07715</v>
      </c>
      <c r="AF2104" s="162" t="str">
        <f>VLOOKUP(W2104,NIVEAUXADMIN!I:J,2,FALSE)</f>
        <v>HT07715-01</v>
      </c>
      <c r="AG2104" s="162">
        <f>IF(SUMPRODUCT(($A$4:$A2104=A2104)*($V$4:$V2104=V2104))&gt;1,0,1)</f>
        <v>0</v>
      </c>
    </row>
    <row r="2105" spans="1:33" s="162" customFormat="1" ht="15" customHeight="1">
      <c r="A2105" s="162" t="s">
        <v>115</v>
      </c>
      <c r="B2105" s="162" t="s">
        <v>115</v>
      </c>
      <c r="C2105" s="162" t="s">
        <v>26</v>
      </c>
      <c r="D2105" s="162" t="s">
        <v>1167</v>
      </c>
      <c r="F2105" s="162" t="s">
        <v>16</v>
      </c>
      <c r="G2105" s="162" t="str">
        <f>CHOOSE(MONTH(H2105), "Janvier", "Fevrier", "Mars", "Avril", "Mai", "Juin", "Juillet", "Aout", "Septembre", "Octobre", "Novembre", "Decembre")</f>
        <v>Novembre</v>
      </c>
      <c r="H2105" s="153">
        <v>42699</v>
      </c>
      <c r="I2105" s="84" t="s">
        <v>1049</v>
      </c>
      <c r="J2105" s="162" t="s">
        <v>1053</v>
      </c>
      <c r="K2105" s="162" t="s">
        <v>1064</v>
      </c>
      <c r="L2105" s="72" t="s">
        <v>1214</v>
      </c>
      <c r="M2105" s="80" t="str">
        <f>IFERROR(VLOOKUP(K2105,REFERENCES!R:S,2,FALSE),"")</f>
        <v>Nombre</v>
      </c>
      <c r="N2105" s="154">
        <v>100</v>
      </c>
      <c r="O2105" s="75"/>
      <c r="P2105" s="75"/>
      <c r="Q2105" s="75"/>
      <c r="R2105" s="79" t="s">
        <v>1875</v>
      </c>
      <c r="S2105" s="75">
        <v>100</v>
      </c>
      <c r="T2105" s="162" t="s">
        <v>1040</v>
      </c>
      <c r="U2105" s="162" t="s">
        <v>20</v>
      </c>
      <c r="V2105" s="162" t="s">
        <v>22</v>
      </c>
      <c r="W2105" s="86" t="s">
        <v>1363</v>
      </c>
      <c r="X2105" s="162" t="s">
        <v>22</v>
      </c>
      <c r="Y2105" s="162" t="s">
        <v>1036</v>
      </c>
      <c r="Z2105" s="162" t="s">
        <v>1069</v>
      </c>
      <c r="AA2105" s="162" t="s">
        <v>1215</v>
      </c>
      <c r="AB2105" s="162" t="str">
        <f>UPPER(LEFT(A2105,3)&amp;YEAR(H2105)&amp;MONTH(H2105)&amp;DAY((H2105))&amp;LEFT(U2105,2)&amp;LEFT(V2105,2)&amp;LEFT(W2105,2))</f>
        <v>SHE20161125SUMA1È</v>
      </c>
      <c r="AC2105" s="162">
        <f>COUNTIF($AB$4:$AB$297,AB2105)</f>
        <v>0</v>
      </c>
      <c r="AD2105" s="162" t="str">
        <f>VLOOKUP(U2105,NIVEAUXADMIN!A:B,2,FALSE)</f>
        <v>HT07</v>
      </c>
      <c r="AE2105" s="162" t="str">
        <f>VLOOKUP(V2105,NIVEAUXADMIN!E:F,2,FALSE)</f>
        <v>HT07715</v>
      </c>
      <c r="AF2105" s="162" t="str">
        <f>VLOOKUP(W2105,NIVEAUXADMIN!I:J,2,FALSE)</f>
        <v>HT07715-01</v>
      </c>
      <c r="AG2105" s="162">
        <f>IF(SUMPRODUCT(($A$4:$A2105=A2105)*($V$4:$V2105=V2105))&gt;1,0,1)</f>
        <v>0</v>
      </c>
    </row>
    <row r="2106" spans="1:33" s="162" customFormat="1" ht="15" customHeight="1">
      <c r="A2106" s="162" t="s">
        <v>115</v>
      </c>
      <c r="B2106" s="162" t="s">
        <v>115</v>
      </c>
      <c r="C2106" s="162" t="s">
        <v>26</v>
      </c>
      <c r="D2106" s="162" t="s">
        <v>1167</v>
      </c>
      <c r="F2106" s="162" t="s">
        <v>16</v>
      </c>
      <c r="G2106" s="162" t="str">
        <f>CHOOSE(MONTH(H2106), "Janvier", "Fevrier", "Mars", "Avril", "Mai", "Juin", "Juillet", "Aout", "Septembre", "Octobre", "Novembre", "Decembre")</f>
        <v>Novembre</v>
      </c>
      <c r="H2106" s="153">
        <v>42699</v>
      </c>
      <c r="I2106" s="84" t="s">
        <v>1051</v>
      </c>
      <c r="J2106" s="162" t="s">
        <v>1052</v>
      </c>
      <c r="K2106" s="162" t="s">
        <v>1061</v>
      </c>
      <c r="L2106" s="72" t="s">
        <v>1212</v>
      </c>
      <c r="M2106" s="80" t="str">
        <f>IFERROR(VLOOKUP(K2106,REFERENCES!R:S,2,FALSE),"")</f>
        <v>Nombre</v>
      </c>
      <c r="N2106" s="154">
        <v>200</v>
      </c>
      <c r="O2106" s="75"/>
      <c r="P2106" s="75"/>
      <c r="Q2106" s="75"/>
      <c r="R2106" s="79" t="s">
        <v>1875</v>
      </c>
      <c r="S2106" s="75">
        <v>100</v>
      </c>
      <c r="T2106" s="162" t="s">
        <v>1040</v>
      </c>
      <c r="U2106" s="162" t="s">
        <v>20</v>
      </c>
      <c r="V2106" s="162" t="s">
        <v>22</v>
      </c>
      <c r="W2106" s="86" t="s">
        <v>1363</v>
      </c>
      <c r="X2106" s="162" t="s">
        <v>22</v>
      </c>
      <c r="Y2106" s="162" t="s">
        <v>1036</v>
      </c>
      <c r="Z2106" s="162" t="s">
        <v>1069</v>
      </c>
      <c r="AA2106" s="162" t="s">
        <v>1213</v>
      </c>
      <c r="AB2106" s="162" t="str">
        <f>UPPER(LEFT(A2106,3)&amp;YEAR(H2106)&amp;MONTH(H2106)&amp;DAY((H2106))&amp;LEFT(U2106,2)&amp;LEFT(V2106,2)&amp;LEFT(W2106,2))</f>
        <v>SHE20161125SUMA1È</v>
      </c>
      <c r="AC2106" s="162">
        <f>COUNTIF($AB$4:$AB$297,AB2106)</f>
        <v>0</v>
      </c>
      <c r="AD2106" s="162" t="str">
        <f>VLOOKUP(U2106,NIVEAUXADMIN!A:B,2,FALSE)</f>
        <v>HT07</v>
      </c>
      <c r="AE2106" s="162" t="str">
        <f>VLOOKUP(V2106,NIVEAUXADMIN!E:F,2,FALSE)</f>
        <v>HT07715</v>
      </c>
      <c r="AF2106" s="162" t="str">
        <f>VLOOKUP(W2106,NIVEAUXADMIN!I:J,2,FALSE)</f>
        <v>HT07715-01</v>
      </c>
      <c r="AG2106" s="162">
        <f>IF(SUMPRODUCT(($A$4:$A2106=A2106)*($V$4:$V2106=V2106))&gt;1,0,1)</f>
        <v>0</v>
      </c>
    </row>
    <row r="2107" spans="1:33" s="162" customFormat="1" ht="15" customHeight="1">
      <c r="A2107" s="162" t="s">
        <v>115</v>
      </c>
      <c r="B2107" s="162" t="s">
        <v>115</v>
      </c>
      <c r="C2107" s="162" t="s">
        <v>26</v>
      </c>
      <c r="D2107" s="162" t="s">
        <v>1167</v>
      </c>
      <c r="F2107" s="162" t="s">
        <v>16</v>
      </c>
      <c r="G2107" s="162" t="str">
        <f>CHOOSE(MONTH(H2107), "Janvier", "Fevrier", "Mars", "Avril", "Mai", "Juin", "Juillet", "Aout", "Septembre", "Octobre", "Novembre", "Decembre")</f>
        <v>Novembre</v>
      </c>
      <c r="H2107" s="153">
        <v>42699</v>
      </c>
      <c r="I2107" s="84" t="s">
        <v>1051</v>
      </c>
      <c r="J2107" s="162" t="s">
        <v>1052</v>
      </c>
      <c r="K2107" s="162" t="s">
        <v>1058</v>
      </c>
      <c r="L2107" s="72" t="s">
        <v>1212</v>
      </c>
      <c r="M2107" s="80" t="str">
        <f>IFERROR(VLOOKUP(K2107,REFERENCES!R:S,2,FALSE),"")</f>
        <v>Nombre</v>
      </c>
      <c r="N2107" s="154">
        <v>200</v>
      </c>
      <c r="O2107" s="75"/>
      <c r="P2107" s="75"/>
      <c r="Q2107" s="75"/>
      <c r="R2107" s="79" t="s">
        <v>1875</v>
      </c>
      <c r="S2107" s="75">
        <v>100</v>
      </c>
      <c r="T2107" s="162" t="s">
        <v>1040</v>
      </c>
      <c r="U2107" s="162" t="s">
        <v>20</v>
      </c>
      <c r="V2107" s="162" t="s">
        <v>22</v>
      </c>
      <c r="W2107" s="86" t="s">
        <v>1363</v>
      </c>
      <c r="X2107" s="162" t="s">
        <v>22</v>
      </c>
      <c r="Y2107" s="162" t="s">
        <v>1036</v>
      </c>
      <c r="Z2107" s="162" t="s">
        <v>1069</v>
      </c>
      <c r="AA2107" s="162" t="s">
        <v>1213</v>
      </c>
      <c r="AB2107" s="162" t="str">
        <f>UPPER(LEFT(A2107,3)&amp;YEAR(H2107)&amp;MONTH(H2107)&amp;DAY((H2107))&amp;LEFT(U2107,2)&amp;LEFT(V2107,2)&amp;LEFT(W2107,2))</f>
        <v>SHE20161125SUMA1È</v>
      </c>
      <c r="AC2107" s="162">
        <f>COUNTIF($AB$4:$AB$297,AB2107)</f>
        <v>0</v>
      </c>
      <c r="AD2107" s="162" t="str">
        <f>VLOOKUP(U2107,NIVEAUXADMIN!A:B,2,FALSE)</f>
        <v>HT07</v>
      </c>
      <c r="AE2107" s="162" t="str">
        <f>VLOOKUP(V2107,NIVEAUXADMIN!E:F,2,FALSE)</f>
        <v>HT07715</v>
      </c>
      <c r="AF2107" s="162" t="str">
        <f>VLOOKUP(W2107,NIVEAUXADMIN!I:J,2,FALSE)</f>
        <v>HT07715-01</v>
      </c>
      <c r="AG2107" s="162">
        <f>IF(SUMPRODUCT(($A$4:$A2107=A2107)*($V$4:$V2107=V2107))&gt;1,0,1)</f>
        <v>0</v>
      </c>
    </row>
    <row r="2108" spans="1:33" s="162" customFormat="1" ht="15" customHeight="1">
      <c r="A2108" s="162" t="s">
        <v>115</v>
      </c>
      <c r="B2108" s="162" t="s">
        <v>115</v>
      </c>
      <c r="C2108" s="162" t="s">
        <v>26</v>
      </c>
      <c r="D2108" s="162" t="s">
        <v>1167</v>
      </c>
      <c r="F2108" s="162" t="s">
        <v>16</v>
      </c>
      <c r="G2108" s="162" t="str">
        <f>CHOOSE(MONTH(H2108), "Janvier", "Fevrier", "Mars", "Avril", "Mai", "Juin", "Juillet", "Aout", "Septembre", "Octobre", "Novembre", "Decembre")</f>
        <v>Decembre</v>
      </c>
      <c r="H2108" s="153">
        <v>42732</v>
      </c>
      <c r="I2108" s="84" t="s">
        <v>1051</v>
      </c>
      <c r="J2108" s="162" t="s">
        <v>1052</v>
      </c>
      <c r="K2108" s="162" t="s">
        <v>1058</v>
      </c>
      <c r="L2108" s="72" t="s">
        <v>1212</v>
      </c>
      <c r="M2108" s="80" t="str">
        <f>IFERROR(VLOOKUP(K2108,REFERENCES!R:S,2,FALSE),"")</f>
        <v>Nombre</v>
      </c>
      <c r="N2108" s="140">
        <v>100</v>
      </c>
      <c r="O2108" s="75">
        <v>82</v>
      </c>
      <c r="P2108" s="75">
        <v>80</v>
      </c>
      <c r="Q2108" s="75">
        <v>88</v>
      </c>
      <c r="R2108" s="79">
        <v>250</v>
      </c>
      <c r="S2108" s="75">
        <v>50</v>
      </c>
      <c r="T2108" s="162" t="s">
        <v>1040</v>
      </c>
      <c r="U2108" s="162" t="s">
        <v>20</v>
      </c>
      <c r="V2108" s="162" t="s">
        <v>536</v>
      </c>
      <c r="W2108" s="86" t="s">
        <v>1371</v>
      </c>
      <c r="X2108" s="162" t="s">
        <v>1221</v>
      </c>
      <c r="Z2108" s="162" t="s">
        <v>1069</v>
      </c>
      <c r="AA2108" s="162" t="s">
        <v>2538</v>
      </c>
      <c r="AB2108" s="162" t="str">
        <f>UPPER(LEFT(A2108,3)&amp;YEAR(H2108)&amp;MONTH(H2108)&amp;DAY((H2108))&amp;LEFT(U2108,2)&amp;LEFT(V2108,2)&amp;LEFT(W2108,2))</f>
        <v>SHE20161228SUPO1È</v>
      </c>
      <c r="AC2108" s="162">
        <f>COUNTIF($AB$4:$AB$297,AB2108)</f>
        <v>0</v>
      </c>
      <c r="AD2108" s="162" t="str">
        <f>VLOOKUP(U2108,NIVEAUXADMIN!A:B,2,FALSE)</f>
        <v>HT07</v>
      </c>
      <c r="AE2108" s="162" t="str">
        <f>VLOOKUP(V2108,NIVEAUXADMIN!E:F,2,FALSE)</f>
        <v>HT07742</v>
      </c>
      <c r="AF2108" s="162" t="str">
        <f>VLOOKUP(W2108,NIVEAUXADMIN!I:J,2,FALSE)</f>
        <v>HT07742-01</v>
      </c>
      <c r="AG2108" s="162">
        <f>IF(SUMPRODUCT(($A$4:$A2108=A2108)*($V$4:$V2108=V2108))&gt;1,0,1)</f>
        <v>1</v>
      </c>
    </row>
    <row r="2109" spans="1:33" s="162" customFormat="1" ht="15" customHeight="1">
      <c r="A2109" s="162" t="s">
        <v>115</v>
      </c>
      <c r="B2109" s="162" t="s">
        <v>115</v>
      </c>
      <c r="C2109" s="162" t="s">
        <v>26</v>
      </c>
      <c r="D2109" s="162" t="s">
        <v>1167</v>
      </c>
      <c r="F2109" s="162" t="s">
        <v>16</v>
      </c>
      <c r="G2109" s="162" t="str">
        <f>CHOOSE(MONTH(H2109), "Janvier", "Fevrier", "Mars", "Avril", "Mai", "Juin", "Juillet", "Aout", "Septembre", "Octobre", "Novembre", "Decembre")</f>
        <v>Decembre</v>
      </c>
      <c r="H2109" s="153">
        <v>42732</v>
      </c>
      <c r="I2109" s="84" t="s">
        <v>1051</v>
      </c>
      <c r="J2109" s="162" t="s">
        <v>1052</v>
      </c>
      <c r="K2109" s="162" t="s">
        <v>1061</v>
      </c>
      <c r="L2109" s="72" t="s">
        <v>1212</v>
      </c>
      <c r="M2109" s="80" t="str">
        <f>IFERROR(VLOOKUP(K2109,REFERENCES!R:S,2,FALSE),"")</f>
        <v>Nombre</v>
      </c>
      <c r="N2109" s="140">
        <v>50</v>
      </c>
      <c r="O2109" s="75">
        <v>82</v>
      </c>
      <c r="P2109" s="75">
        <v>80</v>
      </c>
      <c r="Q2109" s="75">
        <v>88</v>
      </c>
      <c r="R2109" s="79">
        <v>250</v>
      </c>
      <c r="S2109" s="75">
        <v>50</v>
      </c>
      <c r="T2109" s="162" t="s">
        <v>1040</v>
      </c>
      <c r="U2109" s="162" t="s">
        <v>20</v>
      </c>
      <c r="V2109" s="162" t="s">
        <v>536</v>
      </c>
      <c r="W2109" s="86" t="s">
        <v>1371</v>
      </c>
      <c r="X2109" s="162" t="s">
        <v>1221</v>
      </c>
      <c r="Z2109" s="162" t="s">
        <v>1069</v>
      </c>
      <c r="AA2109" s="162" t="s">
        <v>2538</v>
      </c>
      <c r="AB2109" s="162" t="str">
        <f>UPPER(LEFT(A2109,3)&amp;YEAR(H2109)&amp;MONTH(H2109)&amp;DAY((H2109))&amp;LEFT(U2109,2)&amp;LEFT(V2109,2)&amp;LEFT(W2109,2))</f>
        <v>SHE20161228SUPO1È</v>
      </c>
      <c r="AC2109" s="162">
        <f>COUNTIF($AB$4:$AB$297,AB2109)</f>
        <v>0</v>
      </c>
      <c r="AD2109" s="162" t="str">
        <f>VLOOKUP(U2109,NIVEAUXADMIN!A:B,2,FALSE)</f>
        <v>HT07</v>
      </c>
      <c r="AE2109" s="162" t="str">
        <f>VLOOKUP(V2109,NIVEAUXADMIN!E:F,2,FALSE)</f>
        <v>HT07742</v>
      </c>
      <c r="AF2109" s="162" t="str">
        <f>VLOOKUP(W2109,NIVEAUXADMIN!I:J,2,FALSE)</f>
        <v>HT07742-01</v>
      </c>
      <c r="AG2109" s="162">
        <f>IF(SUMPRODUCT(($A$4:$A2109=A2109)*($V$4:$V2109=V2109))&gt;1,0,1)</f>
        <v>0</v>
      </c>
    </row>
    <row r="2110" spans="1:33" s="162" customFormat="1" ht="15" customHeight="1">
      <c r="A2110" s="162" t="s">
        <v>115</v>
      </c>
      <c r="B2110" s="162" t="s">
        <v>115</v>
      </c>
      <c r="C2110" s="162" t="s">
        <v>26</v>
      </c>
      <c r="D2110" s="162" t="s">
        <v>1167</v>
      </c>
      <c r="F2110" s="162" t="s">
        <v>16</v>
      </c>
      <c r="G2110" s="162" t="str">
        <f>CHOOSE(MONTH(H2110), "Janvier", "Fevrier", "Mars", "Avril", "Mai", "Juin", "Juillet", "Aout", "Septembre", "Octobre", "Novembre", "Decembre")</f>
        <v>Decembre</v>
      </c>
      <c r="H2110" s="153">
        <v>42732</v>
      </c>
      <c r="I2110" s="84" t="s">
        <v>1051</v>
      </c>
      <c r="J2110" s="162" t="s">
        <v>1052</v>
      </c>
      <c r="K2110" s="162" t="s">
        <v>1056</v>
      </c>
      <c r="L2110" s="72" t="s">
        <v>1214</v>
      </c>
      <c r="M2110" s="80" t="str">
        <f>IFERROR(VLOOKUP(K2110,REFERENCES!R:S,2,FALSE),"")</f>
        <v>Nombre</v>
      </c>
      <c r="N2110" s="140">
        <v>50</v>
      </c>
      <c r="O2110" s="75">
        <v>82</v>
      </c>
      <c r="P2110" s="75">
        <v>80</v>
      </c>
      <c r="Q2110" s="75">
        <v>88</v>
      </c>
      <c r="R2110" s="79">
        <v>250</v>
      </c>
      <c r="S2110" s="75">
        <v>50</v>
      </c>
      <c r="T2110" s="162" t="s">
        <v>1040</v>
      </c>
      <c r="U2110" s="162" t="s">
        <v>20</v>
      </c>
      <c r="V2110" s="162" t="s">
        <v>536</v>
      </c>
      <c r="W2110" s="86" t="s">
        <v>1371</v>
      </c>
      <c r="X2110" s="162" t="s">
        <v>1221</v>
      </c>
      <c r="Z2110" s="162" t="s">
        <v>1069</v>
      </c>
      <c r="AA2110" s="162" t="s">
        <v>2546</v>
      </c>
      <c r="AB2110" s="162" t="str">
        <f>UPPER(LEFT(A2110,3)&amp;YEAR(H2110)&amp;MONTH(H2110)&amp;DAY((H2110))&amp;LEFT(U2110,2)&amp;LEFT(V2110,2)&amp;LEFT(W2110,2))</f>
        <v>SHE20161228SUPO1È</v>
      </c>
      <c r="AC2110" s="162">
        <f>COUNTIF($AB$4:$AB$297,AB2110)</f>
        <v>0</v>
      </c>
      <c r="AD2110" s="162" t="str">
        <f>VLOOKUP(U2110,NIVEAUXADMIN!A:B,2,FALSE)</f>
        <v>HT07</v>
      </c>
      <c r="AE2110" s="162" t="str">
        <f>VLOOKUP(V2110,NIVEAUXADMIN!E:F,2,FALSE)</f>
        <v>HT07742</v>
      </c>
      <c r="AF2110" s="162" t="str">
        <f>VLOOKUP(W2110,NIVEAUXADMIN!I:J,2,FALSE)</f>
        <v>HT07742-01</v>
      </c>
      <c r="AG2110" s="162">
        <f>IF(SUMPRODUCT(($A$4:$A2110=A2110)*($V$4:$V2110=V2110))&gt;1,0,1)</f>
        <v>0</v>
      </c>
    </row>
    <row r="2111" spans="1:33" s="162" customFormat="1" ht="15" customHeight="1">
      <c r="A2111" s="162" t="s">
        <v>115</v>
      </c>
      <c r="B2111" s="162" t="s">
        <v>115</v>
      </c>
      <c r="C2111" s="162" t="s">
        <v>26</v>
      </c>
      <c r="D2111" s="162" t="s">
        <v>1167</v>
      </c>
      <c r="F2111" s="162" t="s">
        <v>16</v>
      </c>
      <c r="G2111" s="162" t="str">
        <f>CHOOSE(MONTH(H2111), "Janvier", "Fevrier", "Mars", "Avril", "Mai", "Juin", "Juillet", "Aout", "Septembre", "Octobre", "Novembre", "Decembre")</f>
        <v>Decembre</v>
      </c>
      <c r="H2111" s="153">
        <v>42732</v>
      </c>
      <c r="I2111" s="84" t="s">
        <v>1051</v>
      </c>
      <c r="J2111" s="162" t="s">
        <v>1052</v>
      </c>
      <c r="K2111" s="162" t="s">
        <v>1059</v>
      </c>
      <c r="L2111" s="72" t="s">
        <v>1214</v>
      </c>
      <c r="M2111" s="80" t="str">
        <f>IFERROR(VLOOKUP(K2111,REFERENCES!R:S,2,FALSE),"")</f>
        <v>Nombre</v>
      </c>
      <c r="N2111" s="140">
        <v>50</v>
      </c>
      <c r="O2111" s="75">
        <v>82</v>
      </c>
      <c r="P2111" s="75">
        <v>80</v>
      </c>
      <c r="Q2111" s="75">
        <v>88</v>
      </c>
      <c r="R2111" s="79">
        <v>250</v>
      </c>
      <c r="S2111" s="75">
        <v>50</v>
      </c>
      <c r="T2111" s="162" t="s">
        <v>1040</v>
      </c>
      <c r="U2111" s="162" t="s">
        <v>20</v>
      </c>
      <c r="V2111" s="162" t="s">
        <v>536</v>
      </c>
      <c r="W2111" s="86" t="s">
        <v>1371</v>
      </c>
      <c r="X2111" s="162" t="s">
        <v>1221</v>
      </c>
      <c r="Z2111" s="162" t="s">
        <v>1069</v>
      </c>
      <c r="AA2111" s="162" t="s">
        <v>2547</v>
      </c>
      <c r="AB2111" s="162" t="str">
        <f>UPPER(LEFT(A2111,3)&amp;YEAR(H2111)&amp;MONTH(H2111)&amp;DAY((H2111))&amp;LEFT(U2111,2)&amp;LEFT(V2111,2)&amp;LEFT(W2111,2))</f>
        <v>SHE20161228SUPO1È</v>
      </c>
      <c r="AC2111" s="162">
        <f>COUNTIF($AB$4:$AB$297,AB2111)</f>
        <v>0</v>
      </c>
      <c r="AD2111" s="162" t="str">
        <f>VLOOKUP(U2111,NIVEAUXADMIN!A:B,2,FALSE)</f>
        <v>HT07</v>
      </c>
      <c r="AE2111" s="162" t="str">
        <f>VLOOKUP(V2111,NIVEAUXADMIN!E:F,2,FALSE)</f>
        <v>HT07742</v>
      </c>
      <c r="AF2111" s="162" t="str">
        <f>VLOOKUP(W2111,NIVEAUXADMIN!I:J,2,FALSE)</f>
        <v>HT07742-01</v>
      </c>
      <c r="AG2111" s="162">
        <f>IF(SUMPRODUCT(($A$4:$A2111=A2111)*($V$4:$V2111=V2111))&gt;1,0,1)</f>
        <v>0</v>
      </c>
    </row>
    <row r="2112" spans="1:33" s="162" customFormat="1" ht="15" customHeight="1">
      <c r="A2112" s="162" t="s">
        <v>115</v>
      </c>
      <c r="B2112" s="162" t="s">
        <v>115</v>
      </c>
      <c r="C2112" s="162" t="s">
        <v>26</v>
      </c>
      <c r="D2112" s="162" t="s">
        <v>1167</v>
      </c>
      <c r="F2112" s="162" t="s">
        <v>16</v>
      </c>
      <c r="G2112" s="162" t="str">
        <f>CHOOSE(MONTH(H2112), "Janvier", "Fevrier", "Mars", "Avril", "Mai", "Juin", "Juillet", "Aout", "Septembre", "Octobre", "Novembre", "Decembre")</f>
        <v>Decembre</v>
      </c>
      <c r="H2112" s="153">
        <v>42733</v>
      </c>
      <c r="I2112" s="84" t="s">
        <v>1049</v>
      </c>
      <c r="J2112" s="162" t="s">
        <v>1053</v>
      </c>
      <c r="K2112" s="162" t="s">
        <v>1064</v>
      </c>
      <c r="L2112" s="72" t="s">
        <v>1214</v>
      </c>
      <c r="M2112" s="80" t="str">
        <f>IFERROR(VLOOKUP(K2112,REFERENCES!R:S,2,FALSE),"")</f>
        <v>Nombre</v>
      </c>
      <c r="N2112" s="140">
        <v>140</v>
      </c>
      <c r="O2112" s="75">
        <v>286</v>
      </c>
      <c r="P2112" s="75">
        <v>247</v>
      </c>
      <c r="Q2112" s="75">
        <v>239</v>
      </c>
      <c r="R2112" s="79">
        <v>772</v>
      </c>
      <c r="S2112" s="75">
        <v>140</v>
      </c>
      <c r="T2112" s="162" t="s">
        <v>1040</v>
      </c>
      <c r="U2112" s="162" t="s">
        <v>20</v>
      </c>
      <c r="V2112" s="162" t="s">
        <v>536</v>
      </c>
      <c r="W2112" s="86" t="s">
        <v>1371</v>
      </c>
      <c r="X2112" s="162" t="s">
        <v>1221</v>
      </c>
      <c r="Z2112" s="162" t="s">
        <v>1069</v>
      </c>
      <c r="AB2112" s="162" t="str">
        <f>UPPER(LEFT(A2112,3)&amp;YEAR(H2112)&amp;MONTH(H2112)&amp;DAY((H2112))&amp;LEFT(U2112,2)&amp;LEFT(V2112,2)&amp;LEFT(W2112,2))</f>
        <v>SHE20161229SUPO1È</v>
      </c>
      <c r="AC2112" s="162">
        <f>COUNTIF($AB$4:$AB$297,AB2112)</f>
        <v>0</v>
      </c>
      <c r="AD2112" s="162" t="str">
        <f>VLOOKUP(U2112,NIVEAUXADMIN!A:B,2,FALSE)</f>
        <v>HT07</v>
      </c>
      <c r="AE2112" s="162" t="str">
        <f>VLOOKUP(V2112,NIVEAUXADMIN!E:F,2,FALSE)</f>
        <v>HT07742</v>
      </c>
      <c r="AF2112" s="162" t="str">
        <f>VLOOKUP(W2112,NIVEAUXADMIN!I:J,2,FALSE)</f>
        <v>HT07742-01</v>
      </c>
      <c r="AG2112" s="162">
        <f>IF(SUMPRODUCT(($A$4:$A2112=A2112)*($V$4:$V2112=V2112))&gt;1,0,1)</f>
        <v>0</v>
      </c>
    </row>
    <row r="2113" spans="1:33" s="162" customFormat="1" ht="15" customHeight="1">
      <c r="A2113" s="162" t="s">
        <v>115</v>
      </c>
      <c r="B2113" s="162" t="s">
        <v>115</v>
      </c>
      <c r="C2113" s="162" t="s">
        <v>26</v>
      </c>
      <c r="D2113" s="162" t="s">
        <v>1167</v>
      </c>
      <c r="F2113" s="162" t="s">
        <v>16</v>
      </c>
      <c r="G2113" s="162" t="str">
        <f>CHOOSE(MONTH(H2113), "Janvier", "Fevrier", "Mars", "Avril", "Mai", "Juin", "Juillet", "Aout", "Septembre", "Octobre", "Novembre", "Decembre")</f>
        <v>Janvier</v>
      </c>
      <c r="H2113" s="153">
        <v>42750</v>
      </c>
      <c r="I2113" s="84" t="s">
        <v>1051</v>
      </c>
      <c r="J2113" s="162" t="s">
        <v>1052</v>
      </c>
      <c r="K2113" s="162" t="s">
        <v>1058</v>
      </c>
      <c r="L2113" s="72" t="s">
        <v>1212</v>
      </c>
      <c r="M2113" s="80" t="str">
        <f>IFERROR(VLOOKUP(K2113,REFERENCES!R:S,2,FALSE),"")</f>
        <v>Nombre</v>
      </c>
      <c r="N2113" s="140">
        <v>100</v>
      </c>
      <c r="O2113" s="75">
        <v>121</v>
      </c>
      <c r="P2113" s="75">
        <v>106</v>
      </c>
      <c r="Q2113" s="75">
        <v>50</v>
      </c>
      <c r="R2113" s="79">
        <v>277</v>
      </c>
      <c r="S2113" s="75">
        <v>50</v>
      </c>
      <c r="T2113" s="162" t="s">
        <v>1040</v>
      </c>
      <c r="U2113" s="162" t="s">
        <v>20</v>
      </c>
      <c r="V2113" s="162" t="s">
        <v>536</v>
      </c>
      <c r="W2113" s="86" t="s">
        <v>1371</v>
      </c>
      <c r="X2113" s="162" t="s">
        <v>1222</v>
      </c>
      <c r="Z2113" s="162" t="s">
        <v>1069</v>
      </c>
      <c r="AA2113" s="162" t="s">
        <v>2548</v>
      </c>
      <c r="AB2113" s="162" t="str">
        <f>UPPER(LEFT(A2113,3)&amp;YEAR(H2113)&amp;MONTH(H2113)&amp;DAY((H2113))&amp;LEFT(U2113,2)&amp;LEFT(V2113,2)&amp;LEFT(W2113,2))</f>
        <v>SHE2017115SUPO1È</v>
      </c>
      <c r="AC2113" s="162">
        <f>COUNTIF($AB$4:$AB$297,AB2113)</f>
        <v>0</v>
      </c>
      <c r="AD2113" s="162" t="str">
        <f>VLOOKUP(U2113,NIVEAUXADMIN!A:B,2,FALSE)</f>
        <v>HT07</v>
      </c>
      <c r="AE2113" s="162" t="str">
        <f>VLOOKUP(V2113,NIVEAUXADMIN!E:F,2,FALSE)</f>
        <v>HT07742</v>
      </c>
      <c r="AF2113" s="162" t="str">
        <f>VLOOKUP(W2113,NIVEAUXADMIN!I:J,2,FALSE)</f>
        <v>HT07742-01</v>
      </c>
      <c r="AG2113" s="162">
        <f>IF(SUMPRODUCT(($A$4:$A2113=A2113)*($V$4:$V2113=V2113))&gt;1,0,1)</f>
        <v>0</v>
      </c>
    </row>
    <row r="2114" spans="1:33" s="162" customFormat="1" ht="15" customHeight="1">
      <c r="A2114" s="162" t="s">
        <v>115</v>
      </c>
      <c r="B2114" s="162" t="s">
        <v>115</v>
      </c>
      <c r="C2114" s="162" t="s">
        <v>26</v>
      </c>
      <c r="D2114" s="162" t="s">
        <v>1167</v>
      </c>
      <c r="F2114" s="162" t="s">
        <v>16</v>
      </c>
      <c r="G2114" s="162" t="str">
        <f>CHOOSE(MONTH(H2114), "Janvier", "Fevrier", "Mars", "Avril", "Mai", "Juin", "Juillet", "Aout", "Septembre", "Octobre", "Novembre", "Decembre")</f>
        <v>Janvier</v>
      </c>
      <c r="H2114" s="153">
        <v>42750</v>
      </c>
      <c r="I2114" s="84" t="s">
        <v>1051</v>
      </c>
      <c r="J2114" s="162" t="s">
        <v>1052</v>
      </c>
      <c r="K2114" s="162" t="s">
        <v>1061</v>
      </c>
      <c r="L2114" s="72" t="s">
        <v>1212</v>
      </c>
      <c r="M2114" s="80" t="str">
        <f>IFERROR(VLOOKUP(K2114,REFERENCES!R:S,2,FALSE),"")</f>
        <v>Nombre</v>
      </c>
      <c r="N2114" s="140">
        <v>100</v>
      </c>
      <c r="O2114" s="75">
        <v>121</v>
      </c>
      <c r="P2114" s="75">
        <v>106</v>
      </c>
      <c r="Q2114" s="75">
        <v>50</v>
      </c>
      <c r="R2114" s="79">
        <v>277</v>
      </c>
      <c r="S2114" s="75">
        <v>50</v>
      </c>
      <c r="T2114" s="162" t="s">
        <v>1040</v>
      </c>
      <c r="U2114" s="162" t="s">
        <v>20</v>
      </c>
      <c r="V2114" s="162" t="s">
        <v>536</v>
      </c>
      <c r="W2114" s="86" t="s">
        <v>1371</v>
      </c>
      <c r="X2114" s="162" t="s">
        <v>1222</v>
      </c>
      <c r="Z2114" s="162" t="s">
        <v>1069</v>
      </c>
      <c r="AA2114" s="162" t="s">
        <v>2548</v>
      </c>
      <c r="AB2114" s="162" t="str">
        <f>UPPER(LEFT(A2114,3)&amp;YEAR(H2114)&amp;MONTH(H2114)&amp;DAY((H2114))&amp;LEFT(U2114,2)&amp;LEFT(V2114,2)&amp;LEFT(W2114,2))</f>
        <v>SHE2017115SUPO1È</v>
      </c>
      <c r="AC2114" s="162">
        <f>COUNTIF($AB$4:$AB$297,AB2114)</f>
        <v>0</v>
      </c>
      <c r="AD2114" s="162" t="str">
        <f>VLOOKUP(U2114,NIVEAUXADMIN!A:B,2,FALSE)</f>
        <v>HT07</v>
      </c>
      <c r="AE2114" s="162" t="str">
        <f>VLOOKUP(V2114,NIVEAUXADMIN!E:F,2,FALSE)</f>
        <v>HT07742</v>
      </c>
      <c r="AF2114" s="162" t="str">
        <f>VLOOKUP(W2114,NIVEAUXADMIN!I:J,2,FALSE)</f>
        <v>HT07742-01</v>
      </c>
      <c r="AG2114" s="162">
        <f>IF(SUMPRODUCT(($A$4:$A2114=A2114)*($V$4:$V2114=V2114))&gt;1,0,1)</f>
        <v>0</v>
      </c>
    </row>
    <row r="2115" spans="1:33" s="162" customFormat="1" ht="15" customHeight="1">
      <c r="A2115" s="162" t="s">
        <v>115</v>
      </c>
      <c r="B2115" s="162" t="s">
        <v>115</v>
      </c>
      <c r="C2115" s="162" t="s">
        <v>26</v>
      </c>
      <c r="D2115" s="162" t="s">
        <v>1167</v>
      </c>
      <c r="F2115" s="162" t="s">
        <v>16</v>
      </c>
      <c r="G2115" s="162" t="str">
        <f>CHOOSE(MONTH(H2115), "Janvier", "Fevrier", "Mars", "Avril", "Mai", "Juin", "Juillet", "Aout", "Septembre", "Octobre", "Novembre", "Decembre")</f>
        <v>Janvier</v>
      </c>
      <c r="H2115" s="153">
        <v>42750</v>
      </c>
      <c r="I2115" s="84" t="s">
        <v>1051</v>
      </c>
      <c r="J2115" s="162" t="s">
        <v>1052</v>
      </c>
      <c r="K2115" s="162" t="s">
        <v>1056</v>
      </c>
      <c r="L2115" s="72" t="s">
        <v>1214</v>
      </c>
      <c r="M2115" s="80" t="str">
        <f>IFERROR(VLOOKUP(K2115,REFERENCES!R:S,2,FALSE),"")</f>
        <v>Nombre</v>
      </c>
      <c r="N2115" s="140">
        <v>50</v>
      </c>
      <c r="O2115" s="75">
        <v>121</v>
      </c>
      <c r="P2115" s="75">
        <v>106</v>
      </c>
      <c r="Q2115" s="75">
        <v>50</v>
      </c>
      <c r="R2115" s="79">
        <v>277</v>
      </c>
      <c r="S2115" s="75">
        <v>50</v>
      </c>
      <c r="T2115" s="162" t="s">
        <v>1040</v>
      </c>
      <c r="U2115" s="162" t="s">
        <v>20</v>
      </c>
      <c r="V2115" s="162" t="s">
        <v>536</v>
      </c>
      <c r="W2115" s="86" t="s">
        <v>1371</v>
      </c>
      <c r="X2115" s="162" t="s">
        <v>1222</v>
      </c>
      <c r="Z2115" s="162" t="s">
        <v>1069</v>
      </c>
      <c r="AA2115" s="162" t="s">
        <v>2548</v>
      </c>
      <c r="AB2115" s="162" t="str">
        <f>UPPER(LEFT(A2115,3)&amp;YEAR(H2115)&amp;MONTH(H2115)&amp;DAY((H2115))&amp;LEFT(U2115,2)&amp;LEFT(V2115,2)&amp;LEFT(W2115,2))</f>
        <v>SHE2017115SUPO1È</v>
      </c>
      <c r="AC2115" s="162">
        <f>COUNTIF($AB$4:$AB$297,AB2115)</f>
        <v>0</v>
      </c>
      <c r="AD2115" s="162" t="str">
        <f>VLOOKUP(U2115,NIVEAUXADMIN!A:B,2,FALSE)</f>
        <v>HT07</v>
      </c>
      <c r="AE2115" s="162" t="str">
        <f>VLOOKUP(V2115,NIVEAUXADMIN!E:F,2,FALSE)</f>
        <v>HT07742</v>
      </c>
      <c r="AF2115" s="162" t="str">
        <f>VLOOKUP(W2115,NIVEAUXADMIN!I:J,2,FALSE)</f>
        <v>HT07742-01</v>
      </c>
      <c r="AG2115" s="162">
        <f>IF(SUMPRODUCT(($A$4:$A2115=A2115)*($V$4:$V2115=V2115))&gt;1,0,1)</f>
        <v>0</v>
      </c>
    </row>
    <row r="2116" spans="1:33" s="162" customFormat="1" ht="15" customHeight="1">
      <c r="A2116" s="162" t="s">
        <v>115</v>
      </c>
      <c r="B2116" s="162" t="s">
        <v>115</v>
      </c>
      <c r="C2116" s="162" t="s">
        <v>26</v>
      </c>
      <c r="D2116" s="162" t="s">
        <v>1167</v>
      </c>
      <c r="F2116" s="162" t="s">
        <v>16</v>
      </c>
      <c r="G2116" s="162" t="str">
        <f>CHOOSE(MONTH(H2116), "Janvier", "Fevrier", "Mars", "Avril", "Mai", "Juin", "Juillet", "Aout", "Septembre", "Octobre", "Novembre", "Decembre")</f>
        <v>Janvier</v>
      </c>
      <c r="H2116" s="153">
        <v>42750</v>
      </c>
      <c r="I2116" s="84" t="s">
        <v>1051</v>
      </c>
      <c r="J2116" s="162" t="s">
        <v>1052</v>
      </c>
      <c r="K2116" s="162" t="s">
        <v>1059</v>
      </c>
      <c r="L2116" s="72" t="s">
        <v>1214</v>
      </c>
      <c r="M2116" s="80" t="str">
        <f>IFERROR(VLOOKUP(K2116,REFERENCES!R:S,2,FALSE),"")</f>
        <v>Nombre</v>
      </c>
      <c r="N2116" s="140">
        <v>50</v>
      </c>
      <c r="O2116" s="75">
        <v>121</v>
      </c>
      <c r="P2116" s="75">
        <v>106</v>
      </c>
      <c r="Q2116" s="75">
        <v>50</v>
      </c>
      <c r="R2116" s="79">
        <v>277</v>
      </c>
      <c r="S2116" s="75">
        <v>50</v>
      </c>
      <c r="T2116" s="162" t="s">
        <v>1040</v>
      </c>
      <c r="U2116" s="162" t="s">
        <v>20</v>
      </c>
      <c r="V2116" s="162" t="s">
        <v>536</v>
      </c>
      <c r="W2116" s="86" t="s">
        <v>1371</v>
      </c>
      <c r="X2116" s="162" t="s">
        <v>1222</v>
      </c>
      <c r="Z2116" s="162" t="s">
        <v>1069</v>
      </c>
      <c r="AA2116" s="162" t="s">
        <v>2549</v>
      </c>
      <c r="AB2116" s="162" t="str">
        <f>UPPER(LEFT(A2116,3)&amp;YEAR(H2116)&amp;MONTH(H2116)&amp;DAY((H2116))&amp;LEFT(U2116,2)&amp;LEFT(V2116,2)&amp;LEFT(W2116,2))</f>
        <v>SHE2017115SUPO1È</v>
      </c>
      <c r="AC2116" s="162">
        <f>COUNTIF($AB$4:$AB$297,AB2116)</f>
        <v>0</v>
      </c>
      <c r="AD2116" s="162" t="str">
        <f>VLOOKUP(U2116,NIVEAUXADMIN!A:B,2,FALSE)</f>
        <v>HT07</v>
      </c>
      <c r="AE2116" s="162" t="str">
        <f>VLOOKUP(V2116,NIVEAUXADMIN!E:F,2,FALSE)</f>
        <v>HT07742</v>
      </c>
      <c r="AF2116" s="162" t="str">
        <f>VLOOKUP(W2116,NIVEAUXADMIN!I:J,2,FALSE)</f>
        <v>HT07742-01</v>
      </c>
      <c r="AG2116" s="162">
        <f>IF(SUMPRODUCT(($A$4:$A2116=A2116)*($V$4:$V2116=V2116))&gt;1,0,1)</f>
        <v>0</v>
      </c>
    </row>
    <row r="2117" spans="1:33" s="162" customFormat="1" ht="15" customHeight="1">
      <c r="A2117" s="162" t="s">
        <v>115</v>
      </c>
      <c r="B2117" s="162" t="s">
        <v>115</v>
      </c>
      <c r="C2117" s="162" t="s">
        <v>26</v>
      </c>
      <c r="D2117" s="162" t="s">
        <v>1167</v>
      </c>
      <c r="F2117" s="162" t="s">
        <v>16</v>
      </c>
      <c r="G2117" s="162" t="str">
        <f>CHOOSE(MONTH(H2117), "Janvier", "Fevrier", "Mars", "Avril", "Mai", "Juin", "Juillet", "Aout", "Septembre", "Octobre", "Novembre", "Decembre")</f>
        <v>Janvier</v>
      </c>
      <c r="H2117" s="153">
        <v>42750</v>
      </c>
      <c r="I2117" s="84" t="s">
        <v>1049</v>
      </c>
      <c r="J2117" s="162" t="s">
        <v>1053</v>
      </c>
      <c r="K2117" s="162" t="s">
        <v>1064</v>
      </c>
      <c r="L2117" s="72" t="s">
        <v>1214</v>
      </c>
      <c r="M2117" s="80" t="str">
        <f>IFERROR(VLOOKUP(K2117,REFERENCES!R:S,2,FALSE),"")</f>
        <v>Nombre</v>
      </c>
      <c r="N2117" s="140">
        <v>130</v>
      </c>
      <c r="O2117" s="75">
        <v>543</v>
      </c>
      <c r="P2117" s="75">
        <v>273</v>
      </c>
      <c r="Q2117" s="75">
        <v>273</v>
      </c>
      <c r="R2117" s="79">
        <v>1089</v>
      </c>
      <c r="S2117" s="75">
        <v>130</v>
      </c>
      <c r="T2117" s="162" t="s">
        <v>1040</v>
      </c>
      <c r="U2117" s="162" t="s">
        <v>20</v>
      </c>
      <c r="V2117" s="162" t="s">
        <v>536</v>
      </c>
      <c r="W2117" s="86" t="s">
        <v>1371</v>
      </c>
      <c r="X2117" s="162" t="s">
        <v>1222</v>
      </c>
      <c r="Z2117" s="162" t="s">
        <v>1069</v>
      </c>
      <c r="AA2117" s="162" t="s">
        <v>2550</v>
      </c>
      <c r="AB2117" s="162" t="str">
        <f>UPPER(LEFT(A2117,3)&amp;YEAR(H2117)&amp;MONTH(H2117)&amp;DAY((H2117))&amp;LEFT(U2117,2)&amp;LEFT(V2117,2)&amp;LEFT(W2117,2))</f>
        <v>SHE2017115SUPO1È</v>
      </c>
      <c r="AC2117" s="162">
        <f>COUNTIF($AB$4:$AB$297,AB2117)</f>
        <v>0</v>
      </c>
      <c r="AD2117" s="162" t="str">
        <f>VLOOKUP(U2117,NIVEAUXADMIN!A:B,2,FALSE)</f>
        <v>HT07</v>
      </c>
      <c r="AE2117" s="162" t="str">
        <f>VLOOKUP(V2117,NIVEAUXADMIN!E:F,2,FALSE)</f>
        <v>HT07742</v>
      </c>
      <c r="AF2117" s="162" t="str">
        <f>VLOOKUP(W2117,NIVEAUXADMIN!I:J,2,FALSE)</f>
        <v>HT07742-01</v>
      </c>
      <c r="AG2117" s="162">
        <f>IF(SUMPRODUCT(($A$4:$A2117=A2117)*($V$4:$V2117=V2117))&gt;1,0,1)</f>
        <v>0</v>
      </c>
    </row>
    <row r="2118" spans="1:33" s="162" customFormat="1" ht="15" customHeight="1">
      <c r="A2118" s="162" t="s">
        <v>115</v>
      </c>
      <c r="B2118" s="162" t="s">
        <v>115</v>
      </c>
      <c r="C2118" s="162" t="s">
        <v>26</v>
      </c>
      <c r="D2118" s="162" t="s">
        <v>1167</v>
      </c>
      <c r="F2118" s="162" t="s">
        <v>16</v>
      </c>
      <c r="G2118" s="162" t="str">
        <f>CHOOSE(MONTH(H2118), "Janvier", "Fevrier", "Mars", "Avril", "Mai", "Juin", "Juillet", "Aout", "Septembre", "Octobre", "Novembre", "Decembre")</f>
        <v>Janvier</v>
      </c>
      <c r="H2118" s="153">
        <v>42755</v>
      </c>
      <c r="I2118" s="84" t="s">
        <v>1051</v>
      </c>
      <c r="J2118" s="162" t="s">
        <v>1052</v>
      </c>
      <c r="K2118" s="162" t="s">
        <v>1058</v>
      </c>
      <c r="L2118" s="72" t="s">
        <v>1212</v>
      </c>
      <c r="M2118" s="80" t="str">
        <f>IFERROR(VLOOKUP(K2118,REFERENCES!R:S,2,FALSE),"")</f>
        <v>Nombre</v>
      </c>
      <c r="N2118" s="140">
        <v>100</v>
      </c>
      <c r="O2118" s="75">
        <v>66</v>
      </c>
      <c r="P2118" s="75">
        <v>69</v>
      </c>
      <c r="Q2118" s="75">
        <v>56</v>
      </c>
      <c r="R2118" s="79">
        <v>191</v>
      </c>
      <c r="S2118" s="75">
        <v>50</v>
      </c>
      <c r="T2118" s="162" t="s">
        <v>1040</v>
      </c>
      <c r="U2118" s="162" t="s">
        <v>20</v>
      </c>
      <c r="V2118" s="162" t="s">
        <v>536</v>
      </c>
      <c r="W2118" s="86" t="s">
        <v>1371</v>
      </c>
      <c r="X2118" s="162" t="s">
        <v>1929</v>
      </c>
      <c r="Z2118" s="162" t="s">
        <v>1069</v>
      </c>
      <c r="AA2118" s="162" t="s">
        <v>2551</v>
      </c>
      <c r="AB2118" s="162" t="str">
        <f>UPPER(LEFT(A2118,3)&amp;YEAR(H2118)&amp;MONTH(H2118)&amp;DAY((H2118))&amp;LEFT(U2118,2)&amp;LEFT(V2118,2)&amp;LEFT(W2118,2))</f>
        <v>SHE2017120SUPO1È</v>
      </c>
      <c r="AC2118" s="162">
        <f>COUNTIF($AB$4:$AB$297,AB2118)</f>
        <v>0</v>
      </c>
      <c r="AD2118" s="162" t="str">
        <f>VLOOKUP(U2118,NIVEAUXADMIN!A:B,2,FALSE)</f>
        <v>HT07</v>
      </c>
      <c r="AE2118" s="162" t="str">
        <f>VLOOKUP(V2118,NIVEAUXADMIN!E:F,2,FALSE)</f>
        <v>HT07742</v>
      </c>
      <c r="AF2118" s="162" t="str">
        <f>VLOOKUP(W2118,NIVEAUXADMIN!I:J,2,FALSE)</f>
        <v>HT07742-01</v>
      </c>
      <c r="AG2118" s="162">
        <f>IF(SUMPRODUCT(($A$4:$A2118=A2118)*($V$4:$V2118=V2118))&gt;1,0,1)</f>
        <v>0</v>
      </c>
    </row>
    <row r="2119" spans="1:33" s="162" customFormat="1" ht="15" customHeight="1">
      <c r="A2119" s="162" t="s">
        <v>115</v>
      </c>
      <c r="B2119" s="162" t="s">
        <v>115</v>
      </c>
      <c r="C2119" s="162" t="s">
        <v>26</v>
      </c>
      <c r="D2119" s="162" t="s">
        <v>1167</v>
      </c>
      <c r="F2119" s="162" t="s">
        <v>16</v>
      </c>
      <c r="G2119" s="162" t="str">
        <f>CHOOSE(MONTH(H2119), "Janvier", "Fevrier", "Mars", "Avril", "Mai", "Juin", "Juillet", "Aout", "Septembre", "Octobre", "Novembre", "Decembre")</f>
        <v>Janvier</v>
      </c>
      <c r="H2119" s="153">
        <v>42755</v>
      </c>
      <c r="I2119" s="84" t="s">
        <v>1051</v>
      </c>
      <c r="J2119" s="162" t="s">
        <v>1052</v>
      </c>
      <c r="K2119" s="162" t="s">
        <v>1061</v>
      </c>
      <c r="L2119" s="72" t="s">
        <v>1212</v>
      </c>
      <c r="M2119" s="80" t="str">
        <f>IFERROR(VLOOKUP(K2119,REFERENCES!R:S,2,FALSE),"")</f>
        <v>Nombre</v>
      </c>
      <c r="N2119" s="140">
        <v>100</v>
      </c>
      <c r="O2119" s="75">
        <v>66</v>
      </c>
      <c r="P2119" s="75">
        <v>69</v>
      </c>
      <c r="Q2119" s="75">
        <v>56</v>
      </c>
      <c r="R2119" s="79">
        <v>191</v>
      </c>
      <c r="S2119" s="75">
        <v>50</v>
      </c>
      <c r="T2119" s="162" t="s">
        <v>1040</v>
      </c>
      <c r="U2119" s="162" t="s">
        <v>20</v>
      </c>
      <c r="V2119" s="162" t="s">
        <v>536</v>
      </c>
      <c r="W2119" s="86" t="s">
        <v>1371</v>
      </c>
      <c r="X2119" s="162" t="s">
        <v>1929</v>
      </c>
      <c r="Z2119" s="162" t="s">
        <v>1069</v>
      </c>
      <c r="AA2119" s="162" t="s">
        <v>2551</v>
      </c>
      <c r="AB2119" s="162" t="str">
        <f>UPPER(LEFT(A2119,3)&amp;YEAR(H2119)&amp;MONTH(H2119)&amp;DAY((H2119))&amp;LEFT(U2119,2)&amp;LEFT(V2119,2)&amp;LEFT(W2119,2))</f>
        <v>SHE2017120SUPO1È</v>
      </c>
      <c r="AC2119" s="162">
        <f>COUNTIF($AB$4:$AB$297,AB2119)</f>
        <v>0</v>
      </c>
      <c r="AD2119" s="162" t="str">
        <f>VLOOKUP(U2119,NIVEAUXADMIN!A:B,2,FALSE)</f>
        <v>HT07</v>
      </c>
      <c r="AE2119" s="162" t="str">
        <f>VLOOKUP(V2119,NIVEAUXADMIN!E:F,2,FALSE)</f>
        <v>HT07742</v>
      </c>
      <c r="AF2119" s="162" t="str">
        <f>VLOOKUP(W2119,NIVEAUXADMIN!I:J,2,FALSE)</f>
        <v>HT07742-01</v>
      </c>
      <c r="AG2119" s="162">
        <f>IF(SUMPRODUCT(($A$4:$A2119=A2119)*($V$4:$V2119=V2119))&gt;1,0,1)</f>
        <v>0</v>
      </c>
    </row>
    <row r="2120" spans="1:33" s="162" customFormat="1" ht="15" customHeight="1">
      <c r="A2120" s="162" t="s">
        <v>115</v>
      </c>
      <c r="B2120" s="162" t="s">
        <v>115</v>
      </c>
      <c r="C2120" s="162" t="s">
        <v>26</v>
      </c>
      <c r="D2120" s="162" t="s">
        <v>1167</v>
      </c>
      <c r="F2120" s="162" t="s">
        <v>16</v>
      </c>
      <c r="G2120" s="162" t="str">
        <f>CHOOSE(MONTH(H2120), "Janvier", "Fevrier", "Mars", "Avril", "Mai", "Juin", "Juillet", "Aout", "Septembre", "Octobre", "Novembre", "Decembre")</f>
        <v>Janvier</v>
      </c>
      <c r="H2120" s="153">
        <v>42755</v>
      </c>
      <c r="I2120" s="84" t="s">
        <v>1051</v>
      </c>
      <c r="J2120" s="162" t="s">
        <v>1052</v>
      </c>
      <c r="K2120" s="162" t="s">
        <v>1056</v>
      </c>
      <c r="L2120" s="72" t="s">
        <v>1214</v>
      </c>
      <c r="M2120" s="80" t="str">
        <f>IFERROR(VLOOKUP(K2120,REFERENCES!R:S,2,FALSE),"")</f>
        <v>Nombre</v>
      </c>
      <c r="N2120" s="140">
        <v>50</v>
      </c>
      <c r="O2120" s="75">
        <v>66</v>
      </c>
      <c r="P2120" s="75">
        <v>69</v>
      </c>
      <c r="Q2120" s="75">
        <v>56</v>
      </c>
      <c r="R2120" s="79">
        <v>191</v>
      </c>
      <c r="S2120" s="75">
        <v>50</v>
      </c>
      <c r="T2120" s="162" t="s">
        <v>1040</v>
      </c>
      <c r="U2120" s="162" t="s">
        <v>20</v>
      </c>
      <c r="V2120" s="162" t="s">
        <v>536</v>
      </c>
      <c r="W2120" s="86" t="s">
        <v>1371</v>
      </c>
      <c r="X2120" s="162" t="s">
        <v>1929</v>
      </c>
      <c r="Z2120" s="162" t="s">
        <v>1069</v>
      </c>
      <c r="AA2120" s="162" t="s">
        <v>2551</v>
      </c>
      <c r="AB2120" s="162" t="str">
        <f>UPPER(LEFT(A2120,3)&amp;YEAR(H2120)&amp;MONTH(H2120)&amp;DAY((H2120))&amp;LEFT(U2120,2)&amp;LEFT(V2120,2)&amp;LEFT(W2120,2))</f>
        <v>SHE2017120SUPO1È</v>
      </c>
      <c r="AC2120" s="162">
        <f>COUNTIF($AB$4:$AB$297,AB2120)</f>
        <v>0</v>
      </c>
      <c r="AD2120" s="162" t="str">
        <f>VLOOKUP(U2120,NIVEAUXADMIN!A:B,2,FALSE)</f>
        <v>HT07</v>
      </c>
      <c r="AE2120" s="162" t="str">
        <f>VLOOKUP(V2120,NIVEAUXADMIN!E:F,2,FALSE)</f>
        <v>HT07742</v>
      </c>
      <c r="AF2120" s="162" t="str">
        <f>VLOOKUP(W2120,NIVEAUXADMIN!I:J,2,FALSE)</f>
        <v>HT07742-01</v>
      </c>
      <c r="AG2120" s="162">
        <f>IF(SUMPRODUCT(($A$4:$A2120=A2120)*($V$4:$V2120=V2120))&gt;1,0,1)</f>
        <v>0</v>
      </c>
    </row>
    <row r="2121" spans="1:33" s="162" customFormat="1" ht="15" customHeight="1">
      <c r="A2121" s="162" t="s">
        <v>115</v>
      </c>
      <c r="B2121" s="162" t="s">
        <v>115</v>
      </c>
      <c r="C2121" s="162" t="s">
        <v>26</v>
      </c>
      <c r="D2121" s="162" t="s">
        <v>1167</v>
      </c>
      <c r="F2121" s="162" t="s">
        <v>16</v>
      </c>
      <c r="G2121" s="162" t="str">
        <f>CHOOSE(MONTH(H2121), "Janvier", "Fevrier", "Mars", "Avril", "Mai", "Juin", "Juillet", "Aout", "Septembre", "Octobre", "Novembre", "Decembre")</f>
        <v>Janvier</v>
      </c>
      <c r="H2121" s="153">
        <v>42755</v>
      </c>
      <c r="I2121" s="84" t="s">
        <v>1051</v>
      </c>
      <c r="J2121" s="162" t="s">
        <v>1052</v>
      </c>
      <c r="K2121" s="162" t="s">
        <v>1059</v>
      </c>
      <c r="L2121" s="72" t="s">
        <v>1214</v>
      </c>
      <c r="M2121" s="80" t="str">
        <f>IFERROR(VLOOKUP(K2121,REFERENCES!R:S,2,FALSE),"")</f>
        <v>Nombre</v>
      </c>
      <c r="N2121" s="140">
        <v>50</v>
      </c>
      <c r="O2121" s="75">
        <v>66</v>
      </c>
      <c r="P2121" s="75">
        <v>69</v>
      </c>
      <c r="Q2121" s="75">
        <v>56</v>
      </c>
      <c r="R2121" s="79">
        <v>191</v>
      </c>
      <c r="S2121" s="75">
        <v>50</v>
      </c>
      <c r="T2121" s="162" t="s">
        <v>1040</v>
      </c>
      <c r="U2121" s="162" t="s">
        <v>20</v>
      </c>
      <c r="V2121" s="162" t="s">
        <v>536</v>
      </c>
      <c r="W2121" s="86" t="s">
        <v>1371</v>
      </c>
      <c r="X2121" s="162" t="s">
        <v>1929</v>
      </c>
      <c r="Z2121" s="162" t="s">
        <v>1069</v>
      </c>
      <c r="AA2121" s="162" t="s">
        <v>2552</v>
      </c>
      <c r="AB2121" s="162" t="str">
        <f>UPPER(LEFT(A2121,3)&amp;YEAR(H2121)&amp;MONTH(H2121)&amp;DAY((H2121))&amp;LEFT(U2121,2)&amp;LEFT(V2121,2)&amp;LEFT(W2121,2))</f>
        <v>SHE2017120SUPO1È</v>
      </c>
      <c r="AC2121" s="162">
        <f>COUNTIF($AB$4:$AB$297,AB2121)</f>
        <v>0</v>
      </c>
      <c r="AD2121" s="162" t="str">
        <f>VLOOKUP(U2121,NIVEAUXADMIN!A:B,2,FALSE)</f>
        <v>HT07</v>
      </c>
      <c r="AE2121" s="162" t="str">
        <f>VLOOKUP(V2121,NIVEAUXADMIN!E:F,2,FALSE)</f>
        <v>HT07742</v>
      </c>
      <c r="AF2121" s="162" t="str">
        <f>VLOOKUP(W2121,NIVEAUXADMIN!I:J,2,FALSE)</f>
        <v>HT07742-01</v>
      </c>
      <c r="AG2121" s="162">
        <f>IF(SUMPRODUCT(($A$4:$A2121=A2121)*($V$4:$V2121=V2121))&gt;1,0,1)</f>
        <v>0</v>
      </c>
    </row>
    <row r="2122" spans="1:33" s="162" customFormat="1" ht="15" customHeight="1">
      <c r="A2122" s="162" t="s">
        <v>115</v>
      </c>
      <c r="B2122" s="162" t="s">
        <v>115</v>
      </c>
      <c r="C2122" s="162" t="s">
        <v>26</v>
      </c>
      <c r="D2122" s="162" t="s">
        <v>1167</v>
      </c>
      <c r="F2122" s="162" t="s">
        <v>16</v>
      </c>
      <c r="G2122" s="162" t="str">
        <f>CHOOSE(MONTH(H2122), "Janvier", "Fevrier", "Mars", "Avril", "Mai", "Juin", "Juillet", "Aout", "Septembre", "Octobre", "Novembre", "Decembre")</f>
        <v>Janvier</v>
      </c>
      <c r="H2122" s="153">
        <v>42755</v>
      </c>
      <c r="I2122" s="84" t="s">
        <v>1049</v>
      </c>
      <c r="J2122" s="162" t="s">
        <v>1053</v>
      </c>
      <c r="K2122" s="162" t="s">
        <v>1064</v>
      </c>
      <c r="L2122" s="72" t="s">
        <v>1214</v>
      </c>
      <c r="M2122" s="80" t="str">
        <f>IFERROR(VLOOKUP(K2122,REFERENCES!R:S,2,FALSE),"")</f>
        <v>Nombre</v>
      </c>
      <c r="N2122" s="140">
        <v>130</v>
      </c>
      <c r="O2122" s="75">
        <v>240</v>
      </c>
      <c r="P2122" s="75">
        <v>206</v>
      </c>
      <c r="Q2122" s="75">
        <v>205</v>
      </c>
      <c r="R2122" s="79">
        <v>651</v>
      </c>
      <c r="S2122" s="75">
        <v>130</v>
      </c>
      <c r="T2122" s="162" t="s">
        <v>1040</v>
      </c>
      <c r="U2122" s="162" t="s">
        <v>20</v>
      </c>
      <c r="V2122" s="162" t="s">
        <v>536</v>
      </c>
      <c r="W2122" s="86" t="s">
        <v>1371</v>
      </c>
      <c r="X2122" s="162" t="s">
        <v>1929</v>
      </c>
      <c r="Z2122" s="162" t="s">
        <v>1069</v>
      </c>
      <c r="AA2122" s="162" t="s">
        <v>2553</v>
      </c>
      <c r="AB2122" s="162" t="str">
        <f>UPPER(LEFT(A2122,3)&amp;YEAR(H2122)&amp;MONTH(H2122)&amp;DAY((H2122))&amp;LEFT(U2122,2)&amp;LEFT(V2122,2)&amp;LEFT(W2122,2))</f>
        <v>SHE2017120SUPO1È</v>
      </c>
      <c r="AC2122" s="162">
        <f>COUNTIF($AB$4:$AB$297,AB2122)</f>
        <v>0</v>
      </c>
      <c r="AD2122" s="162" t="str">
        <f>VLOOKUP(U2122,NIVEAUXADMIN!A:B,2,FALSE)</f>
        <v>HT07</v>
      </c>
      <c r="AE2122" s="162" t="str">
        <f>VLOOKUP(V2122,NIVEAUXADMIN!E:F,2,FALSE)</f>
        <v>HT07742</v>
      </c>
      <c r="AF2122" s="162" t="str">
        <f>VLOOKUP(W2122,NIVEAUXADMIN!I:J,2,FALSE)</f>
        <v>HT07742-01</v>
      </c>
      <c r="AG2122" s="162">
        <f>IF(SUMPRODUCT(($A$4:$A2122=A2122)*($V$4:$V2122=V2122))&gt;1,0,1)</f>
        <v>0</v>
      </c>
    </row>
    <row r="2123" spans="1:33" s="162" customFormat="1" ht="15" customHeight="1">
      <c r="A2123" s="162" t="s">
        <v>115</v>
      </c>
      <c r="B2123" s="162" t="s">
        <v>115</v>
      </c>
      <c r="C2123" s="162" t="s">
        <v>26</v>
      </c>
      <c r="D2123" s="162" t="s">
        <v>1167</v>
      </c>
      <c r="F2123" s="162" t="s">
        <v>32</v>
      </c>
      <c r="G2123" s="162" t="str">
        <f>CHOOSE(MONTH(H2123), "Janvier", "Fevrier", "Mars", "Avril", "Mai", "Juin", "Juillet", "Aout", "Septembre", "Octobre", "Novembre", "Decembre")</f>
        <v>Janvier</v>
      </c>
      <c r="H2123" s="153">
        <v>42755</v>
      </c>
      <c r="I2123" s="84" t="s">
        <v>1051</v>
      </c>
      <c r="J2123" s="162" t="s">
        <v>1052</v>
      </c>
      <c r="K2123" s="162" t="s">
        <v>1058</v>
      </c>
      <c r="L2123" s="72" t="s">
        <v>1212</v>
      </c>
      <c r="M2123" s="80" t="str">
        <f>IFERROR(VLOOKUP(K2123,REFERENCES!R:S,2,FALSE),"")</f>
        <v>Nombre</v>
      </c>
      <c r="N2123" s="140">
        <v>400</v>
      </c>
      <c r="O2123" s="75"/>
      <c r="P2123" s="75"/>
      <c r="Q2123" s="75"/>
      <c r="R2123" s="79" t="s">
        <v>1875</v>
      </c>
      <c r="S2123" s="75">
        <v>200</v>
      </c>
      <c r="T2123" s="162" t="s">
        <v>1040</v>
      </c>
      <c r="U2123" s="162" t="s">
        <v>20</v>
      </c>
      <c r="V2123" s="162" t="s">
        <v>545</v>
      </c>
      <c r="W2123" s="86" t="s">
        <v>1455</v>
      </c>
      <c r="Z2123" s="162" t="s">
        <v>1069</v>
      </c>
      <c r="AA2123" s="162" t="s">
        <v>2551</v>
      </c>
      <c r="AB2123" s="162" t="str">
        <f>UPPER(LEFT(A2123,3)&amp;YEAR(H2123)&amp;MONTH(H2123)&amp;DAY((H2123))&amp;LEFT(U2123,2)&amp;LEFT(V2123,2)&amp;LEFT(W2123,2))</f>
        <v>SHE2017120SUST2È</v>
      </c>
      <c r="AC2123" s="162">
        <f>COUNTIF($AB$4:$AB$297,AB2123)</f>
        <v>0</v>
      </c>
      <c r="AD2123" s="162" t="str">
        <f>VLOOKUP(U2123,NIVEAUXADMIN!A:B,2,FALSE)</f>
        <v>HT07</v>
      </c>
      <c r="AE2123" s="162" t="str">
        <f>VLOOKUP(V2123,NIVEAUXADMIN!E:F,2,FALSE)</f>
        <v>HT07722</v>
      </c>
      <c r="AF2123" s="162" t="str">
        <f>VLOOKUP(W2123,NIVEAUXADMIN!I:J,2,FALSE)</f>
        <v>HT07722-02</v>
      </c>
      <c r="AG2123" s="162">
        <f>IF(SUMPRODUCT(($A$4:$A2123=A2123)*($V$4:$V2123=V2123))&gt;1,0,1)</f>
        <v>1</v>
      </c>
    </row>
    <row r="2124" spans="1:33" s="162" customFormat="1" ht="15" customHeight="1">
      <c r="A2124" s="162" t="s">
        <v>115</v>
      </c>
      <c r="B2124" s="162" t="s">
        <v>115</v>
      </c>
      <c r="C2124" s="162" t="s">
        <v>26</v>
      </c>
      <c r="D2124" s="162" t="s">
        <v>1167</v>
      </c>
      <c r="F2124" s="162" t="s">
        <v>32</v>
      </c>
      <c r="G2124" s="162" t="str">
        <f>CHOOSE(MONTH(H2124), "Janvier", "Fevrier", "Mars", "Avril", "Mai", "Juin", "Juillet", "Aout", "Septembre", "Octobre", "Novembre", "Decembre")</f>
        <v>Janvier</v>
      </c>
      <c r="H2124" s="153">
        <v>42755</v>
      </c>
      <c r="I2124" s="84" t="s">
        <v>1051</v>
      </c>
      <c r="J2124" s="162" t="s">
        <v>1052</v>
      </c>
      <c r="K2124" s="162" t="s">
        <v>1061</v>
      </c>
      <c r="L2124" s="72" t="s">
        <v>1212</v>
      </c>
      <c r="M2124" s="80" t="str">
        <f>IFERROR(VLOOKUP(K2124,REFERENCES!R:S,2,FALSE),"")</f>
        <v>Nombre</v>
      </c>
      <c r="N2124" s="140">
        <v>200</v>
      </c>
      <c r="O2124" s="75"/>
      <c r="P2124" s="75"/>
      <c r="Q2124" s="75"/>
      <c r="R2124" s="79" t="s">
        <v>1875</v>
      </c>
      <c r="S2124" s="75">
        <v>200</v>
      </c>
      <c r="T2124" s="162" t="s">
        <v>1040</v>
      </c>
      <c r="U2124" s="162" t="s">
        <v>20</v>
      </c>
      <c r="V2124" s="162" t="s">
        <v>545</v>
      </c>
      <c r="W2124" s="86" t="s">
        <v>1455</v>
      </c>
      <c r="Z2124" s="162" t="s">
        <v>1069</v>
      </c>
      <c r="AA2124" s="162" t="s">
        <v>2551</v>
      </c>
      <c r="AB2124" s="162" t="str">
        <f>UPPER(LEFT(A2124,3)&amp;YEAR(H2124)&amp;MONTH(H2124)&amp;DAY((H2124))&amp;LEFT(U2124,2)&amp;LEFT(V2124,2)&amp;LEFT(W2124,2))</f>
        <v>SHE2017120SUST2È</v>
      </c>
      <c r="AC2124" s="162">
        <f>COUNTIF($AB$4:$AB$297,AB2124)</f>
        <v>0</v>
      </c>
      <c r="AD2124" s="162" t="str">
        <f>VLOOKUP(U2124,NIVEAUXADMIN!A:B,2,FALSE)</f>
        <v>HT07</v>
      </c>
      <c r="AE2124" s="162" t="str">
        <f>VLOOKUP(V2124,NIVEAUXADMIN!E:F,2,FALSE)</f>
        <v>HT07722</v>
      </c>
      <c r="AF2124" s="162" t="str">
        <f>VLOOKUP(W2124,NIVEAUXADMIN!I:J,2,FALSE)</f>
        <v>HT07722-02</v>
      </c>
      <c r="AG2124" s="162">
        <f>IF(SUMPRODUCT(($A$4:$A2124=A2124)*($V$4:$V2124=V2124))&gt;1,0,1)</f>
        <v>0</v>
      </c>
    </row>
    <row r="2125" spans="1:33" s="162" customFormat="1" ht="15" customHeight="1">
      <c r="A2125" s="162" t="s">
        <v>115</v>
      </c>
      <c r="B2125" s="162" t="s">
        <v>115</v>
      </c>
      <c r="C2125" s="162" t="s">
        <v>26</v>
      </c>
      <c r="D2125" s="162" t="s">
        <v>1167</v>
      </c>
      <c r="F2125" s="162" t="s">
        <v>32</v>
      </c>
      <c r="G2125" s="162" t="str">
        <f>CHOOSE(MONTH(H2125), "Janvier", "Fevrier", "Mars", "Avril", "Mai", "Juin", "Juillet", "Aout", "Septembre", "Octobre", "Novembre", "Decembre")</f>
        <v>Janvier</v>
      </c>
      <c r="H2125" s="153">
        <v>42755</v>
      </c>
      <c r="I2125" s="84" t="s">
        <v>1051</v>
      </c>
      <c r="J2125" s="162" t="s">
        <v>1052</v>
      </c>
      <c r="K2125" s="162" t="s">
        <v>1056</v>
      </c>
      <c r="L2125" s="72" t="s">
        <v>1214</v>
      </c>
      <c r="M2125" s="80" t="str">
        <f>IFERROR(VLOOKUP(K2125,REFERENCES!R:S,2,FALSE),"")</f>
        <v>Nombre</v>
      </c>
      <c r="N2125" s="140">
        <v>200</v>
      </c>
      <c r="O2125" s="75"/>
      <c r="P2125" s="75"/>
      <c r="Q2125" s="75"/>
      <c r="R2125" s="79" t="s">
        <v>1875</v>
      </c>
      <c r="S2125" s="75">
        <v>200</v>
      </c>
      <c r="T2125" s="162" t="s">
        <v>1040</v>
      </c>
      <c r="U2125" s="162" t="s">
        <v>20</v>
      </c>
      <c r="V2125" s="162" t="s">
        <v>545</v>
      </c>
      <c r="W2125" s="86" t="s">
        <v>1455</v>
      </c>
      <c r="Z2125" s="162" t="s">
        <v>1069</v>
      </c>
      <c r="AA2125" s="162" t="s">
        <v>2551</v>
      </c>
      <c r="AB2125" s="162" t="str">
        <f>UPPER(LEFT(A2125,3)&amp;YEAR(H2125)&amp;MONTH(H2125)&amp;DAY((H2125))&amp;LEFT(U2125,2)&amp;LEFT(V2125,2)&amp;LEFT(W2125,2))</f>
        <v>SHE2017120SUST2È</v>
      </c>
      <c r="AC2125" s="162">
        <f>COUNTIF($AB$4:$AB$297,AB2125)</f>
        <v>0</v>
      </c>
      <c r="AD2125" s="162" t="str">
        <f>VLOOKUP(U2125,NIVEAUXADMIN!A:B,2,FALSE)</f>
        <v>HT07</v>
      </c>
      <c r="AE2125" s="162" t="str">
        <f>VLOOKUP(V2125,NIVEAUXADMIN!E:F,2,FALSE)</f>
        <v>HT07722</v>
      </c>
      <c r="AF2125" s="162" t="str">
        <f>VLOOKUP(W2125,NIVEAUXADMIN!I:J,2,FALSE)</f>
        <v>HT07722-02</v>
      </c>
      <c r="AG2125" s="162">
        <f>IF(SUMPRODUCT(($A$4:$A2125=A2125)*($V$4:$V2125=V2125))&gt;1,0,1)</f>
        <v>0</v>
      </c>
    </row>
    <row r="2126" spans="1:33" s="162" customFormat="1" ht="15" customHeight="1">
      <c r="A2126" s="162" t="s">
        <v>115</v>
      </c>
      <c r="B2126" s="162" t="s">
        <v>115</v>
      </c>
      <c r="C2126" s="162" t="s">
        <v>26</v>
      </c>
      <c r="D2126" s="162" t="s">
        <v>1167</v>
      </c>
      <c r="F2126" s="162" t="s">
        <v>32</v>
      </c>
      <c r="G2126" s="162" t="str">
        <f>CHOOSE(MONTH(H2126), "Janvier", "Fevrier", "Mars", "Avril", "Mai", "Juin", "Juillet", "Aout", "Septembre", "Octobre", "Novembre", "Decembre")</f>
        <v>Janvier</v>
      </c>
      <c r="H2126" s="153">
        <v>42755</v>
      </c>
      <c r="I2126" s="84" t="s">
        <v>1051</v>
      </c>
      <c r="J2126" s="162" t="s">
        <v>1052</v>
      </c>
      <c r="K2126" s="162" t="s">
        <v>1059</v>
      </c>
      <c r="L2126" s="72" t="s">
        <v>1214</v>
      </c>
      <c r="M2126" s="80" t="str">
        <f>IFERROR(VLOOKUP(K2126,REFERENCES!R:S,2,FALSE),"")</f>
        <v>Nombre</v>
      </c>
      <c r="N2126" s="140">
        <v>200</v>
      </c>
      <c r="O2126" s="75"/>
      <c r="P2126" s="75"/>
      <c r="Q2126" s="75"/>
      <c r="R2126" s="79" t="s">
        <v>1875</v>
      </c>
      <c r="S2126" s="75">
        <v>200</v>
      </c>
      <c r="T2126" s="162" t="s">
        <v>1040</v>
      </c>
      <c r="U2126" s="162" t="s">
        <v>20</v>
      </c>
      <c r="V2126" s="162" t="s">
        <v>545</v>
      </c>
      <c r="W2126" s="86" t="s">
        <v>1455</v>
      </c>
      <c r="Z2126" s="162" t="s">
        <v>1069</v>
      </c>
      <c r="AA2126" s="162" t="s">
        <v>2552</v>
      </c>
      <c r="AB2126" s="162" t="str">
        <f>UPPER(LEFT(A2126,3)&amp;YEAR(H2126)&amp;MONTH(H2126)&amp;DAY((H2126))&amp;LEFT(U2126,2)&amp;LEFT(V2126,2)&amp;LEFT(W2126,2))</f>
        <v>SHE2017120SUST2È</v>
      </c>
      <c r="AC2126" s="162">
        <f>COUNTIF($AB$4:$AB$297,AB2126)</f>
        <v>0</v>
      </c>
      <c r="AD2126" s="162" t="str">
        <f>VLOOKUP(U2126,NIVEAUXADMIN!A:B,2,FALSE)</f>
        <v>HT07</v>
      </c>
      <c r="AE2126" s="162" t="str">
        <f>VLOOKUP(V2126,NIVEAUXADMIN!E:F,2,FALSE)</f>
        <v>HT07722</v>
      </c>
      <c r="AF2126" s="162" t="str">
        <f>VLOOKUP(W2126,NIVEAUXADMIN!I:J,2,FALSE)</f>
        <v>HT07722-02</v>
      </c>
      <c r="AG2126" s="162">
        <f>IF(SUMPRODUCT(($A$4:$A2126=A2126)*($V$4:$V2126=V2126))&gt;1,0,1)</f>
        <v>0</v>
      </c>
    </row>
    <row r="2127" spans="1:33" s="162" customFormat="1" ht="15" customHeight="1">
      <c r="A2127" s="162" t="s">
        <v>115</v>
      </c>
      <c r="B2127" s="162" t="s">
        <v>115</v>
      </c>
      <c r="C2127" s="162" t="s">
        <v>26</v>
      </c>
      <c r="D2127" s="162" t="s">
        <v>2690</v>
      </c>
      <c r="F2127" s="162" t="s">
        <v>16</v>
      </c>
      <c r="G2127" s="162" t="str">
        <f>CHOOSE(MONTH(H2127), "Janvier", "Fevrier", "Mars", "Avril", "Mai", "Juin", "Juillet", "Aout", "Septembre", "Octobre", "Novembre", "Decembre")</f>
        <v>Decembre</v>
      </c>
      <c r="H2127" s="153">
        <v>42718</v>
      </c>
      <c r="I2127" s="84" t="s">
        <v>1051</v>
      </c>
      <c r="J2127" s="162" t="s">
        <v>1052</v>
      </c>
      <c r="K2127" s="162" t="s">
        <v>1059</v>
      </c>
      <c r="L2127" s="72" t="s">
        <v>1214</v>
      </c>
      <c r="M2127" s="80" t="str">
        <f>IFERROR(VLOOKUP(K2127,REFERENCES!R:S,2,FALSE),"")</f>
        <v>Nombre</v>
      </c>
      <c r="N2127" s="154">
        <v>6</v>
      </c>
      <c r="O2127" s="75">
        <v>14</v>
      </c>
      <c r="P2127" s="75">
        <v>12</v>
      </c>
      <c r="Q2127" s="75">
        <v>9</v>
      </c>
      <c r="R2127" s="79">
        <v>35</v>
      </c>
      <c r="S2127" s="75">
        <v>6</v>
      </c>
      <c r="T2127" s="162" t="s">
        <v>1040</v>
      </c>
      <c r="U2127" s="162" t="s">
        <v>20</v>
      </c>
      <c r="V2127" s="162" t="s">
        <v>548</v>
      </c>
      <c r="W2127" s="86" t="s">
        <v>1347</v>
      </c>
      <c r="Y2127" s="162" t="s">
        <v>1036</v>
      </c>
      <c r="Z2127" s="162" t="s">
        <v>1069</v>
      </c>
      <c r="AA2127" s="162" t="s">
        <v>1927</v>
      </c>
      <c r="AB2127" s="162" t="str">
        <f>UPPER(LEFT(A2127,3)&amp;YEAR(H2127)&amp;MONTH(H2127)&amp;DAY((H2127))&amp;LEFT(U2127,2)&amp;LEFT(V2127,2)&amp;LEFT(W2127,2))</f>
        <v>SHE20161214SUST1È</v>
      </c>
      <c r="AC2127" s="162">
        <f>COUNTIF($AB$4:$AB$297,AB2127)</f>
        <v>0</v>
      </c>
      <c r="AD2127" s="162" t="str">
        <f>VLOOKUP(U2127,NIVEAUXADMIN!A:B,2,FALSE)</f>
        <v>HT07</v>
      </c>
      <c r="AE2127" s="162" t="str">
        <f>VLOOKUP(V2127,NIVEAUXADMIN!E:F,2,FALSE)</f>
        <v>HT07732</v>
      </c>
      <c r="AF2127" s="162" t="str">
        <f>VLOOKUP(W2127,NIVEAUXADMIN!I:J,2,FALSE)</f>
        <v>HT07732-01</v>
      </c>
      <c r="AG2127" s="162">
        <f>IF(SUMPRODUCT(($A$4:$A2127=A2127)*($V$4:$V2127=V2127))&gt;1,0,1)</f>
        <v>1</v>
      </c>
    </row>
    <row r="2128" spans="1:33" s="162" customFormat="1" ht="15" customHeight="1">
      <c r="A2128" s="162" t="s">
        <v>115</v>
      </c>
      <c r="B2128" s="162" t="s">
        <v>115</v>
      </c>
      <c r="C2128" s="162" t="s">
        <v>26</v>
      </c>
      <c r="D2128" s="162" t="s">
        <v>2690</v>
      </c>
      <c r="F2128" s="162" t="s">
        <v>16</v>
      </c>
      <c r="G2128" s="162" t="str">
        <f>CHOOSE(MONTH(H2128), "Janvier", "Fevrier", "Mars", "Avril", "Mai", "Juin", "Juillet", "Aout", "Septembre", "Octobre", "Novembre", "Decembre")</f>
        <v>Decembre</v>
      </c>
      <c r="H2128" s="153">
        <v>42718</v>
      </c>
      <c r="I2128" s="84" t="s">
        <v>1051</v>
      </c>
      <c r="J2128" s="162" t="s">
        <v>1052</v>
      </c>
      <c r="K2128" s="162" t="s">
        <v>1056</v>
      </c>
      <c r="L2128" s="72" t="s">
        <v>1214</v>
      </c>
      <c r="M2128" s="80" t="str">
        <f>IFERROR(VLOOKUP(K2128,REFERENCES!R:S,2,FALSE),"")</f>
        <v>Nombre</v>
      </c>
      <c r="N2128" s="154">
        <v>6</v>
      </c>
      <c r="O2128" s="75">
        <v>14</v>
      </c>
      <c r="P2128" s="75">
        <v>12</v>
      </c>
      <c r="Q2128" s="75">
        <v>9</v>
      </c>
      <c r="R2128" s="79">
        <v>35</v>
      </c>
      <c r="S2128" s="75">
        <v>6</v>
      </c>
      <c r="T2128" s="162" t="s">
        <v>1040</v>
      </c>
      <c r="U2128" s="162" t="s">
        <v>20</v>
      </c>
      <c r="V2128" s="162" t="s">
        <v>548</v>
      </c>
      <c r="W2128" s="86" t="s">
        <v>1347</v>
      </c>
      <c r="Y2128" s="162" t="s">
        <v>1036</v>
      </c>
      <c r="Z2128" s="162" t="s">
        <v>1069</v>
      </c>
      <c r="AA2128" s="162" t="s">
        <v>1213</v>
      </c>
      <c r="AB2128" s="162" t="str">
        <f>UPPER(LEFT(A2128,3)&amp;YEAR(H2128)&amp;MONTH(H2128)&amp;DAY((H2128))&amp;LEFT(U2128,2)&amp;LEFT(V2128,2)&amp;LEFT(W2128,2))</f>
        <v>SHE20161214SUST1È</v>
      </c>
      <c r="AC2128" s="162">
        <f>COUNTIF($AB$4:$AB$297,AB2128)</f>
        <v>0</v>
      </c>
      <c r="AD2128" s="162" t="str">
        <f>VLOOKUP(U2128,NIVEAUXADMIN!A:B,2,FALSE)</f>
        <v>HT07</v>
      </c>
      <c r="AE2128" s="162" t="str">
        <f>VLOOKUP(V2128,NIVEAUXADMIN!E:F,2,FALSE)</f>
        <v>HT07732</v>
      </c>
      <c r="AF2128" s="162" t="str">
        <f>VLOOKUP(W2128,NIVEAUXADMIN!I:J,2,FALSE)</f>
        <v>HT07732-01</v>
      </c>
      <c r="AG2128" s="162">
        <f>IF(SUMPRODUCT(($A$4:$A2128=A2128)*($V$4:$V2128=V2128))&gt;1,0,1)</f>
        <v>0</v>
      </c>
    </row>
    <row r="2129" spans="1:33" s="162" customFormat="1" ht="15" customHeight="1">
      <c r="A2129" s="162" t="s">
        <v>115</v>
      </c>
      <c r="B2129" s="162" t="s">
        <v>115</v>
      </c>
      <c r="C2129" s="162" t="s">
        <v>26</v>
      </c>
      <c r="D2129" s="162" t="s">
        <v>2690</v>
      </c>
      <c r="F2129" s="162" t="s">
        <v>16</v>
      </c>
      <c r="G2129" s="162" t="str">
        <f>CHOOSE(MONTH(H2129), "Janvier", "Fevrier", "Mars", "Avril", "Mai", "Juin", "Juillet", "Aout", "Septembre", "Octobre", "Novembre", "Decembre")</f>
        <v>Decembre</v>
      </c>
      <c r="H2129" s="153">
        <v>42718</v>
      </c>
      <c r="I2129" s="84" t="s">
        <v>1049</v>
      </c>
      <c r="J2129" s="162" t="s">
        <v>1053</v>
      </c>
      <c r="K2129" s="162" t="s">
        <v>1064</v>
      </c>
      <c r="L2129" s="72" t="s">
        <v>1214</v>
      </c>
      <c r="M2129" s="80" t="str">
        <f>IFERROR(VLOOKUP(K2129,REFERENCES!R:S,2,FALSE),"")</f>
        <v>Nombre</v>
      </c>
      <c r="N2129" s="154">
        <v>6</v>
      </c>
      <c r="O2129" s="75">
        <v>14</v>
      </c>
      <c r="P2129" s="75">
        <v>12</v>
      </c>
      <c r="Q2129" s="75">
        <v>9</v>
      </c>
      <c r="R2129" s="79">
        <v>35</v>
      </c>
      <c r="S2129" s="75">
        <v>6</v>
      </c>
      <c r="T2129" s="162" t="s">
        <v>1040</v>
      </c>
      <c r="U2129" s="162" t="s">
        <v>20</v>
      </c>
      <c r="V2129" s="162" t="s">
        <v>548</v>
      </c>
      <c r="W2129" s="86" t="s">
        <v>1347</v>
      </c>
      <c r="Y2129" s="162" t="s">
        <v>1036</v>
      </c>
      <c r="Z2129" s="162" t="s">
        <v>1069</v>
      </c>
      <c r="AA2129" s="162" t="s">
        <v>1215</v>
      </c>
      <c r="AB2129" s="162" t="str">
        <f>UPPER(LEFT(A2129,3)&amp;YEAR(H2129)&amp;MONTH(H2129)&amp;DAY((H2129))&amp;LEFT(U2129,2)&amp;LEFT(V2129,2)&amp;LEFT(W2129,2))</f>
        <v>SHE20161214SUST1È</v>
      </c>
      <c r="AC2129" s="162">
        <f>COUNTIF($AB$4:$AB$297,AB2129)</f>
        <v>0</v>
      </c>
      <c r="AD2129" s="162" t="str">
        <f>VLOOKUP(U2129,NIVEAUXADMIN!A:B,2,FALSE)</f>
        <v>HT07</v>
      </c>
      <c r="AE2129" s="162" t="str">
        <f>VLOOKUP(V2129,NIVEAUXADMIN!E:F,2,FALSE)</f>
        <v>HT07732</v>
      </c>
      <c r="AF2129" s="162" t="str">
        <f>VLOOKUP(W2129,NIVEAUXADMIN!I:J,2,FALSE)</f>
        <v>HT07732-01</v>
      </c>
      <c r="AG2129" s="162">
        <f>IF(SUMPRODUCT(($A$4:$A2129=A2129)*($V$4:$V2129=V2129))&gt;1,0,1)</f>
        <v>0</v>
      </c>
    </row>
    <row r="2130" spans="1:33" s="162" customFormat="1" ht="15" customHeight="1">
      <c r="A2130" s="162" t="s">
        <v>115</v>
      </c>
      <c r="B2130" s="162" t="s">
        <v>115</v>
      </c>
      <c r="C2130" s="162" t="s">
        <v>26</v>
      </c>
      <c r="D2130" s="162" t="s">
        <v>2690</v>
      </c>
      <c r="F2130" s="162" t="s">
        <v>16</v>
      </c>
      <c r="G2130" s="162" t="str">
        <f>CHOOSE(MONTH(H2130), "Janvier", "Fevrier", "Mars", "Avril", "Mai", "Juin", "Juillet", "Aout", "Septembre", "Octobre", "Novembre", "Decembre")</f>
        <v>Decembre</v>
      </c>
      <c r="H2130" s="153">
        <v>42718</v>
      </c>
      <c r="I2130" s="84" t="s">
        <v>1051</v>
      </c>
      <c r="J2130" s="162" t="s">
        <v>1052</v>
      </c>
      <c r="K2130" s="162" t="s">
        <v>1061</v>
      </c>
      <c r="L2130" s="72" t="s">
        <v>1212</v>
      </c>
      <c r="M2130" s="80" t="str">
        <f>IFERROR(VLOOKUP(K2130,REFERENCES!R:S,2,FALSE),"")</f>
        <v>Nombre</v>
      </c>
      <c r="N2130" s="154">
        <v>12</v>
      </c>
      <c r="O2130" s="75">
        <v>14</v>
      </c>
      <c r="P2130" s="75">
        <v>12</v>
      </c>
      <c r="Q2130" s="75">
        <v>9</v>
      </c>
      <c r="R2130" s="79">
        <v>35</v>
      </c>
      <c r="S2130" s="75">
        <v>6</v>
      </c>
      <c r="T2130" s="162" t="s">
        <v>1040</v>
      </c>
      <c r="U2130" s="162" t="s">
        <v>20</v>
      </c>
      <c r="V2130" s="162" t="s">
        <v>548</v>
      </c>
      <c r="W2130" s="86" t="s">
        <v>1347</v>
      </c>
      <c r="Y2130" s="162" t="s">
        <v>1036</v>
      </c>
      <c r="Z2130" s="162" t="s">
        <v>1069</v>
      </c>
      <c r="AA2130" s="162" t="s">
        <v>1213</v>
      </c>
      <c r="AB2130" s="162" t="str">
        <f>UPPER(LEFT(A2130,3)&amp;YEAR(H2130)&amp;MONTH(H2130)&amp;DAY((H2130))&amp;LEFT(U2130,2)&amp;LEFT(V2130,2)&amp;LEFT(W2130,2))</f>
        <v>SHE20161214SUST1È</v>
      </c>
      <c r="AC2130" s="162">
        <f>COUNTIF($AB$4:$AB$297,AB2130)</f>
        <v>0</v>
      </c>
      <c r="AD2130" s="162" t="str">
        <f>VLOOKUP(U2130,NIVEAUXADMIN!A:B,2,FALSE)</f>
        <v>HT07</v>
      </c>
      <c r="AE2130" s="162" t="str">
        <f>VLOOKUP(V2130,NIVEAUXADMIN!E:F,2,FALSE)</f>
        <v>HT07732</v>
      </c>
      <c r="AF2130" s="162" t="str">
        <f>VLOOKUP(W2130,NIVEAUXADMIN!I:J,2,FALSE)</f>
        <v>HT07732-01</v>
      </c>
      <c r="AG2130" s="162">
        <f>IF(SUMPRODUCT(($A$4:$A2130=A2130)*($V$4:$V2130=V2130))&gt;1,0,1)</f>
        <v>0</v>
      </c>
    </row>
    <row r="2131" spans="1:33" s="162" customFormat="1" ht="15" customHeight="1">
      <c r="A2131" s="162" t="s">
        <v>115</v>
      </c>
      <c r="B2131" s="162" t="s">
        <v>115</v>
      </c>
      <c r="C2131" s="162" t="s">
        <v>26</v>
      </c>
      <c r="D2131" s="162" t="s">
        <v>2690</v>
      </c>
      <c r="F2131" s="162" t="s">
        <v>16</v>
      </c>
      <c r="G2131" s="162" t="str">
        <f>CHOOSE(MONTH(H2131), "Janvier", "Fevrier", "Mars", "Avril", "Mai", "Juin", "Juillet", "Aout", "Septembre", "Octobre", "Novembre", "Decembre")</f>
        <v>Decembre</v>
      </c>
      <c r="H2131" s="153">
        <v>42718</v>
      </c>
      <c r="I2131" s="84" t="s">
        <v>1051</v>
      </c>
      <c r="J2131" s="162" t="s">
        <v>1052</v>
      </c>
      <c r="K2131" s="162" t="s">
        <v>1058</v>
      </c>
      <c r="L2131" s="72" t="s">
        <v>1212</v>
      </c>
      <c r="M2131" s="80" t="str">
        <f>IFERROR(VLOOKUP(K2131,REFERENCES!R:S,2,FALSE),"")</f>
        <v>Nombre</v>
      </c>
      <c r="N2131" s="154">
        <v>12</v>
      </c>
      <c r="O2131" s="75">
        <v>14</v>
      </c>
      <c r="P2131" s="75">
        <v>12</v>
      </c>
      <c r="Q2131" s="75">
        <v>9</v>
      </c>
      <c r="R2131" s="79">
        <v>35</v>
      </c>
      <c r="S2131" s="75">
        <v>6</v>
      </c>
      <c r="T2131" s="162" t="s">
        <v>1040</v>
      </c>
      <c r="U2131" s="162" t="s">
        <v>20</v>
      </c>
      <c r="V2131" s="162" t="s">
        <v>548</v>
      </c>
      <c r="W2131" s="86" t="s">
        <v>1347</v>
      </c>
      <c r="Y2131" s="162" t="s">
        <v>1036</v>
      </c>
      <c r="Z2131" s="162" t="s">
        <v>1069</v>
      </c>
      <c r="AA2131" s="162" t="s">
        <v>1213</v>
      </c>
      <c r="AB2131" s="162" t="str">
        <f>UPPER(LEFT(A2131,3)&amp;YEAR(H2131)&amp;MONTH(H2131)&amp;DAY((H2131))&amp;LEFT(U2131,2)&amp;LEFT(V2131,2)&amp;LEFT(W2131,2))</f>
        <v>SHE20161214SUST1È</v>
      </c>
      <c r="AC2131" s="162">
        <f>COUNTIF($AB$4:$AB$297,AB2131)</f>
        <v>0</v>
      </c>
      <c r="AD2131" s="162" t="str">
        <f>VLOOKUP(U2131,NIVEAUXADMIN!A:B,2,FALSE)</f>
        <v>HT07</v>
      </c>
      <c r="AE2131" s="162" t="str">
        <f>VLOOKUP(V2131,NIVEAUXADMIN!E:F,2,FALSE)</f>
        <v>HT07732</v>
      </c>
      <c r="AF2131" s="162" t="str">
        <f>VLOOKUP(W2131,NIVEAUXADMIN!I:J,2,FALSE)</f>
        <v>HT07732-01</v>
      </c>
      <c r="AG2131" s="162">
        <f>IF(SUMPRODUCT(($A$4:$A2131=A2131)*($V$4:$V2131=V2131))&gt;1,0,1)</f>
        <v>0</v>
      </c>
    </row>
    <row r="2132" spans="1:33" s="162" customFormat="1" ht="15" customHeight="1">
      <c r="A2132" s="162" t="s">
        <v>115</v>
      </c>
      <c r="B2132" s="162" t="s">
        <v>115</v>
      </c>
      <c r="C2132" s="162" t="s">
        <v>26</v>
      </c>
      <c r="D2132" s="162" t="s">
        <v>1167</v>
      </c>
      <c r="F2132" s="162" t="s">
        <v>16</v>
      </c>
      <c r="G2132" s="162" t="str">
        <f>CHOOSE(MONTH(H2132), "Janvier", "Fevrier", "Mars", "Avril", "Mai", "Juin", "Juillet", "Aout", "Septembre", "Octobre", "Novembre", "Decembre")</f>
        <v>Decembre</v>
      </c>
      <c r="H2132" s="153">
        <v>42731</v>
      </c>
      <c r="I2132" s="84" t="s">
        <v>1051</v>
      </c>
      <c r="J2132" s="162" t="s">
        <v>1052</v>
      </c>
      <c r="K2132" s="162" t="s">
        <v>1058</v>
      </c>
      <c r="L2132" s="72" t="s">
        <v>1212</v>
      </c>
      <c r="M2132" s="80" t="str">
        <f>IFERROR(VLOOKUP(K2132,REFERENCES!R:S,2,FALSE),"")</f>
        <v>Nombre</v>
      </c>
      <c r="N2132" s="140">
        <v>200</v>
      </c>
      <c r="O2132" s="75"/>
      <c r="P2132" s="75"/>
      <c r="Q2132" s="75"/>
      <c r="R2132" s="79">
        <v>629</v>
      </c>
      <c r="S2132" s="75">
        <v>100</v>
      </c>
      <c r="T2132" s="162" t="s">
        <v>1040</v>
      </c>
      <c r="U2132" s="162" t="s">
        <v>20</v>
      </c>
      <c r="V2132" s="162" t="s">
        <v>554</v>
      </c>
      <c r="W2132" s="86" t="s">
        <v>1312</v>
      </c>
      <c r="X2132" s="162" t="s">
        <v>1928</v>
      </c>
      <c r="Y2132" s="162" t="s">
        <v>1036</v>
      </c>
      <c r="Z2132" s="162" t="s">
        <v>1069</v>
      </c>
      <c r="AA2132" s="162" t="s">
        <v>2539</v>
      </c>
      <c r="AB2132" s="162" t="str">
        <f>UPPER(LEFT(A2132,3)&amp;YEAR(H2132)&amp;MONTH(H2132)&amp;DAY((H2132))&amp;LEFT(U2132,2)&amp;LEFT(V2132,2)&amp;LEFT(W2132,2))</f>
        <v>SHE20161227SUTO1È</v>
      </c>
      <c r="AC2132" s="162">
        <f>COUNTIF($AB$4:$AB$297,AB2132)</f>
        <v>0</v>
      </c>
      <c r="AD2132" s="162" t="str">
        <f>VLOOKUP(U2132,NIVEAUXADMIN!A:B,2,FALSE)</f>
        <v>HT07</v>
      </c>
      <c r="AE2132" s="162" t="str">
        <f>VLOOKUP(V2132,NIVEAUXADMIN!E:F,2,FALSE)</f>
        <v>HT07712</v>
      </c>
      <c r="AF2132" s="162" t="str">
        <f>VLOOKUP(W2132,NIVEAUXADMIN!I:J,2,FALSE)</f>
        <v>HT07712-01</v>
      </c>
      <c r="AG2132" s="162">
        <f>IF(SUMPRODUCT(($A$4:$A2132=A2132)*($V$4:$V2132=V2132))&gt;1,0,1)</f>
        <v>1</v>
      </c>
    </row>
    <row r="2133" spans="1:33" s="162" customFormat="1" ht="15" customHeight="1">
      <c r="A2133" s="162" t="s">
        <v>115</v>
      </c>
      <c r="B2133" s="162" t="s">
        <v>115</v>
      </c>
      <c r="C2133" s="162" t="s">
        <v>26</v>
      </c>
      <c r="D2133" s="162" t="s">
        <v>1167</v>
      </c>
      <c r="F2133" s="162" t="s">
        <v>16</v>
      </c>
      <c r="G2133" s="162" t="str">
        <f>CHOOSE(MONTH(H2133), "Janvier", "Fevrier", "Mars", "Avril", "Mai", "Juin", "Juillet", "Aout", "Septembre", "Octobre", "Novembre", "Decembre")</f>
        <v>Decembre</v>
      </c>
      <c r="H2133" s="153">
        <v>42731</v>
      </c>
      <c r="I2133" s="84" t="s">
        <v>1051</v>
      </c>
      <c r="J2133" s="162" t="s">
        <v>1052</v>
      </c>
      <c r="K2133" s="162" t="s">
        <v>1061</v>
      </c>
      <c r="L2133" s="72" t="s">
        <v>1212</v>
      </c>
      <c r="M2133" s="80" t="str">
        <f>IFERROR(VLOOKUP(K2133,REFERENCES!R:S,2,FALSE),"")</f>
        <v>Nombre</v>
      </c>
      <c r="N2133" s="140">
        <v>200</v>
      </c>
      <c r="O2133" s="75"/>
      <c r="P2133" s="75"/>
      <c r="Q2133" s="75"/>
      <c r="R2133" s="79">
        <v>629</v>
      </c>
      <c r="S2133" s="75">
        <v>100</v>
      </c>
      <c r="T2133" s="162" t="s">
        <v>1040</v>
      </c>
      <c r="U2133" s="162" t="s">
        <v>20</v>
      </c>
      <c r="V2133" s="162" t="s">
        <v>554</v>
      </c>
      <c r="W2133" s="86" t="s">
        <v>1312</v>
      </c>
      <c r="X2133" s="162" t="s">
        <v>1928</v>
      </c>
      <c r="Y2133" s="162" t="s">
        <v>1036</v>
      </c>
      <c r="Z2133" s="162" t="s">
        <v>1069</v>
      </c>
      <c r="AA2133" s="162" t="s">
        <v>2539</v>
      </c>
      <c r="AB2133" s="162" t="str">
        <f>UPPER(LEFT(A2133,3)&amp;YEAR(H2133)&amp;MONTH(H2133)&amp;DAY((H2133))&amp;LEFT(U2133,2)&amp;LEFT(V2133,2)&amp;LEFT(W2133,2))</f>
        <v>SHE20161227SUTO1È</v>
      </c>
      <c r="AC2133" s="162">
        <f>COUNTIF($AB$4:$AB$297,AB2133)</f>
        <v>0</v>
      </c>
      <c r="AD2133" s="162" t="str">
        <f>VLOOKUP(U2133,NIVEAUXADMIN!A:B,2,FALSE)</f>
        <v>HT07</v>
      </c>
      <c r="AE2133" s="162" t="str">
        <f>VLOOKUP(V2133,NIVEAUXADMIN!E:F,2,FALSE)</f>
        <v>HT07712</v>
      </c>
      <c r="AF2133" s="162" t="str">
        <f>VLOOKUP(W2133,NIVEAUXADMIN!I:J,2,FALSE)</f>
        <v>HT07712-01</v>
      </c>
      <c r="AG2133" s="162">
        <f>IF(SUMPRODUCT(($A$4:$A2133=A2133)*($V$4:$V2133=V2133))&gt;1,0,1)</f>
        <v>0</v>
      </c>
    </row>
    <row r="2134" spans="1:33" s="162" customFormat="1" ht="15" customHeight="1">
      <c r="A2134" s="162" t="s">
        <v>115</v>
      </c>
      <c r="B2134" s="162" t="s">
        <v>115</v>
      </c>
      <c r="C2134" s="162" t="s">
        <v>26</v>
      </c>
      <c r="D2134" s="162" t="s">
        <v>1167</v>
      </c>
      <c r="F2134" s="162" t="s">
        <v>16</v>
      </c>
      <c r="G2134" s="162" t="str">
        <f>CHOOSE(MONTH(H2134), "Janvier", "Fevrier", "Mars", "Avril", "Mai", "Juin", "Juillet", "Aout", "Septembre", "Octobre", "Novembre", "Decembre")</f>
        <v>Decembre</v>
      </c>
      <c r="H2134" s="153">
        <v>42731</v>
      </c>
      <c r="I2134" s="84" t="s">
        <v>1051</v>
      </c>
      <c r="J2134" s="162" t="s">
        <v>1052</v>
      </c>
      <c r="K2134" s="162" t="s">
        <v>1056</v>
      </c>
      <c r="L2134" s="72" t="s">
        <v>1214</v>
      </c>
      <c r="M2134" s="80" t="str">
        <f>IFERROR(VLOOKUP(K2134,REFERENCES!R:S,2,FALSE),"")</f>
        <v>Nombre</v>
      </c>
      <c r="N2134" s="140">
        <v>100</v>
      </c>
      <c r="O2134" s="75"/>
      <c r="P2134" s="75"/>
      <c r="Q2134" s="75"/>
      <c r="R2134" s="79">
        <v>629</v>
      </c>
      <c r="S2134" s="75">
        <v>100</v>
      </c>
      <c r="T2134" s="162" t="s">
        <v>1040</v>
      </c>
      <c r="U2134" s="162" t="s">
        <v>20</v>
      </c>
      <c r="V2134" s="162" t="s">
        <v>554</v>
      </c>
      <c r="W2134" s="86" t="s">
        <v>1312</v>
      </c>
      <c r="X2134" s="162" t="s">
        <v>1928</v>
      </c>
      <c r="Y2134" s="162" t="s">
        <v>1036</v>
      </c>
      <c r="Z2134" s="162" t="s">
        <v>1069</v>
      </c>
      <c r="AA2134" s="162" t="s">
        <v>2539</v>
      </c>
      <c r="AB2134" s="162" t="str">
        <f>UPPER(LEFT(A2134,3)&amp;YEAR(H2134)&amp;MONTH(H2134)&amp;DAY((H2134))&amp;LEFT(U2134,2)&amp;LEFT(V2134,2)&amp;LEFT(W2134,2))</f>
        <v>SHE20161227SUTO1È</v>
      </c>
      <c r="AC2134" s="162">
        <f>COUNTIF($AB$4:$AB$297,AB2134)</f>
        <v>0</v>
      </c>
      <c r="AD2134" s="162" t="str">
        <f>VLOOKUP(U2134,NIVEAUXADMIN!A:B,2,FALSE)</f>
        <v>HT07</v>
      </c>
      <c r="AE2134" s="162" t="str">
        <f>VLOOKUP(V2134,NIVEAUXADMIN!E:F,2,FALSE)</f>
        <v>HT07712</v>
      </c>
      <c r="AF2134" s="162" t="str">
        <f>VLOOKUP(W2134,NIVEAUXADMIN!I:J,2,FALSE)</f>
        <v>HT07712-01</v>
      </c>
      <c r="AG2134" s="162">
        <f>IF(SUMPRODUCT(($A$4:$A2134=A2134)*($V$4:$V2134=V2134))&gt;1,0,1)</f>
        <v>0</v>
      </c>
    </row>
    <row r="2135" spans="1:33" s="162" customFormat="1" ht="15" customHeight="1">
      <c r="A2135" s="162" t="s">
        <v>115</v>
      </c>
      <c r="B2135" s="162" t="s">
        <v>115</v>
      </c>
      <c r="C2135" s="162" t="s">
        <v>26</v>
      </c>
      <c r="D2135" s="162" t="s">
        <v>1167</v>
      </c>
      <c r="F2135" s="162" t="s">
        <v>16</v>
      </c>
      <c r="G2135" s="162" t="str">
        <f>CHOOSE(MONTH(H2135), "Janvier", "Fevrier", "Mars", "Avril", "Mai", "Juin", "Juillet", "Aout", "Septembre", "Octobre", "Novembre", "Decembre")</f>
        <v>Decembre</v>
      </c>
      <c r="H2135" s="153">
        <v>42731</v>
      </c>
      <c r="I2135" s="84" t="s">
        <v>1051</v>
      </c>
      <c r="J2135" s="162" t="s">
        <v>1052</v>
      </c>
      <c r="K2135" s="162" t="s">
        <v>1059</v>
      </c>
      <c r="L2135" s="72" t="s">
        <v>1214</v>
      </c>
      <c r="M2135" s="80" t="str">
        <f>IFERROR(VLOOKUP(K2135,REFERENCES!R:S,2,FALSE),"")</f>
        <v>Nombre</v>
      </c>
      <c r="N2135" s="140">
        <v>100</v>
      </c>
      <c r="O2135" s="75"/>
      <c r="P2135" s="75"/>
      <c r="Q2135" s="75"/>
      <c r="R2135" s="79">
        <v>629</v>
      </c>
      <c r="S2135" s="75">
        <v>100</v>
      </c>
      <c r="T2135" s="162" t="s">
        <v>1040</v>
      </c>
      <c r="U2135" s="162" t="s">
        <v>20</v>
      </c>
      <c r="V2135" s="162" t="s">
        <v>554</v>
      </c>
      <c r="W2135" s="86" t="s">
        <v>1312</v>
      </c>
      <c r="X2135" s="162" t="s">
        <v>1928</v>
      </c>
      <c r="Y2135" s="162" t="s">
        <v>1036</v>
      </c>
      <c r="Z2135" s="162" t="s">
        <v>1069</v>
      </c>
      <c r="AA2135" s="162" t="s">
        <v>2540</v>
      </c>
      <c r="AB2135" s="162" t="str">
        <f>UPPER(LEFT(A2135,3)&amp;YEAR(H2135)&amp;MONTH(H2135)&amp;DAY((H2135))&amp;LEFT(U2135,2)&amp;LEFT(V2135,2)&amp;LEFT(W2135,2))</f>
        <v>SHE20161227SUTO1È</v>
      </c>
      <c r="AC2135" s="162">
        <f>COUNTIF($AB$4:$AB$297,AB2135)</f>
        <v>0</v>
      </c>
      <c r="AD2135" s="162" t="str">
        <f>VLOOKUP(U2135,NIVEAUXADMIN!A:B,2,FALSE)</f>
        <v>HT07</v>
      </c>
      <c r="AE2135" s="162" t="str">
        <f>VLOOKUP(V2135,NIVEAUXADMIN!E:F,2,FALSE)</f>
        <v>HT07712</v>
      </c>
      <c r="AF2135" s="162" t="str">
        <f>VLOOKUP(W2135,NIVEAUXADMIN!I:J,2,FALSE)</f>
        <v>HT07712-01</v>
      </c>
      <c r="AG2135" s="162">
        <f>IF(SUMPRODUCT(($A$4:$A2135=A2135)*($V$4:$V2135=V2135))&gt;1,0,1)</f>
        <v>0</v>
      </c>
    </row>
    <row r="2136" spans="1:33" s="162" customFormat="1" ht="15" customHeight="1">
      <c r="A2136" s="162" t="s">
        <v>115</v>
      </c>
      <c r="B2136" s="162" t="s">
        <v>115</v>
      </c>
      <c r="C2136" s="162" t="s">
        <v>26</v>
      </c>
      <c r="D2136" s="162" t="s">
        <v>1167</v>
      </c>
      <c r="F2136" s="162" t="s">
        <v>16</v>
      </c>
      <c r="G2136" s="162" t="str">
        <f>CHOOSE(MONTH(H2136), "Janvier", "Fevrier", "Mars", "Avril", "Mai", "Juin", "Juillet", "Aout", "Septembre", "Octobre", "Novembre", "Decembre")</f>
        <v>Decembre</v>
      </c>
      <c r="H2136" s="153">
        <v>42731</v>
      </c>
      <c r="I2136" s="84" t="s">
        <v>1049</v>
      </c>
      <c r="J2136" s="162" t="s">
        <v>1053</v>
      </c>
      <c r="K2136" s="162" t="s">
        <v>1064</v>
      </c>
      <c r="L2136" s="72" t="s">
        <v>1214</v>
      </c>
      <c r="M2136" s="80" t="str">
        <f>IFERROR(VLOOKUP(K2136,REFERENCES!R:S,2,FALSE),"")</f>
        <v>Nombre</v>
      </c>
      <c r="N2136" s="140">
        <v>100</v>
      </c>
      <c r="O2136" s="75"/>
      <c r="P2136" s="75"/>
      <c r="Q2136" s="75"/>
      <c r="R2136" s="79">
        <v>629</v>
      </c>
      <c r="S2136" s="75">
        <v>100</v>
      </c>
      <c r="T2136" s="162" t="s">
        <v>1040</v>
      </c>
      <c r="U2136" s="162" t="s">
        <v>20</v>
      </c>
      <c r="V2136" s="162" t="s">
        <v>554</v>
      </c>
      <c r="W2136" s="86" t="s">
        <v>1312</v>
      </c>
      <c r="X2136" s="162" t="s">
        <v>1928</v>
      </c>
      <c r="Y2136" s="162" t="s">
        <v>1036</v>
      </c>
      <c r="Z2136" s="162" t="s">
        <v>1069</v>
      </c>
      <c r="AA2136" s="162" t="s">
        <v>2541</v>
      </c>
      <c r="AB2136" s="162" t="str">
        <f>UPPER(LEFT(A2136,3)&amp;YEAR(H2136)&amp;MONTH(H2136)&amp;DAY((H2136))&amp;LEFT(U2136,2)&amp;LEFT(V2136,2)&amp;LEFT(W2136,2))</f>
        <v>SHE20161227SUTO1È</v>
      </c>
      <c r="AC2136" s="162">
        <f>COUNTIF($AB$4:$AB$297,AB2136)</f>
        <v>0</v>
      </c>
      <c r="AD2136" s="162" t="str">
        <f>VLOOKUP(U2136,NIVEAUXADMIN!A:B,2,FALSE)</f>
        <v>HT07</v>
      </c>
      <c r="AE2136" s="162" t="str">
        <f>VLOOKUP(V2136,NIVEAUXADMIN!E:F,2,FALSE)</f>
        <v>HT07712</v>
      </c>
      <c r="AF2136" s="162" t="str">
        <f>VLOOKUP(W2136,NIVEAUXADMIN!I:J,2,FALSE)</f>
        <v>HT07712-01</v>
      </c>
      <c r="AG2136" s="162">
        <f>IF(SUMPRODUCT(($A$4:$A2136=A2136)*($V$4:$V2136=V2136))&gt;1,0,1)</f>
        <v>0</v>
      </c>
    </row>
    <row r="2137" spans="1:33" s="162" customFormat="1" ht="15" customHeight="1">
      <c r="A2137" s="162" t="s">
        <v>115</v>
      </c>
      <c r="B2137" s="162" t="s">
        <v>115</v>
      </c>
      <c r="C2137" s="162" t="s">
        <v>26</v>
      </c>
      <c r="D2137" s="162" t="s">
        <v>2690</v>
      </c>
      <c r="F2137" s="162" t="s">
        <v>16</v>
      </c>
      <c r="G2137" s="162" t="str">
        <f>CHOOSE(MONTH(H2137), "Janvier", "Fevrier", "Mars", "Avril", "Mai", "Juin", "Juillet", "Aout", "Septembre", "Octobre", "Novembre", "Decembre")</f>
        <v>Decembre</v>
      </c>
      <c r="H2137" s="153">
        <v>42725</v>
      </c>
      <c r="I2137" s="84" t="s">
        <v>1051</v>
      </c>
      <c r="J2137" s="162" t="s">
        <v>1052</v>
      </c>
      <c r="K2137" s="162" t="s">
        <v>1059</v>
      </c>
      <c r="L2137" s="72" t="s">
        <v>1214</v>
      </c>
      <c r="M2137" s="80" t="str">
        <f>IFERROR(VLOOKUP(K2137,REFERENCES!R:S,2,FALSE),"")</f>
        <v>Nombre</v>
      </c>
      <c r="N2137" s="154">
        <v>14</v>
      </c>
      <c r="O2137" s="75">
        <v>30</v>
      </c>
      <c r="P2137" s="75">
        <v>28</v>
      </c>
      <c r="Q2137" s="75">
        <v>24</v>
      </c>
      <c r="R2137" s="79">
        <v>82</v>
      </c>
      <c r="S2137" s="75">
        <v>14</v>
      </c>
      <c r="T2137" s="162" t="s">
        <v>1040</v>
      </c>
      <c r="U2137" s="162" t="s">
        <v>20</v>
      </c>
      <c r="V2137" s="162" t="s">
        <v>554</v>
      </c>
      <c r="W2137" s="86" t="s">
        <v>1312</v>
      </c>
      <c r="X2137" s="162" t="s">
        <v>1933</v>
      </c>
      <c r="Y2137" s="162" t="s">
        <v>1036</v>
      </c>
      <c r="Z2137" s="162" t="s">
        <v>1069</v>
      </c>
      <c r="AA2137" s="162" t="s">
        <v>1927</v>
      </c>
      <c r="AB2137" s="162" t="str">
        <f>UPPER(LEFT(A2137,3)&amp;YEAR(H2137)&amp;MONTH(H2137)&amp;DAY((H2137))&amp;LEFT(U2137,2)&amp;LEFT(V2137,2)&amp;LEFT(W2137,2))</f>
        <v>SHE20161221SUTO1È</v>
      </c>
      <c r="AC2137" s="162">
        <f>COUNTIF($AB$4:$AB$297,AB2137)</f>
        <v>0</v>
      </c>
      <c r="AD2137" s="162" t="str">
        <f>VLOOKUP(U2137,NIVEAUXADMIN!A:B,2,FALSE)</f>
        <v>HT07</v>
      </c>
      <c r="AE2137" s="162" t="str">
        <f>VLOOKUP(V2137,NIVEAUXADMIN!E:F,2,FALSE)</f>
        <v>HT07712</v>
      </c>
      <c r="AF2137" s="162" t="str">
        <f>VLOOKUP(W2137,NIVEAUXADMIN!I:J,2,FALSE)</f>
        <v>HT07712-01</v>
      </c>
      <c r="AG2137" s="162">
        <f>IF(SUMPRODUCT(($A$4:$A2137=A2137)*($V$4:$V2137=V2137))&gt;1,0,1)</f>
        <v>0</v>
      </c>
    </row>
    <row r="2138" spans="1:33" s="162" customFormat="1" ht="15" customHeight="1">
      <c r="A2138" s="162" t="s">
        <v>115</v>
      </c>
      <c r="B2138" s="162" t="s">
        <v>115</v>
      </c>
      <c r="C2138" s="162" t="s">
        <v>26</v>
      </c>
      <c r="D2138" s="162" t="s">
        <v>2690</v>
      </c>
      <c r="F2138" s="162" t="s">
        <v>16</v>
      </c>
      <c r="G2138" s="162" t="str">
        <f>CHOOSE(MONTH(H2138), "Janvier", "Fevrier", "Mars", "Avril", "Mai", "Juin", "Juillet", "Aout", "Septembre", "Octobre", "Novembre", "Decembre")</f>
        <v>Decembre</v>
      </c>
      <c r="H2138" s="153">
        <v>42725</v>
      </c>
      <c r="I2138" s="84" t="s">
        <v>1051</v>
      </c>
      <c r="J2138" s="162" t="s">
        <v>1052</v>
      </c>
      <c r="K2138" s="162" t="s">
        <v>1059</v>
      </c>
      <c r="L2138" s="72" t="s">
        <v>1214</v>
      </c>
      <c r="M2138" s="80" t="str">
        <f>IFERROR(VLOOKUP(K2138,REFERENCES!R:S,2,FALSE),"")</f>
        <v>Nombre</v>
      </c>
      <c r="N2138" s="154">
        <v>28</v>
      </c>
      <c r="O2138" s="75">
        <v>57</v>
      </c>
      <c r="P2138" s="75">
        <v>60</v>
      </c>
      <c r="Q2138" s="75">
        <v>50</v>
      </c>
      <c r="R2138" s="79">
        <v>167</v>
      </c>
      <c r="S2138" s="75">
        <v>28</v>
      </c>
      <c r="T2138" s="162" t="s">
        <v>1040</v>
      </c>
      <c r="U2138" s="162" t="s">
        <v>20</v>
      </c>
      <c r="V2138" s="162" t="s">
        <v>554</v>
      </c>
      <c r="W2138" s="86" t="s">
        <v>1312</v>
      </c>
      <c r="X2138" s="162" t="s">
        <v>1934</v>
      </c>
      <c r="Y2138" s="162" t="s">
        <v>1036</v>
      </c>
      <c r="Z2138" s="162" t="s">
        <v>1069</v>
      </c>
      <c r="AA2138" s="162" t="s">
        <v>1927</v>
      </c>
      <c r="AB2138" s="162" t="str">
        <f>UPPER(LEFT(A2138,3)&amp;YEAR(H2138)&amp;MONTH(H2138)&amp;DAY((H2138))&amp;LEFT(U2138,2)&amp;LEFT(V2138,2)&amp;LEFT(W2138,2))</f>
        <v>SHE20161221SUTO1È</v>
      </c>
      <c r="AC2138" s="162">
        <f>COUNTIF($AB$4:$AB$297,AB2138)</f>
        <v>0</v>
      </c>
      <c r="AD2138" s="162" t="str">
        <f>VLOOKUP(U2138,NIVEAUXADMIN!A:B,2,FALSE)</f>
        <v>HT07</v>
      </c>
      <c r="AE2138" s="162" t="str">
        <f>VLOOKUP(V2138,NIVEAUXADMIN!E:F,2,FALSE)</f>
        <v>HT07712</v>
      </c>
      <c r="AF2138" s="162" t="str">
        <f>VLOOKUP(W2138,NIVEAUXADMIN!I:J,2,FALSE)</f>
        <v>HT07712-01</v>
      </c>
      <c r="AG2138" s="162">
        <f>IF(SUMPRODUCT(($A$4:$A2138=A2138)*($V$4:$V2138=V2138))&gt;1,0,1)</f>
        <v>0</v>
      </c>
    </row>
    <row r="2139" spans="1:33" s="162" customFormat="1" ht="15" customHeight="1">
      <c r="A2139" s="162" t="s">
        <v>115</v>
      </c>
      <c r="B2139" s="162" t="s">
        <v>115</v>
      </c>
      <c r="C2139" s="162" t="s">
        <v>26</v>
      </c>
      <c r="D2139" s="162" t="s">
        <v>2690</v>
      </c>
      <c r="F2139" s="162" t="s">
        <v>16</v>
      </c>
      <c r="G2139" s="162" t="str">
        <f>CHOOSE(MONTH(H2139), "Janvier", "Fevrier", "Mars", "Avril", "Mai", "Juin", "Juillet", "Aout", "Septembre", "Octobre", "Novembre", "Decembre")</f>
        <v>Decembre</v>
      </c>
      <c r="H2139" s="153">
        <v>42725</v>
      </c>
      <c r="I2139" s="84" t="s">
        <v>1051</v>
      </c>
      <c r="J2139" s="162" t="s">
        <v>1052</v>
      </c>
      <c r="K2139" s="162" t="s">
        <v>1056</v>
      </c>
      <c r="L2139" s="72" t="s">
        <v>1214</v>
      </c>
      <c r="M2139" s="80" t="str">
        <f>IFERROR(VLOOKUP(K2139,REFERENCES!R:S,2,FALSE),"")</f>
        <v>Nombre</v>
      </c>
      <c r="N2139" s="154">
        <v>14</v>
      </c>
      <c r="O2139" s="75">
        <v>30</v>
      </c>
      <c r="P2139" s="75">
        <v>28</v>
      </c>
      <c r="Q2139" s="75">
        <v>24</v>
      </c>
      <c r="R2139" s="79">
        <v>82</v>
      </c>
      <c r="S2139" s="75">
        <v>14</v>
      </c>
      <c r="T2139" s="162" t="s">
        <v>1040</v>
      </c>
      <c r="U2139" s="162" t="s">
        <v>20</v>
      </c>
      <c r="V2139" s="162" t="s">
        <v>554</v>
      </c>
      <c r="W2139" s="86" t="s">
        <v>1312</v>
      </c>
      <c r="X2139" s="162" t="s">
        <v>1933</v>
      </c>
      <c r="Y2139" s="162" t="s">
        <v>1036</v>
      </c>
      <c r="Z2139" s="162" t="s">
        <v>1069</v>
      </c>
      <c r="AA2139" s="162" t="s">
        <v>1213</v>
      </c>
      <c r="AB2139" s="162" t="str">
        <f>UPPER(LEFT(A2139,3)&amp;YEAR(H2139)&amp;MONTH(H2139)&amp;DAY((H2139))&amp;LEFT(U2139,2)&amp;LEFT(V2139,2)&amp;LEFT(W2139,2))</f>
        <v>SHE20161221SUTO1È</v>
      </c>
      <c r="AC2139" s="162">
        <f>COUNTIF($AB$4:$AB$297,AB2139)</f>
        <v>0</v>
      </c>
      <c r="AD2139" s="162" t="str">
        <f>VLOOKUP(U2139,NIVEAUXADMIN!A:B,2,FALSE)</f>
        <v>HT07</v>
      </c>
      <c r="AE2139" s="162" t="str">
        <f>VLOOKUP(V2139,NIVEAUXADMIN!E:F,2,FALSE)</f>
        <v>HT07712</v>
      </c>
      <c r="AF2139" s="162" t="str">
        <f>VLOOKUP(W2139,NIVEAUXADMIN!I:J,2,FALSE)</f>
        <v>HT07712-01</v>
      </c>
      <c r="AG2139" s="162">
        <f>IF(SUMPRODUCT(($A$4:$A2139=A2139)*($V$4:$V2139=V2139))&gt;1,0,1)</f>
        <v>0</v>
      </c>
    </row>
    <row r="2140" spans="1:33" s="162" customFormat="1" ht="15" customHeight="1">
      <c r="A2140" s="162" t="s">
        <v>115</v>
      </c>
      <c r="B2140" s="162" t="s">
        <v>115</v>
      </c>
      <c r="C2140" s="162" t="s">
        <v>26</v>
      </c>
      <c r="D2140" s="162" t="s">
        <v>2690</v>
      </c>
      <c r="F2140" s="162" t="s">
        <v>16</v>
      </c>
      <c r="G2140" s="162" t="str">
        <f>CHOOSE(MONTH(H2140), "Janvier", "Fevrier", "Mars", "Avril", "Mai", "Juin", "Juillet", "Aout", "Septembre", "Octobre", "Novembre", "Decembre")</f>
        <v>Decembre</v>
      </c>
      <c r="H2140" s="153">
        <v>42725</v>
      </c>
      <c r="I2140" s="84" t="s">
        <v>1051</v>
      </c>
      <c r="J2140" s="162" t="s">
        <v>1052</v>
      </c>
      <c r="K2140" s="162" t="s">
        <v>1056</v>
      </c>
      <c r="L2140" s="72" t="s">
        <v>1214</v>
      </c>
      <c r="M2140" s="80" t="str">
        <f>IFERROR(VLOOKUP(K2140,REFERENCES!R:S,2,FALSE),"")</f>
        <v>Nombre</v>
      </c>
      <c r="N2140" s="154">
        <v>28</v>
      </c>
      <c r="O2140" s="75">
        <v>57</v>
      </c>
      <c r="P2140" s="75">
        <v>60</v>
      </c>
      <c r="Q2140" s="75">
        <v>50</v>
      </c>
      <c r="R2140" s="79">
        <v>167</v>
      </c>
      <c r="S2140" s="75">
        <v>28</v>
      </c>
      <c r="T2140" s="162" t="s">
        <v>1040</v>
      </c>
      <c r="U2140" s="162" t="s">
        <v>20</v>
      </c>
      <c r="V2140" s="162" t="s">
        <v>554</v>
      </c>
      <c r="W2140" s="86" t="s">
        <v>1432</v>
      </c>
      <c r="X2140" s="162" t="s">
        <v>1934</v>
      </c>
      <c r="Y2140" s="162" t="s">
        <v>1036</v>
      </c>
      <c r="Z2140" s="162" t="s">
        <v>1069</v>
      </c>
      <c r="AA2140" s="162" t="s">
        <v>1213</v>
      </c>
      <c r="AB2140" s="162" t="str">
        <f>UPPER(LEFT(A2140,3)&amp;YEAR(H2140)&amp;MONTH(H2140)&amp;DAY((H2140))&amp;LEFT(U2140,2)&amp;LEFT(V2140,2)&amp;LEFT(W2140,2))</f>
        <v>SHE20161221SUTO2È</v>
      </c>
      <c r="AC2140" s="162">
        <f>COUNTIF($AB$4:$AB$297,AB2140)</f>
        <v>0</v>
      </c>
      <c r="AD2140" s="162" t="str">
        <f>VLOOKUP(U2140,NIVEAUXADMIN!A:B,2,FALSE)</f>
        <v>HT07</v>
      </c>
      <c r="AE2140" s="162" t="str">
        <f>VLOOKUP(V2140,NIVEAUXADMIN!E:F,2,FALSE)</f>
        <v>HT07712</v>
      </c>
      <c r="AF2140" s="162" t="str">
        <f>VLOOKUP(W2140,NIVEAUXADMIN!I:J,2,FALSE)</f>
        <v>HT07712-02</v>
      </c>
      <c r="AG2140" s="162">
        <f>IF(SUMPRODUCT(($A$4:$A2140=A2140)*($V$4:$V2140=V2140))&gt;1,0,1)</f>
        <v>0</v>
      </c>
    </row>
    <row r="2141" spans="1:33" s="162" customFormat="1" ht="15" customHeight="1">
      <c r="A2141" s="162" t="s">
        <v>115</v>
      </c>
      <c r="B2141" s="162" t="s">
        <v>115</v>
      </c>
      <c r="C2141" s="162" t="s">
        <v>26</v>
      </c>
      <c r="D2141" s="162" t="s">
        <v>2690</v>
      </c>
      <c r="F2141" s="162" t="s">
        <v>16</v>
      </c>
      <c r="G2141" s="162" t="str">
        <f>CHOOSE(MONTH(H2141), "Janvier", "Fevrier", "Mars", "Avril", "Mai", "Juin", "Juillet", "Aout", "Septembre", "Octobre", "Novembre", "Decembre")</f>
        <v>Decembre</v>
      </c>
      <c r="H2141" s="153">
        <v>42725</v>
      </c>
      <c r="I2141" s="84" t="s">
        <v>1049</v>
      </c>
      <c r="J2141" s="162" t="s">
        <v>1053</v>
      </c>
      <c r="K2141" s="162" t="s">
        <v>1064</v>
      </c>
      <c r="L2141" s="72" t="s">
        <v>1214</v>
      </c>
      <c r="M2141" s="80" t="str">
        <f>IFERROR(VLOOKUP(K2141,REFERENCES!R:S,2,FALSE),"")</f>
        <v>Nombre</v>
      </c>
      <c r="N2141" s="154">
        <v>14</v>
      </c>
      <c r="O2141" s="75">
        <v>30</v>
      </c>
      <c r="P2141" s="75">
        <v>28</v>
      </c>
      <c r="Q2141" s="75">
        <v>24</v>
      </c>
      <c r="R2141" s="79">
        <v>82</v>
      </c>
      <c r="S2141" s="75">
        <v>14</v>
      </c>
      <c r="T2141" s="162" t="s">
        <v>1040</v>
      </c>
      <c r="U2141" s="162" t="s">
        <v>20</v>
      </c>
      <c r="V2141" s="162" t="s">
        <v>554</v>
      </c>
      <c r="W2141" s="86" t="s">
        <v>1312</v>
      </c>
      <c r="X2141" s="162" t="s">
        <v>1933</v>
      </c>
      <c r="Y2141" s="162" t="s">
        <v>1036</v>
      </c>
      <c r="Z2141" s="162" t="s">
        <v>1069</v>
      </c>
      <c r="AA2141" s="162" t="s">
        <v>1215</v>
      </c>
      <c r="AB2141" s="162" t="str">
        <f>UPPER(LEFT(A2141,3)&amp;YEAR(H2141)&amp;MONTH(H2141)&amp;DAY((H2141))&amp;LEFT(U2141,2)&amp;LEFT(V2141,2)&amp;LEFT(W2141,2))</f>
        <v>SHE20161221SUTO1È</v>
      </c>
      <c r="AC2141" s="162">
        <f>COUNTIF($AB$4:$AB$297,AB2141)</f>
        <v>0</v>
      </c>
      <c r="AD2141" s="162" t="str">
        <f>VLOOKUP(U2141,NIVEAUXADMIN!A:B,2,FALSE)</f>
        <v>HT07</v>
      </c>
      <c r="AE2141" s="162" t="str">
        <f>VLOOKUP(V2141,NIVEAUXADMIN!E:F,2,FALSE)</f>
        <v>HT07712</v>
      </c>
      <c r="AF2141" s="162" t="str">
        <f>VLOOKUP(W2141,NIVEAUXADMIN!I:J,2,FALSE)</f>
        <v>HT07712-01</v>
      </c>
      <c r="AG2141" s="162">
        <f>IF(SUMPRODUCT(($A$4:$A2141=A2141)*($V$4:$V2141=V2141))&gt;1,0,1)</f>
        <v>0</v>
      </c>
    </row>
    <row r="2142" spans="1:33" s="162" customFormat="1" ht="15" customHeight="1">
      <c r="A2142" s="162" t="s">
        <v>115</v>
      </c>
      <c r="B2142" s="162" t="s">
        <v>115</v>
      </c>
      <c r="C2142" s="162" t="s">
        <v>26</v>
      </c>
      <c r="D2142" s="162" t="s">
        <v>2690</v>
      </c>
      <c r="F2142" s="162" t="s">
        <v>16</v>
      </c>
      <c r="G2142" s="162" t="str">
        <f>CHOOSE(MONTH(H2142), "Janvier", "Fevrier", "Mars", "Avril", "Mai", "Juin", "Juillet", "Aout", "Septembre", "Octobre", "Novembre", "Decembre")</f>
        <v>Decembre</v>
      </c>
      <c r="H2142" s="153">
        <v>42725</v>
      </c>
      <c r="I2142" s="84" t="s">
        <v>1049</v>
      </c>
      <c r="J2142" s="162" t="s">
        <v>1053</v>
      </c>
      <c r="K2142" s="162" t="s">
        <v>1064</v>
      </c>
      <c r="L2142" s="72" t="s">
        <v>1214</v>
      </c>
      <c r="M2142" s="80" t="str">
        <f>IFERROR(VLOOKUP(K2142,REFERENCES!R:S,2,FALSE),"")</f>
        <v>Nombre</v>
      </c>
      <c r="N2142" s="154">
        <v>28</v>
      </c>
      <c r="O2142" s="75">
        <v>57</v>
      </c>
      <c r="P2142" s="75">
        <v>60</v>
      </c>
      <c r="Q2142" s="75">
        <v>50</v>
      </c>
      <c r="R2142" s="79">
        <v>167</v>
      </c>
      <c r="S2142" s="75">
        <v>28</v>
      </c>
      <c r="T2142" s="162" t="s">
        <v>1040</v>
      </c>
      <c r="U2142" s="162" t="s">
        <v>20</v>
      </c>
      <c r="V2142" s="162" t="s">
        <v>554</v>
      </c>
      <c r="W2142" s="86" t="s">
        <v>1432</v>
      </c>
      <c r="X2142" s="162" t="s">
        <v>1934</v>
      </c>
      <c r="Y2142" s="162" t="s">
        <v>1036</v>
      </c>
      <c r="Z2142" s="162" t="s">
        <v>1069</v>
      </c>
      <c r="AA2142" s="162" t="s">
        <v>1215</v>
      </c>
      <c r="AB2142" s="162" t="str">
        <f>UPPER(LEFT(A2142,3)&amp;YEAR(H2142)&amp;MONTH(H2142)&amp;DAY((H2142))&amp;LEFT(U2142,2)&amp;LEFT(V2142,2)&amp;LEFT(W2142,2))</f>
        <v>SHE20161221SUTO2È</v>
      </c>
      <c r="AC2142" s="162">
        <f>COUNTIF($AB$4:$AB$297,AB2142)</f>
        <v>0</v>
      </c>
      <c r="AD2142" s="162" t="str">
        <f>VLOOKUP(U2142,NIVEAUXADMIN!A:B,2,FALSE)</f>
        <v>HT07</v>
      </c>
      <c r="AE2142" s="162" t="str">
        <f>VLOOKUP(V2142,NIVEAUXADMIN!E:F,2,FALSE)</f>
        <v>HT07712</v>
      </c>
      <c r="AF2142" s="162" t="str">
        <f>VLOOKUP(W2142,NIVEAUXADMIN!I:J,2,FALSE)</f>
        <v>HT07712-02</v>
      </c>
      <c r="AG2142" s="162">
        <f>IF(SUMPRODUCT(($A$4:$A2142=A2142)*($V$4:$V2142=V2142))&gt;1,0,1)</f>
        <v>0</v>
      </c>
    </row>
    <row r="2143" spans="1:33" s="162" customFormat="1" ht="15" customHeight="1">
      <c r="A2143" s="162" t="s">
        <v>115</v>
      </c>
      <c r="B2143" s="162" t="s">
        <v>115</v>
      </c>
      <c r="C2143" s="162" t="s">
        <v>26</v>
      </c>
      <c r="D2143" s="162" t="s">
        <v>2690</v>
      </c>
      <c r="F2143" s="162" t="s">
        <v>16</v>
      </c>
      <c r="G2143" s="162" t="str">
        <f>CHOOSE(MONTH(H2143), "Janvier", "Fevrier", "Mars", "Avril", "Mai", "Juin", "Juillet", "Aout", "Septembre", "Octobre", "Novembre", "Decembre")</f>
        <v>Decembre</v>
      </c>
      <c r="H2143" s="153">
        <v>42725</v>
      </c>
      <c r="I2143" s="84" t="s">
        <v>1051</v>
      </c>
      <c r="J2143" s="162" t="s">
        <v>1052</v>
      </c>
      <c r="K2143" s="162" t="s">
        <v>1061</v>
      </c>
      <c r="L2143" s="72" t="s">
        <v>1212</v>
      </c>
      <c r="M2143" s="80" t="str">
        <f>IFERROR(VLOOKUP(K2143,REFERENCES!R:S,2,FALSE),"")</f>
        <v>Nombre</v>
      </c>
      <c r="N2143" s="154">
        <v>28</v>
      </c>
      <c r="O2143" s="75">
        <v>30</v>
      </c>
      <c r="P2143" s="75">
        <v>28</v>
      </c>
      <c r="Q2143" s="75">
        <v>24</v>
      </c>
      <c r="R2143" s="79">
        <v>82</v>
      </c>
      <c r="S2143" s="75">
        <v>14</v>
      </c>
      <c r="T2143" s="162" t="s">
        <v>1040</v>
      </c>
      <c r="U2143" s="162" t="s">
        <v>20</v>
      </c>
      <c r="V2143" s="162" t="s">
        <v>554</v>
      </c>
      <c r="W2143" s="86" t="s">
        <v>1312</v>
      </c>
      <c r="X2143" s="162" t="s">
        <v>1933</v>
      </c>
      <c r="Y2143" s="162" t="s">
        <v>1036</v>
      </c>
      <c r="Z2143" s="162" t="s">
        <v>1069</v>
      </c>
      <c r="AA2143" s="162" t="s">
        <v>1213</v>
      </c>
      <c r="AB2143" s="162" t="str">
        <f>UPPER(LEFT(A2143,3)&amp;YEAR(H2143)&amp;MONTH(H2143)&amp;DAY((H2143))&amp;LEFT(U2143,2)&amp;LEFT(V2143,2)&amp;LEFT(W2143,2))</f>
        <v>SHE20161221SUTO1È</v>
      </c>
      <c r="AC2143" s="162">
        <f>COUNTIF($AB$4:$AB$297,AB2143)</f>
        <v>0</v>
      </c>
      <c r="AD2143" s="162" t="str">
        <f>VLOOKUP(U2143,NIVEAUXADMIN!A:B,2,FALSE)</f>
        <v>HT07</v>
      </c>
      <c r="AE2143" s="162" t="str">
        <f>VLOOKUP(V2143,NIVEAUXADMIN!E:F,2,FALSE)</f>
        <v>HT07712</v>
      </c>
      <c r="AF2143" s="162" t="str">
        <f>VLOOKUP(W2143,NIVEAUXADMIN!I:J,2,FALSE)</f>
        <v>HT07712-01</v>
      </c>
      <c r="AG2143" s="162">
        <f>IF(SUMPRODUCT(($A$4:$A2143=A2143)*($V$4:$V2143=V2143))&gt;1,0,1)</f>
        <v>0</v>
      </c>
    </row>
    <row r="2144" spans="1:33" s="162" customFormat="1" ht="15" customHeight="1">
      <c r="A2144" s="162" t="s">
        <v>115</v>
      </c>
      <c r="B2144" s="162" t="s">
        <v>115</v>
      </c>
      <c r="C2144" s="162" t="s">
        <v>26</v>
      </c>
      <c r="D2144" s="162" t="s">
        <v>2690</v>
      </c>
      <c r="F2144" s="162" t="s">
        <v>16</v>
      </c>
      <c r="G2144" s="162" t="str">
        <f>CHOOSE(MONTH(H2144), "Janvier", "Fevrier", "Mars", "Avril", "Mai", "Juin", "Juillet", "Aout", "Septembre", "Octobre", "Novembre", "Decembre")</f>
        <v>Decembre</v>
      </c>
      <c r="H2144" s="153">
        <v>42725</v>
      </c>
      <c r="I2144" s="84" t="s">
        <v>1051</v>
      </c>
      <c r="J2144" s="162" t="s">
        <v>1052</v>
      </c>
      <c r="K2144" s="162" t="s">
        <v>1061</v>
      </c>
      <c r="L2144" s="72" t="s">
        <v>1212</v>
      </c>
      <c r="M2144" s="80" t="str">
        <f>IFERROR(VLOOKUP(K2144,REFERENCES!R:S,2,FALSE),"")</f>
        <v>Nombre</v>
      </c>
      <c r="N2144" s="154">
        <v>56</v>
      </c>
      <c r="O2144" s="75">
        <v>57</v>
      </c>
      <c r="P2144" s="75">
        <v>60</v>
      </c>
      <c r="Q2144" s="75">
        <v>50</v>
      </c>
      <c r="R2144" s="79">
        <v>167</v>
      </c>
      <c r="S2144" s="75">
        <v>28</v>
      </c>
      <c r="T2144" s="162" t="s">
        <v>1040</v>
      </c>
      <c r="U2144" s="162" t="s">
        <v>20</v>
      </c>
      <c r="V2144" s="162" t="s">
        <v>554</v>
      </c>
      <c r="W2144" s="86" t="s">
        <v>1432</v>
      </c>
      <c r="X2144" s="162" t="s">
        <v>1934</v>
      </c>
      <c r="Y2144" s="162" t="s">
        <v>1036</v>
      </c>
      <c r="Z2144" s="162" t="s">
        <v>1069</v>
      </c>
      <c r="AA2144" s="162" t="s">
        <v>1213</v>
      </c>
      <c r="AB2144" s="162" t="str">
        <f>UPPER(LEFT(A2144,3)&amp;YEAR(H2144)&amp;MONTH(H2144)&amp;DAY((H2144))&amp;LEFT(U2144,2)&amp;LEFT(V2144,2)&amp;LEFT(W2144,2))</f>
        <v>SHE20161221SUTO2È</v>
      </c>
      <c r="AC2144" s="162">
        <f>COUNTIF($AB$4:$AB$297,AB2144)</f>
        <v>0</v>
      </c>
      <c r="AD2144" s="162" t="str">
        <f>VLOOKUP(U2144,NIVEAUXADMIN!A:B,2,FALSE)</f>
        <v>HT07</v>
      </c>
      <c r="AE2144" s="162" t="str">
        <f>VLOOKUP(V2144,NIVEAUXADMIN!E:F,2,FALSE)</f>
        <v>HT07712</v>
      </c>
      <c r="AF2144" s="162" t="str">
        <f>VLOOKUP(W2144,NIVEAUXADMIN!I:J,2,FALSE)</f>
        <v>HT07712-02</v>
      </c>
      <c r="AG2144" s="162">
        <f>IF(SUMPRODUCT(($A$4:$A2144=A2144)*($V$4:$V2144=V2144))&gt;1,0,1)</f>
        <v>0</v>
      </c>
    </row>
    <row r="2145" spans="1:33" s="162" customFormat="1" ht="15" customHeight="1">
      <c r="A2145" s="162" t="s">
        <v>115</v>
      </c>
      <c r="B2145" s="162" t="s">
        <v>115</v>
      </c>
      <c r="C2145" s="162" t="s">
        <v>26</v>
      </c>
      <c r="D2145" s="162" t="s">
        <v>2690</v>
      </c>
      <c r="F2145" s="162" t="s">
        <v>16</v>
      </c>
      <c r="G2145" s="162" t="str">
        <f>CHOOSE(MONTH(H2145), "Janvier", "Fevrier", "Mars", "Avril", "Mai", "Juin", "Juillet", "Aout", "Septembre", "Octobre", "Novembre", "Decembre")</f>
        <v>Decembre</v>
      </c>
      <c r="H2145" s="153">
        <v>42725</v>
      </c>
      <c r="I2145" s="84" t="s">
        <v>1051</v>
      </c>
      <c r="J2145" s="162" t="s">
        <v>1052</v>
      </c>
      <c r="K2145" s="162" t="s">
        <v>1058</v>
      </c>
      <c r="L2145" s="72" t="s">
        <v>1212</v>
      </c>
      <c r="M2145" s="80" t="str">
        <f>IFERROR(VLOOKUP(K2145,REFERENCES!R:S,2,FALSE),"")</f>
        <v>Nombre</v>
      </c>
      <c r="N2145" s="154">
        <v>28</v>
      </c>
      <c r="O2145" s="75">
        <v>30</v>
      </c>
      <c r="P2145" s="75">
        <v>28</v>
      </c>
      <c r="Q2145" s="75">
        <v>24</v>
      </c>
      <c r="R2145" s="79">
        <v>82</v>
      </c>
      <c r="S2145" s="75">
        <v>14</v>
      </c>
      <c r="T2145" s="162" t="s">
        <v>1040</v>
      </c>
      <c r="U2145" s="162" t="s">
        <v>20</v>
      </c>
      <c r="V2145" s="162" t="s">
        <v>554</v>
      </c>
      <c r="W2145" s="86" t="s">
        <v>1312</v>
      </c>
      <c r="X2145" s="162" t="s">
        <v>1933</v>
      </c>
      <c r="Y2145" s="162" t="s">
        <v>1036</v>
      </c>
      <c r="Z2145" s="162" t="s">
        <v>1069</v>
      </c>
      <c r="AA2145" s="162" t="s">
        <v>1213</v>
      </c>
      <c r="AB2145" s="162" t="str">
        <f>UPPER(LEFT(A2145,3)&amp;YEAR(H2145)&amp;MONTH(H2145)&amp;DAY((H2145))&amp;LEFT(U2145,2)&amp;LEFT(V2145,2)&amp;LEFT(W2145,2))</f>
        <v>SHE20161221SUTO1È</v>
      </c>
      <c r="AC2145" s="162">
        <f>COUNTIF($AB$4:$AB$297,AB2145)</f>
        <v>0</v>
      </c>
      <c r="AD2145" s="162" t="str">
        <f>VLOOKUP(U2145,NIVEAUXADMIN!A:B,2,FALSE)</f>
        <v>HT07</v>
      </c>
      <c r="AE2145" s="162" t="str">
        <f>VLOOKUP(V2145,NIVEAUXADMIN!E:F,2,FALSE)</f>
        <v>HT07712</v>
      </c>
      <c r="AF2145" s="162" t="str">
        <f>VLOOKUP(W2145,NIVEAUXADMIN!I:J,2,FALSE)</f>
        <v>HT07712-01</v>
      </c>
      <c r="AG2145" s="162">
        <f>IF(SUMPRODUCT(($A$4:$A2145=A2145)*($V$4:$V2145=V2145))&gt;1,0,1)</f>
        <v>0</v>
      </c>
    </row>
    <row r="2146" spans="1:33" s="162" customFormat="1" ht="15" customHeight="1">
      <c r="A2146" s="162" t="s">
        <v>115</v>
      </c>
      <c r="B2146" s="162" t="s">
        <v>115</v>
      </c>
      <c r="C2146" s="162" t="s">
        <v>26</v>
      </c>
      <c r="D2146" s="162" t="s">
        <v>2690</v>
      </c>
      <c r="F2146" s="162" t="s">
        <v>16</v>
      </c>
      <c r="G2146" s="162" t="str">
        <f>CHOOSE(MONTH(H2146), "Janvier", "Fevrier", "Mars", "Avril", "Mai", "Juin", "Juillet", "Aout", "Septembre", "Octobre", "Novembre", "Decembre")</f>
        <v>Decembre</v>
      </c>
      <c r="H2146" s="153">
        <v>42725</v>
      </c>
      <c r="I2146" s="84" t="s">
        <v>1051</v>
      </c>
      <c r="J2146" s="162" t="s">
        <v>1052</v>
      </c>
      <c r="K2146" s="162" t="s">
        <v>1058</v>
      </c>
      <c r="L2146" s="72" t="s">
        <v>1212</v>
      </c>
      <c r="M2146" s="80" t="str">
        <f>IFERROR(VLOOKUP(K2146,REFERENCES!R:S,2,FALSE),"")</f>
        <v>Nombre</v>
      </c>
      <c r="N2146" s="154">
        <v>56</v>
      </c>
      <c r="O2146" s="75">
        <v>57</v>
      </c>
      <c r="P2146" s="75">
        <v>60</v>
      </c>
      <c r="Q2146" s="75">
        <v>50</v>
      </c>
      <c r="R2146" s="79">
        <v>167</v>
      </c>
      <c r="S2146" s="75">
        <v>28</v>
      </c>
      <c r="T2146" s="162" t="s">
        <v>1040</v>
      </c>
      <c r="U2146" s="162" t="s">
        <v>20</v>
      </c>
      <c r="V2146" s="162" t="s">
        <v>554</v>
      </c>
      <c r="W2146" s="86" t="s">
        <v>1432</v>
      </c>
      <c r="X2146" s="162" t="s">
        <v>1934</v>
      </c>
      <c r="Y2146" s="162" t="s">
        <v>1036</v>
      </c>
      <c r="Z2146" s="162" t="s">
        <v>1069</v>
      </c>
      <c r="AA2146" s="162" t="s">
        <v>1213</v>
      </c>
      <c r="AB2146" s="162" t="str">
        <f>UPPER(LEFT(A2146,3)&amp;YEAR(H2146)&amp;MONTH(H2146)&amp;DAY((H2146))&amp;LEFT(U2146,2)&amp;LEFT(V2146,2)&amp;LEFT(W2146,2))</f>
        <v>SHE20161221SUTO2È</v>
      </c>
      <c r="AC2146" s="162">
        <f>COUNTIF($AB$4:$AB$297,AB2146)</f>
        <v>0</v>
      </c>
      <c r="AD2146" s="162" t="str">
        <f>VLOOKUP(U2146,NIVEAUXADMIN!A:B,2,FALSE)</f>
        <v>HT07</v>
      </c>
      <c r="AE2146" s="162" t="str">
        <f>VLOOKUP(V2146,NIVEAUXADMIN!E:F,2,FALSE)</f>
        <v>HT07712</v>
      </c>
      <c r="AF2146" s="162" t="str">
        <f>VLOOKUP(W2146,NIVEAUXADMIN!I:J,2,FALSE)</f>
        <v>HT07712-02</v>
      </c>
      <c r="AG2146" s="162">
        <f>IF(SUMPRODUCT(($A$4:$A2146=A2146)*($V$4:$V2146=V2146))&gt;1,0,1)</f>
        <v>0</v>
      </c>
    </row>
    <row r="2147" spans="1:33" s="162" customFormat="1" ht="15" customHeight="1">
      <c r="A2147" s="162" t="s">
        <v>115</v>
      </c>
      <c r="B2147" s="162" t="s">
        <v>115</v>
      </c>
      <c r="C2147" s="162" t="s">
        <v>26</v>
      </c>
      <c r="D2147" s="162" t="s">
        <v>1167</v>
      </c>
      <c r="F2147" s="162" t="s">
        <v>16</v>
      </c>
      <c r="G2147" s="162" t="str">
        <f>CHOOSE(MONTH(H2147), "Janvier", "Fevrier", "Mars", "Avril", "Mai", "Juin", "Juillet", "Aout", "Septembre", "Octobre", "Novembre", "Decembre")</f>
        <v>Janvier</v>
      </c>
      <c r="H2147" s="153">
        <v>42741</v>
      </c>
      <c r="I2147" s="84" t="s">
        <v>1051</v>
      </c>
      <c r="J2147" s="162" t="s">
        <v>1052</v>
      </c>
      <c r="K2147" s="162" t="s">
        <v>1058</v>
      </c>
      <c r="L2147" s="72" t="s">
        <v>1212</v>
      </c>
      <c r="M2147" s="80" t="str">
        <f>IFERROR(VLOOKUP(K2147,REFERENCES!R:S,2,FALSE),"")</f>
        <v>Nombre</v>
      </c>
      <c r="N2147" s="140">
        <v>202</v>
      </c>
      <c r="O2147" s="75">
        <v>346</v>
      </c>
      <c r="P2147" s="75">
        <v>210</v>
      </c>
      <c r="Q2147" s="75">
        <v>265</v>
      </c>
      <c r="R2147" s="79">
        <v>821</v>
      </c>
      <c r="S2147" s="75">
        <v>101</v>
      </c>
      <c r="U2147" s="162" t="s">
        <v>20</v>
      </c>
      <c r="V2147" s="162" t="s">
        <v>21</v>
      </c>
      <c r="W2147" s="86" t="s">
        <v>1311</v>
      </c>
      <c r="X2147" s="162" t="s">
        <v>1928</v>
      </c>
      <c r="Y2147" s="162" t="s">
        <v>1036</v>
      </c>
      <c r="Z2147" s="162" t="s">
        <v>1069</v>
      </c>
      <c r="AA2147" s="162" t="s">
        <v>2538</v>
      </c>
      <c r="AB2147" s="162" t="str">
        <f>UPPER(LEFT(A2147,3)&amp;YEAR(H2147)&amp;MONTH(H2147)&amp;DAY((H2147))&amp;LEFT(U2147,2)&amp;LEFT(V2147,2)&amp;LEFT(W2147,2))</f>
        <v>SHE201716SULE1È</v>
      </c>
      <c r="AC2147" s="162">
        <f>COUNTIF($AB$4:$AB$297,AB2147)</f>
        <v>0</v>
      </c>
      <c r="AD2147" s="162" t="str">
        <f>VLOOKUP(U2147,NIVEAUXADMIN!A:B,2,FALSE)</f>
        <v>HT07</v>
      </c>
      <c r="AE2147" s="162" t="str">
        <f>VLOOKUP(V2147,NIVEAUXADMIN!E:F,2,FALSE)</f>
        <v>HT07711</v>
      </c>
      <c r="AF2147" s="162" t="str">
        <f>VLOOKUP(W2147,NIVEAUXADMIN!I:J,2,FALSE)</f>
        <v>HT07711-01</v>
      </c>
      <c r="AG2147" s="162">
        <f>IF(SUMPRODUCT(($A$4:$A2147=A2147)*($V$4:$V2147=V2147))&gt;1,0,1)</f>
        <v>0</v>
      </c>
    </row>
    <row r="2148" spans="1:33" s="162" customFormat="1" ht="15" customHeight="1">
      <c r="A2148" s="162" t="s">
        <v>115</v>
      </c>
      <c r="B2148" s="162" t="s">
        <v>115</v>
      </c>
      <c r="C2148" s="162" t="s">
        <v>26</v>
      </c>
      <c r="D2148" s="162" t="s">
        <v>1167</v>
      </c>
      <c r="F2148" s="162" t="s">
        <v>16</v>
      </c>
      <c r="G2148" s="162" t="str">
        <f>CHOOSE(MONTH(H2148), "Janvier", "Fevrier", "Mars", "Avril", "Mai", "Juin", "Juillet", "Aout", "Septembre", "Octobre", "Novembre", "Decembre")</f>
        <v>Janvier</v>
      </c>
      <c r="H2148" s="153">
        <v>42741</v>
      </c>
      <c r="I2148" s="84" t="s">
        <v>1051</v>
      </c>
      <c r="J2148" s="162" t="s">
        <v>1052</v>
      </c>
      <c r="K2148" s="162" t="s">
        <v>1061</v>
      </c>
      <c r="L2148" s="72" t="s">
        <v>1212</v>
      </c>
      <c r="M2148" s="80" t="str">
        <f>IFERROR(VLOOKUP(K2148,REFERENCES!R:S,2,FALSE),"")</f>
        <v>Nombre</v>
      </c>
      <c r="N2148" s="140">
        <v>202</v>
      </c>
      <c r="O2148" s="75">
        <v>346</v>
      </c>
      <c r="P2148" s="75">
        <v>210</v>
      </c>
      <c r="Q2148" s="75">
        <v>265</v>
      </c>
      <c r="R2148" s="79">
        <v>821</v>
      </c>
      <c r="S2148" s="75">
        <v>101</v>
      </c>
      <c r="U2148" s="162" t="s">
        <v>20</v>
      </c>
      <c r="V2148" s="162" t="s">
        <v>21</v>
      </c>
      <c r="W2148" s="86" t="s">
        <v>1311</v>
      </c>
      <c r="X2148" s="162" t="s">
        <v>1928</v>
      </c>
      <c r="Y2148" s="162" t="s">
        <v>1036</v>
      </c>
      <c r="Z2148" s="162" t="s">
        <v>1069</v>
      </c>
      <c r="AA2148" s="162" t="s">
        <v>2538</v>
      </c>
      <c r="AB2148" s="162" t="str">
        <f>UPPER(LEFT(A2148,3)&amp;YEAR(H2148)&amp;MONTH(H2148)&amp;DAY((H2148))&amp;LEFT(U2148,2)&amp;LEFT(V2148,2)&amp;LEFT(W2148,2))</f>
        <v>SHE201716SULE1È</v>
      </c>
      <c r="AC2148" s="162">
        <f>COUNTIF($AB$4:$AB$297,AB2148)</f>
        <v>0</v>
      </c>
      <c r="AD2148" s="162" t="str">
        <f>VLOOKUP(U2148,NIVEAUXADMIN!A:B,2,FALSE)</f>
        <v>HT07</v>
      </c>
      <c r="AE2148" s="162" t="str">
        <f>VLOOKUP(V2148,NIVEAUXADMIN!E:F,2,FALSE)</f>
        <v>HT07711</v>
      </c>
      <c r="AF2148" s="162" t="str">
        <f>VLOOKUP(W2148,NIVEAUXADMIN!I:J,2,FALSE)</f>
        <v>HT07711-01</v>
      </c>
      <c r="AG2148" s="162">
        <f>IF(SUMPRODUCT(($A$4:$A2148=A2148)*($V$4:$V2148=V2148))&gt;1,0,1)</f>
        <v>0</v>
      </c>
    </row>
    <row r="2149" spans="1:33" s="162" customFormat="1" ht="15" customHeight="1">
      <c r="A2149" s="162" t="s">
        <v>115</v>
      </c>
      <c r="B2149" s="162" t="s">
        <v>115</v>
      </c>
      <c r="C2149" s="162" t="s">
        <v>26</v>
      </c>
      <c r="D2149" s="162" t="s">
        <v>1167</v>
      </c>
      <c r="F2149" s="162" t="s">
        <v>16</v>
      </c>
      <c r="G2149" s="162" t="str">
        <f>CHOOSE(MONTH(H2149), "Janvier", "Fevrier", "Mars", "Avril", "Mai", "Juin", "Juillet", "Aout", "Septembre", "Octobre", "Novembre", "Decembre")</f>
        <v>Janvier</v>
      </c>
      <c r="H2149" s="153">
        <v>42741</v>
      </c>
      <c r="I2149" s="84" t="s">
        <v>1051</v>
      </c>
      <c r="J2149" s="162" t="s">
        <v>1052</v>
      </c>
      <c r="K2149" s="162" t="s">
        <v>1056</v>
      </c>
      <c r="L2149" s="72" t="s">
        <v>1214</v>
      </c>
      <c r="M2149" s="80" t="str">
        <f>IFERROR(VLOOKUP(K2149,REFERENCES!R:S,2,FALSE),"")</f>
        <v>Nombre</v>
      </c>
      <c r="N2149" s="140">
        <v>101</v>
      </c>
      <c r="O2149" s="75">
        <v>346</v>
      </c>
      <c r="P2149" s="75">
        <v>210</v>
      </c>
      <c r="Q2149" s="75">
        <v>265</v>
      </c>
      <c r="R2149" s="79">
        <v>821</v>
      </c>
      <c r="S2149" s="75">
        <v>101</v>
      </c>
      <c r="U2149" s="162" t="s">
        <v>20</v>
      </c>
      <c r="V2149" s="162" t="s">
        <v>21</v>
      </c>
      <c r="W2149" s="86" t="s">
        <v>1311</v>
      </c>
      <c r="X2149" s="162" t="s">
        <v>1928</v>
      </c>
      <c r="Y2149" s="162" t="s">
        <v>1036</v>
      </c>
      <c r="Z2149" s="162" t="s">
        <v>1069</v>
      </c>
      <c r="AA2149" s="162" t="s">
        <v>2538</v>
      </c>
      <c r="AB2149" s="162" t="str">
        <f>UPPER(LEFT(A2149,3)&amp;YEAR(H2149)&amp;MONTH(H2149)&amp;DAY((H2149))&amp;LEFT(U2149,2)&amp;LEFT(V2149,2)&amp;LEFT(W2149,2))</f>
        <v>SHE201716SULE1È</v>
      </c>
      <c r="AC2149" s="162">
        <f>COUNTIF($AB$4:$AB$297,AB2149)</f>
        <v>0</v>
      </c>
      <c r="AD2149" s="162" t="str">
        <f>VLOOKUP(U2149,NIVEAUXADMIN!A:B,2,FALSE)</f>
        <v>HT07</v>
      </c>
      <c r="AE2149" s="162" t="str">
        <f>VLOOKUP(V2149,NIVEAUXADMIN!E:F,2,FALSE)</f>
        <v>HT07711</v>
      </c>
      <c r="AF2149" s="162" t="str">
        <f>VLOOKUP(W2149,NIVEAUXADMIN!I:J,2,FALSE)</f>
        <v>HT07711-01</v>
      </c>
      <c r="AG2149" s="162">
        <f>IF(SUMPRODUCT(($A$4:$A2149=A2149)*($V$4:$V2149=V2149))&gt;1,0,1)</f>
        <v>0</v>
      </c>
    </row>
    <row r="2150" spans="1:33" s="162" customFormat="1" ht="15" customHeight="1">
      <c r="A2150" s="162" t="s">
        <v>115</v>
      </c>
      <c r="B2150" s="162" t="s">
        <v>115</v>
      </c>
      <c r="C2150" s="162" t="s">
        <v>26</v>
      </c>
      <c r="D2150" s="162" t="s">
        <v>1167</v>
      </c>
      <c r="F2150" s="162" t="s">
        <v>16</v>
      </c>
      <c r="G2150" s="162" t="str">
        <f>CHOOSE(MONTH(H2150), "Janvier", "Fevrier", "Mars", "Avril", "Mai", "Juin", "Juillet", "Aout", "Septembre", "Octobre", "Novembre", "Decembre")</f>
        <v>Janvier</v>
      </c>
      <c r="H2150" s="153">
        <v>42741</v>
      </c>
      <c r="I2150" s="84" t="s">
        <v>1051</v>
      </c>
      <c r="J2150" s="162" t="s">
        <v>1052</v>
      </c>
      <c r="K2150" s="162" t="s">
        <v>1059</v>
      </c>
      <c r="L2150" s="72" t="s">
        <v>1214</v>
      </c>
      <c r="M2150" s="80" t="str">
        <f>IFERROR(VLOOKUP(K2150,REFERENCES!R:S,2,FALSE),"")</f>
        <v>Nombre</v>
      </c>
      <c r="N2150" s="140">
        <v>101</v>
      </c>
      <c r="O2150" s="75">
        <v>346</v>
      </c>
      <c r="P2150" s="75">
        <v>210</v>
      </c>
      <c r="Q2150" s="75">
        <v>265</v>
      </c>
      <c r="R2150" s="79">
        <v>821</v>
      </c>
      <c r="S2150" s="75">
        <v>101</v>
      </c>
      <c r="U2150" s="162" t="s">
        <v>20</v>
      </c>
      <c r="V2150" s="162" t="s">
        <v>21</v>
      </c>
      <c r="W2150" s="86" t="s">
        <v>1311</v>
      </c>
      <c r="X2150" s="162" t="s">
        <v>1928</v>
      </c>
      <c r="Y2150" s="162" t="s">
        <v>1036</v>
      </c>
      <c r="Z2150" s="162" t="s">
        <v>1069</v>
      </c>
      <c r="AA2150" s="162" t="s">
        <v>2538</v>
      </c>
      <c r="AB2150" s="162" t="str">
        <f>UPPER(LEFT(A2150,3)&amp;YEAR(H2150)&amp;MONTH(H2150)&amp;DAY((H2150))&amp;LEFT(U2150,2)&amp;LEFT(V2150,2)&amp;LEFT(W2150,2))</f>
        <v>SHE201716SULE1È</v>
      </c>
      <c r="AC2150" s="162">
        <f>COUNTIF($AB$4:$AB$297,AB2150)</f>
        <v>0</v>
      </c>
      <c r="AD2150" s="162" t="str">
        <f>VLOOKUP(U2150,NIVEAUXADMIN!A:B,2,FALSE)</f>
        <v>HT07</v>
      </c>
      <c r="AE2150" s="162" t="str">
        <f>VLOOKUP(V2150,NIVEAUXADMIN!E:F,2,FALSE)</f>
        <v>HT07711</v>
      </c>
      <c r="AF2150" s="162" t="str">
        <f>VLOOKUP(W2150,NIVEAUXADMIN!I:J,2,FALSE)</f>
        <v>HT07711-01</v>
      </c>
      <c r="AG2150" s="162">
        <f>IF(SUMPRODUCT(($A$4:$A2150=A2150)*($V$4:$V2150=V2150))&gt;1,0,1)</f>
        <v>0</v>
      </c>
    </row>
    <row r="2151" spans="1:33" s="162" customFormat="1" ht="15" customHeight="1">
      <c r="A2151" s="162" t="s">
        <v>115</v>
      </c>
      <c r="B2151" s="162" t="s">
        <v>115</v>
      </c>
      <c r="C2151" s="162" t="s">
        <v>26</v>
      </c>
      <c r="D2151" s="162" t="s">
        <v>1167</v>
      </c>
      <c r="F2151" s="162" t="s">
        <v>32</v>
      </c>
      <c r="G2151" s="162" t="str">
        <f>CHOOSE(MONTH(H2151), "Janvier", "Fevrier", "Mars", "Avril", "Mai", "Juin", "Juillet", "Aout", "Septembre", "Octobre", "Novembre", "Decembre")</f>
        <v>Janvier</v>
      </c>
      <c r="H2151" s="153">
        <v>42755</v>
      </c>
      <c r="I2151" s="84" t="s">
        <v>1051</v>
      </c>
      <c r="J2151" s="162" t="s">
        <v>1052</v>
      </c>
      <c r="K2151" s="162" t="s">
        <v>1058</v>
      </c>
      <c r="L2151" s="72" t="s">
        <v>1212</v>
      </c>
      <c r="M2151" s="80" t="str">
        <f>IFERROR(VLOOKUP(K2151,REFERENCES!R:S,2,FALSE),"")</f>
        <v>Nombre</v>
      </c>
      <c r="N2151" s="140">
        <v>400</v>
      </c>
      <c r="O2151" s="75"/>
      <c r="P2151" s="75"/>
      <c r="Q2151" s="75"/>
      <c r="R2151" s="79" t="s">
        <v>1875</v>
      </c>
      <c r="S2151" s="75">
        <v>200</v>
      </c>
      <c r="T2151" s="162" t="s">
        <v>1040</v>
      </c>
      <c r="U2151" s="162" t="s">
        <v>20</v>
      </c>
      <c r="W2151" s="86"/>
      <c r="X2151" s="162" t="s">
        <v>1930</v>
      </c>
      <c r="Z2151" s="162" t="s">
        <v>1069</v>
      </c>
      <c r="AA2151" s="162" t="s">
        <v>2551</v>
      </c>
      <c r="AB2151" s="162" t="str">
        <f>UPPER(LEFT(A2151,3)&amp;YEAR(H2151)&amp;MONTH(H2151)&amp;DAY((H2151))&amp;LEFT(U2151,2)&amp;LEFT(V2151,2)&amp;LEFT(W2151,2))</f>
        <v>SHE2017120SU</v>
      </c>
      <c r="AC2151" s="162">
        <f>COUNTIF($AB$4:$AB$297,AB2151)</f>
        <v>0</v>
      </c>
      <c r="AD2151" s="162" t="str">
        <f>VLOOKUP(U2151,NIVEAUXADMIN!A:B,2,FALSE)</f>
        <v>HT07</v>
      </c>
      <c r="AE2151" s="162" t="e">
        <f>VLOOKUP(V2151,NIVEAUXADMIN!E:F,2,FALSE)</f>
        <v>#N/A</v>
      </c>
      <c r="AF2151" s="162" t="e">
        <f>VLOOKUP(W2151,NIVEAUXADMIN!I:J,2,FALSE)</f>
        <v>#N/A</v>
      </c>
      <c r="AG2151" s="162">
        <f>IF(SUMPRODUCT(($A$4:$A2151=A2151)*($V$4:$V2151=V2151))&gt;1,0,1)</f>
        <v>1</v>
      </c>
    </row>
    <row r="2152" spans="1:33" s="162" customFormat="1" ht="15" customHeight="1">
      <c r="A2152" s="162" t="s">
        <v>115</v>
      </c>
      <c r="B2152" s="162" t="s">
        <v>115</v>
      </c>
      <c r="C2152" s="162" t="s">
        <v>26</v>
      </c>
      <c r="D2152" s="162" t="s">
        <v>1167</v>
      </c>
      <c r="F2152" s="162" t="s">
        <v>32</v>
      </c>
      <c r="G2152" s="162" t="str">
        <f>CHOOSE(MONTH(H2152), "Janvier", "Fevrier", "Mars", "Avril", "Mai", "Juin", "Juillet", "Aout", "Septembre", "Octobre", "Novembre", "Decembre")</f>
        <v>Janvier</v>
      </c>
      <c r="H2152" s="153">
        <v>42755</v>
      </c>
      <c r="I2152" s="84" t="s">
        <v>1051</v>
      </c>
      <c r="J2152" s="162" t="s">
        <v>1052</v>
      </c>
      <c r="K2152" s="162" t="s">
        <v>1061</v>
      </c>
      <c r="L2152" s="72" t="s">
        <v>1212</v>
      </c>
      <c r="M2152" s="80" t="str">
        <f>IFERROR(VLOOKUP(K2152,REFERENCES!R:S,2,FALSE),"")</f>
        <v>Nombre</v>
      </c>
      <c r="N2152" s="140">
        <v>200</v>
      </c>
      <c r="O2152" s="75"/>
      <c r="P2152" s="75"/>
      <c r="Q2152" s="75"/>
      <c r="R2152" s="79" t="s">
        <v>1875</v>
      </c>
      <c r="S2152" s="75">
        <v>200</v>
      </c>
      <c r="T2152" s="162" t="s">
        <v>1040</v>
      </c>
      <c r="U2152" s="162" t="s">
        <v>20</v>
      </c>
      <c r="W2152" s="86"/>
      <c r="X2152" s="162" t="s">
        <v>1930</v>
      </c>
      <c r="Z2152" s="162" t="s">
        <v>1069</v>
      </c>
      <c r="AA2152" s="162" t="s">
        <v>2551</v>
      </c>
      <c r="AB2152" s="162" t="str">
        <f>UPPER(LEFT(A2152,3)&amp;YEAR(H2152)&amp;MONTH(H2152)&amp;DAY((H2152))&amp;LEFT(U2152,2)&amp;LEFT(V2152,2)&amp;LEFT(W2152,2))</f>
        <v>SHE2017120SU</v>
      </c>
      <c r="AC2152" s="162">
        <f>COUNTIF($AB$4:$AB$297,AB2152)</f>
        <v>0</v>
      </c>
      <c r="AD2152" s="162" t="str">
        <f>VLOOKUP(U2152,NIVEAUXADMIN!A:B,2,FALSE)</f>
        <v>HT07</v>
      </c>
      <c r="AE2152" s="162" t="e">
        <f>VLOOKUP(V2152,NIVEAUXADMIN!E:F,2,FALSE)</f>
        <v>#N/A</v>
      </c>
      <c r="AF2152" s="162" t="e">
        <f>VLOOKUP(W2152,NIVEAUXADMIN!I:J,2,FALSE)</f>
        <v>#N/A</v>
      </c>
      <c r="AG2152" s="162">
        <f>IF(SUMPRODUCT(($A$4:$A2152=A2152)*($V$4:$V2152=V2152))&gt;1,0,1)</f>
        <v>0</v>
      </c>
    </row>
    <row r="2153" spans="1:33" s="162" customFormat="1" ht="15" customHeight="1">
      <c r="A2153" s="162" t="s">
        <v>115</v>
      </c>
      <c r="B2153" s="162" t="s">
        <v>115</v>
      </c>
      <c r="C2153" s="162" t="s">
        <v>26</v>
      </c>
      <c r="D2153" s="162" t="s">
        <v>1167</v>
      </c>
      <c r="F2153" s="162" t="s">
        <v>32</v>
      </c>
      <c r="G2153" s="162" t="str">
        <f>CHOOSE(MONTH(H2153), "Janvier", "Fevrier", "Mars", "Avril", "Mai", "Juin", "Juillet", "Aout", "Septembre", "Octobre", "Novembre", "Decembre")</f>
        <v>Janvier</v>
      </c>
      <c r="H2153" s="153">
        <v>42755</v>
      </c>
      <c r="I2153" s="84" t="s">
        <v>1051</v>
      </c>
      <c r="J2153" s="162" t="s">
        <v>1052</v>
      </c>
      <c r="K2153" s="162" t="s">
        <v>1056</v>
      </c>
      <c r="L2153" s="72" t="s">
        <v>1214</v>
      </c>
      <c r="M2153" s="80" t="str">
        <f>IFERROR(VLOOKUP(K2153,REFERENCES!R:S,2,FALSE),"")</f>
        <v>Nombre</v>
      </c>
      <c r="N2153" s="140">
        <v>200</v>
      </c>
      <c r="O2153" s="75"/>
      <c r="P2153" s="75"/>
      <c r="Q2153" s="75"/>
      <c r="R2153" s="79" t="s">
        <v>1875</v>
      </c>
      <c r="S2153" s="75">
        <v>200</v>
      </c>
      <c r="T2153" s="162" t="s">
        <v>1040</v>
      </c>
      <c r="U2153" s="162" t="s">
        <v>20</v>
      </c>
      <c r="W2153" s="86"/>
      <c r="X2153" s="162" t="s">
        <v>1930</v>
      </c>
      <c r="Z2153" s="162" t="s">
        <v>1069</v>
      </c>
      <c r="AA2153" s="162" t="s">
        <v>2551</v>
      </c>
      <c r="AB2153" s="162" t="str">
        <f>UPPER(LEFT(A2153,3)&amp;YEAR(H2153)&amp;MONTH(H2153)&amp;DAY((H2153))&amp;LEFT(U2153,2)&amp;LEFT(V2153,2)&amp;LEFT(W2153,2))</f>
        <v>SHE2017120SU</v>
      </c>
      <c r="AC2153" s="162">
        <f>COUNTIF($AB$4:$AB$297,AB2153)</f>
        <v>0</v>
      </c>
      <c r="AD2153" s="162" t="str">
        <f>VLOOKUP(U2153,NIVEAUXADMIN!A:B,2,FALSE)</f>
        <v>HT07</v>
      </c>
      <c r="AE2153" s="162" t="e">
        <f>VLOOKUP(V2153,NIVEAUXADMIN!E:F,2,FALSE)</f>
        <v>#N/A</v>
      </c>
      <c r="AF2153" s="162" t="e">
        <f>VLOOKUP(W2153,NIVEAUXADMIN!I:J,2,FALSE)</f>
        <v>#N/A</v>
      </c>
      <c r="AG2153" s="162">
        <f>IF(SUMPRODUCT(($A$4:$A2153=A2153)*($V$4:$V2153=V2153))&gt;1,0,1)</f>
        <v>0</v>
      </c>
    </row>
    <row r="2154" spans="1:33" s="162" customFormat="1" ht="15" customHeight="1">
      <c r="A2154" s="162" t="s">
        <v>115</v>
      </c>
      <c r="B2154" s="162" t="s">
        <v>115</v>
      </c>
      <c r="C2154" s="162" t="s">
        <v>26</v>
      </c>
      <c r="D2154" s="162" t="s">
        <v>1167</v>
      </c>
      <c r="F2154" s="162" t="s">
        <v>32</v>
      </c>
      <c r="G2154" s="162" t="str">
        <f>CHOOSE(MONTH(H2154), "Janvier", "Fevrier", "Mars", "Avril", "Mai", "Juin", "Juillet", "Aout", "Septembre", "Octobre", "Novembre", "Decembre")</f>
        <v>Janvier</v>
      </c>
      <c r="H2154" s="153">
        <v>42755</v>
      </c>
      <c r="I2154" s="84" t="s">
        <v>1051</v>
      </c>
      <c r="J2154" s="162" t="s">
        <v>1052</v>
      </c>
      <c r="K2154" s="162" t="s">
        <v>1059</v>
      </c>
      <c r="L2154" s="72" t="s">
        <v>1214</v>
      </c>
      <c r="M2154" s="80" t="str">
        <f>IFERROR(VLOOKUP(K2154,REFERENCES!R:S,2,FALSE),"")</f>
        <v>Nombre</v>
      </c>
      <c r="N2154" s="140">
        <v>200</v>
      </c>
      <c r="O2154" s="75"/>
      <c r="P2154" s="75"/>
      <c r="Q2154" s="75"/>
      <c r="R2154" s="79" t="s">
        <v>1875</v>
      </c>
      <c r="S2154" s="75">
        <v>200</v>
      </c>
      <c r="T2154" s="162" t="s">
        <v>1040</v>
      </c>
      <c r="U2154" s="162" t="s">
        <v>20</v>
      </c>
      <c r="W2154" s="86"/>
      <c r="X2154" s="162" t="s">
        <v>1930</v>
      </c>
      <c r="Z2154" s="162" t="s">
        <v>1069</v>
      </c>
      <c r="AA2154" s="162" t="s">
        <v>2552</v>
      </c>
      <c r="AB2154" s="162" t="str">
        <f>UPPER(LEFT(A2154,3)&amp;YEAR(H2154)&amp;MONTH(H2154)&amp;DAY((H2154))&amp;LEFT(U2154,2)&amp;LEFT(V2154,2)&amp;LEFT(W2154,2))</f>
        <v>SHE2017120SU</v>
      </c>
      <c r="AC2154" s="162">
        <f>COUNTIF($AB$4:$AB$297,AB2154)</f>
        <v>0</v>
      </c>
      <c r="AD2154" s="162" t="str">
        <f>VLOOKUP(U2154,NIVEAUXADMIN!A:B,2,FALSE)</f>
        <v>HT07</v>
      </c>
      <c r="AE2154" s="162" t="e">
        <f>VLOOKUP(V2154,NIVEAUXADMIN!E:F,2,FALSE)</f>
        <v>#N/A</v>
      </c>
      <c r="AF2154" s="162" t="e">
        <f>VLOOKUP(W2154,NIVEAUXADMIN!I:J,2,FALSE)</f>
        <v>#N/A</v>
      </c>
      <c r="AG2154" s="162">
        <f>IF(SUMPRODUCT(($A$4:$A2154=A2154)*($V$4:$V2154=V2154))&gt;1,0,1)</f>
        <v>0</v>
      </c>
    </row>
    <row r="2155" spans="1:33" s="162" customFormat="1" ht="15" customHeight="1">
      <c r="A2155" s="162" t="s">
        <v>2717</v>
      </c>
      <c r="B2155" s="162" t="s">
        <v>2718</v>
      </c>
      <c r="C2155" s="162" t="s">
        <v>34</v>
      </c>
      <c r="F2155" s="162" t="s">
        <v>16</v>
      </c>
      <c r="G2155" s="162" t="str">
        <f>CHOOSE(MONTH(H2155), "Janvier", "Fevrier", "Mars", "Avril", "Mai", "Juin", "Juillet", "Aout", "Septembre", "Octobre", "Novembre", "Decembre")</f>
        <v>Janvier</v>
      </c>
      <c r="H2155" s="153">
        <v>42752</v>
      </c>
      <c r="I2155" s="84" t="s">
        <v>1049</v>
      </c>
      <c r="J2155" s="162" t="s">
        <v>1053</v>
      </c>
      <c r="K2155" s="162" t="s">
        <v>1048</v>
      </c>
      <c r="L2155" s="72"/>
      <c r="M2155" s="80" t="str">
        <f>IFERROR(VLOOKUP(K2155,REFERENCES!R:S,2,FALSE),"")</f>
        <v>Nombre</v>
      </c>
      <c r="N2155" s="75">
        <v>1000</v>
      </c>
      <c r="O2155" s="75"/>
      <c r="P2155" s="75">
        <v>600</v>
      </c>
      <c r="Q2155" s="75">
        <v>400</v>
      </c>
      <c r="R2155" s="79"/>
      <c r="S2155" s="75">
        <v>1000</v>
      </c>
      <c r="U2155" s="162" t="s">
        <v>20</v>
      </c>
      <c r="V2155" s="162" t="s">
        <v>21</v>
      </c>
      <c r="W2155" s="86" t="s">
        <v>1577</v>
      </c>
      <c r="X2155" s="162" t="s">
        <v>2559</v>
      </c>
      <c r="AB2155" s="162" t="str">
        <f>UPPER(LEFT(A2155,3)&amp;YEAR(H2155)&amp;MONTH(H2155)&amp;DAY((H2155))&amp;LEFT(U2155,2)&amp;LEFT(V2155,2)&amp;LEFT(W2155,2))</f>
        <v>SMA2017117SULE3È</v>
      </c>
      <c r="AC2155" s="162">
        <f>COUNTIF($AB$4:$AB$297,AB2155)</f>
        <v>0</v>
      </c>
      <c r="AD2155" s="162" t="str">
        <f>VLOOKUP(U2155,NIVEAUXADMIN!A:B,2,FALSE)</f>
        <v>HT07</v>
      </c>
      <c r="AE2155" s="162" t="str">
        <f>VLOOKUP(V2155,NIVEAUXADMIN!E:F,2,FALSE)</f>
        <v>HT07711</v>
      </c>
      <c r="AF2155" s="162" t="str">
        <f>VLOOKUP(W2155,NIVEAUXADMIN!I:J,2,FALSE)</f>
        <v>HT07711-03</v>
      </c>
      <c r="AG2155" s="162">
        <f>IF(SUMPRODUCT(($A$4:$A2155=A2155)*($V$4:$V2155=V2155))&gt;1,0,1)</f>
        <v>1</v>
      </c>
    </row>
    <row r="2156" spans="1:33" s="162" customFormat="1" ht="15" customHeight="1">
      <c r="A2156" s="162" t="s">
        <v>2717</v>
      </c>
      <c r="B2156" s="162" t="s">
        <v>2718</v>
      </c>
      <c r="C2156" s="162" t="s">
        <v>34</v>
      </c>
      <c r="F2156" s="162" t="s">
        <v>16</v>
      </c>
      <c r="G2156" s="162" t="str">
        <f>CHOOSE(MONTH(H2156), "Janvier", "Fevrier", "Mars", "Avril", "Mai", "Juin", "Juillet", "Aout", "Septembre", "Octobre", "Novembre", "Decembre")</f>
        <v>Janvier</v>
      </c>
      <c r="H2156" s="153">
        <v>42752</v>
      </c>
      <c r="I2156" s="84" t="s">
        <v>1051</v>
      </c>
      <c r="J2156" s="162" t="s">
        <v>1052</v>
      </c>
      <c r="K2156" s="162" t="s">
        <v>1054</v>
      </c>
      <c r="L2156" s="72"/>
      <c r="M2156" s="80" t="str">
        <f>IFERROR(VLOOKUP(K2156,REFERENCES!R:S,2,FALSE),"")</f>
        <v>Nombre</v>
      </c>
      <c r="N2156" s="75">
        <v>1000</v>
      </c>
      <c r="O2156" s="75"/>
      <c r="P2156" s="75">
        <v>600</v>
      </c>
      <c r="Q2156" s="75">
        <v>400</v>
      </c>
      <c r="R2156" s="79"/>
      <c r="S2156" s="75">
        <v>1000</v>
      </c>
      <c r="U2156" s="162" t="s">
        <v>20</v>
      </c>
      <c r="V2156" s="162" t="s">
        <v>21</v>
      </c>
      <c r="W2156" s="86" t="s">
        <v>1577</v>
      </c>
      <c r="X2156" s="162" t="s">
        <v>2559</v>
      </c>
      <c r="AB2156" s="162" t="str">
        <f>UPPER(LEFT(A2156,3)&amp;YEAR(H2156)&amp;MONTH(H2156)&amp;DAY((H2156))&amp;LEFT(U2156,2)&amp;LEFT(V2156,2)&amp;LEFT(W2156,2))</f>
        <v>SMA2017117SULE3È</v>
      </c>
      <c r="AC2156" s="162">
        <f>COUNTIF($AB$4:$AB$297,AB2156)</f>
        <v>0</v>
      </c>
      <c r="AD2156" s="162" t="str">
        <f>VLOOKUP(U2156,NIVEAUXADMIN!A:B,2,FALSE)</f>
        <v>HT07</v>
      </c>
      <c r="AE2156" s="162" t="str">
        <f>VLOOKUP(V2156,NIVEAUXADMIN!E:F,2,FALSE)</f>
        <v>HT07711</v>
      </c>
      <c r="AF2156" s="162" t="str">
        <f>VLOOKUP(W2156,NIVEAUXADMIN!I:J,2,FALSE)</f>
        <v>HT07711-03</v>
      </c>
      <c r="AG2156" s="162">
        <f>IF(SUMPRODUCT(($A$4:$A2156=A2156)*($V$4:$V2156=V2156))&gt;1,0,1)</f>
        <v>0</v>
      </c>
    </row>
    <row r="2157" spans="1:33" s="162" customFormat="1" ht="15" customHeight="1">
      <c r="A2157" s="162" t="s">
        <v>2717</v>
      </c>
      <c r="B2157" s="162" t="s">
        <v>2718</v>
      </c>
      <c r="C2157" s="162" t="s">
        <v>34</v>
      </c>
      <c r="F2157" s="162" t="s">
        <v>16</v>
      </c>
      <c r="G2157" s="162" t="str">
        <f>CHOOSE(MONTH(H2157), "Janvier", "Fevrier", "Mars", "Avril", "Mai", "Juin", "Juillet", "Aout", "Septembre", "Octobre", "Novembre", "Decembre")</f>
        <v>Janvier</v>
      </c>
      <c r="H2157" s="153">
        <v>42752</v>
      </c>
      <c r="I2157" s="84" t="s">
        <v>1051</v>
      </c>
      <c r="J2157" s="162" t="s">
        <v>1052</v>
      </c>
      <c r="K2157" s="162" t="s">
        <v>1062</v>
      </c>
      <c r="L2157" s="72"/>
      <c r="M2157" s="80" t="str">
        <f>IFERROR(VLOOKUP(K2157,REFERENCES!R:S,2,FALSE),"")</f>
        <v>Nombre</v>
      </c>
      <c r="N2157" s="75">
        <v>1000</v>
      </c>
      <c r="O2157" s="75"/>
      <c r="P2157" s="75">
        <v>600</v>
      </c>
      <c r="Q2157" s="75">
        <v>400</v>
      </c>
      <c r="R2157" s="79"/>
      <c r="S2157" s="75">
        <v>1000</v>
      </c>
      <c r="U2157" s="162" t="s">
        <v>20</v>
      </c>
      <c r="V2157" s="162" t="s">
        <v>21</v>
      </c>
      <c r="W2157" s="86" t="s">
        <v>1577</v>
      </c>
      <c r="X2157" s="162" t="s">
        <v>2559</v>
      </c>
      <c r="AB2157" s="162" t="str">
        <f>UPPER(LEFT(A2157,3)&amp;YEAR(H2157)&amp;MONTH(H2157)&amp;DAY((H2157))&amp;LEFT(U2157,2)&amp;LEFT(V2157,2)&amp;LEFT(W2157,2))</f>
        <v>SMA2017117SULE3È</v>
      </c>
      <c r="AC2157" s="162">
        <f>COUNTIF($AB$4:$AB$297,AB2157)</f>
        <v>0</v>
      </c>
      <c r="AD2157" s="162" t="str">
        <f>VLOOKUP(U2157,NIVEAUXADMIN!A:B,2,FALSE)</f>
        <v>HT07</v>
      </c>
      <c r="AE2157" s="162" t="str">
        <f>VLOOKUP(V2157,NIVEAUXADMIN!E:F,2,FALSE)</f>
        <v>HT07711</v>
      </c>
      <c r="AF2157" s="162" t="str">
        <f>VLOOKUP(W2157,NIVEAUXADMIN!I:J,2,FALSE)</f>
        <v>HT07711-03</v>
      </c>
      <c r="AG2157" s="162">
        <f>IF(SUMPRODUCT(($A$4:$A2157=A2157)*($V$4:$V2157=V2157))&gt;1,0,1)</f>
        <v>0</v>
      </c>
    </row>
    <row r="2158" spans="1:33" s="162" customFormat="1" ht="15" customHeight="1">
      <c r="A2158" s="162" t="s">
        <v>2717</v>
      </c>
      <c r="B2158" s="162" t="s">
        <v>2718</v>
      </c>
      <c r="C2158" s="162" t="s">
        <v>34</v>
      </c>
      <c r="F2158" s="162" t="s">
        <v>16</v>
      </c>
      <c r="G2158" s="162" t="str">
        <f>CHOOSE(MONTH(H2158), "Janvier", "Fevrier", "Mars", "Avril", "Mai", "Juin", "Juillet", "Aout", "Septembre", "Octobre", "Novembre", "Decembre")</f>
        <v>Janvier</v>
      </c>
      <c r="H2158" s="153">
        <v>42752</v>
      </c>
      <c r="I2158" s="84" t="s">
        <v>1049</v>
      </c>
      <c r="J2158" s="162" t="s">
        <v>1053</v>
      </c>
      <c r="K2158" s="162" t="s">
        <v>1048</v>
      </c>
      <c r="L2158" s="72"/>
      <c r="M2158" s="80" t="str">
        <f>IFERROR(VLOOKUP(K2158,REFERENCES!R:S,2,FALSE),"")</f>
        <v>Nombre</v>
      </c>
      <c r="N2158" s="75">
        <v>2000</v>
      </c>
      <c r="O2158" s="75"/>
      <c r="P2158" s="75">
        <v>1100</v>
      </c>
      <c r="Q2158" s="75">
        <v>900</v>
      </c>
      <c r="R2158" s="79"/>
      <c r="S2158" s="75">
        <v>2000</v>
      </c>
      <c r="U2158" s="162" t="s">
        <v>20</v>
      </c>
      <c r="V2158" s="162" t="s">
        <v>21</v>
      </c>
      <c r="W2158" s="86" t="s">
        <v>1577</v>
      </c>
      <c r="X2158" s="162" t="s">
        <v>2560</v>
      </c>
      <c r="AB2158" s="162" t="str">
        <f>UPPER(LEFT(A2158,3)&amp;YEAR(H2158)&amp;MONTH(H2158)&amp;DAY((H2158))&amp;LEFT(U2158,2)&amp;LEFT(V2158,2)&amp;LEFT(W2158,2))</f>
        <v>SMA2017117SULE3È</v>
      </c>
      <c r="AC2158" s="162">
        <f>COUNTIF($AB$4:$AB$297,AB2158)</f>
        <v>0</v>
      </c>
      <c r="AD2158" s="162" t="str">
        <f>VLOOKUP(U2158,NIVEAUXADMIN!A:B,2,FALSE)</f>
        <v>HT07</v>
      </c>
      <c r="AE2158" s="162" t="str">
        <f>VLOOKUP(V2158,NIVEAUXADMIN!E:F,2,FALSE)</f>
        <v>HT07711</v>
      </c>
      <c r="AF2158" s="162" t="str">
        <f>VLOOKUP(W2158,NIVEAUXADMIN!I:J,2,FALSE)</f>
        <v>HT07711-03</v>
      </c>
      <c r="AG2158" s="162">
        <f>IF(SUMPRODUCT(($A$4:$A2158=A2158)*($V$4:$V2158=V2158))&gt;1,0,1)</f>
        <v>0</v>
      </c>
    </row>
    <row r="2159" spans="1:33" s="162" customFormat="1" ht="15" customHeight="1">
      <c r="A2159" s="162" t="s">
        <v>2717</v>
      </c>
      <c r="B2159" s="162" t="s">
        <v>2718</v>
      </c>
      <c r="C2159" s="162" t="s">
        <v>34</v>
      </c>
      <c r="F2159" s="162" t="s">
        <v>16</v>
      </c>
      <c r="G2159" s="162" t="str">
        <f>CHOOSE(MONTH(H2159), "Janvier", "Fevrier", "Mars", "Avril", "Mai", "Juin", "Juillet", "Aout", "Septembre", "Octobre", "Novembre", "Decembre")</f>
        <v>Janvier</v>
      </c>
      <c r="H2159" s="153">
        <v>42752</v>
      </c>
      <c r="I2159" s="84" t="s">
        <v>1051</v>
      </c>
      <c r="J2159" s="162" t="s">
        <v>1052</v>
      </c>
      <c r="K2159" s="162" t="s">
        <v>1054</v>
      </c>
      <c r="L2159" s="72"/>
      <c r="M2159" s="80" t="str">
        <f>IFERROR(VLOOKUP(K2159,REFERENCES!R:S,2,FALSE),"")</f>
        <v>Nombre</v>
      </c>
      <c r="N2159" s="75">
        <v>2000</v>
      </c>
      <c r="O2159" s="75"/>
      <c r="P2159" s="75">
        <v>1100</v>
      </c>
      <c r="Q2159" s="75">
        <v>900</v>
      </c>
      <c r="R2159" s="79"/>
      <c r="S2159" s="75">
        <v>2000</v>
      </c>
      <c r="U2159" s="162" t="s">
        <v>20</v>
      </c>
      <c r="V2159" s="162" t="s">
        <v>21</v>
      </c>
      <c r="W2159" s="86" t="s">
        <v>1577</v>
      </c>
      <c r="X2159" s="162" t="s">
        <v>2560</v>
      </c>
      <c r="AB2159" s="162" t="str">
        <f>UPPER(LEFT(A2159,3)&amp;YEAR(H2159)&amp;MONTH(H2159)&amp;DAY((H2159))&amp;LEFT(U2159,2)&amp;LEFT(V2159,2)&amp;LEFT(W2159,2))</f>
        <v>SMA2017117SULE3È</v>
      </c>
      <c r="AC2159" s="162">
        <f>COUNTIF($AB$4:$AB$297,AB2159)</f>
        <v>0</v>
      </c>
      <c r="AD2159" s="162" t="str">
        <f>VLOOKUP(U2159,NIVEAUXADMIN!A:B,2,FALSE)</f>
        <v>HT07</v>
      </c>
      <c r="AE2159" s="162" t="str">
        <f>VLOOKUP(V2159,NIVEAUXADMIN!E:F,2,FALSE)</f>
        <v>HT07711</v>
      </c>
      <c r="AF2159" s="162" t="str">
        <f>VLOOKUP(W2159,NIVEAUXADMIN!I:J,2,FALSE)</f>
        <v>HT07711-03</v>
      </c>
      <c r="AG2159" s="162">
        <f>IF(SUMPRODUCT(($A$4:$A2159=A2159)*($V$4:$V2159=V2159))&gt;1,0,1)</f>
        <v>0</v>
      </c>
    </row>
    <row r="2160" spans="1:33" s="162" customFormat="1" ht="15" customHeight="1">
      <c r="A2160" s="162" t="s">
        <v>2717</v>
      </c>
      <c r="B2160" s="162" t="s">
        <v>2718</v>
      </c>
      <c r="C2160" s="162" t="s">
        <v>34</v>
      </c>
      <c r="F2160" s="162" t="s">
        <v>16</v>
      </c>
      <c r="G2160" s="162" t="str">
        <f>CHOOSE(MONTH(H2160), "Janvier", "Fevrier", "Mars", "Avril", "Mai", "Juin", "Juillet", "Aout", "Septembre", "Octobre", "Novembre", "Decembre")</f>
        <v>Janvier</v>
      </c>
      <c r="H2160" s="153">
        <v>42752</v>
      </c>
      <c r="I2160" s="84" t="s">
        <v>1051</v>
      </c>
      <c r="J2160" s="162" t="s">
        <v>1052</v>
      </c>
      <c r="K2160" s="162" t="s">
        <v>1062</v>
      </c>
      <c r="L2160" s="72"/>
      <c r="M2160" s="80" t="str">
        <f>IFERROR(VLOOKUP(K2160,REFERENCES!R:S,2,FALSE),"")</f>
        <v>Nombre</v>
      </c>
      <c r="N2160" s="75">
        <v>2000</v>
      </c>
      <c r="O2160" s="75"/>
      <c r="P2160" s="75">
        <v>1100</v>
      </c>
      <c r="Q2160" s="75">
        <v>900</v>
      </c>
      <c r="R2160" s="79"/>
      <c r="S2160" s="75">
        <v>2000</v>
      </c>
      <c r="U2160" s="162" t="s">
        <v>20</v>
      </c>
      <c r="V2160" s="162" t="s">
        <v>21</v>
      </c>
      <c r="W2160" s="86" t="s">
        <v>1577</v>
      </c>
      <c r="X2160" s="162" t="s">
        <v>2560</v>
      </c>
      <c r="AB2160" s="162" t="str">
        <f>UPPER(LEFT(A2160,3)&amp;YEAR(H2160)&amp;MONTH(H2160)&amp;DAY((H2160))&amp;LEFT(U2160,2)&amp;LEFT(V2160,2)&amp;LEFT(W2160,2))</f>
        <v>SMA2017117SULE3È</v>
      </c>
      <c r="AC2160" s="162">
        <f>COUNTIF($AB$4:$AB$297,AB2160)</f>
        <v>0</v>
      </c>
      <c r="AD2160" s="162" t="str">
        <f>VLOOKUP(U2160,NIVEAUXADMIN!A:B,2,FALSE)</f>
        <v>HT07</v>
      </c>
      <c r="AE2160" s="162" t="str">
        <f>VLOOKUP(V2160,NIVEAUXADMIN!E:F,2,FALSE)</f>
        <v>HT07711</v>
      </c>
      <c r="AF2160" s="162" t="str">
        <f>VLOOKUP(W2160,NIVEAUXADMIN!I:J,2,FALSE)</f>
        <v>HT07711-03</v>
      </c>
      <c r="AG2160" s="162">
        <f>IF(SUMPRODUCT(($A$4:$A2160=A2160)*($V$4:$V2160=V2160))&gt;1,0,1)</f>
        <v>0</v>
      </c>
    </row>
    <row r="2161" spans="1:33" s="162" customFormat="1" ht="15" customHeight="1">
      <c r="A2161" s="162" t="s">
        <v>2606</v>
      </c>
      <c r="B2161" s="162" t="s">
        <v>2606</v>
      </c>
      <c r="C2161" s="162" t="s">
        <v>2692</v>
      </c>
      <c r="F2161" s="162" t="s">
        <v>16</v>
      </c>
      <c r="G2161" s="162" t="str">
        <f>CHOOSE(MONTH(H2161), "Janvier", "Fevrier", "Mars", "Avril", "Mai", "Juin", "Juillet", "Aout", "Septembre", "Octobre", "Novembre", "Decembre")</f>
        <v>Octobre</v>
      </c>
      <c r="H2161" s="153">
        <v>42660</v>
      </c>
      <c r="I2161" s="84" t="s">
        <v>1049</v>
      </c>
      <c r="J2161" s="162" t="s">
        <v>1053</v>
      </c>
      <c r="K2161" s="162" t="s">
        <v>1048</v>
      </c>
      <c r="L2161" s="72"/>
      <c r="M2161" s="80" t="str">
        <f>IFERROR(VLOOKUP(K2161,REFERENCES!R:S,2,FALSE),"")</f>
        <v>Nombre</v>
      </c>
      <c r="N2161" s="75">
        <v>1000</v>
      </c>
      <c r="O2161" s="75"/>
      <c r="P2161" s="75"/>
      <c r="Q2161" s="75"/>
      <c r="R2161" s="79"/>
      <c r="S2161" s="75">
        <v>1000</v>
      </c>
      <c r="U2161" s="162" t="s">
        <v>17</v>
      </c>
      <c r="V2161" s="162" t="s">
        <v>18</v>
      </c>
      <c r="W2161" s="86"/>
      <c r="AB2161" s="162" t="str">
        <f>UPPER(LEFT(A2161,3)&amp;YEAR(H2161)&amp;MONTH(H2161)&amp;DAY((H2161))&amp;LEFT(U2161,2)&amp;LEFT(V2161,2)&amp;LEFT(W2161,2))</f>
        <v>SŒU20161017GRJE</v>
      </c>
      <c r="AC2161" s="162">
        <f>COUNTIF($AB$4:$AB$297,AB2161)</f>
        <v>0</v>
      </c>
      <c r="AD2161" s="162" t="str">
        <f>VLOOKUP(U2161,NIVEAUXADMIN!A:B,2,FALSE)</f>
        <v>HT08</v>
      </c>
      <c r="AE2161" s="162" t="str">
        <f>VLOOKUP(V2161,NIVEAUXADMIN!E:F,2,FALSE)</f>
        <v>HT08811</v>
      </c>
      <c r="AF2161" s="162" t="e">
        <f>VLOOKUP(W2161,NIVEAUXADMIN!I:J,2,FALSE)</f>
        <v>#N/A</v>
      </c>
      <c r="AG2161" s="162">
        <f>IF(SUMPRODUCT(($A$4:$A2161=A2161)*($V$4:$V2161=V2161))&gt;1,0,1)</f>
        <v>1</v>
      </c>
    </row>
    <row r="2162" spans="1:33" s="162" customFormat="1" ht="15" customHeight="1">
      <c r="A2162" s="162" t="s">
        <v>120</v>
      </c>
      <c r="B2162" s="162" t="s">
        <v>120</v>
      </c>
      <c r="C2162" s="162" t="s">
        <v>2692</v>
      </c>
      <c r="F2162" s="162" t="s">
        <v>16</v>
      </c>
      <c r="G2162" s="162" t="str">
        <f>CHOOSE(MONTH(H2162), "Janvier", "Fevrier", "Mars", "Avril", "Mai", "Juin", "Juillet", "Aout", "Septembre", "Octobre", "Novembre", "Decembre")</f>
        <v>Novembre</v>
      </c>
      <c r="H2162" s="153">
        <v>42704</v>
      </c>
      <c r="I2162" s="84" t="s">
        <v>1049</v>
      </c>
      <c r="J2162" s="162" t="s">
        <v>1053</v>
      </c>
      <c r="K2162" s="162" t="s">
        <v>1048</v>
      </c>
      <c r="L2162" s="72"/>
      <c r="M2162" s="80" t="str">
        <f>IFERROR(VLOOKUP(K2162,REFERENCES!R:S,2,FALSE),"")</f>
        <v>Nombre</v>
      </c>
      <c r="N2162" s="75">
        <v>640</v>
      </c>
      <c r="O2162" s="75"/>
      <c r="P2162" s="75"/>
      <c r="Q2162" s="75"/>
      <c r="R2162" s="79"/>
      <c r="S2162" s="75">
        <v>640</v>
      </c>
      <c r="U2162" s="162" t="s">
        <v>20</v>
      </c>
      <c r="V2162" s="162" t="s">
        <v>253</v>
      </c>
      <c r="W2162" s="86" t="s">
        <v>1801</v>
      </c>
      <c r="X2162" s="162" t="s">
        <v>2762</v>
      </c>
      <c r="AB2162" s="162" t="str">
        <f>UPPER(LEFT(A2162,3)&amp;YEAR(H2162)&amp;MONTH(H2162)&amp;DAY((H2162))&amp;LEFT(U2162,2)&amp;LEFT(V2162,2)&amp;LEFT(W2162,2))</f>
        <v>ST 20161130SUAQ9È</v>
      </c>
      <c r="AC2162" s="162">
        <f>COUNTIF($AB$4:$AB$297,AB2162)</f>
        <v>0</v>
      </c>
      <c r="AD2162" s="162" t="str">
        <f>VLOOKUP(U2162,NIVEAUXADMIN!A:B,2,FALSE)</f>
        <v>HT07</v>
      </c>
      <c r="AE2162" s="162" t="str">
        <f>VLOOKUP(V2162,NIVEAUXADMIN!E:F,2,FALSE)</f>
        <v>HT07731</v>
      </c>
      <c r="AF2162" s="162" t="str">
        <f>VLOOKUP(W2162,NIVEAUXADMIN!I:J,2,FALSE)</f>
        <v>HT07731-09</v>
      </c>
      <c r="AG2162" s="162">
        <f>IF(SUMPRODUCT(($A$4:$A2162=A2162)*($V$4:$V2162=V2162))&gt;1,0,1)</f>
        <v>1</v>
      </c>
    </row>
    <row r="2163" spans="1:33" s="162" customFormat="1" ht="15" customHeight="1">
      <c r="A2163" s="162" t="s">
        <v>120</v>
      </c>
      <c r="B2163" s="162" t="s">
        <v>120</v>
      </c>
      <c r="C2163" s="162" t="s">
        <v>2692</v>
      </c>
      <c r="F2163" s="162" t="s">
        <v>16</v>
      </c>
      <c r="G2163" s="162" t="str">
        <f>CHOOSE(MONTH(H2163), "Janvier", "Fevrier", "Mars", "Avril", "Mai", "Juin", "Juillet", "Aout", "Septembre", "Octobre", "Novembre", "Decembre")</f>
        <v>Novembre</v>
      </c>
      <c r="H2163" s="153">
        <v>42704</v>
      </c>
      <c r="I2163" s="84" t="s">
        <v>1051</v>
      </c>
      <c r="J2163" s="162" t="s">
        <v>1052</v>
      </c>
      <c r="K2163" s="162" t="s">
        <v>1062</v>
      </c>
      <c r="L2163" s="72"/>
      <c r="M2163" s="80" t="str">
        <f>IFERROR(VLOOKUP(K2163,REFERENCES!R:S,2,FALSE),"")</f>
        <v>Nombre</v>
      </c>
      <c r="N2163" s="75">
        <v>700</v>
      </c>
      <c r="O2163" s="75"/>
      <c r="P2163" s="75"/>
      <c r="Q2163" s="75"/>
      <c r="R2163" s="79"/>
      <c r="S2163" s="75">
        <v>700</v>
      </c>
      <c r="U2163" s="162" t="s">
        <v>20</v>
      </c>
      <c r="V2163" s="162" t="s">
        <v>253</v>
      </c>
      <c r="W2163" s="86" t="s">
        <v>1801</v>
      </c>
      <c r="X2163" s="162" t="s">
        <v>2762</v>
      </c>
      <c r="AB2163" s="162" t="str">
        <f>UPPER(LEFT(A2163,3)&amp;YEAR(H2163)&amp;MONTH(H2163)&amp;DAY((H2163))&amp;LEFT(U2163,2)&amp;LEFT(V2163,2)&amp;LEFT(W2163,2))</f>
        <v>ST 20161130SUAQ9È</v>
      </c>
      <c r="AC2163" s="162">
        <f>COUNTIF($AB$4:$AB$297,AB2163)</f>
        <v>0</v>
      </c>
      <c r="AD2163" s="162" t="str">
        <f>VLOOKUP(U2163,NIVEAUXADMIN!A:B,2,FALSE)</f>
        <v>HT07</v>
      </c>
      <c r="AE2163" s="162" t="str">
        <f>VLOOKUP(V2163,NIVEAUXADMIN!E:F,2,FALSE)</f>
        <v>HT07731</v>
      </c>
      <c r="AF2163" s="162" t="str">
        <f>VLOOKUP(W2163,NIVEAUXADMIN!I:J,2,FALSE)</f>
        <v>HT07731-09</v>
      </c>
      <c r="AG2163" s="162">
        <f>IF(SUMPRODUCT(($A$4:$A2163=A2163)*($V$4:$V2163=V2163))&gt;1,0,1)</f>
        <v>0</v>
      </c>
    </row>
    <row r="2164" spans="1:33" s="162" customFormat="1" ht="15" customHeight="1">
      <c r="A2164" s="162" t="s">
        <v>120</v>
      </c>
      <c r="B2164" s="162" t="s">
        <v>120</v>
      </c>
      <c r="C2164" s="162" t="s">
        <v>2692</v>
      </c>
      <c r="F2164" s="162" t="s">
        <v>16</v>
      </c>
      <c r="G2164" s="162" t="str">
        <f>CHOOSE(MONTH(H2164), "Janvier", "Fevrier", "Mars", "Avril", "Mai", "Juin", "Juillet", "Aout", "Septembre", "Octobre", "Novembre", "Decembre")</f>
        <v>Novembre</v>
      </c>
      <c r="H2164" s="153">
        <v>42704</v>
      </c>
      <c r="I2164" s="84" t="s">
        <v>1049</v>
      </c>
      <c r="J2164" s="162" t="s">
        <v>1053</v>
      </c>
      <c r="K2164" s="162" t="s">
        <v>1048</v>
      </c>
      <c r="L2164" s="72"/>
      <c r="M2164" s="80" t="str">
        <f>IFERROR(VLOOKUP(K2164,REFERENCES!R:S,2,FALSE),"")</f>
        <v>Nombre</v>
      </c>
      <c r="N2164" s="75">
        <v>500</v>
      </c>
      <c r="O2164" s="75"/>
      <c r="P2164" s="75"/>
      <c r="Q2164" s="75"/>
      <c r="R2164" s="79"/>
      <c r="S2164" s="75">
        <v>500</v>
      </c>
      <c r="U2164" s="162" t="s">
        <v>20</v>
      </c>
      <c r="V2164" s="162" t="s">
        <v>253</v>
      </c>
      <c r="W2164" s="86" t="s">
        <v>1254</v>
      </c>
      <c r="X2164" s="162" t="s">
        <v>2761</v>
      </c>
      <c r="AB2164" s="162" t="str">
        <f>UPPER(LEFT(A2164,3)&amp;YEAR(H2164)&amp;MONTH(H2164)&amp;DAY((H2164))&amp;LEFT(U2164,2)&amp;LEFT(V2164,2)&amp;LEFT(W2164,2))</f>
        <v>ST 20161130SUAQ10</v>
      </c>
      <c r="AC2164" s="162">
        <f>COUNTIF($AB$4:$AB$297,AB2164)</f>
        <v>0</v>
      </c>
      <c r="AD2164" s="162" t="str">
        <f>VLOOKUP(U2164,NIVEAUXADMIN!A:B,2,FALSE)</f>
        <v>HT07</v>
      </c>
      <c r="AE2164" s="162" t="str">
        <f>VLOOKUP(V2164,NIVEAUXADMIN!E:F,2,FALSE)</f>
        <v>HT07731</v>
      </c>
      <c r="AF2164" s="162" t="str">
        <f>VLOOKUP(W2164,NIVEAUXADMIN!I:J,2,FALSE)</f>
        <v>HT07731-10</v>
      </c>
      <c r="AG2164" s="162">
        <f>IF(SUMPRODUCT(($A$4:$A2164=A2164)*($V$4:$V2164=V2164))&gt;1,0,1)</f>
        <v>0</v>
      </c>
    </row>
    <row r="2165" spans="1:33" s="162" customFormat="1" ht="15" customHeight="1">
      <c r="A2165" s="162" t="s">
        <v>120</v>
      </c>
      <c r="B2165" s="162" t="s">
        <v>120</v>
      </c>
      <c r="C2165" s="162" t="s">
        <v>2692</v>
      </c>
      <c r="F2165" s="162" t="s">
        <v>16</v>
      </c>
      <c r="G2165" s="162" t="str">
        <f>CHOOSE(MONTH(H2165), "Janvier", "Fevrier", "Mars", "Avril", "Mai", "Juin", "Juillet", "Aout", "Septembre", "Octobre", "Novembre", "Decembre")</f>
        <v>Novembre</v>
      </c>
      <c r="H2165" s="153">
        <v>42704</v>
      </c>
      <c r="I2165" s="84" t="s">
        <v>1051</v>
      </c>
      <c r="J2165" s="162" t="s">
        <v>1052</v>
      </c>
      <c r="K2165" s="162" t="s">
        <v>1062</v>
      </c>
      <c r="L2165" s="72"/>
      <c r="M2165" s="80" t="str">
        <f>IFERROR(VLOOKUP(K2165,REFERENCES!R:S,2,FALSE),"")</f>
        <v>Nombre</v>
      </c>
      <c r="N2165" s="75">
        <v>300</v>
      </c>
      <c r="O2165" s="75"/>
      <c r="P2165" s="75"/>
      <c r="Q2165" s="75"/>
      <c r="R2165" s="79"/>
      <c r="S2165" s="75">
        <v>300</v>
      </c>
      <c r="U2165" s="162" t="s">
        <v>20</v>
      </c>
      <c r="V2165" s="162" t="s">
        <v>253</v>
      </c>
      <c r="W2165" s="86" t="s">
        <v>1254</v>
      </c>
      <c r="X2165" s="162" t="s">
        <v>2761</v>
      </c>
      <c r="AB2165" s="162" t="str">
        <f>UPPER(LEFT(A2165,3)&amp;YEAR(H2165)&amp;MONTH(H2165)&amp;DAY((H2165))&amp;LEFT(U2165,2)&amp;LEFT(V2165,2)&amp;LEFT(W2165,2))</f>
        <v>ST 20161130SUAQ10</v>
      </c>
      <c r="AC2165" s="162">
        <f>COUNTIF($AB$4:$AB$297,AB2165)</f>
        <v>0</v>
      </c>
      <c r="AD2165" s="162" t="str">
        <f>VLOOKUP(U2165,NIVEAUXADMIN!A:B,2,FALSE)</f>
        <v>HT07</v>
      </c>
      <c r="AE2165" s="162" t="str">
        <f>VLOOKUP(V2165,NIVEAUXADMIN!E:F,2,FALSE)</f>
        <v>HT07731</v>
      </c>
      <c r="AF2165" s="162" t="str">
        <f>VLOOKUP(W2165,NIVEAUXADMIN!I:J,2,FALSE)</f>
        <v>HT07731-10</v>
      </c>
      <c r="AG2165" s="162">
        <f>IF(SUMPRODUCT(($A$4:$A2165=A2165)*($V$4:$V2165=V2165))&gt;1,0,1)</f>
        <v>0</v>
      </c>
    </row>
    <row r="2166" spans="1:33" s="162" customFormat="1" ht="15" customHeight="1">
      <c r="A2166" s="162" t="s">
        <v>120</v>
      </c>
      <c r="B2166" s="162" t="s">
        <v>120</v>
      </c>
      <c r="C2166" s="162" t="s">
        <v>2692</v>
      </c>
      <c r="F2166" s="162" t="s">
        <v>16</v>
      </c>
      <c r="G2166" s="162" t="str">
        <f>CHOOSE(MONTH(H2166), "Janvier", "Fevrier", "Mars", "Avril", "Mai", "Juin", "Juillet", "Aout", "Septembre", "Octobre", "Novembre", "Decembre")</f>
        <v>Novembre</v>
      </c>
      <c r="H2166" s="153">
        <v>42704</v>
      </c>
      <c r="I2166" s="84" t="s">
        <v>1049</v>
      </c>
      <c r="J2166" s="162" t="s">
        <v>1053</v>
      </c>
      <c r="K2166" s="162" t="s">
        <v>1048</v>
      </c>
      <c r="L2166" s="72"/>
      <c r="M2166" s="80" t="str">
        <f>IFERROR(VLOOKUP(K2166,REFERENCES!R:S,2,FALSE),"")</f>
        <v>Nombre</v>
      </c>
      <c r="N2166" s="75">
        <v>360</v>
      </c>
      <c r="O2166" s="75"/>
      <c r="P2166" s="75"/>
      <c r="Q2166" s="75"/>
      <c r="R2166" s="79"/>
      <c r="S2166" s="75">
        <v>360</v>
      </c>
      <c r="U2166" s="162" t="s">
        <v>20</v>
      </c>
      <c r="V2166" s="162" t="s">
        <v>253</v>
      </c>
      <c r="W2166" s="86" t="s">
        <v>1636</v>
      </c>
      <c r="X2166" s="162" t="s">
        <v>2607</v>
      </c>
      <c r="AB2166" s="162" t="str">
        <f>UPPER(LEFT(A2166,3)&amp;YEAR(H2166)&amp;MONTH(H2166)&amp;DAY((H2166))&amp;LEFT(U2166,2)&amp;LEFT(V2166,2)&amp;LEFT(W2166,2))</f>
        <v>ST 20161130SUAQ4È</v>
      </c>
      <c r="AC2166" s="162">
        <f>COUNTIF($AB$4:$AB$297,AB2166)</f>
        <v>0</v>
      </c>
      <c r="AD2166" s="162" t="str">
        <f>VLOOKUP(U2166,NIVEAUXADMIN!A:B,2,FALSE)</f>
        <v>HT07</v>
      </c>
      <c r="AE2166" s="162" t="str">
        <f>VLOOKUP(V2166,NIVEAUXADMIN!E:F,2,FALSE)</f>
        <v>HT07731</v>
      </c>
      <c r="AF2166" s="162" t="str">
        <f>VLOOKUP(W2166,NIVEAUXADMIN!I:J,2,FALSE)</f>
        <v>HT07731-04</v>
      </c>
      <c r="AG2166" s="162">
        <f>IF(SUMPRODUCT(($A$4:$A2166=A2166)*($V$4:$V2166=V2166))&gt;1,0,1)</f>
        <v>0</v>
      </c>
    </row>
    <row r="2167" spans="1:33" s="162" customFormat="1" ht="15" customHeight="1">
      <c r="A2167" s="162" t="s">
        <v>2719</v>
      </c>
      <c r="B2167" s="162" t="s">
        <v>1154</v>
      </c>
      <c r="C2167" s="162" t="s">
        <v>2716</v>
      </c>
      <c r="F2167" s="162" t="s">
        <v>16</v>
      </c>
      <c r="G2167" s="162" t="str">
        <f>CHOOSE(MONTH(H2167), "Janvier", "Fevrier", "Mars", "Avril", "Mai", "Juin", "Juillet", "Aout", "Septembre", "Octobre", "Novembre", "Decembre")</f>
        <v>Novembre</v>
      </c>
      <c r="H2167" s="153">
        <v>42681</v>
      </c>
      <c r="I2167" s="84" t="s">
        <v>1049</v>
      </c>
      <c r="J2167" s="162" t="s">
        <v>1053</v>
      </c>
      <c r="K2167" s="162" t="s">
        <v>1064</v>
      </c>
      <c r="L2167" s="72"/>
      <c r="M2167" s="80" t="str">
        <f>IFERROR(VLOOKUP(K2167,REFERENCES!R:S,2,FALSE),"")</f>
        <v>Nombre</v>
      </c>
      <c r="N2167" s="154">
        <v>800</v>
      </c>
      <c r="O2167" s="75"/>
      <c r="P2167" s="75"/>
      <c r="Q2167" s="75"/>
      <c r="R2167" s="79" t="s">
        <v>1875</v>
      </c>
      <c r="S2167" s="75"/>
      <c r="U2167" s="162" t="s">
        <v>20</v>
      </c>
      <c r="V2167" s="162" t="s">
        <v>520</v>
      </c>
      <c r="W2167" s="86" t="s">
        <v>1382</v>
      </c>
      <c r="AB2167" s="162" t="str">
        <f>UPPER(LEFT(A2167,3)&amp;YEAR(H2167)&amp;MONTH(H2167)&amp;DAY((H2167))&amp;LEFT(U2167,2)&amp;LEFT(V2167,2)&amp;LEFT(W2167,2))</f>
        <v>SWI2016117SUCH1È</v>
      </c>
      <c r="AC2167" s="162">
        <f>COUNTIF($AB$4:$AB$297,AB2167)</f>
        <v>0</v>
      </c>
      <c r="AD2167" s="162" t="str">
        <f>VLOOKUP(U2167,NIVEAUXADMIN!A:B,2,FALSE)</f>
        <v>HT07</v>
      </c>
      <c r="AE2167" s="162" t="str">
        <f>VLOOKUP(V2167,NIVEAUXADMIN!E:F,2,FALSE)</f>
        <v>HT07751</v>
      </c>
      <c r="AF2167" s="162" t="str">
        <f>VLOOKUP(W2167,NIVEAUXADMIN!I:J,2,FALSE)</f>
        <v>HT07751-01</v>
      </c>
      <c r="AG2167" s="162">
        <f>IF(SUMPRODUCT(($A$4:$A2167=A2167)*($V$4:$V2167=V2167))&gt;1,0,1)</f>
        <v>1</v>
      </c>
    </row>
    <row r="2168" spans="1:33" s="162" customFormat="1" ht="15" customHeight="1">
      <c r="A2168" s="162" t="s">
        <v>2719</v>
      </c>
      <c r="B2168" s="162" t="s">
        <v>1154</v>
      </c>
      <c r="C2168" s="162" t="s">
        <v>2716</v>
      </c>
      <c r="F2168" s="162" t="s">
        <v>16</v>
      </c>
      <c r="G2168" s="162" t="str">
        <f>CHOOSE(MONTH(H2168), "Janvier", "Fevrier", "Mars", "Avril", "Mai", "Juin", "Juillet", "Aout", "Septembre", "Octobre", "Novembre", "Decembre")</f>
        <v>Novembre</v>
      </c>
      <c r="H2168" s="153">
        <v>42681</v>
      </c>
      <c r="I2168" s="84" t="s">
        <v>1049</v>
      </c>
      <c r="J2168" s="162" t="s">
        <v>1053</v>
      </c>
      <c r="K2168" s="162" t="s">
        <v>1064</v>
      </c>
      <c r="L2168" s="72"/>
      <c r="M2168" s="80" t="str">
        <f>IFERROR(VLOOKUP(K2168,REFERENCES!R:S,2,FALSE),"")</f>
        <v>Nombre</v>
      </c>
      <c r="N2168" s="154">
        <v>800</v>
      </c>
      <c r="O2168" s="75"/>
      <c r="P2168" s="75"/>
      <c r="Q2168" s="75"/>
      <c r="R2168" s="79" t="s">
        <v>1875</v>
      </c>
      <c r="S2168" s="75"/>
      <c r="U2168" s="162" t="s">
        <v>20</v>
      </c>
      <c r="V2168" s="162" t="s">
        <v>520</v>
      </c>
      <c r="W2168" s="86" t="s">
        <v>1456</v>
      </c>
      <c r="AB2168" s="162" t="str">
        <f>UPPER(LEFT(A2168,3)&amp;YEAR(H2168)&amp;MONTH(H2168)&amp;DAY((H2168))&amp;LEFT(U2168,2)&amp;LEFT(V2168,2)&amp;LEFT(W2168,2))</f>
        <v>SWI2016117SUCH2È</v>
      </c>
      <c r="AC2168" s="162">
        <f>COUNTIF($AB$4:$AB$297,AB2168)</f>
        <v>0</v>
      </c>
      <c r="AD2168" s="162" t="str">
        <f>VLOOKUP(U2168,NIVEAUXADMIN!A:B,2,FALSE)</f>
        <v>HT07</v>
      </c>
      <c r="AE2168" s="162" t="str">
        <f>VLOOKUP(V2168,NIVEAUXADMIN!E:F,2,FALSE)</f>
        <v>HT07751</v>
      </c>
      <c r="AF2168" s="162" t="str">
        <f>VLOOKUP(W2168,NIVEAUXADMIN!I:J,2,FALSE)</f>
        <v>HT07751-02</v>
      </c>
      <c r="AG2168" s="162">
        <f>IF(SUMPRODUCT(($A$4:$A2168=A2168)*($V$4:$V2168=V2168))&gt;1,0,1)</f>
        <v>0</v>
      </c>
    </row>
    <row r="2169" spans="1:33" s="162" customFormat="1" ht="15" customHeight="1">
      <c r="A2169" s="162" t="s">
        <v>2719</v>
      </c>
      <c r="B2169" s="162" t="s">
        <v>1154</v>
      </c>
      <c r="C2169" s="162" t="s">
        <v>2716</v>
      </c>
      <c r="F2169" s="162" t="s">
        <v>16</v>
      </c>
      <c r="G2169" s="162" t="str">
        <f>CHOOSE(MONTH(H2169), "Janvier", "Fevrier", "Mars", "Avril", "Mai", "Juin", "Juillet", "Aout", "Septembre", "Octobre", "Novembre", "Decembre")</f>
        <v>Novembre</v>
      </c>
      <c r="H2169" s="153">
        <v>42681</v>
      </c>
      <c r="I2169" s="84" t="s">
        <v>1049</v>
      </c>
      <c r="J2169" s="162" t="s">
        <v>1053</v>
      </c>
      <c r="K2169" s="162" t="s">
        <v>1064</v>
      </c>
      <c r="L2169" s="72"/>
      <c r="M2169" s="80" t="str">
        <f>IFERROR(VLOOKUP(K2169,REFERENCES!R:S,2,FALSE),"")</f>
        <v>Nombre</v>
      </c>
      <c r="N2169" s="154">
        <v>640</v>
      </c>
      <c r="O2169" s="75"/>
      <c r="P2169" s="75"/>
      <c r="Q2169" s="75"/>
      <c r="R2169" s="79" t="s">
        <v>1875</v>
      </c>
      <c r="S2169" s="75"/>
      <c r="U2169" s="162" t="s">
        <v>20</v>
      </c>
      <c r="V2169" s="162" t="s">
        <v>520</v>
      </c>
      <c r="W2169" s="86"/>
      <c r="AB2169" s="162" t="str">
        <f>UPPER(LEFT(A2169,3)&amp;YEAR(H2169)&amp;MONTH(H2169)&amp;DAY((H2169))&amp;LEFT(U2169,2)&amp;LEFT(V2169,2)&amp;LEFT(W2169,2))</f>
        <v>SWI2016117SUCH</v>
      </c>
      <c r="AC2169" s="162">
        <f>COUNTIF($AB$4:$AB$297,AB2169)</f>
        <v>0</v>
      </c>
      <c r="AD2169" s="162" t="str">
        <f>VLOOKUP(U2169,NIVEAUXADMIN!A:B,2,FALSE)</f>
        <v>HT07</v>
      </c>
      <c r="AE2169" s="162" t="str">
        <f>VLOOKUP(V2169,NIVEAUXADMIN!E:F,2,FALSE)</f>
        <v>HT07751</v>
      </c>
      <c r="AF2169" s="162" t="e">
        <f>VLOOKUP(W2169,NIVEAUXADMIN!I:J,2,FALSE)</f>
        <v>#N/A</v>
      </c>
      <c r="AG2169" s="162">
        <f>IF(SUMPRODUCT(($A$4:$A2169=A2169)*($V$4:$V2169=V2169))&gt;1,0,1)</f>
        <v>0</v>
      </c>
    </row>
    <row r="2170" spans="1:33" s="162" customFormat="1" ht="15" customHeight="1">
      <c r="A2170" s="162" t="s">
        <v>2719</v>
      </c>
      <c r="B2170" s="162" t="s">
        <v>1154</v>
      </c>
      <c r="C2170" s="162" t="s">
        <v>2716</v>
      </c>
      <c r="F2170" s="162" t="s">
        <v>16</v>
      </c>
      <c r="G2170" s="162" t="str">
        <f>CHOOSE(MONTH(H2170), "Janvier", "Fevrier", "Mars", "Avril", "Mai", "Juin", "Juillet", "Aout", "Septembre", "Octobre", "Novembre", "Decembre")</f>
        <v>Novembre</v>
      </c>
      <c r="H2170" s="153">
        <v>42679</v>
      </c>
      <c r="I2170" s="84" t="s">
        <v>1049</v>
      </c>
      <c r="J2170" s="162" t="s">
        <v>1053</v>
      </c>
      <c r="K2170" s="162" t="s">
        <v>1064</v>
      </c>
      <c r="L2170" s="72"/>
      <c r="M2170" s="80" t="str">
        <f>IFERROR(VLOOKUP(K2170,REFERENCES!R:S,2,FALSE),"")</f>
        <v>Nombre</v>
      </c>
      <c r="N2170" s="154">
        <v>640</v>
      </c>
      <c r="O2170" s="75"/>
      <c r="P2170" s="75"/>
      <c r="Q2170" s="75"/>
      <c r="R2170" s="79" t="s">
        <v>1875</v>
      </c>
      <c r="S2170" s="75"/>
      <c r="U2170" s="162" t="s">
        <v>20</v>
      </c>
      <c r="V2170" s="162" t="s">
        <v>523</v>
      </c>
      <c r="W2170" s="86"/>
      <c r="AB2170" s="162" t="str">
        <f>UPPER(LEFT(A2170,3)&amp;YEAR(H2170)&amp;MONTH(H2170)&amp;DAY((H2170))&amp;LEFT(U2170,2)&amp;LEFT(V2170,2)&amp;LEFT(W2170,2))</f>
        <v>SWI2016115SUCO</v>
      </c>
      <c r="AC2170" s="162">
        <f>COUNTIF($AB$4:$AB$297,AB2170)</f>
        <v>0</v>
      </c>
      <c r="AD2170" s="162" t="str">
        <f>VLOOKUP(U2170,NIVEAUXADMIN!A:B,2,FALSE)</f>
        <v>HT07</v>
      </c>
      <c r="AE2170" s="162" t="str">
        <f>VLOOKUP(V2170,NIVEAUXADMIN!E:F,2,FALSE)</f>
        <v>HT07741</v>
      </c>
      <c r="AF2170" s="162" t="e">
        <f>VLOOKUP(W2170,NIVEAUXADMIN!I:J,2,FALSE)</f>
        <v>#N/A</v>
      </c>
      <c r="AG2170" s="162">
        <f>IF(SUMPRODUCT(($A$4:$A2170=A2170)*($V$4:$V2170=V2170))&gt;1,0,1)</f>
        <v>1</v>
      </c>
    </row>
    <row r="2171" spans="1:33" s="162" customFormat="1" ht="15" customHeight="1">
      <c r="A2171" s="162" t="s">
        <v>2719</v>
      </c>
      <c r="B2171" s="162" t="s">
        <v>1154</v>
      </c>
      <c r="C2171" s="162" t="s">
        <v>2716</v>
      </c>
      <c r="F2171" s="162" t="s">
        <v>16</v>
      </c>
      <c r="G2171" s="162" t="str">
        <f>CHOOSE(MONTH(H2171), "Janvier", "Fevrier", "Mars", "Avril", "Mai", "Juin", "Juillet", "Aout", "Septembre", "Octobre", "Novembre", "Decembre")</f>
        <v>Novembre</v>
      </c>
      <c r="H2171" s="153">
        <v>42679</v>
      </c>
      <c r="I2171" s="84" t="s">
        <v>1049</v>
      </c>
      <c r="J2171" s="162" t="s">
        <v>1053</v>
      </c>
      <c r="K2171" s="162" t="s">
        <v>1064</v>
      </c>
      <c r="L2171" s="72"/>
      <c r="M2171" s="80" t="str">
        <f>IFERROR(VLOOKUP(K2171,REFERENCES!R:S,2,FALSE),"")</f>
        <v>Nombre</v>
      </c>
      <c r="N2171" s="154">
        <v>640</v>
      </c>
      <c r="O2171" s="75"/>
      <c r="P2171" s="75"/>
      <c r="Q2171" s="75"/>
      <c r="R2171" s="79" t="s">
        <v>1875</v>
      </c>
      <c r="S2171" s="75"/>
      <c r="U2171" s="162" t="s">
        <v>20</v>
      </c>
      <c r="V2171" s="162" t="s">
        <v>529</v>
      </c>
      <c r="W2171" s="86"/>
      <c r="AB2171" s="162" t="str">
        <f>UPPER(LEFT(A2171,3)&amp;YEAR(H2171)&amp;MONTH(H2171)&amp;DAY((H2171))&amp;LEFT(U2171,2)&amp;LEFT(V2171,2)&amp;LEFT(W2171,2))</f>
        <v>SWI2016115SULE</v>
      </c>
      <c r="AC2171" s="162">
        <f>COUNTIF($AB$4:$AB$297,AB2171)</f>
        <v>0</v>
      </c>
      <c r="AD2171" s="162" t="str">
        <f>VLOOKUP(U2171,NIVEAUXADMIN!A:B,2,FALSE)</f>
        <v>HT07</v>
      </c>
      <c r="AE2171" s="162" t="str">
        <f>VLOOKUP(V2171,NIVEAUXADMIN!E:F,2,FALSE)</f>
        <v>HT07752</v>
      </c>
      <c r="AF2171" s="162" t="e">
        <f>VLOOKUP(W2171,NIVEAUXADMIN!I:J,2,FALSE)</f>
        <v>#N/A</v>
      </c>
      <c r="AG2171" s="162">
        <f>IF(SUMPRODUCT(($A$4:$A2171=A2171)*($V$4:$V2171=V2171))&gt;1,0,1)</f>
        <v>1</v>
      </c>
    </row>
    <row r="2172" spans="1:33" s="162" customFormat="1" ht="15" customHeight="1">
      <c r="A2172" s="162" t="s">
        <v>2719</v>
      </c>
      <c r="B2172" s="162" t="s">
        <v>1154</v>
      </c>
      <c r="C2172" s="162" t="s">
        <v>2716</v>
      </c>
      <c r="F2172" s="162" t="s">
        <v>16</v>
      </c>
      <c r="G2172" s="162" t="str">
        <f>CHOOSE(MONTH(H2172), "Janvier", "Fevrier", "Mars", "Avril", "Mai", "Juin", "Juillet", "Aout", "Septembre", "Octobre", "Novembre", "Decembre")</f>
        <v>Novembre</v>
      </c>
      <c r="H2172" s="153">
        <v>42681</v>
      </c>
      <c r="I2172" s="84" t="s">
        <v>1049</v>
      </c>
      <c r="J2172" s="162" t="s">
        <v>1053</v>
      </c>
      <c r="K2172" s="162" t="s">
        <v>1064</v>
      </c>
      <c r="L2172" s="72"/>
      <c r="M2172" s="80" t="str">
        <f>IFERROR(VLOOKUP(K2172,REFERENCES!R:S,2,FALSE),"")</f>
        <v>Nombre</v>
      </c>
      <c r="N2172" s="154">
        <v>400</v>
      </c>
      <c r="O2172" s="75"/>
      <c r="P2172" s="75"/>
      <c r="Q2172" s="75"/>
      <c r="R2172" s="79" t="s">
        <v>1875</v>
      </c>
      <c r="S2172" s="75"/>
      <c r="U2172" s="162" t="s">
        <v>20</v>
      </c>
      <c r="V2172" s="162" t="s">
        <v>536</v>
      </c>
      <c r="W2172" s="86" t="s">
        <v>1371</v>
      </c>
      <c r="AB2172" s="162" t="str">
        <f>UPPER(LEFT(A2172,3)&amp;YEAR(H2172)&amp;MONTH(H2172)&amp;DAY((H2172))&amp;LEFT(U2172,2)&amp;LEFT(V2172,2)&amp;LEFT(W2172,2))</f>
        <v>SWI2016117SUPO1È</v>
      </c>
      <c r="AC2172" s="162">
        <f>COUNTIF($AB$4:$AB$297,AB2172)</f>
        <v>0</v>
      </c>
      <c r="AD2172" s="162" t="str">
        <f>VLOOKUP(U2172,NIVEAUXADMIN!A:B,2,FALSE)</f>
        <v>HT07</v>
      </c>
      <c r="AE2172" s="162" t="str">
        <f>VLOOKUP(V2172,NIVEAUXADMIN!E:F,2,FALSE)</f>
        <v>HT07742</v>
      </c>
      <c r="AF2172" s="162" t="str">
        <f>VLOOKUP(W2172,NIVEAUXADMIN!I:J,2,FALSE)</f>
        <v>HT07742-01</v>
      </c>
      <c r="AG2172" s="162">
        <f>IF(SUMPRODUCT(($A$4:$A2172=A2172)*($V$4:$V2172=V2172))&gt;1,0,1)</f>
        <v>1</v>
      </c>
    </row>
    <row r="2173" spans="1:33" s="162" customFormat="1" ht="15" customHeight="1">
      <c r="A2173" s="162" t="s">
        <v>2719</v>
      </c>
      <c r="B2173" s="162" t="s">
        <v>1154</v>
      </c>
      <c r="C2173" s="162" t="s">
        <v>2716</v>
      </c>
      <c r="F2173" s="162" t="s">
        <v>16</v>
      </c>
      <c r="G2173" s="162" t="str">
        <f>CHOOSE(MONTH(H2173), "Janvier", "Fevrier", "Mars", "Avril", "Mai", "Juin", "Juillet", "Aout", "Septembre", "Octobre", "Novembre", "Decembre")</f>
        <v>Novembre</v>
      </c>
      <c r="H2173" s="153">
        <v>42681</v>
      </c>
      <c r="I2173" s="84" t="s">
        <v>1049</v>
      </c>
      <c r="J2173" s="162" t="s">
        <v>1053</v>
      </c>
      <c r="K2173" s="162" t="s">
        <v>1064</v>
      </c>
      <c r="L2173" s="72"/>
      <c r="M2173" s="80" t="str">
        <f>IFERROR(VLOOKUP(K2173,REFERENCES!R:S,2,FALSE),"")</f>
        <v>Nombre</v>
      </c>
      <c r="N2173" s="154">
        <v>400</v>
      </c>
      <c r="O2173" s="75"/>
      <c r="P2173" s="75"/>
      <c r="Q2173" s="75"/>
      <c r="R2173" s="79" t="s">
        <v>1875</v>
      </c>
      <c r="S2173" s="75"/>
      <c r="U2173" s="162" t="s">
        <v>20</v>
      </c>
      <c r="V2173" s="162" t="s">
        <v>536</v>
      </c>
      <c r="W2173" s="86" t="s">
        <v>1417</v>
      </c>
      <c r="AB2173" s="162" t="str">
        <f>UPPER(LEFT(A2173,3)&amp;YEAR(H2173)&amp;MONTH(H2173)&amp;DAY((H2173))&amp;LEFT(U2173,2)&amp;LEFT(V2173,2)&amp;LEFT(W2173,2))</f>
        <v>SWI2016117SUPO2È</v>
      </c>
      <c r="AC2173" s="162">
        <f>COUNTIF($AB$4:$AB$297,AB2173)</f>
        <v>0</v>
      </c>
      <c r="AD2173" s="162" t="str">
        <f>VLOOKUP(U2173,NIVEAUXADMIN!A:B,2,FALSE)</f>
        <v>HT07</v>
      </c>
      <c r="AE2173" s="162" t="str">
        <f>VLOOKUP(V2173,NIVEAUXADMIN!E:F,2,FALSE)</f>
        <v>HT07742</v>
      </c>
      <c r="AF2173" s="162" t="str">
        <f>VLOOKUP(W2173,NIVEAUXADMIN!I:J,2,FALSE)</f>
        <v>HT07742-02</v>
      </c>
      <c r="AG2173" s="162">
        <f>IF(SUMPRODUCT(($A$4:$A2173=A2173)*($V$4:$V2173=V2173))&gt;1,0,1)</f>
        <v>0</v>
      </c>
    </row>
    <row r="2174" spans="1:33" s="162" customFormat="1" ht="15" customHeight="1">
      <c r="A2174" s="162" t="s">
        <v>2719</v>
      </c>
      <c r="B2174" s="162" t="s">
        <v>1154</v>
      </c>
      <c r="C2174" s="162" t="s">
        <v>2716</v>
      </c>
      <c r="F2174" s="162" t="s">
        <v>16</v>
      </c>
      <c r="G2174" s="162" t="str">
        <f>CHOOSE(MONTH(H2174), "Janvier", "Fevrier", "Mars", "Avril", "Mai", "Juin", "Juillet", "Aout", "Septembre", "Octobre", "Novembre", "Decembre")</f>
        <v>Octobre</v>
      </c>
      <c r="H2174" s="153">
        <v>42654</v>
      </c>
      <c r="I2174" s="84" t="s">
        <v>1051</v>
      </c>
      <c r="J2174" s="162" t="s">
        <v>1052</v>
      </c>
      <c r="K2174" s="162" t="s">
        <v>1062</v>
      </c>
      <c r="L2174" s="72"/>
      <c r="M2174" s="80" t="str">
        <f>IFERROR(VLOOKUP(K2174,REFERENCES!R:S,2,FALSE),"")</f>
        <v>Nombre</v>
      </c>
      <c r="N2174" s="154">
        <v>1000</v>
      </c>
      <c r="O2174" s="75"/>
      <c r="P2174" s="75"/>
      <c r="Q2174" s="75"/>
      <c r="R2174" s="79" t="s">
        <v>1875</v>
      </c>
      <c r="S2174" s="75"/>
      <c r="U2174" s="162" t="s">
        <v>20</v>
      </c>
      <c r="V2174" s="162" t="s">
        <v>536</v>
      </c>
      <c r="W2174" s="86"/>
      <c r="AB2174" s="162" t="str">
        <f>UPPER(LEFT(A2174,3)&amp;YEAR(H2174)&amp;MONTH(H2174)&amp;DAY((H2174))&amp;LEFT(U2174,2)&amp;LEFT(V2174,2)&amp;LEFT(W2174,2))</f>
        <v>SWI20161011SUPO</v>
      </c>
      <c r="AC2174" s="162">
        <f>COUNTIF($AB$4:$AB$297,AB2174)</f>
        <v>0</v>
      </c>
      <c r="AD2174" s="162" t="str">
        <f>VLOOKUP(U2174,NIVEAUXADMIN!A:B,2,FALSE)</f>
        <v>HT07</v>
      </c>
      <c r="AE2174" s="162" t="str">
        <f>VLOOKUP(V2174,NIVEAUXADMIN!E:F,2,FALSE)</f>
        <v>HT07742</v>
      </c>
      <c r="AF2174" s="162" t="e">
        <f>VLOOKUP(W2174,NIVEAUXADMIN!I:J,2,FALSE)</f>
        <v>#N/A</v>
      </c>
      <c r="AG2174" s="162">
        <f>IF(SUMPRODUCT(($A$4:$A2174=A2174)*($V$4:$V2174=V2174))&gt;1,0,1)</f>
        <v>0</v>
      </c>
    </row>
    <row r="2175" spans="1:33" s="162" customFormat="1" ht="15" customHeight="1">
      <c r="A2175" s="162" t="s">
        <v>2719</v>
      </c>
      <c r="B2175" s="162" t="s">
        <v>1154</v>
      </c>
      <c r="C2175" s="162" t="s">
        <v>2716</v>
      </c>
      <c r="F2175" s="162" t="s">
        <v>16</v>
      </c>
      <c r="G2175" s="162" t="s">
        <v>1947</v>
      </c>
      <c r="H2175" s="153" t="s">
        <v>1959</v>
      </c>
      <c r="I2175" s="84" t="s">
        <v>1049</v>
      </c>
      <c r="J2175" s="162" t="s">
        <v>1053</v>
      </c>
      <c r="K2175" s="162" t="s">
        <v>1064</v>
      </c>
      <c r="L2175" s="72"/>
      <c r="M2175" s="80" t="str">
        <f>IFERROR(VLOOKUP(K2175,REFERENCES!R:S,2,FALSE),"")</f>
        <v>Nombre</v>
      </c>
      <c r="N2175" s="154">
        <v>640</v>
      </c>
      <c r="O2175" s="75"/>
      <c r="P2175" s="75"/>
      <c r="Q2175" s="75"/>
      <c r="R2175" s="79" t="s">
        <v>1875</v>
      </c>
      <c r="S2175" s="75"/>
      <c r="U2175" s="162" t="s">
        <v>20</v>
      </c>
      <c r="V2175" s="162" t="s">
        <v>536</v>
      </c>
      <c r="W2175" s="86"/>
      <c r="AB2175" s="162" t="e">
        <f>UPPER(LEFT(A2175,3)&amp;YEAR(H2175)&amp;MONTH(H2175)&amp;DAY((H2175))&amp;LEFT(U2175,2)&amp;LEFT(V2175,2)&amp;LEFT(W2175,2))</f>
        <v>#VALUE!</v>
      </c>
      <c r="AC2175" s="162">
        <f>COUNTIF($AB$4:$AB$297,AB2175)</f>
        <v>72</v>
      </c>
      <c r="AD2175" s="162" t="str">
        <f>VLOOKUP(U2175,NIVEAUXADMIN!A:B,2,FALSE)</f>
        <v>HT07</v>
      </c>
      <c r="AE2175" s="162" t="str">
        <f>VLOOKUP(V2175,NIVEAUXADMIN!E:F,2,FALSE)</f>
        <v>HT07742</v>
      </c>
      <c r="AF2175" s="162" t="e">
        <f>VLOOKUP(W2175,NIVEAUXADMIN!I:J,2,FALSE)</f>
        <v>#N/A</v>
      </c>
      <c r="AG2175" s="162">
        <f>IF(SUMPRODUCT(($A$4:$A2175=A2175)*($V$4:$V2175=V2175))&gt;1,0,1)</f>
        <v>0</v>
      </c>
    </row>
    <row r="2176" spans="1:33" s="162" customFormat="1" ht="15" customHeight="1">
      <c r="A2176" s="162" t="s">
        <v>2719</v>
      </c>
      <c r="B2176" s="162" t="s">
        <v>1154</v>
      </c>
      <c r="C2176" s="162" t="s">
        <v>2716</v>
      </c>
      <c r="F2176" s="162" t="s">
        <v>16</v>
      </c>
      <c r="G2176" s="162" t="s">
        <v>2866</v>
      </c>
      <c r="H2176" s="153" t="s">
        <v>1958</v>
      </c>
      <c r="I2176" s="84" t="s">
        <v>1049</v>
      </c>
      <c r="J2176" s="162" t="s">
        <v>1053</v>
      </c>
      <c r="K2176" s="162" t="s">
        <v>1064</v>
      </c>
      <c r="L2176" s="72"/>
      <c r="M2176" s="80" t="str">
        <f>IFERROR(VLOOKUP(K2176,REFERENCES!R:S,2,FALSE),"")</f>
        <v>Nombre</v>
      </c>
      <c r="N2176" s="154">
        <v>5900</v>
      </c>
      <c r="O2176" s="75"/>
      <c r="P2176" s="75"/>
      <c r="Q2176" s="75"/>
      <c r="R2176" s="79" t="s">
        <v>1875</v>
      </c>
      <c r="S2176" s="75"/>
      <c r="U2176" s="162" t="s">
        <v>20</v>
      </c>
      <c r="V2176" s="162" t="s">
        <v>539</v>
      </c>
      <c r="W2176" s="86"/>
      <c r="AB2176" s="162" t="e">
        <f>UPPER(LEFT(A2176,3)&amp;YEAR(H2176)&amp;MONTH(H2176)&amp;DAY((H2176))&amp;LEFT(U2176,2)&amp;LEFT(V2176,2)&amp;LEFT(W2176,2))</f>
        <v>#VALUE!</v>
      </c>
      <c r="AC2176" s="162">
        <f>COUNTIF($AB$4:$AB$297,AB2176)</f>
        <v>72</v>
      </c>
      <c r="AD2176" s="162" t="str">
        <f>VLOOKUP(U2176,NIVEAUXADMIN!A:B,2,FALSE)</f>
        <v>HT07</v>
      </c>
      <c r="AE2176" s="162" t="str">
        <f>VLOOKUP(V2176,NIVEAUXADMIN!E:F,2,FALSE)</f>
        <v>HT07721</v>
      </c>
      <c r="AF2176" s="162" t="e">
        <f>VLOOKUP(W2176,NIVEAUXADMIN!I:J,2,FALSE)</f>
        <v>#N/A</v>
      </c>
      <c r="AG2176" s="162">
        <f>IF(SUMPRODUCT(($A$4:$A2176=A2176)*($V$4:$V2176=V2176))&gt;1,0,1)</f>
        <v>1</v>
      </c>
    </row>
    <row r="2177" spans="1:33" s="162" customFormat="1" ht="15" customHeight="1">
      <c r="A2177" s="162" t="s">
        <v>2719</v>
      </c>
      <c r="B2177" s="162" t="s">
        <v>1154</v>
      </c>
      <c r="C2177" s="162" t="s">
        <v>2716</v>
      </c>
      <c r="F2177" s="162" t="s">
        <v>16</v>
      </c>
      <c r="G2177" s="162" t="str">
        <f>CHOOSE(MONTH(H2177), "Janvier", "Fevrier", "Mars", "Avril", "Mai", "Juin", "Juillet", "Aout", "Septembre", "Octobre", "Novembre", "Decembre")</f>
        <v>Novembre</v>
      </c>
      <c r="H2177" s="153">
        <v>42679</v>
      </c>
      <c r="I2177" s="84" t="s">
        <v>1049</v>
      </c>
      <c r="J2177" s="162" t="s">
        <v>1053</v>
      </c>
      <c r="K2177" s="162" t="s">
        <v>1064</v>
      </c>
      <c r="L2177" s="72"/>
      <c r="M2177" s="80" t="str">
        <f>IFERROR(VLOOKUP(K2177,REFERENCES!R:S,2,FALSE),"")</f>
        <v>Nombre</v>
      </c>
      <c r="N2177" s="154">
        <v>650</v>
      </c>
      <c r="O2177" s="75"/>
      <c r="P2177" s="75"/>
      <c r="Q2177" s="75"/>
      <c r="R2177" s="79" t="s">
        <v>1875</v>
      </c>
      <c r="S2177" s="75"/>
      <c r="U2177" s="162" t="s">
        <v>20</v>
      </c>
      <c r="V2177" s="162" t="s">
        <v>542</v>
      </c>
      <c r="W2177" s="86"/>
      <c r="AB2177" s="162" t="str">
        <f>UPPER(LEFT(A2177,3)&amp;YEAR(H2177)&amp;MONTH(H2177)&amp;DAY((H2177))&amp;LEFT(U2177,2)&amp;LEFT(V2177,2)&amp;LEFT(W2177,2))</f>
        <v>SWI2016115SURO</v>
      </c>
      <c r="AC2177" s="162">
        <f>COUNTIF($AB$4:$AB$297,AB2177)</f>
        <v>0</v>
      </c>
      <c r="AD2177" s="162" t="str">
        <f>VLOOKUP(U2177,NIVEAUXADMIN!A:B,2,FALSE)</f>
        <v>HT07</v>
      </c>
      <c r="AE2177" s="162" t="str">
        <f>VLOOKUP(V2177,NIVEAUXADMIN!E:F,2,FALSE)</f>
        <v>HT07743</v>
      </c>
      <c r="AF2177" s="162" t="e">
        <f>VLOOKUP(W2177,NIVEAUXADMIN!I:J,2,FALSE)</f>
        <v>#N/A</v>
      </c>
      <c r="AG2177" s="162">
        <f>IF(SUMPRODUCT(($A$4:$A2177=A2177)*($V$4:$V2177=V2177))&gt;1,0,1)</f>
        <v>1</v>
      </c>
    </row>
    <row r="2178" spans="1:33" s="162" customFormat="1" ht="15" customHeight="1">
      <c r="A2178" s="162" t="s">
        <v>1155</v>
      </c>
      <c r="B2178" s="162" t="s">
        <v>1155</v>
      </c>
      <c r="C2178" s="162" t="s">
        <v>26</v>
      </c>
      <c r="D2178" s="162" t="s">
        <v>68</v>
      </c>
      <c r="E2178" s="162" t="s">
        <v>48</v>
      </c>
      <c r="F2178" s="162" t="s">
        <v>16</v>
      </c>
      <c r="G2178" s="162" t="str">
        <f>CHOOSE(MONTH(H2178), "Janvier", "Fevrier", "Mars", "Avril", "Mai", "Juin", "Juillet", "Aout", "Septembre", "Octobre", "Novembre", "Decembre")</f>
        <v>Octobre</v>
      </c>
      <c r="H2178" s="153">
        <v>42661</v>
      </c>
      <c r="I2178" s="84" t="s">
        <v>1051</v>
      </c>
      <c r="J2178" s="162" t="s">
        <v>1052</v>
      </c>
      <c r="K2178" s="162" t="s">
        <v>1054</v>
      </c>
      <c r="L2178" s="72" t="s">
        <v>2495</v>
      </c>
      <c r="M2178" s="80" t="str">
        <f>IFERROR(VLOOKUP(K2178,REFERENCES!R:S,2,FALSE),"")</f>
        <v>Nombre</v>
      </c>
      <c r="N2178" s="75">
        <v>1000</v>
      </c>
      <c r="O2178" s="75"/>
      <c r="P2178" s="75"/>
      <c r="Q2178" s="75"/>
      <c r="R2178" s="79"/>
      <c r="S2178" s="75"/>
      <c r="U2178" s="162" t="s">
        <v>20</v>
      </c>
      <c r="V2178" s="162" t="s">
        <v>21</v>
      </c>
      <c r="W2178" s="86" t="s">
        <v>1311</v>
      </c>
      <c r="X2178" s="162" t="s">
        <v>2500</v>
      </c>
      <c r="AB2178" s="162" t="str">
        <f>UPPER(LEFT(A2178,3)&amp;YEAR(H2178)&amp;MONTH(H2178)&amp;DAY((H2178))&amp;LEFT(U2178,2)&amp;LEFT(V2178,2)&amp;LEFT(W2178,2))</f>
        <v>TER20161018SULE1È</v>
      </c>
      <c r="AC2178" s="162">
        <f>COUNTIF($AB$4:$AB$297,AB2178)</f>
        <v>0</v>
      </c>
      <c r="AD2178" s="162" t="str">
        <f>VLOOKUP(U2178,NIVEAUXADMIN!A:B,2,FALSE)</f>
        <v>HT07</v>
      </c>
      <c r="AE2178" s="162" t="str">
        <f>VLOOKUP(V2178,NIVEAUXADMIN!E:F,2,FALSE)</f>
        <v>HT07711</v>
      </c>
      <c r="AF2178" s="162" t="str">
        <f>VLOOKUP(W2178,NIVEAUXADMIN!I:J,2,FALSE)</f>
        <v>HT07711-01</v>
      </c>
      <c r="AG2178" s="162">
        <f>IF(SUMPRODUCT(($A$4:$A2178=A2178)*($V$4:$V2178=V2178))&gt;1,0,1)</f>
        <v>1</v>
      </c>
    </row>
    <row r="2179" spans="1:33" s="162" customFormat="1" ht="15" customHeight="1">
      <c r="A2179" s="162" t="s">
        <v>1155</v>
      </c>
      <c r="B2179" s="162" t="s">
        <v>1155</v>
      </c>
      <c r="C2179" s="162" t="s">
        <v>26</v>
      </c>
      <c r="D2179" s="162" t="s">
        <v>68</v>
      </c>
      <c r="E2179" s="162" t="s">
        <v>48</v>
      </c>
      <c r="F2179" s="162" t="s">
        <v>16</v>
      </c>
      <c r="G2179" s="162" t="str">
        <f>CHOOSE(MONTH(H2179), "Janvier", "Fevrier", "Mars", "Avril", "Mai", "Juin", "Juillet", "Aout", "Septembre", "Octobre", "Novembre", "Decembre")</f>
        <v>Octobre</v>
      </c>
      <c r="H2179" s="153">
        <v>42661</v>
      </c>
      <c r="I2179" s="84" t="s">
        <v>1051</v>
      </c>
      <c r="J2179" s="162" t="s">
        <v>1052</v>
      </c>
      <c r="K2179" s="162" t="s">
        <v>1062</v>
      </c>
      <c r="L2179" s="72" t="s">
        <v>2496</v>
      </c>
      <c r="M2179" s="80" t="str">
        <f>IFERROR(VLOOKUP(K2179,REFERENCES!R:S,2,FALSE),"")</f>
        <v>Nombre</v>
      </c>
      <c r="N2179" s="75">
        <v>1000</v>
      </c>
      <c r="O2179" s="75"/>
      <c r="P2179" s="75"/>
      <c r="Q2179" s="75"/>
      <c r="R2179" s="79"/>
      <c r="S2179" s="75"/>
      <c r="U2179" s="162" t="s">
        <v>20</v>
      </c>
      <c r="V2179" s="162" t="s">
        <v>21</v>
      </c>
      <c r="W2179" s="86" t="s">
        <v>1311</v>
      </c>
      <c r="X2179" s="162" t="s">
        <v>2500</v>
      </c>
      <c r="AA2179" s="162" t="s">
        <v>2501</v>
      </c>
      <c r="AB2179" s="162" t="str">
        <f>UPPER(LEFT(A2179,3)&amp;YEAR(H2179)&amp;MONTH(H2179)&amp;DAY((H2179))&amp;LEFT(U2179,2)&amp;LEFT(V2179,2)&amp;LEFT(W2179,2))</f>
        <v>TER20161018SULE1È</v>
      </c>
      <c r="AC2179" s="162">
        <f>COUNTIF($AB$4:$AB$297,AB2179)</f>
        <v>0</v>
      </c>
      <c r="AD2179" s="162" t="str">
        <f>VLOOKUP(U2179,NIVEAUXADMIN!A:B,2,FALSE)</f>
        <v>HT07</v>
      </c>
      <c r="AE2179" s="162" t="str">
        <f>VLOOKUP(V2179,NIVEAUXADMIN!E:F,2,FALSE)</f>
        <v>HT07711</v>
      </c>
      <c r="AF2179" s="162" t="str">
        <f>VLOOKUP(W2179,NIVEAUXADMIN!I:J,2,FALSE)</f>
        <v>HT07711-01</v>
      </c>
      <c r="AG2179" s="162">
        <f>IF(SUMPRODUCT(($A$4:$A2179=A2179)*($V$4:$V2179=V2179))&gt;1,0,1)</f>
        <v>0</v>
      </c>
    </row>
    <row r="2180" spans="1:33" s="162" customFormat="1" ht="15" customHeight="1">
      <c r="A2180" s="162" t="s">
        <v>1155</v>
      </c>
      <c r="B2180" s="162" t="s">
        <v>1155</v>
      </c>
      <c r="C2180" s="162" t="s">
        <v>26</v>
      </c>
      <c r="F2180" s="162" t="s">
        <v>16</v>
      </c>
      <c r="G2180" s="162" t="s">
        <v>2922</v>
      </c>
      <c r="H2180" s="153" t="s">
        <v>1951</v>
      </c>
      <c r="I2180" s="84" t="s">
        <v>1051</v>
      </c>
      <c r="J2180" s="162" t="s">
        <v>1052</v>
      </c>
      <c r="K2180" s="162" t="s">
        <v>1063</v>
      </c>
      <c r="L2180" s="72"/>
      <c r="M2180" s="80" t="str">
        <f>IFERROR(VLOOKUP(K2180,REFERENCES!R:S,2,FALSE),"")</f>
        <v>Nombre</v>
      </c>
      <c r="N2180" s="154">
        <v>500</v>
      </c>
      <c r="O2180" s="75"/>
      <c r="P2180" s="75"/>
      <c r="Q2180" s="75"/>
      <c r="R2180" s="79" t="s">
        <v>1875</v>
      </c>
      <c r="S2180" s="75">
        <v>500</v>
      </c>
      <c r="U2180" s="162" t="s">
        <v>20</v>
      </c>
      <c r="V2180" s="162" t="s">
        <v>21</v>
      </c>
      <c r="W2180" s="86"/>
      <c r="AB2180" s="162" t="e">
        <f>UPPER(LEFT(A2180,3)&amp;YEAR(H2180)&amp;MONTH(H2180)&amp;DAY((H2180))&amp;LEFT(U2180,2)&amp;LEFT(V2180,2)&amp;LEFT(W2180,2))</f>
        <v>#VALUE!</v>
      </c>
      <c r="AC2180" s="162">
        <f>COUNTIF($AB$4:$AB$297,AB2180)</f>
        <v>72</v>
      </c>
      <c r="AD2180" s="162" t="str">
        <f>VLOOKUP(U2180,NIVEAUXADMIN!A:B,2,FALSE)</f>
        <v>HT07</v>
      </c>
      <c r="AE2180" s="162" t="str">
        <f>VLOOKUP(V2180,NIVEAUXADMIN!E:F,2,FALSE)</f>
        <v>HT07711</v>
      </c>
      <c r="AF2180" s="162" t="e">
        <f>VLOOKUP(W2180,NIVEAUXADMIN!I:J,2,FALSE)</f>
        <v>#N/A</v>
      </c>
      <c r="AG2180" s="162">
        <f>IF(SUMPRODUCT(($A$4:$A2180=A2180)*($V$4:$V2180=V2180))&gt;1,0,1)</f>
        <v>0</v>
      </c>
    </row>
    <row r="2181" spans="1:33" s="162" customFormat="1" ht="15" customHeight="1">
      <c r="A2181" s="162" t="s">
        <v>1155</v>
      </c>
      <c r="B2181" s="162" t="s">
        <v>1155</v>
      </c>
      <c r="C2181" s="162" t="s">
        <v>26</v>
      </c>
      <c r="F2181" s="162" t="s">
        <v>16</v>
      </c>
      <c r="G2181" s="162" t="s">
        <v>2922</v>
      </c>
      <c r="H2181" s="153" t="s">
        <v>1951</v>
      </c>
      <c r="I2181" s="84" t="s">
        <v>1051</v>
      </c>
      <c r="J2181" s="162" t="s">
        <v>1052</v>
      </c>
      <c r="K2181" s="162" t="s">
        <v>1062</v>
      </c>
      <c r="L2181" s="72"/>
      <c r="M2181" s="80" t="str">
        <f>IFERROR(VLOOKUP(K2181,REFERENCES!R:S,2,FALSE),"")</f>
        <v>Nombre</v>
      </c>
      <c r="N2181" s="154">
        <v>500</v>
      </c>
      <c r="O2181" s="75"/>
      <c r="P2181" s="75"/>
      <c r="Q2181" s="75"/>
      <c r="R2181" s="79" t="s">
        <v>1875</v>
      </c>
      <c r="S2181" s="75">
        <v>500</v>
      </c>
      <c r="U2181" s="162" t="s">
        <v>20</v>
      </c>
      <c r="V2181" s="162" t="s">
        <v>21</v>
      </c>
      <c r="W2181" s="86"/>
      <c r="AB2181" s="162" t="e">
        <f>UPPER(LEFT(A2181,3)&amp;YEAR(H2181)&amp;MONTH(H2181)&amp;DAY((H2181))&amp;LEFT(U2181,2)&amp;LEFT(V2181,2)&amp;LEFT(W2181,2))</f>
        <v>#VALUE!</v>
      </c>
      <c r="AC2181" s="162">
        <f>COUNTIF($AB$4:$AB$297,AB2181)</f>
        <v>72</v>
      </c>
      <c r="AD2181" s="162" t="str">
        <f>VLOOKUP(U2181,NIVEAUXADMIN!A:B,2,FALSE)</f>
        <v>HT07</v>
      </c>
      <c r="AE2181" s="162" t="str">
        <f>VLOOKUP(V2181,NIVEAUXADMIN!E:F,2,FALSE)</f>
        <v>HT07711</v>
      </c>
      <c r="AF2181" s="162" t="e">
        <f>VLOOKUP(W2181,NIVEAUXADMIN!I:J,2,FALSE)</f>
        <v>#N/A</v>
      </c>
      <c r="AG2181" s="162">
        <f>IF(SUMPRODUCT(($A$4:$A2181=A2181)*($V$4:$V2181=V2181))&gt;1,0,1)</f>
        <v>0</v>
      </c>
    </row>
    <row r="2182" spans="1:33" s="162" customFormat="1" ht="15" customHeight="1">
      <c r="A2182" s="162" t="s">
        <v>1155</v>
      </c>
      <c r="B2182" s="162" t="s">
        <v>1155</v>
      </c>
      <c r="C2182" s="162" t="s">
        <v>26</v>
      </c>
      <c r="F2182" s="162" t="s">
        <v>16</v>
      </c>
      <c r="G2182" s="162" t="s">
        <v>2922</v>
      </c>
      <c r="H2182" s="153" t="s">
        <v>1951</v>
      </c>
      <c r="I2182" s="84" t="s">
        <v>1051</v>
      </c>
      <c r="J2182" s="162" t="s">
        <v>1052</v>
      </c>
      <c r="K2182" s="162" t="s">
        <v>1062</v>
      </c>
      <c r="L2182" s="72"/>
      <c r="M2182" s="80" t="str">
        <f>IFERROR(VLOOKUP(K2182,REFERENCES!R:S,2,FALSE),"")</f>
        <v>Nombre</v>
      </c>
      <c r="N2182" s="154">
        <v>500</v>
      </c>
      <c r="O2182" s="75"/>
      <c r="P2182" s="75"/>
      <c r="Q2182" s="75"/>
      <c r="R2182" s="79" t="s">
        <v>1875</v>
      </c>
      <c r="S2182" s="75">
        <v>500</v>
      </c>
      <c r="U2182" s="162" t="s">
        <v>20</v>
      </c>
      <c r="V2182" s="162" t="s">
        <v>536</v>
      </c>
      <c r="W2182" s="86"/>
      <c r="AB2182" s="162" t="e">
        <f>UPPER(LEFT(A2182,3)&amp;YEAR(H2182)&amp;MONTH(H2182)&amp;DAY((H2182))&amp;LEFT(U2182,2)&amp;LEFT(V2182,2)&amp;LEFT(W2182,2))</f>
        <v>#VALUE!</v>
      </c>
      <c r="AC2182" s="162">
        <f>COUNTIF($AB$4:$AB$297,AB2182)</f>
        <v>72</v>
      </c>
      <c r="AD2182" s="162" t="str">
        <f>VLOOKUP(U2182,NIVEAUXADMIN!A:B,2,FALSE)</f>
        <v>HT07</v>
      </c>
      <c r="AE2182" s="162" t="str">
        <f>VLOOKUP(V2182,NIVEAUXADMIN!E:F,2,FALSE)</f>
        <v>HT07742</v>
      </c>
      <c r="AF2182" s="162" t="e">
        <f>VLOOKUP(W2182,NIVEAUXADMIN!I:J,2,FALSE)</f>
        <v>#N/A</v>
      </c>
      <c r="AG2182" s="162">
        <f>IF(SUMPRODUCT(($A$4:$A2182=A2182)*($V$4:$V2182=V2182))&gt;1,0,1)</f>
        <v>1</v>
      </c>
    </row>
    <row r="2183" spans="1:33" s="162" customFormat="1" ht="15" customHeight="1">
      <c r="A2183" s="162" t="s">
        <v>1155</v>
      </c>
      <c r="B2183" s="162" t="s">
        <v>1155</v>
      </c>
      <c r="C2183" s="162" t="s">
        <v>26</v>
      </c>
      <c r="D2183" s="162" t="s">
        <v>68</v>
      </c>
      <c r="E2183" s="162" t="s">
        <v>48</v>
      </c>
      <c r="F2183" s="162" t="s">
        <v>16</v>
      </c>
      <c r="G2183" s="162" t="str">
        <f>CHOOSE(MONTH(H2183), "Janvier", "Fevrier", "Mars", "Avril", "Mai", "Juin", "Juillet", "Aout", "Septembre", "Octobre", "Novembre", "Decembre")</f>
        <v>Octobre</v>
      </c>
      <c r="H2183" s="153">
        <v>42661</v>
      </c>
      <c r="I2183" s="84" t="s">
        <v>1049</v>
      </c>
      <c r="J2183" s="162" t="s">
        <v>1053</v>
      </c>
      <c r="K2183" s="162" t="s">
        <v>1048</v>
      </c>
      <c r="L2183" s="72" t="s">
        <v>2495</v>
      </c>
      <c r="M2183" s="80" t="str">
        <f>IFERROR(VLOOKUP(K2183,REFERENCES!R:S,2,FALSE),"")</f>
        <v>Nombre</v>
      </c>
      <c r="N2183" s="75">
        <v>1000</v>
      </c>
      <c r="O2183" s="75"/>
      <c r="P2183" s="75"/>
      <c r="Q2183" s="75"/>
      <c r="R2183" s="79"/>
      <c r="S2183" s="75"/>
      <c r="U2183" s="162" t="s">
        <v>20</v>
      </c>
      <c r="V2183" s="162" t="s">
        <v>542</v>
      </c>
      <c r="W2183" s="86" t="s">
        <v>1299</v>
      </c>
      <c r="X2183" s="162" t="s">
        <v>926</v>
      </c>
      <c r="AB2183" s="162" t="str">
        <f>UPPER(LEFT(A2183,3)&amp;YEAR(H2183)&amp;MONTH(H2183)&amp;DAY((H2183))&amp;LEFT(U2183,2)&amp;LEFT(V2183,2)&amp;LEFT(W2183,2))</f>
        <v>TER20161018SURO1È</v>
      </c>
      <c r="AC2183" s="162">
        <f>COUNTIF($AB$4:$AB$297,AB2183)</f>
        <v>0</v>
      </c>
      <c r="AD2183" s="162" t="str">
        <f>VLOOKUP(U2183,NIVEAUXADMIN!A:B,2,FALSE)</f>
        <v>HT07</v>
      </c>
      <c r="AE2183" s="162" t="str">
        <f>VLOOKUP(V2183,NIVEAUXADMIN!E:F,2,FALSE)</f>
        <v>HT07743</v>
      </c>
      <c r="AF2183" s="162" t="str">
        <f>VLOOKUP(W2183,NIVEAUXADMIN!I:J,2,FALSE)</f>
        <v>HT07743-01</v>
      </c>
      <c r="AG2183" s="162">
        <f>IF(SUMPRODUCT(($A$4:$A2183=A2183)*($V$4:$V2183=V2183))&gt;1,0,1)</f>
        <v>1</v>
      </c>
    </row>
    <row r="2184" spans="1:33" s="162" customFormat="1" ht="15" customHeight="1">
      <c r="A2184" s="162" t="s">
        <v>1155</v>
      </c>
      <c r="B2184" s="162" t="s">
        <v>1155</v>
      </c>
      <c r="C2184" s="162" t="s">
        <v>26</v>
      </c>
      <c r="D2184" s="162" t="s">
        <v>68</v>
      </c>
      <c r="E2184" s="162" t="s">
        <v>48</v>
      </c>
      <c r="F2184" s="162" t="s">
        <v>16</v>
      </c>
      <c r="G2184" s="162" t="str">
        <f>CHOOSE(MONTH(H2184), "Janvier", "Fevrier", "Mars", "Avril", "Mai", "Juin", "Juillet", "Aout", "Septembre", "Octobre", "Novembre", "Decembre")</f>
        <v>Octobre</v>
      </c>
      <c r="H2184" s="153">
        <v>42661</v>
      </c>
      <c r="I2184" s="84" t="s">
        <v>1051</v>
      </c>
      <c r="J2184" s="162" t="s">
        <v>1052</v>
      </c>
      <c r="K2184" s="162" t="s">
        <v>1056</v>
      </c>
      <c r="L2184" s="72" t="s">
        <v>2495</v>
      </c>
      <c r="M2184" s="80" t="str">
        <f>IFERROR(VLOOKUP(K2184,REFERENCES!R:S,2,FALSE),"")</f>
        <v>Nombre</v>
      </c>
      <c r="N2184" s="75">
        <v>1000</v>
      </c>
      <c r="O2184" s="75"/>
      <c r="P2184" s="75"/>
      <c r="Q2184" s="75"/>
      <c r="R2184" s="79"/>
      <c r="S2184" s="75"/>
      <c r="U2184" s="162" t="s">
        <v>20</v>
      </c>
      <c r="V2184" s="162" t="s">
        <v>542</v>
      </c>
      <c r="W2184" s="86" t="s">
        <v>1299</v>
      </c>
      <c r="X2184" s="162" t="s">
        <v>926</v>
      </c>
      <c r="AB2184" s="162" t="str">
        <f>UPPER(LEFT(A2184,3)&amp;YEAR(H2184)&amp;MONTH(H2184)&amp;DAY((H2184))&amp;LEFT(U2184,2)&amp;LEFT(V2184,2)&amp;LEFT(W2184,2))</f>
        <v>TER20161018SURO1È</v>
      </c>
      <c r="AC2184" s="162">
        <f>COUNTIF($AB$4:$AB$297,AB2184)</f>
        <v>0</v>
      </c>
      <c r="AD2184" s="162" t="str">
        <f>VLOOKUP(U2184,NIVEAUXADMIN!A:B,2,FALSE)</f>
        <v>HT07</v>
      </c>
      <c r="AE2184" s="162" t="str">
        <f>VLOOKUP(V2184,NIVEAUXADMIN!E:F,2,FALSE)</f>
        <v>HT07743</v>
      </c>
      <c r="AF2184" s="162" t="str">
        <f>VLOOKUP(W2184,NIVEAUXADMIN!I:J,2,FALSE)</f>
        <v>HT07743-01</v>
      </c>
      <c r="AG2184" s="162">
        <f>IF(SUMPRODUCT(($A$4:$A2184=A2184)*($V$4:$V2184=V2184))&gt;1,0,1)</f>
        <v>0</v>
      </c>
    </row>
    <row r="2185" spans="1:33" s="162" customFormat="1" ht="15" customHeight="1">
      <c r="A2185" s="162" t="s">
        <v>1155</v>
      </c>
      <c r="B2185" s="162" t="s">
        <v>1155</v>
      </c>
      <c r="C2185" s="162" t="s">
        <v>26</v>
      </c>
      <c r="E2185" s="162" t="s">
        <v>1828</v>
      </c>
      <c r="F2185" s="162" t="s">
        <v>16</v>
      </c>
      <c r="G2185" s="162" t="s">
        <v>1938</v>
      </c>
      <c r="H2185" s="153" t="s">
        <v>2852</v>
      </c>
      <c r="I2185" s="84" t="s">
        <v>1049</v>
      </c>
      <c r="J2185" s="162" t="s">
        <v>1053</v>
      </c>
      <c r="K2185" s="162" t="s">
        <v>1185</v>
      </c>
      <c r="L2185" s="72" t="s">
        <v>2575</v>
      </c>
      <c r="M2185" s="80" t="str">
        <f>IFERROR(VLOOKUP(K2185,REFERENCES!R:S,2,FALSE),"")</f>
        <v>Nombre</v>
      </c>
      <c r="N2185" s="75">
        <v>244</v>
      </c>
      <c r="O2185" s="75"/>
      <c r="P2185" s="75"/>
      <c r="Q2185" s="75"/>
      <c r="R2185" s="79"/>
      <c r="S2185" s="75">
        <v>488</v>
      </c>
      <c r="U2185" s="162" t="s">
        <v>20</v>
      </c>
      <c r="V2185" s="162" t="s">
        <v>542</v>
      </c>
      <c r="W2185" s="86" t="s">
        <v>1299</v>
      </c>
      <c r="X2185" s="162" t="s">
        <v>2574</v>
      </c>
      <c r="AB2185" s="162" t="e">
        <f>UPPER(LEFT(A2185,3)&amp;YEAR(H2185)&amp;MONTH(H2185)&amp;DAY((H2185))&amp;LEFT(U2185,2)&amp;LEFT(V2185,2)&amp;LEFT(W2185,2))</f>
        <v>#VALUE!</v>
      </c>
      <c r="AC2185" s="162">
        <f>COUNTIF($AB$4:$AB$297,AB2185)</f>
        <v>72</v>
      </c>
      <c r="AD2185" s="162" t="str">
        <f>VLOOKUP(U2185,NIVEAUXADMIN!A:B,2,FALSE)</f>
        <v>HT07</v>
      </c>
      <c r="AE2185" s="162" t="str">
        <f>VLOOKUP(V2185,NIVEAUXADMIN!E:F,2,FALSE)</f>
        <v>HT07743</v>
      </c>
      <c r="AF2185" s="162" t="str">
        <f>VLOOKUP(W2185,NIVEAUXADMIN!I:J,2,FALSE)</f>
        <v>HT07743-01</v>
      </c>
      <c r="AG2185" s="162">
        <f>IF(SUMPRODUCT(($A$4:$A2185=A2185)*($V$4:$V2185=V2185))&gt;1,0,1)</f>
        <v>0</v>
      </c>
    </row>
    <row r="2186" spans="1:33" s="162" customFormat="1" ht="15" customHeight="1">
      <c r="A2186" s="162" t="s">
        <v>1155</v>
      </c>
      <c r="B2186" s="162" t="s">
        <v>1155</v>
      </c>
      <c r="C2186" s="162" t="s">
        <v>26</v>
      </c>
      <c r="F2186" s="162" t="s">
        <v>16</v>
      </c>
      <c r="G2186" s="162" t="s">
        <v>2922</v>
      </c>
      <c r="H2186" s="153" t="s">
        <v>1951</v>
      </c>
      <c r="I2186" s="84" t="s">
        <v>1051</v>
      </c>
      <c r="J2186" s="162" t="s">
        <v>1052</v>
      </c>
      <c r="K2186" s="162" t="s">
        <v>1062</v>
      </c>
      <c r="L2186" s="72"/>
      <c r="M2186" s="80" t="str">
        <f>IFERROR(VLOOKUP(K2186,REFERENCES!R:S,2,FALSE),"")</f>
        <v>Nombre</v>
      </c>
      <c r="N2186" s="154">
        <v>500</v>
      </c>
      <c r="O2186" s="75"/>
      <c r="P2186" s="75"/>
      <c r="Q2186" s="75"/>
      <c r="R2186" s="79" t="s">
        <v>1875</v>
      </c>
      <c r="S2186" s="75">
        <v>500</v>
      </c>
      <c r="U2186" s="162" t="s">
        <v>20</v>
      </c>
      <c r="V2186" s="162" t="s">
        <v>542</v>
      </c>
      <c r="W2186" s="86"/>
      <c r="AB2186" s="162" t="e">
        <f>UPPER(LEFT(A2186,3)&amp;YEAR(H2186)&amp;MONTH(H2186)&amp;DAY((H2186))&amp;LEFT(U2186,2)&amp;LEFT(V2186,2)&amp;LEFT(W2186,2))</f>
        <v>#VALUE!</v>
      </c>
      <c r="AC2186" s="162">
        <f>COUNTIF($AB$4:$AB$297,AB2186)</f>
        <v>72</v>
      </c>
      <c r="AD2186" s="162" t="str">
        <f>VLOOKUP(U2186,NIVEAUXADMIN!A:B,2,FALSE)</f>
        <v>HT07</v>
      </c>
      <c r="AE2186" s="162" t="str">
        <f>VLOOKUP(V2186,NIVEAUXADMIN!E:F,2,FALSE)</f>
        <v>HT07743</v>
      </c>
      <c r="AF2186" s="162" t="e">
        <f>VLOOKUP(W2186,NIVEAUXADMIN!I:J,2,FALSE)</f>
        <v>#N/A</v>
      </c>
      <c r="AG2186" s="162">
        <f>IF(SUMPRODUCT(($A$4:$A2186=A2186)*($V$4:$V2186=V2186))&gt;1,0,1)</f>
        <v>0</v>
      </c>
    </row>
    <row r="2187" spans="1:33" s="162" customFormat="1" ht="15" customHeight="1">
      <c r="A2187" s="162" t="s">
        <v>1155</v>
      </c>
      <c r="B2187" s="162" t="s">
        <v>1155</v>
      </c>
      <c r="C2187" s="162" t="s">
        <v>26</v>
      </c>
      <c r="E2187" s="162" t="s">
        <v>1828</v>
      </c>
      <c r="F2187" s="162" t="s">
        <v>19</v>
      </c>
      <c r="G2187" s="162" t="s">
        <v>1938</v>
      </c>
      <c r="H2187" s="153" t="s">
        <v>1960</v>
      </c>
      <c r="I2187" s="84" t="s">
        <v>1049</v>
      </c>
      <c r="J2187" s="162" t="s">
        <v>1053</v>
      </c>
      <c r="K2187" s="162" t="s">
        <v>1175</v>
      </c>
      <c r="L2187" s="72" t="s">
        <v>1829</v>
      </c>
      <c r="M2187" s="80" t="str">
        <f>IFERROR(VLOOKUP(K2187,REFERENCES!R:S,2,FALSE),"")</f>
        <v>Nombre</v>
      </c>
      <c r="N2187" s="154">
        <v>400</v>
      </c>
      <c r="O2187" s="75"/>
      <c r="P2187" s="75"/>
      <c r="Q2187" s="75"/>
      <c r="R2187" s="79" t="s">
        <v>1875</v>
      </c>
      <c r="S2187" s="75"/>
      <c r="U2187" s="162" t="s">
        <v>20</v>
      </c>
      <c r="V2187" s="162" t="s">
        <v>542</v>
      </c>
      <c r="W2187" s="86" t="s">
        <v>1299</v>
      </c>
      <c r="X2187" s="162" t="s">
        <v>1830</v>
      </c>
      <c r="AA2187" s="162" t="s">
        <v>2684</v>
      </c>
      <c r="AB2187" s="162" t="e">
        <f>UPPER(LEFT(A2187,3)&amp;YEAR(H2187)&amp;MONTH(H2187)&amp;DAY((H2187))&amp;LEFT(U2187,2)&amp;LEFT(V2187,2)&amp;LEFT(W2187,2))</f>
        <v>#VALUE!</v>
      </c>
      <c r="AC2187" s="162">
        <f>COUNTIF($AB$4:$AB$297,AB2187)</f>
        <v>72</v>
      </c>
      <c r="AD2187" s="162" t="str">
        <f>VLOOKUP(U2187,NIVEAUXADMIN!A:B,2,FALSE)</f>
        <v>HT07</v>
      </c>
      <c r="AE2187" s="162" t="str">
        <f>VLOOKUP(V2187,NIVEAUXADMIN!E:F,2,FALSE)</f>
        <v>HT07743</v>
      </c>
      <c r="AF2187" s="162" t="str">
        <f>VLOOKUP(W2187,NIVEAUXADMIN!I:J,2,FALSE)</f>
        <v>HT07743-01</v>
      </c>
      <c r="AG2187" s="162">
        <f>IF(SUMPRODUCT(($A$4:$A2187=A2187)*($V$4:$V2187=V2187))&gt;1,0,1)</f>
        <v>0</v>
      </c>
    </row>
    <row r="2188" spans="1:33" s="162" customFormat="1" ht="15" customHeight="1">
      <c r="A2188" s="162" t="s">
        <v>1155</v>
      </c>
      <c r="B2188" s="162" t="s">
        <v>1155</v>
      </c>
      <c r="C2188" s="162" t="s">
        <v>26</v>
      </c>
      <c r="E2188" s="162" t="s">
        <v>1828</v>
      </c>
      <c r="F2188" s="162" t="s">
        <v>16</v>
      </c>
      <c r="G2188" s="162" t="s">
        <v>1938</v>
      </c>
      <c r="H2188" s="153" t="s">
        <v>2852</v>
      </c>
      <c r="I2188" s="84" t="s">
        <v>1049</v>
      </c>
      <c r="J2188" s="162" t="s">
        <v>1053</v>
      </c>
      <c r="K2188" s="162" t="s">
        <v>1175</v>
      </c>
      <c r="L2188" s="72" t="s">
        <v>2573</v>
      </c>
      <c r="M2188" s="80" t="str">
        <f>IFERROR(VLOOKUP(K2188,REFERENCES!R:S,2,FALSE),"")</f>
        <v>Nombre</v>
      </c>
      <c r="N2188" s="75">
        <v>468</v>
      </c>
      <c r="O2188" s="75"/>
      <c r="P2188" s="75"/>
      <c r="Q2188" s="75"/>
      <c r="R2188" s="79"/>
      <c r="S2188" s="75">
        <v>468</v>
      </c>
      <c r="U2188" s="162" t="s">
        <v>20</v>
      </c>
      <c r="V2188" s="162" t="s">
        <v>542</v>
      </c>
      <c r="W2188" s="86" t="s">
        <v>1299</v>
      </c>
      <c r="X2188" s="162" t="s">
        <v>2574</v>
      </c>
      <c r="AA2188" s="162" t="s">
        <v>2684</v>
      </c>
      <c r="AB2188" s="162" t="e">
        <f>UPPER(LEFT(A2188,3)&amp;YEAR(H2188)&amp;MONTH(H2188)&amp;DAY((H2188))&amp;LEFT(U2188,2)&amp;LEFT(V2188,2)&amp;LEFT(W2188,2))</f>
        <v>#VALUE!</v>
      </c>
      <c r="AC2188" s="162">
        <f>COUNTIF($AB$4:$AB$297,AB2188)</f>
        <v>72</v>
      </c>
      <c r="AD2188" s="162" t="str">
        <f>VLOOKUP(U2188,NIVEAUXADMIN!A:B,2,FALSE)</f>
        <v>HT07</v>
      </c>
      <c r="AE2188" s="162" t="str">
        <f>VLOOKUP(V2188,NIVEAUXADMIN!E:F,2,FALSE)</f>
        <v>HT07743</v>
      </c>
      <c r="AF2188" s="162" t="str">
        <f>VLOOKUP(W2188,NIVEAUXADMIN!I:J,2,FALSE)</f>
        <v>HT07743-01</v>
      </c>
      <c r="AG2188" s="162">
        <f>IF(SUMPRODUCT(($A$4:$A2188=A2188)*($V$4:$V2188=V2188))&gt;1,0,1)</f>
        <v>0</v>
      </c>
    </row>
    <row r="2189" spans="1:33" s="162" customFormat="1" ht="15" customHeight="1">
      <c r="A2189" s="162" t="s">
        <v>2913</v>
      </c>
      <c r="B2189" s="162" t="s">
        <v>126</v>
      </c>
      <c r="C2189" s="162" t="s">
        <v>34</v>
      </c>
      <c r="D2189" s="162" t="s">
        <v>68</v>
      </c>
      <c r="E2189" s="162" t="s">
        <v>48</v>
      </c>
      <c r="F2189" s="162" t="s">
        <v>16</v>
      </c>
      <c r="G2189" s="162" t="str">
        <f>CHOOSE(MONTH(H2189), "Janvier", "Fevrier", "Mars", "Avril", "Mai", "Juin", "Juillet", "Aout", "Septembre", "Octobre", "Novembre", "Decembre")</f>
        <v>Novembre</v>
      </c>
      <c r="H2189" s="153">
        <v>42690</v>
      </c>
      <c r="I2189" s="84" t="s">
        <v>1051</v>
      </c>
      <c r="J2189" s="162" t="s">
        <v>1052</v>
      </c>
      <c r="K2189" s="162" t="s">
        <v>1054</v>
      </c>
      <c r="L2189" s="72" t="s">
        <v>2495</v>
      </c>
      <c r="M2189" s="80" t="str">
        <f>IFERROR(VLOOKUP(K2189,REFERENCES!R:S,2,FALSE),"")</f>
        <v>Nombre</v>
      </c>
      <c r="N2189" s="75">
        <v>200</v>
      </c>
      <c r="O2189" s="75"/>
      <c r="P2189" s="75"/>
      <c r="Q2189" s="75"/>
      <c r="R2189" s="79"/>
      <c r="S2189" s="75">
        <v>200</v>
      </c>
      <c r="U2189" s="162" t="s">
        <v>20</v>
      </c>
      <c r="V2189" s="162" t="s">
        <v>526</v>
      </c>
      <c r="W2189" s="86" t="s">
        <v>1806</v>
      </c>
      <c r="X2189" s="162" t="s">
        <v>2614</v>
      </c>
      <c r="AB2189" s="162" t="str">
        <f>UPPER(LEFT(A2189,3)&amp;YEAR(H2189)&amp;MONTH(H2189)&amp;DAY((H2189))&amp;LEFT(U2189,2)&amp;LEFT(V2189,2)&amp;LEFT(W2189,2))</f>
        <v>UNI20161116SUILIL</v>
      </c>
      <c r="AC2189" s="162">
        <f>COUNTIF($AB$4:$AB$297,AB2189)</f>
        <v>0</v>
      </c>
      <c r="AD2189" s="162" t="str">
        <f>VLOOKUP(U2189,NIVEAUXADMIN!A:B,2,FALSE)</f>
        <v>HT07</v>
      </c>
      <c r="AE2189" s="162" t="str">
        <f>VLOOKUP(V2189,NIVEAUXADMIN!E:F,2,FALSE)</f>
        <v>HT07716</v>
      </c>
      <c r="AF2189" s="162" t="str">
        <f>VLOOKUP(W2189,NIVEAUXADMIN!I:J,2,FALSE)</f>
        <v>HT07716-01</v>
      </c>
      <c r="AG2189" s="162">
        <f>IF(SUMPRODUCT(($A$4:$A2189=A2189)*($V$4:$V2189=V2189))&gt;1,0,1)</f>
        <v>1</v>
      </c>
    </row>
    <row r="2190" spans="1:33" s="162" customFormat="1" ht="15" customHeight="1">
      <c r="A2190" s="162" t="s">
        <v>2913</v>
      </c>
      <c r="B2190" s="162" t="s">
        <v>126</v>
      </c>
      <c r="C2190" s="162" t="s">
        <v>34</v>
      </c>
      <c r="D2190" s="162" t="s">
        <v>68</v>
      </c>
      <c r="E2190" s="162" t="s">
        <v>48</v>
      </c>
      <c r="F2190" s="162" t="s">
        <v>16</v>
      </c>
      <c r="G2190" s="162" t="str">
        <f>CHOOSE(MONTH(H2190), "Janvier", "Fevrier", "Mars", "Avril", "Mai", "Juin", "Juillet", "Aout", "Septembre", "Octobre", "Novembre", "Decembre")</f>
        <v>Novembre</v>
      </c>
      <c r="H2190" s="153">
        <v>42690</v>
      </c>
      <c r="I2190" s="84" t="s">
        <v>1051</v>
      </c>
      <c r="J2190" s="162" t="s">
        <v>1052</v>
      </c>
      <c r="K2190" s="162" t="s">
        <v>1063</v>
      </c>
      <c r="L2190" s="72" t="s">
        <v>2495</v>
      </c>
      <c r="M2190" s="80" t="str">
        <f>IFERROR(VLOOKUP(K2190,REFERENCES!R:S,2,FALSE),"")</f>
        <v>Nombre</v>
      </c>
      <c r="N2190" s="75">
        <v>200</v>
      </c>
      <c r="O2190" s="75"/>
      <c r="P2190" s="75"/>
      <c r="Q2190" s="75"/>
      <c r="R2190" s="79"/>
      <c r="S2190" s="75">
        <v>200</v>
      </c>
      <c r="U2190" s="162" t="s">
        <v>20</v>
      </c>
      <c r="V2190" s="162" t="s">
        <v>526</v>
      </c>
      <c r="W2190" s="86" t="s">
        <v>1806</v>
      </c>
      <c r="X2190" s="162" t="s">
        <v>2614</v>
      </c>
      <c r="AB2190" s="162" t="str">
        <f>UPPER(LEFT(A2190,3)&amp;YEAR(H2190)&amp;MONTH(H2190)&amp;DAY((H2190))&amp;LEFT(U2190,2)&amp;LEFT(V2190,2)&amp;LEFT(W2190,2))</f>
        <v>UNI20161116SUILIL</v>
      </c>
      <c r="AC2190" s="162">
        <f>COUNTIF($AB$4:$AB$297,AB2190)</f>
        <v>0</v>
      </c>
      <c r="AD2190" s="162" t="str">
        <f>VLOOKUP(U2190,NIVEAUXADMIN!A:B,2,FALSE)</f>
        <v>HT07</v>
      </c>
      <c r="AE2190" s="162" t="str">
        <f>VLOOKUP(V2190,NIVEAUXADMIN!E:F,2,FALSE)</f>
        <v>HT07716</v>
      </c>
      <c r="AF2190" s="162" t="str">
        <f>VLOOKUP(W2190,NIVEAUXADMIN!I:J,2,FALSE)</f>
        <v>HT07716-01</v>
      </c>
      <c r="AG2190" s="162">
        <f>IF(SUMPRODUCT(($A$4:$A2190=A2190)*($V$4:$V2190=V2190))&gt;1,0,1)</f>
        <v>0</v>
      </c>
    </row>
    <row r="2191" spans="1:33" s="162" customFormat="1" ht="15" customHeight="1">
      <c r="A2191" s="162" t="s">
        <v>2913</v>
      </c>
      <c r="B2191" s="162" t="s">
        <v>126</v>
      </c>
      <c r="C2191" s="162" t="s">
        <v>34</v>
      </c>
      <c r="D2191" s="162" t="s">
        <v>68</v>
      </c>
      <c r="E2191" s="162" t="s">
        <v>48</v>
      </c>
      <c r="F2191" s="162" t="s">
        <v>16</v>
      </c>
      <c r="G2191" s="162" t="str">
        <f>CHOOSE(MONTH(H2191), "Janvier", "Fevrier", "Mars", "Avril", "Mai", "Juin", "Juillet", "Aout", "Septembre", "Octobre", "Novembre", "Decembre")</f>
        <v>Novembre</v>
      </c>
      <c r="H2191" s="153">
        <v>42690</v>
      </c>
      <c r="I2191" s="84" t="s">
        <v>1051</v>
      </c>
      <c r="J2191" s="162" t="s">
        <v>1052</v>
      </c>
      <c r="K2191" s="162" t="s">
        <v>1054</v>
      </c>
      <c r="L2191" s="72" t="s">
        <v>2495</v>
      </c>
      <c r="M2191" s="80" t="str">
        <f>IFERROR(VLOOKUP(K2191,REFERENCES!R:S,2,FALSE),"")</f>
        <v>Nombre</v>
      </c>
      <c r="N2191" s="75">
        <v>200</v>
      </c>
      <c r="O2191" s="75"/>
      <c r="P2191" s="75"/>
      <c r="Q2191" s="75"/>
      <c r="R2191" s="79"/>
      <c r="S2191" s="75">
        <v>200</v>
      </c>
      <c r="U2191" s="162" t="s">
        <v>20</v>
      </c>
      <c r="V2191" s="162" t="s">
        <v>536</v>
      </c>
      <c r="W2191" s="86" t="s">
        <v>1417</v>
      </c>
      <c r="X2191" s="162" t="s">
        <v>2613</v>
      </c>
      <c r="AB2191" s="162" t="str">
        <f>UPPER(LEFT(A2191,3)&amp;YEAR(H2191)&amp;MONTH(H2191)&amp;DAY((H2191))&amp;LEFT(U2191,2)&amp;LEFT(V2191,2)&amp;LEFT(W2191,2))</f>
        <v>UNI20161116SUPO2È</v>
      </c>
      <c r="AC2191" s="162">
        <f>COUNTIF($AB$4:$AB$297,AB2191)</f>
        <v>0</v>
      </c>
      <c r="AD2191" s="162" t="str">
        <f>VLOOKUP(U2191,NIVEAUXADMIN!A:B,2,FALSE)</f>
        <v>HT07</v>
      </c>
      <c r="AE2191" s="162" t="str">
        <f>VLOOKUP(V2191,NIVEAUXADMIN!E:F,2,FALSE)</f>
        <v>HT07742</v>
      </c>
      <c r="AF2191" s="162" t="str">
        <f>VLOOKUP(W2191,NIVEAUXADMIN!I:J,2,FALSE)</f>
        <v>HT07742-02</v>
      </c>
      <c r="AG2191" s="162">
        <f>IF(SUMPRODUCT(($A$4:$A2191=A2191)*($V$4:$V2191=V2191))&gt;1,0,1)</f>
        <v>1</v>
      </c>
    </row>
    <row r="2192" spans="1:33" s="162" customFormat="1" ht="15" customHeight="1">
      <c r="A2192" s="162" t="s">
        <v>2913</v>
      </c>
      <c r="B2192" s="162" t="s">
        <v>126</v>
      </c>
      <c r="C2192" s="162" t="s">
        <v>34</v>
      </c>
      <c r="D2192" s="162" t="s">
        <v>68</v>
      </c>
      <c r="E2192" s="162" t="s">
        <v>48</v>
      </c>
      <c r="F2192" s="162" t="s">
        <v>16</v>
      </c>
      <c r="G2192" s="162" t="str">
        <f>CHOOSE(MONTH(H2192), "Janvier", "Fevrier", "Mars", "Avril", "Mai", "Juin", "Juillet", "Aout", "Septembre", "Octobre", "Novembre", "Decembre")</f>
        <v>Novembre</v>
      </c>
      <c r="H2192" s="153">
        <v>42690</v>
      </c>
      <c r="I2192" s="84" t="s">
        <v>1051</v>
      </c>
      <c r="J2192" s="162" t="s">
        <v>1052</v>
      </c>
      <c r="K2192" s="162" t="s">
        <v>1063</v>
      </c>
      <c r="L2192" s="72" t="s">
        <v>2498</v>
      </c>
      <c r="M2192" s="80" t="str">
        <f>IFERROR(VLOOKUP(K2192,REFERENCES!R:S,2,FALSE),"")</f>
        <v>Nombre</v>
      </c>
      <c r="N2192" s="75">
        <v>200</v>
      </c>
      <c r="O2192" s="75"/>
      <c r="P2192" s="75"/>
      <c r="Q2192" s="75"/>
      <c r="R2192" s="79"/>
      <c r="S2192" s="75">
        <v>200</v>
      </c>
      <c r="U2192" s="162" t="s">
        <v>20</v>
      </c>
      <c r="V2192" s="162" t="s">
        <v>536</v>
      </c>
      <c r="W2192" s="86" t="s">
        <v>1417</v>
      </c>
      <c r="X2192" s="162" t="s">
        <v>2613</v>
      </c>
      <c r="AB2192" s="162" t="str">
        <f>UPPER(LEFT(A2192,3)&amp;YEAR(H2192)&amp;MONTH(H2192)&amp;DAY((H2192))&amp;LEFT(U2192,2)&amp;LEFT(V2192,2)&amp;LEFT(W2192,2))</f>
        <v>UNI20161116SUPO2È</v>
      </c>
      <c r="AC2192" s="162">
        <f>COUNTIF($AB$4:$AB$297,AB2192)</f>
        <v>0</v>
      </c>
      <c r="AD2192" s="162" t="str">
        <f>VLOOKUP(U2192,NIVEAUXADMIN!A:B,2,FALSE)</f>
        <v>HT07</v>
      </c>
      <c r="AE2192" s="162" t="str">
        <f>VLOOKUP(V2192,NIVEAUXADMIN!E:F,2,FALSE)</f>
        <v>HT07742</v>
      </c>
      <c r="AF2192" s="162" t="str">
        <f>VLOOKUP(W2192,NIVEAUXADMIN!I:J,2,FALSE)</f>
        <v>HT07742-02</v>
      </c>
      <c r="AG2192" s="162">
        <f>IF(SUMPRODUCT(($A$4:$A2192=A2192)*($V$4:$V2192=V2192))&gt;1,0,1)</f>
        <v>0</v>
      </c>
    </row>
    <row r="2193" spans="1:33" s="162" customFormat="1" ht="15" customHeight="1">
      <c r="A2193" s="162" t="s">
        <v>2913</v>
      </c>
      <c r="B2193" s="162" t="s">
        <v>126</v>
      </c>
      <c r="C2193" s="162" t="s">
        <v>34</v>
      </c>
      <c r="D2193" s="162" t="s">
        <v>68</v>
      </c>
      <c r="E2193" s="162" t="s">
        <v>48</v>
      </c>
      <c r="F2193" s="162" t="s">
        <v>16</v>
      </c>
      <c r="G2193" s="162" t="str">
        <f>CHOOSE(MONTH(H2193), "Janvier", "Fevrier", "Mars", "Avril", "Mai", "Juin", "Juillet", "Aout", "Septembre", "Octobre", "Novembre", "Decembre")</f>
        <v>Janvier</v>
      </c>
      <c r="H2193" s="153">
        <v>42761</v>
      </c>
      <c r="I2193" s="84" t="s">
        <v>1051</v>
      </c>
      <c r="J2193" s="162" t="s">
        <v>1052</v>
      </c>
      <c r="K2193" s="162" t="s">
        <v>1054</v>
      </c>
      <c r="L2193" s="72"/>
      <c r="M2193" s="80" t="str">
        <f>IFERROR(VLOOKUP(K2193,REFERENCES!R:S,2,FALSE),"")</f>
        <v>Nombre</v>
      </c>
      <c r="N2193" s="75">
        <v>300</v>
      </c>
      <c r="O2193" s="75"/>
      <c r="P2193" s="75"/>
      <c r="Q2193" s="75"/>
      <c r="R2193" s="79"/>
      <c r="S2193" s="75">
        <v>300</v>
      </c>
      <c r="U2193" s="162" t="s">
        <v>20</v>
      </c>
      <c r="V2193" s="162" t="s">
        <v>517</v>
      </c>
      <c r="W2193" s="86" t="s">
        <v>1544</v>
      </c>
      <c r="X2193" s="162" t="s">
        <v>2763</v>
      </c>
      <c r="AB2193" s="162" t="str">
        <f>UPPER(LEFT(A2193,3)&amp;YEAR(H2193)&amp;MONTH(H2193)&amp;DAY((H2193))&amp;LEFT(U2193,2)&amp;LEFT(V2193,2)&amp;LEFT(W2193,2))</f>
        <v>UNI2017126SUCH3È</v>
      </c>
      <c r="AC2193" s="162">
        <f>COUNTIF($AB$4:$AB$297,AB2193)</f>
        <v>0</v>
      </c>
      <c r="AD2193" s="162" t="str">
        <f>VLOOKUP(U2193,NIVEAUXADMIN!A:B,2,FALSE)</f>
        <v>HT07</v>
      </c>
      <c r="AE2193" s="162" t="str">
        <f>VLOOKUP(V2193,NIVEAUXADMIN!E:F,2,FALSE)</f>
        <v>HT07713</v>
      </c>
      <c r="AF2193" s="162" t="str">
        <f>VLOOKUP(W2193,NIVEAUXADMIN!I:J,2,FALSE)</f>
        <v>HT07713-03</v>
      </c>
      <c r="AG2193" s="162">
        <f>IF(SUMPRODUCT(($A$4:$A2193=A2193)*($V$4:$V2193=V2193))&gt;1,0,1)</f>
        <v>1</v>
      </c>
    </row>
    <row r="2194" spans="1:33" s="162" customFormat="1" ht="15" customHeight="1">
      <c r="A2194" s="162" t="s">
        <v>2913</v>
      </c>
      <c r="B2194" s="162" t="s">
        <v>126</v>
      </c>
      <c r="C2194" s="162" t="s">
        <v>34</v>
      </c>
      <c r="D2194" s="162" t="s">
        <v>68</v>
      </c>
      <c r="E2194" s="162" t="s">
        <v>48</v>
      </c>
      <c r="F2194" s="162" t="s">
        <v>16</v>
      </c>
      <c r="G2194" s="162" t="str">
        <f>CHOOSE(MONTH(H2194), "Janvier", "Fevrier", "Mars", "Avril", "Mai", "Juin", "Juillet", "Aout", "Septembre", "Octobre", "Novembre", "Decembre")</f>
        <v>Janvier</v>
      </c>
      <c r="H2194" s="153">
        <v>42761</v>
      </c>
      <c r="I2194" s="84" t="s">
        <v>1051</v>
      </c>
      <c r="J2194" s="162" t="s">
        <v>1052</v>
      </c>
      <c r="K2194" s="162" t="s">
        <v>1056</v>
      </c>
      <c r="L2194" s="72"/>
      <c r="M2194" s="80" t="str">
        <f>IFERROR(VLOOKUP(K2194,REFERENCES!R:S,2,FALSE),"")</f>
        <v>Nombre</v>
      </c>
      <c r="N2194" s="75">
        <v>300</v>
      </c>
      <c r="O2194" s="75"/>
      <c r="P2194" s="75"/>
      <c r="Q2194" s="75"/>
      <c r="R2194" s="79"/>
      <c r="S2194" s="75">
        <v>300</v>
      </c>
      <c r="U2194" s="162" t="s">
        <v>20</v>
      </c>
      <c r="V2194" s="162" t="s">
        <v>517</v>
      </c>
      <c r="W2194" s="86" t="s">
        <v>1544</v>
      </c>
      <c r="X2194" s="162" t="s">
        <v>2763</v>
      </c>
      <c r="AB2194" s="162" t="str">
        <f>UPPER(LEFT(A2194,3)&amp;YEAR(H2194)&amp;MONTH(H2194)&amp;DAY((H2194))&amp;LEFT(U2194,2)&amp;LEFT(V2194,2)&amp;LEFT(W2194,2))</f>
        <v>UNI2017126SUCH3È</v>
      </c>
      <c r="AC2194" s="162">
        <f>COUNTIF($AB$4:$AB$297,AB2194)</f>
        <v>0</v>
      </c>
      <c r="AD2194" s="162" t="str">
        <f>VLOOKUP(U2194,NIVEAUXADMIN!A:B,2,FALSE)</f>
        <v>HT07</v>
      </c>
      <c r="AE2194" s="162" t="str">
        <f>VLOOKUP(V2194,NIVEAUXADMIN!E:F,2,FALSE)</f>
        <v>HT07713</v>
      </c>
      <c r="AF2194" s="162" t="str">
        <f>VLOOKUP(W2194,NIVEAUXADMIN!I:J,2,FALSE)</f>
        <v>HT07713-03</v>
      </c>
      <c r="AG2194" s="162">
        <f>IF(SUMPRODUCT(($A$4:$A2194=A2194)*($V$4:$V2194=V2194))&gt;1,0,1)</f>
        <v>0</v>
      </c>
    </row>
    <row r="2195" spans="1:33" s="162" customFormat="1" ht="15" customHeight="1">
      <c r="A2195" s="162" t="s">
        <v>2913</v>
      </c>
      <c r="B2195" s="162" t="s">
        <v>126</v>
      </c>
      <c r="C2195" s="162" t="s">
        <v>34</v>
      </c>
      <c r="D2195" s="162" t="s">
        <v>68</v>
      </c>
      <c r="E2195" s="162" t="s">
        <v>48</v>
      </c>
      <c r="F2195" s="162" t="s">
        <v>16</v>
      </c>
      <c r="G2195" s="162" t="str">
        <f>CHOOSE(MONTH(H2195), "Janvier", "Fevrier", "Mars", "Avril", "Mai", "Juin", "Juillet", "Aout", "Septembre", "Octobre", "Novembre", "Decembre")</f>
        <v>Janvier</v>
      </c>
      <c r="H2195" s="153">
        <v>42761</v>
      </c>
      <c r="I2195" s="84" t="s">
        <v>1049</v>
      </c>
      <c r="J2195" s="162" t="s">
        <v>1053</v>
      </c>
      <c r="K2195" s="162" t="s">
        <v>1048</v>
      </c>
      <c r="L2195" s="72"/>
      <c r="M2195" s="80" t="str">
        <f>IFERROR(VLOOKUP(K2195,REFERENCES!R:S,2,FALSE),"")</f>
        <v>Nombre</v>
      </c>
      <c r="N2195" s="75">
        <v>300</v>
      </c>
      <c r="O2195" s="75"/>
      <c r="P2195" s="75"/>
      <c r="Q2195" s="75"/>
      <c r="R2195" s="79"/>
      <c r="S2195" s="75">
        <v>300</v>
      </c>
      <c r="U2195" s="162" t="s">
        <v>20</v>
      </c>
      <c r="V2195" s="162" t="s">
        <v>517</v>
      </c>
      <c r="W2195" s="86" t="s">
        <v>1544</v>
      </c>
      <c r="X2195" s="162" t="s">
        <v>2763</v>
      </c>
      <c r="AB2195" s="162" t="str">
        <f>UPPER(LEFT(A2195,3)&amp;YEAR(H2195)&amp;MONTH(H2195)&amp;DAY((H2195))&amp;LEFT(U2195,2)&amp;LEFT(V2195,2)&amp;LEFT(W2195,2))</f>
        <v>UNI2017126SUCH3È</v>
      </c>
      <c r="AC2195" s="162">
        <f>COUNTIF($AB$4:$AB$297,AB2195)</f>
        <v>0</v>
      </c>
      <c r="AD2195" s="162" t="str">
        <f>VLOOKUP(U2195,NIVEAUXADMIN!A:B,2,FALSE)</f>
        <v>HT07</v>
      </c>
      <c r="AE2195" s="162" t="str">
        <f>VLOOKUP(V2195,NIVEAUXADMIN!E:F,2,FALSE)</f>
        <v>HT07713</v>
      </c>
      <c r="AF2195" s="162" t="str">
        <f>VLOOKUP(W2195,NIVEAUXADMIN!I:J,2,FALSE)</f>
        <v>HT07713-03</v>
      </c>
      <c r="AG2195" s="162">
        <f>IF(SUMPRODUCT(($A$4:$A2195=A2195)*($V$4:$V2195=V2195))&gt;1,0,1)</f>
        <v>0</v>
      </c>
    </row>
    <row r="2196" spans="1:33" s="162" customFormat="1" ht="15" customHeight="1">
      <c r="A2196" s="162" t="s">
        <v>2913</v>
      </c>
      <c r="B2196" s="162" t="s">
        <v>126</v>
      </c>
      <c r="C2196" s="162" t="s">
        <v>34</v>
      </c>
      <c r="D2196" s="162" t="s">
        <v>68</v>
      </c>
      <c r="E2196" s="162" t="s">
        <v>48</v>
      </c>
      <c r="F2196" s="162" t="s">
        <v>16</v>
      </c>
      <c r="G2196" s="162" t="str">
        <f>CHOOSE(MONTH(H2196), "Janvier", "Fevrier", "Mars", "Avril", "Mai", "Juin", "Juillet", "Aout", "Septembre", "Octobre", "Novembre", "Decembre")</f>
        <v>Janvier</v>
      </c>
      <c r="H2196" s="153">
        <v>42760</v>
      </c>
      <c r="I2196" s="84" t="s">
        <v>1051</v>
      </c>
      <c r="J2196" s="162" t="s">
        <v>1052</v>
      </c>
      <c r="K2196" s="162" t="s">
        <v>1054</v>
      </c>
      <c r="L2196" s="72"/>
      <c r="M2196" s="80" t="str">
        <f>IFERROR(VLOOKUP(K2196,REFERENCES!R:S,2,FALSE),"")</f>
        <v>Nombre</v>
      </c>
      <c r="N2196" s="75">
        <v>500</v>
      </c>
      <c r="O2196" s="75"/>
      <c r="P2196" s="75"/>
      <c r="Q2196" s="75"/>
      <c r="R2196" s="79"/>
      <c r="S2196" s="75">
        <v>500</v>
      </c>
      <c r="U2196" s="162" t="s">
        <v>20</v>
      </c>
      <c r="V2196" s="162" t="s">
        <v>520</v>
      </c>
      <c r="W2196" s="86" t="s">
        <v>1382</v>
      </c>
      <c r="X2196" s="162" t="s">
        <v>2764</v>
      </c>
      <c r="AB2196" s="162" t="str">
        <f>UPPER(LEFT(A2196,3)&amp;YEAR(H2196)&amp;MONTH(H2196)&amp;DAY((H2196))&amp;LEFT(U2196,2)&amp;LEFT(V2196,2)&amp;LEFT(W2196,2))</f>
        <v>UNI2017125SUCH1È</v>
      </c>
      <c r="AC2196" s="162">
        <f>COUNTIF($AB$4:$AB$297,AB2196)</f>
        <v>0</v>
      </c>
      <c r="AD2196" s="162" t="str">
        <f>VLOOKUP(U2196,NIVEAUXADMIN!A:B,2,FALSE)</f>
        <v>HT07</v>
      </c>
      <c r="AE2196" s="162" t="str">
        <f>VLOOKUP(V2196,NIVEAUXADMIN!E:F,2,FALSE)</f>
        <v>HT07751</v>
      </c>
      <c r="AF2196" s="162" t="str">
        <f>VLOOKUP(W2196,NIVEAUXADMIN!I:J,2,FALSE)</f>
        <v>HT07751-01</v>
      </c>
      <c r="AG2196" s="162">
        <f>IF(SUMPRODUCT(($A$4:$A2196=A2196)*($V$4:$V2196=V2196))&gt;1,0,1)</f>
        <v>1</v>
      </c>
    </row>
    <row r="2197" spans="1:33" s="162" customFormat="1" ht="15" customHeight="1">
      <c r="A2197" s="162" t="s">
        <v>2913</v>
      </c>
      <c r="B2197" s="162" t="s">
        <v>126</v>
      </c>
      <c r="C2197" s="162" t="s">
        <v>34</v>
      </c>
      <c r="D2197" s="162" t="s">
        <v>68</v>
      </c>
      <c r="E2197" s="162" t="s">
        <v>48</v>
      </c>
      <c r="F2197" s="162" t="s">
        <v>16</v>
      </c>
      <c r="G2197" s="162" t="str">
        <f>CHOOSE(MONTH(H2197), "Janvier", "Fevrier", "Mars", "Avril", "Mai", "Juin", "Juillet", "Aout", "Septembre", "Octobre", "Novembre", "Decembre")</f>
        <v>Janvier</v>
      </c>
      <c r="H2197" s="153">
        <v>42760</v>
      </c>
      <c r="I2197" s="84" t="s">
        <v>1051</v>
      </c>
      <c r="J2197" s="162" t="s">
        <v>1052</v>
      </c>
      <c r="K2197" s="162" t="s">
        <v>1056</v>
      </c>
      <c r="L2197" s="72"/>
      <c r="M2197" s="80" t="str">
        <f>IFERROR(VLOOKUP(K2197,REFERENCES!R:S,2,FALSE),"")</f>
        <v>Nombre</v>
      </c>
      <c r="N2197" s="75">
        <v>500</v>
      </c>
      <c r="O2197" s="75"/>
      <c r="P2197" s="75"/>
      <c r="Q2197" s="75"/>
      <c r="R2197" s="79"/>
      <c r="S2197" s="75">
        <v>500</v>
      </c>
      <c r="U2197" s="162" t="s">
        <v>20</v>
      </c>
      <c r="V2197" s="162" t="s">
        <v>520</v>
      </c>
      <c r="W2197" s="86" t="s">
        <v>1382</v>
      </c>
      <c r="X2197" s="162" t="s">
        <v>2764</v>
      </c>
      <c r="AB2197" s="162" t="str">
        <f>UPPER(LEFT(A2197,3)&amp;YEAR(H2197)&amp;MONTH(H2197)&amp;DAY((H2197))&amp;LEFT(U2197,2)&amp;LEFT(V2197,2)&amp;LEFT(W2197,2))</f>
        <v>UNI2017125SUCH1È</v>
      </c>
      <c r="AC2197" s="162">
        <f>COUNTIF($AB$4:$AB$297,AB2197)</f>
        <v>0</v>
      </c>
      <c r="AD2197" s="162" t="str">
        <f>VLOOKUP(U2197,NIVEAUXADMIN!A:B,2,FALSE)</f>
        <v>HT07</v>
      </c>
      <c r="AE2197" s="162" t="str">
        <f>VLOOKUP(V2197,NIVEAUXADMIN!E:F,2,FALSE)</f>
        <v>HT07751</v>
      </c>
      <c r="AF2197" s="162" t="str">
        <f>VLOOKUP(W2197,NIVEAUXADMIN!I:J,2,FALSE)</f>
        <v>HT07751-01</v>
      </c>
      <c r="AG2197" s="162">
        <f>IF(SUMPRODUCT(($A$4:$A2197=A2197)*($V$4:$V2197=V2197))&gt;1,0,1)</f>
        <v>0</v>
      </c>
    </row>
    <row r="2198" spans="1:33" s="162" customFormat="1" ht="15" customHeight="1">
      <c r="A2198" s="162" t="s">
        <v>2913</v>
      </c>
      <c r="B2198" s="162" t="s">
        <v>126</v>
      </c>
      <c r="C2198" s="162" t="s">
        <v>34</v>
      </c>
      <c r="D2198" s="162" t="s">
        <v>68</v>
      </c>
      <c r="E2198" s="162" t="s">
        <v>48</v>
      </c>
      <c r="F2198" s="162" t="s">
        <v>16</v>
      </c>
      <c r="G2198" s="162" t="str">
        <f>CHOOSE(MONTH(H2198), "Janvier", "Fevrier", "Mars", "Avril", "Mai", "Juin", "Juillet", "Aout", "Septembre", "Octobre", "Novembre", "Decembre")</f>
        <v>Janvier</v>
      </c>
      <c r="H2198" s="153">
        <v>42760</v>
      </c>
      <c r="I2198" s="84" t="s">
        <v>1051</v>
      </c>
      <c r="J2198" s="162" t="s">
        <v>1052</v>
      </c>
      <c r="K2198" s="162" t="s">
        <v>1057</v>
      </c>
      <c r="L2198" s="72"/>
      <c r="M2198" s="80" t="str">
        <f>IFERROR(VLOOKUP(K2198,REFERENCES!R:S,2,FALSE),"")</f>
        <v>Nombre</v>
      </c>
      <c r="N2198" s="75">
        <v>500</v>
      </c>
      <c r="O2198" s="75"/>
      <c r="P2198" s="75"/>
      <c r="Q2198" s="75"/>
      <c r="R2198" s="79"/>
      <c r="S2198" s="75">
        <v>500</v>
      </c>
      <c r="U2198" s="162" t="s">
        <v>20</v>
      </c>
      <c r="V2198" s="162" t="s">
        <v>520</v>
      </c>
      <c r="W2198" s="86" t="s">
        <v>1382</v>
      </c>
      <c r="X2198" s="162" t="s">
        <v>2764</v>
      </c>
      <c r="AB2198" s="162" t="str">
        <f>UPPER(LEFT(A2198,3)&amp;YEAR(H2198)&amp;MONTH(H2198)&amp;DAY((H2198))&amp;LEFT(U2198,2)&amp;LEFT(V2198,2)&amp;LEFT(W2198,2))</f>
        <v>UNI2017125SUCH1È</v>
      </c>
      <c r="AC2198" s="162">
        <f>COUNTIF($AB$4:$AB$297,AB2198)</f>
        <v>0</v>
      </c>
      <c r="AD2198" s="162" t="str">
        <f>VLOOKUP(U2198,NIVEAUXADMIN!A:B,2,FALSE)</f>
        <v>HT07</v>
      </c>
      <c r="AE2198" s="162" t="str">
        <f>VLOOKUP(V2198,NIVEAUXADMIN!E:F,2,FALSE)</f>
        <v>HT07751</v>
      </c>
      <c r="AF2198" s="162" t="str">
        <f>VLOOKUP(W2198,NIVEAUXADMIN!I:J,2,FALSE)</f>
        <v>HT07751-01</v>
      </c>
      <c r="AG2198" s="162">
        <f>IF(SUMPRODUCT(($A$4:$A2198=A2198)*($V$4:$V2198=V2198))&gt;1,0,1)</f>
        <v>0</v>
      </c>
    </row>
    <row r="2199" spans="1:33" s="162" customFormat="1" ht="15" customHeight="1">
      <c r="A2199" s="162" t="s">
        <v>2913</v>
      </c>
      <c r="B2199" s="162" t="s">
        <v>126</v>
      </c>
      <c r="C2199" s="162" t="s">
        <v>34</v>
      </c>
      <c r="D2199" s="162" t="s">
        <v>68</v>
      </c>
      <c r="E2199" s="162" t="s">
        <v>48</v>
      </c>
      <c r="F2199" s="162" t="s">
        <v>16</v>
      </c>
      <c r="G2199" s="162" t="str">
        <f>CHOOSE(MONTH(H2199), "Janvier", "Fevrier", "Mars", "Avril", "Mai", "Juin", "Juillet", "Aout", "Septembre", "Octobre", "Novembre", "Decembre")</f>
        <v>Janvier</v>
      </c>
      <c r="H2199" s="153">
        <v>42760</v>
      </c>
      <c r="I2199" s="84" t="s">
        <v>1051</v>
      </c>
      <c r="J2199" s="162" t="s">
        <v>1052</v>
      </c>
      <c r="K2199" s="162" t="s">
        <v>1062</v>
      </c>
      <c r="L2199" s="72"/>
      <c r="M2199" s="80" t="str">
        <f>IFERROR(VLOOKUP(K2199,REFERENCES!R:S,2,FALSE),"")</f>
        <v>Nombre</v>
      </c>
      <c r="N2199" s="75">
        <v>500</v>
      </c>
      <c r="O2199" s="75"/>
      <c r="P2199" s="75"/>
      <c r="Q2199" s="75"/>
      <c r="R2199" s="79"/>
      <c r="S2199" s="75">
        <v>500</v>
      </c>
      <c r="U2199" s="162" t="s">
        <v>20</v>
      </c>
      <c r="V2199" s="162" t="s">
        <v>520</v>
      </c>
      <c r="W2199" s="86" t="s">
        <v>1382</v>
      </c>
      <c r="X2199" s="162" t="s">
        <v>2764</v>
      </c>
      <c r="AB2199" s="162" t="str">
        <f>UPPER(LEFT(A2199,3)&amp;YEAR(H2199)&amp;MONTH(H2199)&amp;DAY((H2199))&amp;LEFT(U2199,2)&amp;LEFT(V2199,2)&amp;LEFT(W2199,2))</f>
        <v>UNI2017125SUCH1È</v>
      </c>
      <c r="AC2199" s="162">
        <f>COUNTIF($AB$4:$AB$297,AB2199)</f>
        <v>0</v>
      </c>
      <c r="AD2199" s="162" t="str">
        <f>VLOOKUP(U2199,NIVEAUXADMIN!A:B,2,FALSE)</f>
        <v>HT07</v>
      </c>
      <c r="AE2199" s="162" t="str">
        <f>VLOOKUP(V2199,NIVEAUXADMIN!E:F,2,FALSE)</f>
        <v>HT07751</v>
      </c>
      <c r="AF2199" s="162" t="str">
        <f>VLOOKUP(W2199,NIVEAUXADMIN!I:J,2,FALSE)</f>
        <v>HT07751-01</v>
      </c>
      <c r="AG2199" s="162">
        <f>IF(SUMPRODUCT(($A$4:$A2199=A2199)*($V$4:$V2199=V2199))&gt;1,0,1)</f>
        <v>0</v>
      </c>
    </row>
    <row r="2200" spans="1:33" s="162" customFormat="1" ht="15" customHeight="1">
      <c r="A2200" s="162" t="s">
        <v>2913</v>
      </c>
      <c r="B2200" s="162" t="s">
        <v>126</v>
      </c>
      <c r="C2200" s="162" t="s">
        <v>34</v>
      </c>
      <c r="D2200" s="162" t="s">
        <v>68</v>
      </c>
      <c r="E2200" s="162" t="s">
        <v>48</v>
      </c>
      <c r="F2200" s="162" t="s">
        <v>16</v>
      </c>
      <c r="G2200" s="162" t="str">
        <f>CHOOSE(MONTH(H2200), "Janvier", "Fevrier", "Mars", "Avril", "Mai", "Juin", "Juillet", "Aout", "Septembre", "Octobre", "Novembre", "Decembre")</f>
        <v>Janvier</v>
      </c>
      <c r="H2200" s="153">
        <v>42760</v>
      </c>
      <c r="I2200" s="84" t="s">
        <v>1049</v>
      </c>
      <c r="J2200" s="162" t="s">
        <v>1053</v>
      </c>
      <c r="K2200" s="162" t="s">
        <v>1048</v>
      </c>
      <c r="L2200" s="72"/>
      <c r="M2200" s="80" t="str">
        <f>IFERROR(VLOOKUP(K2200,REFERENCES!R:S,2,FALSE),"")</f>
        <v>Nombre</v>
      </c>
      <c r="N2200" s="75">
        <v>500</v>
      </c>
      <c r="O2200" s="75"/>
      <c r="P2200" s="75"/>
      <c r="Q2200" s="75"/>
      <c r="R2200" s="79"/>
      <c r="S2200" s="75">
        <v>500</v>
      </c>
      <c r="U2200" s="162" t="s">
        <v>20</v>
      </c>
      <c r="V2200" s="162" t="s">
        <v>520</v>
      </c>
      <c r="W2200" s="86" t="s">
        <v>1382</v>
      </c>
      <c r="X2200" s="162" t="s">
        <v>2764</v>
      </c>
      <c r="AB2200" s="162" t="str">
        <f>UPPER(LEFT(A2200,3)&amp;YEAR(H2200)&amp;MONTH(H2200)&amp;DAY((H2200))&amp;LEFT(U2200,2)&amp;LEFT(V2200,2)&amp;LEFT(W2200,2))</f>
        <v>UNI2017125SUCH1È</v>
      </c>
      <c r="AC2200" s="162">
        <f>COUNTIF($AB$4:$AB$297,AB2200)</f>
        <v>0</v>
      </c>
      <c r="AD2200" s="162" t="str">
        <f>VLOOKUP(U2200,NIVEAUXADMIN!A:B,2,FALSE)</f>
        <v>HT07</v>
      </c>
      <c r="AE2200" s="162" t="str">
        <f>VLOOKUP(V2200,NIVEAUXADMIN!E:F,2,FALSE)</f>
        <v>HT07751</v>
      </c>
      <c r="AF2200" s="162" t="str">
        <f>VLOOKUP(W2200,NIVEAUXADMIN!I:J,2,FALSE)</f>
        <v>HT07751-01</v>
      </c>
      <c r="AG2200" s="162">
        <f>IF(SUMPRODUCT(($A$4:$A2200=A2200)*($V$4:$V2200=V2200))&gt;1,0,1)</f>
        <v>0</v>
      </c>
    </row>
    <row r="2201" spans="1:33" s="162" customFormat="1" ht="15" customHeight="1">
      <c r="A2201" s="162" t="s">
        <v>2889</v>
      </c>
      <c r="B2201" s="162" t="s">
        <v>2888</v>
      </c>
      <c r="C2201" s="162" t="s">
        <v>26</v>
      </c>
      <c r="F2201" s="162" t="s">
        <v>19</v>
      </c>
      <c r="G2201" s="162" t="s">
        <v>2921</v>
      </c>
      <c r="H2201" s="153" t="s">
        <v>1950</v>
      </c>
      <c r="I2201" s="84" t="s">
        <v>1050</v>
      </c>
      <c r="J2201" s="162" t="s">
        <v>1032</v>
      </c>
      <c r="K2201" s="162" t="s">
        <v>1032</v>
      </c>
      <c r="L2201" s="72"/>
      <c r="M2201" s="80" t="str">
        <f>IFERROR(VLOOKUP(K2201,REFERENCES!R:S,2,FALSE),"")</f>
        <v>N/A</v>
      </c>
      <c r="N2201" s="75">
        <v>250</v>
      </c>
      <c r="O2201" s="75"/>
      <c r="P2201" s="75"/>
      <c r="Q2201" s="75"/>
      <c r="R2201" s="79"/>
      <c r="S2201" s="75"/>
      <c r="U2201" s="162" t="s">
        <v>17</v>
      </c>
      <c r="V2201" s="162" t="s">
        <v>18</v>
      </c>
      <c r="W2201" s="164" t="s">
        <v>1478</v>
      </c>
      <c r="X2201" s="73"/>
      <c r="Y2201" s="164"/>
      <c r="Z2201" s="165"/>
      <c r="AB2201" s="162" t="e">
        <f>UPPER(LEFT(A2201,3)&amp;YEAR(H2201)&amp;MONTH(H2201)&amp;DAY((H2201))&amp;LEFT(U2201,2)&amp;LEFT(V2201,2)&amp;LEFT(W2201,2))</f>
        <v>#VALUE!</v>
      </c>
      <c r="AC2201" s="162">
        <f>COUNTIF($AB$4:$AB$297,AB2201)</f>
        <v>72</v>
      </c>
      <c r="AD2201" s="162" t="str">
        <f>VLOOKUP(U2201,NIVEAUXADMIN!A:B,2,FALSE)</f>
        <v>HT08</v>
      </c>
      <c r="AE2201" s="162" t="str">
        <f>VLOOKUP(V2201,NIVEAUXADMIN!E:F,2,FALSE)</f>
        <v>HT08811</v>
      </c>
      <c r="AF2201" s="162" t="str">
        <f>VLOOKUP(W2201,NIVEAUXADMIN!I:J,2,FALSE)</f>
        <v>HT08811-02</v>
      </c>
      <c r="AG2201" s="162">
        <f>IF(SUMPRODUCT(($A$4:$A2201=A2201)*($V$4:$V2201=V2201))&gt;1,0,1)</f>
        <v>1</v>
      </c>
    </row>
    <row r="2202" spans="1:33" s="162" customFormat="1" ht="15" customHeight="1">
      <c r="A2202" s="162" t="s">
        <v>2889</v>
      </c>
      <c r="B2202" s="162" t="s">
        <v>2888</v>
      </c>
      <c r="C2202" s="162" t="s">
        <v>26</v>
      </c>
      <c r="F2202" s="162" t="s">
        <v>19</v>
      </c>
      <c r="G2202" s="162" t="s">
        <v>2921</v>
      </c>
      <c r="H2202" s="153" t="s">
        <v>1950</v>
      </c>
      <c r="I2202" s="84" t="s">
        <v>1050</v>
      </c>
      <c r="J2202" s="162" t="s">
        <v>1032</v>
      </c>
      <c r="K2202" s="162" t="s">
        <v>1032</v>
      </c>
      <c r="L2202" s="72"/>
      <c r="M2202" s="80" t="str">
        <f>IFERROR(VLOOKUP(K2202,REFERENCES!R:S,2,FALSE),"")</f>
        <v>N/A</v>
      </c>
      <c r="N2202" s="75">
        <v>250</v>
      </c>
      <c r="O2202" s="75"/>
      <c r="P2202" s="75"/>
      <c r="Q2202" s="75"/>
      <c r="R2202" s="79"/>
      <c r="S2202" s="75"/>
      <c r="U2202" s="162" t="s">
        <v>17</v>
      </c>
      <c r="V2202" s="162" t="s">
        <v>18</v>
      </c>
      <c r="W2202" s="164" t="s">
        <v>1297</v>
      </c>
      <c r="X2202" s="73"/>
      <c r="AB2202" s="162" t="e">
        <f>UPPER(LEFT(A2202,3)&amp;YEAR(H2202)&amp;MONTH(H2202)&amp;DAY((H2202))&amp;LEFT(U2202,2)&amp;LEFT(V2202,2)&amp;LEFT(W2202,2))</f>
        <v>#VALUE!</v>
      </c>
      <c r="AC2202" s="162">
        <f>COUNTIF($AB$4:$AB$297,AB2202)</f>
        <v>72</v>
      </c>
      <c r="AD2202" s="162" t="str">
        <f>VLOOKUP(U2202,NIVEAUXADMIN!A:B,2,FALSE)</f>
        <v>HT08</v>
      </c>
      <c r="AE2202" s="162" t="str">
        <f>VLOOKUP(V2202,NIVEAUXADMIN!E:F,2,FALSE)</f>
        <v>HT08811</v>
      </c>
      <c r="AF2202" s="162" t="str">
        <f>VLOOKUP(W2202,NIVEAUXADMIN!I:J,2,FALSE)</f>
        <v>HT08811-01</v>
      </c>
      <c r="AG2202" s="162">
        <f>IF(SUMPRODUCT(($A$4:$A2202=A2202)*($V$4:$V2202=V2202))&gt;1,0,1)</f>
        <v>0</v>
      </c>
    </row>
    <row r="2203" spans="1:33" s="162" customFormat="1" ht="15" customHeight="1">
      <c r="A2203" s="162" t="s">
        <v>2889</v>
      </c>
      <c r="B2203" s="162" t="s">
        <v>2888</v>
      </c>
      <c r="C2203" s="162" t="s">
        <v>26</v>
      </c>
      <c r="F2203" s="162" t="s">
        <v>32</v>
      </c>
      <c r="G2203" s="162" t="s">
        <v>1940</v>
      </c>
      <c r="H2203" s="153" t="s">
        <v>2923</v>
      </c>
      <c r="I2203" s="84" t="s">
        <v>1050</v>
      </c>
      <c r="J2203" s="162" t="s">
        <v>1032</v>
      </c>
      <c r="K2203" s="162" t="s">
        <v>1032</v>
      </c>
      <c r="L2203" s="72"/>
      <c r="M2203" s="80" t="str">
        <f>IFERROR(VLOOKUP(K2203,REFERENCES!R:S,2,FALSE),"")</f>
        <v>N/A</v>
      </c>
      <c r="N2203" s="75">
        <v>50</v>
      </c>
      <c r="O2203" s="75"/>
      <c r="P2203" s="75"/>
      <c r="Q2203" s="75"/>
      <c r="R2203" s="79"/>
      <c r="S2203" s="75"/>
      <c r="U2203" s="162" t="s">
        <v>20</v>
      </c>
      <c r="V2203" s="162" t="s">
        <v>554</v>
      </c>
      <c r="W2203" s="164" t="s">
        <v>1312</v>
      </c>
      <c r="X2203" s="73"/>
      <c r="AB2203" s="162" t="e">
        <f>UPPER(LEFT(A2203,3)&amp;YEAR(H2203)&amp;MONTH(H2203)&amp;DAY((H2203))&amp;LEFT(U2203,2)&amp;LEFT(V2203,2)&amp;LEFT(W2203,2))</f>
        <v>#VALUE!</v>
      </c>
      <c r="AC2203" s="162">
        <f>COUNTIF($AB$4:$AB$297,AB2203)</f>
        <v>72</v>
      </c>
      <c r="AD2203" s="162" t="str">
        <f>VLOOKUP(U2203,NIVEAUXADMIN!A:B,2,FALSE)</f>
        <v>HT07</v>
      </c>
      <c r="AE2203" s="162" t="str">
        <f>VLOOKUP(V2203,NIVEAUXADMIN!E:F,2,FALSE)</f>
        <v>HT07712</v>
      </c>
      <c r="AF2203" s="162" t="str">
        <f>VLOOKUP(W2203,NIVEAUXADMIN!I:J,2,FALSE)</f>
        <v>HT07712-01</v>
      </c>
      <c r="AG2203" s="162">
        <f>IF(SUMPRODUCT(($A$4:$A2203=A2203)*($V$4:$V2203=V2203))&gt;1,0,1)</f>
        <v>1</v>
      </c>
    </row>
    <row r="2204" spans="1:33" s="162" customFormat="1" ht="15" customHeight="1">
      <c r="A2204" s="162" t="s">
        <v>2889</v>
      </c>
      <c r="B2204" s="162" t="s">
        <v>2888</v>
      </c>
      <c r="C2204" s="162" t="s">
        <v>26</v>
      </c>
      <c r="F2204" s="162" t="s">
        <v>32</v>
      </c>
      <c r="G2204" s="162" t="s">
        <v>1940</v>
      </c>
      <c r="H2204" s="153" t="s">
        <v>2923</v>
      </c>
      <c r="I2204" s="84" t="s">
        <v>1050</v>
      </c>
      <c r="J2204" s="162" t="s">
        <v>1032</v>
      </c>
      <c r="K2204" s="162" t="s">
        <v>1032</v>
      </c>
      <c r="L2204" s="72"/>
      <c r="M2204" s="80" t="str">
        <f>IFERROR(VLOOKUP(K2204,REFERENCES!R:S,2,FALSE),"")</f>
        <v>N/A</v>
      </c>
      <c r="N2204" s="75">
        <v>50</v>
      </c>
      <c r="O2204" s="75"/>
      <c r="P2204" s="75"/>
      <c r="Q2204" s="75"/>
      <c r="R2204" s="79"/>
      <c r="S2204" s="75"/>
      <c r="U2204" s="162" t="s">
        <v>20</v>
      </c>
      <c r="V2204" s="162" t="s">
        <v>514</v>
      </c>
      <c r="W2204" s="164" t="s">
        <v>1568</v>
      </c>
      <c r="X2204" s="73"/>
      <c r="AB2204" s="162" t="e">
        <f>UPPER(LEFT(A2204,3)&amp;YEAR(H2204)&amp;MONTH(H2204)&amp;DAY((H2204))&amp;LEFT(U2204,2)&amp;LEFT(V2204,2)&amp;LEFT(W2204,2))</f>
        <v>#VALUE!</v>
      </c>
      <c r="AC2204" s="162">
        <f>COUNTIF($AB$4:$AB$297,AB2204)</f>
        <v>72</v>
      </c>
      <c r="AD2204" s="162" t="str">
        <f>VLOOKUP(U2204,NIVEAUXADMIN!A:B,2,FALSE)</f>
        <v>HT07</v>
      </c>
      <c r="AE2204" s="162" t="str">
        <f>VLOOKUP(V2204,NIVEAUXADMIN!E:F,2,FALSE)</f>
        <v>HT07733</v>
      </c>
      <c r="AF2204" s="162" t="str">
        <f>VLOOKUP(W2204,NIVEAUXADMIN!I:J,2,FALSE)</f>
        <v>HT07733-03</v>
      </c>
      <c r="AG2204" s="162">
        <f>IF(SUMPRODUCT(($A$4:$A2204=A2204)*($V$4:$V2204=V2204))&gt;1,0,1)</f>
        <v>1</v>
      </c>
    </row>
    <row r="2205" spans="1:33" s="162" customFormat="1" ht="15" customHeight="1">
      <c r="A2205" s="162" t="s">
        <v>2889</v>
      </c>
      <c r="B2205" s="162" t="s">
        <v>2888</v>
      </c>
      <c r="C2205" s="162" t="s">
        <v>26</v>
      </c>
      <c r="F2205" s="162" t="s">
        <v>32</v>
      </c>
      <c r="G2205" s="162" t="s">
        <v>1940</v>
      </c>
      <c r="H2205" s="153" t="s">
        <v>2923</v>
      </c>
      <c r="I2205" s="84" t="s">
        <v>1050</v>
      </c>
      <c r="J2205" s="162" t="s">
        <v>1032</v>
      </c>
      <c r="K2205" s="162" t="s">
        <v>1032</v>
      </c>
      <c r="L2205" s="72"/>
      <c r="M2205" s="80" t="str">
        <f>IFERROR(VLOOKUP(K2205,REFERENCES!R:S,2,FALSE),"")</f>
        <v>N/A</v>
      </c>
      <c r="N2205" s="75">
        <v>75</v>
      </c>
      <c r="O2205" s="75"/>
      <c r="P2205" s="75"/>
      <c r="Q2205" s="75"/>
      <c r="R2205" s="79"/>
      <c r="S2205" s="75"/>
      <c r="U2205" s="162" t="s">
        <v>20</v>
      </c>
      <c r="V2205" s="162" t="s">
        <v>22</v>
      </c>
      <c r="W2205" s="164" t="s">
        <v>1363</v>
      </c>
      <c r="X2205" s="73"/>
      <c r="AB2205" s="162" t="e">
        <f>UPPER(LEFT(A2205,3)&amp;YEAR(H2205)&amp;MONTH(H2205)&amp;DAY((H2205))&amp;LEFT(U2205,2)&amp;LEFT(V2205,2)&amp;LEFT(W2205,2))</f>
        <v>#VALUE!</v>
      </c>
      <c r="AC2205" s="162">
        <f>COUNTIF($AB$4:$AB$297,AB2205)</f>
        <v>72</v>
      </c>
      <c r="AD2205" s="162" t="str">
        <f>VLOOKUP(U2205,NIVEAUXADMIN!A:B,2,FALSE)</f>
        <v>HT07</v>
      </c>
      <c r="AE2205" s="162" t="str">
        <f>VLOOKUP(V2205,NIVEAUXADMIN!E:F,2,FALSE)</f>
        <v>HT07715</v>
      </c>
      <c r="AF2205" s="162" t="str">
        <f>VLOOKUP(W2205,NIVEAUXADMIN!I:J,2,FALSE)</f>
        <v>HT07715-01</v>
      </c>
      <c r="AG2205" s="162">
        <f>IF(SUMPRODUCT(($A$4:$A2205=A2205)*($V$4:$V2205=V2205))&gt;1,0,1)</f>
        <v>1</v>
      </c>
    </row>
    <row r="2206" spans="1:33" s="162" customFormat="1" ht="15" customHeight="1">
      <c r="A2206" s="162" t="s">
        <v>2889</v>
      </c>
      <c r="B2206" s="162" t="s">
        <v>2888</v>
      </c>
      <c r="C2206" s="162" t="s">
        <v>26</v>
      </c>
      <c r="F2206" s="162" t="s">
        <v>32</v>
      </c>
      <c r="G2206" s="162" t="s">
        <v>1940</v>
      </c>
      <c r="H2206" s="153" t="s">
        <v>2923</v>
      </c>
      <c r="I2206" s="84" t="s">
        <v>1050</v>
      </c>
      <c r="J2206" s="162" t="s">
        <v>1032</v>
      </c>
      <c r="K2206" s="162" t="s">
        <v>1032</v>
      </c>
      <c r="L2206" s="72"/>
      <c r="M2206" s="80" t="str">
        <f>IFERROR(VLOOKUP(K2206,REFERENCES!R:S,2,FALSE),"")</f>
        <v>N/A</v>
      </c>
      <c r="N2206" s="75">
        <v>75</v>
      </c>
      <c r="O2206" s="75"/>
      <c r="P2206" s="75"/>
      <c r="Q2206" s="75"/>
      <c r="R2206" s="79"/>
      <c r="S2206" s="75"/>
      <c r="U2206" s="162" t="s">
        <v>20</v>
      </c>
      <c r="V2206" s="162" t="s">
        <v>499</v>
      </c>
      <c r="W2206" s="164" t="s">
        <v>1451</v>
      </c>
      <c r="X2206" s="73"/>
      <c r="AB2206" s="162" t="e">
        <f>UPPER(LEFT(A2206,3)&amp;YEAR(H2206)&amp;MONTH(H2206)&amp;DAY((H2206))&amp;LEFT(U2206,2)&amp;LEFT(V2206,2)&amp;LEFT(W2206,2))</f>
        <v>#VALUE!</v>
      </c>
      <c r="AC2206" s="162">
        <f>COUNTIF($AB$4:$AB$297,AB2206)</f>
        <v>72</v>
      </c>
      <c r="AD2206" s="162" t="str">
        <f>VLOOKUP(U2206,NIVEAUXADMIN!A:B,2,FALSE)</f>
        <v>HT07</v>
      </c>
      <c r="AE2206" s="162" t="str">
        <f>VLOOKUP(V2206,NIVEAUXADMIN!E:F,2,FALSE)</f>
        <v>HT07714</v>
      </c>
      <c r="AF2206" s="162" t="str">
        <f>VLOOKUP(W2206,NIVEAUXADMIN!I:J,2,FALSE)</f>
        <v>HT07714-02</v>
      </c>
      <c r="AG2206" s="162">
        <f>IF(SUMPRODUCT(($A$4:$A2206=A2206)*($V$4:$V2206=V2206))&gt;1,0,1)</f>
        <v>1</v>
      </c>
    </row>
    <row r="2207" spans="1:33" s="162" customFormat="1" ht="15" customHeight="1">
      <c r="A2207" s="162" t="s">
        <v>2912</v>
      </c>
      <c r="B2207" s="162" t="s">
        <v>127</v>
      </c>
      <c r="C2207" s="162" t="s">
        <v>70</v>
      </c>
      <c r="D2207" s="162" t="s">
        <v>68</v>
      </c>
      <c r="E2207" s="162" t="s">
        <v>48</v>
      </c>
      <c r="F2207" s="162" t="s">
        <v>16</v>
      </c>
      <c r="G2207" s="162" t="str">
        <f>CHOOSE(MONTH(H2207), "Janvier", "Fevrier", "Mars", "Avril", "Mai", "Juin", "Juillet", "Aout", "Septembre", "Octobre", "Novembre", "Decembre")</f>
        <v>Octobre</v>
      </c>
      <c r="H2207" s="153">
        <v>42671</v>
      </c>
      <c r="I2207" s="84" t="s">
        <v>1051</v>
      </c>
      <c r="J2207" s="162" t="s">
        <v>1052</v>
      </c>
      <c r="K2207" s="162" t="s">
        <v>1056</v>
      </c>
      <c r="L2207" s="72" t="s">
        <v>2495</v>
      </c>
      <c r="M2207" s="80" t="str">
        <f>IFERROR(VLOOKUP(K2207,REFERENCES!R:S,2,FALSE),"")</f>
        <v>Nombre</v>
      </c>
      <c r="N2207" s="75">
        <v>442</v>
      </c>
      <c r="O2207" s="75"/>
      <c r="P2207" s="75"/>
      <c r="Q2207" s="75"/>
      <c r="R2207" s="79"/>
      <c r="S2207" s="75"/>
      <c r="U2207" s="162" t="s">
        <v>20</v>
      </c>
      <c r="V2207" s="162" t="s">
        <v>253</v>
      </c>
      <c r="W2207" s="86"/>
      <c r="AB2207" s="162" t="str">
        <f>UPPER(LEFT(A2207,3)&amp;YEAR(H2207)&amp;MONTH(H2207)&amp;DAY((H2207))&amp;LEFT(U2207,2)&amp;LEFT(V2207,2)&amp;LEFT(W2207,2))</f>
        <v>UNI20161028SUAQ</v>
      </c>
      <c r="AC2207" s="162">
        <f>COUNTIF($AB$4:$AB$297,AB2207)</f>
        <v>0</v>
      </c>
      <c r="AD2207" s="162" t="str">
        <f>VLOOKUP(U2207,NIVEAUXADMIN!A:B,2,FALSE)</f>
        <v>HT07</v>
      </c>
      <c r="AE2207" s="162" t="str">
        <f>VLOOKUP(V2207,NIVEAUXADMIN!E:F,2,FALSE)</f>
        <v>HT07731</v>
      </c>
      <c r="AF2207" s="162" t="e">
        <f>VLOOKUP(W2207,NIVEAUXADMIN!I:J,2,FALSE)</f>
        <v>#N/A</v>
      </c>
      <c r="AG2207" s="162">
        <f>IF(SUMPRODUCT(($A$4:$A2207=A2207)*($V$4:$V2207=V2207))&gt;1,0,1)</f>
        <v>1</v>
      </c>
    </row>
    <row r="2208" spans="1:33" s="162" customFormat="1" ht="15" customHeight="1">
      <c r="A2208" s="162" t="s">
        <v>2912</v>
      </c>
      <c r="B2208" s="162" t="s">
        <v>127</v>
      </c>
      <c r="C2208" s="162" t="s">
        <v>70</v>
      </c>
      <c r="D2208" s="162" t="s">
        <v>68</v>
      </c>
      <c r="E2208" s="162" t="s">
        <v>48</v>
      </c>
      <c r="F2208" s="162" t="s">
        <v>16</v>
      </c>
      <c r="G2208" s="162" t="str">
        <f>CHOOSE(MONTH(H2208), "Janvier", "Fevrier", "Mars", "Avril", "Mai", "Juin", "Juillet", "Aout", "Septembre", "Octobre", "Novembre", "Decembre")</f>
        <v>Octobre</v>
      </c>
      <c r="H2208" s="153">
        <v>42671</v>
      </c>
      <c r="I2208" s="84" t="s">
        <v>1049</v>
      </c>
      <c r="J2208" s="162" t="s">
        <v>1053</v>
      </c>
      <c r="K2208" s="162" t="s">
        <v>1048</v>
      </c>
      <c r="L2208" s="72" t="s">
        <v>2495</v>
      </c>
      <c r="M2208" s="80" t="str">
        <f>IFERROR(VLOOKUP(K2208,REFERENCES!R:S,2,FALSE),"")</f>
        <v>Nombre</v>
      </c>
      <c r="N2208" s="75">
        <v>442</v>
      </c>
      <c r="O2208" s="75"/>
      <c r="P2208" s="75"/>
      <c r="Q2208" s="75"/>
      <c r="R2208" s="79"/>
      <c r="S2208" s="75"/>
      <c r="U2208" s="162" t="s">
        <v>20</v>
      </c>
      <c r="V2208" s="162" t="s">
        <v>310</v>
      </c>
      <c r="W2208" s="86"/>
      <c r="AB2208" s="162" t="str">
        <f>UPPER(LEFT(A2208,3)&amp;YEAR(H2208)&amp;MONTH(H2208)&amp;DAY((H2208))&amp;LEFT(U2208,2)&amp;LEFT(V2208,2)&amp;LEFT(W2208,2))</f>
        <v>UNI20161028SUAR</v>
      </c>
      <c r="AC2208" s="162">
        <f>COUNTIF($AB$4:$AB$297,AB2208)</f>
        <v>0</v>
      </c>
      <c r="AD2208" s="162" t="str">
        <f>VLOOKUP(U2208,NIVEAUXADMIN!A:B,2,FALSE)</f>
        <v>HT07</v>
      </c>
      <c r="AE2208" s="162" t="str">
        <f>VLOOKUP(V2208,NIVEAUXADMIN!E:F,2,FALSE)</f>
        <v>HT07723</v>
      </c>
      <c r="AF2208" s="162" t="e">
        <f>VLOOKUP(W2208,NIVEAUXADMIN!I:J,2,FALSE)</f>
        <v>#N/A</v>
      </c>
      <c r="AG2208" s="162">
        <f>IF(SUMPRODUCT(($A$4:$A2208=A2208)*($V$4:$V2208=V2208))&gt;1,0,1)</f>
        <v>1</v>
      </c>
    </row>
    <row r="2209" spans="1:33" s="162" customFormat="1" ht="15" customHeight="1">
      <c r="A2209" s="162" t="s">
        <v>2912</v>
      </c>
      <c r="B2209" s="162" t="s">
        <v>127</v>
      </c>
      <c r="C2209" s="162" t="s">
        <v>70</v>
      </c>
      <c r="D2209" s="162" t="s">
        <v>68</v>
      </c>
      <c r="E2209" s="162" t="s">
        <v>48</v>
      </c>
      <c r="F2209" s="162" t="s">
        <v>16</v>
      </c>
      <c r="G2209" s="162" t="str">
        <f>CHOOSE(MONTH(H2209), "Janvier", "Fevrier", "Mars", "Avril", "Mai", "Juin", "Juillet", "Aout", "Septembre", "Octobre", "Novembre", "Decembre")</f>
        <v>Octobre</v>
      </c>
      <c r="H2209" s="153">
        <v>42671</v>
      </c>
      <c r="I2209" s="84" t="s">
        <v>1051</v>
      </c>
      <c r="J2209" s="162" t="s">
        <v>1052</v>
      </c>
      <c r="K2209" s="162" t="s">
        <v>1062</v>
      </c>
      <c r="L2209" s="72" t="s">
        <v>2496</v>
      </c>
      <c r="M2209" s="80" t="str">
        <f>IFERROR(VLOOKUP(K2209,REFERENCES!R:S,2,FALSE),"")</f>
        <v>Nombre</v>
      </c>
      <c r="N2209" s="75">
        <v>402</v>
      </c>
      <c r="O2209" s="75"/>
      <c r="P2209" s="75"/>
      <c r="Q2209" s="75"/>
      <c r="R2209" s="79"/>
      <c r="S2209" s="75"/>
      <c r="U2209" s="162" t="s">
        <v>20</v>
      </c>
      <c r="V2209" s="162" t="s">
        <v>499</v>
      </c>
      <c r="W2209" s="86"/>
      <c r="AB2209" s="162" t="str">
        <f>UPPER(LEFT(A2209,3)&amp;YEAR(H2209)&amp;MONTH(H2209)&amp;DAY((H2209))&amp;LEFT(U2209,2)&amp;LEFT(V2209,2)&amp;LEFT(W2209,2))</f>
        <v>UNI20161028SUCA</v>
      </c>
      <c r="AC2209" s="162">
        <f>COUNTIF($AB$4:$AB$297,AB2209)</f>
        <v>0</v>
      </c>
      <c r="AD2209" s="162" t="str">
        <f>VLOOKUP(U2209,NIVEAUXADMIN!A:B,2,FALSE)</f>
        <v>HT07</v>
      </c>
      <c r="AE2209" s="162" t="str">
        <f>VLOOKUP(V2209,NIVEAUXADMIN!E:F,2,FALSE)</f>
        <v>HT07714</v>
      </c>
      <c r="AF2209" s="162" t="e">
        <f>VLOOKUP(W2209,NIVEAUXADMIN!I:J,2,FALSE)</f>
        <v>#N/A</v>
      </c>
      <c r="AG2209" s="162">
        <f>IF(SUMPRODUCT(($A$4:$A2209=A2209)*($V$4:$V2209=V2209))&gt;1,0,1)</f>
        <v>1</v>
      </c>
    </row>
    <row r="2210" spans="1:33" s="162" customFormat="1" ht="15" customHeight="1">
      <c r="A2210" s="162" t="s">
        <v>2912</v>
      </c>
      <c r="B2210" s="162" t="s">
        <v>127</v>
      </c>
      <c r="C2210" s="162" t="s">
        <v>70</v>
      </c>
      <c r="D2210" s="162" t="s">
        <v>68</v>
      </c>
      <c r="E2210" s="162" t="s">
        <v>48</v>
      </c>
      <c r="F2210" s="162" t="s">
        <v>16</v>
      </c>
      <c r="G2210" s="162" t="str">
        <f>CHOOSE(MONTH(H2210), "Janvier", "Fevrier", "Mars", "Avril", "Mai", "Juin", "Juillet", "Aout", "Septembre", "Octobre", "Novembre", "Decembre")</f>
        <v>Octobre</v>
      </c>
      <c r="H2210" s="153">
        <v>42671</v>
      </c>
      <c r="I2210" s="84" t="s">
        <v>1051</v>
      </c>
      <c r="J2210" s="162" t="s">
        <v>1052</v>
      </c>
      <c r="K2210" s="162" t="s">
        <v>1063</v>
      </c>
      <c r="L2210" s="72" t="s">
        <v>2498</v>
      </c>
      <c r="M2210" s="80" t="str">
        <f>IFERROR(VLOOKUP(K2210,REFERENCES!R:S,2,FALSE),"")</f>
        <v>Nombre</v>
      </c>
      <c r="N2210" s="75">
        <v>92</v>
      </c>
      <c r="O2210" s="75"/>
      <c r="P2210" s="75"/>
      <c r="Q2210" s="75"/>
      <c r="R2210" s="79"/>
      <c r="S2210" s="75"/>
      <c r="U2210" s="162" t="s">
        <v>20</v>
      </c>
      <c r="V2210" s="162" t="s">
        <v>514</v>
      </c>
      <c r="W2210" s="86"/>
      <c r="AB2210" s="162" t="str">
        <f>UPPER(LEFT(A2210,3)&amp;YEAR(H2210)&amp;MONTH(H2210)&amp;DAY((H2210))&amp;LEFT(U2210,2)&amp;LEFT(V2210,2)&amp;LEFT(W2210,2))</f>
        <v>UNI20161028SUCA</v>
      </c>
      <c r="AC2210" s="162">
        <f>COUNTIF($AB$4:$AB$297,AB2210)</f>
        <v>0</v>
      </c>
      <c r="AD2210" s="162" t="str">
        <f>VLOOKUP(U2210,NIVEAUXADMIN!A:B,2,FALSE)</f>
        <v>HT07</v>
      </c>
      <c r="AE2210" s="162" t="str">
        <f>VLOOKUP(V2210,NIVEAUXADMIN!E:F,2,FALSE)</f>
        <v>HT07733</v>
      </c>
      <c r="AF2210" s="162" t="e">
        <f>VLOOKUP(W2210,NIVEAUXADMIN!I:J,2,FALSE)</f>
        <v>#N/A</v>
      </c>
      <c r="AG2210" s="162">
        <f>IF(SUMPRODUCT(($A$4:$A2210=A2210)*($V$4:$V2210=V2210))&gt;1,0,1)</f>
        <v>1</v>
      </c>
    </row>
    <row r="2211" spans="1:33" s="162" customFormat="1" ht="15" customHeight="1">
      <c r="A2211" s="162" t="s">
        <v>2615</v>
      </c>
      <c r="B2211" s="162" t="s">
        <v>2615</v>
      </c>
      <c r="C2211" s="162" t="s">
        <v>26</v>
      </c>
      <c r="E2211" s="162" t="s">
        <v>48</v>
      </c>
      <c r="F2211" s="162" t="s">
        <v>16</v>
      </c>
      <c r="G2211" s="162" t="s">
        <v>2922</v>
      </c>
      <c r="H2211" s="153" t="s">
        <v>1951</v>
      </c>
      <c r="I2211" s="84" t="s">
        <v>1051</v>
      </c>
      <c r="J2211" s="162" t="s">
        <v>1052</v>
      </c>
      <c r="K2211" s="162" t="s">
        <v>1054</v>
      </c>
      <c r="L2211" s="72"/>
      <c r="M2211" s="80" t="str">
        <f>IFERROR(VLOOKUP(K2211,REFERENCES!R:S,2,FALSE),"")</f>
        <v>Nombre</v>
      </c>
      <c r="N2211" s="154">
        <v>80</v>
      </c>
      <c r="O2211" s="75"/>
      <c r="P2211" s="75"/>
      <c r="Q2211" s="75"/>
      <c r="R2211" s="79" t="s">
        <v>1875</v>
      </c>
      <c r="S2211" s="75">
        <v>80</v>
      </c>
      <c r="U2211" s="162" t="s">
        <v>20</v>
      </c>
      <c r="W2211" s="86"/>
      <c r="X2211" s="162" t="s">
        <v>2770</v>
      </c>
      <c r="AB2211" s="162" t="e">
        <f>UPPER(LEFT(A2211,3)&amp;YEAR(H2211)&amp;MONTH(H2211)&amp;DAY((H2211))&amp;LEFT(U2211,2)&amp;LEFT(V2211,2)&amp;LEFT(W2211,2))</f>
        <v>#VALUE!</v>
      </c>
      <c r="AC2211" s="162">
        <f>COUNTIF($AB$4:$AB$297,AB2211)</f>
        <v>72</v>
      </c>
      <c r="AD2211" s="162" t="str">
        <f>VLOOKUP(U2211,NIVEAUXADMIN!A:B,2,FALSE)</f>
        <v>HT07</v>
      </c>
      <c r="AE2211" s="162" t="e">
        <f>VLOOKUP(V2211,NIVEAUXADMIN!E:F,2,FALSE)</f>
        <v>#N/A</v>
      </c>
      <c r="AF2211" s="162" t="e">
        <f>VLOOKUP(W2211,NIVEAUXADMIN!I:J,2,FALSE)</f>
        <v>#N/A</v>
      </c>
      <c r="AG2211" s="162">
        <f>IF(SUMPRODUCT(($A$4:$A2211=A2211)*($V$4:$V2211=V2211))&gt;1,0,1)</f>
        <v>1</v>
      </c>
    </row>
    <row r="2212" spans="1:33" s="162" customFormat="1" ht="15" customHeight="1">
      <c r="A2212" s="162" t="s">
        <v>2615</v>
      </c>
      <c r="B2212" s="162" t="s">
        <v>2615</v>
      </c>
      <c r="C2212" s="162" t="s">
        <v>26</v>
      </c>
      <c r="E2212" s="162" t="s">
        <v>48</v>
      </c>
      <c r="F2212" s="162" t="s">
        <v>16</v>
      </c>
      <c r="G2212" s="162" t="s">
        <v>2922</v>
      </c>
      <c r="H2212" s="153" t="s">
        <v>1951</v>
      </c>
      <c r="I2212" s="84" t="s">
        <v>1051</v>
      </c>
      <c r="J2212" s="162" t="s">
        <v>1052</v>
      </c>
      <c r="K2212" s="162" t="s">
        <v>1057</v>
      </c>
      <c r="L2212" s="72"/>
      <c r="M2212" s="80" t="str">
        <f>IFERROR(VLOOKUP(K2212,REFERENCES!R:S,2,FALSE),"")</f>
        <v>Nombre</v>
      </c>
      <c r="N2212" s="154">
        <v>80</v>
      </c>
      <c r="O2212" s="75"/>
      <c r="P2212" s="75"/>
      <c r="Q2212" s="75"/>
      <c r="R2212" s="79" t="s">
        <v>1875</v>
      </c>
      <c r="S2212" s="75">
        <v>80</v>
      </c>
      <c r="U2212" s="162" t="s">
        <v>20</v>
      </c>
      <c r="W2212" s="86"/>
      <c r="X2212" s="162" t="s">
        <v>2770</v>
      </c>
      <c r="AB2212" s="162" t="e">
        <f>UPPER(LEFT(A2212,3)&amp;YEAR(H2212)&amp;MONTH(H2212)&amp;DAY((H2212))&amp;LEFT(U2212,2)&amp;LEFT(V2212,2)&amp;LEFT(W2212,2))</f>
        <v>#VALUE!</v>
      </c>
      <c r="AC2212" s="162">
        <f>COUNTIF($AB$4:$AB$297,AB2212)</f>
        <v>72</v>
      </c>
      <c r="AD2212" s="162" t="str">
        <f>VLOOKUP(U2212,NIVEAUXADMIN!A:B,2,FALSE)</f>
        <v>HT07</v>
      </c>
      <c r="AE2212" s="162" t="e">
        <f>VLOOKUP(V2212,NIVEAUXADMIN!E:F,2,FALSE)</f>
        <v>#N/A</v>
      </c>
      <c r="AF2212" s="162" t="e">
        <f>VLOOKUP(W2212,NIVEAUXADMIN!I:J,2,FALSE)</f>
        <v>#N/A</v>
      </c>
      <c r="AG2212" s="162">
        <f>IF(SUMPRODUCT(($A$4:$A2212=A2212)*($V$4:$V2212=V2212))&gt;1,0,1)</f>
        <v>0</v>
      </c>
    </row>
    <row r="2213" spans="1:33" s="162" customFormat="1" ht="15" customHeight="1">
      <c r="A2213" s="162" t="s">
        <v>2615</v>
      </c>
      <c r="B2213" s="162" t="s">
        <v>2615</v>
      </c>
      <c r="C2213" s="162" t="s">
        <v>26</v>
      </c>
      <c r="E2213" s="162" t="s">
        <v>48</v>
      </c>
      <c r="F2213" s="162" t="s">
        <v>16</v>
      </c>
      <c r="G2213" s="162" t="s">
        <v>2922</v>
      </c>
      <c r="H2213" s="153" t="s">
        <v>1951</v>
      </c>
      <c r="I2213" s="84" t="s">
        <v>1051</v>
      </c>
      <c r="J2213" s="162" t="s">
        <v>1052</v>
      </c>
      <c r="K2213" s="162" t="s">
        <v>1063</v>
      </c>
      <c r="L2213" s="72"/>
      <c r="M2213" s="80" t="str">
        <f>IFERROR(VLOOKUP(K2213,REFERENCES!R:S,2,FALSE),"")</f>
        <v>Nombre</v>
      </c>
      <c r="N2213" s="154">
        <v>80</v>
      </c>
      <c r="O2213" s="75"/>
      <c r="P2213" s="75"/>
      <c r="Q2213" s="75"/>
      <c r="R2213" s="79" t="s">
        <v>1875</v>
      </c>
      <c r="S2213" s="75">
        <v>80</v>
      </c>
      <c r="U2213" s="162" t="s">
        <v>20</v>
      </c>
      <c r="W2213" s="86"/>
      <c r="X2213" s="162" t="s">
        <v>2770</v>
      </c>
      <c r="AB2213" s="162" t="e">
        <f>UPPER(LEFT(A2213,3)&amp;YEAR(H2213)&amp;MONTH(H2213)&amp;DAY((H2213))&amp;LEFT(U2213,2)&amp;LEFT(V2213,2)&amp;LEFT(W2213,2))</f>
        <v>#VALUE!</v>
      </c>
      <c r="AC2213" s="162">
        <f>COUNTIF($AB$4:$AB$297,AB2213)</f>
        <v>72</v>
      </c>
      <c r="AD2213" s="162" t="str">
        <f>VLOOKUP(U2213,NIVEAUXADMIN!A:B,2,FALSE)</f>
        <v>HT07</v>
      </c>
      <c r="AE2213" s="162" t="e">
        <f>VLOOKUP(V2213,NIVEAUXADMIN!E:F,2,FALSE)</f>
        <v>#N/A</v>
      </c>
      <c r="AF2213" s="162" t="e">
        <f>VLOOKUP(W2213,NIVEAUXADMIN!I:J,2,FALSE)</f>
        <v>#N/A</v>
      </c>
      <c r="AG2213" s="162">
        <f>IF(SUMPRODUCT(($A$4:$A2213=A2213)*($V$4:$V2213=V2213))&gt;1,0,1)</f>
        <v>0</v>
      </c>
    </row>
    <row r="2214" spans="1:33" s="162" customFormat="1" ht="15" customHeight="1">
      <c r="A2214" s="162" t="s">
        <v>2615</v>
      </c>
      <c r="B2214" s="162" t="s">
        <v>2615</v>
      </c>
      <c r="C2214" s="162" t="s">
        <v>26</v>
      </c>
      <c r="E2214" s="162" t="s">
        <v>48</v>
      </c>
      <c r="F2214" s="162" t="s">
        <v>16</v>
      </c>
      <c r="G2214" s="162" t="s">
        <v>2922</v>
      </c>
      <c r="H2214" s="153" t="s">
        <v>1951</v>
      </c>
      <c r="I2214" s="84" t="s">
        <v>1051</v>
      </c>
      <c r="J2214" s="162" t="s">
        <v>1052</v>
      </c>
      <c r="K2214" s="162" t="s">
        <v>1062</v>
      </c>
      <c r="L2214" s="72"/>
      <c r="M2214" s="80" t="str">
        <f>IFERROR(VLOOKUP(K2214,REFERENCES!R:S,2,FALSE),"")</f>
        <v>Nombre</v>
      </c>
      <c r="N2214" s="154">
        <v>80</v>
      </c>
      <c r="O2214" s="75"/>
      <c r="P2214" s="75"/>
      <c r="Q2214" s="75"/>
      <c r="R2214" s="79" t="s">
        <v>1875</v>
      </c>
      <c r="S2214" s="75">
        <v>80</v>
      </c>
      <c r="U2214" s="162" t="s">
        <v>20</v>
      </c>
      <c r="W2214" s="86"/>
      <c r="X2214" s="162" t="s">
        <v>2770</v>
      </c>
      <c r="AB2214" s="162" t="e">
        <f>UPPER(LEFT(A2214,3)&amp;YEAR(H2214)&amp;MONTH(H2214)&amp;DAY((H2214))&amp;LEFT(U2214,2)&amp;LEFT(V2214,2)&amp;LEFT(W2214,2))</f>
        <v>#VALUE!</v>
      </c>
      <c r="AC2214" s="162">
        <f>COUNTIF($AB$4:$AB$297,AB2214)</f>
        <v>72</v>
      </c>
      <c r="AD2214" s="162" t="str">
        <f>VLOOKUP(U2214,NIVEAUXADMIN!A:B,2,FALSE)</f>
        <v>HT07</v>
      </c>
      <c r="AE2214" s="162" t="e">
        <f>VLOOKUP(V2214,NIVEAUXADMIN!E:F,2,FALSE)</f>
        <v>#N/A</v>
      </c>
      <c r="AF2214" s="162" t="e">
        <f>VLOOKUP(W2214,NIVEAUXADMIN!I:J,2,FALSE)</f>
        <v>#N/A</v>
      </c>
      <c r="AG2214" s="162">
        <f>IF(SUMPRODUCT(($A$4:$A2214=A2214)*($V$4:$V2214=V2214))&gt;1,0,1)</f>
        <v>0</v>
      </c>
    </row>
    <row r="2215" spans="1:33" s="162" customFormat="1" ht="15" customHeight="1">
      <c r="A2215" s="162" t="s">
        <v>2615</v>
      </c>
      <c r="B2215" s="162" t="s">
        <v>2615</v>
      </c>
      <c r="C2215" s="162" t="s">
        <v>26</v>
      </c>
      <c r="E2215" s="162" t="s">
        <v>48</v>
      </c>
      <c r="F2215" s="162" t="s">
        <v>16</v>
      </c>
      <c r="G2215" s="162" t="s">
        <v>2922</v>
      </c>
      <c r="H2215" s="153" t="s">
        <v>1951</v>
      </c>
      <c r="I2215" s="84" t="s">
        <v>1049</v>
      </c>
      <c r="J2215" s="162" t="s">
        <v>1053</v>
      </c>
      <c r="K2215" s="162" t="s">
        <v>1048</v>
      </c>
      <c r="L2215" s="72"/>
      <c r="M2215" s="80" t="str">
        <f>IFERROR(VLOOKUP(K2215,REFERENCES!R:S,2,FALSE),"")</f>
        <v>Nombre</v>
      </c>
      <c r="N2215" s="154">
        <v>80</v>
      </c>
      <c r="O2215" s="75"/>
      <c r="P2215" s="75"/>
      <c r="Q2215" s="75"/>
      <c r="R2215" s="79" t="s">
        <v>1875</v>
      </c>
      <c r="S2215" s="75">
        <v>80</v>
      </c>
      <c r="U2215" s="162" t="s">
        <v>20</v>
      </c>
      <c r="W2215" s="86"/>
      <c r="X2215" s="162" t="s">
        <v>2770</v>
      </c>
      <c r="AB2215" s="162" t="e">
        <f>UPPER(LEFT(A2215,3)&amp;YEAR(H2215)&amp;MONTH(H2215)&amp;DAY((H2215))&amp;LEFT(U2215,2)&amp;LEFT(V2215,2)&amp;LEFT(W2215,2))</f>
        <v>#VALUE!</v>
      </c>
      <c r="AC2215" s="162">
        <f>COUNTIF($AB$4:$AB$297,AB2215)</f>
        <v>72</v>
      </c>
      <c r="AD2215" s="162" t="str">
        <f>VLOOKUP(U2215,NIVEAUXADMIN!A:B,2,FALSE)</f>
        <v>HT07</v>
      </c>
      <c r="AE2215" s="162" t="e">
        <f>VLOOKUP(V2215,NIVEAUXADMIN!E:F,2,FALSE)</f>
        <v>#N/A</v>
      </c>
      <c r="AF2215" s="162" t="e">
        <f>VLOOKUP(W2215,NIVEAUXADMIN!I:J,2,FALSE)</f>
        <v>#N/A</v>
      </c>
      <c r="AG2215" s="162">
        <f>IF(SUMPRODUCT(($A$4:$A2215=A2215)*($V$4:$V2215=V2215))&gt;1,0,1)</f>
        <v>0</v>
      </c>
    </row>
    <row r="2216" spans="1:33" s="162" customFormat="1" ht="15" customHeight="1">
      <c r="A2216" s="162" t="s">
        <v>2615</v>
      </c>
      <c r="B2216" s="162" t="s">
        <v>2615</v>
      </c>
      <c r="C2216" s="162" t="s">
        <v>26</v>
      </c>
      <c r="E2216" s="162" t="s">
        <v>48</v>
      </c>
      <c r="F2216" s="162" t="s">
        <v>16</v>
      </c>
      <c r="G2216" s="162" t="s">
        <v>2922</v>
      </c>
      <c r="H2216" s="153" t="s">
        <v>1951</v>
      </c>
      <c r="I2216" s="84" t="s">
        <v>1051</v>
      </c>
      <c r="J2216" s="162" t="s">
        <v>1052</v>
      </c>
      <c r="K2216" s="162" t="s">
        <v>1057</v>
      </c>
      <c r="L2216" s="72"/>
      <c r="M2216" s="80" t="str">
        <f>IFERROR(VLOOKUP(K2216,REFERENCES!R:S,2,FALSE),"")</f>
        <v>Nombre</v>
      </c>
      <c r="N2216" s="154">
        <v>250</v>
      </c>
      <c r="O2216" s="75"/>
      <c r="P2216" s="75"/>
      <c r="Q2216" s="75"/>
      <c r="R2216" s="79" t="s">
        <v>1875</v>
      </c>
      <c r="S2216" s="75">
        <v>250</v>
      </c>
      <c r="U2216" s="162" t="s">
        <v>17</v>
      </c>
      <c r="V2216" s="162" t="s">
        <v>255</v>
      </c>
      <c r="W2216" s="86" t="s">
        <v>1407</v>
      </c>
      <c r="X2216" s="162" t="s">
        <v>2768</v>
      </c>
      <c r="AB2216" s="162" t="e">
        <f>UPPER(LEFT(A2216,3)&amp;YEAR(H2216)&amp;MONTH(H2216)&amp;DAY((H2216))&amp;LEFT(U2216,2)&amp;LEFT(V2216,2)&amp;LEFT(W2216,2))</f>
        <v>#VALUE!</v>
      </c>
      <c r="AC2216" s="162">
        <f>COUNTIF($AB$4:$AB$297,AB2216)</f>
        <v>72</v>
      </c>
      <c r="AD2216" s="162" t="str">
        <f>VLOOKUP(U2216,NIVEAUXADMIN!A:B,2,FALSE)</f>
        <v>HT08</v>
      </c>
      <c r="AE2216" s="162" t="str">
        <f>VLOOKUP(V2216,NIVEAUXADMIN!E:F,2,FALSE)</f>
        <v>HT08815</v>
      </c>
      <c r="AF2216" s="162" t="str">
        <f>VLOOKUP(W2216,NIVEAUXADMIN!I:J,2,FALSE)</f>
        <v>HT08815-02</v>
      </c>
      <c r="AG2216" s="162">
        <f>IF(SUMPRODUCT(($A$4:$A2216=A2216)*($V$4:$V2216=V2216))&gt;1,0,1)</f>
        <v>1</v>
      </c>
    </row>
    <row r="2217" spans="1:33" s="162" customFormat="1" ht="15" customHeight="1">
      <c r="A2217" s="162" t="s">
        <v>2615</v>
      </c>
      <c r="B2217" s="162" t="s">
        <v>2615</v>
      </c>
      <c r="C2217" s="162" t="s">
        <v>26</v>
      </c>
      <c r="E2217" s="162" t="s">
        <v>48</v>
      </c>
      <c r="F2217" s="162" t="s">
        <v>16</v>
      </c>
      <c r="G2217" s="162" t="s">
        <v>2922</v>
      </c>
      <c r="H2217" s="153" t="s">
        <v>1951</v>
      </c>
      <c r="I2217" s="84" t="s">
        <v>1051</v>
      </c>
      <c r="J2217" s="162" t="s">
        <v>1052</v>
      </c>
      <c r="K2217" s="162" t="s">
        <v>1063</v>
      </c>
      <c r="L2217" s="72"/>
      <c r="M2217" s="80" t="str">
        <f>IFERROR(VLOOKUP(K2217,REFERENCES!R:S,2,FALSE),"")</f>
        <v>Nombre</v>
      </c>
      <c r="N2217" s="154">
        <v>250</v>
      </c>
      <c r="O2217" s="75"/>
      <c r="P2217" s="75"/>
      <c r="Q2217" s="75"/>
      <c r="R2217" s="79" t="s">
        <v>1875</v>
      </c>
      <c r="S2217" s="75">
        <v>250</v>
      </c>
      <c r="U2217" s="162" t="s">
        <v>17</v>
      </c>
      <c r="V2217" s="162" t="s">
        <v>255</v>
      </c>
      <c r="W2217" s="86" t="s">
        <v>1407</v>
      </c>
      <c r="X2217" s="162" t="s">
        <v>2768</v>
      </c>
      <c r="AB2217" s="162" t="e">
        <f>UPPER(LEFT(A2217,3)&amp;YEAR(H2217)&amp;MONTH(H2217)&amp;DAY((H2217))&amp;LEFT(U2217,2)&amp;LEFT(V2217,2)&amp;LEFT(W2217,2))</f>
        <v>#VALUE!</v>
      </c>
      <c r="AC2217" s="162">
        <f>COUNTIF($AB$4:$AB$297,AB2217)</f>
        <v>72</v>
      </c>
      <c r="AD2217" s="162" t="str">
        <f>VLOOKUP(U2217,NIVEAUXADMIN!A:B,2,FALSE)</f>
        <v>HT08</v>
      </c>
      <c r="AE2217" s="162" t="str">
        <f>VLOOKUP(V2217,NIVEAUXADMIN!E:F,2,FALSE)</f>
        <v>HT08815</v>
      </c>
      <c r="AF2217" s="162" t="str">
        <f>VLOOKUP(W2217,NIVEAUXADMIN!I:J,2,FALSE)</f>
        <v>HT08815-02</v>
      </c>
      <c r="AG2217" s="162">
        <f>IF(SUMPRODUCT(($A$4:$A2217=A2217)*($V$4:$V2217=V2217))&gt;1,0,1)</f>
        <v>0</v>
      </c>
    </row>
    <row r="2218" spans="1:33" s="162" customFormat="1" ht="15" customHeight="1">
      <c r="A2218" s="162" t="s">
        <v>2615</v>
      </c>
      <c r="B2218" s="162" t="s">
        <v>2615</v>
      </c>
      <c r="C2218" s="162" t="s">
        <v>26</v>
      </c>
      <c r="E2218" s="162" t="s">
        <v>48</v>
      </c>
      <c r="F2218" s="162" t="s">
        <v>16</v>
      </c>
      <c r="G2218" s="162" t="s">
        <v>2922</v>
      </c>
      <c r="H2218" s="153" t="s">
        <v>1951</v>
      </c>
      <c r="I2218" s="84" t="s">
        <v>1051</v>
      </c>
      <c r="J2218" s="162" t="s">
        <v>1052</v>
      </c>
      <c r="K2218" s="162" t="s">
        <v>1062</v>
      </c>
      <c r="L2218" s="72"/>
      <c r="M2218" s="80" t="str">
        <f>IFERROR(VLOOKUP(K2218,REFERENCES!R:S,2,FALSE),"")</f>
        <v>Nombre</v>
      </c>
      <c r="N2218" s="154">
        <v>250</v>
      </c>
      <c r="O2218" s="75"/>
      <c r="P2218" s="75"/>
      <c r="Q2218" s="75"/>
      <c r="R2218" s="79" t="s">
        <v>1875</v>
      </c>
      <c r="S2218" s="75">
        <v>250</v>
      </c>
      <c r="U2218" s="162" t="s">
        <v>17</v>
      </c>
      <c r="V2218" s="162" t="s">
        <v>255</v>
      </c>
      <c r="W2218" s="86" t="s">
        <v>1407</v>
      </c>
      <c r="X2218" s="162" t="s">
        <v>2768</v>
      </c>
      <c r="AB2218" s="162" t="e">
        <f>UPPER(LEFT(A2218,3)&amp;YEAR(H2218)&amp;MONTH(H2218)&amp;DAY((H2218))&amp;LEFT(U2218,2)&amp;LEFT(V2218,2)&amp;LEFT(W2218,2))</f>
        <v>#VALUE!</v>
      </c>
      <c r="AC2218" s="162">
        <f>COUNTIF($AB$4:$AB$297,AB2218)</f>
        <v>72</v>
      </c>
      <c r="AD2218" s="162" t="str">
        <f>VLOOKUP(U2218,NIVEAUXADMIN!A:B,2,FALSE)</f>
        <v>HT08</v>
      </c>
      <c r="AE2218" s="162" t="str">
        <f>VLOOKUP(V2218,NIVEAUXADMIN!E:F,2,FALSE)</f>
        <v>HT08815</v>
      </c>
      <c r="AF2218" s="162" t="str">
        <f>VLOOKUP(W2218,NIVEAUXADMIN!I:J,2,FALSE)</f>
        <v>HT08815-02</v>
      </c>
      <c r="AG2218" s="162">
        <f>IF(SUMPRODUCT(($A$4:$A2218=A2218)*($V$4:$V2218=V2218))&gt;1,0,1)</f>
        <v>0</v>
      </c>
    </row>
    <row r="2219" spans="1:33" s="162" customFormat="1" ht="15" customHeight="1">
      <c r="A2219" s="162" t="s">
        <v>2615</v>
      </c>
      <c r="B2219" s="162" t="s">
        <v>2615</v>
      </c>
      <c r="C2219" s="162" t="s">
        <v>26</v>
      </c>
      <c r="E2219" s="162" t="s">
        <v>48</v>
      </c>
      <c r="F2219" s="162" t="s">
        <v>16</v>
      </c>
      <c r="G2219" s="162" t="s">
        <v>2922</v>
      </c>
      <c r="H2219" s="153" t="s">
        <v>1951</v>
      </c>
      <c r="I2219" s="84" t="s">
        <v>1049</v>
      </c>
      <c r="J2219" s="162" t="s">
        <v>1053</v>
      </c>
      <c r="K2219" s="162" t="s">
        <v>1048</v>
      </c>
      <c r="L2219" s="72"/>
      <c r="M2219" s="80" t="str">
        <f>IFERROR(VLOOKUP(K2219,REFERENCES!R:S,2,FALSE),"")</f>
        <v>Nombre</v>
      </c>
      <c r="N2219" s="154">
        <v>250</v>
      </c>
      <c r="O2219" s="75"/>
      <c r="P2219" s="75"/>
      <c r="Q2219" s="75"/>
      <c r="R2219" s="79" t="s">
        <v>1875</v>
      </c>
      <c r="S2219" s="75">
        <v>250</v>
      </c>
      <c r="U2219" s="162" t="s">
        <v>17</v>
      </c>
      <c r="V2219" s="162" t="s">
        <v>255</v>
      </c>
      <c r="W2219" s="86" t="s">
        <v>1407</v>
      </c>
      <c r="X2219" s="162" t="s">
        <v>2768</v>
      </c>
      <c r="AB2219" s="162" t="e">
        <f>UPPER(LEFT(A2219,3)&amp;YEAR(H2219)&amp;MONTH(H2219)&amp;DAY((H2219))&amp;LEFT(U2219,2)&amp;LEFT(V2219,2)&amp;LEFT(W2219,2))</f>
        <v>#VALUE!</v>
      </c>
      <c r="AC2219" s="162">
        <f>COUNTIF($AB$4:$AB$297,AB2219)</f>
        <v>72</v>
      </c>
      <c r="AD2219" s="162" t="str">
        <f>VLOOKUP(U2219,NIVEAUXADMIN!A:B,2,FALSE)</f>
        <v>HT08</v>
      </c>
      <c r="AE2219" s="162" t="str">
        <f>VLOOKUP(V2219,NIVEAUXADMIN!E:F,2,FALSE)</f>
        <v>HT08815</v>
      </c>
      <c r="AF2219" s="162" t="str">
        <f>VLOOKUP(W2219,NIVEAUXADMIN!I:J,2,FALSE)</f>
        <v>HT08815-02</v>
      </c>
      <c r="AG2219" s="162">
        <f>IF(SUMPRODUCT(($A$4:$A2219=A2219)*($V$4:$V2219=V2219))&gt;1,0,1)</f>
        <v>0</v>
      </c>
    </row>
    <row r="2220" spans="1:33" s="162" customFormat="1" ht="15" customHeight="1">
      <c r="A2220" s="162" t="s">
        <v>2615</v>
      </c>
      <c r="B2220" s="162" t="s">
        <v>2615</v>
      </c>
      <c r="C2220" s="162" t="s">
        <v>26</v>
      </c>
      <c r="E2220" s="162" t="s">
        <v>48</v>
      </c>
      <c r="F2220" s="162" t="s">
        <v>16</v>
      </c>
      <c r="G2220" s="162" t="s">
        <v>2922</v>
      </c>
      <c r="H2220" s="153" t="s">
        <v>1951</v>
      </c>
      <c r="I2220" s="84" t="s">
        <v>1051</v>
      </c>
      <c r="J2220" s="162" t="s">
        <v>1052</v>
      </c>
      <c r="K2220" s="162" t="s">
        <v>1054</v>
      </c>
      <c r="L2220" s="72"/>
      <c r="M2220" s="80" t="str">
        <f>IFERROR(VLOOKUP(K2220,REFERENCES!R:S,2,FALSE),"")</f>
        <v>Nombre</v>
      </c>
      <c r="N2220" s="154">
        <v>70</v>
      </c>
      <c r="O2220" s="75"/>
      <c r="P2220" s="75"/>
      <c r="Q2220" s="75"/>
      <c r="R2220" s="79" t="s">
        <v>1875</v>
      </c>
      <c r="S2220" s="75">
        <v>70</v>
      </c>
      <c r="U2220" s="162" t="s">
        <v>20</v>
      </c>
      <c r="W2220" s="86"/>
      <c r="X2220" s="162" t="s">
        <v>2771</v>
      </c>
      <c r="AB2220" s="162" t="e">
        <f>UPPER(LEFT(A2220,3)&amp;YEAR(H2220)&amp;MONTH(H2220)&amp;DAY((H2220))&amp;LEFT(U2220,2)&amp;LEFT(V2220,2)&amp;LEFT(W2220,2))</f>
        <v>#VALUE!</v>
      </c>
      <c r="AC2220" s="162">
        <f>COUNTIF($AB$4:$AB$297,AB2220)</f>
        <v>72</v>
      </c>
      <c r="AD2220" s="162" t="str">
        <f>VLOOKUP(U2220,NIVEAUXADMIN!A:B,2,FALSE)</f>
        <v>HT07</v>
      </c>
      <c r="AE2220" s="162" t="e">
        <f>VLOOKUP(V2220,NIVEAUXADMIN!E:F,2,FALSE)</f>
        <v>#N/A</v>
      </c>
      <c r="AF2220" s="162" t="e">
        <f>VLOOKUP(W2220,NIVEAUXADMIN!I:J,2,FALSE)</f>
        <v>#N/A</v>
      </c>
      <c r="AG2220" s="162">
        <f>IF(SUMPRODUCT(($A$4:$A2220=A2220)*($V$4:$V2220=V2220))&gt;1,0,1)</f>
        <v>0</v>
      </c>
    </row>
    <row r="2221" spans="1:33" s="162" customFormat="1" ht="15" customHeight="1">
      <c r="A2221" s="162" t="s">
        <v>2615</v>
      </c>
      <c r="B2221" s="162" t="s">
        <v>2615</v>
      </c>
      <c r="C2221" s="162" t="s">
        <v>26</v>
      </c>
      <c r="E2221" s="162" t="s">
        <v>48</v>
      </c>
      <c r="F2221" s="162" t="s">
        <v>16</v>
      </c>
      <c r="G2221" s="162" t="s">
        <v>2922</v>
      </c>
      <c r="H2221" s="153" t="s">
        <v>1951</v>
      </c>
      <c r="I2221" s="84" t="s">
        <v>1051</v>
      </c>
      <c r="J2221" s="162" t="s">
        <v>1052</v>
      </c>
      <c r="K2221" s="162" t="s">
        <v>1057</v>
      </c>
      <c r="L2221" s="72"/>
      <c r="M2221" s="80" t="str">
        <f>IFERROR(VLOOKUP(K2221,REFERENCES!R:S,2,FALSE),"")</f>
        <v>Nombre</v>
      </c>
      <c r="N2221" s="154">
        <v>70</v>
      </c>
      <c r="O2221" s="75"/>
      <c r="P2221" s="75"/>
      <c r="Q2221" s="75"/>
      <c r="R2221" s="79" t="s">
        <v>1875</v>
      </c>
      <c r="S2221" s="75">
        <v>70</v>
      </c>
      <c r="U2221" s="162" t="s">
        <v>20</v>
      </c>
      <c r="W2221" s="86"/>
      <c r="X2221" s="162" t="s">
        <v>2771</v>
      </c>
      <c r="AB2221" s="162" t="e">
        <f>UPPER(LEFT(A2221,3)&amp;YEAR(H2221)&amp;MONTH(H2221)&amp;DAY((H2221))&amp;LEFT(U2221,2)&amp;LEFT(V2221,2)&amp;LEFT(W2221,2))</f>
        <v>#VALUE!</v>
      </c>
      <c r="AC2221" s="162">
        <f>COUNTIF($AB$4:$AB$297,AB2221)</f>
        <v>72</v>
      </c>
      <c r="AD2221" s="162" t="str">
        <f>VLOOKUP(U2221,NIVEAUXADMIN!A:B,2,FALSE)</f>
        <v>HT07</v>
      </c>
      <c r="AE2221" s="162" t="e">
        <f>VLOOKUP(V2221,NIVEAUXADMIN!E:F,2,FALSE)</f>
        <v>#N/A</v>
      </c>
      <c r="AF2221" s="162" t="e">
        <f>VLOOKUP(W2221,NIVEAUXADMIN!I:J,2,FALSE)</f>
        <v>#N/A</v>
      </c>
      <c r="AG2221" s="162">
        <f>IF(SUMPRODUCT(($A$4:$A2221=A2221)*($V$4:$V2221=V2221))&gt;1,0,1)</f>
        <v>0</v>
      </c>
    </row>
    <row r="2222" spans="1:33" s="162" customFormat="1" ht="15" customHeight="1">
      <c r="A2222" s="162" t="s">
        <v>2615</v>
      </c>
      <c r="B2222" s="162" t="s">
        <v>2615</v>
      </c>
      <c r="C2222" s="162" t="s">
        <v>26</v>
      </c>
      <c r="E2222" s="162" t="s">
        <v>48</v>
      </c>
      <c r="F2222" s="162" t="s">
        <v>16</v>
      </c>
      <c r="G2222" s="162" t="s">
        <v>2922</v>
      </c>
      <c r="H2222" s="153" t="s">
        <v>1951</v>
      </c>
      <c r="I2222" s="84" t="s">
        <v>1051</v>
      </c>
      <c r="J2222" s="162" t="s">
        <v>1052</v>
      </c>
      <c r="K2222" s="162" t="s">
        <v>1063</v>
      </c>
      <c r="L2222" s="72"/>
      <c r="M2222" s="80" t="str">
        <f>IFERROR(VLOOKUP(K2222,REFERENCES!R:S,2,FALSE),"")</f>
        <v>Nombre</v>
      </c>
      <c r="N2222" s="154">
        <v>70</v>
      </c>
      <c r="O2222" s="75"/>
      <c r="P2222" s="75"/>
      <c r="Q2222" s="75"/>
      <c r="R2222" s="79" t="s">
        <v>1875</v>
      </c>
      <c r="S2222" s="75">
        <v>70</v>
      </c>
      <c r="U2222" s="162" t="s">
        <v>20</v>
      </c>
      <c r="W2222" s="86"/>
      <c r="X2222" s="162" t="s">
        <v>2771</v>
      </c>
      <c r="AB2222" s="162" t="e">
        <f>UPPER(LEFT(A2222,3)&amp;YEAR(H2222)&amp;MONTH(H2222)&amp;DAY((H2222))&amp;LEFT(U2222,2)&amp;LEFT(V2222,2)&amp;LEFT(W2222,2))</f>
        <v>#VALUE!</v>
      </c>
      <c r="AC2222" s="162">
        <f>COUNTIF($AB$4:$AB$297,AB2222)</f>
        <v>72</v>
      </c>
      <c r="AD2222" s="162" t="str">
        <f>VLOOKUP(U2222,NIVEAUXADMIN!A:B,2,FALSE)</f>
        <v>HT07</v>
      </c>
      <c r="AE2222" s="162" t="e">
        <f>VLOOKUP(V2222,NIVEAUXADMIN!E:F,2,FALSE)</f>
        <v>#N/A</v>
      </c>
      <c r="AF2222" s="162" t="e">
        <f>VLOOKUP(W2222,NIVEAUXADMIN!I:J,2,FALSE)</f>
        <v>#N/A</v>
      </c>
      <c r="AG2222" s="162">
        <f>IF(SUMPRODUCT(($A$4:$A2222=A2222)*($V$4:$V2222=V2222))&gt;1,0,1)</f>
        <v>0</v>
      </c>
    </row>
    <row r="2223" spans="1:33" s="162" customFormat="1" ht="15" customHeight="1">
      <c r="A2223" s="162" t="s">
        <v>2615</v>
      </c>
      <c r="B2223" s="162" t="s">
        <v>2615</v>
      </c>
      <c r="C2223" s="162" t="s">
        <v>26</v>
      </c>
      <c r="E2223" s="162" t="s">
        <v>48</v>
      </c>
      <c r="F2223" s="162" t="s">
        <v>16</v>
      </c>
      <c r="G2223" s="162" t="s">
        <v>2922</v>
      </c>
      <c r="H2223" s="153" t="s">
        <v>1951</v>
      </c>
      <c r="I2223" s="84" t="s">
        <v>1051</v>
      </c>
      <c r="J2223" s="162" t="s">
        <v>1052</v>
      </c>
      <c r="K2223" s="162" t="s">
        <v>1062</v>
      </c>
      <c r="L2223" s="72"/>
      <c r="M2223" s="80" t="str">
        <f>IFERROR(VLOOKUP(K2223,REFERENCES!R:S,2,FALSE),"")</f>
        <v>Nombre</v>
      </c>
      <c r="N2223" s="154">
        <v>70</v>
      </c>
      <c r="O2223" s="75"/>
      <c r="P2223" s="75"/>
      <c r="Q2223" s="75"/>
      <c r="R2223" s="79" t="s">
        <v>1875</v>
      </c>
      <c r="S2223" s="75">
        <v>70</v>
      </c>
      <c r="U2223" s="162" t="s">
        <v>20</v>
      </c>
      <c r="W2223" s="86"/>
      <c r="X2223" s="162" t="s">
        <v>2771</v>
      </c>
      <c r="AB2223" s="162" t="e">
        <f>UPPER(LEFT(A2223,3)&amp;YEAR(H2223)&amp;MONTH(H2223)&amp;DAY((H2223))&amp;LEFT(U2223,2)&amp;LEFT(V2223,2)&amp;LEFT(W2223,2))</f>
        <v>#VALUE!</v>
      </c>
      <c r="AC2223" s="162">
        <f>COUNTIF($AB$4:$AB$297,AB2223)</f>
        <v>72</v>
      </c>
      <c r="AD2223" s="162" t="str">
        <f>VLOOKUP(U2223,NIVEAUXADMIN!A:B,2,FALSE)</f>
        <v>HT07</v>
      </c>
      <c r="AE2223" s="162" t="e">
        <f>VLOOKUP(V2223,NIVEAUXADMIN!E:F,2,FALSE)</f>
        <v>#N/A</v>
      </c>
      <c r="AF2223" s="162" t="e">
        <f>VLOOKUP(W2223,NIVEAUXADMIN!I:J,2,FALSE)</f>
        <v>#N/A</v>
      </c>
      <c r="AG2223" s="162">
        <f>IF(SUMPRODUCT(($A$4:$A2223=A2223)*($V$4:$V2223=V2223))&gt;1,0,1)</f>
        <v>0</v>
      </c>
    </row>
    <row r="2224" spans="1:33" s="162" customFormat="1" ht="15" customHeight="1">
      <c r="A2224" s="162" t="s">
        <v>2615</v>
      </c>
      <c r="B2224" s="162" t="s">
        <v>2615</v>
      </c>
      <c r="C2224" s="162" t="s">
        <v>26</v>
      </c>
      <c r="E2224" s="162" t="s">
        <v>48</v>
      </c>
      <c r="F2224" s="162" t="s">
        <v>16</v>
      </c>
      <c r="G2224" s="162" t="s">
        <v>2922</v>
      </c>
      <c r="H2224" s="153" t="s">
        <v>1951</v>
      </c>
      <c r="I2224" s="84" t="s">
        <v>1049</v>
      </c>
      <c r="J2224" s="162" t="s">
        <v>1053</v>
      </c>
      <c r="K2224" s="162" t="s">
        <v>1048</v>
      </c>
      <c r="L2224" s="72"/>
      <c r="M2224" s="80" t="str">
        <f>IFERROR(VLOOKUP(K2224,REFERENCES!R:S,2,FALSE),"")</f>
        <v>Nombre</v>
      </c>
      <c r="N2224" s="154">
        <v>70</v>
      </c>
      <c r="O2224" s="75"/>
      <c r="P2224" s="75"/>
      <c r="Q2224" s="75"/>
      <c r="R2224" s="79" t="s">
        <v>1875</v>
      </c>
      <c r="S2224" s="75">
        <v>70</v>
      </c>
      <c r="U2224" s="162" t="s">
        <v>20</v>
      </c>
      <c r="W2224" s="86"/>
      <c r="X2224" s="162" t="s">
        <v>2771</v>
      </c>
      <c r="AB2224" s="162" t="e">
        <f>UPPER(LEFT(A2224,3)&amp;YEAR(H2224)&amp;MONTH(H2224)&amp;DAY((H2224))&amp;LEFT(U2224,2)&amp;LEFT(V2224,2)&amp;LEFT(W2224,2))</f>
        <v>#VALUE!</v>
      </c>
      <c r="AC2224" s="162">
        <f>COUNTIF($AB$4:$AB$297,AB2224)</f>
        <v>72</v>
      </c>
      <c r="AD2224" s="162" t="str">
        <f>VLOOKUP(U2224,NIVEAUXADMIN!A:B,2,FALSE)</f>
        <v>HT07</v>
      </c>
      <c r="AE2224" s="162" t="e">
        <f>VLOOKUP(V2224,NIVEAUXADMIN!E:F,2,FALSE)</f>
        <v>#N/A</v>
      </c>
      <c r="AF2224" s="162" t="e">
        <f>VLOOKUP(W2224,NIVEAUXADMIN!I:J,2,FALSE)</f>
        <v>#N/A</v>
      </c>
      <c r="AG2224" s="162">
        <f>IF(SUMPRODUCT(($A$4:$A2224=A2224)*($V$4:$V2224=V2224))&gt;1,0,1)</f>
        <v>0</v>
      </c>
    </row>
    <row r="2225" spans="1:33" s="162" customFormat="1" ht="15" customHeight="1">
      <c r="A2225" s="162" t="s">
        <v>2615</v>
      </c>
      <c r="B2225" s="162" t="s">
        <v>2615</v>
      </c>
      <c r="C2225" s="162" t="s">
        <v>26</v>
      </c>
      <c r="E2225" s="162" t="s">
        <v>48</v>
      </c>
      <c r="F2225" s="162" t="s">
        <v>16</v>
      </c>
      <c r="G2225" s="162" t="s">
        <v>2922</v>
      </c>
      <c r="H2225" s="153" t="s">
        <v>1951</v>
      </c>
      <c r="I2225" s="84" t="s">
        <v>1051</v>
      </c>
      <c r="J2225" s="162" t="s">
        <v>1052</v>
      </c>
      <c r="K2225" s="162" t="s">
        <v>1054</v>
      </c>
      <c r="L2225" s="72"/>
      <c r="M2225" s="80" t="str">
        <f>IFERROR(VLOOKUP(K2225,REFERENCES!R:S,2,FALSE),"")</f>
        <v>Nombre</v>
      </c>
      <c r="N2225" s="154">
        <v>150</v>
      </c>
      <c r="O2225" s="75"/>
      <c r="P2225" s="75"/>
      <c r="Q2225" s="75"/>
      <c r="R2225" s="79" t="s">
        <v>1875</v>
      </c>
      <c r="S2225" s="75">
        <v>150</v>
      </c>
      <c r="U2225" s="162" t="s">
        <v>17</v>
      </c>
      <c r="V2225" s="162" t="s">
        <v>255</v>
      </c>
      <c r="W2225" s="86"/>
      <c r="X2225" s="162" t="s">
        <v>2766</v>
      </c>
      <c r="AB2225" s="162" t="e">
        <f>UPPER(LEFT(A2225,3)&amp;YEAR(H2225)&amp;MONTH(H2225)&amp;DAY((H2225))&amp;LEFT(U2225,2)&amp;LEFT(V2225,2)&amp;LEFT(W2225,2))</f>
        <v>#VALUE!</v>
      </c>
      <c r="AC2225" s="162">
        <f>COUNTIF($AB$4:$AB$297,AB2225)</f>
        <v>72</v>
      </c>
      <c r="AD2225" s="162" t="str">
        <f>VLOOKUP(U2225,NIVEAUXADMIN!A:B,2,FALSE)</f>
        <v>HT08</v>
      </c>
      <c r="AE2225" s="162" t="str">
        <f>VLOOKUP(V2225,NIVEAUXADMIN!E:F,2,FALSE)</f>
        <v>HT08815</v>
      </c>
      <c r="AF2225" s="162" t="e">
        <f>VLOOKUP(W2225,NIVEAUXADMIN!I:J,2,FALSE)</f>
        <v>#N/A</v>
      </c>
      <c r="AG2225" s="162">
        <f>IF(SUMPRODUCT(($A$4:$A2225=A2225)*($V$4:$V2225=V2225))&gt;1,0,1)</f>
        <v>0</v>
      </c>
    </row>
    <row r="2226" spans="1:33" s="162" customFormat="1" ht="15" customHeight="1">
      <c r="A2226" s="162" t="s">
        <v>2615</v>
      </c>
      <c r="B2226" s="162" t="s">
        <v>2615</v>
      </c>
      <c r="C2226" s="162" t="s">
        <v>26</v>
      </c>
      <c r="E2226" s="162" t="s">
        <v>48</v>
      </c>
      <c r="F2226" s="162" t="s">
        <v>16</v>
      </c>
      <c r="G2226" s="162" t="s">
        <v>2922</v>
      </c>
      <c r="H2226" s="153" t="s">
        <v>1951</v>
      </c>
      <c r="I2226" s="84" t="s">
        <v>1051</v>
      </c>
      <c r="J2226" s="162" t="s">
        <v>1052</v>
      </c>
      <c r="K2226" s="162" t="s">
        <v>1057</v>
      </c>
      <c r="L2226" s="72"/>
      <c r="M2226" s="80" t="str">
        <f>IFERROR(VLOOKUP(K2226,REFERENCES!R:S,2,FALSE),"")</f>
        <v>Nombre</v>
      </c>
      <c r="N2226" s="154">
        <v>150</v>
      </c>
      <c r="O2226" s="75"/>
      <c r="P2226" s="75"/>
      <c r="Q2226" s="75"/>
      <c r="R2226" s="79" t="s">
        <v>1875</v>
      </c>
      <c r="S2226" s="75">
        <v>150</v>
      </c>
      <c r="U2226" s="162" t="s">
        <v>17</v>
      </c>
      <c r="V2226" s="162" t="s">
        <v>255</v>
      </c>
      <c r="W2226" s="86"/>
      <c r="X2226" s="162" t="s">
        <v>2766</v>
      </c>
      <c r="AB2226" s="162" t="e">
        <f>UPPER(LEFT(A2226,3)&amp;YEAR(H2226)&amp;MONTH(H2226)&amp;DAY((H2226))&amp;LEFT(U2226,2)&amp;LEFT(V2226,2)&amp;LEFT(W2226,2))</f>
        <v>#VALUE!</v>
      </c>
      <c r="AC2226" s="162">
        <f>COUNTIF($AB$4:$AB$297,AB2226)</f>
        <v>72</v>
      </c>
      <c r="AD2226" s="162" t="str">
        <f>VLOOKUP(U2226,NIVEAUXADMIN!A:B,2,FALSE)</f>
        <v>HT08</v>
      </c>
      <c r="AE2226" s="162" t="str">
        <f>VLOOKUP(V2226,NIVEAUXADMIN!E:F,2,FALSE)</f>
        <v>HT08815</v>
      </c>
      <c r="AF2226" s="162" t="e">
        <f>VLOOKUP(W2226,NIVEAUXADMIN!I:J,2,FALSE)</f>
        <v>#N/A</v>
      </c>
      <c r="AG2226" s="162">
        <f>IF(SUMPRODUCT(($A$4:$A2226=A2226)*($V$4:$V2226=V2226))&gt;1,0,1)</f>
        <v>0</v>
      </c>
    </row>
    <row r="2227" spans="1:33" s="162" customFormat="1" ht="15" customHeight="1">
      <c r="A2227" s="162" t="s">
        <v>2615</v>
      </c>
      <c r="B2227" s="162" t="s">
        <v>2615</v>
      </c>
      <c r="C2227" s="162" t="s">
        <v>26</v>
      </c>
      <c r="E2227" s="162" t="s">
        <v>48</v>
      </c>
      <c r="F2227" s="162" t="s">
        <v>16</v>
      </c>
      <c r="G2227" s="162" t="s">
        <v>2922</v>
      </c>
      <c r="H2227" s="153" t="s">
        <v>1951</v>
      </c>
      <c r="I2227" s="84" t="s">
        <v>1051</v>
      </c>
      <c r="J2227" s="162" t="s">
        <v>1052</v>
      </c>
      <c r="K2227" s="162" t="s">
        <v>1063</v>
      </c>
      <c r="L2227" s="72"/>
      <c r="M2227" s="80" t="str">
        <f>IFERROR(VLOOKUP(K2227,REFERENCES!R:S,2,FALSE),"")</f>
        <v>Nombre</v>
      </c>
      <c r="N2227" s="154">
        <v>150</v>
      </c>
      <c r="O2227" s="75"/>
      <c r="P2227" s="75"/>
      <c r="Q2227" s="75"/>
      <c r="R2227" s="79" t="s">
        <v>1875</v>
      </c>
      <c r="S2227" s="75">
        <v>150</v>
      </c>
      <c r="U2227" s="162" t="s">
        <v>17</v>
      </c>
      <c r="V2227" s="162" t="s">
        <v>255</v>
      </c>
      <c r="W2227" s="86"/>
      <c r="X2227" s="162" t="s">
        <v>2766</v>
      </c>
      <c r="AB2227" s="162" t="e">
        <f>UPPER(LEFT(A2227,3)&amp;YEAR(H2227)&amp;MONTH(H2227)&amp;DAY((H2227))&amp;LEFT(U2227,2)&amp;LEFT(V2227,2)&amp;LEFT(W2227,2))</f>
        <v>#VALUE!</v>
      </c>
      <c r="AC2227" s="162">
        <f>COUNTIF($AB$4:$AB$297,AB2227)</f>
        <v>72</v>
      </c>
      <c r="AD2227" s="162" t="str">
        <f>VLOOKUP(U2227,NIVEAUXADMIN!A:B,2,FALSE)</f>
        <v>HT08</v>
      </c>
      <c r="AE2227" s="162" t="str">
        <f>VLOOKUP(V2227,NIVEAUXADMIN!E:F,2,FALSE)</f>
        <v>HT08815</v>
      </c>
      <c r="AF2227" s="162" t="e">
        <f>VLOOKUP(W2227,NIVEAUXADMIN!I:J,2,FALSE)</f>
        <v>#N/A</v>
      </c>
      <c r="AG2227" s="162">
        <f>IF(SUMPRODUCT(($A$4:$A2227=A2227)*($V$4:$V2227=V2227))&gt;1,0,1)</f>
        <v>0</v>
      </c>
    </row>
    <row r="2228" spans="1:33" s="162" customFormat="1" ht="15" customHeight="1">
      <c r="A2228" s="162" t="s">
        <v>2615</v>
      </c>
      <c r="B2228" s="162" t="s">
        <v>2615</v>
      </c>
      <c r="C2228" s="162" t="s">
        <v>26</v>
      </c>
      <c r="E2228" s="162" t="s">
        <v>48</v>
      </c>
      <c r="F2228" s="162" t="s">
        <v>16</v>
      </c>
      <c r="G2228" s="162" t="s">
        <v>2922</v>
      </c>
      <c r="H2228" s="153" t="s">
        <v>1951</v>
      </c>
      <c r="I2228" s="84" t="s">
        <v>1051</v>
      </c>
      <c r="J2228" s="162" t="s">
        <v>1052</v>
      </c>
      <c r="K2228" s="162" t="s">
        <v>1062</v>
      </c>
      <c r="L2228" s="72"/>
      <c r="M2228" s="80" t="str">
        <f>IFERROR(VLOOKUP(K2228,REFERENCES!R:S,2,FALSE),"")</f>
        <v>Nombre</v>
      </c>
      <c r="N2228" s="154">
        <v>150</v>
      </c>
      <c r="O2228" s="75"/>
      <c r="P2228" s="75"/>
      <c r="Q2228" s="75"/>
      <c r="R2228" s="79" t="s">
        <v>1875</v>
      </c>
      <c r="S2228" s="75">
        <v>150</v>
      </c>
      <c r="U2228" s="162" t="s">
        <v>17</v>
      </c>
      <c r="V2228" s="162" t="s">
        <v>255</v>
      </c>
      <c r="W2228" s="86"/>
      <c r="X2228" s="162" t="s">
        <v>2766</v>
      </c>
      <c r="AB2228" s="162" t="e">
        <f>UPPER(LEFT(A2228,3)&amp;YEAR(H2228)&amp;MONTH(H2228)&amp;DAY((H2228))&amp;LEFT(U2228,2)&amp;LEFT(V2228,2)&amp;LEFT(W2228,2))</f>
        <v>#VALUE!</v>
      </c>
      <c r="AC2228" s="162">
        <f>COUNTIF($AB$4:$AB$297,AB2228)</f>
        <v>72</v>
      </c>
      <c r="AD2228" s="162" t="str">
        <f>VLOOKUP(U2228,NIVEAUXADMIN!A:B,2,FALSE)</f>
        <v>HT08</v>
      </c>
      <c r="AE2228" s="162" t="str">
        <f>VLOOKUP(V2228,NIVEAUXADMIN!E:F,2,FALSE)</f>
        <v>HT08815</v>
      </c>
      <c r="AF2228" s="162" t="e">
        <f>VLOOKUP(W2228,NIVEAUXADMIN!I:J,2,FALSE)</f>
        <v>#N/A</v>
      </c>
      <c r="AG2228" s="162">
        <f>IF(SUMPRODUCT(($A$4:$A2228=A2228)*($V$4:$V2228=V2228))&gt;1,0,1)</f>
        <v>0</v>
      </c>
    </row>
    <row r="2229" spans="1:33" s="162" customFormat="1" ht="15" customHeight="1">
      <c r="A2229" s="162" t="s">
        <v>2615</v>
      </c>
      <c r="B2229" s="162" t="s">
        <v>2615</v>
      </c>
      <c r="C2229" s="162" t="s">
        <v>26</v>
      </c>
      <c r="E2229" s="162" t="s">
        <v>48</v>
      </c>
      <c r="F2229" s="162" t="s">
        <v>16</v>
      </c>
      <c r="G2229" s="162" t="s">
        <v>2922</v>
      </c>
      <c r="H2229" s="153" t="s">
        <v>1951</v>
      </c>
      <c r="I2229" s="84" t="s">
        <v>1049</v>
      </c>
      <c r="J2229" s="162" t="s">
        <v>1053</v>
      </c>
      <c r="K2229" s="162" t="s">
        <v>1048</v>
      </c>
      <c r="L2229" s="72"/>
      <c r="M2229" s="80" t="str">
        <f>IFERROR(VLOOKUP(K2229,REFERENCES!R:S,2,FALSE),"")</f>
        <v>Nombre</v>
      </c>
      <c r="N2229" s="154">
        <v>150</v>
      </c>
      <c r="O2229" s="75"/>
      <c r="P2229" s="75"/>
      <c r="Q2229" s="75"/>
      <c r="R2229" s="79" t="s">
        <v>1875</v>
      </c>
      <c r="S2229" s="75">
        <v>150</v>
      </c>
      <c r="U2229" s="162" t="s">
        <v>17</v>
      </c>
      <c r="V2229" s="162" t="s">
        <v>255</v>
      </c>
      <c r="W2229" s="86"/>
      <c r="X2229" s="162" t="s">
        <v>2766</v>
      </c>
      <c r="AB2229" s="162" t="e">
        <f>UPPER(LEFT(A2229,3)&amp;YEAR(H2229)&amp;MONTH(H2229)&amp;DAY((H2229))&amp;LEFT(U2229,2)&amp;LEFT(V2229,2)&amp;LEFT(W2229,2))</f>
        <v>#VALUE!</v>
      </c>
      <c r="AC2229" s="162">
        <f>COUNTIF($AB$4:$AB$297,AB2229)</f>
        <v>72</v>
      </c>
      <c r="AD2229" s="162" t="str">
        <f>VLOOKUP(U2229,NIVEAUXADMIN!A:B,2,FALSE)</f>
        <v>HT08</v>
      </c>
      <c r="AE2229" s="162" t="str">
        <f>VLOOKUP(V2229,NIVEAUXADMIN!E:F,2,FALSE)</f>
        <v>HT08815</v>
      </c>
      <c r="AF2229" s="162" t="e">
        <f>VLOOKUP(W2229,NIVEAUXADMIN!I:J,2,FALSE)</f>
        <v>#N/A</v>
      </c>
      <c r="AG2229" s="162">
        <f>IF(SUMPRODUCT(($A$4:$A2229=A2229)*($V$4:$V2229=V2229))&gt;1,0,1)</f>
        <v>0</v>
      </c>
    </row>
    <row r="2230" spans="1:33" s="162" customFormat="1" ht="15" customHeight="1">
      <c r="A2230" s="162" t="s">
        <v>2615</v>
      </c>
      <c r="B2230" s="162" t="s">
        <v>2615</v>
      </c>
      <c r="C2230" s="162" t="s">
        <v>26</v>
      </c>
      <c r="E2230" s="162" t="s">
        <v>48</v>
      </c>
      <c r="F2230" s="162" t="s">
        <v>16</v>
      </c>
      <c r="G2230" s="162" t="s">
        <v>2922</v>
      </c>
      <c r="H2230" s="153" t="s">
        <v>1951</v>
      </c>
      <c r="I2230" s="84" t="s">
        <v>1051</v>
      </c>
      <c r="J2230" s="162" t="s">
        <v>1052</v>
      </c>
      <c r="K2230" s="162" t="s">
        <v>1054</v>
      </c>
      <c r="L2230" s="72"/>
      <c r="M2230" s="80" t="str">
        <f>IFERROR(VLOOKUP(K2230,REFERENCES!R:S,2,FALSE),"")</f>
        <v>Nombre</v>
      </c>
      <c r="N2230" s="154">
        <v>20</v>
      </c>
      <c r="O2230" s="75"/>
      <c r="P2230" s="75"/>
      <c r="Q2230" s="75"/>
      <c r="R2230" s="79" t="s">
        <v>1875</v>
      </c>
      <c r="S2230" s="75">
        <v>20</v>
      </c>
      <c r="U2230" s="162" t="s">
        <v>20</v>
      </c>
      <c r="W2230" s="86"/>
      <c r="X2230" s="162" t="s">
        <v>2773</v>
      </c>
      <c r="AB2230" s="162" t="e">
        <f>UPPER(LEFT(A2230,3)&amp;YEAR(H2230)&amp;MONTH(H2230)&amp;DAY((H2230))&amp;LEFT(U2230,2)&amp;LEFT(V2230,2)&amp;LEFT(W2230,2))</f>
        <v>#VALUE!</v>
      </c>
      <c r="AC2230" s="162">
        <f>COUNTIF($AB$4:$AB$297,AB2230)</f>
        <v>72</v>
      </c>
      <c r="AD2230" s="162" t="str">
        <f>VLOOKUP(U2230,NIVEAUXADMIN!A:B,2,FALSE)</f>
        <v>HT07</v>
      </c>
      <c r="AE2230" s="162" t="e">
        <f>VLOOKUP(V2230,NIVEAUXADMIN!E:F,2,FALSE)</f>
        <v>#N/A</v>
      </c>
      <c r="AF2230" s="162" t="e">
        <f>VLOOKUP(W2230,NIVEAUXADMIN!I:J,2,FALSE)</f>
        <v>#N/A</v>
      </c>
      <c r="AG2230" s="162">
        <f>IF(SUMPRODUCT(($A$4:$A2230=A2230)*($V$4:$V2230=V2230))&gt;1,0,1)</f>
        <v>0</v>
      </c>
    </row>
    <row r="2231" spans="1:33" s="162" customFormat="1" ht="15" customHeight="1">
      <c r="A2231" s="162" t="s">
        <v>2615</v>
      </c>
      <c r="B2231" s="162" t="s">
        <v>2615</v>
      </c>
      <c r="C2231" s="162" t="s">
        <v>26</v>
      </c>
      <c r="E2231" s="162" t="s">
        <v>48</v>
      </c>
      <c r="F2231" s="162" t="s">
        <v>16</v>
      </c>
      <c r="G2231" s="162" t="s">
        <v>2922</v>
      </c>
      <c r="H2231" s="153" t="s">
        <v>1951</v>
      </c>
      <c r="I2231" s="84" t="s">
        <v>1051</v>
      </c>
      <c r="J2231" s="162" t="s">
        <v>1052</v>
      </c>
      <c r="K2231" s="162" t="s">
        <v>1057</v>
      </c>
      <c r="L2231" s="72"/>
      <c r="M2231" s="80" t="str">
        <f>IFERROR(VLOOKUP(K2231,REFERENCES!R:S,2,FALSE),"")</f>
        <v>Nombre</v>
      </c>
      <c r="N2231" s="154">
        <v>20</v>
      </c>
      <c r="O2231" s="75"/>
      <c r="P2231" s="75"/>
      <c r="Q2231" s="75"/>
      <c r="R2231" s="79" t="s">
        <v>1875</v>
      </c>
      <c r="S2231" s="75">
        <v>20</v>
      </c>
      <c r="U2231" s="162" t="s">
        <v>20</v>
      </c>
      <c r="W2231" s="86"/>
      <c r="X2231" s="162" t="s">
        <v>2773</v>
      </c>
      <c r="AB2231" s="162" t="e">
        <f>UPPER(LEFT(A2231,3)&amp;YEAR(H2231)&amp;MONTH(H2231)&amp;DAY((H2231))&amp;LEFT(U2231,2)&amp;LEFT(V2231,2)&amp;LEFT(W2231,2))</f>
        <v>#VALUE!</v>
      </c>
      <c r="AC2231" s="162">
        <f>COUNTIF($AB$4:$AB$297,AB2231)</f>
        <v>72</v>
      </c>
      <c r="AD2231" s="162" t="str">
        <f>VLOOKUP(U2231,NIVEAUXADMIN!A:B,2,FALSE)</f>
        <v>HT07</v>
      </c>
      <c r="AE2231" s="162" t="e">
        <f>VLOOKUP(V2231,NIVEAUXADMIN!E:F,2,FALSE)</f>
        <v>#N/A</v>
      </c>
      <c r="AF2231" s="162" t="e">
        <f>VLOOKUP(W2231,NIVEAUXADMIN!I:J,2,FALSE)</f>
        <v>#N/A</v>
      </c>
      <c r="AG2231" s="162">
        <f>IF(SUMPRODUCT(($A$4:$A2231=A2231)*($V$4:$V2231=V2231))&gt;1,0,1)</f>
        <v>0</v>
      </c>
    </row>
    <row r="2232" spans="1:33" s="162" customFormat="1" ht="15" customHeight="1">
      <c r="A2232" s="162" t="s">
        <v>2615</v>
      </c>
      <c r="B2232" s="162" t="s">
        <v>2615</v>
      </c>
      <c r="C2232" s="162" t="s">
        <v>26</v>
      </c>
      <c r="E2232" s="162" t="s">
        <v>48</v>
      </c>
      <c r="F2232" s="162" t="s">
        <v>16</v>
      </c>
      <c r="G2232" s="162" t="s">
        <v>2922</v>
      </c>
      <c r="H2232" s="153" t="s">
        <v>1951</v>
      </c>
      <c r="I2232" s="84" t="s">
        <v>1051</v>
      </c>
      <c r="J2232" s="162" t="s">
        <v>1052</v>
      </c>
      <c r="K2232" s="162" t="s">
        <v>1063</v>
      </c>
      <c r="L2232" s="72"/>
      <c r="M2232" s="80" t="str">
        <f>IFERROR(VLOOKUP(K2232,REFERENCES!R:S,2,FALSE),"")</f>
        <v>Nombre</v>
      </c>
      <c r="N2232" s="154">
        <v>20</v>
      </c>
      <c r="O2232" s="75"/>
      <c r="P2232" s="75"/>
      <c r="Q2232" s="75"/>
      <c r="R2232" s="79" t="s">
        <v>1875</v>
      </c>
      <c r="S2232" s="75">
        <v>20</v>
      </c>
      <c r="U2232" s="162" t="s">
        <v>20</v>
      </c>
      <c r="W2232" s="86"/>
      <c r="X2232" s="162" t="s">
        <v>2773</v>
      </c>
      <c r="AB2232" s="162" t="e">
        <f>UPPER(LEFT(A2232,3)&amp;YEAR(H2232)&amp;MONTH(H2232)&amp;DAY((H2232))&amp;LEFT(U2232,2)&amp;LEFT(V2232,2)&amp;LEFT(W2232,2))</f>
        <v>#VALUE!</v>
      </c>
      <c r="AC2232" s="162">
        <f>COUNTIF($AB$4:$AB$297,AB2232)</f>
        <v>72</v>
      </c>
      <c r="AD2232" s="162" t="str">
        <f>VLOOKUP(U2232,NIVEAUXADMIN!A:B,2,FALSE)</f>
        <v>HT07</v>
      </c>
      <c r="AE2232" s="162" t="e">
        <f>VLOOKUP(V2232,NIVEAUXADMIN!E:F,2,FALSE)</f>
        <v>#N/A</v>
      </c>
      <c r="AF2232" s="162" t="e">
        <f>VLOOKUP(W2232,NIVEAUXADMIN!I:J,2,FALSE)</f>
        <v>#N/A</v>
      </c>
      <c r="AG2232" s="162">
        <f>IF(SUMPRODUCT(($A$4:$A2232=A2232)*($V$4:$V2232=V2232))&gt;1,0,1)</f>
        <v>0</v>
      </c>
    </row>
    <row r="2233" spans="1:33" s="162" customFormat="1" ht="15" customHeight="1">
      <c r="A2233" s="162" t="s">
        <v>2615</v>
      </c>
      <c r="B2233" s="162" t="s">
        <v>2615</v>
      </c>
      <c r="C2233" s="162" t="s">
        <v>26</v>
      </c>
      <c r="E2233" s="162" t="s">
        <v>48</v>
      </c>
      <c r="F2233" s="162" t="s">
        <v>16</v>
      </c>
      <c r="G2233" s="162" t="s">
        <v>2922</v>
      </c>
      <c r="H2233" s="153" t="s">
        <v>1951</v>
      </c>
      <c r="I2233" s="84" t="s">
        <v>1051</v>
      </c>
      <c r="J2233" s="162" t="s">
        <v>1052</v>
      </c>
      <c r="K2233" s="162" t="s">
        <v>1062</v>
      </c>
      <c r="L2233" s="72"/>
      <c r="M2233" s="80" t="str">
        <f>IFERROR(VLOOKUP(K2233,REFERENCES!R:S,2,FALSE),"")</f>
        <v>Nombre</v>
      </c>
      <c r="N2233" s="154">
        <v>20</v>
      </c>
      <c r="O2233" s="75"/>
      <c r="P2233" s="75"/>
      <c r="Q2233" s="75"/>
      <c r="R2233" s="79" t="s">
        <v>1875</v>
      </c>
      <c r="S2233" s="75">
        <v>20</v>
      </c>
      <c r="U2233" s="162" t="s">
        <v>20</v>
      </c>
      <c r="W2233" s="86"/>
      <c r="X2233" s="162" t="s">
        <v>2773</v>
      </c>
      <c r="AB2233" s="162" t="e">
        <f>UPPER(LEFT(A2233,3)&amp;YEAR(H2233)&amp;MONTH(H2233)&amp;DAY((H2233))&amp;LEFT(U2233,2)&amp;LEFT(V2233,2)&amp;LEFT(W2233,2))</f>
        <v>#VALUE!</v>
      </c>
      <c r="AC2233" s="162">
        <f>COUNTIF($AB$4:$AB$297,AB2233)</f>
        <v>72</v>
      </c>
      <c r="AD2233" s="162" t="str">
        <f>VLOOKUP(U2233,NIVEAUXADMIN!A:B,2,FALSE)</f>
        <v>HT07</v>
      </c>
      <c r="AE2233" s="162" t="e">
        <f>VLOOKUP(V2233,NIVEAUXADMIN!E:F,2,FALSE)</f>
        <v>#N/A</v>
      </c>
      <c r="AF2233" s="162" t="e">
        <f>VLOOKUP(W2233,NIVEAUXADMIN!I:J,2,FALSE)</f>
        <v>#N/A</v>
      </c>
      <c r="AG2233" s="162">
        <f>IF(SUMPRODUCT(($A$4:$A2233=A2233)*($V$4:$V2233=V2233))&gt;1,0,1)</f>
        <v>0</v>
      </c>
    </row>
    <row r="2234" spans="1:33" s="162" customFormat="1" ht="15" customHeight="1">
      <c r="A2234" s="162" t="s">
        <v>2615</v>
      </c>
      <c r="B2234" s="162" t="s">
        <v>2615</v>
      </c>
      <c r="C2234" s="162" t="s">
        <v>26</v>
      </c>
      <c r="E2234" s="162" t="s">
        <v>48</v>
      </c>
      <c r="F2234" s="162" t="s">
        <v>16</v>
      </c>
      <c r="G2234" s="162" t="s">
        <v>2922</v>
      </c>
      <c r="H2234" s="153" t="s">
        <v>1951</v>
      </c>
      <c r="I2234" s="84" t="s">
        <v>1049</v>
      </c>
      <c r="J2234" s="162" t="s">
        <v>1053</v>
      </c>
      <c r="K2234" s="162" t="s">
        <v>1048</v>
      </c>
      <c r="L2234" s="72"/>
      <c r="M2234" s="80" t="str">
        <f>IFERROR(VLOOKUP(K2234,REFERENCES!R:S,2,FALSE),"")</f>
        <v>Nombre</v>
      </c>
      <c r="N2234" s="154">
        <v>20</v>
      </c>
      <c r="O2234" s="75"/>
      <c r="P2234" s="75"/>
      <c r="Q2234" s="75"/>
      <c r="R2234" s="79" t="s">
        <v>1875</v>
      </c>
      <c r="S2234" s="75">
        <v>20</v>
      </c>
      <c r="U2234" s="162" t="s">
        <v>20</v>
      </c>
      <c r="W2234" s="86"/>
      <c r="X2234" s="162" t="s">
        <v>2773</v>
      </c>
      <c r="AB2234" s="162" t="e">
        <f>UPPER(LEFT(A2234,3)&amp;YEAR(H2234)&amp;MONTH(H2234)&amp;DAY((H2234))&amp;LEFT(U2234,2)&amp;LEFT(V2234,2)&amp;LEFT(W2234,2))</f>
        <v>#VALUE!</v>
      </c>
      <c r="AC2234" s="162">
        <f>COUNTIF($AB$4:$AB$297,AB2234)</f>
        <v>72</v>
      </c>
      <c r="AD2234" s="162" t="str">
        <f>VLOOKUP(U2234,NIVEAUXADMIN!A:B,2,FALSE)</f>
        <v>HT07</v>
      </c>
      <c r="AE2234" s="162" t="e">
        <f>VLOOKUP(V2234,NIVEAUXADMIN!E:F,2,FALSE)</f>
        <v>#N/A</v>
      </c>
      <c r="AF2234" s="162" t="e">
        <f>VLOOKUP(W2234,NIVEAUXADMIN!I:J,2,FALSE)</f>
        <v>#N/A</v>
      </c>
      <c r="AG2234" s="162">
        <f>IF(SUMPRODUCT(($A$4:$A2234=A2234)*($V$4:$V2234=V2234))&gt;1,0,1)</f>
        <v>0</v>
      </c>
    </row>
    <row r="2235" spans="1:33" s="162" customFormat="1" ht="15" customHeight="1">
      <c r="A2235" s="162" t="s">
        <v>2615</v>
      </c>
      <c r="B2235" s="162" t="s">
        <v>2615</v>
      </c>
      <c r="C2235" s="162" t="s">
        <v>26</v>
      </c>
      <c r="E2235" s="162" t="s">
        <v>48</v>
      </c>
      <c r="F2235" s="162" t="s">
        <v>16</v>
      </c>
      <c r="G2235" s="162" t="s">
        <v>2922</v>
      </c>
      <c r="H2235" s="153" t="s">
        <v>1951</v>
      </c>
      <c r="I2235" s="84" t="s">
        <v>1051</v>
      </c>
      <c r="J2235" s="162" t="s">
        <v>1052</v>
      </c>
      <c r="K2235" s="162" t="s">
        <v>1054</v>
      </c>
      <c r="L2235" s="72"/>
      <c r="M2235" s="80" t="str">
        <f>IFERROR(VLOOKUP(K2235,REFERENCES!R:S,2,FALSE),"")</f>
        <v>Nombre</v>
      </c>
      <c r="N2235" s="154">
        <v>160</v>
      </c>
      <c r="O2235" s="75"/>
      <c r="P2235" s="75"/>
      <c r="Q2235" s="75"/>
      <c r="R2235" s="79" t="s">
        <v>1875</v>
      </c>
      <c r="S2235" s="75">
        <v>160</v>
      </c>
      <c r="U2235" s="162" t="s">
        <v>20</v>
      </c>
      <c r="W2235" s="86"/>
      <c r="X2235" s="162" t="s">
        <v>2765</v>
      </c>
      <c r="AB2235" s="162" t="e">
        <f>UPPER(LEFT(A2235,3)&amp;YEAR(H2235)&amp;MONTH(H2235)&amp;DAY((H2235))&amp;LEFT(U2235,2)&amp;LEFT(V2235,2)&amp;LEFT(W2235,2))</f>
        <v>#VALUE!</v>
      </c>
      <c r="AC2235" s="162">
        <f>COUNTIF($AB$4:$AB$297,AB2235)</f>
        <v>72</v>
      </c>
      <c r="AD2235" s="162" t="str">
        <f>VLOOKUP(U2235,NIVEAUXADMIN!A:B,2,FALSE)</f>
        <v>HT07</v>
      </c>
      <c r="AE2235" s="162" t="e">
        <f>VLOOKUP(V2235,NIVEAUXADMIN!E:F,2,FALSE)</f>
        <v>#N/A</v>
      </c>
      <c r="AF2235" s="162" t="e">
        <f>VLOOKUP(W2235,NIVEAUXADMIN!I:J,2,FALSE)</f>
        <v>#N/A</v>
      </c>
      <c r="AG2235" s="162">
        <f>IF(SUMPRODUCT(($A$4:$A2235=A2235)*($V$4:$V2235=V2235))&gt;1,0,1)</f>
        <v>0</v>
      </c>
    </row>
    <row r="2236" spans="1:33" s="162" customFormat="1" ht="15" customHeight="1">
      <c r="A2236" s="162" t="s">
        <v>2615</v>
      </c>
      <c r="B2236" s="162" t="s">
        <v>2615</v>
      </c>
      <c r="C2236" s="162" t="s">
        <v>26</v>
      </c>
      <c r="E2236" s="162" t="s">
        <v>48</v>
      </c>
      <c r="F2236" s="162" t="s">
        <v>16</v>
      </c>
      <c r="G2236" s="162" t="s">
        <v>2922</v>
      </c>
      <c r="H2236" s="153" t="s">
        <v>1951</v>
      </c>
      <c r="I2236" s="84" t="s">
        <v>1051</v>
      </c>
      <c r="J2236" s="162" t="s">
        <v>1052</v>
      </c>
      <c r="K2236" s="162" t="s">
        <v>1057</v>
      </c>
      <c r="L2236" s="72"/>
      <c r="M2236" s="80" t="str">
        <f>IFERROR(VLOOKUP(K2236,REFERENCES!R:S,2,FALSE),"")</f>
        <v>Nombre</v>
      </c>
      <c r="N2236" s="154">
        <v>160</v>
      </c>
      <c r="O2236" s="75"/>
      <c r="P2236" s="75"/>
      <c r="Q2236" s="75"/>
      <c r="R2236" s="79" t="s">
        <v>1875</v>
      </c>
      <c r="S2236" s="75">
        <v>160</v>
      </c>
      <c r="U2236" s="162" t="s">
        <v>20</v>
      </c>
      <c r="W2236" s="86"/>
      <c r="X2236" s="162" t="s">
        <v>2765</v>
      </c>
      <c r="AB2236" s="162" t="e">
        <f>UPPER(LEFT(A2236,3)&amp;YEAR(H2236)&amp;MONTH(H2236)&amp;DAY((H2236))&amp;LEFT(U2236,2)&amp;LEFT(V2236,2)&amp;LEFT(W2236,2))</f>
        <v>#VALUE!</v>
      </c>
      <c r="AC2236" s="162">
        <f>COUNTIF($AB$4:$AB$297,AB2236)</f>
        <v>72</v>
      </c>
      <c r="AD2236" s="162" t="str">
        <f>VLOOKUP(U2236,NIVEAUXADMIN!A:B,2,FALSE)</f>
        <v>HT07</v>
      </c>
      <c r="AE2236" s="162" t="e">
        <f>VLOOKUP(V2236,NIVEAUXADMIN!E:F,2,FALSE)</f>
        <v>#N/A</v>
      </c>
      <c r="AF2236" s="162" t="e">
        <f>VLOOKUP(W2236,NIVEAUXADMIN!I:J,2,FALSE)</f>
        <v>#N/A</v>
      </c>
      <c r="AG2236" s="162">
        <f>IF(SUMPRODUCT(($A$4:$A2236=A2236)*($V$4:$V2236=V2236))&gt;1,0,1)</f>
        <v>0</v>
      </c>
    </row>
    <row r="2237" spans="1:33" s="162" customFormat="1" ht="15" customHeight="1">
      <c r="A2237" s="162" t="s">
        <v>2615</v>
      </c>
      <c r="B2237" s="162" t="s">
        <v>2615</v>
      </c>
      <c r="C2237" s="162" t="s">
        <v>26</v>
      </c>
      <c r="E2237" s="162" t="s">
        <v>48</v>
      </c>
      <c r="F2237" s="162" t="s">
        <v>16</v>
      </c>
      <c r="G2237" s="162" t="s">
        <v>2922</v>
      </c>
      <c r="H2237" s="153" t="s">
        <v>1951</v>
      </c>
      <c r="I2237" s="84" t="s">
        <v>1051</v>
      </c>
      <c r="J2237" s="162" t="s">
        <v>1052</v>
      </c>
      <c r="K2237" s="162" t="s">
        <v>1063</v>
      </c>
      <c r="L2237" s="72"/>
      <c r="M2237" s="80" t="str">
        <f>IFERROR(VLOOKUP(K2237,REFERENCES!R:S,2,FALSE),"")</f>
        <v>Nombre</v>
      </c>
      <c r="N2237" s="154">
        <v>160</v>
      </c>
      <c r="O2237" s="75"/>
      <c r="P2237" s="75"/>
      <c r="Q2237" s="75"/>
      <c r="R2237" s="79" t="s">
        <v>1875</v>
      </c>
      <c r="S2237" s="75">
        <v>160</v>
      </c>
      <c r="U2237" s="162" t="s">
        <v>20</v>
      </c>
      <c r="W2237" s="86"/>
      <c r="X2237" s="162" t="s">
        <v>2765</v>
      </c>
      <c r="AB2237" s="162" t="e">
        <f>UPPER(LEFT(A2237,3)&amp;YEAR(H2237)&amp;MONTH(H2237)&amp;DAY((H2237))&amp;LEFT(U2237,2)&amp;LEFT(V2237,2)&amp;LEFT(W2237,2))</f>
        <v>#VALUE!</v>
      </c>
      <c r="AC2237" s="162">
        <f>COUNTIF($AB$4:$AB$297,AB2237)</f>
        <v>72</v>
      </c>
      <c r="AD2237" s="162" t="str">
        <f>VLOOKUP(U2237,NIVEAUXADMIN!A:B,2,FALSE)</f>
        <v>HT07</v>
      </c>
      <c r="AE2237" s="162" t="e">
        <f>VLOOKUP(V2237,NIVEAUXADMIN!E:F,2,FALSE)</f>
        <v>#N/A</v>
      </c>
      <c r="AF2237" s="162" t="e">
        <f>VLOOKUP(W2237,NIVEAUXADMIN!I:J,2,FALSE)</f>
        <v>#N/A</v>
      </c>
      <c r="AG2237" s="162">
        <f>IF(SUMPRODUCT(($A$4:$A2237=A2237)*($V$4:$V2237=V2237))&gt;1,0,1)</f>
        <v>0</v>
      </c>
    </row>
    <row r="2238" spans="1:33" s="162" customFormat="1" ht="15" customHeight="1">
      <c r="A2238" s="162" t="s">
        <v>2615</v>
      </c>
      <c r="B2238" s="162" t="s">
        <v>2615</v>
      </c>
      <c r="C2238" s="162" t="s">
        <v>26</v>
      </c>
      <c r="E2238" s="162" t="s">
        <v>48</v>
      </c>
      <c r="F2238" s="162" t="s">
        <v>16</v>
      </c>
      <c r="G2238" s="162" t="s">
        <v>2922</v>
      </c>
      <c r="H2238" s="153" t="s">
        <v>1951</v>
      </c>
      <c r="I2238" s="84" t="s">
        <v>1051</v>
      </c>
      <c r="J2238" s="162" t="s">
        <v>1052</v>
      </c>
      <c r="K2238" s="162" t="s">
        <v>1062</v>
      </c>
      <c r="L2238" s="72"/>
      <c r="M2238" s="80" t="str">
        <f>IFERROR(VLOOKUP(K2238,REFERENCES!R:S,2,FALSE),"")</f>
        <v>Nombre</v>
      </c>
      <c r="N2238" s="154">
        <v>160</v>
      </c>
      <c r="O2238" s="75"/>
      <c r="P2238" s="75"/>
      <c r="Q2238" s="75"/>
      <c r="R2238" s="79" t="s">
        <v>1875</v>
      </c>
      <c r="S2238" s="75">
        <v>160</v>
      </c>
      <c r="U2238" s="162" t="s">
        <v>20</v>
      </c>
      <c r="W2238" s="86"/>
      <c r="X2238" s="162" t="s">
        <v>2765</v>
      </c>
      <c r="AB2238" s="162" t="e">
        <f>UPPER(LEFT(A2238,3)&amp;YEAR(H2238)&amp;MONTH(H2238)&amp;DAY((H2238))&amp;LEFT(U2238,2)&amp;LEFT(V2238,2)&amp;LEFT(W2238,2))</f>
        <v>#VALUE!</v>
      </c>
      <c r="AC2238" s="162">
        <f>COUNTIF($AB$4:$AB$297,AB2238)</f>
        <v>72</v>
      </c>
      <c r="AD2238" s="162" t="str">
        <f>VLOOKUP(U2238,NIVEAUXADMIN!A:B,2,FALSE)</f>
        <v>HT07</v>
      </c>
      <c r="AE2238" s="162" t="e">
        <f>VLOOKUP(V2238,NIVEAUXADMIN!E:F,2,FALSE)</f>
        <v>#N/A</v>
      </c>
      <c r="AF2238" s="162" t="e">
        <f>VLOOKUP(W2238,NIVEAUXADMIN!I:J,2,FALSE)</f>
        <v>#N/A</v>
      </c>
      <c r="AG2238" s="162">
        <f>IF(SUMPRODUCT(($A$4:$A2238=A2238)*($V$4:$V2238=V2238))&gt;1,0,1)</f>
        <v>0</v>
      </c>
    </row>
    <row r="2239" spans="1:33" s="162" customFormat="1" ht="15" customHeight="1">
      <c r="A2239" s="162" t="s">
        <v>2615</v>
      </c>
      <c r="B2239" s="162" t="s">
        <v>2615</v>
      </c>
      <c r="C2239" s="162" t="s">
        <v>26</v>
      </c>
      <c r="E2239" s="162" t="s">
        <v>48</v>
      </c>
      <c r="F2239" s="162" t="s">
        <v>16</v>
      </c>
      <c r="G2239" s="162" t="s">
        <v>2922</v>
      </c>
      <c r="H2239" s="153" t="s">
        <v>1951</v>
      </c>
      <c r="I2239" s="84" t="s">
        <v>1049</v>
      </c>
      <c r="J2239" s="162" t="s">
        <v>1053</v>
      </c>
      <c r="K2239" s="162" t="s">
        <v>1048</v>
      </c>
      <c r="L2239" s="72"/>
      <c r="M2239" s="80" t="str">
        <f>IFERROR(VLOOKUP(K2239,REFERENCES!R:S,2,FALSE),"")</f>
        <v>Nombre</v>
      </c>
      <c r="N2239" s="154">
        <v>160</v>
      </c>
      <c r="O2239" s="75"/>
      <c r="P2239" s="75"/>
      <c r="Q2239" s="75"/>
      <c r="R2239" s="79" t="s">
        <v>1875</v>
      </c>
      <c r="S2239" s="75">
        <v>160</v>
      </c>
      <c r="U2239" s="162" t="s">
        <v>20</v>
      </c>
      <c r="W2239" s="86"/>
      <c r="X2239" s="162" t="s">
        <v>2765</v>
      </c>
      <c r="AB2239" s="162" t="e">
        <f>UPPER(LEFT(A2239,3)&amp;YEAR(H2239)&amp;MONTH(H2239)&amp;DAY((H2239))&amp;LEFT(U2239,2)&amp;LEFT(V2239,2)&amp;LEFT(W2239,2))</f>
        <v>#VALUE!</v>
      </c>
      <c r="AC2239" s="162">
        <f>COUNTIF($AB$4:$AB$297,AB2239)</f>
        <v>72</v>
      </c>
      <c r="AD2239" s="162" t="str">
        <f>VLOOKUP(U2239,NIVEAUXADMIN!A:B,2,FALSE)</f>
        <v>HT07</v>
      </c>
      <c r="AE2239" s="162" t="e">
        <f>VLOOKUP(V2239,NIVEAUXADMIN!E:F,2,FALSE)</f>
        <v>#N/A</v>
      </c>
      <c r="AF2239" s="162" t="e">
        <f>VLOOKUP(W2239,NIVEAUXADMIN!I:J,2,FALSE)</f>
        <v>#N/A</v>
      </c>
      <c r="AG2239" s="162">
        <f>IF(SUMPRODUCT(($A$4:$A2239=A2239)*($V$4:$V2239=V2239))&gt;1,0,1)</f>
        <v>0</v>
      </c>
    </row>
    <row r="2240" spans="1:33" s="162" customFormat="1" ht="15" customHeight="1">
      <c r="A2240" s="162" t="s">
        <v>2615</v>
      </c>
      <c r="B2240" s="162" t="s">
        <v>2615</v>
      </c>
      <c r="C2240" s="162" t="s">
        <v>26</v>
      </c>
      <c r="E2240" s="162" t="s">
        <v>48</v>
      </c>
      <c r="F2240" s="162" t="s">
        <v>16</v>
      </c>
      <c r="G2240" s="162" t="s">
        <v>2922</v>
      </c>
      <c r="H2240" s="153" t="s">
        <v>1951</v>
      </c>
      <c r="I2240" s="84" t="s">
        <v>1051</v>
      </c>
      <c r="J2240" s="162" t="s">
        <v>1052</v>
      </c>
      <c r="K2240" s="162" t="s">
        <v>1054</v>
      </c>
      <c r="L2240" s="72"/>
      <c r="M2240" s="80" t="str">
        <f>IFERROR(VLOOKUP(K2240,REFERENCES!R:S,2,FALSE),"")</f>
        <v>Nombre</v>
      </c>
      <c r="N2240" s="140">
        <v>160</v>
      </c>
      <c r="O2240" s="75"/>
      <c r="P2240" s="75"/>
      <c r="Q2240" s="75"/>
      <c r="R2240" s="79" t="s">
        <v>1875</v>
      </c>
      <c r="S2240" s="75">
        <v>160</v>
      </c>
      <c r="U2240" s="162" t="s">
        <v>20</v>
      </c>
      <c r="W2240" s="86"/>
      <c r="X2240" s="162" t="s">
        <v>2765</v>
      </c>
      <c r="AB2240" s="162" t="e">
        <f>UPPER(LEFT(A2240,3)&amp;YEAR(H2240)&amp;MONTH(H2240)&amp;DAY((H2240))&amp;LEFT(U2240,2)&amp;LEFT(V2240,2)&amp;LEFT(W2240,2))</f>
        <v>#VALUE!</v>
      </c>
      <c r="AC2240" s="162">
        <f>COUNTIF($AB$4:$AB$297,AB2240)</f>
        <v>72</v>
      </c>
      <c r="AD2240" s="162" t="str">
        <f>VLOOKUP(U2240,NIVEAUXADMIN!A:B,2,FALSE)</f>
        <v>HT07</v>
      </c>
      <c r="AE2240" s="162" t="e">
        <f>VLOOKUP(V2240,NIVEAUXADMIN!E:F,2,FALSE)</f>
        <v>#N/A</v>
      </c>
      <c r="AF2240" s="162" t="e">
        <f>VLOOKUP(W2240,NIVEAUXADMIN!I:J,2,FALSE)</f>
        <v>#N/A</v>
      </c>
      <c r="AG2240" s="162">
        <f>IF(SUMPRODUCT(($A$4:$A2240=A2240)*($V$4:$V2240=V2240))&gt;1,0,1)</f>
        <v>0</v>
      </c>
    </row>
    <row r="2241" spans="1:33" s="162" customFormat="1" ht="15" customHeight="1">
      <c r="A2241" s="162" t="s">
        <v>2615</v>
      </c>
      <c r="B2241" s="162" t="s">
        <v>2615</v>
      </c>
      <c r="C2241" s="162" t="s">
        <v>26</v>
      </c>
      <c r="E2241" s="162" t="s">
        <v>48</v>
      </c>
      <c r="F2241" s="162" t="s">
        <v>16</v>
      </c>
      <c r="G2241" s="162" t="s">
        <v>2922</v>
      </c>
      <c r="H2241" s="153" t="s">
        <v>1951</v>
      </c>
      <c r="I2241" s="84" t="s">
        <v>1051</v>
      </c>
      <c r="J2241" s="162" t="s">
        <v>1052</v>
      </c>
      <c r="K2241" s="162" t="s">
        <v>1057</v>
      </c>
      <c r="L2241" s="72"/>
      <c r="M2241" s="80" t="str">
        <f>IFERROR(VLOOKUP(K2241,REFERENCES!R:S,2,FALSE),"")</f>
        <v>Nombre</v>
      </c>
      <c r="N2241" s="140">
        <v>160</v>
      </c>
      <c r="O2241" s="75"/>
      <c r="P2241" s="75"/>
      <c r="Q2241" s="75"/>
      <c r="R2241" s="79" t="s">
        <v>1875</v>
      </c>
      <c r="S2241" s="75">
        <v>160</v>
      </c>
      <c r="U2241" s="162" t="s">
        <v>20</v>
      </c>
      <c r="W2241" s="86"/>
      <c r="X2241" s="162" t="s">
        <v>2765</v>
      </c>
      <c r="AB2241" s="162" t="e">
        <f>UPPER(LEFT(A2241,3)&amp;YEAR(H2241)&amp;MONTH(H2241)&amp;DAY((H2241))&amp;LEFT(U2241,2)&amp;LEFT(V2241,2)&amp;LEFT(W2241,2))</f>
        <v>#VALUE!</v>
      </c>
      <c r="AC2241" s="162">
        <f>COUNTIF($AB$4:$AB$297,AB2241)</f>
        <v>72</v>
      </c>
      <c r="AD2241" s="162" t="str">
        <f>VLOOKUP(U2241,NIVEAUXADMIN!A:B,2,FALSE)</f>
        <v>HT07</v>
      </c>
      <c r="AE2241" s="162" t="e">
        <f>VLOOKUP(V2241,NIVEAUXADMIN!E:F,2,FALSE)</f>
        <v>#N/A</v>
      </c>
      <c r="AF2241" s="162" t="e">
        <f>VLOOKUP(W2241,NIVEAUXADMIN!I:J,2,FALSE)</f>
        <v>#N/A</v>
      </c>
      <c r="AG2241" s="162">
        <f>IF(SUMPRODUCT(($A$4:$A2241=A2241)*($V$4:$V2241=V2241))&gt;1,0,1)</f>
        <v>0</v>
      </c>
    </row>
    <row r="2242" spans="1:33" s="162" customFormat="1" ht="15" customHeight="1">
      <c r="A2242" s="162" t="s">
        <v>2615</v>
      </c>
      <c r="B2242" s="162" t="s">
        <v>2615</v>
      </c>
      <c r="C2242" s="162" t="s">
        <v>26</v>
      </c>
      <c r="E2242" s="162" t="s">
        <v>48</v>
      </c>
      <c r="F2242" s="162" t="s">
        <v>16</v>
      </c>
      <c r="G2242" s="162" t="s">
        <v>2922</v>
      </c>
      <c r="H2242" s="153" t="s">
        <v>1951</v>
      </c>
      <c r="I2242" s="84" t="s">
        <v>1051</v>
      </c>
      <c r="J2242" s="162" t="s">
        <v>1052</v>
      </c>
      <c r="K2242" s="162" t="s">
        <v>1063</v>
      </c>
      <c r="L2242" s="72"/>
      <c r="M2242" s="80" t="str">
        <f>IFERROR(VLOOKUP(K2242,REFERENCES!R:S,2,FALSE),"")</f>
        <v>Nombre</v>
      </c>
      <c r="N2242" s="140">
        <v>160</v>
      </c>
      <c r="O2242" s="75"/>
      <c r="P2242" s="75"/>
      <c r="Q2242" s="75"/>
      <c r="R2242" s="79" t="s">
        <v>1875</v>
      </c>
      <c r="S2242" s="75">
        <v>160</v>
      </c>
      <c r="U2242" s="162" t="s">
        <v>20</v>
      </c>
      <c r="W2242" s="86"/>
      <c r="X2242" s="162" t="s">
        <v>2765</v>
      </c>
      <c r="AB2242" s="162" t="e">
        <f>UPPER(LEFT(A2242,3)&amp;YEAR(H2242)&amp;MONTH(H2242)&amp;DAY((H2242))&amp;LEFT(U2242,2)&amp;LEFT(V2242,2)&amp;LEFT(W2242,2))</f>
        <v>#VALUE!</v>
      </c>
      <c r="AC2242" s="162">
        <f>COUNTIF($AB$4:$AB$297,AB2242)</f>
        <v>72</v>
      </c>
      <c r="AD2242" s="162" t="str">
        <f>VLOOKUP(U2242,NIVEAUXADMIN!A:B,2,FALSE)</f>
        <v>HT07</v>
      </c>
      <c r="AE2242" s="162" t="e">
        <f>VLOOKUP(V2242,NIVEAUXADMIN!E:F,2,FALSE)</f>
        <v>#N/A</v>
      </c>
      <c r="AF2242" s="162" t="e">
        <f>VLOOKUP(W2242,NIVEAUXADMIN!I:J,2,FALSE)</f>
        <v>#N/A</v>
      </c>
      <c r="AG2242" s="162">
        <f>IF(SUMPRODUCT(($A$4:$A2242=A2242)*($V$4:$V2242=V2242))&gt;1,0,1)</f>
        <v>0</v>
      </c>
    </row>
    <row r="2243" spans="1:33" s="162" customFormat="1" ht="15" customHeight="1">
      <c r="A2243" s="162" t="s">
        <v>2615</v>
      </c>
      <c r="B2243" s="162" t="s">
        <v>2615</v>
      </c>
      <c r="C2243" s="162" t="s">
        <v>26</v>
      </c>
      <c r="E2243" s="162" t="s">
        <v>48</v>
      </c>
      <c r="F2243" s="162" t="s">
        <v>16</v>
      </c>
      <c r="G2243" s="162" t="s">
        <v>2922</v>
      </c>
      <c r="H2243" s="153" t="s">
        <v>1951</v>
      </c>
      <c r="I2243" s="84" t="s">
        <v>1051</v>
      </c>
      <c r="J2243" s="162" t="s">
        <v>1052</v>
      </c>
      <c r="K2243" s="162" t="s">
        <v>1062</v>
      </c>
      <c r="L2243" s="72"/>
      <c r="M2243" s="80" t="str">
        <f>IFERROR(VLOOKUP(K2243,REFERENCES!R:S,2,FALSE),"")</f>
        <v>Nombre</v>
      </c>
      <c r="N2243" s="140">
        <v>160</v>
      </c>
      <c r="O2243" s="75"/>
      <c r="P2243" s="75"/>
      <c r="Q2243" s="75"/>
      <c r="R2243" s="79" t="s">
        <v>1875</v>
      </c>
      <c r="S2243" s="75">
        <v>160</v>
      </c>
      <c r="U2243" s="162" t="s">
        <v>20</v>
      </c>
      <c r="W2243" s="86"/>
      <c r="X2243" s="162" t="s">
        <v>2765</v>
      </c>
      <c r="AB2243" s="162" t="e">
        <f>UPPER(LEFT(A2243,3)&amp;YEAR(H2243)&amp;MONTH(H2243)&amp;DAY((H2243))&amp;LEFT(U2243,2)&amp;LEFT(V2243,2)&amp;LEFT(W2243,2))</f>
        <v>#VALUE!</v>
      </c>
      <c r="AC2243" s="162">
        <f>COUNTIF($AB$4:$AB$297,AB2243)</f>
        <v>72</v>
      </c>
      <c r="AD2243" s="162" t="str">
        <f>VLOOKUP(U2243,NIVEAUXADMIN!A:B,2,FALSE)</f>
        <v>HT07</v>
      </c>
      <c r="AE2243" s="162" t="e">
        <f>VLOOKUP(V2243,NIVEAUXADMIN!E:F,2,FALSE)</f>
        <v>#N/A</v>
      </c>
      <c r="AF2243" s="162" t="e">
        <f>VLOOKUP(W2243,NIVEAUXADMIN!I:J,2,FALSE)</f>
        <v>#N/A</v>
      </c>
      <c r="AG2243" s="162">
        <f>IF(SUMPRODUCT(($A$4:$A2243=A2243)*($V$4:$V2243=V2243))&gt;1,0,1)</f>
        <v>0</v>
      </c>
    </row>
    <row r="2244" spans="1:33" s="162" customFormat="1" ht="15" customHeight="1">
      <c r="A2244" s="162" t="s">
        <v>2615</v>
      </c>
      <c r="B2244" s="162" t="s">
        <v>2615</v>
      </c>
      <c r="C2244" s="162" t="s">
        <v>26</v>
      </c>
      <c r="E2244" s="162" t="s">
        <v>48</v>
      </c>
      <c r="F2244" s="162" t="s">
        <v>16</v>
      </c>
      <c r="G2244" s="162" t="s">
        <v>2922</v>
      </c>
      <c r="H2244" s="153" t="s">
        <v>1951</v>
      </c>
      <c r="I2244" s="84" t="s">
        <v>1049</v>
      </c>
      <c r="J2244" s="162" t="s">
        <v>1053</v>
      </c>
      <c r="K2244" s="162" t="s">
        <v>1048</v>
      </c>
      <c r="L2244" s="72"/>
      <c r="M2244" s="80" t="str">
        <f>IFERROR(VLOOKUP(K2244,REFERENCES!R:S,2,FALSE),"")</f>
        <v>Nombre</v>
      </c>
      <c r="N2244" s="140">
        <v>160</v>
      </c>
      <c r="O2244" s="75"/>
      <c r="P2244" s="75"/>
      <c r="Q2244" s="75"/>
      <c r="R2244" s="79" t="s">
        <v>1875</v>
      </c>
      <c r="S2244" s="75">
        <v>160</v>
      </c>
      <c r="U2244" s="162" t="s">
        <v>20</v>
      </c>
      <c r="W2244" s="86"/>
      <c r="X2244" s="162" t="s">
        <v>2765</v>
      </c>
      <c r="AB2244" s="162" t="e">
        <f>UPPER(LEFT(A2244,3)&amp;YEAR(H2244)&amp;MONTH(H2244)&amp;DAY((H2244))&amp;LEFT(U2244,2)&amp;LEFT(V2244,2)&amp;LEFT(W2244,2))</f>
        <v>#VALUE!</v>
      </c>
      <c r="AC2244" s="162">
        <f>COUNTIF($AB$4:$AB$297,AB2244)</f>
        <v>72</v>
      </c>
      <c r="AD2244" s="162" t="str">
        <f>VLOOKUP(U2244,NIVEAUXADMIN!A:B,2,FALSE)</f>
        <v>HT07</v>
      </c>
      <c r="AE2244" s="162" t="e">
        <f>VLOOKUP(V2244,NIVEAUXADMIN!E:F,2,FALSE)</f>
        <v>#N/A</v>
      </c>
      <c r="AF2244" s="162" t="e">
        <f>VLOOKUP(W2244,NIVEAUXADMIN!I:J,2,FALSE)</f>
        <v>#N/A</v>
      </c>
      <c r="AG2244" s="162">
        <f>IF(SUMPRODUCT(($A$4:$A2244=A2244)*($V$4:$V2244=V2244))&gt;1,0,1)</f>
        <v>0</v>
      </c>
    </row>
    <row r="2245" spans="1:33" s="162" customFormat="1" ht="15" customHeight="1">
      <c r="A2245" s="162" t="s">
        <v>2615</v>
      </c>
      <c r="B2245" s="162" t="s">
        <v>2615</v>
      </c>
      <c r="C2245" s="162" t="s">
        <v>26</v>
      </c>
      <c r="E2245" s="162" t="s">
        <v>48</v>
      </c>
      <c r="F2245" s="162" t="s">
        <v>16</v>
      </c>
      <c r="G2245" s="162" t="s">
        <v>2922</v>
      </c>
      <c r="H2245" s="153" t="s">
        <v>1951</v>
      </c>
      <c r="I2245" s="84" t="s">
        <v>1051</v>
      </c>
      <c r="J2245" s="162" t="s">
        <v>1052</v>
      </c>
      <c r="K2245" s="162" t="s">
        <v>1054</v>
      </c>
      <c r="L2245" s="72"/>
      <c r="M2245" s="80" t="str">
        <f>IFERROR(VLOOKUP(K2245,REFERENCES!R:S,2,FALSE),"")</f>
        <v>Nombre</v>
      </c>
      <c r="N2245" s="154">
        <v>50</v>
      </c>
      <c r="O2245" s="75"/>
      <c r="P2245" s="75"/>
      <c r="Q2245" s="75"/>
      <c r="R2245" s="79" t="s">
        <v>1875</v>
      </c>
      <c r="S2245" s="75">
        <v>50</v>
      </c>
      <c r="U2245" s="162" t="s">
        <v>20</v>
      </c>
      <c r="W2245" s="86"/>
      <c r="X2245" s="162" t="s">
        <v>2776</v>
      </c>
      <c r="AB2245" s="162" t="e">
        <f>UPPER(LEFT(A2245,3)&amp;YEAR(H2245)&amp;MONTH(H2245)&amp;DAY((H2245))&amp;LEFT(U2245,2)&amp;LEFT(V2245,2)&amp;LEFT(W2245,2))</f>
        <v>#VALUE!</v>
      </c>
      <c r="AC2245" s="162">
        <f>COUNTIF($AB$4:$AB$297,AB2245)</f>
        <v>72</v>
      </c>
      <c r="AD2245" s="162" t="str">
        <f>VLOOKUP(U2245,NIVEAUXADMIN!A:B,2,FALSE)</f>
        <v>HT07</v>
      </c>
      <c r="AE2245" s="162" t="e">
        <f>VLOOKUP(V2245,NIVEAUXADMIN!E:F,2,FALSE)</f>
        <v>#N/A</v>
      </c>
      <c r="AF2245" s="162" t="e">
        <f>VLOOKUP(W2245,NIVEAUXADMIN!I:J,2,FALSE)</f>
        <v>#N/A</v>
      </c>
      <c r="AG2245" s="162">
        <f>IF(SUMPRODUCT(($A$4:$A2245=A2245)*($V$4:$V2245=V2245))&gt;1,0,1)</f>
        <v>0</v>
      </c>
    </row>
    <row r="2246" spans="1:33" s="162" customFormat="1" ht="15" customHeight="1">
      <c r="A2246" s="162" t="s">
        <v>2615</v>
      </c>
      <c r="B2246" s="162" t="s">
        <v>2615</v>
      </c>
      <c r="C2246" s="162" t="s">
        <v>26</v>
      </c>
      <c r="E2246" s="162" t="s">
        <v>48</v>
      </c>
      <c r="F2246" s="162" t="s">
        <v>16</v>
      </c>
      <c r="G2246" s="162" t="s">
        <v>2922</v>
      </c>
      <c r="H2246" s="153" t="s">
        <v>1951</v>
      </c>
      <c r="I2246" s="84" t="s">
        <v>1051</v>
      </c>
      <c r="J2246" s="162" t="s">
        <v>1052</v>
      </c>
      <c r="K2246" s="162" t="s">
        <v>1057</v>
      </c>
      <c r="L2246" s="72"/>
      <c r="M2246" s="80" t="str">
        <f>IFERROR(VLOOKUP(K2246,REFERENCES!R:S,2,FALSE),"")</f>
        <v>Nombre</v>
      </c>
      <c r="N2246" s="154">
        <v>50</v>
      </c>
      <c r="O2246" s="75"/>
      <c r="P2246" s="75"/>
      <c r="Q2246" s="75"/>
      <c r="R2246" s="79" t="s">
        <v>1875</v>
      </c>
      <c r="S2246" s="75">
        <v>50</v>
      </c>
      <c r="U2246" s="162" t="s">
        <v>20</v>
      </c>
      <c r="W2246" s="86"/>
      <c r="X2246" s="162" t="s">
        <v>2776</v>
      </c>
      <c r="AB2246" s="162" t="e">
        <f>UPPER(LEFT(A2246,3)&amp;YEAR(H2246)&amp;MONTH(H2246)&amp;DAY((H2246))&amp;LEFT(U2246,2)&amp;LEFT(V2246,2)&amp;LEFT(W2246,2))</f>
        <v>#VALUE!</v>
      </c>
      <c r="AC2246" s="162">
        <f>COUNTIF($AB$4:$AB$297,AB2246)</f>
        <v>72</v>
      </c>
      <c r="AD2246" s="162" t="str">
        <f>VLOOKUP(U2246,NIVEAUXADMIN!A:B,2,FALSE)</f>
        <v>HT07</v>
      </c>
      <c r="AE2246" s="162" t="e">
        <f>VLOOKUP(V2246,NIVEAUXADMIN!E:F,2,FALSE)</f>
        <v>#N/A</v>
      </c>
      <c r="AF2246" s="162" t="e">
        <f>VLOOKUP(W2246,NIVEAUXADMIN!I:J,2,FALSE)</f>
        <v>#N/A</v>
      </c>
      <c r="AG2246" s="162">
        <f>IF(SUMPRODUCT(($A$4:$A2246=A2246)*($V$4:$V2246=V2246))&gt;1,0,1)</f>
        <v>0</v>
      </c>
    </row>
    <row r="2247" spans="1:33" s="162" customFormat="1" ht="15" customHeight="1">
      <c r="A2247" s="162" t="s">
        <v>2615</v>
      </c>
      <c r="B2247" s="162" t="s">
        <v>2615</v>
      </c>
      <c r="C2247" s="162" t="s">
        <v>26</v>
      </c>
      <c r="E2247" s="162" t="s">
        <v>48</v>
      </c>
      <c r="F2247" s="162" t="s">
        <v>16</v>
      </c>
      <c r="G2247" s="162" t="s">
        <v>2922</v>
      </c>
      <c r="H2247" s="153" t="s">
        <v>1951</v>
      </c>
      <c r="I2247" s="84" t="s">
        <v>1051</v>
      </c>
      <c r="J2247" s="162" t="s">
        <v>1052</v>
      </c>
      <c r="K2247" s="162" t="s">
        <v>1063</v>
      </c>
      <c r="L2247" s="72"/>
      <c r="M2247" s="80" t="str">
        <f>IFERROR(VLOOKUP(K2247,REFERENCES!R:S,2,FALSE),"")</f>
        <v>Nombre</v>
      </c>
      <c r="N2247" s="154">
        <v>50</v>
      </c>
      <c r="O2247" s="75"/>
      <c r="P2247" s="75"/>
      <c r="Q2247" s="75"/>
      <c r="R2247" s="79" t="s">
        <v>1875</v>
      </c>
      <c r="S2247" s="75">
        <v>50</v>
      </c>
      <c r="U2247" s="162" t="s">
        <v>20</v>
      </c>
      <c r="W2247" s="86"/>
      <c r="X2247" s="162" t="s">
        <v>2776</v>
      </c>
      <c r="AB2247" s="162" t="e">
        <f>UPPER(LEFT(A2247,3)&amp;YEAR(H2247)&amp;MONTH(H2247)&amp;DAY((H2247))&amp;LEFT(U2247,2)&amp;LEFT(V2247,2)&amp;LEFT(W2247,2))</f>
        <v>#VALUE!</v>
      </c>
      <c r="AC2247" s="162">
        <f>COUNTIF($AB$4:$AB$297,AB2247)</f>
        <v>72</v>
      </c>
      <c r="AD2247" s="162" t="str">
        <f>VLOOKUP(U2247,NIVEAUXADMIN!A:B,2,FALSE)</f>
        <v>HT07</v>
      </c>
      <c r="AE2247" s="162" t="e">
        <f>VLOOKUP(V2247,NIVEAUXADMIN!E:F,2,FALSE)</f>
        <v>#N/A</v>
      </c>
      <c r="AF2247" s="162" t="e">
        <f>VLOOKUP(W2247,NIVEAUXADMIN!I:J,2,FALSE)</f>
        <v>#N/A</v>
      </c>
      <c r="AG2247" s="162">
        <f>IF(SUMPRODUCT(($A$4:$A2247=A2247)*($V$4:$V2247=V2247))&gt;1,0,1)</f>
        <v>0</v>
      </c>
    </row>
    <row r="2248" spans="1:33" s="162" customFormat="1" ht="15" customHeight="1">
      <c r="A2248" s="162" t="s">
        <v>2615</v>
      </c>
      <c r="B2248" s="162" t="s">
        <v>2615</v>
      </c>
      <c r="C2248" s="162" t="s">
        <v>26</v>
      </c>
      <c r="E2248" s="162" t="s">
        <v>48</v>
      </c>
      <c r="F2248" s="162" t="s">
        <v>16</v>
      </c>
      <c r="G2248" s="162" t="s">
        <v>2922</v>
      </c>
      <c r="H2248" s="153" t="s">
        <v>1951</v>
      </c>
      <c r="I2248" s="84" t="s">
        <v>1051</v>
      </c>
      <c r="J2248" s="162" t="s">
        <v>1052</v>
      </c>
      <c r="K2248" s="162" t="s">
        <v>1062</v>
      </c>
      <c r="L2248" s="72"/>
      <c r="M2248" s="80" t="str">
        <f>IFERROR(VLOOKUP(K2248,REFERENCES!R:S,2,FALSE),"")</f>
        <v>Nombre</v>
      </c>
      <c r="N2248" s="154">
        <v>50</v>
      </c>
      <c r="O2248" s="75"/>
      <c r="P2248" s="75"/>
      <c r="Q2248" s="75"/>
      <c r="R2248" s="79" t="s">
        <v>1875</v>
      </c>
      <c r="S2248" s="75">
        <v>50</v>
      </c>
      <c r="U2248" s="162" t="s">
        <v>20</v>
      </c>
      <c r="W2248" s="86"/>
      <c r="X2248" s="162" t="s">
        <v>2776</v>
      </c>
      <c r="AB2248" s="162" t="e">
        <f>UPPER(LEFT(A2248,3)&amp;YEAR(H2248)&amp;MONTH(H2248)&amp;DAY((H2248))&amp;LEFT(U2248,2)&amp;LEFT(V2248,2)&amp;LEFT(W2248,2))</f>
        <v>#VALUE!</v>
      </c>
      <c r="AC2248" s="162">
        <f>COUNTIF($AB$4:$AB$297,AB2248)</f>
        <v>72</v>
      </c>
      <c r="AD2248" s="162" t="str">
        <f>VLOOKUP(U2248,NIVEAUXADMIN!A:B,2,FALSE)</f>
        <v>HT07</v>
      </c>
      <c r="AE2248" s="162" t="e">
        <f>VLOOKUP(V2248,NIVEAUXADMIN!E:F,2,FALSE)</f>
        <v>#N/A</v>
      </c>
      <c r="AF2248" s="162" t="e">
        <f>VLOOKUP(W2248,NIVEAUXADMIN!I:J,2,FALSE)</f>
        <v>#N/A</v>
      </c>
      <c r="AG2248" s="162">
        <f>IF(SUMPRODUCT(($A$4:$A2248=A2248)*($V$4:$V2248=V2248))&gt;1,0,1)</f>
        <v>0</v>
      </c>
    </row>
    <row r="2249" spans="1:33" s="162" customFormat="1" ht="15" customHeight="1">
      <c r="A2249" s="162" t="s">
        <v>2615</v>
      </c>
      <c r="B2249" s="162" t="s">
        <v>2615</v>
      </c>
      <c r="C2249" s="162" t="s">
        <v>26</v>
      </c>
      <c r="E2249" s="162" t="s">
        <v>48</v>
      </c>
      <c r="F2249" s="162" t="s">
        <v>16</v>
      </c>
      <c r="G2249" s="162" t="s">
        <v>2922</v>
      </c>
      <c r="H2249" s="153" t="s">
        <v>1951</v>
      </c>
      <c r="I2249" s="84" t="s">
        <v>1049</v>
      </c>
      <c r="J2249" s="162" t="s">
        <v>1053</v>
      </c>
      <c r="K2249" s="162" t="s">
        <v>1048</v>
      </c>
      <c r="L2249" s="72"/>
      <c r="M2249" s="80" t="str">
        <f>IFERROR(VLOOKUP(K2249,REFERENCES!R:S,2,FALSE),"")</f>
        <v>Nombre</v>
      </c>
      <c r="N2249" s="154">
        <v>50</v>
      </c>
      <c r="O2249" s="75"/>
      <c r="P2249" s="75"/>
      <c r="Q2249" s="75"/>
      <c r="R2249" s="79" t="s">
        <v>1875</v>
      </c>
      <c r="S2249" s="75">
        <v>50</v>
      </c>
      <c r="U2249" s="162" t="s">
        <v>20</v>
      </c>
      <c r="W2249" s="86"/>
      <c r="X2249" s="162" t="s">
        <v>2776</v>
      </c>
      <c r="AB2249" s="162" t="e">
        <f>UPPER(LEFT(A2249,3)&amp;YEAR(H2249)&amp;MONTH(H2249)&amp;DAY((H2249))&amp;LEFT(U2249,2)&amp;LEFT(V2249,2)&amp;LEFT(W2249,2))</f>
        <v>#VALUE!</v>
      </c>
      <c r="AC2249" s="162">
        <f>COUNTIF($AB$4:$AB$297,AB2249)</f>
        <v>72</v>
      </c>
      <c r="AD2249" s="162" t="str">
        <f>VLOOKUP(U2249,NIVEAUXADMIN!A:B,2,FALSE)</f>
        <v>HT07</v>
      </c>
      <c r="AE2249" s="162" t="e">
        <f>VLOOKUP(V2249,NIVEAUXADMIN!E:F,2,FALSE)</f>
        <v>#N/A</v>
      </c>
      <c r="AF2249" s="162" t="e">
        <f>VLOOKUP(W2249,NIVEAUXADMIN!I:J,2,FALSE)</f>
        <v>#N/A</v>
      </c>
      <c r="AG2249" s="162">
        <f>IF(SUMPRODUCT(($A$4:$A2249=A2249)*($V$4:$V2249=V2249))&gt;1,0,1)</f>
        <v>0</v>
      </c>
    </row>
    <row r="2250" spans="1:33" s="162" customFormat="1" ht="15" customHeight="1">
      <c r="A2250" s="162" t="s">
        <v>2615</v>
      </c>
      <c r="B2250" s="162" t="s">
        <v>2615</v>
      </c>
      <c r="C2250" s="162" t="s">
        <v>26</v>
      </c>
      <c r="E2250" s="162" t="s">
        <v>48</v>
      </c>
      <c r="F2250" s="162" t="s">
        <v>16</v>
      </c>
      <c r="G2250" s="162" t="s">
        <v>2922</v>
      </c>
      <c r="H2250" s="153" t="s">
        <v>1951</v>
      </c>
      <c r="I2250" s="84" t="s">
        <v>1051</v>
      </c>
      <c r="J2250" s="162" t="s">
        <v>1052</v>
      </c>
      <c r="K2250" s="162" t="s">
        <v>1054</v>
      </c>
      <c r="L2250" s="72"/>
      <c r="M2250" s="80" t="str">
        <f>IFERROR(VLOOKUP(K2250,REFERENCES!R:S,2,FALSE),"")</f>
        <v>Nombre</v>
      </c>
      <c r="N2250" s="154">
        <v>10</v>
      </c>
      <c r="O2250" s="75"/>
      <c r="P2250" s="75"/>
      <c r="Q2250" s="75"/>
      <c r="R2250" s="79" t="s">
        <v>1875</v>
      </c>
      <c r="S2250" s="75">
        <v>10</v>
      </c>
      <c r="U2250" s="162" t="s">
        <v>20</v>
      </c>
      <c r="W2250" s="86"/>
      <c r="X2250" s="162" t="s">
        <v>2775</v>
      </c>
      <c r="AB2250" s="162" t="e">
        <f>UPPER(LEFT(A2250,3)&amp;YEAR(H2250)&amp;MONTH(H2250)&amp;DAY((H2250))&amp;LEFT(U2250,2)&amp;LEFT(V2250,2)&amp;LEFT(W2250,2))</f>
        <v>#VALUE!</v>
      </c>
      <c r="AC2250" s="162">
        <f>COUNTIF($AB$4:$AB$297,AB2250)</f>
        <v>72</v>
      </c>
      <c r="AD2250" s="162" t="str">
        <f>VLOOKUP(U2250,NIVEAUXADMIN!A:B,2,FALSE)</f>
        <v>HT07</v>
      </c>
      <c r="AE2250" s="162" t="e">
        <f>VLOOKUP(V2250,NIVEAUXADMIN!E:F,2,FALSE)</f>
        <v>#N/A</v>
      </c>
      <c r="AF2250" s="162" t="e">
        <f>VLOOKUP(W2250,NIVEAUXADMIN!I:J,2,FALSE)</f>
        <v>#N/A</v>
      </c>
      <c r="AG2250" s="162">
        <f>IF(SUMPRODUCT(($A$4:$A2250=A2250)*($V$4:$V2250=V2250))&gt;1,0,1)</f>
        <v>0</v>
      </c>
    </row>
    <row r="2251" spans="1:33" s="162" customFormat="1" ht="15" customHeight="1">
      <c r="A2251" s="162" t="s">
        <v>2615</v>
      </c>
      <c r="B2251" s="162" t="s">
        <v>2615</v>
      </c>
      <c r="C2251" s="162" t="s">
        <v>26</v>
      </c>
      <c r="E2251" s="162" t="s">
        <v>48</v>
      </c>
      <c r="F2251" s="162" t="s">
        <v>16</v>
      </c>
      <c r="G2251" s="162" t="s">
        <v>2922</v>
      </c>
      <c r="H2251" s="153" t="s">
        <v>1951</v>
      </c>
      <c r="I2251" s="84" t="s">
        <v>1051</v>
      </c>
      <c r="J2251" s="162" t="s">
        <v>1052</v>
      </c>
      <c r="K2251" s="162" t="s">
        <v>1057</v>
      </c>
      <c r="L2251" s="72"/>
      <c r="M2251" s="80" t="str">
        <f>IFERROR(VLOOKUP(K2251,REFERENCES!R:S,2,FALSE),"")</f>
        <v>Nombre</v>
      </c>
      <c r="N2251" s="154">
        <v>10</v>
      </c>
      <c r="O2251" s="75"/>
      <c r="P2251" s="75"/>
      <c r="Q2251" s="75"/>
      <c r="R2251" s="79" t="s">
        <v>1875</v>
      </c>
      <c r="S2251" s="75">
        <v>10</v>
      </c>
      <c r="U2251" s="162" t="s">
        <v>20</v>
      </c>
      <c r="W2251" s="86"/>
      <c r="X2251" s="162" t="s">
        <v>2775</v>
      </c>
      <c r="AB2251" s="162" t="e">
        <f>UPPER(LEFT(A2251,3)&amp;YEAR(H2251)&amp;MONTH(H2251)&amp;DAY((H2251))&amp;LEFT(U2251,2)&amp;LEFT(V2251,2)&amp;LEFT(W2251,2))</f>
        <v>#VALUE!</v>
      </c>
      <c r="AC2251" s="162">
        <f>COUNTIF($AB$4:$AB$297,AB2251)</f>
        <v>72</v>
      </c>
      <c r="AD2251" s="162" t="str">
        <f>VLOOKUP(U2251,NIVEAUXADMIN!A:B,2,FALSE)</f>
        <v>HT07</v>
      </c>
      <c r="AE2251" s="162" t="e">
        <f>VLOOKUP(V2251,NIVEAUXADMIN!E:F,2,FALSE)</f>
        <v>#N/A</v>
      </c>
      <c r="AF2251" s="162" t="e">
        <f>VLOOKUP(W2251,NIVEAUXADMIN!I:J,2,FALSE)</f>
        <v>#N/A</v>
      </c>
      <c r="AG2251" s="162">
        <f>IF(SUMPRODUCT(($A$4:$A2251=A2251)*($V$4:$V2251=V2251))&gt;1,0,1)</f>
        <v>0</v>
      </c>
    </row>
    <row r="2252" spans="1:33" s="162" customFormat="1" ht="15" customHeight="1">
      <c r="A2252" s="162" t="s">
        <v>2615</v>
      </c>
      <c r="B2252" s="162" t="s">
        <v>2615</v>
      </c>
      <c r="C2252" s="162" t="s">
        <v>26</v>
      </c>
      <c r="E2252" s="162" t="s">
        <v>48</v>
      </c>
      <c r="F2252" s="162" t="s">
        <v>16</v>
      </c>
      <c r="G2252" s="162" t="s">
        <v>2922</v>
      </c>
      <c r="H2252" s="153" t="s">
        <v>1951</v>
      </c>
      <c r="I2252" s="84" t="s">
        <v>1051</v>
      </c>
      <c r="J2252" s="162" t="s">
        <v>1052</v>
      </c>
      <c r="K2252" s="162" t="s">
        <v>1063</v>
      </c>
      <c r="L2252" s="72"/>
      <c r="M2252" s="80" t="str">
        <f>IFERROR(VLOOKUP(K2252,REFERENCES!R:S,2,FALSE),"")</f>
        <v>Nombre</v>
      </c>
      <c r="N2252" s="154">
        <v>10</v>
      </c>
      <c r="O2252" s="75"/>
      <c r="P2252" s="75"/>
      <c r="Q2252" s="75"/>
      <c r="R2252" s="79" t="s">
        <v>1875</v>
      </c>
      <c r="S2252" s="75">
        <v>10</v>
      </c>
      <c r="U2252" s="162" t="s">
        <v>20</v>
      </c>
      <c r="W2252" s="86"/>
      <c r="X2252" s="162" t="s">
        <v>2775</v>
      </c>
      <c r="AB2252" s="162" t="e">
        <f>UPPER(LEFT(A2252,3)&amp;YEAR(H2252)&amp;MONTH(H2252)&amp;DAY((H2252))&amp;LEFT(U2252,2)&amp;LEFT(V2252,2)&amp;LEFT(W2252,2))</f>
        <v>#VALUE!</v>
      </c>
      <c r="AC2252" s="162">
        <f>COUNTIF($AB$4:$AB$297,AB2252)</f>
        <v>72</v>
      </c>
      <c r="AD2252" s="162" t="str">
        <f>VLOOKUP(U2252,NIVEAUXADMIN!A:B,2,FALSE)</f>
        <v>HT07</v>
      </c>
      <c r="AE2252" s="162" t="e">
        <f>VLOOKUP(V2252,NIVEAUXADMIN!E:F,2,FALSE)</f>
        <v>#N/A</v>
      </c>
      <c r="AF2252" s="162" t="e">
        <f>VLOOKUP(W2252,NIVEAUXADMIN!I:J,2,FALSE)</f>
        <v>#N/A</v>
      </c>
      <c r="AG2252" s="162">
        <f>IF(SUMPRODUCT(($A$4:$A2252=A2252)*($V$4:$V2252=V2252))&gt;1,0,1)</f>
        <v>0</v>
      </c>
    </row>
    <row r="2253" spans="1:33" s="162" customFormat="1" ht="15" customHeight="1">
      <c r="A2253" s="162" t="s">
        <v>2615</v>
      </c>
      <c r="B2253" s="162" t="s">
        <v>2615</v>
      </c>
      <c r="C2253" s="162" t="s">
        <v>26</v>
      </c>
      <c r="E2253" s="162" t="s">
        <v>48</v>
      </c>
      <c r="F2253" s="162" t="s">
        <v>16</v>
      </c>
      <c r="G2253" s="162" t="s">
        <v>2922</v>
      </c>
      <c r="H2253" s="153" t="s">
        <v>1951</v>
      </c>
      <c r="I2253" s="84" t="s">
        <v>1051</v>
      </c>
      <c r="J2253" s="162" t="s">
        <v>1052</v>
      </c>
      <c r="K2253" s="162" t="s">
        <v>1062</v>
      </c>
      <c r="L2253" s="72"/>
      <c r="M2253" s="80" t="str">
        <f>IFERROR(VLOOKUP(K2253,REFERENCES!R:S,2,FALSE),"")</f>
        <v>Nombre</v>
      </c>
      <c r="N2253" s="154">
        <v>10</v>
      </c>
      <c r="O2253" s="75"/>
      <c r="P2253" s="75"/>
      <c r="Q2253" s="75"/>
      <c r="R2253" s="79" t="s">
        <v>1875</v>
      </c>
      <c r="S2253" s="75">
        <v>10</v>
      </c>
      <c r="U2253" s="162" t="s">
        <v>20</v>
      </c>
      <c r="W2253" s="86"/>
      <c r="X2253" s="162" t="s">
        <v>2775</v>
      </c>
      <c r="AB2253" s="162" t="e">
        <f>UPPER(LEFT(A2253,3)&amp;YEAR(H2253)&amp;MONTH(H2253)&amp;DAY((H2253))&amp;LEFT(U2253,2)&amp;LEFT(V2253,2)&amp;LEFT(W2253,2))</f>
        <v>#VALUE!</v>
      </c>
      <c r="AC2253" s="162">
        <f>COUNTIF($AB$4:$AB$297,AB2253)</f>
        <v>72</v>
      </c>
      <c r="AD2253" s="162" t="str">
        <f>VLOOKUP(U2253,NIVEAUXADMIN!A:B,2,FALSE)</f>
        <v>HT07</v>
      </c>
      <c r="AE2253" s="162" t="e">
        <f>VLOOKUP(V2253,NIVEAUXADMIN!E:F,2,FALSE)</f>
        <v>#N/A</v>
      </c>
      <c r="AF2253" s="162" t="e">
        <f>VLOOKUP(W2253,NIVEAUXADMIN!I:J,2,FALSE)</f>
        <v>#N/A</v>
      </c>
      <c r="AG2253" s="162">
        <f>IF(SUMPRODUCT(($A$4:$A2253=A2253)*($V$4:$V2253=V2253))&gt;1,0,1)</f>
        <v>0</v>
      </c>
    </row>
    <row r="2254" spans="1:33" s="162" customFormat="1" ht="15" customHeight="1">
      <c r="A2254" s="162" t="s">
        <v>2615</v>
      </c>
      <c r="B2254" s="162" t="s">
        <v>2615</v>
      </c>
      <c r="C2254" s="162" t="s">
        <v>26</v>
      </c>
      <c r="E2254" s="162" t="s">
        <v>48</v>
      </c>
      <c r="F2254" s="162" t="s">
        <v>16</v>
      </c>
      <c r="G2254" s="162" t="s">
        <v>2922</v>
      </c>
      <c r="H2254" s="153" t="s">
        <v>1951</v>
      </c>
      <c r="I2254" s="84" t="s">
        <v>1049</v>
      </c>
      <c r="J2254" s="162" t="s">
        <v>1053</v>
      </c>
      <c r="K2254" s="162" t="s">
        <v>1048</v>
      </c>
      <c r="L2254" s="72"/>
      <c r="M2254" s="80" t="str">
        <f>IFERROR(VLOOKUP(K2254,REFERENCES!R:S,2,FALSE),"")</f>
        <v>Nombre</v>
      </c>
      <c r="N2254" s="154">
        <v>10</v>
      </c>
      <c r="O2254" s="75"/>
      <c r="P2254" s="75"/>
      <c r="Q2254" s="75"/>
      <c r="R2254" s="79" t="s">
        <v>1875</v>
      </c>
      <c r="S2254" s="75">
        <v>10</v>
      </c>
      <c r="U2254" s="162" t="s">
        <v>20</v>
      </c>
      <c r="W2254" s="86"/>
      <c r="X2254" s="162" t="s">
        <v>2775</v>
      </c>
      <c r="AB2254" s="162" t="e">
        <f>UPPER(LEFT(A2254,3)&amp;YEAR(H2254)&amp;MONTH(H2254)&amp;DAY((H2254))&amp;LEFT(U2254,2)&amp;LEFT(V2254,2)&amp;LEFT(W2254,2))</f>
        <v>#VALUE!</v>
      </c>
      <c r="AC2254" s="162">
        <f>COUNTIF($AB$4:$AB$297,AB2254)</f>
        <v>72</v>
      </c>
      <c r="AD2254" s="162" t="str">
        <f>VLOOKUP(U2254,NIVEAUXADMIN!A:B,2,FALSE)</f>
        <v>HT07</v>
      </c>
      <c r="AE2254" s="162" t="e">
        <f>VLOOKUP(V2254,NIVEAUXADMIN!E:F,2,FALSE)</f>
        <v>#N/A</v>
      </c>
      <c r="AF2254" s="162" t="e">
        <f>VLOOKUP(W2254,NIVEAUXADMIN!I:J,2,FALSE)</f>
        <v>#N/A</v>
      </c>
      <c r="AG2254" s="162">
        <f>IF(SUMPRODUCT(($A$4:$A2254=A2254)*($V$4:$V2254=V2254))&gt;1,0,1)</f>
        <v>0</v>
      </c>
    </row>
    <row r="2255" spans="1:33" s="162" customFormat="1" ht="15" customHeight="1">
      <c r="A2255" s="162" t="s">
        <v>2615</v>
      </c>
      <c r="B2255" s="162" t="s">
        <v>2615</v>
      </c>
      <c r="C2255" s="162" t="s">
        <v>26</v>
      </c>
      <c r="E2255" s="162" t="s">
        <v>48</v>
      </c>
      <c r="F2255" s="162" t="s">
        <v>16</v>
      </c>
      <c r="G2255" s="162" t="s">
        <v>2922</v>
      </c>
      <c r="H2255" s="153" t="s">
        <v>1951</v>
      </c>
      <c r="I2255" s="84" t="s">
        <v>1051</v>
      </c>
      <c r="J2255" s="162" t="s">
        <v>1052</v>
      </c>
      <c r="K2255" s="162" t="s">
        <v>1054</v>
      </c>
      <c r="L2255" s="72"/>
      <c r="M2255" s="80" t="str">
        <f>IFERROR(VLOOKUP(K2255,REFERENCES!R:S,2,FALSE),"")</f>
        <v>Nombre</v>
      </c>
      <c r="N2255" s="154">
        <v>80</v>
      </c>
      <c r="O2255" s="75"/>
      <c r="P2255" s="75"/>
      <c r="Q2255" s="75"/>
      <c r="R2255" s="79" t="s">
        <v>1875</v>
      </c>
      <c r="S2255" s="75">
        <v>80</v>
      </c>
      <c r="U2255" s="162" t="s">
        <v>20</v>
      </c>
      <c r="W2255" s="86"/>
      <c r="X2255" s="162" t="s">
        <v>2769</v>
      </c>
      <c r="AB2255" s="162" t="e">
        <f>UPPER(LEFT(A2255,3)&amp;YEAR(H2255)&amp;MONTH(H2255)&amp;DAY((H2255))&amp;LEFT(U2255,2)&amp;LEFT(V2255,2)&amp;LEFT(W2255,2))</f>
        <v>#VALUE!</v>
      </c>
      <c r="AC2255" s="162">
        <f>COUNTIF($AB$4:$AB$297,AB2255)</f>
        <v>72</v>
      </c>
      <c r="AD2255" s="162" t="str">
        <f>VLOOKUP(U2255,NIVEAUXADMIN!A:B,2,FALSE)</f>
        <v>HT07</v>
      </c>
      <c r="AE2255" s="162" t="e">
        <f>VLOOKUP(V2255,NIVEAUXADMIN!E:F,2,FALSE)</f>
        <v>#N/A</v>
      </c>
      <c r="AF2255" s="162" t="e">
        <f>VLOOKUP(W2255,NIVEAUXADMIN!I:J,2,FALSE)</f>
        <v>#N/A</v>
      </c>
      <c r="AG2255" s="162">
        <f>IF(SUMPRODUCT(($A$4:$A2255=A2255)*($V$4:$V2255=V2255))&gt;1,0,1)</f>
        <v>0</v>
      </c>
    </row>
    <row r="2256" spans="1:33" s="162" customFormat="1" ht="15" customHeight="1">
      <c r="A2256" s="162" t="s">
        <v>2615</v>
      </c>
      <c r="B2256" s="162" t="s">
        <v>2615</v>
      </c>
      <c r="C2256" s="162" t="s">
        <v>26</v>
      </c>
      <c r="E2256" s="162" t="s">
        <v>48</v>
      </c>
      <c r="F2256" s="162" t="s">
        <v>16</v>
      </c>
      <c r="G2256" s="162" t="s">
        <v>2922</v>
      </c>
      <c r="H2256" s="153" t="s">
        <v>1951</v>
      </c>
      <c r="I2256" s="84" t="s">
        <v>1051</v>
      </c>
      <c r="J2256" s="162" t="s">
        <v>1052</v>
      </c>
      <c r="K2256" s="162" t="s">
        <v>1057</v>
      </c>
      <c r="L2256" s="72"/>
      <c r="M2256" s="80" t="str">
        <f>IFERROR(VLOOKUP(K2256,REFERENCES!R:S,2,FALSE),"")</f>
        <v>Nombre</v>
      </c>
      <c r="N2256" s="154">
        <v>80</v>
      </c>
      <c r="O2256" s="75"/>
      <c r="P2256" s="75"/>
      <c r="Q2256" s="75"/>
      <c r="R2256" s="79" t="s">
        <v>1875</v>
      </c>
      <c r="S2256" s="75">
        <v>80</v>
      </c>
      <c r="U2256" s="162" t="s">
        <v>20</v>
      </c>
      <c r="W2256" s="86"/>
      <c r="X2256" s="162" t="s">
        <v>2769</v>
      </c>
      <c r="AB2256" s="162" t="e">
        <f>UPPER(LEFT(A2256,3)&amp;YEAR(H2256)&amp;MONTH(H2256)&amp;DAY((H2256))&amp;LEFT(U2256,2)&amp;LEFT(V2256,2)&amp;LEFT(W2256,2))</f>
        <v>#VALUE!</v>
      </c>
      <c r="AC2256" s="162">
        <f>COUNTIF($AB$4:$AB$297,AB2256)</f>
        <v>72</v>
      </c>
      <c r="AD2256" s="162" t="str">
        <f>VLOOKUP(U2256,NIVEAUXADMIN!A:B,2,FALSE)</f>
        <v>HT07</v>
      </c>
      <c r="AE2256" s="162" t="e">
        <f>VLOOKUP(V2256,NIVEAUXADMIN!E:F,2,FALSE)</f>
        <v>#N/A</v>
      </c>
      <c r="AF2256" s="162" t="e">
        <f>VLOOKUP(W2256,NIVEAUXADMIN!I:J,2,FALSE)</f>
        <v>#N/A</v>
      </c>
      <c r="AG2256" s="162">
        <f>IF(SUMPRODUCT(($A$4:$A2256=A2256)*($V$4:$V2256=V2256))&gt;1,0,1)</f>
        <v>0</v>
      </c>
    </row>
    <row r="2257" spans="1:33" s="162" customFormat="1" ht="15" customHeight="1">
      <c r="A2257" s="162" t="s">
        <v>2615</v>
      </c>
      <c r="B2257" s="162" t="s">
        <v>2615</v>
      </c>
      <c r="C2257" s="162" t="s">
        <v>26</v>
      </c>
      <c r="E2257" s="162" t="s">
        <v>48</v>
      </c>
      <c r="F2257" s="162" t="s">
        <v>16</v>
      </c>
      <c r="G2257" s="162" t="s">
        <v>2922</v>
      </c>
      <c r="H2257" s="153" t="s">
        <v>1951</v>
      </c>
      <c r="I2257" s="84" t="s">
        <v>1051</v>
      </c>
      <c r="J2257" s="162" t="s">
        <v>1052</v>
      </c>
      <c r="K2257" s="162" t="s">
        <v>1063</v>
      </c>
      <c r="L2257" s="72"/>
      <c r="M2257" s="80" t="str">
        <f>IFERROR(VLOOKUP(K2257,REFERENCES!R:S,2,FALSE),"")</f>
        <v>Nombre</v>
      </c>
      <c r="N2257" s="154">
        <v>80</v>
      </c>
      <c r="O2257" s="75"/>
      <c r="P2257" s="75"/>
      <c r="Q2257" s="75"/>
      <c r="R2257" s="79" t="s">
        <v>1875</v>
      </c>
      <c r="S2257" s="75">
        <v>80</v>
      </c>
      <c r="U2257" s="162" t="s">
        <v>20</v>
      </c>
      <c r="W2257" s="86"/>
      <c r="X2257" s="162" t="s">
        <v>2769</v>
      </c>
      <c r="AB2257" s="162" t="e">
        <f>UPPER(LEFT(A2257,3)&amp;YEAR(H2257)&amp;MONTH(H2257)&amp;DAY((H2257))&amp;LEFT(U2257,2)&amp;LEFT(V2257,2)&amp;LEFT(W2257,2))</f>
        <v>#VALUE!</v>
      </c>
      <c r="AC2257" s="162">
        <f>COUNTIF($AB$4:$AB$297,AB2257)</f>
        <v>72</v>
      </c>
      <c r="AD2257" s="162" t="str">
        <f>VLOOKUP(U2257,NIVEAUXADMIN!A:B,2,FALSE)</f>
        <v>HT07</v>
      </c>
      <c r="AE2257" s="162" t="e">
        <f>VLOOKUP(V2257,NIVEAUXADMIN!E:F,2,FALSE)</f>
        <v>#N/A</v>
      </c>
      <c r="AF2257" s="162" t="e">
        <f>VLOOKUP(W2257,NIVEAUXADMIN!I:J,2,FALSE)</f>
        <v>#N/A</v>
      </c>
      <c r="AG2257" s="162">
        <f>IF(SUMPRODUCT(($A$4:$A2257=A2257)*($V$4:$V2257=V2257))&gt;1,0,1)</f>
        <v>0</v>
      </c>
    </row>
    <row r="2258" spans="1:33" s="162" customFormat="1" ht="15" customHeight="1">
      <c r="A2258" s="162" t="s">
        <v>2615</v>
      </c>
      <c r="B2258" s="162" t="s">
        <v>2615</v>
      </c>
      <c r="C2258" s="162" t="s">
        <v>26</v>
      </c>
      <c r="E2258" s="162" t="s">
        <v>48</v>
      </c>
      <c r="F2258" s="162" t="s">
        <v>16</v>
      </c>
      <c r="G2258" s="162" t="s">
        <v>2922</v>
      </c>
      <c r="H2258" s="153" t="s">
        <v>1951</v>
      </c>
      <c r="I2258" s="84" t="s">
        <v>1051</v>
      </c>
      <c r="J2258" s="162" t="s">
        <v>1052</v>
      </c>
      <c r="K2258" s="162" t="s">
        <v>1062</v>
      </c>
      <c r="L2258" s="72"/>
      <c r="M2258" s="80" t="str">
        <f>IFERROR(VLOOKUP(K2258,REFERENCES!R:S,2,FALSE),"")</f>
        <v>Nombre</v>
      </c>
      <c r="N2258" s="154">
        <v>80</v>
      </c>
      <c r="O2258" s="75"/>
      <c r="P2258" s="75"/>
      <c r="Q2258" s="75"/>
      <c r="R2258" s="79" t="s">
        <v>1875</v>
      </c>
      <c r="S2258" s="75">
        <v>80</v>
      </c>
      <c r="U2258" s="162" t="s">
        <v>20</v>
      </c>
      <c r="W2258" s="86"/>
      <c r="X2258" s="162" t="s">
        <v>2769</v>
      </c>
      <c r="AB2258" s="162" t="e">
        <f>UPPER(LEFT(A2258,3)&amp;YEAR(H2258)&amp;MONTH(H2258)&amp;DAY((H2258))&amp;LEFT(U2258,2)&amp;LEFT(V2258,2)&amp;LEFT(W2258,2))</f>
        <v>#VALUE!</v>
      </c>
      <c r="AC2258" s="162">
        <f>COUNTIF($AB$4:$AB$297,AB2258)</f>
        <v>72</v>
      </c>
      <c r="AD2258" s="162" t="str">
        <f>VLOOKUP(U2258,NIVEAUXADMIN!A:B,2,FALSE)</f>
        <v>HT07</v>
      </c>
      <c r="AE2258" s="162" t="e">
        <f>VLOOKUP(V2258,NIVEAUXADMIN!E:F,2,FALSE)</f>
        <v>#N/A</v>
      </c>
      <c r="AF2258" s="162" t="e">
        <f>VLOOKUP(W2258,NIVEAUXADMIN!I:J,2,FALSE)</f>
        <v>#N/A</v>
      </c>
      <c r="AG2258" s="162">
        <f>IF(SUMPRODUCT(($A$4:$A2258=A2258)*($V$4:$V2258=V2258))&gt;1,0,1)</f>
        <v>0</v>
      </c>
    </row>
    <row r="2259" spans="1:33" s="162" customFormat="1" ht="15" customHeight="1">
      <c r="A2259" s="162" t="s">
        <v>2615</v>
      </c>
      <c r="B2259" s="162" t="s">
        <v>2615</v>
      </c>
      <c r="C2259" s="162" t="s">
        <v>26</v>
      </c>
      <c r="E2259" s="162" t="s">
        <v>48</v>
      </c>
      <c r="F2259" s="162" t="s">
        <v>16</v>
      </c>
      <c r="G2259" s="162" t="s">
        <v>2922</v>
      </c>
      <c r="H2259" s="153" t="s">
        <v>1951</v>
      </c>
      <c r="I2259" s="84" t="s">
        <v>1049</v>
      </c>
      <c r="J2259" s="162" t="s">
        <v>1053</v>
      </c>
      <c r="K2259" s="162" t="s">
        <v>1048</v>
      </c>
      <c r="L2259" s="72"/>
      <c r="M2259" s="80" t="str">
        <f>IFERROR(VLOOKUP(K2259,REFERENCES!R:S,2,FALSE),"")</f>
        <v>Nombre</v>
      </c>
      <c r="N2259" s="154">
        <v>80</v>
      </c>
      <c r="O2259" s="75"/>
      <c r="P2259" s="75"/>
      <c r="Q2259" s="75"/>
      <c r="R2259" s="79" t="s">
        <v>1875</v>
      </c>
      <c r="S2259" s="75">
        <v>80</v>
      </c>
      <c r="U2259" s="162" t="s">
        <v>20</v>
      </c>
      <c r="W2259" s="86"/>
      <c r="X2259" s="162" t="s">
        <v>2769</v>
      </c>
      <c r="AB2259" s="162" t="e">
        <f>UPPER(LEFT(A2259,3)&amp;YEAR(H2259)&amp;MONTH(H2259)&amp;DAY((H2259))&amp;LEFT(U2259,2)&amp;LEFT(V2259,2)&amp;LEFT(W2259,2))</f>
        <v>#VALUE!</v>
      </c>
      <c r="AC2259" s="162">
        <f>COUNTIF($AB$4:$AB$297,AB2259)</f>
        <v>72</v>
      </c>
      <c r="AD2259" s="162" t="str">
        <f>VLOOKUP(U2259,NIVEAUXADMIN!A:B,2,FALSE)</f>
        <v>HT07</v>
      </c>
      <c r="AE2259" s="162" t="e">
        <f>VLOOKUP(V2259,NIVEAUXADMIN!E:F,2,FALSE)</f>
        <v>#N/A</v>
      </c>
      <c r="AF2259" s="162" t="e">
        <f>VLOOKUP(W2259,NIVEAUXADMIN!I:J,2,FALSE)</f>
        <v>#N/A</v>
      </c>
      <c r="AG2259" s="162">
        <f>IF(SUMPRODUCT(($A$4:$A2259=A2259)*($V$4:$V2259=V2259))&gt;1,0,1)</f>
        <v>0</v>
      </c>
    </row>
    <row r="2260" spans="1:33" s="162" customFormat="1" ht="15" customHeight="1">
      <c r="A2260" s="162" t="s">
        <v>2615</v>
      </c>
      <c r="B2260" s="162" t="s">
        <v>2615</v>
      </c>
      <c r="C2260" s="162" t="s">
        <v>26</v>
      </c>
      <c r="E2260" s="162" t="s">
        <v>48</v>
      </c>
      <c r="F2260" s="162" t="s">
        <v>16</v>
      </c>
      <c r="G2260" s="162" t="s">
        <v>2922</v>
      </c>
      <c r="H2260" s="153" t="s">
        <v>1951</v>
      </c>
      <c r="I2260" s="84" t="s">
        <v>1051</v>
      </c>
      <c r="J2260" s="162" t="s">
        <v>1052</v>
      </c>
      <c r="K2260" s="162" t="s">
        <v>1054</v>
      </c>
      <c r="L2260" s="72"/>
      <c r="M2260" s="80" t="str">
        <f>IFERROR(VLOOKUP(K2260,REFERENCES!R:S,2,FALSE),"")</f>
        <v>Nombre</v>
      </c>
      <c r="N2260" s="154">
        <v>100</v>
      </c>
      <c r="O2260" s="75"/>
      <c r="P2260" s="75"/>
      <c r="Q2260" s="75"/>
      <c r="R2260" s="79" t="s">
        <v>1875</v>
      </c>
      <c r="S2260" s="75">
        <v>100</v>
      </c>
      <c r="U2260" s="162" t="s">
        <v>20</v>
      </c>
      <c r="W2260" s="86"/>
      <c r="X2260" s="162" t="s">
        <v>2772</v>
      </c>
      <c r="AB2260" s="162" t="e">
        <f>UPPER(LEFT(A2260,3)&amp;YEAR(H2260)&amp;MONTH(H2260)&amp;DAY((H2260))&amp;LEFT(U2260,2)&amp;LEFT(V2260,2)&amp;LEFT(W2260,2))</f>
        <v>#VALUE!</v>
      </c>
      <c r="AC2260" s="162">
        <f>COUNTIF($AB$4:$AB$297,AB2260)</f>
        <v>72</v>
      </c>
      <c r="AD2260" s="162" t="str">
        <f>VLOOKUP(U2260,NIVEAUXADMIN!A:B,2,FALSE)</f>
        <v>HT07</v>
      </c>
      <c r="AE2260" s="162" t="e">
        <f>VLOOKUP(V2260,NIVEAUXADMIN!E:F,2,FALSE)</f>
        <v>#N/A</v>
      </c>
      <c r="AF2260" s="162" t="e">
        <f>VLOOKUP(W2260,NIVEAUXADMIN!I:J,2,FALSE)</f>
        <v>#N/A</v>
      </c>
      <c r="AG2260" s="162">
        <f>IF(SUMPRODUCT(($A$4:$A2260=A2260)*($V$4:$V2260=V2260))&gt;1,0,1)</f>
        <v>0</v>
      </c>
    </row>
    <row r="2261" spans="1:33" s="162" customFormat="1" ht="15" customHeight="1">
      <c r="A2261" s="162" t="s">
        <v>2615</v>
      </c>
      <c r="B2261" s="162" t="s">
        <v>2615</v>
      </c>
      <c r="C2261" s="162" t="s">
        <v>26</v>
      </c>
      <c r="E2261" s="162" t="s">
        <v>48</v>
      </c>
      <c r="F2261" s="162" t="s">
        <v>16</v>
      </c>
      <c r="G2261" s="162" t="s">
        <v>2922</v>
      </c>
      <c r="H2261" s="153" t="s">
        <v>1951</v>
      </c>
      <c r="I2261" s="84" t="s">
        <v>1051</v>
      </c>
      <c r="J2261" s="162" t="s">
        <v>1052</v>
      </c>
      <c r="K2261" s="162" t="s">
        <v>1057</v>
      </c>
      <c r="L2261" s="72"/>
      <c r="M2261" s="80" t="str">
        <f>IFERROR(VLOOKUP(K2261,REFERENCES!R:S,2,FALSE),"")</f>
        <v>Nombre</v>
      </c>
      <c r="N2261" s="154">
        <v>100</v>
      </c>
      <c r="O2261" s="75"/>
      <c r="P2261" s="75"/>
      <c r="Q2261" s="75"/>
      <c r="R2261" s="79" t="s">
        <v>1875</v>
      </c>
      <c r="S2261" s="75">
        <v>100</v>
      </c>
      <c r="U2261" s="162" t="s">
        <v>20</v>
      </c>
      <c r="W2261" s="86"/>
      <c r="X2261" s="162" t="s">
        <v>2772</v>
      </c>
      <c r="AB2261" s="162" t="e">
        <f>UPPER(LEFT(A2261,3)&amp;YEAR(H2261)&amp;MONTH(H2261)&amp;DAY((H2261))&amp;LEFT(U2261,2)&amp;LEFT(V2261,2)&amp;LEFT(W2261,2))</f>
        <v>#VALUE!</v>
      </c>
      <c r="AC2261" s="162">
        <f>COUNTIF($AB$4:$AB$297,AB2261)</f>
        <v>72</v>
      </c>
      <c r="AD2261" s="162" t="str">
        <f>VLOOKUP(U2261,NIVEAUXADMIN!A:B,2,FALSE)</f>
        <v>HT07</v>
      </c>
      <c r="AE2261" s="162" t="e">
        <f>VLOOKUP(V2261,NIVEAUXADMIN!E:F,2,FALSE)</f>
        <v>#N/A</v>
      </c>
      <c r="AF2261" s="162" t="e">
        <f>VLOOKUP(W2261,NIVEAUXADMIN!I:J,2,FALSE)</f>
        <v>#N/A</v>
      </c>
      <c r="AG2261" s="162">
        <f>IF(SUMPRODUCT(($A$4:$A2261=A2261)*($V$4:$V2261=V2261))&gt;1,0,1)</f>
        <v>0</v>
      </c>
    </row>
    <row r="2262" spans="1:33" s="162" customFormat="1" ht="15" customHeight="1">
      <c r="A2262" s="162" t="s">
        <v>2615</v>
      </c>
      <c r="B2262" s="162" t="s">
        <v>2615</v>
      </c>
      <c r="C2262" s="162" t="s">
        <v>26</v>
      </c>
      <c r="E2262" s="162" t="s">
        <v>48</v>
      </c>
      <c r="F2262" s="162" t="s">
        <v>16</v>
      </c>
      <c r="G2262" s="162" t="s">
        <v>2922</v>
      </c>
      <c r="H2262" s="153" t="s">
        <v>1951</v>
      </c>
      <c r="I2262" s="84" t="s">
        <v>1051</v>
      </c>
      <c r="J2262" s="162" t="s">
        <v>1052</v>
      </c>
      <c r="K2262" s="162" t="s">
        <v>1063</v>
      </c>
      <c r="L2262" s="72"/>
      <c r="M2262" s="80" t="str">
        <f>IFERROR(VLOOKUP(K2262,REFERENCES!R:S,2,FALSE),"")</f>
        <v>Nombre</v>
      </c>
      <c r="N2262" s="154">
        <v>100</v>
      </c>
      <c r="O2262" s="75"/>
      <c r="P2262" s="75"/>
      <c r="Q2262" s="75"/>
      <c r="R2262" s="79" t="s">
        <v>1875</v>
      </c>
      <c r="S2262" s="75">
        <v>100</v>
      </c>
      <c r="U2262" s="162" t="s">
        <v>20</v>
      </c>
      <c r="W2262" s="86"/>
      <c r="X2262" s="162" t="s">
        <v>2772</v>
      </c>
      <c r="AB2262" s="162" t="e">
        <f>UPPER(LEFT(A2262,3)&amp;YEAR(H2262)&amp;MONTH(H2262)&amp;DAY((H2262))&amp;LEFT(U2262,2)&amp;LEFT(V2262,2)&amp;LEFT(W2262,2))</f>
        <v>#VALUE!</v>
      </c>
      <c r="AC2262" s="162">
        <f>COUNTIF($AB$4:$AB$297,AB2262)</f>
        <v>72</v>
      </c>
      <c r="AD2262" s="162" t="str">
        <f>VLOOKUP(U2262,NIVEAUXADMIN!A:B,2,FALSE)</f>
        <v>HT07</v>
      </c>
      <c r="AE2262" s="162" t="e">
        <f>VLOOKUP(V2262,NIVEAUXADMIN!E:F,2,FALSE)</f>
        <v>#N/A</v>
      </c>
      <c r="AF2262" s="162" t="e">
        <f>VLOOKUP(W2262,NIVEAUXADMIN!I:J,2,FALSE)</f>
        <v>#N/A</v>
      </c>
      <c r="AG2262" s="162">
        <f>IF(SUMPRODUCT(($A$4:$A2262=A2262)*($V$4:$V2262=V2262))&gt;1,0,1)</f>
        <v>0</v>
      </c>
    </row>
    <row r="2263" spans="1:33" s="162" customFormat="1" ht="15" customHeight="1">
      <c r="A2263" s="162" t="s">
        <v>2615</v>
      </c>
      <c r="B2263" s="162" t="s">
        <v>2615</v>
      </c>
      <c r="C2263" s="162" t="s">
        <v>26</v>
      </c>
      <c r="E2263" s="162" t="s">
        <v>48</v>
      </c>
      <c r="F2263" s="162" t="s">
        <v>16</v>
      </c>
      <c r="G2263" s="162" t="s">
        <v>2922</v>
      </c>
      <c r="H2263" s="153" t="s">
        <v>1951</v>
      </c>
      <c r="I2263" s="84" t="s">
        <v>1051</v>
      </c>
      <c r="J2263" s="162" t="s">
        <v>1052</v>
      </c>
      <c r="K2263" s="162" t="s">
        <v>1062</v>
      </c>
      <c r="L2263" s="72"/>
      <c r="M2263" s="80" t="str">
        <f>IFERROR(VLOOKUP(K2263,REFERENCES!R:S,2,FALSE),"")</f>
        <v>Nombre</v>
      </c>
      <c r="N2263" s="154">
        <v>100</v>
      </c>
      <c r="O2263" s="75"/>
      <c r="P2263" s="75"/>
      <c r="Q2263" s="75"/>
      <c r="R2263" s="79" t="s">
        <v>1875</v>
      </c>
      <c r="S2263" s="75">
        <v>100</v>
      </c>
      <c r="U2263" s="162" t="s">
        <v>20</v>
      </c>
      <c r="W2263" s="86"/>
      <c r="X2263" s="162" t="s">
        <v>2772</v>
      </c>
      <c r="AB2263" s="162" t="e">
        <f>UPPER(LEFT(A2263,3)&amp;YEAR(H2263)&amp;MONTH(H2263)&amp;DAY((H2263))&amp;LEFT(U2263,2)&amp;LEFT(V2263,2)&amp;LEFT(W2263,2))</f>
        <v>#VALUE!</v>
      </c>
      <c r="AC2263" s="162">
        <f>COUNTIF($AB$4:$AB$297,AB2263)</f>
        <v>72</v>
      </c>
      <c r="AD2263" s="162" t="str">
        <f>VLOOKUP(U2263,NIVEAUXADMIN!A:B,2,FALSE)</f>
        <v>HT07</v>
      </c>
      <c r="AE2263" s="162" t="e">
        <f>VLOOKUP(V2263,NIVEAUXADMIN!E:F,2,FALSE)</f>
        <v>#N/A</v>
      </c>
      <c r="AF2263" s="162" t="e">
        <f>VLOOKUP(W2263,NIVEAUXADMIN!I:J,2,FALSE)</f>
        <v>#N/A</v>
      </c>
      <c r="AG2263" s="162">
        <f>IF(SUMPRODUCT(($A$4:$A2263=A2263)*($V$4:$V2263=V2263))&gt;1,0,1)</f>
        <v>0</v>
      </c>
    </row>
    <row r="2264" spans="1:33" s="162" customFormat="1" ht="15" customHeight="1">
      <c r="A2264" s="162" t="s">
        <v>2615</v>
      </c>
      <c r="B2264" s="162" t="s">
        <v>2615</v>
      </c>
      <c r="C2264" s="162" t="s">
        <v>26</v>
      </c>
      <c r="E2264" s="162" t="s">
        <v>48</v>
      </c>
      <c r="F2264" s="162" t="s">
        <v>16</v>
      </c>
      <c r="G2264" s="162" t="s">
        <v>2922</v>
      </c>
      <c r="H2264" s="153" t="s">
        <v>1951</v>
      </c>
      <c r="I2264" s="84" t="s">
        <v>1049</v>
      </c>
      <c r="J2264" s="162" t="s">
        <v>1053</v>
      </c>
      <c r="K2264" s="162" t="s">
        <v>1048</v>
      </c>
      <c r="L2264" s="72"/>
      <c r="M2264" s="80" t="str">
        <f>IFERROR(VLOOKUP(K2264,REFERENCES!R:S,2,FALSE),"")</f>
        <v>Nombre</v>
      </c>
      <c r="N2264" s="154">
        <v>100</v>
      </c>
      <c r="O2264" s="75"/>
      <c r="P2264" s="75"/>
      <c r="Q2264" s="75"/>
      <c r="R2264" s="79" t="s">
        <v>1875</v>
      </c>
      <c r="S2264" s="75">
        <v>100</v>
      </c>
      <c r="U2264" s="162" t="s">
        <v>20</v>
      </c>
      <c r="W2264" s="86"/>
      <c r="X2264" s="162" t="s">
        <v>2772</v>
      </c>
      <c r="AB2264" s="162" t="e">
        <f>UPPER(LEFT(A2264,3)&amp;YEAR(H2264)&amp;MONTH(H2264)&amp;DAY((H2264))&amp;LEFT(U2264,2)&amp;LEFT(V2264,2)&amp;LEFT(W2264,2))</f>
        <v>#VALUE!</v>
      </c>
      <c r="AC2264" s="162">
        <f>COUNTIF($AB$4:$AB$297,AB2264)</f>
        <v>72</v>
      </c>
      <c r="AD2264" s="162" t="str">
        <f>VLOOKUP(U2264,NIVEAUXADMIN!A:B,2,FALSE)</f>
        <v>HT07</v>
      </c>
      <c r="AE2264" s="162" t="e">
        <f>VLOOKUP(V2264,NIVEAUXADMIN!E:F,2,FALSE)</f>
        <v>#N/A</v>
      </c>
      <c r="AF2264" s="162" t="e">
        <f>VLOOKUP(W2264,NIVEAUXADMIN!I:J,2,FALSE)</f>
        <v>#N/A</v>
      </c>
      <c r="AG2264" s="162">
        <f>IF(SUMPRODUCT(($A$4:$A2264=A2264)*($V$4:$V2264=V2264))&gt;1,0,1)</f>
        <v>0</v>
      </c>
    </row>
    <row r="2265" spans="1:33" s="162" customFormat="1" ht="15" customHeight="1">
      <c r="A2265" s="162" t="s">
        <v>2615</v>
      </c>
      <c r="B2265" s="162" t="s">
        <v>2615</v>
      </c>
      <c r="C2265" s="162" t="s">
        <v>26</v>
      </c>
      <c r="E2265" s="162" t="s">
        <v>48</v>
      </c>
      <c r="F2265" s="162" t="s">
        <v>16</v>
      </c>
      <c r="G2265" s="162" t="s">
        <v>2922</v>
      </c>
      <c r="H2265" s="153" t="s">
        <v>1951</v>
      </c>
      <c r="I2265" s="84" t="s">
        <v>1051</v>
      </c>
      <c r="J2265" s="162" t="s">
        <v>1052</v>
      </c>
      <c r="K2265" s="162" t="s">
        <v>1054</v>
      </c>
      <c r="L2265" s="72"/>
      <c r="M2265" s="80" t="str">
        <f>IFERROR(VLOOKUP(K2265,REFERENCES!R:S,2,FALSE),"")</f>
        <v>Nombre</v>
      </c>
      <c r="N2265" s="154">
        <v>180</v>
      </c>
      <c r="O2265" s="75"/>
      <c r="P2265" s="75"/>
      <c r="Q2265" s="75"/>
      <c r="R2265" s="79" t="s">
        <v>1875</v>
      </c>
      <c r="S2265" s="75">
        <v>180</v>
      </c>
      <c r="U2265" s="162" t="s">
        <v>17</v>
      </c>
      <c r="V2265" s="162" t="s">
        <v>255</v>
      </c>
      <c r="W2265" s="86"/>
      <c r="X2265" s="162" t="s">
        <v>2767</v>
      </c>
      <c r="AB2265" s="162" t="e">
        <f>UPPER(LEFT(A2265,3)&amp;YEAR(H2265)&amp;MONTH(H2265)&amp;DAY((H2265))&amp;LEFT(U2265,2)&amp;LEFT(V2265,2)&amp;LEFT(W2265,2))</f>
        <v>#VALUE!</v>
      </c>
      <c r="AC2265" s="162">
        <f>COUNTIF($AB$4:$AB$297,AB2265)</f>
        <v>72</v>
      </c>
      <c r="AD2265" s="162" t="str">
        <f>VLOOKUP(U2265,NIVEAUXADMIN!A:B,2,FALSE)</f>
        <v>HT08</v>
      </c>
      <c r="AE2265" s="162" t="str">
        <f>VLOOKUP(V2265,NIVEAUXADMIN!E:F,2,FALSE)</f>
        <v>HT08815</v>
      </c>
      <c r="AF2265" s="162" t="e">
        <f>VLOOKUP(W2265,NIVEAUXADMIN!I:J,2,FALSE)</f>
        <v>#N/A</v>
      </c>
      <c r="AG2265" s="162">
        <f>IF(SUMPRODUCT(($A$4:$A2265=A2265)*($V$4:$V2265=V2265))&gt;1,0,1)</f>
        <v>0</v>
      </c>
    </row>
    <row r="2266" spans="1:33" s="162" customFormat="1" ht="15" customHeight="1">
      <c r="A2266" s="162" t="s">
        <v>2615</v>
      </c>
      <c r="B2266" s="162" t="s">
        <v>2615</v>
      </c>
      <c r="C2266" s="162" t="s">
        <v>26</v>
      </c>
      <c r="E2266" s="162" t="s">
        <v>48</v>
      </c>
      <c r="F2266" s="162" t="s">
        <v>16</v>
      </c>
      <c r="G2266" s="162" t="s">
        <v>2922</v>
      </c>
      <c r="H2266" s="153" t="s">
        <v>1951</v>
      </c>
      <c r="I2266" s="84" t="s">
        <v>1051</v>
      </c>
      <c r="J2266" s="162" t="s">
        <v>1052</v>
      </c>
      <c r="K2266" s="162" t="s">
        <v>1057</v>
      </c>
      <c r="L2266" s="72"/>
      <c r="M2266" s="80" t="str">
        <f>IFERROR(VLOOKUP(K2266,REFERENCES!R:S,2,FALSE),"")</f>
        <v>Nombre</v>
      </c>
      <c r="N2266" s="154">
        <v>180</v>
      </c>
      <c r="O2266" s="75"/>
      <c r="P2266" s="75"/>
      <c r="Q2266" s="75"/>
      <c r="R2266" s="79" t="s">
        <v>1875</v>
      </c>
      <c r="S2266" s="75">
        <v>180</v>
      </c>
      <c r="U2266" s="162" t="s">
        <v>17</v>
      </c>
      <c r="V2266" s="162" t="s">
        <v>255</v>
      </c>
      <c r="W2266" s="86"/>
      <c r="X2266" s="162" t="s">
        <v>2767</v>
      </c>
      <c r="AB2266" s="162" t="e">
        <f>UPPER(LEFT(A2266,3)&amp;YEAR(H2266)&amp;MONTH(H2266)&amp;DAY((H2266))&amp;LEFT(U2266,2)&amp;LEFT(V2266,2)&amp;LEFT(W2266,2))</f>
        <v>#VALUE!</v>
      </c>
      <c r="AC2266" s="162">
        <f>COUNTIF($AB$4:$AB$297,AB2266)</f>
        <v>72</v>
      </c>
      <c r="AD2266" s="162" t="str">
        <f>VLOOKUP(U2266,NIVEAUXADMIN!A:B,2,FALSE)</f>
        <v>HT08</v>
      </c>
      <c r="AE2266" s="162" t="str">
        <f>VLOOKUP(V2266,NIVEAUXADMIN!E:F,2,FALSE)</f>
        <v>HT08815</v>
      </c>
      <c r="AF2266" s="162" t="e">
        <f>VLOOKUP(W2266,NIVEAUXADMIN!I:J,2,FALSE)</f>
        <v>#N/A</v>
      </c>
      <c r="AG2266" s="162">
        <f>IF(SUMPRODUCT(($A$4:$A2266=A2266)*($V$4:$V2266=V2266))&gt;1,0,1)</f>
        <v>0</v>
      </c>
    </row>
    <row r="2267" spans="1:33" s="162" customFormat="1" ht="15" customHeight="1">
      <c r="A2267" s="162" t="s">
        <v>2615</v>
      </c>
      <c r="B2267" s="162" t="s">
        <v>2615</v>
      </c>
      <c r="C2267" s="162" t="s">
        <v>26</v>
      </c>
      <c r="E2267" s="162" t="s">
        <v>48</v>
      </c>
      <c r="F2267" s="162" t="s">
        <v>16</v>
      </c>
      <c r="G2267" s="162" t="s">
        <v>2922</v>
      </c>
      <c r="H2267" s="153" t="s">
        <v>1951</v>
      </c>
      <c r="I2267" s="84" t="s">
        <v>1051</v>
      </c>
      <c r="J2267" s="162" t="s">
        <v>1052</v>
      </c>
      <c r="K2267" s="162" t="s">
        <v>1063</v>
      </c>
      <c r="L2267" s="72"/>
      <c r="M2267" s="80" t="str">
        <f>IFERROR(VLOOKUP(K2267,REFERENCES!R:S,2,FALSE),"")</f>
        <v>Nombre</v>
      </c>
      <c r="N2267" s="154">
        <v>180</v>
      </c>
      <c r="O2267" s="75"/>
      <c r="P2267" s="75"/>
      <c r="Q2267" s="75"/>
      <c r="R2267" s="79" t="s">
        <v>1875</v>
      </c>
      <c r="S2267" s="75">
        <v>180</v>
      </c>
      <c r="U2267" s="162" t="s">
        <v>17</v>
      </c>
      <c r="V2267" s="162" t="s">
        <v>255</v>
      </c>
      <c r="W2267" s="86"/>
      <c r="X2267" s="162" t="s">
        <v>2767</v>
      </c>
      <c r="AB2267" s="162" t="e">
        <f>UPPER(LEFT(A2267,3)&amp;YEAR(H2267)&amp;MONTH(H2267)&amp;DAY((H2267))&amp;LEFT(U2267,2)&amp;LEFT(V2267,2)&amp;LEFT(W2267,2))</f>
        <v>#VALUE!</v>
      </c>
      <c r="AC2267" s="162">
        <f>COUNTIF($AB$4:$AB$297,AB2267)</f>
        <v>72</v>
      </c>
      <c r="AD2267" s="162" t="str">
        <f>VLOOKUP(U2267,NIVEAUXADMIN!A:B,2,FALSE)</f>
        <v>HT08</v>
      </c>
      <c r="AE2267" s="162" t="str">
        <f>VLOOKUP(V2267,NIVEAUXADMIN!E:F,2,FALSE)</f>
        <v>HT08815</v>
      </c>
      <c r="AF2267" s="162" t="e">
        <f>VLOOKUP(W2267,NIVEAUXADMIN!I:J,2,FALSE)</f>
        <v>#N/A</v>
      </c>
      <c r="AG2267" s="162">
        <f>IF(SUMPRODUCT(($A$4:$A2267=A2267)*($V$4:$V2267=V2267))&gt;1,0,1)</f>
        <v>0</v>
      </c>
    </row>
    <row r="2268" spans="1:33" s="162" customFormat="1" ht="15" customHeight="1">
      <c r="A2268" s="162" t="s">
        <v>2615</v>
      </c>
      <c r="B2268" s="162" t="s">
        <v>2615</v>
      </c>
      <c r="C2268" s="162" t="s">
        <v>26</v>
      </c>
      <c r="E2268" s="162" t="s">
        <v>48</v>
      </c>
      <c r="F2268" s="162" t="s">
        <v>16</v>
      </c>
      <c r="G2268" s="162" t="s">
        <v>2922</v>
      </c>
      <c r="H2268" s="153" t="s">
        <v>1951</v>
      </c>
      <c r="I2268" s="84" t="s">
        <v>1051</v>
      </c>
      <c r="J2268" s="162" t="s">
        <v>1052</v>
      </c>
      <c r="K2268" s="162" t="s">
        <v>1062</v>
      </c>
      <c r="L2268" s="72"/>
      <c r="M2268" s="80" t="str">
        <f>IFERROR(VLOOKUP(K2268,REFERENCES!R:S,2,FALSE),"")</f>
        <v>Nombre</v>
      </c>
      <c r="N2268" s="154">
        <v>180</v>
      </c>
      <c r="O2268" s="75"/>
      <c r="P2268" s="75"/>
      <c r="Q2268" s="75"/>
      <c r="R2268" s="79" t="s">
        <v>1875</v>
      </c>
      <c r="S2268" s="75">
        <v>180</v>
      </c>
      <c r="U2268" s="162" t="s">
        <v>17</v>
      </c>
      <c r="V2268" s="162" t="s">
        <v>255</v>
      </c>
      <c r="W2268" s="86"/>
      <c r="X2268" s="162" t="s">
        <v>2767</v>
      </c>
      <c r="AB2268" s="162" t="e">
        <f>UPPER(LEFT(A2268,3)&amp;YEAR(H2268)&amp;MONTH(H2268)&amp;DAY((H2268))&amp;LEFT(U2268,2)&amp;LEFT(V2268,2)&amp;LEFT(W2268,2))</f>
        <v>#VALUE!</v>
      </c>
      <c r="AC2268" s="162">
        <f>COUNTIF($AB$4:$AB$297,AB2268)</f>
        <v>72</v>
      </c>
      <c r="AD2268" s="162" t="str">
        <f>VLOOKUP(U2268,NIVEAUXADMIN!A:B,2,FALSE)</f>
        <v>HT08</v>
      </c>
      <c r="AE2268" s="162" t="str">
        <f>VLOOKUP(V2268,NIVEAUXADMIN!E:F,2,FALSE)</f>
        <v>HT08815</v>
      </c>
      <c r="AF2268" s="162" t="e">
        <f>VLOOKUP(W2268,NIVEAUXADMIN!I:J,2,FALSE)</f>
        <v>#N/A</v>
      </c>
      <c r="AG2268" s="162">
        <f>IF(SUMPRODUCT(($A$4:$A2268=A2268)*($V$4:$V2268=V2268))&gt;1,0,1)</f>
        <v>0</v>
      </c>
    </row>
    <row r="2269" spans="1:33" s="162" customFormat="1" ht="15" customHeight="1">
      <c r="A2269" s="162" t="s">
        <v>2615</v>
      </c>
      <c r="B2269" s="162" t="s">
        <v>2615</v>
      </c>
      <c r="C2269" s="162" t="s">
        <v>26</v>
      </c>
      <c r="E2269" s="162" t="s">
        <v>48</v>
      </c>
      <c r="F2269" s="162" t="s">
        <v>16</v>
      </c>
      <c r="G2269" s="162" t="s">
        <v>2922</v>
      </c>
      <c r="H2269" s="153" t="s">
        <v>1951</v>
      </c>
      <c r="I2269" s="84" t="s">
        <v>1049</v>
      </c>
      <c r="J2269" s="162" t="s">
        <v>1053</v>
      </c>
      <c r="K2269" s="162" t="s">
        <v>1048</v>
      </c>
      <c r="L2269" s="72"/>
      <c r="M2269" s="80" t="str">
        <f>IFERROR(VLOOKUP(K2269,REFERENCES!R:S,2,FALSE),"")</f>
        <v>Nombre</v>
      </c>
      <c r="N2269" s="154">
        <v>180</v>
      </c>
      <c r="O2269" s="75"/>
      <c r="P2269" s="75"/>
      <c r="Q2269" s="75"/>
      <c r="R2269" s="79" t="s">
        <v>1875</v>
      </c>
      <c r="S2269" s="75">
        <v>180</v>
      </c>
      <c r="U2269" s="162" t="s">
        <v>17</v>
      </c>
      <c r="V2269" s="162" t="s">
        <v>255</v>
      </c>
      <c r="W2269" s="86"/>
      <c r="X2269" s="162" t="s">
        <v>2767</v>
      </c>
      <c r="AB2269" s="162" t="e">
        <f>UPPER(LEFT(A2269,3)&amp;YEAR(H2269)&amp;MONTH(H2269)&amp;DAY((H2269))&amp;LEFT(U2269,2)&amp;LEFT(V2269,2)&amp;LEFT(W2269,2))</f>
        <v>#VALUE!</v>
      </c>
      <c r="AC2269" s="162">
        <f>COUNTIF($AB$4:$AB$297,AB2269)</f>
        <v>72</v>
      </c>
      <c r="AD2269" s="162" t="str">
        <f>VLOOKUP(U2269,NIVEAUXADMIN!A:B,2,FALSE)</f>
        <v>HT08</v>
      </c>
      <c r="AE2269" s="162" t="str">
        <f>VLOOKUP(V2269,NIVEAUXADMIN!E:F,2,FALSE)</f>
        <v>HT08815</v>
      </c>
      <c r="AF2269" s="162" t="e">
        <f>VLOOKUP(W2269,NIVEAUXADMIN!I:J,2,FALSE)</f>
        <v>#N/A</v>
      </c>
      <c r="AG2269" s="162">
        <f>IF(SUMPRODUCT(($A$4:$A2269=A2269)*($V$4:$V2269=V2269))&gt;1,0,1)</f>
        <v>0</v>
      </c>
    </row>
    <row r="2270" spans="1:33" s="162" customFormat="1" ht="15" customHeight="1">
      <c r="A2270" s="162" t="s">
        <v>2615</v>
      </c>
      <c r="B2270" s="162" t="s">
        <v>2615</v>
      </c>
      <c r="C2270" s="162" t="s">
        <v>26</v>
      </c>
      <c r="E2270" s="162" t="s">
        <v>48</v>
      </c>
      <c r="F2270" s="162" t="s">
        <v>16</v>
      </c>
      <c r="G2270" s="162" t="s">
        <v>2922</v>
      </c>
      <c r="H2270" s="153" t="s">
        <v>1951</v>
      </c>
      <c r="I2270" s="84" t="s">
        <v>1051</v>
      </c>
      <c r="J2270" s="162" t="s">
        <v>1052</v>
      </c>
      <c r="K2270" s="162" t="s">
        <v>1054</v>
      </c>
      <c r="L2270" s="72"/>
      <c r="M2270" s="80" t="str">
        <f>IFERROR(VLOOKUP(K2270,REFERENCES!R:S,2,FALSE),"")</f>
        <v>Nombre</v>
      </c>
      <c r="N2270" s="154">
        <v>50</v>
      </c>
      <c r="O2270" s="75"/>
      <c r="P2270" s="75"/>
      <c r="Q2270" s="75"/>
      <c r="R2270" s="79" t="s">
        <v>1875</v>
      </c>
      <c r="S2270" s="75">
        <v>50</v>
      </c>
      <c r="U2270" s="162" t="s">
        <v>20</v>
      </c>
      <c r="W2270" s="86"/>
      <c r="X2270" s="162" t="s">
        <v>2774</v>
      </c>
      <c r="AB2270" s="162" t="e">
        <f>UPPER(LEFT(A2270,3)&amp;YEAR(H2270)&amp;MONTH(H2270)&amp;DAY((H2270))&amp;LEFT(U2270,2)&amp;LEFT(V2270,2)&amp;LEFT(W2270,2))</f>
        <v>#VALUE!</v>
      </c>
      <c r="AC2270" s="162">
        <f>COUNTIF($AB$4:$AB$297,AB2270)</f>
        <v>72</v>
      </c>
      <c r="AD2270" s="162" t="str">
        <f>VLOOKUP(U2270,NIVEAUXADMIN!A:B,2,FALSE)</f>
        <v>HT07</v>
      </c>
      <c r="AE2270" s="162" t="e">
        <f>VLOOKUP(V2270,NIVEAUXADMIN!E:F,2,FALSE)</f>
        <v>#N/A</v>
      </c>
      <c r="AF2270" s="162" t="e">
        <f>VLOOKUP(W2270,NIVEAUXADMIN!I:J,2,FALSE)</f>
        <v>#N/A</v>
      </c>
      <c r="AG2270" s="162">
        <f>IF(SUMPRODUCT(($A$4:$A2270=A2270)*($V$4:$V2270=V2270))&gt;1,0,1)</f>
        <v>0</v>
      </c>
    </row>
    <row r="2271" spans="1:33" s="162" customFormat="1" ht="15" customHeight="1">
      <c r="A2271" s="162" t="s">
        <v>2615</v>
      </c>
      <c r="B2271" s="162" t="s">
        <v>2615</v>
      </c>
      <c r="C2271" s="162" t="s">
        <v>26</v>
      </c>
      <c r="E2271" s="162" t="s">
        <v>48</v>
      </c>
      <c r="F2271" s="162" t="s">
        <v>16</v>
      </c>
      <c r="G2271" s="162" t="s">
        <v>2922</v>
      </c>
      <c r="H2271" s="153" t="s">
        <v>1951</v>
      </c>
      <c r="I2271" s="84" t="s">
        <v>1051</v>
      </c>
      <c r="J2271" s="162" t="s">
        <v>1052</v>
      </c>
      <c r="K2271" s="162" t="s">
        <v>1057</v>
      </c>
      <c r="L2271" s="72"/>
      <c r="M2271" s="80" t="str">
        <f>IFERROR(VLOOKUP(K2271,REFERENCES!R:S,2,FALSE),"")</f>
        <v>Nombre</v>
      </c>
      <c r="N2271" s="154">
        <v>50</v>
      </c>
      <c r="O2271" s="75"/>
      <c r="P2271" s="75"/>
      <c r="Q2271" s="75"/>
      <c r="R2271" s="79" t="s">
        <v>1875</v>
      </c>
      <c r="S2271" s="75">
        <v>50</v>
      </c>
      <c r="U2271" s="162" t="s">
        <v>20</v>
      </c>
      <c r="W2271" s="86"/>
      <c r="X2271" s="162" t="s">
        <v>2774</v>
      </c>
      <c r="AB2271" s="162" t="e">
        <f>UPPER(LEFT(A2271,3)&amp;YEAR(H2271)&amp;MONTH(H2271)&amp;DAY((H2271))&amp;LEFT(U2271,2)&amp;LEFT(V2271,2)&amp;LEFT(W2271,2))</f>
        <v>#VALUE!</v>
      </c>
      <c r="AC2271" s="162">
        <f>COUNTIF($AB$4:$AB$297,AB2271)</f>
        <v>72</v>
      </c>
      <c r="AD2271" s="162" t="str">
        <f>VLOOKUP(U2271,NIVEAUXADMIN!A:B,2,FALSE)</f>
        <v>HT07</v>
      </c>
      <c r="AE2271" s="162" t="e">
        <f>VLOOKUP(V2271,NIVEAUXADMIN!E:F,2,FALSE)</f>
        <v>#N/A</v>
      </c>
      <c r="AF2271" s="162" t="e">
        <f>VLOOKUP(W2271,NIVEAUXADMIN!I:J,2,FALSE)</f>
        <v>#N/A</v>
      </c>
      <c r="AG2271" s="162">
        <f>IF(SUMPRODUCT(($A$4:$A2271=A2271)*($V$4:$V2271=V2271))&gt;1,0,1)</f>
        <v>0</v>
      </c>
    </row>
    <row r="2272" spans="1:33" s="162" customFormat="1" ht="15" customHeight="1">
      <c r="A2272" s="162" t="s">
        <v>2615</v>
      </c>
      <c r="B2272" s="162" t="s">
        <v>2615</v>
      </c>
      <c r="C2272" s="162" t="s">
        <v>26</v>
      </c>
      <c r="E2272" s="162" t="s">
        <v>48</v>
      </c>
      <c r="F2272" s="162" t="s">
        <v>16</v>
      </c>
      <c r="G2272" s="162" t="s">
        <v>2922</v>
      </c>
      <c r="H2272" s="153" t="s">
        <v>1951</v>
      </c>
      <c r="I2272" s="84" t="s">
        <v>1051</v>
      </c>
      <c r="J2272" s="162" t="s">
        <v>1052</v>
      </c>
      <c r="K2272" s="162" t="s">
        <v>1063</v>
      </c>
      <c r="L2272" s="72"/>
      <c r="M2272" s="80" t="str">
        <f>IFERROR(VLOOKUP(K2272,REFERENCES!R:S,2,FALSE),"")</f>
        <v>Nombre</v>
      </c>
      <c r="N2272" s="154">
        <v>50</v>
      </c>
      <c r="O2272" s="75"/>
      <c r="P2272" s="75"/>
      <c r="Q2272" s="75"/>
      <c r="R2272" s="79" t="s">
        <v>1875</v>
      </c>
      <c r="S2272" s="75">
        <v>50</v>
      </c>
      <c r="U2272" s="162" t="s">
        <v>20</v>
      </c>
      <c r="W2272" s="86"/>
      <c r="X2272" s="162" t="s">
        <v>2774</v>
      </c>
      <c r="AB2272" s="162" t="e">
        <f>UPPER(LEFT(A2272,3)&amp;YEAR(H2272)&amp;MONTH(H2272)&amp;DAY((H2272))&amp;LEFT(U2272,2)&amp;LEFT(V2272,2)&amp;LEFT(W2272,2))</f>
        <v>#VALUE!</v>
      </c>
      <c r="AC2272" s="162">
        <f>COUNTIF($AB$4:$AB$297,AB2272)</f>
        <v>72</v>
      </c>
      <c r="AD2272" s="162" t="str">
        <f>VLOOKUP(U2272,NIVEAUXADMIN!A:B,2,FALSE)</f>
        <v>HT07</v>
      </c>
      <c r="AE2272" s="162" t="e">
        <f>VLOOKUP(V2272,NIVEAUXADMIN!E:F,2,FALSE)</f>
        <v>#N/A</v>
      </c>
      <c r="AF2272" s="162" t="e">
        <f>VLOOKUP(W2272,NIVEAUXADMIN!I:J,2,FALSE)</f>
        <v>#N/A</v>
      </c>
      <c r="AG2272" s="162">
        <f>IF(SUMPRODUCT(($A$4:$A2272=A2272)*($V$4:$V2272=V2272))&gt;1,0,1)</f>
        <v>0</v>
      </c>
    </row>
    <row r="2273" spans="1:33" s="162" customFormat="1" ht="15" customHeight="1">
      <c r="A2273" s="162" t="s">
        <v>2615</v>
      </c>
      <c r="B2273" s="162" t="s">
        <v>2615</v>
      </c>
      <c r="C2273" s="162" t="s">
        <v>26</v>
      </c>
      <c r="E2273" s="162" t="s">
        <v>48</v>
      </c>
      <c r="F2273" s="162" t="s">
        <v>16</v>
      </c>
      <c r="G2273" s="162" t="s">
        <v>2922</v>
      </c>
      <c r="H2273" s="153" t="s">
        <v>1951</v>
      </c>
      <c r="I2273" s="84" t="s">
        <v>1051</v>
      </c>
      <c r="J2273" s="162" t="s">
        <v>1052</v>
      </c>
      <c r="K2273" s="162" t="s">
        <v>1062</v>
      </c>
      <c r="L2273" s="72"/>
      <c r="M2273" s="80" t="str">
        <f>IFERROR(VLOOKUP(K2273,REFERENCES!R:S,2,FALSE),"")</f>
        <v>Nombre</v>
      </c>
      <c r="N2273" s="154">
        <v>50</v>
      </c>
      <c r="O2273" s="75"/>
      <c r="P2273" s="75"/>
      <c r="Q2273" s="75"/>
      <c r="R2273" s="79" t="s">
        <v>1875</v>
      </c>
      <c r="S2273" s="75">
        <v>50</v>
      </c>
      <c r="U2273" s="162" t="s">
        <v>20</v>
      </c>
      <c r="W2273" s="86"/>
      <c r="X2273" s="162" t="s">
        <v>2774</v>
      </c>
      <c r="AB2273" s="162" t="e">
        <f>UPPER(LEFT(A2273,3)&amp;YEAR(H2273)&amp;MONTH(H2273)&amp;DAY((H2273))&amp;LEFT(U2273,2)&amp;LEFT(V2273,2)&amp;LEFT(W2273,2))</f>
        <v>#VALUE!</v>
      </c>
      <c r="AC2273" s="162">
        <f>COUNTIF($AB$4:$AB$297,AB2273)</f>
        <v>72</v>
      </c>
      <c r="AD2273" s="162" t="str">
        <f>VLOOKUP(U2273,NIVEAUXADMIN!A:B,2,FALSE)</f>
        <v>HT07</v>
      </c>
      <c r="AE2273" s="162" t="e">
        <f>VLOOKUP(V2273,NIVEAUXADMIN!E:F,2,FALSE)</f>
        <v>#N/A</v>
      </c>
      <c r="AF2273" s="162" t="e">
        <f>VLOOKUP(W2273,NIVEAUXADMIN!I:J,2,FALSE)</f>
        <v>#N/A</v>
      </c>
      <c r="AG2273" s="162">
        <f>IF(SUMPRODUCT(($A$4:$A2273=A2273)*($V$4:$V2273=V2273))&gt;1,0,1)</f>
        <v>0</v>
      </c>
    </row>
    <row r="2274" spans="1:33" s="162" customFormat="1" ht="15" customHeight="1">
      <c r="A2274" s="162" t="s">
        <v>2615</v>
      </c>
      <c r="B2274" s="162" t="s">
        <v>2615</v>
      </c>
      <c r="C2274" s="162" t="s">
        <v>26</v>
      </c>
      <c r="E2274" s="162" t="s">
        <v>48</v>
      </c>
      <c r="F2274" s="162" t="s">
        <v>16</v>
      </c>
      <c r="G2274" s="162" t="s">
        <v>2922</v>
      </c>
      <c r="H2274" s="153" t="s">
        <v>1951</v>
      </c>
      <c r="I2274" s="84" t="s">
        <v>1049</v>
      </c>
      <c r="J2274" s="162" t="s">
        <v>1053</v>
      </c>
      <c r="K2274" s="162" t="s">
        <v>1048</v>
      </c>
      <c r="L2274" s="72"/>
      <c r="M2274" s="80" t="str">
        <f>IFERROR(VLOOKUP(K2274,REFERENCES!R:S,2,FALSE),"")</f>
        <v>Nombre</v>
      </c>
      <c r="N2274" s="154">
        <v>50</v>
      </c>
      <c r="O2274" s="75"/>
      <c r="P2274" s="75"/>
      <c r="Q2274" s="75"/>
      <c r="R2274" s="79" t="s">
        <v>1875</v>
      </c>
      <c r="S2274" s="75">
        <v>50</v>
      </c>
      <c r="U2274" s="162" t="s">
        <v>20</v>
      </c>
      <c r="W2274" s="86"/>
      <c r="X2274" s="162" t="s">
        <v>2774</v>
      </c>
      <c r="AB2274" s="162" t="e">
        <f>UPPER(LEFT(A2274,3)&amp;YEAR(H2274)&amp;MONTH(H2274)&amp;DAY((H2274))&amp;LEFT(U2274,2)&amp;LEFT(V2274,2)&amp;LEFT(W2274,2))</f>
        <v>#VALUE!</v>
      </c>
      <c r="AC2274" s="162">
        <f>COUNTIF($AB$4:$AB$297,AB2274)</f>
        <v>72</v>
      </c>
      <c r="AD2274" s="162" t="str">
        <f>VLOOKUP(U2274,NIVEAUXADMIN!A:B,2,FALSE)</f>
        <v>HT07</v>
      </c>
      <c r="AE2274" s="162" t="e">
        <f>VLOOKUP(V2274,NIVEAUXADMIN!E:F,2,FALSE)</f>
        <v>#N/A</v>
      </c>
      <c r="AF2274" s="162" t="e">
        <f>VLOOKUP(W2274,NIVEAUXADMIN!I:J,2,FALSE)</f>
        <v>#N/A</v>
      </c>
      <c r="AG2274" s="162">
        <f>IF(SUMPRODUCT(($A$4:$A2274=A2274)*($V$4:$V2274=V2274))&gt;1,0,1)</f>
        <v>0</v>
      </c>
    </row>
    <row r="2275" spans="1:33" s="162" customFormat="1" ht="15" customHeight="1">
      <c r="A2275" s="162" t="s">
        <v>1807</v>
      </c>
      <c r="B2275" s="162" t="s">
        <v>1807</v>
      </c>
      <c r="C2275" s="162" t="s">
        <v>26</v>
      </c>
      <c r="E2275" s="162" t="s">
        <v>1809</v>
      </c>
      <c r="F2275" s="162" t="s">
        <v>16</v>
      </c>
      <c r="G2275" s="162" t="str">
        <f>CHOOSE(MONTH(H2275), "Janvier", "Fevrier", "Mars", "Avril", "Mai", "Juin", "Juillet", "Aout", "Septembre", "Octobre", "Novembre", "Decembre")</f>
        <v>Octobre</v>
      </c>
      <c r="H2275" s="153">
        <v>42648</v>
      </c>
      <c r="I2275" s="84" t="s">
        <v>1051</v>
      </c>
      <c r="J2275" s="162" t="s">
        <v>1052</v>
      </c>
      <c r="K2275" s="162" t="s">
        <v>1065</v>
      </c>
      <c r="L2275" s="72" t="s">
        <v>1811</v>
      </c>
      <c r="M2275" s="80" t="str">
        <f>IFERROR(VLOOKUP(K2275,REFERENCES!R:S,2,FALSE),"")</f>
        <v>N/A</v>
      </c>
      <c r="N2275" s="154">
        <v>18</v>
      </c>
      <c r="O2275" s="75"/>
      <c r="P2275" s="75"/>
      <c r="Q2275" s="75"/>
      <c r="R2275" s="79" t="s">
        <v>1875</v>
      </c>
      <c r="S2275" s="75">
        <v>18</v>
      </c>
      <c r="T2275" s="162" t="s">
        <v>1040</v>
      </c>
      <c r="U2275" s="162" t="s">
        <v>183</v>
      </c>
      <c r="V2275" s="162" t="s">
        <v>219</v>
      </c>
      <c r="W2275" s="86" t="s">
        <v>1435</v>
      </c>
      <c r="Y2275" s="162" t="s">
        <v>1035</v>
      </c>
      <c r="Z2275" s="162" t="s">
        <v>1069</v>
      </c>
      <c r="AB2275" s="162" t="str">
        <f>UPPER(LEFT(A2275,3)&amp;YEAR(H2275)&amp;MONTH(H2275)&amp;DAY((H2275))&amp;LEFT(U2275,2)&amp;LEFT(V2275,2)&amp;LEFT(W2275,2))</f>
        <v>WOR2016105SUAN2È</v>
      </c>
      <c r="AC2275" s="162">
        <f>COUNTIF($AB$4:$AB$297,AB2275)</f>
        <v>0</v>
      </c>
      <c r="AD2275" s="162" t="str">
        <f>VLOOKUP(U2275,NIVEAUXADMIN!A:B,2,FALSE)</f>
        <v>HT02</v>
      </c>
      <c r="AE2275" s="162" t="str">
        <f>VLOOKUP(V2275,NIVEAUXADMIN!E:F,2,FALSE)</f>
        <v>HT02234</v>
      </c>
      <c r="AF2275" s="162" t="str">
        <f>VLOOKUP(W2275,NIVEAUXADMIN!I:J,2,FALSE)</f>
        <v>HT02234-02</v>
      </c>
      <c r="AG2275" s="162">
        <f>IF(SUMPRODUCT(($A$4:$A2275=A2275)*($V$4:$V2275=V2275))&gt;1,0,1)</f>
        <v>1</v>
      </c>
    </row>
    <row r="2276" spans="1:33" s="162" customFormat="1" ht="15" customHeight="1">
      <c r="A2276" s="162" t="s">
        <v>1807</v>
      </c>
      <c r="B2276" s="162" t="s">
        <v>1807</v>
      </c>
      <c r="C2276" s="162" t="s">
        <v>26</v>
      </c>
      <c r="E2276" s="162" t="s">
        <v>1809</v>
      </c>
      <c r="F2276" s="162" t="s">
        <v>16</v>
      </c>
      <c r="G2276" s="162" t="str">
        <f>CHOOSE(MONTH(H2276), "Janvier", "Fevrier", "Mars", "Avril", "Mai", "Juin", "Juillet", "Aout", "Septembre", "Octobre", "Novembre", "Decembre")</f>
        <v>Octobre</v>
      </c>
      <c r="H2276" s="153">
        <v>42648</v>
      </c>
      <c r="I2276" s="84" t="s">
        <v>1049</v>
      </c>
      <c r="J2276" s="162" t="s">
        <v>1053</v>
      </c>
      <c r="K2276" s="162" t="s">
        <v>1048</v>
      </c>
      <c r="L2276" s="72" t="s">
        <v>1812</v>
      </c>
      <c r="M2276" s="80" t="str">
        <f>IFERROR(VLOOKUP(K2276,REFERENCES!R:S,2,FALSE),"")</f>
        <v>Nombre</v>
      </c>
      <c r="N2276" s="154">
        <v>22</v>
      </c>
      <c r="O2276" s="75"/>
      <c r="P2276" s="75"/>
      <c r="Q2276" s="75"/>
      <c r="R2276" s="79" t="s">
        <v>1875</v>
      </c>
      <c r="S2276" s="75">
        <v>22</v>
      </c>
      <c r="T2276" s="162" t="s">
        <v>1040</v>
      </c>
      <c r="U2276" s="162" t="s">
        <v>183</v>
      </c>
      <c r="V2276" s="162" t="s">
        <v>219</v>
      </c>
      <c r="W2276" s="86" t="s">
        <v>1435</v>
      </c>
      <c r="Y2276" s="162" t="s">
        <v>1035</v>
      </c>
      <c r="Z2276" s="162" t="s">
        <v>1069</v>
      </c>
      <c r="AB2276" s="162" t="str">
        <f>UPPER(LEFT(A2276,3)&amp;YEAR(H2276)&amp;MONTH(H2276)&amp;DAY((H2276))&amp;LEFT(U2276,2)&amp;LEFT(V2276,2)&amp;LEFT(W2276,2))</f>
        <v>WOR2016105SUAN2È</v>
      </c>
      <c r="AC2276" s="162">
        <f>COUNTIF($AB$4:$AB$297,AB2276)</f>
        <v>0</v>
      </c>
      <c r="AD2276" s="162" t="str">
        <f>VLOOKUP(U2276,NIVEAUXADMIN!A:B,2,FALSE)</f>
        <v>HT02</v>
      </c>
      <c r="AE2276" s="162" t="str">
        <f>VLOOKUP(V2276,NIVEAUXADMIN!E:F,2,FALSE)</f>
        <v>HT02234</v>
      </c>
      <c r="AF2276" s="162" t="str">
        <f>VLOOKUP(W2276,NIVEAUXADMIN!I:J,2,FALSE)</f>
        <v>HT02234-02</v>
      </c>
      <c r="AG2276" s="162">
        <f>IF(SUMPRODUCT(($A$4:$A2276=A2276)*($V$4:$V2276=V2276))&gt;1,0,1)</f>
        <v>0</v>
      </c>
    </row>
    <row r="2277" spans="1:33" s="162" customFormat="1" ht="15" customHeight="1">
      <c r="A2277" s="162" t="s">
        <v>1807</v>
      </c>
      <c r="B2277" s="162" t="s">
        <v>1807</v>
      </c>
      <c r="C2277" s="162" t="s">
        <v>26</v>
      </c>
      <c r="E2277" s="162" t="s">
        <v>1809</v>
      </c>
      <c r="F2277" s="162" t="s">
        <v>16</v>
      </c>
      <c r="G2277" s="162" t="str">
        <f>CHOOSE(MONTH(H2277), "Janvier", "Fevrier", "Mars", "Avril", "Mai", "Juin", "Juillet", "Aout", "Septembre", "Octobre", "Novembre", "Decembre")</f>
        <v>Octobre</v>
      </c>
      <c r="H2277" s="153">
        <v>42648</v>
      </c>
      <c r="I2277" s="84" t="s">
        <v>1051</v>
      </c>
      <c r="J2277" s="162" t="s">
        <v>1052</v>
      </c>
      <c r="K2277" s="162" t="s">
        <v>1063</v>
      </c>
      <c r="L2277" s="72"/>
      <c r="M2277" s="80" t="str">
        <f>IFERROR(VLOOKUP(K2277,REFERENCES!R:S,2,FALSE),"")</f>
        <v>Nombre</v>
      </c>
      <c r="N2277" s="154">
        <v>34</v>
      </c>
      <c r="O2277" s="75"/>
      <c r="P2277" s="75"/>
      <c r="Q2277" s="75"/>
      <c r="R2277" s="79" t="s">
        <v>1875</v>
      </c>
      <c r="S2277" s="75">
        <v>34</v>
      </c>
      <c r="T2277" s="162" t="s">
        <v>1040</v>
      </c>
      <c r="U2277" s="162" t="s">
        <v>183</v>
      </c>
      <c r="V2277" s="162" t="s">
        <v>219</v>
      </c>
      <c r="W2277" s="86" t="s">
        <v>1435</v>
      </c>
      <c r="Y2277" s="162" t="s">
        <v>1035</v>
      </c>
      <c r="Z2277" s="162" t="s">
        <v>1069</v>
      </c>
      <c r="AB2277" s="162" t="str">
        <f>UPPER(LEFT(A2277,3)&amp;YEAR(H2277)&amp;MONTH(H2277)&amp;DAY((H2277))&amp;LEFT(U2277,2)&amp;LEFT(V2277,2)&amp;LEFT(W2277,2))</f>
        <v>WOR2016105SUAN2È</v>
      </c>
      <c r="AC2277" s="162">
        <f>COUNTIF($AB$4:$AB$297,AB2277)</f>
        <v>0</v>
      </c>
      <c r="AD2277" s="162" t="str">
        <f>VLOOKUP(U2277,NIVEAUXADMIN!A:B,2,FALSE)</f>
        <v>HT02</v>
      </c>
      <c r="AE2277" s="162" t="str">
        <f>VLOOKUP(V2277,NIVEAUXADMIN!E:F,2,FALSE)</f>
        <v>HT02234</v>
      </c>
      <c r="AF2277" s="162" t="str">
        <f>VLOOKUP(W2277,NIVEAUXADMIN!I:J,2,FALSE)</f>
        <v>HT02234-02</v>
      </c>
      <c r="AG2277" s="162">
        <f>IF(SUMPRODUCT(($A$4:$A2277=A2277)*($V$4:$V2277=V2277))&gt;1,0,1)</f>
        <v>0</v>
      </c>
    </row>
    <row r="2278" spans="1:33" s="162" customFormat="1" ht="15" customHeight="1">
      <c r="A2278" s="162" t="s">
        <v>1807</v>
      </c>
      <c r="B2278" s="162" t="s">
        <v>1807</v>
      </c>
      <c r="C2278" s="162" t="s">
        <v>26</v>
      </c>
      <c r="E2278" s="162" t="s">
        <v>1809</v>
      </c>
      <c r="F2278" s="162" t="s">
        <v>16</v>
      </c>
      <c r="G2278" s="162" t="str">
        <f>CHOOSE(MONTH(H2278), "Janvier", "Fevrier", "Mars", "Avril", "Mai", "Juin", "Juillet", "Aout", "Septembre", "Octobre", "Novembre", "Decembre")</f>
        <v>Octobre</v>
      </c>
      <c r="H2278" s="153">
        <v>42648</v>
      </c>
      <c r="I2278" s="84" t="s">
        <v>1051</v>
      </c>
      <c r="J2278" s="162" t="s">
        <v>1052</v>
      </c>
      <c r="K2278" s="162" t="s">
        <v>1062</v>
      </c>
      <c r="L2278" s="72" t="s">
        <v>1810</v>
      </c>
      <c r="M2278" s="80" t="str">
        <f>IFERROR(VLOOKUP(K2278,REFERENCES!R:S,2,FALSE),"")</f>
        <v>Nombre</v>
      </c>
      <c r="N2278" s="154">
        <v>26</v>
      </c>
      <c r="O2278" s="75"/>
      <c r="P2278" s="75"/>
      <c r="Q2278" s="75"/>
      <c r="R2278" s="79" t="s">
        <v>1875</v>
      </c>
      <c r="S2278" s="75">
        <v>26</v>
      </c>
      <c r="T2278" s="162" t="s">
        <v>1040</v>
      </c>
      <c r="U2278" s="162" t="s">
        <v>183</v>
      </c>
      <c r="V2278" s="162" t="s">
        <v>219</v>
      </c>
      <c r="W2278" s="86" t="s">
        <v>1435</v>
      </c>
      <c r="Y2278" s="162" t="s">
        <v>1035</v>
      </c>
      <c r="Z2278" s="162" t="s">
        <v>1069</v>
      </c>
      <c r="AB2278" s="162" t="str">
        <f>UPPER(LEFT(A2278,3)&amp;YEAR(H2278)&amp;MONTH(H2278)&amp;DAY((H2278))&amp;LEFT(U2278,2)&amp;LEFT(V2278,2)&amp;LEFT(W2278,2))</f>
        <v>WOR2016105SUAN2È</v>
      </c>
      <c r="AC2278" s="162">
        <f>COUNTIF($AB$4:$AB$297,AB2278)</f>
        <v>0</v>
      </c>
      <c r="AD2278" s="162" t="str">
        <f>VLOOKUP(U2278,NIVEAUXADMIN!A:B,2,FALSE)</f>
        <v>HT02</v>
      </c>
      <c r="AE2278" s="162" t="str">
        <f>VLOOKUP(V2278,NIVEAUXADMIN!E:F,2,FALSE)</f>
        <v>HT02234</v>
      </c>
      <c r="AF2278" s="162" t="str">
        <f>VLOOKUP(W2278,NIVEAUXADMIN!I:J,2,FALSE)</f>
        <v>HT02234-02</v>
      </c>
      <c r="AG2278" s="162">
        <f>IF(SUMPRODUCT(($A$4:$A2278=A2278)*($V$4:$V2278=V2278))&gt;1,0,1)</f>
        <v>0</v>
      </c>
    </row>
    <row r="2279" spans="1:33" s="162" customFormat="1" ht="15" customHeight="1">
      <c r="A2279" s="162" t="s">
        <v>1807</v>
      </c>
      <c r="B2279" s="162" t="s">
        <v>1807</v>
      </c>
      <c r="C2279" s="162" t="s">
        <v>26</v>
      </c>
      <c r="E2279" s="162" t="s">
        <v>1809</v>
      </c>
      <c r="F2279" s="162" t="s">
        <v>16</v>
      </c>
      <c r="G2279" s="162" t="str">
        <f>CHOOSE(MONTH(H2279), "Janvier", "Fevrier", "Mars", "Avril", "Mai", "Juin", "Juillet", "Aout", "Septembre", "Octobre", "Novembre", "Decembre")</f>
        <v>Octobre</v>
      </c>
      <c r="H2279" s="153">
        <v>42649</v>
      </c>
      <c r="I2279" s="84" t="s">
        <v>1051</v>
      </c>
      <c r="J2279" s="162" t="s">
        <v>1052</v>
      </c>
      <c r="K2279" s="162" t="s">
        <v>1065</v>
      </c>
      <c r="L2279" s="72" t="s">
        <v>1811</v>
      </c>
      <c r="M2279" s="80" t="str">
        <f>IFERROR(VLOOKUP(K2279,REFERENCES!R:S,2,FALSE),"")</f>
        <v>N/A</v>
      </c>
      <c r="N2279" s="154">
        <v>15</v>
      </c>
      <c r="O2279" s="75"/>
      <c r="P2279" s="75"/>
      <c r="Q2279" s="75"/>
      <c r="R2279" s="79" t="s">
        <v>1875</v>
      </c>
      <c r="S2279" s="75">
        <v>15</v>
      </c>
      <c r="T2279" s="162" t="s">
        <v>1040</v>
      </c>
      <c r="U2279" s="162" t="s">
        <v>183</v>
      </c>
      <c r="V2279" s="162" t="s">
        <v>580</v>
      </c>
      <c r="W2279" s="86" t="s">
        <v>1605</v>
      </c>
      <c r="Y2279" s="162" t="s">
        <v>1036</v>
      </c>
      <c r="Z2279" s="162" t="s">
        <v>1069</v>
      </c>
      <c r="AB2279" s="162" t="str">
        <f>UPPER(LEFT(A2279,3)&amp;YEAR(H2279)&amp;MONTH(H2279)&amp;DAY((H2279))&amp;LEFT(U2279,2)&amp;LEFT(V2279,2)&amp;LEFT(W2279,2))</f>
        <v>WOR2016106SUTH3È</v>
      </c>
      <c r="AC2279" s="162">
        <f>COUNTIF($AB$4:$AB$297,AB2279)</f>
        <v>0</v>
      </c>
      <c r="AD2279" s="162" t="str">
        <f>VLOOKUP(U2279,NIVEAUXADMIN!A:B,2,FALSE)</f>
        <v>HT02</v>
      </c>
      <c r="AE2279" s="162" t="str">
        <f>VLOOKUP(V2279,NIVEAUXADMIN!E:F,2,FALSE)</f>
        <v>HT02233</v>
      </c>
      <c r="AF2279" s="162" t="str">
        <f>VLOOKUP(W2279,NIVEAUXADMIN!I:J,2,FALSE)</f>
        <v>HT02233-01</v>
      </c>
      <c r="AG2279" s="162">
        <f>IF(SUMPRODUCT(($A$4:$A2279=A2279)*($V$4:$V2279=V2279))&gt;1,0,1)</f>
        <v>1</v>
      </c>
    </row>
    <row r="2280" spans="1:33" s="162" customFormat="1" ht="15" customHeight="1">
      <c r="A2280" s="162" t="s">
        <v>1807</v>
      </c>
      <c r="B2280" s="162" t="s">
        <v>1807</v>
      </c>
      <c r="C2280" s="162" t="s">
        <v>26</v>
      </c>
      <c r="E2280" s="162" t="s">
        <v>1809</v>
      </c>
      <c r="F2280" s="162" t="s">
        <v>16</v>
      </c>
      <c r="G2280" s="162" t="str">
        <f>CHOOSE(MONTH(H2280), "Janvier", "Fevrier", "Mars", "Avril", "Mai", "Juin", "Juillet", "Aout", "Septembre", "Octobre", "Novembre", "Decembre")</f>
        <v>Octobre</v>
      </c>
      <c r="H2280" s="153">
        <v>42649</v>
      </c>
      <c r="I2280" s="84" t="s">
        <v>1051</v>
      </c>
      <c r="J2280" s="162" t="s">
        <v>1052</v>
      </c>
      <c r="K2280" s="162" t="s">
        <v>1054</v>
      </c>
      <c r="L2280" s="72" t="s">
        <v>1812</v>
      </c>
      <c r="M2280" s="80" t="str">
        <f>IFERROR(VLOOKUP(K2280,REFERENCES!R:S,2,FALSE),"")</f>
        <v>Nombre</v>
      </c>
      <c r="N2280" s="154">
        <v>26</v>
      </c>
      <c r="O2280" s="75"/>
      <c r="P2280" s="75"/>
      <c r="Q2280" s="75"/>
      <c r="R2280" s="79" t="s">
        <v>1875</v>
      </c>
      <c r="S2280" s="75">
        <v>26</v>
      </c>
      <c r="T2280" s="162" t="s">
        <v>1040</v>
      </c>
      <c r="U2280" s="162" t="s">
        <v>183</v>
      </c>
      <c r="V2280" s="162" t="s">
        <v>580</v>
      </c>
      <c r="W2280" s="86" t="s">
        <v>1605</v>
      </c>
      <c r="Y2280" s="162" t="s">
        <v>1036</v>
      </c>
      <c r="Z2280" s="162" t="s">
        <v>1069</v>
      </c>
      <c r="AB2280" s="162" t="str">
        <f>UPPER(LEFT(A2280,3)&amp;YEAR(H2280)&amp;MONTH(H2280)&amp;DAY((H2280))&amp;LEFT(U2280,2)&amp;LEFT(V2280,2)&amp;LEFT(W2280,2))</f>
        <v>WOR2016106SUTH3È</v>
      </c>
      <c r="AC2280" s="162">
        <f>COUNTIF($AB$4:$AB$297,AB2280)</f>
        <v>0</v>
      </c>
      <c r="AD2280" s="162" t="str">
        <f>VLOOKUP(U2280,NIVEAUXADMIN!A:B,2,FALSE)</f>
        <v>HT02</v>
      </c>
      <c r="AE2280" s="162" t="str">
        <f>VLOOKUP(V2280,NIVEAUXADMIN!E:F,2,FALSE)</f>
        <v>HT02233</v>
      </c>
      <c r="AF2280" s="162" t="str">
        <f>VLOOKUP(W2280,NIVEAUXADMIN!I:J,2,FALSE)</f>
        <v>HT02233-01</v>
      </c>
      <c r="AG2280" s="162">
        <f>IF(SUMPRODUCT(($A$4:$A2280=A2280)*($V$4:$V2280=V2280))&gt;1,0,1)</f>
        <v>0</v>
      </c>
    </row>
    <row r="2281" spans="1:33" s="162" customFormat="1" ht="15" customHeight="1">
      <c r="A2281" s="162" t="s">
        <v>1807</v>
      </c>
      <c r="B2281" s="162" t="s">
        <v>1807</v>
      </c>
      <c r="C2281" s="162" t="s">
        <v>26</v>
      </c>
      <c r="E2281" s="162" t="s">
        <v>1809</v>
      </c>
      <c r="F2281" s="162" t="s">
        <v>16</v>
      </c>
      <c r="G2281" s="162" t="str">
        <f>CHOOSE(MONTH(H2281), "Janvier", "Fevrier", "Mars", "Avril", "Mai", "Juin", "Juillet", "Aout", "Septembre", "Octobre", "Novembre", "Decembre")</f>
        <v>Octobre</v>
      </c>
      <c r="H2281" s="153">
        <v>42649</v>
      </c>
      <c r="I2281" s="84" t="s">
        <v>1051</v>
      </c>
      <c r="J2281" s="162" t="s">
        <v>1052</v>
      </c>
      <c r="K2281" s="162" t="s">
        <v>1063</v>
      </c>
      <c r="L2281" s="72"/>
      <c r="M2281" s="80" t="str">
        <f>IFERROR(VLOOKUP(K2281,REFERENCES!R:S,2,FALSE),"")</f>
        <v>Nombre</v>
      </c>
      <c r="N2281" s="154">
        <v>40</v>
      </c>
      <c r="O2281" s="75"/>
      <c r="P2281" s="75"/>
      <c r="Q2281" s="75"/>
      <c r="R2281" s="79" t="s">
        <v>1875</v>
      </c>
      <c r="S2281" s="75">
        <v>40</v>
      </c>
      <c r="T2281" s="162" t="s">
        <v>1040</v>
      </c>
      <c r="U2281" s="162" t="s">
        <v>183</v>
      </c>
      <c r="V2281" s="162" t="s">
        <v>580</v>
      </c>
      <c r="W2281" s="86" t="s">
        <v>1605</v>
      </c>
      <c r="Y2281" s="162" t="s">
        <v>1036</v>
      </c>
      <c r="Z2281" s="162" t="s">
        <v>1069</v>
      </c>
      <c r="AB2281" s="162" t="str">
        <f>UPPER(LEFT(A2281,3)&amp;YEAR(H2281)&amp;MONTH(H2281)&amp;DAY((H2281))&amp;LEFT(U2281,2)&amp;LEFT(V2281,2)&amp;LEFT(W2281,2))</f>
        <v>WOR2016106SUTH3È</v>
      </c>
      <c r="AC2281" s="162">
        <f>COUNTIF($AB$4:$AB$297,AB2281)</f>
        <v>0</v>
      </c>
      <c r="AD2281" s="162" t="str">
        <f>VLOOKUP(U2281,NIVEAUXADMIN!A:B,2,FALSE)</f>
        <v>HT02</v>
      </c>
      <c r="AE2281" s="162" t="str">
        <f>VLOOKUP(V2281,NIVEAUXADMIN!E:F,2,FALSE)</f>
        <v>HT02233</v>
      </c>
      <c r="AF2281" s="162" t="str">
        <f>VLOOKUP(W2281,NIVEAUXADMIN!I:J,2,FALSE)</f>
        <v>HT02233-01</v>
      </c>
      <c r="AG2281" s="162">
        <f>IF(SUMPRODUCT(($A$4:$A2281=A2281)*($V$4:$V2281=V2281))&gt;1,0,1)</f>
        <v>0</v>
      </c>
    </row>
    <row r="2282" spans="1:33" s="162" customFormat="1" ht="15" customHeight="1">
      <c r="A2282" s="162" t="s">
        <v>1807</v>
      </c>
      <c r="B2282" s="162" t="s">
        <v>1807</v>
      </c>
      <c r="C2282" s="162" t="s">
        <v>26</v>
      </c>
      <c r="E2282" s="162" t="s">
        <v>1809</v>
      </c>
      <c r="F2282" s="162" t="s">
        <v>16</v>
      </c>
      <c r="G2282" s="162" t="str">
        <f>CHOOSE(MONTH(H2282), "Janvier", "Fevrier", "Mars", "Avril", "Mai", "Juin", "Juillet", "Aout", "Septembre", "Octobre", "Novembre", "Decembre")</f>
        <v>Octobre</v>
      </c>
      <c r="H2282" s="153">
        <v>42649</v>
      </c>
      <c r="I2282" s="84" t="s">
        <v>1051</v>
      </c>
      <c r="J2282" s="162" t="s">
        <v>1052</v>
      </c>
      <c r="K2282" s="162" t="s">
        <v>1062</v>
      </c>
      <c r="L2282" s="72" t="s">
        <v>1813</v>
      </c>
      <c r="M2282" s="80" t="str">
        <f>IFERROR(VLOOKUP(K2282,REFERENCES!R:S,2,FALSE),"")</f>
        <v>Nombre</v>
      </c>
      <c r="N2282" s="154">
        <v>50</v>
      </c>
      <c r="O2282" s="75"/>
      <c r="P2282" s="75"/>
      <c r="Q2282" s="75"/>
      <c r="R2282" s="79" t="s">
        <v>1875</v>
      </c>
      <c r="S2282" s="75">
        <v>50</v>
      </c>
      <c r="T2282" s="162" t="s">
        <v>1040</v>
      </c>
      <c r="U2282" s="162" t="s">
        <v>183</v>
      </c>
      <c r="V2282" s="162" t="s">
        <v>580</v>
      </c>
      <c r="W2282" s="86" t="s">
        <v>1605</v>
      </c>
      <c r="Y2282" s="162" t="s">
        <v>1036</v>
      </c>
      <c r="Z2282" s="162" t="s">
        <v>1069</v>
      </c>
      <c r="AB2282" s="162" t="str">
        <f>UPPER(LEFT(A2282,3)&amp;YEAR(H2282)&amp;MONTH(H2282)&amp;DAY((H2282))&amp;LEFT(U2282,2)&amp;LEFT(V2282,2)&amp;LEFT(W2282,2))</f>
        <v>WOR2016106SUTH3È</v>
      </c>
      <c r="AC2282" s="162">
        <f>COUNTIF($AB$4:$AB$297,AB2282)</f>
        <v>0</v>
      </c>
      <c r="AD2282" s="162" t="str">
        <f>VLOOKUP(U2282,NIVEAUXADMIN!A:B,2,FALSE)</f>
        <v>HT02</v>
      </c>
      <c r="AE2282" s="162" t="str">
        <f>VLOOKUP(V2282,NIVEAUXADMIN!E:F,2,FALSE)</f>
        <v>HT02233</v>
      </c>
      <c r="AF2282" s="162" t="str">
        <f>VLOOKUP(W2282,NIVEAUXADMIN!I:J,2,FALSE)</f>
        <v>HT02233-01</v>
      </c>
      <c r="AG2282" s="162">
        <f>IF(SUMPRODUCT(($A$4:$A2282=A2282)*($V$4:$V2282=V2282))&gt;1,0,1)</f>
        <v>0</v>
      </c>
    </row>
    <row r="2283" spans="1:33" s="162" customFormat="1" ht="15" customHeight="1">
      <c r="A2283" s="162" t="s">
        <v>1807</v>
      </c>
      <c r="B2283" s="162" t="s">
        <v>1807</v>
      </c>
      <c r="C2283" s="162" t="s">
        <v>26</v>
      </c>
      <c r="E2283" s="162" t="s">
        <v>1809</v>
      </c>
      <c r="F2283" s="162" t="s">
        <v>16</v>
      </c>
      <c r="G2283" s="162" t="str">
        <f>CHOOSE(MONTH(H2283), "Janvier", "Fevrier", "Mars", "Avril", "Mai", "Juin", "Juillet", "Aout", "Septembre", "Octobre", "Novembre", "Decembre")</f>
        <v>Novembre</v>
      </c>
      <c r="H2283" s="153">
        <v>42699</v>
      </c>
      <c r="I2283" s="84" t="s">
        <v>1049</v>
      </c>
      <c r="J2283" s="162" t="s">
        <v>1083</v>
      </c>
      <c r="K2283" s="162" t="s">
        <v>1025</v>
      </c>
      <c r="L2283" s="72" t="s">
        <v>1022</v>
      </c>
      <c r="M2283" s="80" t="str">
        <f>IFERROR(VLOOKUP(K2283,REFERENCES!R:S,2,FALSE),"")</f>
        <v>Valeur en HTG</v>
      </c>
      <c r="N2283" s="154">
        <v>61</v>
      </c>
      <c r="O2283" s="75"/>
      <c r="P2283" s="75"/>
      <c r="Q2283" s="75"/>
      <c r="R2283" s="79" t="s">
        <v>1875</v>
      </c>
      <c r="S2283" s="75">
        <v>61</v>
      </c>
      <c r="T2283" s="162" t="s">
        <v>1040</v>
      </c>
      <c r="U2283" s="162" t="s">
        <v>183</v>
      </c>
      <c r="V2283" s="162" t="s">
        <v>219</v>
      </c>
      <c r="W2283" s="86" t="s">
        <v>1435</v>
      </c>
      <c r="Y2283" s="162" t="s">
        <v>1035</v>
      </c>
      <c r="Z2283" s="162" t="s">
        <v>1069</v>
      </c>
      <c r="AB2283" s="162" t="str">
        <f>UPPER(LEFT(A2283,3)&amp;YEAR(H2283)&amp;MONTH(H2283)&amp;DAY((H2283))&amp;LEFT(U2283,2)&amp;LEFT(V2283,2)&amp;LEFT(W2283,2))</f>
        <v>WOR20161125SUAN2È</v>
      </c>
      <c r="AC2283" s="162">
        <f>COUNTIF($AB$4:$AB$297,AB2283)</f>
        <v>0</v>
      </c>
      <c r="AD2283" s="162" t="str">
        <f>VLOOKUP(U2283,NIVEAUXADMIN!A:B,2,FALSE)</f>
        <v>HT02</v>
      </c>
      <c r="AE2283" s="162" t="str">
        <f>VLOOKUP(V2283,NIVEAUXADMIN!E:F,2,FALSE)</f>
        <v>HT02234</v>
      </c>
      <c r="AF2283" s="162" t="str">
        <f>VLOOKUP(W2283,NIVEAUXADMIN!I:J,2,FALSE)</f>
        <v>HT02234-02</v>
      </c>
      <c r="AG2283" s="162">
        <f>IF(SUMPRODUCT(($A$4:$A2283=A2283)*($V$4:$V2283=V2283))&gt;1,0,1)</f>
        <v>0</v>
      </c>
    </row>
    <row r="2284" spans="1:33" s="162" customFormat="1" ht="15" customHeight="1">
      <c r="A2284" s="162" t="s">
        <v>1807</v>
      </c>
      <c r="B2284" s="162" t="s">
        <v>1807</v>
      </c>
      <c r="C2284" s="162" t="s">
        <v>26</v>
      </c>
      <c r="E2284" s="162" t="s">
        <v>1809</v>
      </c>
      <c r="F2284" s="162" t="s">
        <v>16</v>
      </c>
      <c r="G2284" s="162" t="str">
        <f>CHOOSE(MONTH(H2284), "Janvier", "Fevrier", "Mars", "Avril", "Mai", "Juin", "Juillet", "Aout", "Septembre", "Octobre", "Novembre", "Decembre")</f>
        <v>Novembre</v>
      </c>
      <c r="H2284" s="153">
        <v>42699</v>
      </c>
      <c r="I2284" s="84" t="s">
        <v>1049</v>
      </c>
      <c r="J2284" s="162" t="s">
        <v>1083</v>
      </c>
      <c r="K2284" s="162" t="s">
        <v>1025</v>
      </c>
      <c r="L2284" s="72" t="s">
        <v>1022</v>
      </c>
      <c r="M2284" s="80" t="str">
        <f>IFERROR(VLOOKUP(K2284,REFERENCES!R:S,2,FALSE),"")</f>
        <v>Valeur en HTG</v>
      </c>
      <c r="N2284" s="154">
        <v>84</v>
      </c>
      <c r="O2284" s="75"/>
      <c r="P2284" s="75"/>
      <c r="Q2284" s="75"/>
      <c r="R2284" s="79" t="s">
        <v>1875</v>
      </c>
      <c r="S2284" s="75">
        <v>84</v>
      </c>
      <c r="T2284" s="162" t="s">
        <v>1040</v>
      </c>
      <c r="U2284" s="162" t="s">
        <v>183</v>
      </c>
      <c r="V2284" s="162" t="s">
        <v>580</v>
      </c>
      <c r="W2284" s="86" t="s">
        <v>1605</v>
      </c>
      <c r="Y2284" s="162" t="s">
        <v>1037</v>
      </c>
      <c r="Z2284" s="162" t="s">
        <v>1069</v>
      </c>
      <c r="AB2284" s="162" t="str">
        <f>UPPER(LEFT(A2284,3)&amp;YEAR(H2284)&amp;MONTH(H2284)&amp;DAY((H2284))&amp;LEFT(U2284,2)&amp;LEFT(V2284,2)&amp;LEFT(W2284,2))</f>
        <v>WOR20161125SUTH3È</v>
      </c>
      <c r="AC2284" s="162">
        <f>COUNTIF($AB$4:$AB$297,AB2284)</f>
        <v>0</v>
      </c>
      <c r="AD2284" s="162" t="str">
        <f>VLOOKUP(U2284,NIVEAUXADMIN!A:B,2,FALSE)</f>
        <v>HT02</v>
      </c>
      <c r="AE2284" s="162" t="str">
        <f>VLOOKUP(V2284,NIVEAUXADMIN!E:F,2,FALSE)</f>
        <v>HT02233</v>
      </c>
      <c r="AF2284" s="162" t="str">
        <f>VLOOKUP(W2284,NIVEAUXADMIN!I:J,2,FALSE)</f>
        <v>HT02233-01</v>
      </c>
      <c r="AG2284" s="162">
        <f>IF(SUMPRODUCT(($A$4:$A2284=A2284)*($V$4:$V2284=V2284))&gt;1,0,1)</f>
        <v>0</v>
      </c>
    </row>
    <row r="2285" spans="1:33" s="162" customFormat="1" ht="15" customHeight="1">
      <c r="A2285" s="162" t="s">
        <v>1807</v>
      </c>
      <c r="B2285" s="162" t="s">
        <v>1807</v>
      </c>
      <c r="C2285" s="162" t="s">
        <v>26</v>
      </c>
      <c r="E2285" s="162" t="s">
        <v>1809</v>
      </c>
      <c r="F2285" s="162" t="s">
        <v>16</v>
      </c>
      <c r="G2285" s="162" t="str">
        <f>CHOOSE(MONTH(H2285), "Janvier", "Fevrier", "Mars", "Avril", "Mai", "Juin", "Juillet", "Aout", "Septembre", "Octobre", "Novembre", "Decembre")</f>
        <v>Novembre</v>
      </c>
      <c r="H2285" s="153">
        <v>42700</v>
      </c>
      <c r="I2285" s="84" t="s">
        <v>1049</v>
      </c>
      <c r="J2285" s="162" t="s">
        <v>1083</v>
      </c>
      <c r="K2285" s="162" t="s">
        <v>1025</v>
      </c>
      <c r="L2285" s="72" t="s">
        <v>1022</v>
      </c>
      <c r="M2285" s="80" t="str">
        <f>IFERROR(VLOOKUP(K2285,REFERENCES!R:S,2,FALSE),"")</f>
        <v>Valeur en HTG</v>
      </c>
      <c r="N2285" s="154">
        <v>77</v>
      </c>
      <c r="O2285" s="75"/>
      <c r="P2285" s="75"/>
      <c r="Q2285" s="75"/>
      <c r="R2285" s="79" t="s">
        <v>1875</v>
      </c>
      <c r="S2285" s="75">
        <v>77</v>
      </c>
      <c r="T2285" s="162" t="s">
        <v>1040</v>
      </c>
      <c r="U2285" s="162" t="s">
        <v>183</v>
      </c>
      <c r="V2285" s="162" t="s">
        <v>425</v>
      </c>
      <c r="W2285" s="86" t="s">
        <v>1770</v>
      </c>
      <c r="Y2285" s="162" t="s">
        <v>1035</v>
      </c>
      <c r="Z2285" s="162" t="s">
        <v>1069</v>
      </c>
      <c r="AB2285" s="162" t="str">
        <f>UPPER(LEFT(A2285,3)&amp;YEAR(H2285)&amp;MONTH(H2285)&amp;DAY((H2285))&amp;LEFT(U2285,2)&amp;LEFT(V2285,2)&amp;LEFT(W2285,2))</f>
        <v>WOR20161126SUBE7È</v>
      </c>
      <c r="AC2285" s="162">
        <f>COUNTIF($AB$4:$AB$297,AB2285)</f>
        <v>0</v>
      </c>
      <c r="AD2285" s="162" t="str">
        <f>VLOOKUP(U2285,NIVEAUXADMIN!A:B,2,FALSE)</f>
        <v>HT02</v>
      </c>
      <c r="AE2285" s="162" t="str">
        <f>VLOOKUP(V2285,NIVEAUXADMIN!E:F,2,FALSE)</f>
        <v>HT02231</v>
      </c>
      <c r="AF2285" s="162" t="str">
        <f>VLOOKUP(W2285,NIVEAUXADMIN!I:J,2,FALSE)</f>
        <v>HT02231-07</v>
      </c>
      <c r="AG2285" s="162">
        <f>IF(SUMPRODUCT(($A$4:$A2285=A2285)*($V$4:$V2285=V2285))&gt;1,0,1)</f>
        <v>1</v>
      </c>
    </row>
    <row r="2286" spans="1:33" s="162" customFormat="1" ht="15" customHeight="1">
      <c r="A2286" s="162" t="s">
        <v>1807</v>
      </c>
      <c r="B2286" s="162" t="s">
        <v>1807</v>
      </c>
      <c r="C2286" s="162" t="s">
        <v>26</v>
      </c>
      <c r="E2286" s="162" t="s">
        <v>1809</v>
      </c>
      <c r="F2286" s="162" t="s">
        <v>16</v>
      </c>
      <c r="G2286" s="162" t="str">
        <f>CHOOSE(MONTH(H2286), "Janvier", "Fevrier", "Mars", "Avril", "Mai", "Juin", "Juillet", "Aout", "Septembre", "Octobre", "Novembre", "Decembre")</f>
        <v>Decembre</v>
      </c>
      <c r="H2286" s="153">
        <v>42705</v>
      </c>
      <c r="I2286" s="84" t="s">
        <v>1049</v>
      </c>
      <c r="J2286" s="162" t="s">
        <v>1083</v>
      </c>
      <c r="K2286" s="162" t="s">
        <v>1025</v>
      </c>
      <c r="L2286" s="72" t="s">
        <v>1022</v>
      </c>
      <c r="M2286" s="80" t="str">
        <f>IFERROR(VLOOKUP(K2286,REFERENCES!R:S,2,FALSE),"")</f>
        <v>Valeur en HTG</v>
      </c>
      <c r="N2286" s="154">
        <v>44</v>
      </c>
      <c r="O2286" s="75"/>
      <c r="P2286" s="75"/>
      <c r="Q2286" s="75"/>
      <c r="R2286" s="79" t="s">
        <v>1875</v>
      </c>
      <c r="S2286" s="75">
        <v>44</v>
      </c>
      <c r="T2286" s="162" t="s">
        <v>1040</v>
      </c>
      <c r="U2286" s="162" t="s">
        <v>183</v>
      </c>
      <c r="V2286" s="162" t="s">
        <v>563</v>
      </c>
      <c r="W2286" s="86" t="s">
        <v>1469</v>
      </c>
      <c r="Y2286" s="162" t="s">
        <v>1035</v>
      </c>
      <c r="Z2286" s="162" t="s">
        <v>1069</v>
      </c>
      <c r="AB2286" s="162" t="str">
        <f>UPPER(LEFT(A2286,3)&amp;YEAR(H2286)&amp;MONTH(H2286)&amp;DAY((H2286))&amp;LEFT(U2286,2)&amp;LEFT(V2286,2)&amp;LEFT(W2286,2))</f>
        <v>WOR2016121SUCA2È</v>
      </c>
      <c r="AC2286" s="162">
        <f>COUNTIF($AB$4:$AB$297,AB2286)</f>
        <v>0</v>
      </c>
      <c r="AD2286" s="162" t="str">
        <f>VLOOKUP(U2286,NIVEAUXADMIN!A:B,2,FALSE)</f>
        <v>HT02</v>
      </c>
      <c r="AE2286" s="162" t="str">
        <f>VLOOKUP(V2286,NIVEAUXADMIN!E:F,2,FALSE)</f>
        <v>HT02213</v>
      </c>
      <c r="AF2286" s="162" t="str">
        <f>VLOOKUP(W2286,NIVEAUXADMIN!I:J,2,FALSE)</f>
        <v>HT02213-02</v>
      </c>
      <c r="AG2286" s="162">
        <f>IF(SUMPRODUCT(($A$4:$A2286=A2286)*($V$4:$V2286=V2286))&gt;1,0,1)</f>
        <v>1</v>
      </c>
    </row>
    <row r="2287" spans="1:33" s="162" customFormat="1" ht="15" customHeight="1">
      <c r="A2287" s="162" t="s">
        <v>1807</v>
      </c>
      <c r="B2287" s="162" t="s">
        <v>1807</v>
      </c>
      <c r="C2287" s="162" t="s">
        <v>26</v>
      </c>
      <c r="E2287" s="162" t="s">
        <v>1809</v>
      </c>
      <c r="F2287" s="162" t="s">
        <v>16</v>
      </c>
      <c r="G2287" s="162" t="str">
        <f>CHOOSE(MONTH(H2287), "Janvier", "Fevrier", "Mars", "Avril", "Mai", "Juin", "Juillet", "Aout", "Septembre", "Octobre", "Novembre", "Decembre")</f>
        <v>Decembre</v>
      </c>
      <c r="H2287" s="153">
        <v>42705</v>
      </c>
      <c r="I2287" s="84" t="s">
        <v>1049</v>
      </c>
      <c r="J2287" s="162" t="s">
        <v>1083</v>
      </c>
      <c r="K2287" s="162" t="s">
        <v>1025</v>
      </c>
      <c r="L2287" s="72" t="s">
        <v>1022</v>
      </c>
      <c r="M2287" s="80" t="str">
        <f>IFERROR(VLOOKUP(K2287,REFERENCES!R:S,2,FALSE),"")</f>
        <v>Valeur en HTG</v>
      </c>
      <c r="N2287" s="154">
        <v>50</v>
      </c>
      <c r="O2287" s="75"/>
      <c r="P2287" s="75"/>
      <c r="Q2287" s="75"/>
      <c r="R2287" s="79" t="s">
        <v>1875</v>
      </c>
      <c r="S2287" s="75">
        <v>50</v>
      </c>
      <c r="T2287" s="162" t="s">
        <v>1040</v>
      </c>
      <c r="U2287" s="162" t="s">
        <v>183</v>
      </c>
      <c r="V2287" s="162" t="s">
        <v>572</v>
      </c>
      <c r="W2287" s="86" t="s">
        <v>1702</v>
      </c>
      <c r="Y2287" s="162" t="s">
        <v>1035</v>
      </c>
      <c r="Z2287" s="162" t="s">
        <v>1069</v>
      </c>
      <c r="AB2287" s="162" t="str">
        <f>UPPER(LEFT(A2287,3)&amp;YEAR(H2287)&amp;MONTH(H2287)&amp;DAY((H2287))&amp;LEFT(U2287,2)&amp;LEFT(V2287,2)&amp;LEFT(W2287,2))</f>
        <v>WOR2016121SUJA5È</v>
      </c>
      <c r="AC2287" s="162">
        <f>COUNTIF($AB$4:$AB$297,AB2287)</f>
        <v>0</v>
      </c>
      <c r="AD2287" s="162" t="str">
        <f>VLOOKUP(U2287,NIVEAUXADMIN!A:B,2,FALSE)</f>
        <v>HT02</v>
      </c>
      <c r="AE2287" s="162" t="str">
        <f>VLOOKUP(V2287,NIVEAUXADMIN!E:F,2,FALSE)</f>
        <v>HT02211</v>
      </c>
      <c r="AF2287" s="162" t="str">
        <f>VLOOKUP(W2287,NIVEAUXADMIN!I:J,2,FALSE)</f>
        <v>HT02211-05</v>
      </c>
      <c r="AG2287" s="162">
        <f>IF(SUMPRODUCT(($A$4:$A2287=A2287)*($V$4:$V2287=V2287))&gt;1,0,1)</f>
        <v>1</v>
      </c>
    </row>
    <row r="2288" spans="1:33" s="162" customFormat="1" ht="15" customHeight="1">
      <c r="A2288" s="162" t="s">
        <v>1807</v>
      </c>
      <c r="B2288" s="162" t="s">
        <v>1807</v>
      </c>
      <c r="C2288" s="162" t="s">
        <v>26</v>
      </c>
      <c r="E2288" s="162" t="s">
        <v>1809</v>
      </c>
      <c r="F2288" s="162" t="s">
        <v>16</v>
      </c>
      <c r="G2288" s="162" t="str">
        <f>CHOOSE(MONTH(H2288), "Janvier", "Fevrier", "Mars", "Avril", "Mai", "Juin", "Juillet", "Aout", "Septembre", "Octobre", "Novembre", "Decembre")</f>
        <v>Decembre</v>
      </c>
      <c r="H2288" s="153">
        <v>42705</v>
      </c>
      <c r="I2288" s="84" t="s">
        <v>1049</v>
      </c>
      <c r="J2288" s="162" t="s">
        <v>1083</v>
      </c>
      <c r="K2288" s="162" t="s">
        <v>1025</v>
      </c>
      <c r="L2288" s="72" t="s">
        <v>1022</v>
      </c>
      <c r="M2288" s="80" t="str">
        <f>IFERROR(VLOOKUP(K2288,REFERENCES!R:S,2,FALSE),"")</f>
        <v>Valeur en HTG</v>
      </c>
      <c r="N2288" s="154">
        <v>34</v>
      </c>
      <c r="O2288" s="75"/>
      <c r="P2288" s="75"/>
      <c r="Q2288" s="75"/>
      <c r="R2288" s="79" t="s">
        <v>1875</v>
      </c>
      <c r="S2288" s="75">
        <v>34</v>
      </c>
      <c r="T2288" s="162" t="s">
        <v>1040</v>
      </c>
      <c r="U2288" s="162" t="s">
        <v>183</v>
      </c>
      <c r="V2288" s="162" t="s">
        <v>577</v>
      </c>
      <c r="W2288" s="86" t="s">
        <v>1582</v>
      </c>
      <c r="Y2288" s="162" t="s">
        <v>1035</v>
      </c>
      <c r="Z2288" s="162" t="s">
        <v>1069</v>
      </c>
      <c r="AB2288" s="162" t="str">
        <f>UPPER(LEFT(A2288,3)&amp;YEAR(H2288)&amp;MONTH(H2288)&amp;DAY((H2288))&amp;LEFT(U2288,2)&amp;LEFT(V2288,2)&amp;LEFT(W2288,2))</f>
        <v>WOR2016121SUMA3È</v>
      </c>
      <c r="AC2288" s="162">
        <f>COUNTIF($AB$4:$AB$297,AB2288)</f>
        <v>0</v>
      </c>
      <c r="AD2288" s="162" t="str">
        <f>VLOOKUP(U2288,NIVEAUXADMIN!A:B,2,FALSE)</f>
        <v>HT02</v>
      </c>
      <c r="AE2288" s="162" t="str">
        <f>VLOOKUP(V2288,NIVEAUXADMIN!E:F,2,FALSE)</f>
        <v>HT02212</v>
      </c>
      <c r="AF2288" s="162" t="str">
        <f>VLOOKUP(W2288,NIVEAUXADMIN!I:J,2,FALSE)</f>
        <v>HT02212-03</v>
      </c>
      <c r="AG2288" s="162">
        <f>IF(SUMPRODUCT(($A$4:$A2288=A2288)*($V$4:$V2288=V2288))&gt;1,0,1)</f>
        <v>1</v>
      </c>
    </row>
    <row r="2289" spans="1:33" s="162" customFormat="1" ht="15" customHeight="1">
      <c r="A2289" s="162" t="s">
        <v>1807</v>
      </c>
      <c r="B2289" s="162" t="s">
        <v>1807</v>
      </c>
      <c r="C2289" s="162" t="s">
        <v>26</v>
      </c>
      <c r="E2289" s="162" t="s">
        <v>1809</v>
      </c>
      <c r="F2289" s="162" t="s">
        <v>16</v>
      </c>
      <c r="G2289" s="162" t="str">
        <f>CHOOSE(MONTH(H2289), "Janvier", "Fevrier", "Mars", "Avril", "Mai", "Juin", "Juillet", "Aout", "Septembre", "Octobre", "Novembre", "Decembre")</f>
        <v>Decembre</v>
      </c>
      <c r="H2289" s="153">
        <v>42705</v>
      </c>
      <c r="I2289" s="84" t="s">
        <v>1049</v>
      </c>
      <c r="J2289" s="162" t="s">
        <v>1083</v>
      </c>
      <c r="K2289" s="162" t="s">
        <v>1025</v>
      </c>
      <c r="L2289" s="72" t="s">
        <v>1022</v>
      </c>
      <c r="M2289" s="80" t="str">
        <f>IFERROR(VLOOKUP(K2289,REFERENCES!R:S,2,FALSE),"")</f>
        <v>Valeur en HTG</v>
      </c>
      <c r="N2289" s="154">
        <v>47</v>
      </c>
      <c r="O2289" s="75"/>
      <c r="P2289" s="75"/>
      <c r="Q2289" s="75"/>
      <c r="R2289" s="79" t="s">
        <v>1875</v>
      </c>
      <c r="S2289" s="75">
        <v>47</v>
      </c>
      <c r="T2289" s="162" t="s">
        <v>1040</v>
      </c>
      <c r="U2289" s="162" t="s">
        <v>183</v>
      </c>
      <c r="V2289" s="162" t="s">
        <v>577</v>
      </c>
      <c r="W2289" s="86" t="s">
        <v>1709</v>
      </c>
      <c r="Y2289" s="162" t="s">
        <v>1035</v>
      </c>
      <c r="Z2289" s="162" t="s">
        <v>1069</v>
      </c>
      <c r="AB2289" s="162" t="str">
        <f>UPPER(LEFT(A2289,3)&amp;YEAR(H2289)&amp;MONTH(H2289)&amp;DAY((H2289))&amp;LEFT(U2289,2)&amp;LEFT(V2289,2)&amp;LEFT(W2289,2))</f>
        <v>WOR2016121SUMA5È</v>
      </c>
      <c r="AC2289" s="162">
        <f>COUNTIF($AB$4:$AB$297,AB2289)</f>
        <v>0</v>
      </c>
      <c r="AD2289" s="162" t="str">
        <f>VLOOKUP(U2289,NIVEAUXADMIN!A:B,2,FALSE)</f>
        <v>HT02</v>
      </c>
      <c r="AE2289" s="162" t="str">
        <f>VLOOKUP(V2289,NIVEAUXADMIN!E:F,2,FALSE)</f>
        <v>HT02212</v>
      </c>
      <c r="AF2289" s="162" t="str">
        <f>VLOOKUP(W2289,NIVEAUXADMIN!I:J,2,FALSE)</f>
        <v>HT02212-05</v>
      </c>
      <c r="AG2289" s="162">
        <f>IF(SUMPRODUCT(($A$4:$A2289=A2289)*($V$4:$V2289=V2289))&gt;1,0,1)</f>
        <v>0</v>
      </c>
    </row>
    <row r="2290" spans="1:33" s="162" customFormat="1" ht="15" customHeight="1">
      <c r="A2290" s="162" t="s">
        <v>1807</v>
      </c>
      <c r="B2290" s="162" t="s">
        <v>1807</v>
      </c>
      <c r="C2290" s="162" t="s">
        <v>26</v>
      </c>
      <c r="E2290" s="162" t="s">
        <v>1809</v>
      </c>
      <c r="F2290" s="162" t="s">
        <v>16</v>
      </c>
      <c r="G2290" s="162" t="str">
        <f>CHOOSE(MONTH(H2290), "Janvier", "Fevrier", "Mars", "Avril", "Mai", "Juin", "Juillet", "Aout", "Septembre", "Octobre", "Novembre", "Decembre")</f>
        <v>Decembre</v>
      </c>
      <c r="H2290" s="153">
        <v>42707</v>
      </c>
      <c r="I2290" s="84" t="s">
        <v>1049</v>
      </c>
      <c r="J2290" s="162" t="s">
        <v>1083</v>
      </c>
      <c r="K2290" s="162" t="s">
        <v>1025</v>
      </c>
      <c r="L2290" s="72" t="s">
        <v>1022</v>
      </c>
      <c r="M2290" s="80" t="str">
        <f>IFERROR(VLOOKUP(K2290,REFERENCES!R:S,2,FALSE),"")</f>
        <v>Valeur en HTG</v>
      </c>
      <c r="N2290" s="154">
        <v>20</v>
      </c>
      <c r="O2290" s="75"/>
      <c r="P2290" s="75"/>
      <c r="Q2290" s="75"/>
      <c r="R2290" s="79" t="s">
        <v>1875</v>
      </c>
      <c r="S2290" s="75">
        <v>20</v>
      </c>
      <c r="T2290" s="162" t="s">
        <v>1040</v>
      </c>
      <c r="U2290" s="162" t="s">
        <v>183</v>
      </c>
      <c r="V2290" s="162" t="s">
        <v>425</v>
      </c>
      <c r="W2290" s="86" t="s">
        <v>1289</v>
      </c>
      <c r="Y2290" s="162" t="s">
        <v>1035</v>
      </c>
      <c r="Z2290" s="162" t="s">
        <v>1069</v>
      </c>
      <c r="AB2290" s="162" t="str">
        <f>UPPER(LEFT(A2290,3)&amp;YEAR(H2290)&amp;MONTH(H2290)&amp;DAY((H2290))&amp;LEFT(U2290,2)&amp;LEFT(V2290,2)&amp;LEFT(W2290,2))</f>
        <v>WOR2016123SUBE1È</v>
      </c>
      <c r="AC2290" s="162">
        <f>COUNTIF($AB$4:$AB$297,AB2290)</f>
        <v>0</v>
      </c>
      <c r="AD2290" s="162" t="str">
        <f>VLOOKUP(U2290,NIVEAUXADMIN!A:B,2,FALSE)</f>
        <v>HT02</v>
      </c>
      <c r="AE2290" s="162" t="str">
        <f>VLOOKUP(V2290,NIVEAUXADMIN!E:F,2,FALSE)</f>
        <v>HT02231</v>
      </c>
      <c r="AF2290" s="162" t="str">
        <f>VLOOKUP(W2290,NIVEAUXADMIN!I:J,2,FALSE)</f>
        <v>HT02231-01</v>
      </c>
      <c r="AG2290" s="162">
        <f>IF(SUMPRODUCT(($A$4:$A2290=A2290)*($V$4:$V2290=V2290))&gt;1,0,1)</f>
        <v>0</v>
      </c>
    </row>
    <row r="2291" spans="1:33" s="162" customFormat="1" ht="15" customHeight="1">
      <c r="A2291" s="162" t="s">
        <v>1807</v>
      </c>
      <c r="B2291" s="162" t="s">
        <v>1807</v>
      </c>
      <c r="C2291" s="162" t="s">
        <v>26</v>
      </c>
      <c r="E2291" s="162" t="s">
        <v>1809</v>
      </c>
      <c r="F2291" s="162" t="s">
        <v>16</v>
      </c>
      <c r="G2291" s="162" t="str">
        <f>CHOOSE(MONTH(H2291), "Janvier", "Fevrier", "Mars", "Avril", "Mai", "Juin", "Juillet", "Aout", "Septembre", "Octobre", "Novembre", "Decembre")</f>
        <v>Decembre</v>
      </c>
      <c r="H2291" s="153">
        <v>42707</v>
      </c>
      <c r="I2291" s="84" t="s">
        <v>1049</v>
      </c>
      <c r="J2291" s="162" t="s">
        <v>1083</v>
      </c>
      <c r="K2291" s="162" t="s">
        <v>1025</v>
      </c>
      <c r="L2291" s="72" t="s">
        <v>1022</v>
      </c>
      <c r="M2291" s="80" t="str">
        <f>IFERROR(VLOOKUP(K2291,REFERENCES!R:S,2,FALSE),"")</f>
        <v>Valeur en HTG</v>
      </c>
      <c r="N2291" s="154">
        <v>80</v>
      </c>
      <c r="O2291" s="75"/>
      <c r="P2291" s="75"/>
      <c r="Q2291" s="75"/>
      <c r="R2291" s="79" t="s">
        <v>1875</v>
      </c>
      <c r="S2291" s="75">
        <v>80</v>
      </c>
      <c r="T2291" s="162" t="s">
        <v>1040</v>
      </c>
      <c r="U2291" s="162" t="s">
        <v>183</v>
      </c>
      <c r="V2291" s="162" t="s">
        <v>425</v>
      </c>
      <c r="W2291" s="86" t="s">
        <v>1679</v>
      </c>
      <c r="Y2291" s="162" t="s">
        <v>1036</v>
      </c>
      <c r="Z2291" s="162" t="s">
        <v>1069</v>
      </c>
      <c r="AB2291" s="162" t="str">
        <f>UPPER(LEFT(A2291,3)&amp;YEAR(H2291)&amp;MONTH(H2291)&amp;DAY((H2291))&amp;LEFT(U2291,2)&amp;LEFT(V2291,2)&amp;LEFT(W2291,2))</f>
        <v>WOR2016123SUBE5È</v>
      </c>
      <c r="AC2291" s="162">
        <f>COUNTIF($AB$4:$AB$297,AB2291)</f>
        <v>0</v>
      </c>
      <c r="AD2291" s="162" t="str">
        <f>VLOOKUP(U2291,NIVEAUXADMIN!A:B,2,FALSE)</f>
        <v>HT02</v>
      </c>
      <c r="AE2291" s="162" t="str">
        <f>VLOOKUP(V2291,NIVEAUXADMIN!E:F,2,FALSE)</f>
        <v>HT02231</v>
      </c>
      <c r="AF2291" s="162" t="str">
        <f>VLOOKUP(W2291,NIVEAUXADMIN!I:J,2,FALSE)</f>
        <v>HT02231-05</v>
      </c>
      <c r="AG2291" s="162">
        <f>IF(SUMPRODUCT(($A$4:$A2291=A2291)*($V$4:$V2291=V2291))&gt;1,0,1)</f>
        <v>0</v>
      </c>
    </row>
    <row r="2292" spans="1:33" s="162" customFormat="1" ht="15" customHeight="1">
      <c r="A2292" s="162" t="s">
        <v>1807</v>
      </c>
      <c r="B2292" s="162" t="s">
        <v>1807</v>
      </c>
      <c r="C2292" s="162" t="s">
        <v>26</v>
      </c>
      <c r="E2292" s="162" t="s">
        <v>1809</v>
      </c>
      <c r="F2292" s="162" t="s">
        <v>16</v>
      </c>
      <c r="G2292" s="162" t="str">
        <f>CHOOSE(MONTH(H2292), "Janvier", "Fevrier", "Mars", "Avril", "Mai", "Juin", "Juillet", "Aout", "Septembre", "Octobre", "Novembre", "Decembre")</f>
        <v>Janvier</v>
      </c>
      <c r="H2292" s="153">
        <v>42741</v>
      </c>
      <c r="I2292" s="84" t="s">
        <v>1051</v>
      </c>
      <c r="J2292" s="162" t="s">
        <v>1052</v>
      </c>
      <c r="K2292" s="162" t="s">
        <v>1057</v>
      </c>
      <c r="L2292" s="72" t="s">
        <v>2627</v>
      </c>
      <c r="M2292" s="80" t="str">
        <f>IFERROR(VLOOKUP(K2292,REFERENCES!R:S,2,FALSE),"")</f>
        <v>Nombre</v>
      </c>
      <c r="N2292" s="154">
        <v>458</v>
      </c>
      <c r="O2292" s="75"/>
      <c r="P2292" s="75"/>
      <c r="Q2292" s="75"/>
      <c r="R2292" s="79" t="s">
        <v>1875</v>
      </c>
      <c r="S2292" s="75">
        <v>458</v>
      </c>
      <c r="T2292" s="162" t="s">
        <v>1040</v>
      </c>
      <c r="U2292" s="162" t="s">
        <v>20</v>
      </c>
      <c r="V2292" s="162" t="s">
        <v>545</v>
      </c>
      <c r="W2292" s="86" t="s">
        <v>1395</v>
      </c>
      <c r="Y2292" s="162" t="s">
        <v>1035</v>
      </c>
      <c r="Z2292" s="162" t="s">
        <v>1069</v>
      </c>
      <c r="AB2292" s="162" t="str">
        <f>UPPER(LEFT(A2292,3)&amp;YEAR(H2292)&amp;MONTH(H2292)&amp;DAY((H2292))&amp;LEFT(U2292,2)&amp;LEFT(V2292,2)&amp;LEFT(W2292,2))</f>
        <v>WOR201716SUST1È</v>
      </c>
      <c r="AC2292" s="162">
        <f>COUNTIF($AB$4:$AB$297,AB2292)</f>
        <v>0</v>
      </c>
      <c r="AD2292" s="162" t="str">
        <f>VLOOKUP(U2292,NIVEAUXADMIN!A:B,2,FALSE)</f>
        <v>HT07</v>
      </c>
      <c r="AE2292" s="162" t="str">
        <f>VLOOKUP(V2292,NIVEAUXADMIN!E:F,2,FALSE)</f>
        <v>HT07722</v>
      </c>
      <c r="AF2292" s="162" t="str">
        <f>VLOOKUP(W2292,NIVEAUXADMIN!I:J,2,FALSE)</f>
        <v>HT07722-01</v>
      </c>
      <c r="AG2292" s="162">
        <f>IF(SUMPRODUCT(($A$4:$A2292=A2292)*($V$4:$V2292=V2292))&gt;1,0,1)</f>
        <v>1</v>
      </c>
    </row>
    <row r="2293" spans="1:33" s="162" customFormat="1" ht="15" customHeight="1">
      <c r="A2293" s="162" t="s">
        <v>1807</v>
      </c>
      <c r="B2293" s="162" t="s">
        <v>1807</v>
      </c>
      <c r="C2293" s="162" t="s">
        <v>26</v>
      </c>
      <c r="E2293" s="162" t="s">
        <v>1809</v>
      </c>
      <c r="F2293" s="162" t="s">
        <v>16</v>
      </c>
      <c r="G2293" s="162" t="str">
        <f>CHOOSE(MONTH(H2293), "Janvier", "Fevrier", "Mars", "Avril", "Mai", "Juin", "Juillet", "Aout", "Septembre", "Octobre", "Novembre", "Decembre")</f>
        <v>Janvier</v>
      </c>
      <c r="H2293" s="153">
        <v>42741</v>
      </c>
      <c r="I2293" s="84" t="s">
        <v>1051</v>
      </c>
      <c r="J2293" s="162" t="s">
        <v>1052</v>
      </c>
      <c r="K2293" s="162" t="s">
        <v>1057</v>
      </c>
      <c r="L2293" s="72" t="s">
        <v>2627</v>
      </c>
      <c r="M2293" s="80" t="str">
        <f>IFERROR(VLOOKUP(K2293,REFERENCES!R:S,2,FALSE),"")</f>
        <v>Nombre</v>
      </c>
      <c r="N2293" s="154">
        <v>240</v>
      </c>
      <c r="O2293" s="75"/>
      <c r="P2293" s="75"/>
      <c r="Q2293" s="75"/>
      <c r="R2293" s="79" t="s">
        <v>1875</v>
      </c>
      <c r="S2293" s="75">
        <v>240</v>
      </c>
      <c r="T2293" s="162" t="s">
        <v>1040</v>
      </c>
      <c r="U2293" s="162" t="s">
        <v>20</v>
      </c>
      <c r="V2293" s="162" t="s">
        <v>545</v>
      </c>
      <c r="W2293" s="86" t="s">
        <v>1455</v>
      </c>
      <c r="Y2293" s="162" t="s">
        <v>1035</v>
      </c>
      <c r="Z2293" s="162" t="s">
        <v>1069</v>
      </c>
      <c r="AB2293" s="162" t="str">
        <f>UPPER(LEFT(A2293,3)&amp;YEAR(H2293)&amp;MONTH(H2293)&amp;DAY((H2293))&amp;LEFT(U2293,2)&amp;LEFT(V2293,2)&amp;LEFT(W2293,2))</f>
        <v>WOR201716SUST2È</v>
      </c>
      <c r="AC2293" s="162">
        <f>COUNTIF($AB$4:$AB$297,AB2293)</f>
        <v>0</v>
      </c>
      <c r="AD2293" s="162" t="str">
        <f>VLOOKUP(U2293,NIVEAUXADMIN!A:B,2,FALSE)</f>
        <v>HT07</v>
      </c>
      <c r="AE2293" s="162" t="str">
        <f>VLOOKUP(V2293,NIVEAUXADMIN!E:F,2,FALSE)</f>
        <v>HT07722</v>
      </c>
      <c r="AF2293" s="162" t="str">
        <f>VLOOKUP(W2293,NIVEAUXADMIN!I:J,2,FALSE)</f>
        <v>HT07722-02</v>
      </c>
      <c r="AG2293" s="162">
        <f>IF(SUMPRODUCT(($A$4:$A2293=A2293)*($V$4:$V2293=V2293))&gt;1,0,1)</f>
        <v>0</v>
      </c>
    </row>
    <row r="2294" spans="1:33" s="162" customFormat="1" ht="15" customHeight="1">
      <c r="A2294" s="162" t="s">
        <v>1807</v>
      </c>
      <c r="B2294" s="162" t="s">
        <v>1807</v>
      </c>
      <c r="C2294" s="162" t="s">
        <v>26</v>
      </c>
      <c r="E2294" s="162" t="s">
        <v>1809</v>
      </c>
      <c r="F2294" s="162" t="s">
        <v>16</v>
      </c>
      <c r="G2294" s="162" t="str">
        <f>CHOOSE(MONTH(H2294), "Janvier", "Fevrier", "Mars", "Avril", "Mai", "Juin", "Juillet", "Aout", "Septembre", "Octobre", "Novembre", "Decembre")</f>
        <v>Janvier</v>
      </c>
      <c r="H2294" s="153">
        <v>42741</v>
      </c>
      <c r="I2294" s="84" t="s">
        <v>1051</v>
      </c>
      <c r="J2294" s="162" t="s">
        <v>1052</v>
      </c>
      <c r="K2294" s="162" t="s">
        <v>1057</v>
      </c>
      <c r="L2294" s="72" t="s">
        <v>2627</v>
      </c>
      <c r="M2294" s="80" t="str">
        <f>IFERROR(VLOOKUP(K2294,REFERENCES!R:S,2,FALSE),"")</f>
        <v>Nombre</v>
      </c>
      <c r="N2294" s="154">
        <v>250</v>
      </c>
      <c r="O2294" s="75"/>
      <c r="P2294" s="75"/>
      <c r="Q2294" s="75"/>
      <c r="R2294" s="79" t="s">
        <v>1875</v>
      </c>
      <c r="S2294" s="75">
        <v>250</v>
      </c>
      <c r="T2294" s="162" t="s">
        <v>1040</v>
      </c>
      <c r="U2294" s="162" t="s">
        <v>20</v>
      </c>
      <c r="V2294" s="162" t="s">
        <v>545</v>
      </c>
      <c r="W2294" s="86" t="s">
        <v>1608</v>
      </c>
      <c r="Y2294" s="162" t="s">
        <v>1035</v>
      </c>
      <c r="Z2294" s="162" t="s">
        <v>1069</v>
      </c>
      <c r="AB2294" s="162" t="str">
        <f>UPPER(LEFT(A2294,3)&amp;YEAR(H2294)&amp;MONTH(H2294)&amp;DAY((H2294))&amp;LEFT(U2294,2)&amp;LEFT(V2294,2)&amp;LEFT(W2294,2))</f>
        <v>WOR201716SUST3È</v>
      </c>
      <c r="AC2294" s="162">
        <f>COUNTIF($AB$4:$AB$297,AB2294)</f>
        <v>0</v>
      </c>
      <c r="AD2294" s="162" t="str">
        <f>VLOOKUP(U2294,NIVEAUXADMIN!A:B,2,FALSE)</f>
        <v>HT07</v>
      </c>
      <c r="AE2294" s="162" t="str">
        <f>VLOOKUP(V2294,NIVEAUXADMIN!E:F,2,FALSE)</f>
        <v>HT07722</v>
      </c>
      <c r="AF2294" s="162" t="str">
        <f>VLOOKUP(W2294,NIVEAUXADMIN!I:J,2,FALSE)</f>
        <v>HT07722-03</v>
      </c>
      <c r="AG2294" s="162">
        <f>IF(SUMPRODUCT(($A$4:$A2294=A2294)*($V$4:$V2294=V2294))&gt;1,0,1)</f>
        <v>0</v>
      </c>
    </row>
    <row r="2295" spans="1:33" s="162" customFormat="1" ht="15" customHeight="1">
      <c r="A2295" s="162" t="s">
        <v>1807</v>
      </c>
      <c r="B2295" s="162" t="s">
        <v>1807</v>
      </c>
      <c r="C2295" s="162" t="s">
        <v>26</v>
      </c>
      <c r="E2295" s="162" t="s">
        <v>48</v>
      </c>
      <c r="F2295" s="162" t="s">
        <v>16</v>
      </c>
      <c r="G2295" s="162" t="str">
        <f>CHOOSE(MONTH(H2295), "Janvier", "Fevrier", "Mars", "Avril", "Mai", "Juin", "Juillet", "Aout", "Septembre", "Octobre", "Novembre", "Decembre")</f>
        <v>Janvier</v>
      </c>
      <c r="H2295" s="153">
        <v>42752</v>
      </c>
      <c r="I2295" s="84" t="s">
        <v>1049</v>
      </c>
      <c r="J2295" s="162" t="s">
        <v>1053</v>
      </c>
      <c r="K2295" s="162" t="s">
        <v>1185</v>
      </c>
      <c r="L2295" s="72" t="s">
        <v>2626</v>
      </c>
      <c r="M2295" s="80" t="str">
        <f>IFERROR(VLOOKUP(K2295,REFERENCES!R:S,2,FALSE),"")</f>
        <v>Nombre</v>
      </c>
      <c r="N2295" s="154">
        <v>100</v>
      </c>
      <c r="O2295" s="75"/>
      <c r="P2295" s="75"/>
      <c r="Q2295" s="75"/>
      <c r="R2295" s="79" t="s">
        <v>1875</v>
      </c>
      <c r="S2295" s="75">
        <v>500</v>
      </c>
      <c r="T2295" s="162" t="s">
        <v>1040</v>
      </c>
      <c r="U2295" s="162" t="s">
        <v>20</v>
      </c>
      <c r="V2295" s="162" t="s">
        <v>539</v>
      </c>
      <c r="W2295" s="86" t="s">
        <v>1690</v>
      </c>
      <c r="Y2295" s="162" t="s">
        <v>1035</v>
      </c>
      <c r="Z2295" s="162" t="s">
        <v>1069</v>
      </c>
      <c r="AB2295" s="162" t="str">
        <f>UPPER(LEFT(A2295,3)&amp;YEAR(H2295)&amp;MONTH(H2295)&amp;DAY((H2295))&amp;LEFT(U2295,2)&amp;LEFT(V2295,2)&amp;LEFT(W2295,2))</f>
        <v>WOR2017117SUPO5È</v>
      </c>
      <c r="AC2295" s="162">
        <f>COUNTIF($AB$4:$AB$297,AB2295)</f>
        <v>0</v>
      </c>
      <c r="AD2295" s="162" t="str">
        <f>VLOOKUP(U2295,NIVEAUXADMIN!A:B,2,FALSE)</f>
        <v>HT07</v>
      </c>
      <c r="AE2295" s="162" t="str">
        <f>VLOOKUP(V2295,NIVEAUXADMIN!E:F,2,FALSE)</f>
        <v>HT07721</v>
      </c>
      <c r="AF2295" s="162" t="str">
        <f>VLOOKUP(W2295,NIVEAUXADMIN!I:J,2,FALSE)</f>
        <v>HT07721-02</v>
      </c>
      <c r="AG2295" s="162">
        <f>IF(SUMPRODUCT(($A$4:$A2295=A2295)*($V$4:$V2295=V2295))&gt;1,0,1)</f>
        <v>1</v>
      </c>
    </row>
    <row r="2296" spans="1:33" s="162" customFormat="1" ht="15" customHeight="1">
      <c r="A2296" s="162" t="s">
        <v>1807</v>
      </c>
      <c r="B2296" s="162" t="s">
        <v>1807</v>
      </c>
      <c r="C2296" s="162" t="s">
        <v>26</v>
      </c>
      <c r="E2296" s="162" t="s">
        <v>48</v>
      </c>
      <c r="F2296" s="162" t="s">
        <v>16</v>
      </c>
      <c r="G2296" s="162" t="str">
        <f>CHOOSE(MONTH(H2296), "Janvier", "Fevrier", "Mars", "Avril", "Mai", "Juin", "Juillet", "Aout", "Septembre", "Octobre", "Novembre", "Decembre")</f>
        <v>Janvier</v>
      </c>
      <c r="H2296" s="153">
        <v>42752</v>
      </c>
      <c r="I2296" s="84" t="s">
        <v>1049</v>
      </c>
      <c r="J2296" s="162" t="s">
        <v>1053</v>
      </c>
      <c r="K2296" s="162" t="s">
        <v>1185</v>
      </c>
      <c r="L2296" s="72" t="s">
        <v>2626</v>
      </c>
      <c r="M2296" s="80" t="str">
        <f>IFERROR(VLOOKUP(K2296,REFERENCES!R:S,2,FALSE),"")</f>
        <v>Nombre</v>
      </c>
      <c r="N2296" s="154">
        <v>215</v>
      </c>
      <c r="O2296" s="75"/>
      <c r="P2296" s="75"/>
      <c r="Q2296" s="75"/>
      <c r="R2296" s="79" t="s">
        <v>1875</v>
      </c>
      <c r="S2296" s="75">
        <v>1075</v>
      </c>
      <c r="T2296" s="162" t="s">
        <v>1040</v>
      </c>
      <c r="U2296" s="162" t="s">
        <v>20</v>
      </c>
      <c r="V2296" s="162" t="s">
        <v>545</v>
      </c>
      <c r="W2296" s="86" t="s">
        <v>1395</v>
      </c>
      <c r="Y2296" s="162" t="s">
        <v>1035</v>
      </c>
      <c r="Z2296" s="162" t="s">
        <v>1069</v>
      </c>
      <c r="AB2296" s="162" t="str">
        <f>UPPER(LEFT(A2296,3)&amp;YEAR(H2296)&amp;MONTH(H2296)&amp;DAY((H2296))&amp;LEFT(U2296,2)&amp;LEFT(V2296,2)&amp;LEFT(W2296,2))</f>
        <v>WOR2017117SUST1È</v>
      </c>
      <c r="AC2296" s="162">
        <f>COUNTIF($AB$4:$AB$297,AB2296)</f>
        <v>0</v>
      </c>
      <c r="AD2296" s="162" t="str">
        <f>VLOOKUP(U2296,NIVEAUXADMIN!A:B,2,FALSE)</f>
        <v>HT07</v>
      </c>
      <c r="AE2296" s="162" t="str">
        <f>VLOOKUP(V2296,NIVEAUXADMIN!E:F,2,FALSE)</f>
        <v>HT07722</v>
      </c>
      <c r="AF2296" s="162" t="str">
        <f>VLOOKUP(W2296,NIVEAUXADMIN!I:J,2,FALSE)</f>
        <v>HT07722-01</v>
      </c>
      <c r="AG2296" s="162">
        <f>IF(SUMPRODUCT(($A$4:$A2296=A2296)*($V$4:$V2296=V2296))&gt;1,0,1)</f>
        <v>0</v>
      </c>
    </row>
    <row r="2297" spans="1:33" s="162" customFormat="1" ht="15" customHeight="1">
      <c r="A2297" s="162" t="s">
        <v>1807</v>
      </c>
      <c r="B2297" s="162" t="s">
        <v>1807</v>
      </c>
      <c r="C2297" s="162" t="s">
        <v>26</v>
      </c>
      <c r="E2297" s="162" t="s">
        <v>48</v>
      </c>
      <c r="F2297" s="162" t="s">
        <v>16</v>
      </c>
      <c r="G2297" s="162" t="str">
        <f>CHOOSE(MONTH(H2297), "Janvier", "Fevrier", "Mars", "Avril", "Mai", "Juin", "Juillet", "Aout", "Septembre", "Octobre", "Novembre", "Decembre")</f>
        <v>Janvier</v>
      </c>
      <c r="H2297" s="153">
        <v>42752</v>
      </c>
      <c r="I2297" s="84" t="s">
        <v>1049</v>
      </c>
      <c r="J2297" s="162" t="s">
        <v>1053</v>
      </c>
      <c r="K2297" s="162" t="s">
        <v>1185</v>
      </c>
      <c r="L2297" s="72" t="s">
        <v>2626</v>
      </c>
      <c r="M2297" s="80" t="str">
        <f>IFERROR(VLOOKUP(K2297,REFERENCES!R:S,2,FALSE),"")</f>
        <v>Nombre</v>
      </c>
      <c r="N2297" s="154">
        <v>135</v>
      </c>
      <c r="O2297" s="75"/>
      <c r="P2297" s="75"/>
      <c r="Q2297" s="75"/>
      <c r="R2297" s="79" t="s">
        <v>1875</v>
      </c>
      <c r="S2297" s="75">
        <v>675</v>
      </c>
      <c r="T2297" s="162" t="s">
        <v>1040</v>
      </c>
      <c r="U2297" s="162" t="s">
        <v>20</v>
      </c>
      <c r="V2297" s="162" t="s">
        <v>545</v>
      </c>
      <c r="W2297" s="86" t="s">
        <v>1455</v>
      </c>
      <c r="Y2297" s="162" t="s">
        <v>1035</v>
      </c>
      <c r="Z2297" s="162" t="s">
        <v>1069</v>
      </c>
      <c r="AB2297" s="162" t="str">
        <f>UPPER(LEFT(A2297,3)&amp;YEAR(H2297)&amp;MONTH(H2297)&amp;DAY((H2297))&amp;LEFT(U2297,2)&amp;LEFT(V2297,2)&amp;LEFT(W2297,2))</f>
        <v>WOR2017117SUST2È</v>
      </c>
      <c r="AC2297" s="162">
        <f>COUNTIF($AB$4:$AB$297,AB2297)</f>
        <v>0</v>
      </c>
      <c r="AD2297" s="162" t="str">
        <f>VLOOKUP(U2297,NIVEAUXADMIN!A:B,2,FALSE)</f>
        <v>HT07</v>
      </c>
      <c r="AE2297" s="162" t="str">
        <f>VLOOKUP(V2297,NIVEAUXADMIN!E:F,2,FALSE)</f>
        <v>HT07722</v>
      </c>
      <c r="AF2297" s="162" t="str">
        <f>VLOOKUP(W2297,NIVEAUXADMIN!I:J,2,FALSE)</f>
        <v>HT07722-02</v>
      </c>
      <c r="AG2297" s="162">
        <f>IF(SUMPRODUCT(($A$4:$A2297=A2297)*($V$4:$V2297=V2297))&gt;1,0,1)</f>
        <v>0</v>
      </c>
    </row>
    <row r="2298" spans="1:33" s="162" customFormat="1" ht="15" customHeight="1">
      <c r="A2298" s="162" t="s">
        <v>1807</v>
      </c>
      <c r="B2298" s="162" t="s">
        <v>1807</v>
      </c>
      <c r="C2298" s="162" t="s">
        <v>26</v>
      </c>
      <c r="E2298" s="162" t="s">
        <v>48</v>
      </c>
      <c r="F2298" s="162" t="s">
        <v>16</v>
      </c>
      <c r="G2298" s="162" t="str">
        <f>CHOOSE(MONTH(H2298), "Janvier", "Fevrier", "Mars", "Avril", "Mai", "Juin", "Juillet", "Aout", "Septembre", "Octobre", "Novembre", "Decembre")</f>
        <v>Janvier</v>
      </c>
      <c r="H2298" s="153">
        <v>42752</v>
      </c>
      <c r="I2298" s="84" t="s">
        <v>1049</v>
      </c>
      <c r="J2298" s="162" t="s">
        <v>1053</v>
      </c>
      <c r="K2298" s="162" t="s">
        <v>1185</v>
      </c>
      <c r="L2298" s="72" t="s">
        <v>2626</v>
      </c>
      <c r="M2298" s="80" t="str">
        <f>IFERROR(VLOOKUP(K2298,REFERENCES!R:S,2,FALSE),"")</f>
        <v>Nombre</v>
      </c>
      <c r="N2298" s="154">
        <v>150</v>
      </c>
      <c r="O2298" s="75"/>
      <c r="P2298" s="75"/>
      <c r="Q2298" s="75"/>
      <c r="R2298" s="79" t="s">
        <v>1875</v>
      </c>
      <c r="S2298" s="75">
        <v>750</v>
      </c>
      <c r="T2298" s="162" t="s">
        <v>1040</v>
      </c>
      <c r="U2298" s="162" t="s">
        <v>20</v>
      </c>
      <c r="V2298" s="162" t="s">
        <v>545</v>
      </c>
      <c r="W2298" s="86" t="s">
        <v>1608</v>
      </c>
      <c r="Y2298" s="162" t="s">
        <v>1035</v>
      </c>
      <c r="Z2298" s="162" t="s">
        <v>1069</v>
      </c>
      <c r="AB2298" s="162" t="str">
        <f>UPPER(LEFT(A2298,3)&amp;YEAR(H2298)&amp;MONTH(H2298)&amp;DAY((H2298))&amp;LEFT(U2298,2)&amp;LEFT(V2298,2)&amp;LEFT(W2298,2))</f>
        <v>WOR2017117SUST3È</v>
      </c>
      <c r="AC2298" s="162">
        <f>COUNTIF($AB$4:$AB$297,AB2298)</f>
        <v>0</v>
      </c>
      <c r="AD2298" s="162" t="str">
        <f>VLOOKUP(U2298,NIVEAUXADMIN!A:B,2,FALSE)</f>
        <v>HT07</v>
      </c>
      <c r="AE2298" s="162" t="str">
        <f>VLOOKUP(V2298,NIVEAUXADMIN!E:F,2,FALSE)</f>
        <v>HT07722</v>
      </c>
      <c r="AF2298" s="162" t="str">
        <f>VLOOKUP(W2298,NIVEAUXADMIN!I:J,2,FALSE)</f>
        <v>HT07722-03</v>
      </c>
      <c r="AG2298" s="162">
        <f>IF(SUMPRODUCT(($A$4:$A2298=A2298)*($V$4:$V2298=V2298))&gt;1,0,1)</f>
        <v>0</v>
      </c>
    </row>
    <row r="2299" spans="1:33" s="162" customFormat="1" ht="15" customHeight="1">
      <c r="A2299" s="162" t="s">
        <v>1807</v>
      </c>
      <c r="B2299" s="162" t="s">
        <v>1807</v>
      </c>
      <c r="C2299" s="162" t="s">
        <v>26</v>
      </c>
      <c r="E2299" s="162" t="s">
        <v>48</v>
      </c>
      <c r="F2299" s="162" t="s">
        <v>16</v>
      </c>
      <c r="G2299" s="162" t="str">
        <f>CHOOSE(MONTH(H2299), "Janvier", "Fevrier", "Mars", "Avril", "Mai", "Juin", "Juillet", "Aout", "Septembre", "Octobre", "Novembre", "Decembre")</f>
        <v>Janvier</v>
      </c>
      <c r="H2299" s="153">
        <v>42763</v>
      </c>
      <c r="I2299" s="84" t="s">
        <v>1049</v>
      </c>
      <c r="J2299" s="162" t="s">
        <v>1053</v>
      </c>
      <c r="K2299" s="162" t="s">
        <v>1064</v>
      </c>
      <c r="L2299" s="72" t="s">
        <v>1808</v>
      </c>
      <c r="M2299" s="80" t="str">
        <f>IFERROR(VLOOKUP(K2299,REFERENCES!R:S,2,FALSE),"")</f>
        <v>Nombre</v>
      </c>
      <c r="N2299" s="154">
        <v>730</v>
      </c>
      <c r="O2299" s="75"/>
      <c r="P2299" s="75"/>
      <c r="Q2299" s="75"/>
      <c r="R2299" s="79" t="s">
        <v>1875</v>
      </c>
      <c r="S2299" s="75">
        <v>730</v>
      </c>
      <c r="T2299" s="162" t="s">
        <v>1040</v>
      </c>
      <c r="U2299" s="162" t="s">
        <v>20</v>
      </c>
      <c r="V2299" s="162" t="s">
        <v>539</v>
      </c>
      <c r="W2299" s="86" t="s">
        <v>1690</v>
      </c>
      <c r="Y2299" s="162" t="s">
        <v>1035</v>
      </c>
      <c r="Z2299" s="162" t="s">
        <v>1069</v>
      </c>
      <c r="AB2299" s="162" t="str">
        <f>UPPER(LEFT(A2299,3)&amp;YEAR(H2299)&amp;MONTH(H2299)&amp;DAY((H2299))&amp;LEFT(U2299,2)&amp;LEFT(V2299,2)&amp;LEFT(W2299,2))</f>
        <v>WOR2017128SUPO5È</v>
      </c>
      <c r="AC2299" s="162">
        <f>COUNTIF($AB$4:$AB$297,AB2299)</f>
        <v>0</v>
      </c>
      <c r="AD2299" s="162" t="str">
        <f>VLOOKUP(U2299,NIVEAUXADMIN!A:B,2,FALSE)</f>
        <v>HT07</v>
      </c>
      <c r="AE2299" s="162" t="str">
        <f>VLOOKUP(V2299,NIVEAUXADMIN!E:F,2,FALSE)</f>
        <v>HT07721</v>
      </c>
      <c r="AF2299" s="162" t="str">
        <f>VLOOKUP(W2299,NIVEAUXADMIN!I:J,2,FALSE)</f>
        <v>HT07721-02</v>
      </c>
      <c r="AG2299" s="162">
        <f>IF(SUMPRODUCT(($A$4:$A2299=A2299)*($V$4:$V2299=V2299))&gt;1,0,1)</f>
        <v>0</v>
      </c>
    </row>
    <row r="2300" spans="1:33" s="162" customFormat="1" ht="15" customHeight="1">
      <c r="A2300" s="162" t="s">
        <v>1807</v>
      </c>
      <c r="B2300" s="162" t="s">
        <v>1807</v>
      </c>
      <c r="C2300" s="162" t="s">
        <v>26</v>
      </c>
      <c r="E2300" s="162" t="s">
        <v>48</v>
      </c>
      <c r="F2300" s="162" t="s">
        <v>16</v>
      </c>
      <c r="G2300" s="162" t="str">
        <f>CHOOSE(MONTH(H2300), "Janvier", "Fevrier", "Mars", "Avril", "Mai", "Juin", "Juillet", "Aout", "Septembre", "Octobre", "Novembre", "Decembre")</f>
        <v>Janvier</v>
      </c>
      <c r="H2300" s="153">
        <v>42763</v>
      </c>
      <c r="I2300" s="84" t="s">
        <v>1049</v>
      </c>
      <c r="J2300" s="162" t="s">
        <v>1053</v>
      </c>
      <c r="K2300" s="162" t="s">
        <v>1064</v>
      </c>
      <c r="L2300" s="72" t="s">
        <v>1808</v>
      </c>
      <c r="M2300" s="80" t="str">
        <f>IFERROR(VLOOKUP(K2300,REFERENCES!R:S,2,FALSE),"")</f>
        <v>Nombre</v>
      </c>
      <c r="N2300" s="154">
        <v>145</v>
      </c>
      <c r="O2300" s="75"/>
      <c r="P2300" s="75"/>
      <c r="Q2300" s="75"/>
      <c r="R2300" s="79" t="s">
        <v>1875</v>
      </c>
      <c r="S2300" s="75">
        <v>145</v>
      </c>
      <c r="T2300" s="162" t="s">
        <v>1040</v>
      </c>
      <c r="U2300" s="162" t="s">
        <v>20</v>
      </c>
      <c r="V2300" s="162" t="s">
        <v>545</v>
      </c>
      <c r="W2300" s="86" t="s">
        <v>1395</v>
      </c>
      <c r="Y2300" s="162" t="s">
        <v>1035</v>
      </c>
      <c r="Z2300" s="162" t="s">
        <v>1069</v>
      </c>
      <c r="AB2300" s="162" t="str">
        <f>UPPER(LEFT(A2300,3)&amp;YEAR(H2300)&amp;MONTH(H2300)&amp;DAY((H2300))&amp;LEFT(U2300,2)&amp;LEFT(V2300,2)&amp;LEFT(W2300,2))</f>
        <v>WOR2017128SUST1È</v>
      </c>
      <c r="AC2300" s="162">
        <f>COUNTIF($AB$4:$AB$297,AB2300)</f>
        <v>0</v>
      </c>
      <c r="AD2300" s="162" t="str">
        <f>VLOOKUP(U2300,NIVEAUXADMIN!A:B,2,FALSE)</f>
        <v>HT07</v>
      </c>
      <c r="AE2300" s="162" t="str">
        <f>VLOOKUP(V2300,NIVEAUXADMIN!E:F,2,FALSE)</f>
        <v>HT07722</v>
      </c>
      <c r="AF2300" s="162" t="str">
        <f>VLOOKUP(W2300,NIVEAUXADMIN!I:J,2,FALSE)</f>
        <v>HT07722-01</v>
      </c>
      <c r="AG2300" s="162">
        <f>IF(SUMPRODUCT(($A$4:$A2300=A2300)*($V$4:$V2300=V2300))&gt;1,0,1)</f>
        <v>0</v>
      </c>
    </row>
    <row r="2301" spans="1:33" ht="15" customHeight="1">
      <c r="A2301" s="162" t="s">
        <v>1807</v>
      </c>
      <c r="B2301" s="162" t="s">
        <v>1807</v>
      </c>
      <c r="C2301" s="162" t="s">
        <v>26</v>
      </c>
      <c r="D2301" s="162"/>
      <c r="E2301" s="162" t="s">
        <v>48</v>
      </c>
      <c r="F2301" s="162" t="s">
        <v>16</v>
      </c>
      <c r="G2301" s="162" t="str">
        <f>CHOOSE(MONTH(H2301), "Janvier", "Fevrier", "Mars", "Avril", "Mai", "Juin", "Juillet", "Aout", "Septembre", "Octobre", "Novembre", "Decembre")</f>
        <v>Janvier</v>
      </c>
      <c r="H2301" s="153">
        <v>42763</v>
      </c>
      <c r="I2301" s="84" t="s">
        <v>1049</v>
      </c>
      <c r="J2301" s="162" t="s">
        <v>1053</v>
      </c>
      <c r="K2301" s="162" t="s">
        <v>1064</v>
      </c>
      <c r="L2301" s="72" t="s">
        <v>1808</v>
      </c>
      <c r="M2301" s="80" t="str">
        <f>IFERROR(VLOOKUP(K2301,REFERENCES!R:S,2,FALSE),"")</f>
        <v>Nombre</v>
      </c>
      <c r="N2301" s="154">
        <v>600</v>
      </c>
      <c r="O2301" s="75"/>
      <c r="P2301" s="75"/>
      <c r="Q2301" s="75"/>
      <c r="R2301" s="79" t="s">
        <v>1875</v>
      </c>
      <c r="S2301" s="75">
        <v>600</v>
      </c>
      <c r="T2301" s="162" t="s">
        <v>1040</v>
      </c>
      <c r="U2301" s="162" t="s">
        <v>20</v>
      </c>
      <c r="V2301" s="162" t="s">
        <v>545</v>
      </c>
      <c r="W2301" s="86" t="s">
        <v>1455</v>
      </c>
      <c r="X2301" s="162"/>
      <c r="Y2301" s="162" t="s">
        <v>1035</v>
      </c>
      <c r="Z2301" s="162" t="s">
        <v>1069</v>
      </c>
      <c r="AA2301" s="162"/>
      <c r="AB2301" s="162" t="str">
        <f>UPPER(LEFT(A2301,3)&amp;YEAR(H2301)&amp;MONTH(H2301)&amp;DAY((H2301))&amp;LEFT(U2301,2)&amp;LEFT(V2301,2)&amp;LEFT(W2301,2))</f>
        <v>WOR2017128SUST2È</v>
      </c>
      <c r="AC2301" s="162">
        <f>COUNTIF($AB$4:$AB$297,AB2301)</f>
        <v>0</v>
      </c>
      <c r="AD2301" s="162" t="str">
        <f>VLOOKUP(U2301,NIVEAUXADMIN!A:B,2,FALSE)</f>
        <v>HT07</v>
      </c>
      <c r="AE2301" s="162" t="str">
        <f>VLOOKUP(V2301,NIVEAUXADMIN!E:F,2,FALSE)</f>
        <v>HT07722</v>
      </c>
      <c r="AF2301" s="162" t="str">
        <f>VLOOKUP(W2301,NIVEAUXADMIN!I:J,2,FALSE)</f>
        <v>HT07722-02</v>
      </c>
      <c r="AG2301" s="162">
        <f>IF(SUMPRODUCT(($A$4:$A2301=A2301)*($V$4:$V2301=V2301))&gt;1,0,1)</f>
        <v>0</v>
      </c>
    </row>
    <row r="2302" spans="1:33" s="81" customFormat="1" ht="15" customHeight="1">
      <c r="A2302" s="162" t="s">
        <v>1807</v>
      </c>
      <c r="B2302" s="162" t="s">
        <v>1807</v>
      </c>
      <c r="C2302" s="162" t="s">
        <v>26</v>
      </c>
      <c r="D2302" s="162"/>
      <c r="E2302" s="162" t="s">
        <v>48</v>
      </c>
      <c r="F2302" s="162" t="s">
        <v>16</v>
      </c>
      <c r="G2302" s="162" t="str">
        <f>CHOOSE(MONTH(H2302), "Janvier", "Fevrier", "Mars", "Avril", "Mai", "Juin", "Juillet", "Aout", "Septembre", "Octobre", "Novembre", "Decembre")</f>
        <v>Janvier</v>
      </c>
      <c r="H2302" s="153">
        <v>42763</v>
      </c>
      <c r="I2302" s="84" t="s">
        <v>1049</v>
      </c>
      <c r="J2302" s="162" t="s">
        <v>1053</v>
      </c>
      <c r="K2302" s="162" t="s">
        <v>1064</v>
      </c>
      <c r="L2302" s="72" t="s">
        <v>1808</v>
      </c>
      <c r="M2302" s="80" t="str">
        <f>IFERROR(VLOOKUP(K2302,REFERENCES!R:S,2,FALSE),"")</f>
        <v>Nombre</v>
      </c>
      <c r="N2302" s="154">
        <v>605</v>
      </c>
      <c r="O2302" s="75"/>
      <c r="P2302" s="75"/>
      <c r="Q2302" s="75"/>
      <c r="R2302" s="79" t="s">
        <v>1875</v>
      </c>
      <c r="S2302" s="75">
        <v>605</v>
      </c>
      <c r="T2302" s="162" t="s">
        <v>30</v>
      </c>
      <c r="U2302" s="162" t="s">
        <v>20</v>
      </c>
      <c r="V2302" s="162" t="s">
        <v>545</v>
      </c>
      <c r="W2302" s="86" t="s">
        <v>1608</v>
      </c>
      <c r="X2302" s="162"/>
      <c r="Y2302" s="162" t="s">
        <v>1035</v>
      </c>
      <c r="Z2302" s="162" t="s">
        <v>1069</v>
      </c>
      <c r="AA2302" s="162"/>
      <c r="AB2302" s="162" t="str">
        <f>UPPER(LEFT(A2302,3)&amp;YEAR(H2302)&amp;MONTH(H2302)&amp;DAY((H2302))&amp;LEFT(U2302,2)&amp;LEFT(V2302,2)&amp;LEFT(W2302,2))</f>
        <v>WOR2017128SUST3È</v>
      </c>
      <c r="AC2302" s="162">
        <f>COUNTIF($AB$4:$AB$297,AB2302)</f>
        <v>0</v>
      </c>
      <c r="AD2302" s="162" t="str">
        <f>VLOOKUP(U2302,NIVEAUXADMIN!A:B,2,FALSE)</f>
        <v>HT07</v>
      </c>
      <c r="AE2302" s="162" t="str">
        <f>VLOOKUP(V2302,NIVEAUXADMIN!E:F,2,FALSE)</f>
        <v>HT07722</v>
      </c>
      <c r="AF2302" s="162" t="str">
        <f>VLOOKUP(W2302,NIVEAUXADMIN!I:J,2,FALSE)</f>
        <v>HT07722-03</v>
      </c>
      <c r="AG2302" s="162">
        <f>IF(SUMPRODUCT(($A$4:$A2302=A2302)*($V$4:$V2302=V2302))&gt;1,0,1)</f>
        <v>0</v>
      </c>
    </row>
    <row r="2303" spans="1:33" ht="15" customHeight="1">
      <c r="A2303" s="162" t="s">
        <v>1807</v>
      </c>
      <c r="B2303" s="162" t="s">
        <v>1807</v>
      </c>
      <c r="C2303" s="162" t="s">
        <v>26</v>
      </c>
      <c r="D2303" s="162"/>
      <c r="E2303" s="162" t="s">
        <v>48</v>
      </c>
      <c r="F2303" s="162" t="s">
        <v>16</v>
      </c>
      <c r="G2303" s="162" t="str">
        <f>CHOOSE(MONTH(H2303), "Janvier", "Fevrier", "Mars", "Avril", "Mai", "Juin", "Juillet", "Aout", "Septembre", "Octobre", "Novembre", "Decembre")</f>
        <v>Decembre</v>
      </c>
      <c r="H2303" s="153">
        <v>42731</v>
      </c>
      <c r="I2303" s="84" t="s">
        <v>1049</v>
      </c>
      <c r="J2303" s="162" t="s">
        <v>1053</v>
      </c>
      <c r="K2303" s="162" t="s">
        <v>1064</v>
      </c>
      <c r="L2303" s="72" t="s">
        <v>1808</v>
      </c>
      <c r="M2303" s="80" t="str">
        <f>IFERROR(VLOOKUP(K2303,REFERENCES!R:S,2,FALSE),"")</f>
        <v>Nombre</v>
      </c>
      <c r="N2303" s="75">
        <v>870</v>
      </c>
      <c r="O2303" s="75"/>
      <c r="P2303" s="75"/>
      <c r="Q2303" s="75"/>
      <c r="R2303" s="79"/>
      <c r="S2303" s="75">
        <v>870</v>
      </c>
      <c r="T2303" s="162"/>
      <c r="U2303" s="162" t="s">
        <v>20</v>
      </c>
      <c r="V2303" s="162" t="s">
        <v>545</v>
      </c>
      <c r="W2303" s="86" t="s">
        <v>1395</v>
      </c>
      <c r="X2303" s="162"/>
      <c r="Y2303" s="162"/>
      <c r="Z2303" s="162"/>
      <c r="AA2303" s="162"/>
      <c r="AB2303" s="162" t="str">
        <f>UPPER(LEFT(A2303,3)&amp;YEAR(H2303)&amp;MONTH(H2303)&amp;DAY((H2303))&amp;LEFT(U2303,2)&amp;LEFT(V2303,2)&amp;LEFT(W2303,2))</f>
        <v>WOR20161227SUST1È</v>
      </c>
      <c r="AC2303" s="162">
        <f>COUNTIF($AB$4:$AB$297,AB2303)</f>
        <v>0</v>
      </c>
      <c r="AD2303" s="162" t="str">
        <f>VLOOKUP(U2303,NIVEAUXADMIN!A:B,2,FALSE)</f>
        <v>HT07</v>
      </c>
      <c r="AE2303" s="162" t="str">
        <f>VLOOKUP(V2303,NIVEAUXADMIN!E:F,2,FALSE)</f>
        <v>HT07722</v>
      </c>
      <c r="AF2303" s="162" t="str">
        <f>VLOOKUP(W2303,NIVEAUXADMIN!I:J,2,FALSE)</f>
        <v>HT07722-01</v>
      </c>
      <c r="AG2303" s="162">
        <f>IF(SUMPRODUCT(($A$4:$A2303=A2303)*($V$4:$V2303=V2303))&gt;1,0,1)</f>
        <v>0</v>
      </c>
    </row>
    <row r="2304" spans="1:33" s="81" customFormat="1" ht="15" customHeight="1">
      <c r="A2304" s="162" t="s">
        <v>1807</v>
      </c>
      <c r="B2304" s="162" t="s">
        <v>1807</v>
      </c>
      <c r="C2304" s="162" t="s">
        <v>26</v>
      </c>
      <c r="D2304" s="162"/>
      <c r="E2304" s="162" t="s">
        <v>48</v>
      </c>
      <c r="F2304" s="162" t="s">
        <v>16</v>
      </c>
      <c r="G2304" s="162" t="str">
        <f>CHOOSE(MONTH(H2304), "Janvier", "Fevrier", "Mars", "Avril", "Mai", "Juin", "Juillet", "Aout", "Septembre", "Octobre", "Novembre", "Decembre")</f>
        <v>Decembre</v>
      </c>
      <c r="H2304" s="153">
        <v>42731</v>
      </c>
      <c r="I2304" s="84" t="s">
        <v>1049</v>
      </c>
      <c r="J2304" s="162" t="s">
        <v>1053</v>
      </c>
      <c r="K2304" s="162" t="s">
        <v>1064</v>
      </c>
      <c r="L2304" s="72" t="s">
        <v>1808</v>
      </c>
      <c r="M2304" s="80" t="str">
        <f>IFERROR(VLOOKUP(K2304,REFERENCES!R:S,2,FALSE),"")</f>
        <v>Nombre</v>
      </c>
      <c r="N2304" s="75">
        <v>600</v>
      </c>
      <c r="O2304" s="75"/>
      <c r="P2304" s="75"/>
      <c r="Q2304" s="75"/>
      <c r="R2304" s="79"/>
      <c r="S2304" s="75">
        <v>600</v>
      </c>
      <c r="T2304" s="162"/>
      <c r="U2304" s="162" t="s">
        <v>20</v>
      </c>
      <c r="V2304" s="162" t="s">
        <v>545</v>
      </c>
      <c r="W2304" s="86" t="s">
        <v>1455</v>
      </c>
      <c r="X2304" s="162"/>
      <c r="Y2304" s="162"/>
      <c r="Z2304" s="162"/>
      <c r="AA2304" s="162"/>
      <c r="AB2304" s="162" t="str">
        <f>UPPER(LEFT(A2304,3)&amp;YEAR(H2304)&amp;MONTH(H2304)&amp;DAY((H2304))&amp;LEFT(U2304,2)&amp;LEFT(V2304,2)&amp;LEFT(W2304,2))</f>
        <v>WOR20161227SUST2È</v>
      </c>
      <c r="AC2304" s="162">
        <f>COUNTIF($AB$4:$AB$297,AB2304)</f>
        <v>0</v>
      </c>
      <c r="AD2304" s="162" t="str">
        <f>VLOOKUP(U2304,NIVEAUXADMIN!A:B,2,FALSE)</f>
        <v>HT07</v>
      </c>
      <c r="AE2304" s="162" t="str">
        <f>VLOOKUP(V2304,NIVEAUXADMIN!E:F,2,FALSE)</f>
        <v>HT07722</v>
      </c>
      <c r="AF2304" s="162" t="str">
        <f>VLOOKUP(W2304,NIVEAUXADMIN!I:J,2,FALSE)</f>
        <v>HT07722-02</v>
      </c>
      <c r="AG2304" s="162">
        <f>IF(SUMPRODUCT(($A$4:$A2304=A2304)*($V$4:$V2304=V2304))&gt;1,0,1)</f>
        <v>0</v>
      </c>
    </row>
    <row r="2305" spans="1:33" s="81" customFormat="1" ht="15" customHeight="1">
      <c r="A2305" s="162" t="s">
        <v>1807</v>
      </c>
      <c r="B2305" s="162" t="s">
        <v>1807</v>
      </c>
      <c r="C2305" s="162" t="s">
        <v>26</v>
      </c>
      <c r="D2305" s="162"/>
      <c r="E2305" s="162" t="s">
        <v>48</v>
      </c>
      <c r="F2305" s="162" t="s">
        <v>16</v>
      </c>
      <c r="G2305" s="162" t="str">
        <f>CHOOSE(MONTH(H2305), "Janvier", "Fevrier", "Mars", "Avril", "Mai", "Juin", "Juillet", "Aout", "Septembre", "Octobre", "Novembre", "Decembre")</f>
        <v>Decembre</v>
      </c>
      <c r="H2305" s="153">
        <v>42731</v>
      </c>
      <c r="I2305" s="84" t="s">
        <v>1049</v>
      </c>
      <c r="J2305" s="162" t="s">
        <v>1053</v>
      </c>
      <c r="K2305" s="162" t="s">
        <v>1064</v>
      </c>
      <c r="L2305" s="72" t="s">
        <v>1808</v>
      </c>
      <c r="M2305" s="80" t="str">
        <f>IFERROR(VLOOKUP(K2305,REFERENCES!R:S,2,FALSE),"")</f>
        <v>Nombre</v>
      </c>
      <c r="N2305" s="75">
        <v>450</v>
      </c>
      <c r="O2305" s="75"/>
      <c r="P2305" s="75"/>
      <c r="Q2305" s="75"/>
      <c r="R2305" s="79"/>
      <c r="S2305" s="75">
        <v>450</v>
      </c>
      <c r="T2305" s="162"/>
      <c r="U2305" s="162" t="s">
        <v>20</v>
      </c>
      <c r="V2305" s="162" t="s">
        <v>545</v>
      </c>
      <c r="W2305" s="86" t="s">
        <v>1608</v>
      </c>
      <c r="X2305" s="162"/>
      <c r="Y2305" s="162"/>
      <c r="Z2305" s="162"/>
      <c r="AA2305" s="162"/>
      <c r="AB2305" s="162" t="str">
        <f>UPPER(LEFT(A2305,3)&amp;YEAR(H2305)&amp;MONTH(H2305)&amp;DAY((H2305))&amp;LEFT(U2305,2)&amp;LEFT(V2305,2)&amp;LEFT(W2305,2))</f>
        <v>WOR20161227SUST3È</v>
      </c>
      <c r="AC2305" s="162">
        <f>COUNTIF($AB$4:$AB$297,AB2305)</f>
        <v>0</v>
      </c>
      <c r="AD2305" s="162" t="str">
        <f>VLOOKUP(U2305,NIVEAUXADMIN!A:B,2,FALSE)</f>
        <v>HT07</v>
      </c>
      <c r="AE2305" s="162" t="str">
        <f>VLOOKUP(V2305,NIVEAUXADMIN!E:F,2,FALSE)</f>
        <v>HT07722</v>
      </c>
      <c r="AF2305" s="162" t="str">
        <f>VLOOKUP(W2305,NIVEAUXADMIN!I:J,2,FALSE)</f>
        <v>HT07722-03</v>
      </c>
      <c r="AG2305" s="162">
        <f>IF(SUMPRODUCT(($A$4:$A2305=A2305)*($V$4:$V2305=V2305))&gt;1,0,1)</f>
        <v>0</v>
      </c>
    </row>
    <row r="2306" spans="1:33" ht="15" customHeight="1">
      <c r="A2306" s="162" t="s">
        <v>1088</v>
      </c>
      <c r="B2306" s="162" t="s">
        <v>1088</v>
      </c>
      <c r="C2306" s="162" t="s">
        <v>26</v>
      </c>
      <c r="D2306" s="162" t="s">
        <v>2588</v>
      </c>
      <c r="E2306" s="162"/>
      <c r="F2306" s="162" t="s">
        <v>32</v>
      </c>
      <c r="G2306" s="162" t="s">
        <v>1947</v>
      </c>
      <c r="H2306" s="153" t="s">
        <v>1953</v>
      </c>
      <c r="I2306" s="84" t="s">
        <v>1049</v>
      </c>
      <c r="J2306" s="162" t="s">
        <v>1053</v>
      </c>
      <c r="K2306" s="162" t="s">
        <v>1048</v>
      </c>
      <c r="L2306" s="72"/>
      <c r="M2306" s="80" t="str">
        <f>IFERROR(VLOOKUP(K2306,REFERENCES!R:S,2,FALSE),"")</f>
        <v>Nombre</v>
      </c>
      <c r="N2306" s="154">
        <v>400</v>
      </c>
      <c r="O2306" s="75"/>
      <c r="P2306" s="75"/>
      <c r="Q2306" s="75"/>
      <c r="R2306" s="79" t="s">
        <v>1875</v>
      </c>
      <c r="S2306" s="75">
        <v>400</v>
      </c>
      <c r="T2306" s="162" t="s">
        <v>1040</v>
      </c>
      <c r="U2306" s="162" t="s">
        <v>17</v>
      </c>
      <c r="V2306" s="162" t="s">
        <v>272</v>
      </c>
      <c r="W2306" s="86" t="s">
        <v>2617</v>
      </c>
      <c r="X2306" s="162" t="s">
        <v>837</v>
      </c>
      <c r="Y2306" s="162"/>
      <c r="Z2306" s="162"/>
      <c r="AA2306" s="162"/>
      <c r="AB2306" s="162" t="e">
        <f>UPPER(LEFT(A2306,3)&amp;YEAR(H2306)&amp;MONTH(H2306)&amp;DAY((H2306))&amp;LEFT(U2306,2)&amp;LEFT(V2306,2)&amp;LEFT(W2306,2))</f>
        <v>#VALUE!</v>
      </c>
      <c r="AC2306" s="162">
        <f>COUNTIF($AB$4:$AB$297,AB2306)</f>
        <v>72</v>
      </c>
      <c r="AD2306" s="162" t="str">
        <f>VLOOKUP(U2306,NIVEAUXADMIN!A:B,2,FALSE)</f>
        <v>HT08</v>
      </c>
      <c r="AE2306" s="162" t="str">
        <f>VLOOKUP(V2306,NIVEAUXADMIN!E:F,2,FALSE)</f>
        <v>HT08834</v>
      </c>
      <c r="AF2306" s="162" t="str">
        <f>VLOOKUP(W2306,NIVEAUXADMIN!I:J,2,FALSE)</f>
        <v>HT08834-05</v>
      </c>
      <c r="AG2306" s="162">
        <f>IF(SUMPRODUCT(($A$4:$A2306=A2306)*($V$4:$V2306=V2306))&gt;1,0,1)</f>
        <v>1</v>
      </c>
    </row>
    <row r="2307" spans="1:33" ht="15" customHeight="1">
      <c r="A2307" s="162" t="s">
        <v>1088</v>
      </c>
      <c r="B2307" s="162" t="s">
        <v>1088</v>
      </c>
      <c r="C2307" s="162" t="s">
        <v>26</v>
      </c>
      <c r="D2307" s="162" t="s">
        <v>2588</v>
      </c>
      <c r="E2307" s="162"/>
      <c r="F2307" s="162" t="s">
        <v>32</v>
      </c>
      <c r="G2307" s="162" t="s">
        <v>1947</v>
      </c>
      <c r="H2307" s="153" t="s">
        <v>1953</v>
      </c>
      <c r="I2307" s="84" t="s">
        <v>1049</v>
      </c>
      <c r="J2307" s="162" t="s">
        <v>1083</v>
      </c>
      <c r="K2307" s="162" t="s">
        <v>1025</v>
      </c>
      <c r="L2307" s="72"/>
      <c r="M2307" s="80" t="str">
        <f>IFERROR(VLOOKUP(K2307,REFERENCES!R:S,2,FALSE),"")</f>
        <v>Valeur en HTG</v>
      </c>
      <c r="N2307" s="154">
        <v>50</v>
      </c>
      <c r="O2307" s="75"/>
      <c r="P2307" s="75"/>
      <c r="Q2307" s="75"/>
      <c r="R2307" s="79" t="s">
        <v>1875</v>
      </c>
      <c r="S2307" s="75">
        <v>400</v>
      </c>
      <c r="T2307" s="162" t="s">
        <v>1040</v>
      </c>
      <c r="U2307" s="162" t="s">
        <v>17</v>
      </c>
      <c r="V2307" s="162" t="s">
        <v>272</v>
      </c>
      <c r="W2307" s="86" t="s">
        <v>2617</v>
      </c>
      <c r="X2307" s="162" t="s">
        <v>837</v>
      </c>
      <c r="Y2307" s="162"/>
      <c r="Z2307" s="162"/>
      <c r="AA2307" s="162"/>
      <c r="AB2307" s="162" t="e">
        <f>UPPER(LEFT(A2307,3)&amp;YEAR(H2307)&amp;MONTH(H2307)&amp;DAY((H2307))&amp;LEFT(U2307,2)&amp;LEFT(V2307,2)&amp;LEFT(W2307,2))</f>
        <v>#VALUE!</v>
      </c>
      <c r="AC2307" s="162">
        <f>COUNTIF($AB$4:$AB$297,AB2307)</f>
        <v>72</v>
      </c>
      <c r="AD2307" s="162" t="str">
        <f>VLOOKUP(U2307,NIVEAUXADMIN!A:B,2,FALSE)</f>
        <v>HT08</v>
      </c>
      <c r="AE2307" s="162" t="str">
        <f>VLOOKUP(V2307,NIVEAUXADMIN!E:F,2,FALSE)</f>
        <v>HT08834</v>
      </c>
      <c r="AF2307" s="162" t="str">
        <f>VLOOKUP(W2307,NIVEAUXADMIN!I:J,2,FALSE)</f>
        <v>HT08834-05</v>
      </c>
      <c r="AG2307" s="162">
        <f>IF(SUMPRODUCT(($A$4:$A2307=A2307)*($V$4:$V2307=V2307))&gt;1,0,1)</f>
        <v>0</v>
      </c>
    </row>
    <row r="2308" spans="1:33" ht="15" customHeight="1">
      <c r="A2308" s="162" t="s">
        <v>1088</v>
      </c>
      <c r="B2308" s="162" t="s">
        <v>1088</v>
      </c>
      <c r="C2308" s="162" t="s">
        <v>26</v>
      </c>
      <c r="D2308" s="162" t="s">
        <v>2588</v>
      </c>
      <c r="E2308" s="162"/>
      <c r="F2308" s="162" t="s">
        <v>16</v>
      </c>
      <c r="G2308" s="162" t="s">
        <v>2866</v>
      </c>
      <c r="H2308" s="153" t="s">
        <v>2851</v>
      </c>
      <c r="I2308" s="84" t="s">
        <v>1049</v>
      </c>
      <c r="J2308" s="162" t="s">
        <v>1053</v>
      </c>
      <c r="K2308" s="162" t="s">
        <v>1048</v>
      </c>
      <c r="L2308" s="72"/>
      <c r="M2308" s="80" t="str">
        <f>IFERROR(VLOOKUP(K2308,REFERENCES!R:S,2,FALSE),"")</f>
        <v>Nombre</v>
      </c>
      <c r="N2308" s="75">
        <v>753</v>
      </c>
      <c r="O2308" s="75"/>
      <c r="P2308" s="75">
        <v>1329</v>
      </c>
      <c r="Q2308" s="75">
        <v>1396</v>
      </c>
      <c r="R2308" s="79"/>
      <c r="S2308" s="75">
        <v>753</v>
      </c>
      <c r="T2308" s="162"/>
      <c r="U2308" s="162" t="s">
        <v>17</v>
      </c>
      <c r="V2308" s="162" t="s">
        <v>272</v>
      </c>
      <c r="W2308" s="86" t="s">
        <v>2617</v>
      </c>
      <c r="X2308" s="162" t="s">
        <v>837</v>
      </c>
      <c r="Y2308" s="162"/>
      <c r="Z2308" s="162"/>
      <c r="AA2308" s="162"/>
      <c r="AB2308" s="162" t="e">
        <f>UPPER(LEFT(A2308,3)&amp;YEAR(H2308)&amp;MONTH(H2308)&amp;DAY((H2308))&amp;LEFT(U2308,2)&amp;LEFT(V2308,2)&amp;LEFT(W2308,2))</f>
        <v>#VALUE!</v>
      </c>
      <c r="AC2308" s="162">
        <f>COUNTIF($AB$4:$AB$297,AB2308)</f>
        <v>72</v>
      </c>
      <c r="AD2308" s="162" t="str">
        <f>VLOOKUP(U2308,NIVEAUXADMIN!A:B,2,FALSE)</f>
        <v>HT08</v>
      </c>
      <c r="AE2308" s="162" t="str">
        <f>VLOOKUP(V2308,NIVEAUXADMIN!E:F,2,FALSE)</f>
        <v>HT08834</v>
      </c>
      <c r="AF2308" s="162" t="str">
        <f>VLOOKUP(W2308,NIVEAUXADMIN!I:J,2,FALSE)</f>
        <v>HT08834-05</v>
      </c>
      <c r="AG2308" s="162">
        <f>IF(SUMPRODUCT(($A$4:$A2308=A2308)*($V$4:$V2308=V2308))&gt;1,0,1)</f>
        <v>0</v>
      </c>
    </row>
    <row r="2309" spans="1:33" ht="15" customHeight="1">
      <c r="A2309" s="162" t="s">
        <v>1088</v>
      </c>
      <c r="B2309" s="162" t="s">
        <v>1088</v>
      </c>
      <c r="C2309" s="162" t="s">
        <v>26</v>
      </c>
      <c r="D2309" s="162" t="s">
        <v>2588</v>
      </c>
      <c r="E2309" s="162"/>
      <c r="F2309" s="162" t="s">
        <v>16</v>
      </c>
      <c r="G2309" s="162" t="s">
        <v>2866</v>
      </c>
      <c r="H2309" s="153" t="s">
        <v>2851</v>
      </c>
      <c r="I2309" s="84" t="s">
        <v>1051</v>
      </c>
      <c r="J2309" s="162" t="s">
        <v>1052</v>
      </c>
      <c r="K2309" s="162" t="s">
        <v>1054</v>
      </c>
      <c r="L2309" s="72"/>
      <c r="M2309" s="80" t="str">
        <f>IFERROR(VLOOKUP(K2309,REFERENCES!R:S,2,FALSE),"")</f>
        <v>Nombre</v>
      </c>
      <c r="N2309" s="75">
        <v>753</v>
      </c>
      <c r="O2309" s="75"/>
      <c r="P2309" s="75">
        <v>1329</v>
      </c>
      <c r="Q2309" s="75">
        <v>1396</v>
      </c>
      <c r="R2309" s="79"/>
      <c r="S2309" s="75">
        <v>753</v>
      </c>
      <c r="T2309" s="162"/>
      <c r="U2309" s="162" t="s">
        <v>17</v>
      </c>
      <c r="V2309" s="162" t="s">
        <v>272</v>
      </c>
      <c r="W2309" s="86" t="s">
        <v>2617</v>
      </c>
      <c r="X2309" s="162" t="s">
        <v>837</v>
      </c>
      <c r="Y2309" s="162"/>
      <c r="Z2309" s="162"/>
      <c r="AA2309" s="162"/>
      <c r="AB2309" s="162" t="e">
        <f>UPPER(LEFT(A2309,3)&amp;YEAR(H2309)&amp;MONTH(H2309)&amp;DAY((H2309))&amp;LEFT(U2309,2)&amp;LEFT(V2309,2)&amp;LEFT(W2309,2))</f>
        <v>#VALUE!</v>
      </c>
      <c r="AC2309" s="162">
        <f>COUNTIF($AB$4:$AB$297,AB2309)</f>
        <v>72</v>
      </c>
      <c r="AD2309" s="162" t="str">
        <f>VLOOKUP(U2309,NIVEAUXADMIN!A:B,2,FALSE)</f>
        <v>HT08</v>
      </c>
      <c r="AE2309" s="162" t="str">
        <f>VLOOKUP(V2309,NIVEAUXADMIN!E:F,2,FALSE)</f>
        <v>HT08834</v>
      </c>
      <c r="AF2309" s="162" t="str">
        <f>VLOOKUP(W2309,NIVEAUXADMIN!I:J,2,FALSE)</f>
        <v>HT08834-05</v>
      </c>
      <c r="AG2309" s="162">
        <f>IF(SUMPRODUCT(($A$4:$A2309=A2309)*($V$4:$V2309=V2309))&gt;1,0,1)</f>
        <v>0</v>
      </c>
    </row>
    <row r="2310" spans="1:33" ht="15" customHeight="1">
      <c r="A2310" s="162" t="s">
        <v>1088</v>
      </c>
      <c r="B2310" s="162" t="s">
        <v>1088</v>
      </c>
      <c r="C2310" s="162" t="s">
        <v>26</v>
      </c>
      <c r="D2310" s="162" t="s">
        <v>2588</v>
      </c>
      <c r="E2310" s="162"/>
      <c r="F2310" s="162" t="s">
        <v>16</v>
      </c>
      <c r="G2310" s="162" t="s">
        <v>2866</v>
      </c>
      <c r="H2310" s="153" t="s">
        <v>2851</v>
      </c>
      <c r="I2310" s="84" t="s">
        <v>1051</v>
      </c>
      <c r="J2310" s="162" t="s">
        <v>1052</v>
      </c>
      <c r="K2310" s="162" t="s">
        <v>1062</v>
      </c>
      <c r="L2310" s="72" t="s">
        <v>2619</v>
      </c>
      <c r="M2310" s="80" t="str">
        <f>IFERROR(VLOOKUP(K2310,REFERENCES!R:S,2,FALSE),"")</f>
        <v>Nombre</v>
      </c>
      <c r="N2310" s="75">
        <v>753</v>
      </c>
      <c r="O2310" s="75"/>
      <c r="P2310" s="75">
        <v>1329</v>
      </c>
      <c r="Q2310" s="75">
        <v>1396</v>
      </c>
      <c r="R2310" s="79"/>
      <c r="S2310" s="75">
        <v>753</v>
      </c>
      <c r="T2310" s="162"/>
      <c r="U2310" s="162" t="s">
        <v>17</v>
      </c>
      <c r="V2310" s="162" t="s">
        <v>272</v>
      </c>
      <c r="W2310" s="86" t="s">
        <v>2617</v>
      </c>
      <c r="X2310" s="162" t="s">
        <v>837</v>
      </c>
      <c r="Y2310" s="162"/>
      <c r="Z2310" s="162"/>
      <c r="AA2310" s="162"/>
      <c r="AB2310" s="162" t="e">
        <f>UPPER(LEFT(A2310,3)&amp;YEAR(H2310)&amp;MONTH(H2310)&amp;DAY((H2310))&amp;LEFT(U2310,2)&amp;LEFT(V2310,2)&amp;LEFT(W2310,2))</f>
        <v>#VALUE!</v>
      </c>
      <c r="AC2310" s="162">
        <f>COUNTIF($AB$4:$AB$297,AB2310)</f>
        <v>72</v>
      </c>
      <c r="AD2310" s="162" t="str">
        <f>VLOOKUP(U2310,NIVEAUXADMIN!A:B,2,FALSE)</f>
        <v>HT08</v>
      </c>
      <c r="AE2310" s="162" t="str">
        <f>VLOOKUP(V2310,NIVEAUXADMIN!E:F,2,FALSE)</f>
        <v>HT08834</v>
      </c>
      <c r="AF2310" s="162" t="str">
        <f>VLOOKUP(W2310,NIVEAUXADMIN!I:J,2,FALSE)</f>
        <v>HT08834-05</v>
      </c>
      <c r="AG2310" s="162">
        <f>IF(SUMPRODUCT(($A$4:$A2310=A2310)*($V$4:$V2310=V2310))&gt;1,0,1)</f>
        <v>0</v>
      </c>
    </row>
    <row r="2311" spans="1:33" ht="15" customHeight="1">
      <c r="A2311" s="162" t="s">
        <v>1088</v>
      </c>
      <c r="B2311" s="162" t="s">
        <v>1088</v>
      </c>
      <c r="C2311" s="162" t="s">
        <v>26</v>
      </c>
      <c r="D2311" s="162" t="s">
        <v>2588</v>
      </c>
      <c r="E2311" s="162"/>
      <c r="F2311" s="162" t="s">
        <v>16</v>
      </c>
      <c r="G2311" s="162" t="s">
        <v>2866</v>
      </c>
      <c r="H2311" s="153" t="s">
        <v>2851</v>
      </c>
      <c r="I2311" s="84" t="s">
        <v>1051</v>
      </c>
      <c r="J2311" s="162" t="s">
        <v>1052</v>
      </c>
      <c r="K2311" s="162" t="s">
        <v>1063</v>
      </c>
      <c r="L2311" s="72"/>
      <c r="M2311" s="80" t="str">
        <f>IFERROR(VLOOKUP(K2311,REFERENCES!R:S,2,FALSE),"")</f>
        <v>Nombre</v>
      </c>
      <c r="N2311" s="75">
        <v>753</v>
      </c>
      <c r="O2311" s="75"/>
      <c r="P2311" s="75">
        <v>1329</v>
      </c>
      <c r="Q2311" s="75">
        <v>1396</v>
      </c>
      <c r="R2311" s="79"/>
      <c r="S2311" s="75">
        <v>753</v>
      </c>
      <c r="T2311" s="162"/>
      <c r="U2311" s="162" t="s">
        <v>17</v>
      </c>
      <c r="V2311" s="162" t="s">
        <v>272</v>
      </c>
      <c r="W2311" s="86" t="s">
        <v>2617</v>
      </c>
      <c r="X2311" s="162" t="s">
        <v>837</v>
      </c>
      <c r="Y2311" s="162"/>
      <c r="Z2311" s="162"/>
      <c r="AA2311" s="162"/>
      <c r="AB2311" s="162" t="e">
        <f>UPPER(LEFT(A2311,3)&amp;YEAR(H2311)&amp;MONTH(H2311)&amp;DAY((H2311))&amp;LEFT(U2311,2)&amp;LEFT(V2311,2)&amp;LEFT(W2311,2))</f>
        <v>#VALUE!</v>
      </c>
      <c r="AC2311" s="162">
        <f>COUNTIF($AB$4:$AB$297,AB2311)</f>
        <v>72</v>
      </c>
      <c r="AD2311" s="162" t="str">
        <f>VLOOKUP(U2311,NIVEAUXADMIN!A:B,2,FALSE)</f>
        <v>HT08</v>
      </c>
      <c r="AE2311" s="162" t="str">
        <f>VLOOKUP(V2311,NIVEAUXADMIN!E:F,2,FALSE)</f>
        <v>HT08834</v>
      </c>
      <c r="AF2311" s="162" t="str">
        <f>VLOOKUP(W2311,NIVEAUXADMIN!I:J,2,FALSE)</f>
        <v>HT08834-05</v>
      </c>
      <c r="AG2311" s="162">
        <f>IF(SUMPRODUCT(($A$4:$A2311=A2311)*($V$4:$V2311=V2311))&gt;1,0,1)</f>
        <v>0</v>
      </c>
    </row>
    <row r="2312" spans="1:33" ht="15" customHeight="1">
      <c r="A2312" s="162" t="s">
        <v>1088</v>
      </c>
      <c r="B2312" s="162" t="s">
        <v>1088</v>
      </c>
      <c r="C2312" s="162" t="s">
        <v>26</v>
      </c>
      <c r="D2312" s="162" t="s">
        <v>2588</v>
      </c>
      <c r="E2312" s="162"/>
      <c r="F2312" s="162" t="s">
        <v>16</v>
      </c>
      <c r="G2312" s="162" t="s">
        <v>2866</v>
      </c>
      <c r="H2312" s="153" t="s">
        <v>2851</v>
      </c>
      <c r="I2312" s="84" t="s">
        <v>1049</v>
      </c>
      <c r="J2312" s="162" t="s">
        <v>1053</v>
      </c>
      <c r="K2312" s="162" t="s">
        <v>1048</v>
      </c>
      <c r="L2312" s="72"/>
      <c r="M2312" s="80" t="str">
        <f>IFERROR(VLOOKUP(K2312,REFERENCES!R:S,2,FALSE),"")</f>
        <v>Nombre</v>
      </c>
      <c r="N2312" s="75">
        <v>379</v>
      </c>
      <c r="O2312" s="75"/>
      <c r="P2312" s="75">
        <v>1151</v>
      </c>
      <c r="Q2312" s="75">
        <v>1185</v>
      </c>
      <c r="R2312" s="79"/>
      <c r="S2312" s="75">
        <v>379</v>
      </c>
      <c r="T2312" s="162"/>
      <c r="U2312" s="162" t="s">
        <v>17</v>
      </c>
      <c r="V2312" s="162" t="s">
        <v>272</v>
      </c>
      <c r="W2312" s="86" t="s">
        <v>2617</v>
      </c>
      <c r="X2312" s="162" t="s">
        <v>2586</v>
      </c>
      <c r="Y2312" s="162"/>
      <c r="Z2312" s="162"/>
      <c r="AA2312" s="162"/>
      <c r="AB2312" s="162" t="e">
        <f>UPPER(LEFT(A2312,3)&amp;YEAR(H2312)&amp;MONTH(H2312)&amp;DAY((H2312))&amp;LEFT(U2312,2)&amp;LEFT(V2312,2)&amp;LEFT(W2312,2))</f>
        <v>#VALUE!</v>
      </c>
      <c r="AC2312" s="162">
        <f>COUNTIF($AB$4:$AB$297,AB2312)</f>
        <v>72</v>
      </c>
      <c r="AD2312" s="162" t="str">
        <f>VLOOKUP(U2312,NIVEAUXADMIN!A:B,2,FALSE)</f>
        <v>HT08</v>
      </c>
      <c r="AE2312" s="162" t="str">
        <f>VLOOKUP(V2312,NIVEAUXADMIN!E:F,2,FALSE)</f>
        <v>HT08834</v>
      </c>
      <c r="AF2312" s="162" t="str">
        <f>VLOOKUP(W2312,NIVEAUXADMIN!I:J,2,FALSE)</f>
        <v>HT08834-05</v>
      </c>
      <c r="AG2312" s="162">
        <f>IF(SUMPRODUCT(($A$4:$A2312=A2312)*($V$4:$V2312=V2312))&gt;1,0,1)</f>
        <v>0</v>
      </c>
    </row>
    <row r="2313" spans="1:33" ht="15" customHeight="1">
      <c r="A2313" s="162" t="s">
        <v>1088</v>
      </c>
      <c r="B2313" s="162" t="s">
        <v>1088</v>
      </c>
      <c r="C2313" s="162" t="s">
        <v>26</v>
      </c>
      <c r="D2313" s="162" t="s">
        <v>2588</v>
      </c>
      <c r="E2313" s="162"/>
      <c r="F2313" s="162" t="s">
        <v>16</v>
      </c>
      <c r="G2313" s="162" t="s">
        <v>2866</v>
      </c>
      <c r="H2313" s="153" t="s">
        <v>2851</v>
      </c>
      <c r="I2313" s="84" t="s">
        <v>1051</v>
      </c>
      <c r="J2313" s="162" t="s">
        <v>1052</v>
      </c>
      <c r="K2313" s="162" t="s">
        <v>1054</v>
      </c>
      <c r="L2313" s="72"/>
      <c r="M2313" s="80" t="str">
        <f>IFERROR(VLOOKUP(K2313,REFERENCES!R:S,2,FALSE),"")</f>
        <v>Nombre</v>
      </c>
      <c r="N2313" s="75">
        <v>379</v>
      </c>
      <c r="O2313" s="75"/>
      <c r="P2313" s="75">
        <v>1151</v>
      </c>
      <c r="Q2313" s="75">
        <v>1185</v>
      </c>
      <c r="R2313" s="79"/>
      <c r="S2313" s="75">
        <v>379</v>
      </c>
      <c r="T2313" s="162"/>
      <c r="U2313" s="162" t="s">
        <v>17</v>
      </c>
      <c r="V2313" s="162" t="s">
        <v>272</v>
      </c>
      <c r="W2313" s="86" t="s">
        <v>2617</v>
      </c>
      <c r="X2313" s="162" t="s">
        <v>2586</v>
      </c>
      <c r="Y2313" s="162"/>
      <c r="Z2313" s="162"/>
      <c r="AA2313" s="162"/>
      <c r="AB2313" s="162" t="e">
        <f>UPPER(LEFT(A2313,3)&amp;YEAR(H2313)&amp;MONTH(H2313)&amp;DAY((H2313))&amp;LEFT(U2313,2)&amp;LEFT(V2313,2)&amp;LEFT(W2313,2))</f>
        <v>#VALUE!</v>
      </c>
      <c r="AC2313" s="162">
        <f>COUNTIF($AB$4:$AB$297,AB2313)</f>
        <v>72</v>
      </c>
      <c r="AD2313" s="162" t="str">
        <f>VLOOKUP(U2313,NIVEAUXADMIN!A:B,2,FALSE)</f>
        <v>HT08</v>
      </c>
      <c r="AE2313" s="162" t="str">
        <f>VLOOKUP(V2313,NIVEAUXADMIN!E:F,2,FALSE)</f>
        <v>HT08834</v>
      </c>
      <c r="AF2313" s="162" t="str">
        <f>VLOOKUP(W2313,NIVEAUXADMIN!I:J,2,FALSE)</f>
        <v>HT08834-05</v>
      </c>
      <c r="AG2313" s="162">
        <f>IF(SUMPRODUCT(($A$4:$A2313=A2313)*($V$4:$V2313=V2313))&gt;1,0,1)</f>
        <v>0</v>
      </c>
    </row>
    <row r="2314" spans="1:33" ht="15" customHeight="1">
      <c r="A2314" s="162" t="s">
        <v>1088</v>
      </c>
      <c r="B2314" s="162" t="s">
        <v>1088</v>
      </c>
      <c r="C2314" s="162" t="s">
        <v>26</v>
      </c>
      <c r="D2314" s="162" t="s">
        <v>2588</v>
      </c>
      <c r="E2314" s="162"/>
      <c r="F2314" s="162" t="s">
        <v>16</v>
      </c>
      <c r="G2314" s="162" t="s">
        <v>2866</v>
      </c>
      <c r="H2314" s="153" t="s">
        <v>2851</v>
      </c>
      <c r="I2314" s="84" t="s">
        <v>1051</v>
      </c>
      <c r="J2314" s="162" t="s">
        <v>1052</v>
      </c>
      <c r="K2314" s="162" t="s">
        <v>1062</v>
      </c>
      <c r="L2314" s="72"/>
      <c r="M2314" s="80" t="str">
        <f>IFERROR(VLOOKUP(K2314,REFERENCES!R:S,2,FALSE),"")</f>
        <v>Nombre</v>
      </c>
      <c r="N2314" s="75">
        <v>379</v>
      </c>
      <c r="O2314" s="75"/>
      <c r="P2314" s="75">
        <v>1151</v>
      </c>
      <c r="Q2314" s="75">
        <v>1185</v>
      </c>
      <c r="R2314" s="79"/>
      <c r="S2314" s="75">
        <v>379</v>
      </c>
      <c r="T2314" s="162"/>
      <c r="U2314" s="162" t="s">
        <v>17</v>
      </c>
      <c r="V2314" s="162" t="s">
        <v>272</v>
      </c>
      <c r="W2314" s="86" t="s">
        <v>2617</v>
      </c>
      <c r="X2314" s="162" t="s">
        <v>2586</v>
      </c>
      <c r="Y2314" s="162"/>
      <c r="Z2314" s="162"/>
      <c r="AA2314" s="162"/>
      <c r="AB2314" s="162" t="e">
        <f>UPPER(LEFT(A2314,3)&amp;YEAR(H2314)&amp;MONTH(H2314)&amp;DAY((H2314))&amp;LEFT(U2314,2)&amp;LEFT(V2314,2)&amp;LEFT(W2314,2))</f>
        <v>#VALUE!</v>
      </c>
      <c r="AC2314" s="162">
        <f>COUNTIF($AB$4:$AB$297,AB2314)</f>
        <v>72</v>
      </c>
      <c r="AD2314" s="162" t="str">
        <f>VLOOKUP(U2314,NIVEAUXADMIN!A:B,2,FALSE)</f>
        <v>HT08</v>
      </c>
      <c r="AE2314" s="162" t="str">
        <f>VLOOKUP(V2314,NIVEAUXADMIN!E:F,2,FALSE)</f>
        <v>HT08834</v>
      </c>
      <c r="AF2314" s="162" t="str">
        <f>VLOOKUP(W2314,NIVEAUXADMIN!I:J,2,FALSE)</f>
        <v>HT08834-05</v>
      </c>
      <c r="AG2314" s="162">
        <f>IF(SUMPRODUCT(($A$4:$A2314=A2314)*($V$4:$V2314=V2314))&gt;1,0,1)</f>
        <v>0</v>
      </c>
    </row>
    <row r="2315" spans="1:33" ht="15" customHeight="1">
      <c r="A2315" s="162" t="s">
        <v>1088</v>
      </c>
      <c r="B2315" s="162" t="s">
        <v>1088</v>
      </c>
      <c r="C2315" s="162" t="s">
        <v>26</v>
      </c>
      <c r="D2315" s="162" t="s">
        <v>2588</v>
      </c>
      <c r="E2315" s="162"/>
      <c r="F2315" s="162" t="s">
        <v>16</v>
      </c>
      <c r="G2315" s="162" t="s">
        <v>2866</v>
      </c>
      <c r="H2315" s="153" t="s">
        <v>2851</v>
      </c>
      <c r="I2315" s="84" t="s">
        <v>1051</v>
      </c>
      <c r="J2315" s="162" t="s">
        <v>1052</v>
      </c>
      <c r="K2315" s="162" t="s">
        <v>1063</v>
      </c>
      <c r="L2315" s="72"/>
      <c r="M2315" s="80" t="str">
        <f>IFERROR(VLOOKUP(K2315,REFERENCES!R:S,2,FALSE),"")</f>
        <v>Nombre</v>
      </c>
      <c r="N2315" s="75">
        <v>379</v>
      </c>
      <c r="O2315" s="75"/>
      <c r="P2315" s="75">
        <v>1151</v>
      </c>
      <c r="Q2315" s="75">
        <v>1185</v>
      </c>
      <c r="R2315" s="79"/>
      <c r="S2315" s="75">
        <v>379</v>
      </c>
      <c r="T2315" s="162"/>
      <c r="U2315" s="162" t="s">
        <v>17</v>
      </c>
      <c r="V2315" s="162" t="s">
        <v>272</v>
      </c>
      <c r="W2315" s="86" t="s">
        <v>2617</v>
      </c>
      <c r="X2315" s="162" t="s">
        <v>2586</v>
      </c>
      <c r="Y2315" s="162"/>
      <c r="Z2315" s="162"/>
      <c r="AA2315" s="162"/>
      <c r="AB2315" s="162" t="e">
        <f>UPPER(LEFT(A2315,3)&amp;YEAR(H2315)&amp;MONTH(H2315)&amp;DAY((H2315))&amp;LEFT(U2315,2)&amp;LEFT(V2315,2)&amp;LEFT(W2315,2))</f>
        <v>#VALUE!</v>
      </c>
      <c r="AC2315" s="162">
        <f>COUNTIF($AB$4:$AB$297,AB2315)</f>
        <v>72</v>
      </c>
      <c r="AD2315" s="162" t="str">
        <f>VLOOKUP(U2315,NIVEAUXADMIN!A:B,2,FALSE)</f>
        <v>HT08</v>
      </c>
      <c r="AE2315" s="162" t="str">
        <f>VLOOKUP(V2315,NIVEAUXADMIN!E:F,2,FALSE)</f>
        <v>HT08834</v>
      </c>
      <c r="AF2315" s="162" t="str">
        <f>VLOOKUP(W2315,NIVEAUXADMIN!I:J,2,FALSE)</f>
        <v>HT08834-05</v>
      </c>
      <c r="AG2315" s="162">
        <f>IF(SUMPRODUCT(($A$4:$A2315=A2315)*($V$4:$V2315=V2315))&gt;1,0,1)</f>
        <v>0</v>
      </c>
    </row>
    <row r="2316" spans="1:33" ht="15" customHeight="1">
      <c r="A2316" s="162" t="s">
        <v>1088</v>
      </c>
      <c r="B2316" s="162" t="s">
        <v>1088</v>
      </c>
      <c r="C2316" s="162" t="s">
        <v>26</v>
      </c>
      <c r="D2316" s="162" t="s">
        <v>2588</v>
      </c>
      <c r="E2316" s="162"/>
      <c r="F2316" s="162" t="s">
        <v>16</v>
      </c>
      <c r="G2316" s="162" t="s">
        <v>2866</v>
      </c>
      <c r="H2316" s="153" t="s">
        <v>2851</v>
      </c>
      <c r="I2316" s="84" t="s">
        <v>1049</v>
      </c>
      <c r="J2316" s="162" t="s">
        <v>1053</v>
      </c>
      <c r="K2316" s="162" t="s">
        <v>1048</v>
      </c>
      <c r="L2316" s="72"/>
      <c r="M2316" s="80" t="str">
        <f>IFERROR(VLOOKUP(K2316,REFERENCES!R:S,2,FALSE),"")</f>
        <v>Nombre</v>
      </c>
      <c r="N2316" s="75">
        <v>442</v>
      </c>
      <c r="O2316" s="75"/>
      <c r="P2316" s="75">
        <v>1329</v>
      </c>
      <c r="Q2316" s="75">
        <v>1396</v>
      </c>
      <c r="R2316" s="79"/>
      <c r="S2316" s="75">
        <v>442</v>
      </c>
      <c r="T2316" s="162"/>
      <c r="U2316" s="162" t="s">
        <v>17</v>
      </c>
      <c r="V2316" s="162" t="s">
        <v>272</v>
      </c>
      <c r="W2316" s="86" t="s">
        <v>2617</v>
      </c>
      <c r="X2316" s="162" t="s">
        <v>2587</v>
      </c>
      <c r="Y2316" s="162"/>
      <c r="Z2316" s="162"/>
      <c r="AA2316" s="162"/>
      <c r="AB2316" s="162" t="e">
        <f>UPPER(LEFT(A2316,3)&amp;YEAR(H2316)&amp;MONTH(H2316)&amp;DAY((H2316))&amp;LEFT(U2316,2)&amp;LEFT(V2316,2)&amp;LEFT(W2316,2))</f>
        <v>#VALUE!</v>
      </c>
      <c r="AC2316" s="162">
        <f>COUNTIF($AB$4:$AB$297,AB2316)</f>
        <v>72</v>
      </c>
      <c r="AD2316" s="162" t="str">
        <f>VLOOKUP(U2316,NIVEAUXADMIN!A:B,2,FALSE)</f>
        <v>HT08</v>
      </c>
      <c r="AE2316" s="162" t="str">
        <f>VLOOKUP(V2316,NIVEAUXADMIN!E:F,2,FALSE)</f>
        <v>HT08834</v>
      </c>
      <c r="AF2316" s="162" t="str">
        <f>VLOOKUP(W2316,NIVEAUXADMIN!I:J,2,FALSE)</f>
        <v>HT08834-05</v>
      </c>
      <c r="AG2316" s="162">
        <f>IF(SUMPRODUCT(($A$4:$A2316=A2316)*($V$4:$V2316=V2316))&gt;1,0,1)</f>
        <v>0</v>
      </c>
    </row>
    <row r="2317" spans="1:33" ht="15" customHeight="1">
      <c r="A2317" s="162" t="s">
        <v>1088</v>
      </c>
      <c r="B2317" s="162" t="s">
        <v>1088</v>
      </c>
      <c r="C2317" s="162" t="s">
        <v>26</v>
      </c>
      <c r="D2317" s="162" t="s">
        <v>2588</v>
      </c>
      <c r="E2317" s="162"/>
      <c r="F2317" s="162" t="s">
        <v>16</v>
      </c>
      <c r="G2317" s="162" t="s">
        <v>2866</v>
      </c>
      <c r="H2317" s="153" t="s">
        <v>2851</v>
      </c>
      <c r="I2317" s="84" t="s">
        <v>1051</v>
      </c>
      <c r="J2317" s="162" t="s">
        <v>1052</v>
      </c>
      <c r="K2317" s="162" t="s">
        <v>1054</v>
      </c>
      <c r="L2317" s="72"/>
      <c r="M2317" s="80" t="str">
        <f>IFERROR(VLOOKUP(K2317,REFERENCES!R:S,2,FALSE),"")</f>
        <v>Nombre</v>
      </c>
      <c r="N2317" s="75">
        <v>442</v>
      </c>
      <c r="O2317" s="75"/>
      <c r="P2317" s="75">
        <v>1329</v>
      </c>
      <c r="Q2317" s="75">
        <v>1396</v>
      </c>
      <c r="R2317" s="79"/>
      <c r="S2317" s="75">
        <v>442</v>
      </c>
      <c r="T2317" s="162"/>
      <c r="U2317" s="162" t="s">
        <v>17</v>
      </c>
      <c r="V2317" s="162" t="s">
        <v>272</v>
      </c>
      <c r="W2317" s="86" t="s">
        <v>2617</v>
      </c>
      <c r="X2317" s="162" t="s">
        <v>2587</v>
      </c>
      <c r="Y2317" s="162"/>
      <c r="Z2317" s="162"/>
      <c r="AA2317" s="162"/>
      <c r="AB2317" s="162" t="e">
        <f>UPPER(LEFT(A2317,3)&amp;YEAR(H2317)&amp;MONTH(H2317)&amp;DAY((H2317))&amp;LEFT(U2317,2)&amp;LEFT(V2317,2)&amp;LEFT(W2317,2))</f>
        <v>#VALUE!</v>
      </c>
      <c r="AC2317" s="162">
        <f>COUNTIF($AB$4:$AB$297,AB2317)</f>
        <v>72</v>
      </c>
      <c r="AD2317" s="162" t="str">
        <f>VLOOKUP(U2317,NIVEAUXADMIN!A:B,2,FALSE)</f>
        <v>HT08</v>
      </c>
      <c r="AE2317" s="162" t="str">
        <f>VLOOKUP(V2317,NIVEAUXADMIN!E:F,2,FALSE)</f>
        <v>HT08834</v>
      </c>
      <c r="AF2317" s="162" t="str">
        <f>VLOOKUP(W2317,NIVEAUXADMIN!I:J,2,FALSE)</f>
        <v>HT08834-05</v>
      </c>
      <c r="AG2317" s="162">
        <f>IF(SUMPRODUCT(($A$4:$A2317=A2317)*($V$4:$V2317=V2317))&gt;1,0,1)</f>
        <v>0</v>
      </c>
    </row>
    <row r="2318" spans="1:33" ht="15" customHeight="1">
      <c r="A2318" s="162" t="s">
        <v>1088</v>
      </c>
      <c r="B2318" s="162" t="s">
        <v>1088</v>
      </c>
      <c r="C2318" s="162" t="s">
        <v>26</v>
      </c>
      <c r="D2318" s="162" t="s">
        <v>2588</v>
      </c>
      <c r="E2318" s="162"/>
      <c r="F2318" s="162" t="s">
        <v>16</v>
      </c>
      <c r="G2318" s="162" t="s">
        <v>2866</v>
      </c>
      <c r="H2318" s="153" t="s">
        <v>2851</v>
      </c>
      <c r="I2318" s="84" t="s">
        <v>1051</v>
      </c>
      <c r="J2318" s="162" t="s">
        <v>1052</v>
      </c>
      <c r="K2318" s="162" t="s">
        <v>1062</v>
      </c>
      <c r="L2318" s="72"/>
      <c r="M2318" s="80" t="str">
        <f>IFERROR(VLOOKUP(K2318,REFERENCES!R:S,2,FALSE),"")</f>
        <v>Nombre</v>
      </c>
      <c r="N2318" s="75">
        <v>442</v>
      </c>
      <c r="O2318" s="75"/>
      <c r="P2318" s="75">
        <v>1329</v>
      </c>
      <c r="Q2318" s="75">
        <v>1396</v>
      </c>
      <c r="R2318" s="79"/>
      <c r="S2318" s="75">
        <v>442</v>
      </c>
      <c r="T2318" s="162"/>
      <c r="U2318" s="162" t="s">
        <v>17</v>
      </c>
      <c r="V2318" s="162" t="s">
        <v>272</v>
      </c>
      <c r="W2318" s="86" t="s">
        <v>2617</v>
      </c>
      <c r="X2318" s="162" t="s">
        <v>2587</v>
      </c>
      <c r="Y2318" s="162"/>
      <c r="Z2318" s="162"/>
      <c r="AA2318" s="162"/>
      <c r="AB2318" s="162" t="e">
        <f>UPPER(LEFT(A2318,3)&amp;YEAR(H2318)&amp;MONTH(H2318)&amp;DAY((H2318))&amp;LEFT(U2318,2)&amp;LEFT(V2318,2)&amp;LEFT(W2318,2))</f>
        <v>#VALUE!</v>
      </c>
      <c r="AC2318" s="162">
        <f>COUNTIF($AB$4:$AB$297,AB2318)</f>
        <v>72</v>
      </c>
      <c r="AD2318" s="162" t="str">
        <f>VLOOKUP(U2318,NIVEAUXADMIN!A:B,2,FALSE)</f>
        <v>HT08</v>
      </c>
      <c r="AE2318" s="162" t="str">
        <f>VLOOKUP(V2318,NIVEAUXADMIN!E:F,2,FALSE)</f>
        <v>HT08834</v>
      </c>
      <c r="AF2318" s="162" t="str">
        <f>VLOOKUP(W2318,NIVEAUXADMIN!I:J,2,FALSE)</f>
        <v>HT08834-05</v>
      </c>
      <c r="AG2318" s="162">
        <f>IF(SUMPRODUCT(($A$4:$A2318=A2318)*($V$4:$V2318=V2318))&gt;1,0,1)</f>
        <v>0</v>
      </c>
    </row>
    <row r="2319" spans="1:33" ht="15" customHeight="1">
      <c r="A2319" s="162" t="s">
        <v>1088</v>
      </c>
      <c r="B2319" s="162" t="s">
        <v>1088</v>
      </c>
      <c r="C2319" s="162" t="s">
        <v>26</v>
      </c>
      <c r="D2319" s="162" t="s">
        <v>2588</v>
      </c>
      <c r="E2319" s="162"/>
      <c r="F2319" s="162" t="s">
        <v>16</v>
      </c>
      <c r="G2319" s="162" t="s">
        <v>2866</v>
      </c>
      <c r="H2319" s="153" t="s">
        <v>2851</v>
      </c>
      <c r="I2319" s="84" t="s">
        <v>1051</v>
      </c>
      <c r="J2319" s="162" t="s">
        <v>1052</v>
      </c>
      <c r="K2319" s="162" t="s">
        <v>1063</v>
      </c>
      <c r="L2319" s="72"/>
      <c r="M2319" s="80" t="str">
        <f>IFERROR(VLOOKUP(K2319,REFERENCES!R:S,2,FALSE),"")</f>
        <v>Nombre</v>
      </c>
      <c r="N2319" s="75">
        <v>442</v>
      </c>
      <c r="O2319" s="75"/>
      <c r="P2319" s="75">
        <v>1329</v>
      </c>
      <c r="Q2319" s="75">
        <v>1396</v>
      </c>
      <c r="R2319" s="79"/>
      <c r="S2319" s="75">
        <v>442</v>
      </c>
      <c r="T2319" s="162"/>
      <c r="U2319" s="162" t="s">
        <v>17</v>
      </c>
      <c r="V2319" s="162" t="s">
        <v>272</v>
      </c>
      <c r="W2319" s="86" t="s">
        <v>2617</v>
      </c>
      <c r="X2319" s="162" t="s">
        <v>2587</v>
      </c>
      <c r="Y2319" s="162"/>
      <c r="Z2319" s="162"/>
      <c r="AA2319" s="162"/>
      <c r="AB2319" s="162" t="e">
        <f>UPPER(LEFT(A2319,3)&amp;YEAR(H2319)&amp;MONTH(H2319)&amp;DAY((H2319))&amp;LEFT(U2319,2)&amp;LEFT(V2319,2)&amp;LEFT(W2319,2))</f>
        <v>#VALUE!</v>
      </c>
      <c r="AC2319" s="162">
        <f>COUNTIF($AB$4:$AB$297,AB2319)</f>
        <v>72</v>
      </c>
      <c r="AD2319" s="162" t="str">
        <f>VLOOKUP(U2319,NIVEAUXADMIN!A:B,2,FALSE)</f>
        <v>HT08</v>
      </c>
      <c r="AE2319" s="162" t="str">
        <f>VLOOKUP(V2319,NIVEAUXADMIN!E:F,2,FALSE)</f>
        <v>HT08834</v>
      </c>
      <c r="AF2319" s="162" t="str">
        <f>VLOOKUP(W2319,NIVEAUXADMIN!I:J,2,FALSE)</f>
        <v>HT08834-05</v>
      </c>
      <c r="AG2319" s="162">
        <f>IF(SUMPRODUCT(($A$4:$A2319=A2319)*($V$4:$V2319=V2319))&gt;1,0,1)</f>
        <v>0</v>
      </c>
    </row>
    <row r="2320" spans="1:33" ht="15" customHeight="1">
      <c r="A2320" s="162" t="s">
        <v>1090</v>
      </c>
      <c r="B2320" s="162" t="s">
        <v>1090</v>
      </c>
      <c r="C2320" s="162" t="s">
        <v>26</v>
      </c>
      <c r="D2320" s="162"/>
      <c r="E2320" s="162"/>
      <c r="F2320" s="162" t="s">
        <v>16</v>
      </c>
      <c r="G2320" s="162" t="str">
        <f>CHOOSE(MONTH(H2320), "Janvier", "Fevrier", "Mars", "Avril", "Mai", "Juin", "Juillet", "Aout", "Septembre", "Octobre", "Novembre", "Decembre")</f>
        <v>Octobre</v>
      </c>
      <c r="H2320" s="153">
        <v>42674</v>
      </c>
      <c r="I2320" s="84" t="s">
        <v>1051</v>
      </c>
      <c r="J2320" s="162" t="s">
        <v>1052</v>
      </c>
      <c r="K2320" s="162" t="s">
        <v>1056</v>
      </c>
      <c r="L2320" s="72"/>
      <c r="M2320" s="80" t="str">
        <f>IFERROR(VLOOKUP(K2320,REFERENCES!R:S,2,FALSE),"")</f>
        <v>Nombre</v>
      </c>
      <c r="N2320" s="140">
        <v>32</v>
      </c>
      <c r="O2320" s="140"/>
      <c r="P2320" s="140"/>
      <c r="Q2320" s="140"/>
      <c r="R2320" s="79" t="s">
        <v>1875</v>
      </c>
      <c r="S2320" s="75">
        <v>32</v>
      </c>
      <c r="T2320" s="162" t="s">
        <v>1040</v>
      </c>
      <c r="U2320" s="162" t="s">
        <v>174</v>
      </c>
      <c r="V2320" s="162" t="s">
        <v>200</v>
      </c>
      <c r="W2320" s="164" t="s">
        <v>1370</v>
      </c>
      <c r="X2320" s="162"/>
      <c r="Y2320" s="167"/>
      <c r="Z2320" s="165"/>
      <c r="AA2320" s="162" t="s">
        <v>2917</v>
      </c>
      <c r="AB2320" s="162" t="str">
        <f>UPPER(LEFT(A2320,3)&amp;YEAR(H2320)&amp;MONTH(H2320)&amp;DAY((H2320))&amp;LEFT(U2320,2)&amp;LEFT(V2320,2)&amp;LEFT(W2320,2))</f>
        <v>WOR20161031OUAN1È</v>
      </c>
      <c r="AC2320" s="162">
        <f>COUNTIF($AB$4:$AB$297,AB2320)</f>
        <v>0</v>
      </c>
      <c r="AD2320" s="162" t="str">
        <f>VLOOKUP(U2320,NIVEAUXADMIN!A:B,2,FALSE)</f>
        <v>HT01</v>
      </c>
      <c r="AE2320" s="162" t="str">
        <f>VLOOKUP(V2320,NIVEAUXADMIN!E:F,2,FALSE)</f>
        <v>HT01151</v>
      </c>
      <c r="AF2320" s="162" t="str">
        <f>VLOOKUP(W2320,NIVEAUXADMIN!I:J,2,FALSE)</f>
        <v>HT01151-01</v>
      </c>
      <c r="AG2320" s="162">
        <f>IF(SUMPRODUCT(($A$4:$A2320=A2320)*($V$4:$V2320=V2320))&gt;1,0,1)</f>
        <v>1</v>
      </c>
    </row>
    <row r="2321" spans="1:33" ht="15" customHeight="1">
      <c r="A2321" s="162" t="s">
        <v>1090</v>
      </c>
      <c r="B2321" s="162" t="s">
        <v>1090</v>
      </c>
      <c r="C2321" s="162" t="s">
        <v>26</v>
      </c>
      <c r="D2321" s="162"/>
      <c r="E2321" s="162"/>
      <c r="F2321" s="162" t="s">
        <v>16</v>
      </c>
      <c r="G2321" s="162" t="str">
        <f>CHOOSE(MONTH(H2321), "Janvier", "Fevrier", "Mars", "Avril", "Mai", "Juin", "Juillet", "Aout", "Septembre", "Octobre", "Novembre", "Decembre")</f>
        <v>Octobre</v>
      </c>
      <c r="H2321" s="153">
        <v>42674</v>
      </c>
      <c r="I2321" s="84" t="s">
        <v>1051</v>
      </c>
      <c r="J2321" s="162" t="s">
        <v>1052</v>
      </c>
      <c r="K2321" s="162" t="s">
        <v>1054</v>
      </c>
      <c r="L2321" s="72"/>
      <c r="M2321" s="80" t="str">
        <f>IFERROR(VLOOKUP(K2321,REFERENCES!R:S,2,FALSE),"")</f>
        <v>Nombre</v>
      </c>
      <c r="N2321" s="140">
        <v>32</v>
      </c>
      <c r="O2321" s="140"/>
      <c r="P2321" s="140"/>
      <c r="Q2321" s="140"/>
      <c r="R2321" s="79" t="s">
        <v>1875</v>
      </c>
      <c r="S2321" s="75">
        <v>32</v>
      </c>
      <c r="T2321" s="162" t="s">
        <v>1040</v>
      </c>
      <c r="U2321" s="162" t="s">
        <v>174</v>
      </c>
      <c r="V2321" s="162" t="s">
        <v>200</v>
      </c>
      <c r="W2321" s="164" t="s">
        <v>1370</v>
      </c>
      <c r="X2321" s="162"/>
      <c r="Y2321" s="167"/>
      <c r="Z2321" s="165"/>
      <c r="AA2321" s="162" t="s">
        <v>2917</v>
      </c>
      <c r="AB2321" s="162" t="str">
        <f>UPPER(LEFT(A2321,3)&amp;YEAR(H2321)&amp;MONTH(H2321)&amp;DAY((H2321))&amp;LEFT(U2321,2)&amp;LEFT(V2321,2)&amp;LEFT(W2321,2))</f>
        <v>WOR20161031OUAN1È</v>
      </c>
      <c r="AC2321" s="162">
        <f>COUNTIF($AB$4:$AB$297,AB2321)</f>
        <v>0</v>
      </c>
      <c r="AD2321" s="162" t="str">
        <f>VLOOKUP(U2321,NIVEAUXADMIN!A:B,2,FALSE)</f>
        <v>HT01</v>
      </c>
      <c r="AE2321" s="162" t="str">
        <f>VLOOKUP(V2321,NIVEAUXADMIN!E:F,2,FALSE)</f>
        <v>HT01151</v>
      </c>
      <c r="AF2321" s="162" t="str">
        <f>VLOOKUP(W2321,NIVEAUXADMIN!I:J,2,FALSE)</f>
        <v>HT01151-01</v>
      </c>
      <c r="AG2321" s="162">
        <f>IF(SUMPRODUCT(($A$4:$A2321=A2321)*($V$4:$V2321=V2321))&gt;1,0,1)</f>
        <v>0</v>
      </c>
    </row>
    <row r="2322" spans="1:33" ht="15" customHeight="1">
      <c r="A2322" s="162" t="s">
        <v>1090</v>
      </c>
      <c r="B2322" s="162" t="s">
        <v>1090</v>
      </c>
      <c r="C2322" s="162" t="s">
        <v>26</v>
      </c>
      <c r="D2322" s="162"/>
      <c r="E2322" s="162"/>
      <c r="F2322" s="162" t="s">
        <v>16</v>
      </c>
      <c r="G2322" s="162" t="str">
        <f>CHOOSE(MONTH(H2322), "Janvier", "Fevrier", "Mars", "Avril", "Mai", "Juin", "Juillet", "Aout", "Septembre", "Octobre", "Novembre", "Decembre")</f>
        <v>Octobre</v>
      </c>
      <c r="H2322" s="153">
        <v>42647</v>
      </c>
      <c r="I2322" s="84" t="s">
        <v>1051</v>
      </c>
      <c r="J2322" s="162" t="s">
        <v>1052</v>
      </c>
      <c r="K2322" s="162" t="s">
        <v>1056</v>
      </c>
      <c r="L2322" s="72"/>
      <c r="M2322" s="80" t="str">
        <f>IFERROR(VLOOKUP(K2322,REFERENCES!R:S,2,FALSE),"")</f>
        <v>Nombre</v>
      </c>
      <c r="N2322" s="140">
        <v>114</v>
      </c>
      <c r="O2322" s="140"/>
      <c r="P2322" s="140"/>
      <c r="Q2322" s="140"/>
      <c r="R2322" s="79" t="s">
        <v>1875</v>
      </c>
      <c r="S2322" s="75">
        <v>114</v>
      </c>
      <c r="T2322" s="162" t="s">
        <v>1040</v>
      </c>
      <c r="U2322" s="162" t="s">
        <v>174</v>
      </c>
      <c r="V2322" s="162" t="s">
        <v>488</v>
      </c>
      <c r="W2322" s="164" t="s">
        <v>1367</v>
      </c>
      <c r="X2322" s="162"/>
      <c r="Y2322" s="167"/>
      <c r="Z2322" s="165"/>
      <c r="AA2322" s="162"/>
      <c r="AB2322" s="162" t="str">
        <f>UPPER(LEFT(A2322,3)&amp;YEAR(H2322)&amp;MONTH(H2322)&amp;DAY((H2322))&amp;LEFT(U2322,2)&amp;LEFT(V2322,2)&amp;LEFT(W2322,2))</f>
        <v>WOR2016104OUPE1È</v>
      </c>
      <c r="AC2322" s="162">
        <f>COUNTIF($AB$4:$AB$297,AB2322)</f>
        <v>0</v>
      </c>
      <c r="AD2322" s="162" t="str">
        <f>VLOOKUP(U2322,NIVEAUXADMIN!A:B,2,FALSE)</f>
        <v>HT01</v>
      </c>
      <c r="AE2322" s="162" t="str">
        <f>VLOOKUP(V2322,NIVEAUXADMIN!E:F,2,FALSE)</f>
        <v>HT01114</v>
      </c>
      <c r="AF2322" s="162" t="str">
        <f>VLOOKUP(W2322,NIVEAUXADMIN!I:J,2,FALSE)</f>
        <v>HT01114-01</v>
      </c>
      <c r="AG2322" s="162">
        <f>IF(SUMPRODUCT(($A$4:$A2322=A2322)*($V$4:$V2322=V2322))&gt;1,0,1)</f>
        <v>1</v>
      </c>
    </row>
    <row r="2323" spans="1:33" ht="15" customHeight="1">
      <c r="A2323" s="162" t="s">
        <v>1090</v>
      </c>
      <c r="B2323" s="162" t="s">
        <v>1090</v>
      </c>
      <c r="C2323" s="162" t="s">
        <v>26</v>
      </c>
      <c r="D2323" s="162"/>
      <c r="E2323" s="162"/>
      <c r="F2323" s="162" t="s">
        <v>16</v>
      </c>
      <c r="G2323" s="162" t="str">
        <f>CHOOSE(MONTH(H2323), "Janvier", "Fevrier", "Mars", "Avril", "Mai", "Juin", "Juillet", "Aout", "Septembre", "Octobre", "Novembre", "Decembre")</f>
        <v>Octobre</v>
      </c>
      <c r="H2323" s="153">
        <v>42647</v>
      </c>
      <c r="I2323" s="84" t="s">
        <v>1051</v>
      </c>
      <c r="J2323" s="162" t="s">
        <v>1052</v>
      </c>
      <c r="K2323" s="162" t="s">
        <v>1054</v>
      </c>
      <c r="L2323" s="72"/>
      <c r="M2323" s="80" t="str">
        <f>IFERROR(VLOOKUP(K2323,REFERENCES!R:S,2,FALSE),"")</f>
        <v>Nombre</v>
      </c>
      <c r="N2323" s="140">
        <v>114</v>
      </c>
      <c r="O2323" s="140"/>
      <c r="P2323" s="140"/>
      <c r="Q2323" s="140"/>
      <c r="R2323" s="79" t="s">
        <v>1875</v>
      </c>
      <c r="S2323" s="75">
        <v>114</v>
      </c>
      <c r="T2323" s="162" t="s">
        <v>1040</v>
      </c>
      <c r="U2323" s="162" t="s">
        <v>174</v>
      </c>
      <c r="V2323" s="162" t="s">
        <v>488</v>
      </c>
      <c r="W2323" s="164" t="s">
        <v>1367</v>
      </c>
      <c r="X2323" s="162"/>
      <c r="Y2323" s="167"/>
      <c r="Z2323" s="165"/>
      <c r="AA2323" s="162"/>
      <c r="AB2323" s="162" t="str">
        <f>UPPER(LEFT(A2323,3)&amp;YEAR(H2323)&amp;MONTH(H2323)&amp;DAY((H2323))&amp;LEFT(U2323,2)&amp;LEFT(V2323,2)&amp;LEFT(W2323,2))</f>
        <v>WOR2016104OUPE1È</v>
      </c>
      <c r="AC2323" s="162">
        <f>COUNTIF($AB$4:$AB$297,AB2323)</f>
        <v>0</v>
      </c>
      <c r="AD2323" s="162" t="str">
        <f>VLOOKUP(U2323,NIVEAUXADMIN!A:B,2,FALSE)</f>
        <v>HT01</v>
      </c>
      <c r="AE2323" s="162" t="str">
        <f>VLOOKUP(V2323,NIVEAUXADMIN!E:F,2,FALSE)</f>
        <v>HT01114</v>
      </c>
      <c r="AF2323" s="162" t="str">
        <f>VLOOKUP(W2323,NIVEAUXADMIN!I:J,2,FALSE)</f>
        <v>HT01114-01</v>
      </c>
      <c r="AG2323" s="162">
        <f>IF(SUMPRODUCT(($A$4:$A2323=A2323)*($V$4:$V2323=V2323))&gt;1,0,1)</f>
        <v>0</v>
      </c>
    </row>
    <row r="2324" spans="1:33" ht="15" customHeight="1">
      <c r="A2324" s="162" t="s">
        <v>1090</v>
      </c>
      <c r="B2324" s="162" t="s">
        <v>1090</v>
      </c>
      <c r="C2324" s="162" t="s">
        <v>26</v>
      </c>
      <c r="D2324" s="162"/>
      <c r="E2324" s="162"/>
      <c r="F2324" s="162" t="s">
        <v>16</v>
      </c>
      <c r="G2324" s="162" t="str">
        <f>CHOOSE(MONTH(H2324), "Janvier", "Fevrier", "Mars", "Avril", "Mai", "Juin", "Juillet", "Aout", "Septembre", "Octobre", "Novembre", "Decembre")</f>
        <v>Octobre</v>
      </c>
      <c r="H2324" s="153">
        <v>42647</v>
      </c>
      <c r="I2324" s="84" t="s">
        <v>1051</v>
      </c>
      <c r="J2324" s="162" t="s">
        <v>1052</v>
      </c>
      <c r="K2324" s="162" t="s">
        <v>1062</v>
      </c>
      <c r="L2324" s="72"/>
      <c r="M2324" s="80" t="str">
        <f>IFERROR(VLOOKUP(K2324,REFERENCES!R:S,2,FALSE),"")</f>
        <v>Nombre</v>
      </c>
      <c r="N2324" s="140">
        <v>35</v>
      </c>
      <c r="O2324" s="140"/>
      <c r="P2324" s="140"/>
      <c r="Q2324" s="140"/>
      <c r="R2324" s="79" t="s">
        <v>1875</v>
      </c>
      <c r="S2324" s="75">
        <v>114</v>
      </c>
      <c r="T2324" s="162" t="s">
        <v>1040</v>
      </c>
      <c r="U2324" s="162" t="s">
        <v>174</v>
      </c>
      <c r="V2324" s="162" t="s">
        <v>488</v>
      </c>
      <c r="W2324" s="164" t="s">
        <v>1367</v>
      </c>
      <c r="X2324" s="162"/>
      <c r="Y2324" s="167"/>
      <c r="Z2324" s="165"/>
      <c r="AA2324" s="162"/>
      <c r="AB2324" s="162" t="str">
        <f>UPPER(LEFT(A2324,3)&amp;YEAR(H2324)&amp;MONTH(H2324)&amp;DAY((H2324))&amp;LEFT(U2324,2)&amp;LEFT(V2324,2)&amp;LEFT(W2324,2))</f>
        <v>WOR2016104OUPE1È</v>
      </c>
      <c r="AC2324" s="162">
        <f>COUNTIF($AB$4:$AB$297,AB2324)</f>
        <v>0</v>
      </c>
      <c r="AD2324" s="162" t="str">
        <f>VLOOKUP(U2324,NIVEAUXADMIN!A:B,2,FALSE)</f>
        <v>HT01</v>
      </c>
      <c r="AE2324" s="162" t="str">
        <f>VLOOKUP(V2324,NIVEAUXADMIN!E:F,2,FALSE)</f>
        <v>HT01114</v>
      </c>
      <c r="AF2324" s="162" t="str">
        <f>VLOOKUP(W2324,NIVEAUXADMIN!I:J,2,FALSE)</f>
        <v>HT01114-01</v>
      </c>
      <c r="AG2324" s="162">
        <f>IF(SUMPRODUCT(($A$4:$A2324=A2324)*($V$4:$V2324=V2324))&gt;1,0,1)</f>
        <v>0</v>
      </c>
    </row>
    <row r="2325" spans="1:33" ht="15" customHeight="1">
      <c r="A2325" s="162" t="s">
        <v>1090</v>
      </c>
      <c r="B2325" s="162" t="s">
        <v>1090</v>
      </c>
      <c r="C2325" s="162" t="s">
        <v>26</v>
      </c>
      <c r="D2325" s="162"/>
      <c r="E2325" s="162"/>
      <c r="F2325" s="162" t="s">
        <v>16</v>
      </c>
      <c r="G2325" s="162" t="str">
        <f>CHOOSE(MONTH(H2325), "Janvier", "Fevrier", "Mars", "Avril", "Mai", "Juin", "Juillet", "Aout", "Septembre", "Octobre", "Novembre", "Decembre")</f>
        <v>Octobre</v>
      </c>
      <c r="H2325" s="153">
        <v>42650</v>
      </c>
      <c r="I2325" s="84" t="s">
        <v>1049</v>
      </c>
      <c r="J2325" s="162" t="s">
        <v>1053</v>
      </c>
      <c r="K2325" s="162" t="s">
        <v>1048</v>
      </c>
      <c r="L2325" s="72"/>
      <c r="M2325" s="80" t="str">
        <f>IFERROR(VLOOKUP(K2325,REFERENCES!R:S,2,FALSE),"")</f>
        <v>Nombre</v>
      </c>
      <c r="N2325" s="140">
        <v>128</v>
      </c>
      <c r="O2325" s="140"/>
      <c r="P2325" s="140"/>
      <c r="Q2325" s="140"/>
      <c r="R2325" s="79" t="s">
        <v>1875</v>
      </c>
      <c r="S2325" s="75">
        <v>128</v>
      </c>
      <c r="T2325" s="162"/>
      <c r="U2325" s="162" t="s">
        <v>174</v>
      </c>
      <c r="V2325" s="162" t="s">
        <v>482</v>
      </c>
      <c r="W2325" s="164" t="s">
        <v>1603</v>
      </c>
      <c r="X2325" s="162"/>
      <c r="Y2325" s="167"/>
      <c r="Z2325" s="165"/>
      <c r="AA2325" s="162"/>
      <c r="AB2325" s="162" t="str">
        <f>UPPER(LEFT(A2325,3)&amp;YEAR(H2325)&amp;MONTH(H2325)&amp;DAY((H2325))&amp;LEFT(U2325,2)&amp;LEFT(V2325,2)&amp;LEFT(W2325,2))</f>
        <v>WOR2016107OUKE3È</v>
      </c>
      <c r="AC2325" s="162">
        <f>COUNTIF($AB$4:$AB$297,AB2325)</f>
        <v>0</v>
      </c>
      <c r="AD2325" s="162" t="str">
        <f>VLOOKUP(U2325,NIVEAUXADMIN!A:B,2,FALSE)</f>
        <v>HT01</v>
      </c>
      <c r="AE2325" s="162" t="str">
        <f>VLOOKUP(V2325,NIVEAUXADMIN!E:F,2,FALSE)</f>
        <v>HT01115</v>
      </c>
      <c r="AF2325" s="162" t="str">
        <f>VLOOKUP(W2325,NIVEAUXADMIN!I:J,2,FALSE)</f>
        <v>HT01115-03</v>
      </c>
      <c r="AG2325" s="162">
        <f>IF(SUMPRODUCT(($A$4:$A2325=A2325)*($V$4:$V2325=V2325))&gt;1,0,1)</f>
        <v>1</v>
      </c>
    </row>
    <row r="2326" spans="1:33" ht="15" customHeight="1">
      <c r="A2326" s="162" t="s">
        <v>1090</v>
      </c>
      <c r="B2326" s="162" t="s">
        <v>1090</v>
      </c>
      <c r="C2326" s="162" t="s">
        <v>26</v>
      </c>
      <c r="D2326" s="162"/>
      <c r="E2326" s="162"/>
      <c r="F2326" s="162" t="s">
        <v>16</v>
      </c>
      <c r="G2326" s="162" t="str">
        <f>CHOOSE(MONTH(H2326), "Janvier", "Fevrier", "Mars", "Avril", "Mai", "Juin", "Juillet", "Aout", "Septembre", "Octobre", "Novembre", "Decembre")</f>
        <v>Octobre</v>
      </c>
      <c r="H2326" s="153">
        <v>42650</v>
      </c>
      <c r="I2326" s="84" t="s">
        <v>1051</v>
      </c>
      <c r="J2326" s="162" t="s">
        <v>1052</v>
      </c>
      <c r="K2326" s="162" t="s">
        <v>1056</v>
      </c>
      <c r="L2326" s="72"/>
      <c r="M2326" s="80" t="str">
        <f>IFERROR(VLOOKUP(K2326,REFERENCES!R:S,2,FALSE),"")</f>
        <v>Nombre</v>
      </c>
      <c r="N2326" s="140">
        <v>128</v>
      </c>
      <c r="O2326" s="140"/>
      <c r="P2326" s="140"/>
      <c r="Q2326" s="140"/>
      <c r="R2326" s="79" t="s">
        <v>1875</v>
      </c>
      <c r="S2326" s="75">
        <v>128</v>
      </c>
      <c r="T2326" s="162" t="s">
        <v>1040</v>
      </c>
      <c r="U2326" s="162" t="s">
        <v>174</v>
      </c>
      <c r="V2326" s="162" t="s">
        <v>482</v>
      </c>
      <c r="W2326" s="164" t="s">
        <v>1603</v>
      </c>
      <c r="X2326" s="162"/>
      <c r="Y2326" s="167"/>
      <c r="Z2326" s="165"/>
      <c r="AA2326" s="162"/>
      <c r="AB2326" s="162" t="str">
        <f>UPPER(LEFT(A2326,3)&amp;YEAR(H2326)&amp;MONTH(H2326)&amp;DAY((H2326))&amp;LEFT(U2326,2)&amp;LEFT(V2326,2)&amp;LEFT(W2326,2))</f>
        <v>WOR2016107OUKE3È</v>
      </c>
      <c r="AC2326" s="162">
        <f>COUNTIF($AB$4:$AB$297,AB2326)</f>
        <v>0</v>
      </c>
      <c r="AD2326" s="162" t="str">
        <f>VLOOKUP(U2326,NIVEAUXADMIN!A:B,2,FALSE)</f>
        <v>HT01</v>
      </c>
      <c r="AE2326" s="162" t="str">
        <f>VLOOKUP(V2326,NIVEAUXADMIN!E:F,2,FALSE)</f>
        <v>HT01115</v>
      </c>
      <c r="AF2326" s="162" t="str">
        <f>VLOOKUP(W2326,NIVEAUXADMIN!I:J,2,FALSE)</f>
        <v>HT01115-03</v>
      </c>
      <c r="AG2326" s="162">
        <f>IF(SUMPRODUCT(($A$4:$A2326=A2326)*($V$4:$V2326=V2326))&gt;1,0,1)</f>
        <v>0</v>
      </c>
    </row>
    <row r="2327" spans="1:33" ht="15" customHeight="1">
      <c r="A2327" s="162" t="s">
        <v>1090</v>
      </c>
      <c r="B2327" s="162" t="s">
        <v>1090</v>
      </c>
      <c r="C2327" s="162" t="s">
        <v>26</v>
      </c>
      <c r="D2327" s="162"/>
      <c r="E2327" s="162"/>
      <c r="F2327" s="162" t="s">
        <v>16</v>
      </c>
      <c r="G2327" s="162" t="str">
        <f>CHOOSE(MONTH(H2327), "Janvier", "Fevrier", "Mars", "Avril", "Mai", "Juin", "Juillet", "Aout", "Septembre", "Octobre", "Novembre", "Decembre")</f>
        <v>Octobre</v>
      </c>
      <c r="H2327" s="153">
        <v>42650</v>
      </c>
      <c r="I2327" s="84" t="s">
        <v>1051</v>
      </c>
      <c r="J2327" s="162" t="s">
        <v>1052</v>
      </c>
      <c r="K2327" s="162" t="s">
        <v>1054</v>
      </c>
      <c r="L2327" s="72"/>
      <c r="M2327" s="80" t="str">
        <f>IFERROR(VLOOKUP(K2327,REFERENCES!R:S,2,FALSE),"")</f>
        <v>Nombre</v>
      </c>
      <c r="N2327" s="140">
        <v>128</v>
      </c>
      <c r="O2327" s="140"/>
      <c r="P2327" s="140"/>
      <c r="Q2327" s="140"/>
      <c r="R2327" s="79" t="s">
        <v>1875</v>
      </c>
      <c r="S2327" s="75">
        <v>128</v>
      </c>
      <c r="T2327" s="162" t="s">
        <v>1040</v>
      </c>
      <c r="U2327" s="162" t="s">
        <v>174</v>
      </c>
      <c r="V2327" s="162" t="s">
        <v>482</v>
      </c>
      <c r="W2327" s="164" t="s">
        <v>1603</v>
      </c>
      <c r="X2327" s="162"/>
      <c r="Y2327" s="167"/>
      <c r="Z2327" s="165"/>
      <c r="AA2327" s="162"/>
      <c r="AB2327" s="162" t="str">
        <f>UPPER(LEFT(A2327,3)&amp;YEAR(H2327)&amp;MONTH(H2327)&amp;DAY((H2327))&amp;LEFT(U2327,2)&amp;LEFT(V2327,2)&amp;LEFT(W2327,2))</f>
        <v>WOR2016107OUKE3È</v>
      </c>
      <c r="AC2327" s="162">
        <f>COUNTIF($AB$4:$AB$297,AB2327)</f>
        <v>0</v>
      </c>
      <c r="AD2327" s="162" t="str">
        <f>VLOOKUP(U2327,NIVEAUXADMIN!A:B,2,FALSE)</f>
        <v>HT01</v>
      </c>
      <c r="AE2327" s="162" t="str">
        <f>VLOOKUP(V2327,NIVEAUXADMIN!E:F,2,FALSE)</f>
        <v>HT01115</v>
      </c>
      <c r="AF2327" s="162" t="str">
        <f>VLOOKUP(W2327,NIVEAUXADMIN!I:J,2,FALSE)</f>
        <v>HT01115-03</v>
      </c>
      <c r="AG2327" s="162">
        <f>IF(SUMPRODUCT(($A$4:$A2327=A2327)*($V$4:$V2327=V2327))&gt;1,0,1)</f>
        <v>0</v>
      </c>
    </row>
    <row r="2328" spans="1:33" ht="15" customHeight="1">
      <c r="A2328" s="162" t="s">
        <v>1090</v>
      </c>
      <c r="B2328" s="162" t="s">
        <v>1090</v>
      </c>
      <c r="C2328" s="162" t="s">
        <v>26</v>
      </c>
      <c r="D2328" s="162"/>
      <c r="E2328" s="162"/>
      <c r="F2328" s="162" t="s">
        <v>16</v>
      </c>
      <c r="G2328" s="162" t="str">
        <f>CHOOSE(MONTH(H2328), "Janvier", "Fevrier", "Mars", "Avril", "Mai", "Juin", "Juillet", "Aout", "Septembre", "Octobre", "Novembre", "Decembre")</f>
        <v>Octobre</v>
      </c>
      <c r="H2328" s="153">
        <v>42650</v>
      </c>
      <c r="I2328" s="84" t="s">
        <v>1051</v>
      </c>
      <c r="J2328" s="162" t="s">
        <v>1052</v>
      </c>
      <c r="K2328" s="162" t="s">
        <v>1062</v>
      </c>
      <c r="L2328" s="72"/>
      <c r="M2328" s="80" t="str">
        <f>IFERROR(VLOOKUP(K2328,REFERENCES!R:S,2,FALSE),"")</f>
        <v>Nombre</v>
      </c>
      <c r="N2328" s="140">
        <v>128</v>
      </c>
      <c r="O2328" s="140"/>
      <c r="P2328" s="140"/>
      <c r="Q2328" s="140"/>
      <c r="R2328" s="79" t="s">
        <v>1875</v>
      </c>
      <c r="S2328" s="75">
        <v>128</v>
      </c>
      <c r="T2328" s="162" t="s">
        <v>1040</v>
      </c>
      <c r="U2328" s="162" t="s">
        <v>174</v>
      </c>
      <c r="V2328" s="162" t="s">
        <v>482</v>
      </c>
      <c r="W2328" s="164" t="s">
        <v>1603</v>
      </c>
      <c r="X2328" s="162"/>
      <c r="Y2328" s="167"/>
      <c r="Z2328" s="165"/>
      <c r="AA2328" s="162"/>
      <c r="AB2328" s="162" t="str">
        <f>UPPER(LEFT(A2328,3)&amp;YEAR(H2328)&amp;MONTH(H2328)&amp;DAY((H2328))&amp;LEFT(U2328,2)&amp;LEFT(V2328,2)&amp;LEFT(W2328,2))</f>
        <v>WOR2016107OUKE3È</v>
      </c>
      <c r="AC2328" s="162">
        <f>COUNTIF($AB$4:$AB$297,AB2328)</f>
        <v>0</v>
      </c>
      <c r="AD2328" s="162" t="str">
        <f>VLOOKUP(U2328,NIVEAUXADMIN!A:B,2,FALSE)</f>
        <v>HT01</v>
      </c>
      <c r="AE2328" s="162" t="str">
        <f>VLOOKUP(V2328,NIVEAUXADMIN!E:F,2,FALSE)</f>
        <v>HT01115</v>
      </c>
      <c r="AF2328" s="162" t="str">
        <f>VLOOKUP(W2328,NIVEAUXADMIN!I:J,2,FALSE)</f>
        <v>HT01115-03</v>
      </c>
      <c r="AG2328" s="162">
        <f>IF(SUMPRODUCT(($A$4:$A2328=A2328)*($V$4:$V2328=V2328))&gt;1,0,1)</f>
        <v>0</v>
      </c>
    </row>
    <row r="2329" spans="1:33" ht="15" customHeight="1">
      <c r="A2329" s="162" t="s">
        <v>1090</v>
      </c>
      <c r="B2329" s="162" t="s">
        <v>1090</v>
      </c>
      <c r="C2329" s="162" t="s">
        <v>26</v>
      </c>
      <c r="D2329" s="162" t="s">
        <v>1087</v>
      </c>
      <c r="E2329" s="162"/>
      <c r="F2329" s="162" t="s">
        <v>16</v>
      </c>
      <c r="G2329" s="162" t="str">
        <f>CHOOSE(MONTH(H2329), "Janvier", "Fevrier", "Mars", "Avril", "Mai", "Juin", "Juillet", "Aout", "Septembre", "Octobre", "Novembre", "Decembre")</f>
        <v>Octobre</v>
      </c>
      <c r="H2329" s="153">
        <v>42651</v>
      </c>
      <c r="I2329" s="84" t="s">
        <v>1049</v>
      </c>
      <c r="J2329" s="162" t="s">
        <v>1053</v>
      </c>
      <c r="K2329" s="162" t="s">
        <v>1048</v>
      </c>
      <c r="L2329" s="72"/>
      <c r="M2329" s="80" t="str">
        <f>IFERROR(VLOOKUP(K2329,REFERENCES!R:S,2,FALSE),"")</f>
        <v>Nombre</v>
      </c>
      <c r="N2329" s="140">
        <v>150</v>
      </c>
      <c r="O2329" s="140"/>
      <c r="P2329" s="140"/>
      <c r="Q2329" s="140"/>
      <c r="R2329" s="79" t="s">
        <v>1875</v>
      </c>
      <c r="S2329" s="75">
        <v>150</v>
      </c>
      <c r="T2329" s="162"/>
      <c r="U2329" s="162" t="s">
        <v>153</v>
      </c>
      <c r="V2329" s="162" t="s">
        <v>287</v>
      </c>
      <c r="W2329" s="164" t="s">
        <v>1466</v>
      </c>
      <c r="X2329" s="162"/>
      <c r="Y2329" s="167"/>
      <c r="Z2329" s="165"/>
      <c r="AA2329" s="162"/>
      <c r="AB2329" s="162" t="str">
        <f>UPPER(LEFT(A2329,3)&amp;YEAR(H2329)&amp;MONTH(H2329)&amp;DAY((H2329))&amp;LEFT(U2329,2)&amp;LEFT(V2329,2)&amp;LEFT(W2329,2))</f>
        <v>WOR2016108NIFO2È</v>
      </c>
      <c r="AC2329" s="162">
        <f>COUNTIF($AB$4:$AB$297,AB2329)</f>
        <v>0</v>
      </c>
      <c r="AD2329" s="162" t="str">
        <f>VLOOKUP(U2329,NIVEAUXADMIN!A:B,2,FALSE)</f>
        <v>HT10</v>
      </c>
      <c r="AE2329" s="162" t="str">
        <f>VLOOKUP(V2329,NIVEAUXADMIN!E:F,2,FALSE)</f>
        <v>HT101013</v>
      </c>
      <c r="AF2329" s="162" t="str">
        <f>VLOOKUP(W2329,NIVEAUXADMIN!I:J,2,FALSE)</f>
        <v>HT101013-01</v>
      </c>
      <c r="AG2329" s="162">
        <f>IF(SUMPRODUCT(($A$4:$A2329=A2329)*($V$4:$V2329=V2329))&gt;1,0,1)</f>
        <v>1</v>
      </c>
    </row>
    <row r="2330" spans="1:33" ht="15" customHeight="1">
      <c r="A2330" s="162" t="s">
        <v>1090</v>
      </c>
      <c r="B2330" s="162" t="s">
        <v>1090</v>
      </c>
      <c r="C2330" s="162" t="s">
        <v>26</v>
      </c>
      <c r="D2330" s="162"/>
      <c r="E2330" s="162"/>
      <c r="F2330" s="162" t="s">
        <v>16</v>
      </c>
      <c r="G2330" s="162" t="str">
        <f>CHOOSE(MONTH(H2330), "Janvier", "Fevrier", "Mars", "Avril", "Mai", "Juin", "Juillet", "Aout", "Septembre", "Octobre", "Novembre", "Decembre")</f>
        <v>Octobre</v>
      </c>
      <c r="H2330" s="153">
        <v>42651</v>
      </c>
      <c r="I2330" s="84" t="s">
        <v>1049</v>
      </c>
      <c r="J2330" s="162" t="s">
        <v>1053</v>
      </c>
      <c r="K2330" s="162" t="s">
        <v>1048</v>
      </c>
      <c r="L2330" s="72"/>
      <c r="M2330" s="80" t="str">
        <f>IFERROR(VLOOKUP(K2330,REFERENCES!R:S,2,FALSE),"")</f>
        <v>Nombre</v>
      </c>
      <c r="N2330" s="140">
        <v>300</v>
      </c>
      <c r="O2330" s="140"/>
      <c r="P2330" s="140"/>
      <c r="Q2330" s="140"/>
      <c r="R2330" s="79" t="s">
        <v>1875</v>
      </c>
      <c r="S2330" s="75">
        <v>300</v>
      </c>
      <c r="T2330" s="162"/>
      <c r="U2330" s="162" t="s">
        <v>153</v>
      </c>
      <c r="V2330" s="162" t="s">
        <v>296</v>
      </c>
      <c r="W2330" s="164" t="s">
        <v>1319</v>
      </c>
      <c r="X2330" s="162"/>
      <c r="Y2330" s="167"/>
      <c r="Z2330" s="165"/>
      <c r="AA2330" s="162"/>
      <c r="AB2330" s="162" t="str">
        <f>UPPER(LEFT(A2330,3)&amp;YEAR(H2330)&amp;MONTH(H2330)&amp;DAY((H2330))&amp;LEFT(U2330,2)&amp;LEFT(V2330,2)&amp;LEFT(W2330,2))</f>
        <v>WOR2016108NIMI1È</v>
      </c>
      <c r="AC2330" s="162">
        <f>COUNTIF($AB$4:$AB$297,AB2330)</f>
        <v>0</v>
      </c>
      <c r="AD2330" s="162" t="str">
        <f>VLOOKUP(U2330,NIVEAUXADMIN!A:B,2,FALSE)</f>
        <v>HT10</v>
      </c>
      <c r="AE2330" s="162" t="str">
        <f>VLOOKUP(V2330,NIVEAUXADMIN!E:F,2,FALSE)</f>
        <v>HT101011</v>
      </c>
      <c r="AF2330" s="162" t="str">
        <f>VLOOKUP(W2330,NIVEAUXADMIN!I:J,2,FALSE)</f>
        <v>HT101011-01</v>
      </c>
      <c r="AG2330" s="162">
        <f>IF(SUMPRODUCT(($A$4:$A2330=A2330)*($V$4:$V2330=V2330))&gt;1,0,1)</f>
        <v>1</v>
      </c>
    </row>
    <row r="2331" spans="1:33" ht="15" customHeight="1">
      <c r="A2331" s="162" t="s">
        <v>1090</v>
      </c>
      <c r="B2331" s="162" t="s">
        <v>1090</v>
      </c>
      <c r="C2331" s="162" t="s">
        <v>26</v>
      </c>
      <c r="D2331" s="162" t="s">
        <v>1087</v>
      </c>
      <c r="E2331" s="162"/>
      <c r="F2331" s="162" t="s">
        <v>16</v>
      </c>
      <c r="G2331" s="162" t="str">
        <f>CHOOSE(MONTH(H2331), "Janvier", "Fevrier", "Mars", "Avril", "Mai", "Juin", "Juillet", "Aout", "Septembre", "Octobre", "Novembre", "Decembre")</f>
        <v>Octobre</v>
      </c>
      <c r="H2331" s="153">
        <v>42651</v>
      </c>
      <c r="I2331" s="84" t="s">
        <v>1051</v>
      </c>
      <c r="J2331" s="162" t="s">
        <v>1052</v>
      </c>
      <c r="K2331" s="162" t="s">
        <v>1056</v>
      </c>
      <c r="L2331" s="72"/>
      <c r="M2331" s="80" t="str">
        <f>IFERROR(VLOOKUP(K2331,REFERENCES!R:S,2,FALSE),"")</f>
        <v>Nombre</v>
      </c>
      <c r="N2331" s="140">
        <v>150</v>
      </c>
      <c r="O2331" s="140"/>
      <c r="P2331" s="140"/>
      <c r="Q2331" s="140"/>
      <c r="R2331" s="79" t="s">
        <v>1875</v>
      </c>
      <c r="S2331" s="75">
        <v>150</v>
      </c>
      <c r="T2331" s="162" t="s">
        <v>1040</v>
      </c>
      <c r="U2331" s="162" t="s">
        <v>153</v>
      </c>
      <c r="V2331" s="162" t="s">
        <v>287</v>
      </c>
      <c r="W2331" s="164" t="s">
        <v>1466</v>
      </c>
      <c r="X2331" s="162"/>
      <c r="Y2331" s="167"/>
      <c r="Z2331" s="165"/>
      <c r="AA2331" s="162"/>
      <c r="AB2331" s="162" t="str">
        <f>UPPER(LEFT(A2331,3)&amp;YEAR(H2331)&amp;MONTH(H2331)&amp;DAY((H2331))&amp;LEFT(U2331,2)&amp;LEFT(V2331,2)&amp;LEFT(W2331,2))</f>
        <v>WOR2016108NIFO2È</v>
      </c>
      <c r="AC2331" s="162">
        <f>COUNTIF($AB$4:$AB$297,AB2331)</f>
        <v>0</v>
      </c>
      <c r="AD2331" s="162" t="str">
        <f>VLOOKUP(U2331,NIVEAUXADMIN!A:B,2,FALSE)</f>
        <v>HT10</v>
      </c>
      <c r="AE2331" s="162" t="str">
        <f>VLOOKUP(V2331,NIVEAUXADMIN!E:F,2,FALSE)</f>
        <v>HT101013</v>
      </c>
      <c r="AF2331" s="162" t="str">
        <f>VLOOKUP(W2331,NIVEAUXADMIN!I:J,2,FALSE)</f>
        <v>HT101013-01</v>
      </c>
      <c r="AG2331" s="162">
        <f>IF(SUMPRODUCT(($A$4:$A2331=A2331)*($V$4:$V2331=V2331))&gt;1,0,1)</f>
        <v>0</v>
      </c>
    </row>
    <row r="2332" spans="1:33" ht="15" customHeight="1">
      <c r="A2332" s="162" t="s">
        <v>1090</v>
      </c>
      <c r="B2332" s="162" t="s">
        <v>1090</v>
      </c>
      <c r="C2332" s="162" t="s">
        <v>26</v>
      </c>
      <c r="D2332" s="162"/>
      <c r="E2332" s="162"/>
      <c r="F2332" s="162" t="s">
        <v>16</v>
      </c>
      <c r="G2332" s="162" t="str">
        <f>CHOOSE(MONTH(H2332), "Janvier", "Fevrier", "Mars", "Avril", "Mai", "Juin", "Juillet", "Aout", "Septembre", "Octobre", "Novembre", "Decembre")</f>
        <v>Octobre</v>
      </c>
      <c r="H2332" s="153">
        <v>42651</v>
      </c>
      <c r="I2332" s="84" t="s">
        <v>1051</v>
      </c>
      <c r="J2332" s="162" t="s">
        <v>1052</v>
      </c>
      <c r="K2332" s="162" t="s">
        <v>1056</v>
      </c>
      <c r="L2332" s="72"/>
      <c r="M2332" s="80" t="str">
        <f>IFERROR(VLOOKUP(K2332,REFERENCES!R:S,2,FALSE),"")</f>
        <v>Nombre</v>
      </c>
      <c r="N2332" s="140">
        <v>300</v>
      </c>
      <c r="O2332" s="140"/>
      <c r="P2332" s="140"/>
      <c r="Q2332" s="140"/>
      <c r="R2332" s="79" t="s">
        <v>1875</v>
      </c>
      <c r="S2332" s="75">
        <v>300</v>
      </c>
      <c r="T2332" s="162" t="s">
        <v>1040</v>
      </c>
      <c r="U2332" s="162" t="s">
        <v>153</v>
      </c>
      <c r="V2332" s="162" t="s">
        <v>296</v>
      </c>
      <c r="W2332" s="164" t="s">
        <v>1319</v>
      </c>
      <c r="X2332" s="162"/>
      <c r="Y2332" s="167"/>
      <c r="Z2332" s="165"/>
      <c r="AA2332" s="162"/>
      <c r="AB2332" s="162" t="str">
        <f>UPPER(LEFT(A2332,3)&amp;YEAR(H2332)&amp;MONTH(H2332)&amp;DAY((H2332))&amp;LEFT(U2332,2)&amp;LEFT(V2332,2)&amp;LEFT(W2332,2))</f>
        <v>WOR2016108NIMI1È</v>
      </c>
      <c r="AC2332" s="162">
        <f>COUNTIF($AB$4:$AB$297,AB2332)</f>
        <v>0</v>
      </c>
      <c r="AD2332" s="162" t="str">
        <f>VLOOKUP(U2332,NIVEAUXADMIN!A:B,2,FALSE)</f>
        <v>HT10</v>
      </c>
      <c r="AE2332" s="162" t="str">
        <f>VLOOKUP(V2332,NIVEAUXADMIN!E:F,2,FALSE)</f>
        <v>HT101011</v>
      </c>
      <c r="AF2332" s="162" t="str">
        <f>VLOOKUP(W2332,NIVEAUXADMIN!I:J,2,FALSE)</f>
        <v>HT101011-01</v>
      </c>
      <c r="AG2332" s="162">
        <f>IF(SUMPRODUCT(($A$4:$A2332=A2332)*($V$4:$V2332=V2332))&gt;1,0,1)</f>
        <v>0</v>
      </c>
    </row>
    <row r="2333" spans="1:33" ht="15" customHeight="1">
      <c r="A2333" s="162" t="s">
        <v>1090</v>
      </c>
      <c r="B2333" s="162" t="s">
        <v>1090</v>
      </c>
      <c r="C2333" s="162" t="s">
        <v>26</v>
      </c>
      <c r="D2333" s="162" t="s">
        <v>1087</v>
      </c>
      <c r="E2333" s="162"/>
      <c r="F2333" s="162" t="s">
        <v>16</v>
      </c>
      <c r="G2333" s="162" t="str">
        <f>CHOOSE(MONTH(H2333), "Janvier", "Fevrier", "Mars", "Avril", "Mai", "Juin", "Juillet", "Aout", "Septembre", "Octobre", "Novembre", "Decembre")</f>
        <v>Octobre</v>
      </c>
      <c r="H2333" s="153">
        <v>42651</v>
      </c>
      <c r="I2333" s="84" t="s">
        <v>1051</v>
      </c>
      <c r="J2333" s="162" t="s">
        <v>1052</v>
      </c>
      <c r="K2333" s="162" t="s">
        <v>1054</v>
      </c>
      <c r="L2333" s="72"/>
      <c r="M2333" s="80" t="str">
        <f>IFERROR(VLOOKUP(K2333,REFERENCES!R:S,2,FALSE),"")</f>
        <v>Nombre</v>
      </c>
      <c r="N2333" s="140">
        <v>150</v>
      </c>
      <c r="O2333" s="140"/>
      <c r="P2333" s="140"/>
      <c r="Q2333" s="140"/>
      <c r="R2333" s="79" t="s">
        <v>1875</v>
      </c>
      <c r="S2333" s="75">
        <v>150</v>
      </c>
      <c r="T2333" s="162" t="s">
        <v>1040</v>
      </c>
      <c r="U2333" s="162" t="s">
        <v>153</v>
      </c>
      <c r="V2333" s="162" t="s">
        <v>287</v>
      </c>
      <c r="W2333" s="164" t="s">
        <v>1466</v>
      </c>
      <c r="X2333" s="162"/>
      <c r="Y2333" s="167"/>
      <c r="Z2333" s="165"/>
      <c r="AA2333" s="162"/>
      <c r="AB2333" s="162" t="str">
        <f>UPPER(LEFT(A2333,3)&amp;YEAR(H2333)&amp;MONTH(H2333)&amp;DAY((H2333))&amp;LEFT(U2333,2)&amp;LEFT(V2333,2)&amp;LEFT(W2333,2))</f>
        <v>WOR2016108NIFO2È</v>
      </c>
      <c r="AC2333" s="162">
        <f>COUNTIF($AB$4:$AB$297,AB2333)</f>
        <v>0</v>
      </c>
      <c r="AD2333" s="162" t="str">
        <f>VLOOKUP(U2333,NIVEAUXADMIN!A:B,2,FALSE)</f>
        <v>HT10</v>
      </c>
      <c r="AE2333" s="162" t="str">
        <f>VLOOKUP(V2333,NIVEAUXADMIN!E:F,2,FALSE)</f>
        <v>HT101013</v>
      </c>
      <c r="AF2333" s="162" t="str">
        <f>VLOOKUP(W2333,NIVEAUXADMIN!I:J,2,FALSE)</f>
        <v>HT101013-01</v>
      </c>
      <c r="AG2333" s="162">
        <f>IF(SUMPRODUCT(($A$4:$A2333=A2333)*($V$4:$V2333=V2333))&gt;1,0,1)</f>
        <v>0</v>
      </c>
    </row>
    <row r="2334" spans="1:33" ht="15" customHeight="1">
      <c r="A2334" s="162" t="s">
        <v>1090</v>
      </c>
      <c r="B2334" s="162" t="s">
        <v>1090</v>
      </c>
      <c r="C2334" s="162" t="s">
        <v>26</v>
      </c>
      <c r="D2334" s="162"/>
      <c r="E2334" s="162"/>
      <c r="F2334" s="162" t="s">
        <v>16</v>
      </c>
      <c r="G2334" s="162" t="str">
        <f>CHOOSE(MONTH(H2334), "Janvier", "Fevrier", "Mars", "Avril", "Mai", "Juin", "Juillet", "Aout", "Septembre", "Octobre", "Novembre", "Decembre")</f>
        <v>Octobre</v>
      </c>
      <c r="H2334" s="153">
        <v>42651</v>
      </c>
      <c r="I2334" s="84" t="s">
        <v>1051</v>
      </c>
      <c r="J2334" s="162" t="s">
        <v>1052</v>
      </c>
      <c r="K2334" s="162" t="s">
        <v>1054</v>
      </c>
      <c r="L2334" s="72"/>
      <c r="M2334" s="80" t="str">
        <f>IFERROR(VLOOKUP(K2334,REFERENCES!R:S,2,FALSE),"")</f>
        <v>Nombre</v>
      </c>
      <c r="N2334" s="140">
        <v>300</v>
      </c>
      <c r="O2334" s="140"/>
      <c r="P2334" s="140"/>
      <c r="Q2334" s="140"/>
      <c r="R2334" s="79" t="s">
        <v>1875</v>
      </c>
      <c r="S2334" s="75">
        <v>300</v>
      </c>
      <c r="T2334" s="162" t="s">
        <v>1040</v>
      </c>
      <c r="U2334" s="162" t="s">
        <v>153</v>
      </c>
      <c r="V2334" s="162" t="s">
        <v>296</v>
      </c>
      <c r="W2334" s="164" t="s">
        <v>1319</v>
      </c>
      <c r="X2334" s="162"/>
      <c r="Y2334" s="167"/>
      <c r="Z2334" s="165"/>
      <c r="AA2334" s="162"/>
      <c r="AB2334" s="162" t="str">
        <f>UPPER(LEFT(A2334,3)&amp;YEAR(H2334)&amp;MONTH(H2334)&amp;DAY((H2334))&amp;LEFT(U2334,2)&amp;LEFT(V2334,2)&amp;LEFT(W2334,2))</f>
        <v>WOR2016108NIMI1È</v>
      </c>
      <c r="AC2334" s="162">
        <f>COUNTIF($AB$4:$AB$297,AB2334)</f>
        <v>0</v>
      </c>
      <c r="AD2334" s="162" t="str">
        <f>VLOOKUP(U2334,NIVEAUXADMIN!A:B,2,FALSE)</f>
        <v>HT10</v>
      </c>
      <c r="AE2334" s="162" t="str">
        <f>VLOOKUP(V2334,NIVEAUXADMIN!E:F,2,FALSE)</f>
        <v>HT101011</v>
      </c>
      <c r="AF2334" s="162" t="str">
        <f>VLOOKUP(W2334,NIVEAUXADMIN!I:J,2,FALSE)</f>
        <v>HT101011-01</v>
      </c>
      <c r="AG2334" s="162">
        <f>IF(SUMPRODUCT(($A$4:$A2334=A2334)*($V$4:$V2334=V2334))&gt;1,0,1)</f>
        <v>0</v>
      </c>
    </row>
    <row r="2335" spans="1:33" ht="15" customHeight="1">
      <c r="A2335" s="162" t="s">
        <v>1090</v>
      </c>
      <c r="B2335" s="162" t="s">
        <v>1090</v>
      </c>
      <c r="C2335" s="162" t="s">
        <v>26</v>
      </c>
      <c r="D2335" s="162" t="s">
        <v>1087</v>
      </c>
      <c r="E2335" s="162"/>
      <c r="F2335" s="162" t="s">
        <v>16</v>
      </c>
      <c r="G2335" s="162" t="str">
        <f>CHOOSE(MONTH(H2335), "Janvier", "Fevrier", "Mars", "Avril", "Mai", "Juin", "Juillet", "Aout", "Septembre", "Octobre", "Novembre", "Decembre")</f>
        <v>Octobre</v>
      </c>
      <c r="H2335" s="153">
        <v>42651</v>
      </c>
      <c r="I2335" s="84" t="s">
        <v>1051</v>
      </c>
      <c r="J2335" s="162" t="s">
        <v>1052</v>
      </c>
      <c r="K2335" s="162" t="s">
        <v>1061</v>
      </c>
      <c r="L2335" s="72"/>
      <c r="M2335" s="80" t="str">
        <f>IFERROR(VLOOKUP(K2335,REFERENCES!R:S,2,FALSE),"")</f>
        <v>Nombre</v>
      </c>
      <c r="N2335" s="140">
        <v>150</v>
      </c>
      <c r="O2335" s="140"/>
      <c r="P2335" s="140"/>
      <c r="Q2335" s="140"/>
      <c r="R2335" s="79" t="s">
        <v>1875</v>
      </c>
      <c r="S2335" s="75">
        <v>150</v>
      </c>
      <c r="T2335" s="162" t="s">
        <v>1040</v>
      </c>
      <c r="U2335" s="86" t="s">
        <v>153</v>
      </c>
      <c r="V2335" s="86" t="s">
        <v>287</v>
      </c>
      <c r="W2335" s="164" t="s">
        <v>1466</v>
      </c>
      <c r="X2335" s="162"/>
      <c r="Y2335" s="167"/>
      <c r="Z2335" s="165"/>
      <c r="AA2335" s="162"/>
      <c r="AB2335" s="162" t="str">
        <f>UPPER(LEFT(A2335,3)&amp;YEAR(H2335)&amp;MONTH(H2335)&amp;DAY((H2335))&amp;LEFT(U2335,2)&amp;LEFT(V2335,2)&amp;LEFT(W2335,2))</f>
        <v>WOR2016108NIFO2È</v>
      </c>
      <c r="AC2335" s="162">
        <f>COUNTIF($AB$4:$AB$297,AB2335)</f>
        <v>0</v>
      </c>
      <c r="AD2335" s="162" t="str">
        <f>VLOOKUP(U2335,NIVEAUXADMIN!A:B,2,FALSE)</f>
        <v>HT10</v>
      </c>
      <c r="AE2335" s="162" t="str">
        <f>VLOOKUP(V2335,NIVEAUXADMIN!E:F,2,FALSE)</f>
        <v>HT101013</v>
      </c>
      <c r="AF2335" s="162" t="str">
        <f>VLOOKUP(W2335,NIVEAUXADMIN!I:J,2,FALSE)</f>
        <v>HT101013-01</v>
      </c>
      <c r="AG2335" s="162">
        <f>IF(SUMPRODUCT(($A$4:$A2335=A2335)*($V$4:$V2335=V2335))&gt;1,0,1)</f>
        <v>0</v>
      </c>
    </row>
    <row r="2336" spans="1:33" ht="15" customHeight="1">
      <c r="A2336" s="162" t="s">
        <v>1090</v>
      </c>
      <c r="B2336" s="162" t="s">
        <v>1090</v>
      </c>
      <c r="C2336" s="162" t="s">
        <v>26</v>
      </c>
      <c r="D2336" s="162"/>
      <c r="E2336" s="162"/>
      <c r="F2336" s="162" t="s">
        <v>16</v>
      </c>
      <c r="G2336" s="162" t="str">
        <f>CHOOSE(MONTH(H2336), "Janvier", "Fevrier", "Mars", "Avril", "Mai", "Juin", "Juillet", "Aout", "Septembre", "Octobre", "Novembre", "Decembre")</f>
        <v>Octobre</v>
      </c>
      <c r="H2336" s="153">
        <v>42651</v>
      </c>
      <c r="I2336" s="84" t="s">
        <v>1051</v>
      </c>
      <c r="J2336" s="162" t="s">
        <v>1052</v>
      </c>
      <c r="K2336" s="162" t="s">
        <v>1061</v>
      </c>
      <c r="L2336" s="72"/>
      <c r="M2336" s="80" t="str">
        <f>IFERROR(VLOOKUP(K2336,REFERENCES!R:S,2,FALSE),"")</f>
        <v>Nombre</v>
      </c>
      <c r="N2336" s="140">
        <v>300</v>
      </c>
      <c r="O2336" s="140"/>
      <c r="P2336" s="140"/>
      <c r="Q2336" s="140"/>
      <c r="R2336" s="79" t="s">
        <v>1875</v>
      </c>
      <c r="S2336" s="75">
        <v>300</v>
      </c>
      <c r="T2336" s="162" t="s">
        <v>1040</v>
      </c>
      <c r="U2336" s="86" t="s">
        <v>153</v>
      </c>
      <c r="V2336" s="86" t="s">
        <v>296</v>
      </c>
      <c r="W2336" s="164" t="s">
        <v>1319</v>
      </c>
      <c r="X2336" s="162"/>
      <c r="Y2336" s="167"/>
      <c r="Z2336" s="165"/>
      <c r="AA2336" s="162"/>
      <c r="AB2336" s="162" t="str">
        <f>UPPER(LEFT(A2336,3)&amp;YEAR(H2336)&amp;MONTH(H2336)&amp;DAY((H2336))&amp;LEFT(U2336,2)&amp;LEFT(V2336,2)&amp;LEFT(W2336,2))</f>
        <v>WOR2016108NIMI1È</v>
      </c>
      <c r="AC2336" s="162">
        <f>COUNTIF($AB$4:$AB$297,AB2336)</f>
        <v>0</v>
      </c>
      <c r="AD2336" s="162" t="str">
        <f>VLOOKUP(U2336,NIVEAUXADMIN!A:B,2,FALSE)</f>
        <v>HT10</v>
      </c>
      <c r="AE2336" s="162" t="str">
        <f>VLOOKUP(V2336,NIVEAUXADMIN!E:F,2,FALSE)</f>
        <v>HT101011</v>
      </c>
      <c r="AF2336" s="162" t="str">
        <f>VLOOKUP(W2336,NIVEAUXADMIN!I:J,2,FALSE)</f>
        <v>HT101011-01</v>
      </c>
      <c r="AG2336" s="162">
        <f>IF(SUMPRODUCT(($A$4:$A2336=A2336)*($V$4:$V2336=V2336))&gt;1,0,1)</f>
        <v>0</v>
      </c>
    </row>
    <row r="2337" spans="1:33" ht="15" customHeight="1">
      <c r="A2337" s="162" t="s">
        <v>1090</v>
      </c>
      <c r="B2337" s="162" t="s">
        <v>1090</v>
      </c>
      <c r="C2337" s="162" t="s">
        <v>26</v>
      </c>
      <c r="D2337" s="162" t="s">
        <v>1087</v>
      </c>
      <c r="E2337" s="162"/>
      <c r="F2337" s="162" t="s">
        <v>16</v>
      </c>
      <c r="G2337" s="162" t="str">
        <f>CHOOSE(MONTH(H2337), "Janvier", "Fevrier", "Mars", "Avril", "Mai", "Juin", "Juillet", "Aout", "Septembre", "Octobre", "Novembre", "Decembre")</f>
        <v>Octobre</v>
      </c>
      <c r="H2337" s="153">
        <v>42651</v>
      </c>
      <c r="I2337" s="84" t="s">
        <v>1051</v>
      </c>
      <c r="J2337" s="162" t="s">
        <v>1052</v>
      </c>
      <c r="K2337" s="162" t="s">
        <v>1058</v>
      </c>
      <c r="L2337" s="72"/>
      <c r="M2337" s="80" t="str">
        <f>IFERROR(VLOOKUP(K2337,REFERENCES!R:S,2,FALSE),"")</f>
        <v>Nombre</v>
      </c>
      <c r="N2337" s="140">
        <v>150</v>
      </c>
      <c r="O2337" s="140"/>
      <c r="P2337" s="140"/>
      <c r="Q2337" s="140"/>
      <c r="R2337" s="79" t="s">
        <v>1875</v>
      </c>
      <c r="S2337" s="75">
        <v>150</v>
      </c>
      <c r="T2337" s="162" t="s">
        <v>1040</v>
      </c>
      <c r="U2337" s="162" t="s">
        <v>153</v>
      </c>
      <c r="V2337" s="162" t="s">
        <v>287</v>
      </c>
      <c r="W2337" s="164" t="s">
        <v>1466</v>
      </c>
      <c r="X2337" s="162"/>
      <c r="Y2337" s="167"/>
      <c r="Z2337" s="165"/>
      <c r="AA2337" s="162"/>
      <c r="AB2337" s="162" t="str">
        <f>UPPER(LEFT(A2337,3)&amp;YEAR(H2337)&amp;MONTH(H2337)&amp;DAY((H2337))&amp;LEFT(U2337,2)&amp;LEFT(V2337,2)&amp;LEFT(W2337,2))</f>
        <v>WOR2016108NIFO2È</v>
      </c>
      <c r="AC2337" s="162">
        <f>COUNTIF($AB$4:$AB$297,AB2337)</f>
        <v>0</v>
      </c>
      <c r="AD2337" s="162" t="str">
        <f>VLOOKUP(U2337,NIVEAUXADMIN!A:B,2,FALSE)</f>
        <v>HT10</v>
      </c>
      <c r="AE2337" s="162" t="str">
        <f>VLOOKUP(V2337,NIVEAUXADMIN!E:F,2,FALSE)</f>
        <v>HT101013</v>
      </c>
      <c r="AF2337" s="162" t="str">
        <f>VLOOKUP(W2337,NIVEAUXADMIN!I:J,2,FALSE)</f>
        <v>HT101013-01</v>
      </c>
      <c r="AG2337" s="162">
        <f>IF(SUMPRODUCT(($A$4:$A2337=A2337)*($V$4:$V2337=V2337))&gt;1,0,1)</f>
        <v>0</v>
      </c>
    </row>
    <row r="2338" spans="1:33" ht="15" customHeight="1">
      <c r="A2338" s="162" t="s">
        <v>1090</v>
      </c>
      <c r="B2338" s="162" t="s">
        <v>1090</v>
      </c>
      <c r="C2338" s="162" t="s">
        <v>26</v>
      </c>
      <c r="D2338" s="162"/>
      <c r="E2338" s="162"/>
      <c r="F2338" s="162" t="s">
        <v>16</v>
      </c>
      <c r="G2338" s="162" t="str">
        <f>CHOOSE(MONTH(H2338), "Janvier", "Fevrier", "Mars", "Avril", "Mai", "Juin", "Juillet", "Aout", "Septembre", "Octobre", "Novembre", "Decembre")</f>
        <v>Octobre</v>
      </c>
      <c r="H2338" s="153">
        <v>42651</v>
      </c>
      <c r="I2338" s="84" t="s">
        <v>1051</v>
      </c>
      <c r="J2338" s="162" t="s">
        <v>1052</v>
      </c>
      <c r="K2338" s="162" t="s">
        <v>1058</v>
      </c>
      <c r="L2338" s="72"/>
      <c r="M2338" s="80" t="str">
        <f>IFERROR(VLOOKUP(K2338,REFERENCES!R:S,2,FALSE),"")</f>
        <v>Nombre</v>
      </c>
      <c r="N2338" s="140">
        <v>300</v>
      </c>
      <c r="O2338" s="140"/>
      <c r="P2338" s="140"/>
      <c r="Q2338" s="140"/>
      <c r="R2338" s="79" t="s">
        <v>1875</v>
      </c>
      <c r="S2338" s="75">
        <v>300</v>
      </c>
      <c r="T2338" s="162" t="s">
        <v>1040</v>
      </c>
      <c r="U2338" s="162" t="s">
        <v>153</v>
      </c>
      <c r="V2338" s="162" t="s">
        <v>296</v>
      </c>
      <c r="W2338" s="164" t="s">
        <v>1319</v>
      </c>
      <c r="X2338" s="162"/>
      <c r="Y2338" s="167"/>
      <c r="Z2338" s="165"/>
      <c r="AA2338" s="162"/>
      <c r="AB2338" s="162" t="str">
        <f>UPPER(LEFT(A2338,3)&amp;YEAR(H2338)&amp;MONTH(H2338)&amp;DAY((H2338))&amp;LEFT(U2338,2)&amp;LEFT(V2338,2)&amp;LEFT(W2338,2))</f>
        <v>WOR2016108NIMI1È</v>
      </c>
      <c r="AC2338" s="162">
        <f>COUNTIF($AB$4:$AB$297,AB2338)</f>
        <v>0</v>
      </c>
      <c r="AD2338" s="162" t="str">
        <f>VLOOKUP(U2338,NIVEAUXADMIN!A:B,2,FALSE)</f>
        <v>HT10</v>
      </c>
      <c r="AE2338" s="162" t="str">
        <f>VLOOKUP(V2338,NIVEAUXADMIN!E:F,2,FALSE)</f>
        <v>HT101011</v>
      </c>
      <c r="AF2338" s="162" t="str">
        <f>VLOOKUP(W2338,NIVEAUXADMIN!I:J,2,FALSE)</f>
        <v>HT101011-01</v>
      </c>
      <c r="AG2338" s="162">
        <f>IF(SUMPRODUCT(($A$4:$A2338=A2338)*($V$4:$V2338=V2338))&gt;1,0,1)</f>
        <v>0</v>
      </c>
    </row>
    <row r="2339" spans="1:33" ht="15" customHeight="1">
      <c r="A2339" s="162" t="s">
        <v>1090</v>
      </c>
      <c r="B2339" s="162" t="s">
        <v>1090</v>
      </c>
      <c r="C2339" s="162" t="s">
        <v>26</v>
      </c>
      <c r="D2339" s="162" t="s">
        <v>1087</v>
      </c>
      <c r="E2339" s="162"/>
      <c r="F2339" s="162" t="s">
        <v>16</v>
      </c>
      <c r="G2339" s="162" t="str">
        <f>CHOOSE(MONTH(H2339), "Janvier", "Fevrier", "Mars", "Avril", "Mai", "Juin", "Juillet", "Aout", "Septembre", "Octobre", "Novembre", "Decembre")</f>
        <v>Octobre</v>
      </c>
      <c r="H2339" s="153">
        <v>42652</v>
      </c>
      <c r="I2339" s="84" t="s">
        <v>1049</v>
      </c>
      <c r="J2339" s="162" t="s">
        <v>1053</v>
      </c>
      <c r="K2339" s="162" t="s">
        <v>1048</v>
      </c>
      <c r="L2339" s="72"/>
      <c r="M2339" s="80" t="str">
        <f>IFERROR(VLOOKUP(K2339,REFERENCES!R:S,2,FALSE),"")</f>
        <v>Nombre</v>
      </c>
      <c r="N2339" s="140">
        <v>400</v>
      </c>
      <c r="O2339" s="140"/>
      <c r="P2339" s="140"/>
      <c r="Q2339" s="140"/>
      <c r="R2339" s="79" t="s">
        <v>1875</v>
      </c>
      <c r="S2339" s="75">
        <v>400</v>
      </c>
      <c r="T2339" s="162"/>
      <c r="U2339" s="162" t="s">
        <v>153</v>
      </c>
      <c r="V2339" s="162" t="s">
        <v>287</v>
      </c>
      <c r="W2339" s="164" t="s">
        <v>1466</v>
      </c>
      <c r="X2339" s="162"/>
      <c r="Y2339" s="167"/>
      <c r="Z2339" s="165"/>
      <c r="AA2339" s="162"/>
      <c r="AB2339" s="162" t="str">
        <f>UPPER(LEFT(A2339,3)&amp;YEAR(H2339)&amp;MONTH(H2339)&amp;DAY((H2339))&amp;LEFT(U2339,2)&amp;LEFT(V2339,2)&amp;LEFT(W2339,2))</f>
        <v>WOR2016109NIFO2È</v>
      </c>
      <c r="AC2339" s="162">
        <f>COUNTIF($AB$4:$AB$297,AB2339)</f>
        <v>0</v>
      </c>
      <c r="AD2339" s="162" t="str">
        <f>VLOOKUP(U2339,NIVEAUXADMIN!A:B,2,FALSE)</f>
        <v>HT10</v>
      </c>
      <c r="AE2339" s="162" t="str">
        <f>VLOOKUP(V2339,NIVEAUXADMIN!E:F,2,FALSE)</f>
        <v>HT101013</v>
      </c>
      <c r="AF2339" s="162" t="str">
        <f>VLOOKUP(W2339,NIVEAUXADMIN!I:J,2,FALSE)</f>
        <v>HT101013-01</v>
      </c>
      <c r="AG2339" s="162">
        <f>IF(SUMPRODUCT(($A$4:$A2339=A2339)*($V$4:$V2339=V2339))&gt;1,0,1)</f>
        <v>0</v>
      </c>
    </row>
    <row r="2340" spans="1:33" ht="15" customHeight="1">
      <c r="A2340" s="162" t="s">
        <v>1090</v>
      </c>
      <c r="B2340" s="162" t="s">
        <v>1090</v>
      </c>
      <c r="C2340" s="162" t="s">
        <v>26</v>
      </c>
      <c r="D2340" s="162"/>
      <c r="E2340" s="162"/>
      <c r="F2340" s="162" t="s">
        <v>16</v>
      </c>
      <c r="G2340" s="162" t="str">
        <f>CHOOSE(MONTH(H2340), "Janvier", "Fevrier", "Mars", "Avril", "Mai", "Juin", "Juillet", "Aout", "Septembre", "Octobre", "Novembre", "Decembre")</f>
        <v>Octobre</v>
      </c>
      <c r="H2340" s="153">
        <v>42652</v>
      </c>
      <c r="I2340" s="84" t="s">
        <v>1049</v>
      </c>
      <c r="J2340" s="162" t="s">
        <v>1053</v>
      </c>
      <c r="K2340" s="162" t="s">
        <v>1048</v>
      </c>
      <c r="L2340" s="72"/>
      <c r="M2340" s="80" t="str">
        <f>IFERROR(VLOOKUP(K2340,REFERENCES!R:S,2,FALSE),"")</f>
        <v>Nombre</v>
      </c>
      <c r="N2340" s="140">
        <v>156</v>
      </c>
      <c r="O2340" s="140"/>
      <c r="P2340" s="140"/>
      <c r="Q2340" s="140"/>
      <c r="R2340" s="79" t="s">
        <v>1875</v>
      </c>
      <c r="S2340" s="75">
        <v>156</v>
      </c>
      <c r="T2340" s="162"/>
      <c r="U2340" s="162" t="s">
        <v>153</v>
      </c>
      <c r="V2340" s="162" t="s">
        <v>305</v>
      </c>
      <c r="W2340" s="164" t="s">
        <v>1601</v>
      </c>
      <c r="X2340" s="162"/>
      <c r="Y2340" s="167"/>
      <c r="Z2340" s="165"/>
      <c r="AA2340" s="162"/>
      <c r="AB2340" s="162" t="str">
        <f>UPPER(LEFT(A2340,3)&amp;YEAR(H2340)&amp;MONTH(H2340)&amp;DAY((H2340))&amp;LEFT(U2340,2)&amp;LEFT(V2340,2)&amp;LEFT(W2340,2))</f>
        <v>WOR2016109NIPE3È</v>
      </c>
      <c r="AC2340" s="162">
        <f>COUNTIF($AB$4:$AB$297,AB2340)</f>
        <v>0</v>
      </c>
      <c r="AD2340" s="162" t="str">
        <f>VLOOKUP(U2340,NIVEAUXADMIN!A:B,2,FALSE)</f>
        <v>HT10</v>
      </c>
      <c r="AE2340" s="162" t="str">
        <f>VLOOKUP(V2340,NIVEAUXADMIN!E:F,2,FALSE)</f>
        <v>HT101012</v>
      </c>
      <c r="AF2340" s="162" t="str">
        <f>VLOOKUP(W2340,NIVEAUXADMIN!I:J,2,FALSE)</f>
        <v>HT101012-03</v>
      </c>
      <c r="AG2340" s="162">
        <f>IF(SUMPRODUCT(($A$4:$A2340=A2340)*($V$4:$V2340=V2340))&gt;1,0,1)</f>
        <v>1</v>
      </c>
    </row>
    <row r="2341" spans="1:33" ht="15" customHeight="1">
      <c r="A2341" s="162" t="s">
        <v>1090</v>
      </c>
      <c r="B2341" s="162" t="s">
        <v>1090</v>
      </c>
      <c r="C2341" s="162" t="s">
        <v>26</v>
      </c>
      <c r="D2341" s="162"/>
      <c r="E2341" s="162"/>
      <c r="F2341" s="162" t="s">
        <v>16</v>
      </c>
      <c r="G2341" s="162" t="str">
        <f>CHOOSE(MONTH(H2341), "Janvier", "Fevrier", "Mars", "Avril", "Mai", "Juin", "Juillet", "Aout", "Septembre", "Octobre", "Novembre", "Decembre")</f>
        <v>Octobre</v>
      </c>
      <c r="H2341" s="153">
        <v>42652</v>
      </c>
      <c r="I2341" s="84" t="s">
        <v>1049</v>
      </c>
      <c r="J2341" s="162" t="s">
        <v>1053</v>
      </c>
      <c r="K2341" s="162" t="s">
        <v>1048</v>
      </c>
      <c r="L2341" s="72"/>
      <c r="M2341" s="80" t="str">
        <f>IFERROR(VLOOKUP(K2341,REFERENCES!R:S,2,FALSE),"")</f>
        <v>Nombre</v>
      </c>
      <c r="N2341" s="140">
        <v>134</v>
      </c>
      <c r="O2341" s="140"/>
      <c r="P2341" s="140"/>
      <c r="Q2341" s="140"/>
      <c r="R2341" s="79" t="s">
        <v>1875</v>
      </c>
      <c r="S2341" s="75">
        <v>134</v>
      </c>
      <c r="T2341" s="162"/>
      <c r="U2341" s="162" t="s">
        <v>174</v>
      </c>
      <c r="V2341" s="162" t="s">
        <v>482</v>
      </c>
      <c r="W2341" s="164" t="s">
        <v>1623</v>
      </c>
      <c r="X2341" s="162"/>
      <c r="Y2341" s="167"/>
      <c r="Z2341" s="165"/>
      <c r="AA2341" s="162"/>
      <c r="AB2341" s="162" t="str">
        <f>UPPER(LEFT(A2341,3)&amp;YEAR(H2341)&amp;MONTH(H2341)&amp;DAY((H2341))&amp;LEFT(U2341,2)&amp;LEFT(V2341,2)&amp;LEFT(W2341,2))</f>
        <v>WOR2016109OUKE4È</v>
      </c>
      <c r="AC2341" s="162">
        <f>COUNTIF($AB$4:$AB$297,AB2341)</f>
        <v>0</v>
      </c>
      <c r="AD2341" s="162" t="str">
        <f>VLOOKUP(U2341,NIVEAUXADMIN!A:B,2,FALSE)</f>
        <v>HT01</v>
      </c>
      <c r="AE2341" s="162" t="str">
        <f>VLOOKUP(V2341,NIVEAUXADMIN!E:F,2,FALSE)</f>
        <v>HT01115</v>
      </c>
      <c r="AF2341" s="162" t="str">
        <f>VLOOKUP(W2341,NIVEAUXADMIN!I:J,2,FALSE)</f>
        <v>HT01115-04</v>
      </c>
      <c r="AG2341" s="162">
        <f>IF(SUMPRODUCT(($A$4:$A2341=A2341)*($V$4:$V2341=V2341))&gt;1,0,1)</f>
        <v>0</v>
      </c>
    </row>
    <row r="2342" spans="1:33" ht="15" customHeight="1">
      <c r="A2342" s="162" t="s">
        <v>1090</v>
      </c>
      <c r="B2342" s="162" t="s">
        <v>1090</v>
      </c>
      <c r="C2342" s="162" t="s">
        <v>26</v>
      </c>
      <c r="D2342" s="162"/>
      <c r="E2342" s="162"/>
      <c r="F2342" s="162" t="s">
        <v>16</v>
      </c>
      <c r="G2342" s="162" t="str">
        <f>CHOOSE(MONTH(H2342), "Janvier", "Fevrier", "Mars", "Avril", "Mai", "Juin", "Juillet", "Aout", "Septembre", "Octobre", "Novembre", "Decembre")</f>
        <v>Octobre</v>
      </c>
      <c r="H2342" s="153">
        <v>42652</v>
      </c>
      <c r="I2342" s="84" t="s">
        <v>1049</v>
      </c>
      <c r="J2342" s="162" t="s">
        <v>1053</v>
      </c>
      <c r="K2342" s="162" t="s">
        <v>1048</v>
      </c>
      <c r="L2342" s="72"/>
      <c r="M2342" s="80" t="str">
        <f>IFERROR(VLOOKUP(K2342,REFERENCES!R:S,2,FALSE),"")</f>
        <v>Nombre</v>
      </c>
      <c r="N2342" s="140">
        <v>250</v>
      </c>
      <c r="O2342" s="140"/>
      <c r="P2342" s="140"/>
      <c r="Q2342" s="140"/>
      <c r="R2342" s="79" t="s">
        <v>1875</v>
      </c>
      <c r="S2342" s="75">
        <v>250</v>
      </c>
      <c r="T2342" s="162"/>
      <c r="U2342" s="162" t="s">
        <v>174</v>
      </c>
      <c r="V2342" s="162" t="s">
        <v>482</v>
      </c>
      <c r="W2342" s="164" t="s">
        <v>1439</v>
      </c>
      <c r="X2342" s="162"/>
      <c r="Y2342" s="167"/>
      <c r="Z2342" s="165"/>
      <c r="AA2342" s="162"/>
      <c r="AB2342" s="162" t="str">
        <f>UPPER(LEFT(A2342,3)&amp;YEAR(H2342)&amp;MONTH(H2342)&amp;DAY((H2342))&amp;LEFT(U2342,2)&amp;LEFT(V2342,2)&amp;LEFT(W2342,2))</f>
        <v>WOR2016109OUKE2È</v>
      </c>
      <c r="AC2342" s="162">
        <f>COUNTIF($AB$4:$AB$297,AB2342)</f>
        <v>0</v>
      </c>
      <c r="AD2342" s="162" t="str">
        <f>VLOOKUP(U2342,NIVEAUXADMIN!A:B,2,FALSE)</f>
        <v>HT01</v>
      </c>
      <c r="AE2342" s="162" t="str">
        <f>VLOOKUP(V2342,NIVEAUXADMIN!E:F,2,FALSE)</f>
        <v>HT01115</v>
      </c>
      <c r="AF2342" s="162" t="str">
        <f>VLOOKUP(W2342,NIVEAUXADMIN!I:J,2,FALSE)</f>
        <v>HT01115-02</v>
      </c>
      <c r="AG2342" s="162">
        <f>IF(SUMPRODUCT(($A$4:$A2342=A2342)*($V$4:$V2342=V2342))&gt;1,0,1)</f>
        <v>0</v>
      </c>
    </row>
    <row r="2343" spans="1:33" ht="15" customHeight="1">
      <c r="A2343" s="162" t="s">
        <v>1090</v>
      </c>
      <c r="B2343" s="162" t="s">
        <v>1090</v>
      </c>
      <c r="C2343" s="162" t="s">
        <v>26</v>
      </c>
      <c r="D2343" s="162"/>
      <c r="E2343" s="162"/>
      <c r="F2343" s="162" t="s">
        <v>16</v>
      </c>
      <c r="G2343" s="162" t="str">
        <f>CHOOSE(MONTH(H2343), "Janvier", "Fevrier", "Mars", "Avril", "Mai", "Juin", "Juillet", "Aout", "Septembre", "Octobre", "Novembre", "Decembre")</f>
        <v>Octobre</v>
      </c>
      <c r="H2343" s="153">
        <v>42652</v>
      </c>
      <c r="I2343" s="84" t="s">
        <v>1049</v>
      </c>
      <c r="J2343" s="162" t="s">
        <v>1053</v>
      </c>
      <c r="K2343" s="162" t="s">
        <v>1048</v>
      </c>
      <c r="L2343" s="72"/>
      <c r="M2343" s="80" t="str">
        <f>IFERROR(VLOOKUP(K2343,REFERENCES!R:S,2,FALSE),"")</f>
        <v>Nombre</v>
      </c>
      <c r="N2343" s="140">
        <v>145</v>
      </c>
      <c r="O2343" s="140"/>
      <c r="P2343" s="140"/>
      <c r="Q2343" s="140"/>
      <c r="R2343" s="79" t="s">
        <v>1875</v>
      </c>
      <c r="S2343" s="75">
        <v>145</v>
      </c>
      <c r="T2343" s="162"/>
      <c r="U2343" s="162" t="s">
        <v>174</v>
      </c>
      <c r="V2343" s="162" t="s">
        <v>494</v>
      </c>
      <c r="W2343" s="164" t="s">
        <v>1794</v>
      </c>
      <c r="X2343" s="162"/>
      <c r="Y2343" s="167"/>
      <c r="Z2343" s="165"/>
      <c r="AA2343" s="162"/>
      <c r="AB2343" s="162" t="str">
        <f>UPPER(LEFT(A2343,3)&amp;YEAR(H2343)&amp;MONTH(H2343)&amp;DAY((H2343))&amp;LEFT(U2343,2)&amp;LEFT(V2343,2)&amp;LEFT(W2343,2))</f>
        <v>WOR2016109OUPO8È</v>
      </c>
      <c r="AC2343" s="162">
        <f>COUNTIF($AB$4:$AB$297,AB2343)</f>
        <v>0</v>
      </c>
      <c r="AD2343" s="162" t="str">
        <f>VLOOKUP(U2343,NIVEAUXADMIN!A:B,2,FALSE)</f>
        <v>HT01</v>
      </c>
      <c r="AE2343" s="162" t="str">
        <f>VLOOKUP(V2343,NIVEAUXADMIN!E:F,2,FALSE)</f>
        <v>HT01152</v>
      </c>
      <c r="AF2343" s="162" t="str">
        <f>VLOOKUP(W2343,NIVEAUXADMIN!I:J,2,FALSE)</f>
        <v>HT01152-03</v>
      </c>
      <c r="AG2343" s="162">
        <f>IF(SUMPRODUCT(($A$4:$A2343=A2343)*($V$4:$V2343=V2343))&gt;1,0,1)</f>
        <v>1</v>
      </c>
    </row>
    <row r="2344" spans="1:33" ht="15" customHeight="1">
      <c r="A2344" s="162" t="s">
        <v>1090</v>
      </c>
      <c r="B2344" s="162" t="s">
        <v>1090</v>
      </c>
      <c r="C2344" s="162" t="s">
        <v>26</v>
      </c>
      <c r="D2344" s="162" t="s">
        <v>1100</v>
      </c>
      <c r="E2344" s="162"/>
      <c r="F2344" s="162" t="s">
        <v>16</v>
      </c>
      <c r="G2344" s="162" t="str">
        <f>CHOOSE(MONTH(H2344), "Janvier", "Fevrier", "Mars", "Avril", "Mai", "Juin", "Juillet", "Aout", "Septembre", "Octobre", "Novembre", "Decembre")</f>
        <v>Octobre</v>
      </c>
      <c r="H2344" s="153">
        <v>42652</v>
      </c>
      <c r="I2344" s="84" t="s">
        <v>1049</v>
      </c>
      <c r="J2344" s="162" t="s">
        <v>1053</v>
      </c>
      <c r="K2344" s="162" t="s">
        <v>1048</v>
      </c>
      <c r="L2344" s="72"/>
      <c r="M2344" s="80" t="str">
        <f>IFERROR(VLOOKUP(K2344,REFERENCES!R:S,2,FALSE),"")</f>
        <v>Nombre</v>
      </c>
      <c r="N2344" s="140">
        <v>50</v>
      </c>
      <c r="O2344" s="140"/>
      <c r="P2344" s="140"/>
      <c r="Q2344" s="140"/>
      <c r="R2344" s="79" t="s">
        <v>1875</v>
      </c>
      <c r="S2344" s="75">
        <v>50</v>
      </c>
      <c r="T2344" s="162"/>
      <c r="U2344" s="162" t="s">
        <v>20</v>
      </c>
      <c r="V2344" s="162" t="s">
        <v>21</v>
      </c>
      <c r="W2344" s="164" t="s">
        <v>1311</v>
      </c>
      <c r="X2344" s="162"/>
      <c r="Y2344" s="167"/>
      <c r="Z2344" s="165"/>
      <c r="AA2344" s="162"/>
      <c r="AB2344" s="162" t="str">
        <f>UPPER(LEFT(A2344,3)&amp;YEAR(H2344)&amp;MONTH(H2344)&amp;DAY((H2344))&amp;LEFT(U2344,2)&amp;LEFT(V2344,2)&amp;LEFT(W2344,2))</f>
        <v>WOR2016109SULE1È</v>
      </c>
      <c r="AC2344" s="162">
        <f>COUNTIF($AB$4:$AB$297,AB2344)</f>
        <v>0</v>
      </c>
      <c r="AD2344" s="162" t="str">
        <f>VLOOKUP(U2344,NIVEAUXADMIN!A:B,2,FALSE)</f>
        <v>HT07</v>
      </c>
      <c r="AE2344" s="162" t="str">
        <f>VLOOKUP(V2344,NIVEAUXADMIN!E:F,2,FALSE)</f>
        <v>HT07711</v>
      </c>
      <c r="AF2344" s="162" t="str">
        <f>VLOOKUP(W2344,NIVEAUXADMIN!I:J,2,FALSE)</f>
        <v>HT07711-01</v>
      </c>
      <c r="AG2344" s="162">
        <f>IF(SUMPRODUCT(($A$4:$A2344=A2344)*($V$4:$V2344=V2344))&gt;1,0,1)</f>
        <v>1</v>
      </c>
    </row>
    <row r="2345" spans="1:33" ht="15" customHeight="1">
      <c r="A2345" s="162" t="s">
        <v>1090</v>
      </c>
      <c r="B2345" s="162" t="s">
        <v>1090</v>
      </c>
      <c r="C2345" s="162" t="s">
        <v>26</v>
      </c>
      <c r="D2345" s="162" t="s">
        <v>1087</v>
      </c>
      <c r="E2345" s="162"/>
      <c r="F2345" s="162" t="s">
        <v>16</v>
      </c>
      <c r="G2345" s="162" t="str">
        <f>CHOOSE(MONTH(H2345), "Janvier", "Fevrier", "Mars", "Avril", "Mai", "Juin", "Juillet", "Aout", "Septembre", "Octobre", "Novembre", "Decembre")</f>
        <v>Octobre</v>
      </c>
      <c r="H2345" s="153">
        <v>42652</v>
      </c>
      <c r="I2345" s="84" t="s">
        <v>1051</v>
      </c>
      <c r="J2345" s="162" t="s">
        <v>1052</v>
      </c>
      <c r="K2345" s="162" t="s">
        <v>1056</v>
      </c>
      <c r="L2345" s="72"/>
      <c r="M2345" s="80" t="str">
        <f>IFERROR(VLOOKUP(K2345,REFERENCES!R:S,2,FALSE),"")</f>
        <v>Nombre</v>
      </c>
      <c r="N2345" s="140">
        <v>400</v>
      </c>
      <c r="O2345" s="140"/>
      <c r="P2345" s="140"/>
      <c r="Q2345" s="140"/>
      <c r="R2345" s="79" t="s">
        <v>1875</v>
      </c>
      <c r="S2345" s="75">
        <v>400</v>
      </c>
      <c r="T2345" s="162" t="s">
        <v>1040</v>
      </c>
      <c r="U2345" s="162" t="s">
        <v>153</v>
      </c>
      <c r="V2345" s="162" t="s">
        <v>287</v>
      </c>
      <c r="W2345" s="164" t="s">
        <v>1466</v>
      </c>
      <c r="X2345" s="162"/>
      <c r="Y2345" s="167"/>
      <c r="Z2345" s="165"/>
      <c r="AA2345" s="162"/>
      <c r="AB2345" s="162" t="str">
        <f>UPPER(LEFT(A2345,3)&amp;YEAR(H2345)&amp;MONTH(H2345)&amp;DAY((H2345))&amp;LEFT(U2345,2)&amp;LEFT(V2345,2)&amp;LEFT(W2345,2))</f>
        <v>WOR2016109NIFO2È</v>
      </c>
      <c r="AC2345" s="162">
        <f>COUNTIF($AB$4:$AB$297,AB2345)</f>
        <v>0</v>
      </c>
      <c r="AD2345" s="162" t="str">
        <f>VLOOKUP(U2345,NIVEAUXADMIN!A:B,2,FALSE)</f>
        <v>HT10</v>
      </c>
      <c r="AE2345" s="162" t="str">
        <f>VLOOKUP(V2345,NIVEAUXADMIN!E:F,2,FALSE)</f>
        <v>HT101013</v>
      </c>
      <c r="AF2345" s="162" t="str">
        <f>VLOOKUP(W2345,NIVEAUXADMIN!I:J,2,FALSE)</f>
        <v>HT101013-01</v>
      </c>
      <c r="AG2345" s="162">
        <f>IF(SUMPRODUCT(($A$4:$A2345=A2345)*($V$4:$V2345=V2345))&gt;1,0,1)</f>
        <v>0</v>
      </c>
    </row>
    <row r="2346" spans="1:33" ht="15" customHeight="1">
      <c r="A2346" s="162" t="s">
        <v>1090</v>
      </c>
      <c r="B2346" s="162" t="s">
        <v>1090</v>
      </c>
      <c r="C2346" s="162" t="s">
        <v>26</v>
      </c>
      <c r="D2346" s="162"/>
      <c r="E2346" s="162"/>
      <c r="F2346" s="162" t="s">
        <v>16</v>
      </c>
      <c r="G2346" s="162" t="str">
        <f>CHOOSE(MONTH(H2346), "Janvier", "Fevrier", "Mars", "Avril", "Mai", "Juin", "Juillet", "Aout", "Septembre", "Octobre", "Novembre", "Decembre")</f>
        <v>Octobre</v>
      </c>
      <c r="H2346" s="153">
        <v>42652</v>
      </c>
      <c r="I2346" s="84" t="s">
        <v>1051</v>
      </c>
      <c r="J2346" s="162" t="s">
        <v>1052</v>
      </c>
      <c r="K2346" s="162" t="s">
        <v>1056</v>
      </c>
      <c r="L2346" s="72"/>
      <c r="M2346" s="80" t="str">
        <f>IFERROR(VLOOKUP(K2346,REFERENCES!R:S,2,FALSE),"")</f>
        <v>Nombre</v>
      </c>
      <c r="N2346" s="140">
        <v>156</v>
      </c>
      <c r="O2346" s="140"/>
      <c r="P2346" s="140"/>
      <c r="Q2346" s="140"/>
      <c r="R2346" s="79" t="s">
        <v>1875</v>
      </c>
      <c r="S2346" s="75">
        <v>156</v>
      </c>
      <c r="T2346" s="162" t="s">
        <v>1040</v>
      </c>
      <c r="U2346" s="162" t="s">
        <v>153</v>
      </c>
      <c r="V2346" s="162" t="s">
        <v>305</v>
      </c>
      <c r="W2346" s="164" t="s">
        <v>1601</v>
      </c>
      <c r="X2346" s="162"/>
      <c r="Y2346" s="167"/>
      <c r="Z2346" s="165"/>
      <c r="AA2346" s="162"/>
      <c r="AB2346" s="162" t="str">
        <f>UPPER(LEFT(A2346,3)&amp;YEAR(H2346)&amp;MONTH(H2346)&amp;DAY((H2346))&amp;LEFT(U2346,2)&amp;LEFT(V2346,2)&amp;LEFT(W2346,2))</f>
        <v>WOR2016109NIPE3È</v>
      </c>
      <c r="AC2346" s="162">
        <f>COUNTIF($AB$4:$AB$297,AB2346)</f>
        <v>0</v>
      </c>
      <c r="AD2346" s="162" t="str">
        <f>VLOOKUP(U2346,NIVEAUXADMIN!A:B,2,FALSE)</f>
        <v>HT10</v>
      </c>
      <c r="AE2346" s="162" t="str">
        <f>VLOOKUP(V2346,NIVEAUXADMIN!E:F,2,FALSE)</f>
        <v>HT101012</v>
      </c>
      <c r="AF2346" s="162" t="str">
        <f>VLOOKUP(W2346,NIVEAUXADMIN!I:J,2,FALSE)</f>
        <v>HT101012-03</v>
      </c>
      <c r="AG2346" s="162">
        <f>IF(SUMPRODUCT(($A$4:$A2346=A2346)*($V$4:$V2346=V2346))&gt;1,0,1)</f>
        <v>0</v>
      </c>
    </row>
    <row r="2347" spans="1:33" ht="15" customHeight="1">
      <c r="A2347" s="162" t="s">
        <v>1090</v>
      </c>
      <c r="B2347" s="162" t="s">
        <v>1090</v>
      </c>
      <c r="C2347" s="162" t="s">
        <v>26</v>
      </c>
      <c r="D2347" s="162"/>
      <c r="E2347" s="162"/>
      <c r="F2347" s="162" t="s">
        <v>16</v>
      </c>
      <c r="G2347" s="162" t="str">
        <f>CHOOSE(MONTH(H2347), "Janvier", "Fevrier", "Mars", "Avril", "Mai", "Juin", "Juillet", "Aout", "Septembre", "Octobre", "Novembre", "Decembre")</f>
        <v>Octobre</v>
      </c>
      <c r="H2347" s="153">
        <v>42652</v>
      </c>
      <c r="I2347" s="84" t="s">
        <v>1051</v>
      </c>
      <c r="J2347" s="162" t="s">
        <v>1052</v>
      </c>
      <c r="K2347" s="162" t="s">
        <v>1056</v>
      </c>
      <c r="L2347" s="72"/>
      <c r="M2347" s="80" t="str">
        <f>IFERROR(VLOOKUP(K2347,REFERENCES!R:S,2,FALSE),"")</f>
        <v>Nombre</v>
      </c>
      <c r="N2347" s="140">
        <v>134</v>
      </c>
      <c r="O2347" s="140"/>
      <c r="P2347" s="140"/>
      <c r="Q2347" s="140"/>
      <c r="R2347" s="79" t="s">
        <v>1875</v>
      </c>
      <c r="S2347" s="75">
        <v>134</v>
      </c>
      <c r="T2347" s="162" t="s">
        <v>1040</v>
      </c>
      <c r="U2347" s="162" t="s">
        <v>174</v>
      </c>
      <c r="V2347" s="162" t="s">
        <v>482</v>
      </c>
      <c r="W2347" s="164" t="s">
        <v>1623</v>
      </c>
      <c r="X2347" s="162"/>
      <c r="Y2347" s="167"/>
      <c r="Z2347" s="165"/>
      <c r="AA2347" s="162"/>
      <c r="AB2347" s="162" t="str">
        <f>UPPER(LEFT(A2347,3)&amp;YEAR(H2347)&amp;MONTH(H2347)&amp;DAY((H2347))&amp;LEFT(U2347,2)&amp;LEFT(V2347,2)&amp;LEFT(W2347,2))</f>
        <v>WOR2016109OUKE4È</v>
      </c>
      <c r="AC2347" s="162">
        <f>COUNTIF($AB$4:$AB$297,AB2347)</f>
        <v>0</v>
      </c>
      <c r="AD2347" s="162" t="str">
        <f>VLOOKUP(U2347,NIVEAUXADMIN!A:B,2,FALSE)</f>
        <v>HT01</v>
      </c>
      <c r="AE2347" s="162" t="str">
        <f>VLOOKUP(V2347,NIVEAUXADMIN!E:F,2,FALSE)</f>
        <v>HT01115</v>
      </c>
      <c r="AF2347" s="162" t="str">
        <f>VLOOKUP(W2347,NIVEAUXADMIN!I:J,2,FALSE)</f>
        <v>HT01115-04</v>
      </c>
      <c r="AG2347" s="162">
        <f>IF(SUMPRODUCT(($A$4:$A2347=A2347)*($V$4:$V2347=V2347))&gt;1,0,1)</f>
        <v>0</v>
      </c>
    </row>
    <row r="2348" spans="1:33" ht="15" customHeight="1">
      <c r="A2348" s="162" t="s">
        <v>1090</v>
      </c>
      <c r="B2348" s="162" t="s">
        <v>1090</v>
      </c>
      <c r="C2348" s="162" t="s">
        <v>26</v>
      </c>
      <c r="D2348" s="162"/>
      <c r="E2348" s="162"/>
      <c r="F2348" s="162" t="s">
        <v>16</v>
      </c>
      <c r="G2348" s="162" t="str">
        <f>CHOOSE(MONTH(H2348), "Janvier", "Fevrier", "Mars", "Avril", "Mai", "Juin", "Juillet", "Aout", "Septembre", "Octobre", "Novembre", "Decembre")</f>
        <v>Octobre</v>
      </c>
      <c r="H2348" s="153">
        <v>42652</v>
      </c>
      <c r="I2348" s="84" t="s">
        <v>1051</v>
      </c>
      <c r="J2348" s="162" t="s">
        <v>1052</v>
      </c>
      <c r="K2348" s="162" t="s">
        <v>1056</v>
      </c>
      <c r="L2348" s="72"/>
      <c r="M2348" s="80" t="str">
        <f>IFERROR(VLOOKUP(K2348,REFERENCES!R:S,2,FALSE),"")</f>
        <v>Nombre</v>
      </c>
      <c r="N2348" s="140">
        <v>250</v>
      </c>
      <c r="O2348" s="140"/>
      <c r="P2348" s="140"/>
      <c r="Q2348" s="140"/>
      <c r="R2348" s="79" t="s">
        <v>1875</v>
      </c>
      <c r="S2348" s="75">
        <v>250</v>
      </c>
      <c r="T2348" s="162" t="s">
        <v>1040</v>
      </c>
      <c r="U2348" s="162" t="s">
        <v>174</v>
      </c>
      <c r="V2348" s="162" t="s">
        <v>482</v>
      </c>
      <c r="W2348" s="164" t="s">
        <v>1439</v>
      </c>
      <c r="X2348" s="162"/>
      <c r="Y2348" s="167"/>
      <c r="Z2348" s="165"/>
      <c r="AA2348" s="162"/>
      <c r="AB2348" s="162" t="str">
        <f>UPPER(LEFT(A2348,3)&amp;YEAR(H2348)&amp;MONTH(H2348)&amp;DAY((H2348))&amp;LEFT(U2348,2)&amp;LEFT(V2348,2)&amp;LEFT(W2348,2))</f>
        <v>WOR2016109OUKE2È</v>
      </c>
      <c r="AC2348" s="162">
        <f>COUNTIF($AB$4:$AB$297,AB2348)</f>
        <v>0</v>
      </c>
      <c r="AD2348" s="162" t="str">
        <f>VLOOKUP(U2348,NIVEAUXADMIN!A:B,2,FALSE)</f>
        <v>HT01</v>
      </c>
      <c r="AE2348" s="162" t="str">
        <f>VLOOKUP(V2348,NIVEAUXADMIN!E:F,2,FALSE)</f>
        <v>HT01115</v>
      </c>
      <c r="AF2348" s="162" t="str">
        <f>VLOOKUP(W2348,NIVEAUXADMIN!I:J,2,FALSE)</f>
        <v>HT01115-02</v>
      </c>
      <c r="AG2348" s="162">
        <f>IF(SUMPRODUCT(($A$4:$A2348=A2348)*($V$4:$V2348=V2348))&gt;1,0,1)</f>
        <v>0</v>
      </c>
    </row>
    <row r="2349" spans="1:33" ht="15" customHeight="1">
      <c r="A2349" s="162" t="s">
        <v>1090</v>
      </c>
      <c r="B2349" s="162" t="s">
        <v>1090</v>
      </c>
      <c r="C2349" s="162" t="s">
        <v>26</v>
      </c>
      <c r="D2349" s="162"/>
      <c r="E2349" s="162"/>
      <c r="F2349" s="162" t="s">
        <v>16</v>
      </c>
      <c r="G2349" s="162" t="str">
        <f>CHOOSE(MONTH(H2349), "Janvier", "Fevrier", "Mars", "Avril", "Mai", "Juin", "Juillet", "Aout", "Septembre", "Octobre", "Novembre", "Decembre")</f>
        <v>Octobre</v>
      </c>
      <c r="H2349" s="153">
        <v>42652</v>
      </c>
      <c r="I2349" s="84" t="s">
        <v>1051</v>
      </c>
      <c r="J2349" s="162" t="s">
        <v>1052</v>
      </c>
      <c r="K2349" s="162" t="s">
        <v>1056</v>
      </c>
      <c r="L2349" s="72"/>
      <c r="M2349" s="80" t="str">
        <f>IFERROR(VLOOKUP(K2349,REFERENCES!R:S,2,FALSE),"")</f>
        <v>Nombre</v>
      </c>
      <c r="N2349" s="140">
        <v>145</v>
      </c>
      <c r="O2349" s="140"/>
      <c r="P2349" s="140"/>
      <c r="Q2349" s="140"/>
      <c r="R2349" s="79" t="s">
        <v>1875</v>
      </c>
      <c r="S2349" s="75">
        <v>145</v>
      </c>
      <c r="T2349" s="162" t="s">
        <v>1040</v>
      </c>
      <c r="U2349" s="162" t="s">
        <v>174</v>
      </c>
      <c r="V2349" s="162" t="s">
        <v>494</v>
      </c>
      <c r="W2349" s="164" t="s">
        <v>1794</v>
      </c>
      <c r="X2349" s="162"/>
      <c r="Y2349" s="167"/>
      <c r="Z2349" s="165"/>
      <c r="AA2349" s="162"/>
      <c r="AB2349" s="162" t="str">
        <f>UPPER(LEFT(A2349,3)&amp;YEAR(H2349)&amp;MONTH(H2349)&amp;DAY((H2349))&amp;LEFT(U2349,2)&amp;LEFT(V2349,2)&amp;LEFT(W2349,2))</f>
        <v>WOR2016109OUPO8È</v>
      </c>
      <c r="AC2349" s="162">
        <f>COUNTIF($AB$4:$AB$297,AB2349)</f>
        <v>0</v>
      </c>
      <c r="AD2349" s="162" t="str">
        <f>VLOOKUP(U2349,NIVEAUXADMIN!A:B,2,FALSE)</f>
        <v>HT01</v>
      </c>
      <c r="AE2349" s="162" t="str">
        <f>VLOOKUP(V2349,NIVEAUXADMIN!E:F,2,FALSE)</f>
        <v>HT01152</v>
      </c>
      <c r="AF2349" s="162" t="str">
        <f>VLOOKUP(W2349,NIVEAUXADMIN!I:J,2,FALSE)</f>
        <v>HT01152-03</v>
      </c>
      <c r="AG2349" s="162">
        <f>IF(SUMPRODUCT(($A$4:$A2349=A2349)*($V$4:$V2349=V2349))&gt;1,0,1)</f>
        <v>0</v>
      </c>
    </row>
    <row r="2350" spans="1:33" ht="15" customHeight="1">
      <c r="A2350" s="162" t="s">
        <v>1090</v>
      </c>
      <c r="B2350" s="162" t="s">
        <v>1090</v>
      </c>
      <c r="C2350" s="162" t="s">
        <v>26</v>
      </c>
      <c r="D2350" s="162" t="s">
        <v>1100</v>
      </c>
      <c r="E2350" s="162"/>
      <c r="F2350" s="162" t="s">
        <v>16</v>
      </c>
      <c r="G2350" s="162" t="str">
        <f>CHOOSE(MONTH(H2350), "Janvier", "Fevrier", "Mars", "Avril", "Mai", "Juin", "Juillet", "Aout", "Septembre", "Octobre", "Novembre", "Decembre")</f>
        <v>Octobre</v>
      </c>
      <c r="H2350" s="153">
        <v>42652</v>
      </c>
      <c r="I2350" s="84" t="s">
        <v>1051</v>
      </c>
      <c r="J2350" s="162" t="s">
        <v>1052</v>
      </c>
      <c r="K2350" s="162" t="s">
        <v>1056</v>
      </c>
      <c r="L2350" s="72"/>
      <c r="M2350" s="80" t="str">
        <f>IFERROR(VLOOKUP(K2350,REFERENCES!R:S,2,FALSE),"")</f>
        <v>Nombre</v>
      </c>
      <c r="N2350" s="140">
        <v>50</v>
      </c>
      <c r="O2350" s="140"/>
      <c r="P2350" s="140"/>
      <c r="Q2350" s="140"/>
      <c r="R2350" s="79" t="s">
        <v>1875</v>
      </c>
      <c r="S2350" s="75">
        <v>50</v>
      </c>
      <c r="T2350" s="162" t="s">
        <v>1040</v>
      </c>
      <c r="U2350" s="162" t="s">
        <v>20</v>
      </c>
      <c r="V2350" s="162" t="s">
        <v>21</v>
      </c>
      <c r="W2350" s="164" t="s">
        <v>1311</v>
      </c>
      <c r="X2350" s="162"/>
      <c r="Y2350" s="167"/>
      <c r="Z2350" s="165"/>
      <c r="AA2350" s="162"/>
      <c r="AB2350" s="162" t="str">
        <f>UPPER(LEFT(A2350,3)&amp;YEAR(H2350)&amp;MONTH(H2350)&amp;DAY((H2350))&amp;LEFT(U2350,2)&amp;LEFT(V2350,2)&amp;LEFT(W2350,2))</f>
        <v>WOR2016109SULE1È</v>
      </c>
      <c r="AC2350" s="162">
        <f>COUNTIF($AB$4:$AB$297,AB2350)</f>
        <v>0</v>
      </c>
      <c r="AD2350" s="162" t="str">
        <f>VLOOKUP(U2350,NIVEAUXADMIN!A:B,2,FALSE)</f>
        <v>HT07</v>
      </c>
      <c r="AE2350" s="162" t="str">
        <f>VLOOKUP(V2350,NIVEAUXADMIN!E:F,2,FALSE)</f>
        <v>HT07711</v>
      </c>
      <c r="AF2350" s="162" t="str">
        <f>VLOOKUP(W2350,NIVEAUXADMIN!I:J,2,FALSE)</f>
        <v>HT07711-01</v>
      </c>
      <c r="AG2350" s="162">
        <f>IF(SUMPRODUCT(($A$4:$A2350=A2350)*($V$4:$V2350=V2350))&gt;1,0,1)</f>
        <v>0</v>
      </c>
    </row>
    <row r="2351" spans="1:33" ht="15" customHeight="1">
      <c r="A2351" s="162" t="s">
        <v>1090</v>
      </c>
      <c r="B2351" s="162" t="s">
        <v>1090</v>
      </c>
      <c r="C2351" s="162" t="s">
        <v>26</v>
      </c>
      <c r="D2351" s="162" t="s">
        <v>1087</v>
      </c>
      <c r="E2351" s="162"/>
      <c r="F2351" s="162" t="s">
        <v>16</v>
      </c>
      <c r="G2351" s="162" t="str">
        <f>CHOOSE(MONTH(H2351), "Janvier", "Fevrier", "Mars", "Avril", "Mai", "Juin", "Juillet", "Aout", "Septembre", "Octobre", "Novembre", "Decembre")</f>
        <v>Octobre</v>
      </c>
      <c r="H2351" s="153">
        <v>42652</v>
      </c>
      <c r="I2351" s="84" t="s">
        <v>1051</v>
      </c>
      <c r="J2351" s="162" t="s">
        <v>1052</v>
      </c>
      <c r="K2351" s="162" t="s">
        <v>1054</v>
      </c>
      <c r="L2351" s="72"/>
      <c r="M2351" s="80" t="str">
        <f>IFERROR(VLOOKUP(K2351,REFERENCES!R:S,2,FALSE),"")</f>
        <v>Nombre</v>
      </c>
      <c r="N2351" s="140">
        <v>400</v>
      </c>
      <c r="O2351" s="140"/>
      <c r="P2351" s="140"/>
      <c r="Q2351" s="140"/>
      <c r="R2351" s="79" t="s">
        <v>1875</v>
      </c>
      <c r="S2351" s="75">
        <v>400</v>
      </c>
      <c r="T2351" s="162" t="s">
        <v>1040</v>
      </c>
      <c r="U2351" s="162" t="s">
        <v>153</v>
      </c>
      <c r="V2351" s="162" t="s">
        <v>287</v>
      </c>
      <c r="W2351" s="164" t="s">
        <v>1466</v>
      </c>
      <c r="X2351" s="162"/>
      <c r="Y2351" s="167"/>
      <c r="Z2351" s="165"/>
      <c r="AA2351" s="162"/>
      <c r="AB2351" s="162" t="str">
        <f>UPPER(LEFT(A2351,3)&amp;YEAR(H2351)&amp;MONTH(H2351)&amp;DAY((H2351))&amp;LEFT(U2351,2)&amp;LEFT(V2351,2)&amp;LEFT(W2351,2))</f>
        <v>WOR2016109NIFO2È</v>
      </c>
      <c r="AC2351" s="162">
        <f>COUNTIF($AB$4:$AB$297,AB2351)</f>
        <v>0</v>
      </c>
      <c r="AD2351" s="162" t="str">
        <f>VLOOKUP(U2351,NIVEAUXADMIN!A:B,2,FALSE)</f>
        <v>HT10</v>
      </c>
      <c r="AE2351" s="162" t="str">
        <f>VLOOKUP(V2351,NIVEAUXADMIN!E:F,2,FALSE)</f>
        <v>HT101013</v>
      </c>
      <c r="AF2351" s="162" t="str">
        <f>VLOOKUP(W2351,NIVEAUXADMIN!I:J,2,FALSE)</f>
        <v>HT101013-01</v>
      </c>
      <c r="AG2351" s="162">
        <f>IF(SUMPRODUCT(($A$4:$A2351=A2351)*($V$4:$V2351=V2351))&gt;1,0,1)</f>
        <v>0</v>
      </c>
    </row>
    <row r="2352" spans="1:33" ht="15" customHeight="1">
      <c r="A2352" s="162" t="s">
        <v>1090</v>
      </c>
      <c r="B2352" s="162" t="s">
        <v>1090</v>
      </c>
      <c r="C2352" s="162" t="s">
        <v>26</v>
      </c>
      <c r="D2352" s="162"/>
      <c r="E2352" s="162"/>
      <c r="F2352" s="162" t="s">
        <v>16</v>
      </c>
      <c r="G2352" s="162" t="str">
        <f>CHOOSE(MONTH(H2352), "Janvier", "Fevrier", "Mars", "Avril", "Mai", "Juin", "Juillet", "Aout", "Septembre", "Octobre", "Novembre", "Decembre")</f>
        <v>Octobre</v>
      </c>
      <c r="H2352" s="153">
        <v>42652</v>
      </c>
      <c r="I2352" s="84" t="s">
        <v>1051</v>
      </c>
      <c r="J2352" s="162" t="s">
        <v>1052</v>
      </c>
      <c r="K2352" s="162" t="s">
        <v>1054</v>
      </c>
      <c r="L2352" s="72"/>
      <c r="M2352" s="80" t="str">
        <f>IFERROR(VLOOKUP(K2352,REFERENCES!R:S,2,FALSE),"")</f>
        <v>Nombre</v>
      </c>
      <c r="N2352" s="140">
        <v>156</v>
      </c>
      <c r="O2352" s="140"/>
      <c r="P2352" s="140"/>
      <c r="Q2352" s="140"/>
      <c r="R2352" s="79" t="s">
        <v>1875</v>
      </c>
      <c r="S2352" s="75">
        <v>156</v>
      </c>
      <c r="T2352" s="162" t="s">
        <v>1040</v>
      </c>
      <c r="U2352" s="162" t="s">
        <v>153</v>
      </c>
      <c r="V2352" s="162" t="s">
        <v>305</v>
      </c>
      <c r="W2352" s="164" t="s">
        <v>1601</v>
      </c>
      <c r="X2352" s="162"/>
      <c r="Y2352" s="167"/>
      <c r="Z2352" s="165"/>
      <c r="AA2352" s="162"/>
      <c r="AB2352" s="162" t="str">
        <f>UPPER(LEFT(A2352,3)&amp;YEAR(H2352)&amp;MONTH(H2352)&amp;DAY((H2352))&amp;LEFT(U2352,2)&amp;LEFT(V2352,2)&amp;LEFT(W2352,2))</f>
        <v>WOR2016109NIPE3È</v>
      </c>
      <c r="AC2352" s="162">
        <f>COUNTIF($AB$4:$AB$297,AB2352)</f>
        <v>0</v>
      </c>
      <c r="AD2352" s="162" t="str">
        <f>VLOOKUP(U2352,NIVEAUXADMIN!A:B,2,FALSE)</f>
        <v>HT10</v>
      </c>
      <c r="AE2352" s="162" t="str">
        <f>VLOOKUP(V2352,NIVEAUXADMIN!E:F,2,FALSE)</f>
        <v>HT101012</v>
      </c>
      <c r="AF2352" s="162" t="str">
        <f>VLOOKUP(W2352,NIVEAUXADMIN!I:J,2,FALSE)</f>
        <v>HT101012-03</v>
      </c>
      <c r="AG2352" s="162">
        <f>IF(SUMPRODUCT(($A$4:$A2352=A2352)*($V$4:$V2352=V2352))&gt;1,0,1)</f>
        <v>0</v>
      </c>
    </row>
    <row r="2353" spans="1:33" ht="15" customHeight="1">
      <c r="A2353" s="162" t="s">
        <v>1090</v>
      </c>
      <c r="B2353" s="162" t="s">
        <v>1090</v>
      </c>
      <c r="C2353" s="162" t="s">
        <v>26</v>
      </c>
      <c r="D2353" s="162"/>
      <c r="E2353" s="162"/>
      <c r="F2353" s="162" t="s">
        <v>16</v>
      </c>
      <c r="G2353" s="162" t="str">
        <f>CHOOSE(MONTH(H2353), "Janvier", "Fevrier", "Mars", "Avril", "Mai", "Juin", "Juillet", "Aout", "Septembre", "Octobre", "Novembre", "Decembre")</f>
        <v>Octobre</v>
      </c>
      <c r="H2353" s="153">
        <v>42652</v>
      </c>
      <c r="I2353" s="84" t="s">
        <v>1051</v>
      </c>
      <c r="J2353" s="162" t="s">
        <v>1052</v>
      </c>
      <c r="K2353" s="162" t="s">
        <v>1054</v>
      </c>
      <c r="L2353" s="72"/>
      <c r="M2353" s="80" t="str">
        <f>IFERROR(VLOOKUP(K2353,REFERENCES!R:S,2,FALSE),"")</f>
        <v>Nombre</v>
      </c>
      <c r="N2353" s="140">
        <v>134</v>
      </c>
      <c r="O2353" s="140"/>
      <c r="P2353" s="140"/>
      <c r="Q2353" s="140"/>
      <c r="R2353" s="79" t="s">
        <v>1875</v>
      </c>
      <c r="S2353" s="75">
        <v>134</v>
      </c>
      <c r="T2353" s="162" t="s">
        <v>1040</v>
      </c>
      <c r="U2353" s="162" t="s">
        <v>174</v>
      </c>
      <c r="V2353" s="162" t="s">
        <v>482</v>
      </c>
      <c r="W2353" s="164" t="s">
        <v>1623</v>
      </c>
      <c r="X2353" s="162"/>
      <c r="Y2353" s="167"/>
      <c r="Z2353" s="165"/>
      <c r="AA2353" s="162"/>
      <c r="AB2353" s="162" t="str">
        <f>UPPER(LEFT(A2353,3)&amp;YEAR(H2353)&amp;MONTH(H2353)&amp;DAY((H2353))&amp;LEFT(U2353,2)&amp;LEFT(V2353,2)&amp;LEFT(W2353,2))</f>
        <v>WOR2016109OUKE4È</v>
      </c>
      <c r="AC2353" s="162">
        <f>COUNTIF($AB$4:$AB$297,AB2353)</f>
        <v>0</v>
      </c>
      <c r="AD2353" s="162" t="str">
        <f>VLOOKUP(U2353,NIVEAUXADMIN!A:B,2,FALSE)</f>
        <v>HT01</v>
      </c>
      <c r="AE2353" s="162" t="str">
        <f>VLOOKUP(V2353,NIVEAUXADMIN!E:F,2,FALSE)</f>
        <v>HT01115</v>
      </c>
      <c r="AF2353" s="162" t="str">
        <f>VLOOKUP(W2353,NIVEAUXADMIN!I:J,2,FALSE)</f>
        <v>HT01115-04</v>
      </c>
      <c r="AG2353" s="162">
        <f>IF(SUMPRODUCT(($A$4:$A2353=A2353)*($V$4:$V2353=V2353))&gt;1,0,1)</f>
        <v>0</v>
      </c>
    </row>
    <row r="2354" spans="1:33" ht="15" customHeight="1">
      <c r="A2354" s="162" t="s">
        <v>1090</v>
      </c>
      <c r="B2354" s="162" t="s">
        <v>1090</v>
      </c>
      <c r="C2354" s="162" t="s">
        <v>26</v>
      </c>
      <c r="D2354" s="162"/>
      <c r="E2354" s="162"/>
      <c r="F2354" s="162" t="s">
        <v>16</v>
      </c>
      <c r="G2354" s="162" t="str">
        <f>CHOOSE(MONTH(H2354), "Janvier", "Fevrier", "Mars", "Avril", "Mai", "Juin", "Juillet", "Aout", "Septembre", "Octobre", "Novembre", "Decembre")</f>
        <v>Octobre</v>
      </c>
      <c r="H2354" s="153">
        <v>42652</v>
      </c>
      <c r="I2354" s="84" t="s">
        <v>1051</v>
      </c>
      <c r="J2354" s="162" t="s">
        <v>1052</v>
      </c>
      <c r="K2354" s="162" t="s">
        <v>1054</v>
      </c>
      <c r="L2354" s="72"/>
      <c r="M2354" s="80" t="str">
        <f>IFERROR(VLOOKUP(K2354,REFERENCES!R:S,2,FALSE),"")</f>
        <v>Nombre</v>
      </c>
      <c r="N2354" s="140">
        <v>250</v>
      </c>
      <c r="O2354" s="140"/>
      <c r="P2354" s="140"/>
      <c r="Q2354" s="140"/>
      <c r="R2354" s="79" t="s">
        <v>1875</v>
      </c>
      <c r="S2354" s="75">
        <v>250</v>
      </c>
      <c r="T2354" s="162" t="s">
        <v>1040</v>
      </c>
      <c r="U2354" s="162" t="s">
        <v>174</v>
      </c>
      <c r="V2354" s="162" t="s">
        <v>482</v>
      </c>
      <c r="W2354" s="164" t="s">
        <v>1439</v>
      </c>
      <c r="X2354" s="162"/>
      <c r="Y2354" s="167"/>
      <c r="Z2354" s="165"/>
      <c r="AA2354" s="162"/>
      <c r="AB2354" s="162" t="str">
        <f>UPPER(LEFT(A2354,3)&amp;YEAR(H2354)&amp;MONTH(H2354)&amp;DAY((H2354))&amp;LEFT(U2354,2)&amp;LEFT(V2354,2)&amp;LEFT(W2354,2))</f>
        <v>WOR2016109OUKE2È</v>
      </c>
      <c r="AC2354" s="162">
        <f>COUNTIF($AB$4:$AB$297,AB2354)</f>
        <v>0</v>
      </c>
      <c r="AD2354" s="162" t="str">
        <f>VLOOKUP(U2354,NIVEAUXADMIN!A:B,2,FALSE)</f>
        <v>HT01</v>
      </c>
      <c r="AE2354" s="162" t="str">
        <f>VLOOKUP(V2354,NIVEAUXADMIN!E:F,2,FALSE)</f>
        <v>HT01115</v>
      </c>
      <c r="AF2354" s="162" t="str">
        <f>VLOOKUP(W2354,NIVEAUXADMIN!I:J,2,FALSE)</f>
        <v>HT01115-02</v>
      </c>
      <c r="AG2354" s="162">
        <f>IF(SUMPRODUCT(($A$4:$A2354=A2354)*($V$4:$V2354=V2354))&gt;1,0,1)</f>
        <v>0</v>
      </c>
    </row>
    <row r="2355" spans="1:33" ht="15" customHeight="1">
      <c r="A2355" s="162" t="s">
        <v>1090</v>
      </c>
      <c r="B2355" s="162" t="s">
        <v>1090</v>
      </c>
      <c r="C2355" s="162" t="s">
        <v>26</v>
      </c>
      <c r="D2355" s="162"/>
      <c r="E2355" s="162"/>
      <c r="F2355" s="162" t="s">
        <v>16</v>
      </c>
      <c r="G2355" s="162" t="str">
        <f>CHOOSE(MONTH(H2355), "Janvier", "Fevrier", "Mars", "Avril", "Mai", "Juin", "Juillet", "Aout", "Septembre", "Octobre", "Novembre", "Decembre")</f>
        <v>Octobre</v>
      </c>
      <c r="H2355" s="153">
        <v>42652</v>
      </c>
      <c r="I2355" s="84" t="s">
        <v>1051</v>
      </c>
      <c r="J2355" s="162" t="s">
        <v>1052</v>
      </c>
      <c r="K2355" s="162" t="s">
        <v>1054</v>
      </c>
      <c r="L2355" s="72"/>
      <c r="M2355" s="80" t="str">
        <f>IFERROR(VLOOKUP(K2355,REFERENCES!R:S,2,FALSE),"")</f>
        <v>Nombre</v>
      </c>
      <c r="N2355" s="140">
        <v>145</v>
      </c>
      <c r="O2355" s="140"/>
      <c r="P2355" s="140"/>
      <c r="Q2355" s="140"/>
      <c r="R2355" s="79" t="s">
        <v>1875</v>
      </c>
      <c r="S2355" s="75">
        <v>145</v>
      </c>
      <c r="T2355" s="162" t="s">
        <v>1040</v>
      </c>
      <c r="U2355" s="162" t="s">
        <v>174</v>
      </c>
      <c r="V2355" s="162" t="s">
        <v>494</v>
      </c>
      <c r="W2355" s="164" t="s">
        <v>1794</v>
      </c>
      <c r="X2355" s="162"/>
      <c r="Y2355" s="167"/>
      <c r="Z2355" s="165"/>
      <c r="AA2355" s="162"/>
      <c r="AB2355" s="162" t="str">
        <f>UPPER(LEFT(A2355,3)&amp;YEAR(H2355)&amp;MONTH(H2355)&amp;DAY((H2355))&amp;LEFT(U2355,2)&amp;LEFT(V2355,2)&amp;LEFT(W2355,2))</f>
        <v>WOR2016109OUPO8È</v>
      </c>
      <c r="AC2355" s="162">
        <f>COUNTIF($AB$4:$AB$297,AB2355)</f>
        <v>0</v>
      </c>
      <c r="AD2355" s="162" t="str">
        <f>VLOOKUP(U2355,NIVEAUXADMIN!A:B,2,FALSE)</f>
        <v>HT01</v>
      </c>
      <c r="AE2355" s="162" t="str">
        <f>VLOOKUP(V2355,NIVEAUXADMIN!E:F,2,FALSE)</f>
        <v>HT01152</v>
      </c>
      <c r="AF2355" s="162" t="str">
        <f>VLOOKUP(W2355,NIVEAUXADMIN!I:J,2,FALSE)</f>
        <v>HT01152-03</v>
      </c>
      <c r="AG2355" s="162">
        <f>IF(SUMPRODUCT(($A$4:$A2355=A2355)*($V$4:$V2355=V2355))&gt;1,0,1)</f>
        <v>0</v>
      </c>
    </row>
    <row r="2356" spans="1:33" ht="15" customHeight="1">
      <c r="A2356" s="162" t="s">
        <v>1090</v>
      </c>
      <c r="B2356" s="162" t="s">
        <v>1090</v>
      </c>
      <c r="C2356" s="162" t="s">
        <v>26</v>
      </c>
      <c r="D2356" s="162" t="s">
        <v>1100</v>
      </c>
      <c r="E2356" s="162"/>
      <c r="F2356" s="162" t="s">
        <v>16</v>
      </c>
      <c r="G2356" s="162" t="str">
        <f>CHOOSE(MONTH(H2356), "Janvier", "Fevrier", "Mars", "Avril", "Mai", "Juin", "Juillet", "Aout", "Septembre", "Octobre", "Novembre", "Decembre")</f>
        <v>Octobre</v>
      </c>
      <c r="H2356" s="153">
        <v>42652</v>
      </c>
      <c r="I2356" s="84" t="s">
        <v>1051</v>
      </c>
      <c r="J2356" s="162" t="s">
        <v>1052</v>
      </c>
      <c r="K2356" s="162" t="s">
        <v>1054</v>
      </c>
      <c r="L2356" s="72"/>
      <c r="M2356" s="80" t="str">
        <f>IFERROR(VLOOKUP(K2356,REFERENCES!R:S,2,FALSE),"")</f>
        <v>Nombre</v>
      </c>
      <c r="N2356" s="140">
        <v>50</v>
      </c>
      <c r="O2356" s="140"/>
      <c r="P2356" s="140"/>
      <c r="Q2356" s="140"/>
      <c r="R2356" s="79" t="s">
        <v>1875</v>
      </c>
      <c r="S2356" s="75">
        <v>50</v>
      </c>
      <c r="T2356" s="162" t="s">
        <v>1040</v>
      </c>
      <c r="U2356" s="162" t="s">
        <v>20</v>
      </c>
      <c r="V2356" s="162" t="s">
        <v>21</v>
      </c>
      <c r="W2356" s="164" t="s">
        <v>1311</v>
      </c>
      <c r="X2356" s="162"/>
      <c r="Y2356" s="167"/>
      <c r="Z2356" s="165"/>
      <c r="AA2356" s="162"/>
      <c r="AB2356" s="162" t="str">
        <f>UPPER(LEFT(A2356,3)&amp;YEAR(H2356)&amp;MONTH(H2356)&amp;DAY((H2356))&amp;LEFT(U2356,2)&amp;LEFT(V2356,2)&amp;LEFT(W2356,2))</f>
        <v>WOR2016109SULE1È</v>
      </c>
      <c r="AC2356" s="162">
        <f>COUNTIF($AB$4:$AB$297,AB2356)</f>
        <v>0</v>
      </c>
      <c r="AD2356" s="162" t="str">
        <f>VLOOKUP(U2356,NIVEAUXADMIN!A:B,2,FALSE)</f>
        <v>HT07</v>
      </c>
      <c r="AE2356" s="162" t="str">
        <f>VLOOKUP(V2356,NIVEAUXADMIN!E:F,2,FALSE)</f>
        <v>HT07711</v>
      </c>
      <c r="AF2356" s="162" t="str">
        <f>VLOOKUP(W2356,NIVEAUXADMIN!I:J,2,FALSE)</f>
        <v>HT07711-01</v>
      </c>
      <c r="AG2356" s="162">
        <f>IF(SUMPRODUCT(($A$4:$A2356=A2356)*($V$4:$V2356=V2356))&gt;1,0,1)</f>
        <v>0</v>
      </c>
    </row>
    <row r="2357" spans="1:33" ht="15" customHeight="1">
      <c r="A2357" s="162" t="s">
        <v>1090</v>
      </c>
      <c r="B2357" s="162" t="s">
        <v>1090</v>
      </c>
      <c r="C2357" s="162" t="s">
        <v>26</v>
      </c>
      <c r="D2357" s="162"/>
      <c r="E2357" s="162"/>
      <c r="F2357" s="162" t="s">
        <v>16</v>
      </c>
      <c r="G2357" s="162" t="str">
        <f>CHOOSE(MONTH(H2357), "Janvier", "Fevrier", "Mars", "Avril", "Mai", "Juin", "Juillet", "Aout", "Septembre", "Octobre", "Novembre", "Decembre")</f>
        <v>Octobre</v>
      </c>
      <c r="H2357" s="153">
        <v>42652</v>
      </c>
      <c r="I2357" s="84" t="s">
        <v>1051</v>
      </c>
      <c r="J2357" s="162" t="s">
        <v>1052</v>
      </c>
      <c r="K2357" s="162" t="s">
        <v>1063</v>
      </c>
      <c r="L2357" s="72"/>
      <c r="M2357" s="80" t="str">
        <f>IFERROR(VLOOKUP(K2357,REFERENCES!R:S,2,FALSE),"")</f>
        <v>Nombre</v>
      </c>
      <c r="N2357" s="140">
        <v>145</v>
      </c>
      <c r="O2357" s="140"/>
      <c r="P2357" s="140"/>
      <c r="Q2357" s="140"/>
      <c r="R2357" s="79" t="s">
        <v>1875</v>
      </c>
      <c r="S2357" s="75">
        <v>145</v>
      </c>
      <c r="T2357" s="162" t="s">
        <v>1040</v>
      </c>
      <c r="U2357" s="162" t="s">
        <v>174</v>
      </c>
      <c r="V2357" s="162" t="s">
        <v>494</v>
      </c>
      <c r="W2357" s="164" t="s">
        <v>1794</v>
      </c>
      <c r="X2357" s="162"/>
      <c r="Y2357" s="167"/>
      <c r="Z2357" s="165"/>
      <c r="AA2357" s="162"/>
      <c r="AB2357" s="162" t="str">
        <f>UPPER(LEFT(A2357,3)&amp;YEAR(H2357)&amp;MONTH(H2357)&amp;DAY((H2357))&amp;LEFT(U2357,2)&amp;LEFT(V2357,2)&amp;LEFT(W2357,2))</f>
        <v>WOR2016109OUPO8È</v>
      </c>
      <c r="AC2357" s="162">
        <f>COUNTIF($AB$4:$AB$297,AB2357)</f>
        <v>0</v>
      </c>
      <c r="AD2357" s="162" t="str">
        <f>VLOOKUP(U2357,NIVEAUXADMIN!A:B,2,FALSE)</f>
        <v>HT01</v>
      </c>
      <c r="AE2357" s="162" t="str">
        <f>VLOOKUP(V2357,NIVEAUXADMIN!E:F,2,FALSE)</f>
        <v>HT01152</v>
      </c>
      <c r="AF2357" s="162" t="str">
        <f>VLOOKUP(W2357,NIVEAUXADMIN!I:J,2,FALSE)</f>
        <v>HT01152-03</v>
      </c>
      <c r="AG2357" s="162">
        <f>IF(SUMPRODUCT(($A$4:$A2357=A2357)*($V$4:$V2357=V2357))&gt;1,0,1)</f>
        <v>0</v>
      </c>
    </row>
    <row r="2358" spans="1:33" ht="15" customHeight="1">
      <c r="A2358" s="162" t="s">
        <v>1090</v>
      </c>
      <c r="B2358" s="162" t="s">
        <v>1090</v>
      </c>
      <c r="C2358" s="162" t="s">
        <v>26</v>
      </c>
      <c r="D2358" s="162" t="s">
        <v>1087</v>
      </c>
      <c r="E2358" s="162"/>
      <c r="F2358" s="162" t="s">
        <v>16</v>
      </c>
      <c r="G2358" s="162" t="str">
        <f>CHOOSE(MONTH(H2358), "Janvier", "Fevrier", "Mars", "Avril", "Mai", "Juin", "Juillet", "Aout", "Septembre", "Octobre", "Novembre", "Decembre")</f>
        <v>Octobre</v>
      </c>
      <c r="H2358" s="153">
        <v>42652</v>
      </c>
      <c r="I2358" s="84" t="s">
        <v>1051</v>
      </c>
      <c r="J2358" s="162" t="s">
        <v>1052</v>
      </c>
      <c r="K2358" s="162" t="s">
        <v>1061</v>
      </c>
      <c r="L2358" s="72"/>
      <c r="M2358" s="80" t="str">
        <f>IFERROR(VLOOKUP(K2358,REFERENCES!R:S,2,FALSE),"")</f>
        <v>Nombre</v>
      </c>
      <c r="N2358" s="140">
        <v>400</v>
      </c>
      <c r="O2358" s="140"/>
      <c r="P2358" s="140"/>
      <c r="Q2358" s="140"/>
      <c r="R2358" s="79" t="s">
        <v>1875</v>
      </c>
      <c r="S2358" s="75">
        <v>400</v>
      </c>
      <c r="T2358" s="162" t="s">
        <v>1040</v>
      </c>
      <c r="U2358" s="86" t="s">
        <v>153</v>
      </c>
      <c r="V2358" s="86" t="s">
        <v>287</v>
      </c>
      <c r="W2358" s="164" t="s">
        <v>1466</v>
      </c>
      <c r="X2358" s="162"/>
      <c r="Y2358" s="167"/>
      <c r="Z2358" s="165"/>
      <c r="AA2358" s="162"/>
      <c r="AB2358" s="162" t="str">
        <f>UPPER(LEFT(A2358,3)&amp;YEAR(H2358)&amp;MONTH(H2358)&amp;DAY((H2358))&amp;LEFT(U2358,2)&amp;LEFT(V2358,2)&amp;LEFT(W2358,2))</f>
        <v>WOR2016109NIFO2È</v>
      </c>
      <c r="AC2358" s="162">
        <f>COUNTIF($AB$4:$AB$297,AB2358)</f>
        <v>0</v>
      </c>
      <c r="AD2358" s="162" t="str">
        <f>VLOOKUP(U2358,NIVEAUXADMIN!A:B,2,FALSE)</f>
        <v>HT10</v>
      </c>
      <c r="AE2358" s="162" t="str">
        <f>VLOOKUP(V2358,NIVEAUXADMIN!E:F,2,FALSE)</f>
        <v>HT101013</v>
      </c>
      <c r="AF2358" s="162" t="str">
        <f>VLOOKUP(W2358,NIVEAUXADMIN!I:J,2,FALSE)</f>
        <v>HT101013-01</v>
      </c>
      <c r="AG2358" s="162">
        <f>IF(SUMPRODUCT(($A$4:$A2358=A2358)*($V$4:$V2358=V2358))&gt;1,0,1)</f>
        <v>0</v>
      </c>
    </row>
    <row r="2359" spans="1:33" ht="15" customHeight="1">
      <c r="A2359" s="162" t="s">
        <v>1090</v>
      </c>
      <c r="B2359" s="162" t="s">
        <v>1090</v>
      </c>
      <c r="C2359" s="162" t="s">
        <v>26</v>
      </c>
      <c r="D2359" s="162" t="s">
        <v>1100</v>
      </c>
      <c r="E2359" s="162"/>
      <c r="F2359" s="162" t="s">
        <v>16</v>
      </c>
      <c r="G2359" s="162" t="str">
        <f>CHOOSE(MONTH(H2359), "Janvier", "Fevrier", "Mars", "Avril", "Mai", "Juin", "Juillet", "Aout", "Septembre", "Octobre", "Novembre", "Decembre")</f>
        <v>Octobre</v>
      </c>
      <c r="H2359" s="153">
        <v>42652</v>
      </c>
      <c r="I2359" s="84" t="s">
        <v>1051</v>
      </c>
      <c r="J2359" s="162" t="s">
        <v>1052</v>
      </c>
      <c r="K2359" s="162" t="s">
        <v>1061</v>
      </c>
      <c r="L2359" s="72"/>
      <c r="M2359" s="80" t="str">
        <f>IFERROR(VLOOKUP(K2359,REFERENCES!R:S,2,FALSE),"")</f>
        <v>Nombre</v>
      </c>
      <c r="N2359" s="140">
        <v>50</v>
      </c>
      <c r="O2359" s="140"/>
      <c r="P2359" s="140"/>
      <c r="Q2359" s="140"/>
      <c r="R2359" s="79" t="s">
        <v>1875</v>
      </c>
      <c r="S2359" s="75">
        <v>50</v>
      </c>
      <c r="T2359" s="162" t="s">
        <v>1040</v>
      </c>
      <c r="U2359" s="86" t="s">
        <v>20</v>
      </c>
      <c r="V2359" s="86" t="s">
        <v>21</v>
      </c>
      <c r="W2359" s="164" t="s">
        <v>1311</v>
      </c>
      <c r="X2359" s="162"/>
      <c r="Y2359" s="167"/>
      <c r="Z2359" s="165"/>
      <c r="AA2359" s="162"/>
      <c r="AB2359" s="162" t="str">
        <f>UPPER(LEFT(A2359,3)&amp;YEAR(H2359)&amp;MONTH(H2359)&amp;DAY((H2359))&amp;LEFT(U2359,2)&amp;LEFT(V2359,2)&amp;LEFT(W2359,2))</f>
        <v>WOR2016109SULE1È</v>
      </c>
      <c r="AC2359" s="162">
        <f>COUNTIF($AB$4:$AB$297,AB2359)</f>
        <v>0</v>
      </c>
      <c r="AD2359" s="162" t="str">
        <f>VLOOKUP(U2359,NIVEAUXADMIN!A:B,2,FALSE)</f>
        <v>HT07</v>
      </c>
      <c r="AE2359" s="162" t="str">
        <f>VLOOKUP(V2359,NIVEAUXADMIN!E:F,2,FALSE)</f>
        <v>HT07711</v>
      </c>
      <c r="AF2359" s="162" t="str">
        <f>VLOOKUP(W2359,NIVEAUXADMIN!I:J,2,FALSE)</f>
        <v>HT07711-01</v>
      </c>
      <c r="AG2359" s="162">
        <f>IF(SUMPRODUCT(($A$4:$A2359=A2359)*($V$4:$V2359=V2359))&gt;1,0,1)</f>
        <v>0</v>
      </c>
    </row>
    <row r="2360" spans="1:33" ht="15" customHeight="1">
      <c r="A2360" s="162" t="s">
        <v>1090</v>
      </c>
      <c r="B2360" s="162" t="s">
        <v>1090</v>
      </c>
      <c r="C2360" s="162" t="s">
        <v>26</v>
      </c>
      <c r="D2360" s="162" t="s">
        <v>1087</v>
      </c>
      <c r="E2360" s="162"/>
      <c r="F2360" s="162" t="s">
        <v>16</v>
      </c>
      <c r="G2360" s="162" t="str">
        <f>CHOOSE(MONTH(H2360), "Janvier", "Fevrier", "Mars", "Avril", "Mai", "Juin", "Juillet", "Aout", "Septembre", "Octobre", "Novembre", "Decembre")</f>
        <v>Octobre</v>
      </c>
      <c r="H2360" s="153">
        <v>42652</v>
      </c>
      <c r="I2360" s="84" t="s">
        <v>1051</v>
      </c>
      <c r="J2360" s="162" t="s">
        <v>1052</v>
      </c>
      <c r="K2360" s="162" t="s">
        <v>1058</v>
      </c>
      <c r="L2360" s="72"/>
      <c r="M2360" s="80" t="str">
        <f>IFERROR(VLOOKUP(K2360,REFERENCES!R:S,2,FALSE),"")</f>
        <v>Nombre</v>
      </c>
      <c r="N2360" s="140">
        <v>400</v>
      </c>
      <c r="O2360" s="140"/>
      <c r="P2360" s="140"/>
      <c r="Q2360" s="140"/>
      <c r="R2360" s="79" t="s">
        <v>1875</v>
      </c>
      <c r="S2360" s="75">
        <v>400</v>
      </c>
      <c r="T2360" s="162" t="s">
        <v>1040</v>
      </c>
      <c r="U2360" s="162" t="s">
        <v>153</v>
      </c>
      <c r="V2360" s="162" t="s">
        <v>287</v>
      </c>
      <c r="W2360" s="164" t="s">
        <v>1466</v>
      </c>
      <c r="X2360" s="162"/>
      <c r="Y2360" s="167"/>
      <c r="Z2360" s="165"/>
      <c r="AA2360" s="162"/>
      <c r="AB2360" s="162" t="str">
        <f>UPPER(LEFT(A2360,3)&amp;YEAR(H2360)&amp;MONTH(H2360)&amp;DAY((H2360))&amp;LEFT(U2360,2)&amp;LEFT(V2360,2)&amp;LEFT(W2360,2))</f>
        <v>WOR2016109NIFO2È</v>
      </c>
      <c r="AC2360" s="162">
        <f>COUNTIF($AB$4:$AB$297,AB2360)</f>
        <v>0</v>
      </c>
      <c r="AD2360" s="162" t="str">
        <f>VLOOKUP(U2360,NIVEAUXADMIN!A:B,2,FALSE)</f>
        <v>HT10</v>
      </c>
      <c r="AE2360" s="162" t="str">
        <f>VLOOKUP(V2360,NIVEAUXADMIN!E:F,2,FALSE)</f>
        <v>HT101013</v>
      </c>
      <c r="AF2360" s="162" t="str">
        <f>VLOOKUP(W2360,NIVEAUXADMIN!I:J,2,FALSE)</f>
        <v>HT101013-01</v>
      </c>
      <c r="AG2360" s="162">
        <f>IF(SUMPRODUCT(($A$4:$A2360=A2360)*($V$4:$V2360=V2360))&gt;1,0,1)</f>
        <v>0</v>
      </c>
    </row>
    <row r="2361" spans="1:33" ht="15" customHeight="1">
      <c r="A2361" s="162" t="s">
        <v>1090</v>
      </c>
      <c r="B2361" s="162" t="s">
        <v>1090</v>
      </c>
      <c r="C2361" s="162" t="s">
        <v>26</v>
      </c>
      <c r="D2361" s="162" t="s">
        <v>1100</v>
      </c>
      <c r="E2361" s="162"/>
      <c r="F2361" s="162" t="s">
        <v>16</v>
      </c>
      <c r="G2361" s="162" t="str">
        <f>CHOOSE(MONTH(H2361), "Janvier", "Fevrier", "Mars", "Avril", "Mai", "Juin", "Juillet", "Aout", "Septembre", "Octobre", "Novembre", "Decembre")</f>
        <v>Octobre</v>
      </c>
      <c r="H2361" s="153">
        <v>42652</v>
      </c>
      <c r="I2361" s="84" t="s">
        <v>1051</v>
      </c>
      <c r="J2361" s="162" t="s">
        <v>1052</v>
      </c>
      <c r="K2361" s="162" t="s">
        <v>1058</v>
      </c>
      <c r="L2361" s="72"/>
      <c r="M2361" s="80" t="str">
        <f>IFERROR(VLOOKUP(K2361,REFERENCES!R:S,2,FALSE),"")</f>
        <v>Nombre</v>
      </c>
      <c r="N2361" s="140">
        <v>50</v>
      </c>
      <c r="O2361" s="140"/>
      <c r="P2361" s="140"/>
      <c r="Q2361" s="140"/>
      <c r="R2361" s="79" t="s">
        <v>1875</v>
      </c>
      <c r="S2361" s="75">
        <v>50</v>
      </c>
      <c r="T2361" s="162" t="s">
        <v>1040</v>
      </c>
      <c r="U2361" s="162" t="s">
        <v>20</v>
      </c>
      <c r="V2361" s="162" t="s">
        <v>21</v>
      </c>
      <c r="W2361" s="164" t="s">
        <v>1311</v>
      </c>
      <c r="X2361" s="162"/>
      <c r="Y2361" s="167"/>
      <c r="Z2361" s="165"/>
      <c r="AA2361" s="162"/>
      <c r="AB2361" s="162" t="str">
        <f>UPPER(LEFT(A2361,3)&amp;YEAR(H2361)&amp;MONTH(H2361)&amp;DAY((H2361))&amp;LEFT(U2361,2)&amp;LEFT(V2361,2)&amp;LEFT(W2361,2))</f>
        <v>WOR2016109SULE1È</v>
      </c>
      <c r="AC2361" s="162">
        <f>COUNTIF($AB$4:$AB$297,AB2361)</f>
        <v>0</v>
      </c>
      <c r="AD2361" s="162" t="str">
        <f>VLOOKUP(U2361,NIVEAUXADMIN!A:B,2,FALSE)</f>
        <v>HT07</v>
      </c>
      <c r="AE2361" s="162" t="str">
        <f>VLOOKUP(V2361,NIVEAUXADMIN!E:F,2,FALSE)</f>
        <v>HT07711</v>
      </c>
      <c r="AF2361" s="162" t="str">
        <f>VLOOKUP(W2361,NIVEAUXADMIN!I:J,2,FALSE)</f>
        <v>HT07711-01</v>
      </c>
      <c r="AG2361" s="162">
        <f>IF(SUMPRODUCT(($A$4:$A2361=A2361)*($V$4:$V2361=V2361))&gt;1,0,1)</f>
        <v>0</v>
      </c>
    </row>
    <row r="2362" spans="1:33" ht="15" customHeight="1">
      <c r="A2362" s="162" t="s">
        <v>1090</v>
      </c>
      <c r="B2362" s="162" t="s">
        <v>1090</v>
      </c>
      <c r="C2362" s="162" t="s">
        <v>26</v>
      </c>
      <c r="D2362" s="162"/>
      <c r="E2362" s="162"/>
      <c r="F2362" s="162" t="s">
        <v>16</v>
      </c>
      <c r="G2362" s="162" t="str">
        <f>CHOOSE(MONTH(H2362), "Janvier", "Fevrier", "Mars", "Avril", "Mai", "Juin", "Juillet", "Aout", "Septembre", "Octobre", "Novembre", "Decembre")</f>
        <v>Octobre</v>
      </c>
      <c r="H2362" s="153">
        <v>42653</v>
      </c>
      <c r="I2362" s="84" t="s">
        <v>1049</v>
      </c>
      <c r="J2362" s="162" t="s">
        <v>1053</v>
      </c>
      <c r="K2362" s="162" t="s">
        <v>1048</v>
      </c>
      <c r="L2362" s="72"/>
      <c r="M2362" s="80" t="str">
        <f>IFERROR(VLOOKUP(K2362,REFERENCES!R:S,2,FALSE),"")</f>
        <v>Nombre</v>
      </c>
      <c r="N2362" s="140">
        <v>250</v>
      </c>
      <c r="O2362" s="140"/>
      <c r="P2362" s="140"/>
      <c r="Q2362" s="140"/>
      <c r="R2362" s="79" t="s">
        <v>1875</v>
      </c>
      <c r="S2362" s="75">
        <v>250</v>
      </c>
      <c r="T2362" s="162"/>
      <c r="U2362" s="162" t="s">
        <v>174</v>
      </c>
      <c r="V2362" s="162" t="s">
        <v>494</v>
      </c>
      <c r="W2362" s="164" t="s">
        <v>1696</v>
      </c>
      <c r="X2362" s="162"/>
      <c r="Y2362" s="167"/>
      <c r="Z2362" s="165"/>
      <c r="AA2362" s="162"/>
      <c r="AB2362" s="162" t="str">
        <f>UPPER(LEFT(A2362,3)&amp;YEAR(H2362)&amp;MONTH(H2362)&amp;DAY((H2362))&amp;LEFT(U2362,2)&amp;LEFT(V2362,2)&amp;LEFT(W2362,2))</f>
        <v>WOR20161010OUPO5È</v>
      </c>
      <c r="AC2362" s="162">
        <f>COUNTIF($AB$4:$AB$297,AB2362)</f>
        <v>0</v>
      </c>
      <c r="AD2362" s="162" t="str">
        <f>VLOOKUP(U2362,NIVEAUXADMIN!A:B,2,FALSE)</f>
        <v>HT01</v>
      </c>
      <c r="AE2362" s="162" t="str">
        <f>VLOOKUP(V2362,NIVEAUXADMIN!E:F,2,FALSE)</f>
        <v>HT01152</v>
      </c>
      <c r="AF2362" s="162" t="str">
        <f>VLOOKUP(W2362,NIVEAUXADMIN!I:J,2,FALSE)</f>
        <v>HT01152-05</v>
      </c>
      <c r="AG2362" s="162">
        <f>IF(SUMPRODUCT(($A$4:$A2362=A2362)*($V$4:$V2362=V2362))&gt;1,0,1)</f>
        <v>0</v>
      </c>
    </row>
    <row r="2363" spans="1:33" ht="15" customHeight="1">
      <c r="A2363" s="162" t="s">
        <v>1090</v>
      </c>
      <c r="B2363" s="162" t="s">
        <v>1090</v>
      </c>
      <c r="C2363" s="162" t="s">
        <v>26</v>
      </c>
      <c r="D2363" s="162"/>
      <c r="E2363" s="162"/>
      <c r="F2363" s="162" t="s">
        <v>16</v>
      </c>
      <c r="G2363" s="162" t="str">
        <f>CHOOSE(MONTH(H2363), "Janvier", "Fevrier", "Mars", "Avril", "Mai", "Juin", "Juillet", "Aout", "Septembre", "Octobre", "Novembre", "Decembre")</f>
        <v>Octobre</v>
      </c>
      <c r="H2363" s="153">
        <v>42653</v>
      </c>
      <c r="I2363" s="84" t="s">
        <v>1049</v>
      </c>
      <c r="J2363" s="162" t="s">
        <v>1053</v>
      </c>
      <c r="K2363" s="162" t="s">
        <v>1048</v>
      </c>
      <c r="L2363" s="72"/>
      <c r="M2363" s="80" t="str">
        <f>IFERROR(VLOOKUP(K2363,REFERENCES!R:S,2,FALSE),"")</f>
        <v>Nombre</v>
      </c>
      <c r="N2363" s="140">
        <v>200</v>
      </c>
      <c r="O2363" s="140"/>
      <c r="P2363" s="140"/>
      <c r="Q2363" s="140"/>
      <c r="R2363" s="79" t="s">
        <v>1875</v>
      </c>
      <c r="S2363" s="75">
        <v>200</v>
      </c>
      <c r="T2363" s="162"/>
      <c r="U2363" s="162" t="s">
        <v>174</v>
      </c>
      <c r="V2363" s="162" t="s">
        <v>494</v>
      </c>
      <c r="W2363" s="164" t="s">
        <v>1730</v>
      </c>
      <c r="X2363" s="162"/>
      <c r="Y2363" s="167"/>
      <c r="Z2363" s="165"/>
      <c r="AA2363" s="162"/>
      <c r="AB2363" s="162" t="str">
        <f>UPPER(LEFT(A2363,3)&amp;YEAR(H2363)&amp;MONTH(H2363)&amp;DAY((H2363))&amp;LEFT(U2363,2)&amp;LEFT(V2363,2)&amp;LEFT(W2363,2))</f>
        <v>WOR20161010OUPO6È</v>
      </c>
      <c r="AC2363" s="162">
        <f>COUNTIF($AB$4:$AB$297,AB2363)</f>
        <v>0</v>
      </c>
      <c r="AD2363" s="162" t="str">
        <f>VLOOKUP(U2363,NIVEAUXADMIN!A:B,2,FALSE)</f>
        <v>HT01</v>
      </c>
      <c r="AE2363" s="162" t="str">
        <f>VLOOKUP(V2363,NIVEAUXADMIN!E:F,2,FALSE)</f>
        <v>HT01152</v>
      </c>
      <c r="AF2363" s="162" t="str">
        <f>VLOOKUP(W2363,NIVEAUXADMIN!I:J,2,FALSE)</f>
        <v>HT01152-01</v>
      </c>
      <c r="AG2363" s="162">
        <f>IF(SUMPRODUCT(($A$4:$A2363=A2363)*($V$4:$V2363=V2363))&gt;1,0,1)</f>
        <v>0</v>
      </c>
    </row>
    <row r="2364" spans="1:33" ht="15" customHeight="1">
      <c r="A2364" s="162" t="s">
        <v>1090</v>
      </c>
      <c r="B2364" s="162" t="s">
        <v>1090</v>
      </c>
      <c r="C2364" s="162" t="s">
        <v>26</v>
      </c>
      <c r="D2364" s="162"/>
      <c r="E2364" s="162"/>
      <c r="F2364" s="162" t="s">
        <v>16</v>
      </c>
      <c r="G2364" s="162" t="str">
        <f>CHOOSE(MONTH(H2364), "Janvier", "Fevrier", "Mars", "Avril", "Mai", "Juin", "Juillet", "Aout", "Septembre", "Octobre", "Novembre", "Decembre")</f>
        <v>Octobre</v>
      </c>
      <c r="H2364" s="153">
        <v>42653</v>
      </c>
      <c r="I2364" s="84" t="s">
        <v>1049</v>
      </c>
      <c r="J2364" s="162" t="s">
        <v>1053</v>
      </c>
      <c r="K2364" s="162" t="s">
        <v>1048</v>
      </c>
      <c r="L2364" s="72"/>
      <c r="M2364" s="80" t="str">
        <f>IFERROR(VLOOKUP(K2364,REFERENCES!R:S,2,FALSE),"")</f>
        <v>Nombre</v>
      </c>
      <c r="N2364" s="140">
        <v>250</v>
      </c>
      <c r="O2364" s="140"/>
      <c r="P2364" s="140"/>
      <c r="Q2364" s="140"/>
      <c r="R2364" s="79" t="s">
        <v>1875</v>
      </c>
      <c r="S2364" s="75">
        <v>250</v>
      </c>
      <c r="T2364" s="162"/>
      <c r="U2364" s="162" t="s">
        <v>174</v>
      </c>
      <c r="V2364" s="162" t="s">
        <v>494</v>
      </c>
      <c r="W2364" s="164" t="s">
        <v>1794</v>
      </c>
      <c r="X2364" s="162"/>
      <c r="Y2364" s="167"/>
      <c r="Z2364" s="165"/>
      <c r="AA2364" s="162"/>
      <c r="AB2364" s="162" t="str">
        <f>UPPER(LEFT(A2364,3)&amp;YEAR(H2364)&amp;MONTH(H2364)&amp;DAY((H2364))&amp;LEFT(U2364,2)&amp;LEFT(V2364,2)&amp;LEFT(W2364,2))</f>
        <v>WOR20161010OUPO8È</v>
      </c>
      <c r="AC2364" s="162">
        <f>COUNTIF($AB$4:$AB$297,AB2364)</f>
        <v>0</v>
      </c>
      <c r="AD2364" s="162" t="str">
        <f>VLOOKUP(U2364,NIVEAUXADMIN!A:B,2,FALSE)</f>
        <v>HT01</v>
      </c>
      <c r="AE2364" s="162" t="str">
        <f>VLOOKUP(V2364,NIVEAUXADMIN!E:F,2,FALSE)</f>
        <v>HT01152</v>
      </c>
      <c r="AF2364" s="162" t="str">
        <f>VLOOKUP(W2364,NIVEAUXADMIN!I:J,2,FALSE)</f>
        <v>HT01152-03</v>
      </c>
      <c r="AG2364" s="162">
        <f>IF(SUMPRODUCT(($A$4:$A2364=A2364)*($V$4:$V2364=V2364))&gt;1,0,1)</f>
        <v>0</v>
      </c>
    </row>
    <row r="2365" spans="1:33" ht="15" customHeight="1">
      <c r="A2365" s="162" t="s">
        <v>1090</v>
      </c>
      <c r="B2365" s="162" t="s">
        <v>1090</v>
      </c>
      <c r="C2365" s="162" t="s">
        <v>26</v>
      </c>
      <c r="D2365" s="162"/>
      <c r="E2365" s="162"/>
      <c r="F2365" s="162" t="s">
        <v>16</v>
      </c>
      <c r="G2365" s="162" t="str">
        <f>CHOOSE(MONTH(H2365), "Janvier", "Fevrier", "Mars", "Avril", "Mai", "Juin", "Juillet", "Aout", "Septembre", "Octobre", "Novembre", "Decembre")</f>
        <v>Octobre</v>
      </c>
      <c r="H2365" s="153">
        <v>42653</v>
      </c>
      <c r="I2365" s="84" t="s">
        <v>1051</v>
      </c>
      <c r="J2365" s="162" t="s">
        <v>1052</v>
      </c>
      <c r="K2365" s="162" t="s">
        <v>1056</v>
      </c>
      <c r="L2365" s="72"/>
      <c r="M2365" s="80" t="str">
        <f>IFERROR(VLOOKUP(K2365,REFERENCES!R:S,2,FALSE),"")</f>
        <v>Nombre</v>
      </c>
      <c r="N2365" s="140">
        <v>250</v>
      </c>
      <c r="O2365" s="140"/>
      <c r="P2365" s="140"/>
      <c r="Q2365" s="140"/>
      <c r="R2365" s="79" t="s">
        <v>1875</v>
      </c>
      <c r="S2365" s="75">
        <v>250</v>
      </c>
      <c r="T2365" s="162" t="s">
        <v>1040</v>
      </c>
      <c r="U2365" s="162" t="s">
        <v>174</v>
      </c>
      <c r="V2365" s="162" t="s">
        <v>494</v>
      </c>
      <c r="W2365" s="164" t="s">
        <v>1696</v>
      </c>
      <c r="X2365" s="162"/>
      <c r="Y2365" s="167"/>
      <c r="Z2365" s="165"/>
      <c r="AA2365" s="162"/>
      <c r="AB2365" s="162" t="str">
        <f>UPPER(LEFT(A2365,3)&amp;YEAR(H2365)&amp;MONTH(H2365)&amp;DAY((H2365))&amp;LEFT(U2365,2)&amp;LEFT(V2365,2)&amp;LEFT(W2365,2))</f>
        <v>WOR20161010OUPO5È</v>
      </c>
      <c r="AC2365" s="162">
        <f>COUNTIF($AB$4:$AB$297,AB2365)</f>
        <v>0</v>
      </c>
      <c r="AD2365" s="162" t="str">
        <f>VLOOKUP(U2365,NIVEAUXADMIN!A:B,2,FALSE)</f>
        <v>HT01</v>
      </c>
      <c r="AE2365" s="162" t="str">
        <f>VLOOKUP(V2365,NIVEAUXADMIN!E:F,2,FALSE)</f>
        <v>HT01152</v>
      </c>
      <c r="AF2365" s="162" t="str">
        <f>VLOOKUP(W2365,NIVEAUXADMIN!I:J,2,FALSE)</f>
        <v>HT01152-05</v>
      </c>
      <c r="AG2365" s="162">
        <f>IF(SUMPRODUCT(($A$4:$A2365=A2365)*($V$4:$V2365=V2365))&gt;1,0,1)</f>
        <v>0</v>
      </c>
    </row>
    <row r="2366" spans="1:33" ht="15" customHeight="1">
      <c r="A2366" s="162" t="s">
        <v>1090</v>
      </c>
      <c r="B2366" s="162" t="s">
        <v>1090</v>
      </c>
      <c r="C2366" s="162" t="s">
        <v>26</v>
      </c>
      <c r="D2366" s="162"/>
      <c r="E2366" s="162"/>
      <c r="F2366" s="162" t="s">
        <v>16</v>
      </c>
      <c r="G2366" s="162" t="str">
        <f>CHOOSE(MONTH(H2366), "Janvier", "Fevrier", "Mars", "Avril", "Mai", "Juin", "Juillet", "Aout", "Septembre", "Octobre", "Novembre", "Decembre")</f>
        <v>Octobre</v>
      </c>
      <c r="H2366" s="153">
        <v>42653</v>
      </c>
      <c r="I2366" s="84" t="s">
        <v>1051</v>
      </c>
      <c r="J2366" s="162" t="s">
        <v>1052</v>
      </c>
      <c r="K2366" s="162" t="s">
        <v>1056</v>
      </c>
      <c r="L2366" s="72"/>
      <c r="M2366" s="80" t="str">
        <f>IFERROR(VLOOKUP(K2366,REFERENCES!R:S,2,FALSE),"")</f>
        <v>Nombre</v>
      </c>
      <c r="N2366" s="140">
        <v>200</v>
      </c>
      <c r="O2366" s="140"/>
      <c r="P2366" s="140"/>
      <c r="Q2366" s="140"/>
      <c r="R2366" s="79" t="s">
        <v>1875</v>
      </c>
      <c r="S2366" s="75">
        <v>200</v>
      </c>
      <c r="T2366" s="162" t="s">
        <v>1040</v>
      </c>
      <c r="U2366" s="162" t="s">
        <v>174</v>
      </c>
      <c r="V2366" s="162" t="s">
        <v>494</v>
      </c>
      <c r="W2366" s="164" t="s">
        <v>1730</v>
      </c>
      <c r="X2366" s="162"/>
      <c r="Y2366" s="167"/>
      <c r="Z2366" s="165"/>
      <c r="AA2366" s="162"/>
      <c r="AB2366" s="162" t="str">
        <f>UPPER(LEFT(A2366,3)&amp;YEAR(H2366)&amp;MONTH(H2366)&amp;DAY((H2366))&amp;LEFT(U2366,2)&amp;LEFT(V2366,2)&amp;LEFT(W2366,2))</f>
        <v>WOR20161010OUPO6È</v>
      </c>
      <c r="AC2366" s="162">
        <f>COUNTIF($AB$4:$AB$297,AB2366)</f>
        <v>0</v>
      </c>
      <c r="AD2366" s="162" t="str">
        <f>VLOOKUP(U2366,NIVEAUXADMIN!A:B,2,FALSE)</f>
        <v>HT01</v>
      </c>
      <c r="AE2366" s="162" t="str">
        <f>VLOOKUP(V2366,NIVEAUXADMIN!E:F,2,FALSE)</f>
        <v>HT01152</v>
      </c>
      <c r="AF2366" s="162" t="str">
        <f>VLOOKUP(W2366,NIVEAUXADMIN!I:J,2,FALSE)</f>
        <v>HT01152-01</v>
      </c>
      <c r="AG2366" s="162">
        <f>IF(SUMPRODUCT(($A$4:$A2366=A2366)*($V$4:$V2366=V2366))&gt;1,0,1)</f>
        <v>0</v>
      </c>
    </row>
    <row r="2367" spans="1:33" ht="15" customHeight="1">
      <c r="A2367" s="162" t="s">
        <v>1090</v>
      </c>
      <c r="B2367" s="162" t="s">
        <v>1090</v>
      </c>
      <c r="C2367" s="162" t="s">
        <v>26</v>
      </c>
      <c r="D2367" s="162"/>
      <c r="E2367" s="162"/>
      <c r="F2367" s="162" t="s">
        <v>16</v>
      </c>
      <c r="G2367" s="162" t="str">
        <f>CHOOSE(MONTH(H2367), "Janvier", "Fevrier", "Mars", "Avril", "Mai", "Juin", "Juillet", "Aout", "Septembre", "Octobre", "Novembre", "Decembre")</f>
        <v>Octobre</v>
      </c>
      <c r="H2367" s="153">
        <v>42653</v>
      </c>
      <c r="I2367" s="84" t="s">
        <v>1051</v>
      </c>
      <c r="J2367" s="162" t="s">
        <v>1052</v>
      </c>
      <c r="K2367" s="162" t="s">
        <v>1056</v>
      </c>
      <c r="L2367" s="72"/>
      <c r="M2367" s="80" t="str">
        <f>IFERROR(VLOOKUP(K2367,REFERENCES!R:S,2,FALSE),"")</f>
        <v>Nombre</v>
      </c>
      <c r="N2367" s="140">
        <v>250</v>
      </c>
      <c r="O2367" s="140"/>
      <c r="P2367" s="140"/>
      <c r="Q2367" s="140"/>
      <c r="R2367" s="79" t="s">
        <v>1875</v>
      </c>
      <c r="S2367" s="75">
        <v>250</v>
      </c>
      <c r="T2367" s="162" t="s">
        <v>1040</v>
      </c>
      <c r="U2367" s="162" t="s">
        <v>174</v>
      </c>
      <c r="V2367" s="162" t="s">
        <v>494</v>
      </c>
      <c r="W2367" s="164" t="s">
        <v>1794</v>
      </c>
      <c r="X2367" s="162"/>
      <c r="Y2367" s="167"/>
      <c r="Z2367" s="165"/>
      <c r="AA2367" s="162"/>
      <c r="AB2367" s="162" t="str">
        <f>UPPER(LEFT(A2367,3)&amp;YEAR(H2367)&amp;MONTH(H2367)&amp;DAY((H2367))&amp;LEFT(U2367,2)&amp;LEFT(V2367,2)&amp;LEFT(W2367,2))</f>
        <v>WOR20161010OUPO8È</v>
      </c>
      <c r="AC2367" s="162">
        <f>COUNTIF($AB$4:$AB$297,AB2367)</f>
        <v>0</v>
      </c>
      <c r="AD2367" s="162" t="str">
        <f>VLOOKUP(U2367,NIVEAUXADMIN!A:B,2,FALSE)</f>
        <v>HT01</v>
      </c>
      <c r="AE2367" s="162" t="str">
        <f>VLOOKUP(V2367,NIVEAUXADMIN!E:F,2,FALSE)</f>
        <v>HT01152</v>
      </c>
      <c r="AF2367" s="162" t="str">
        <f>VLOOKUP(W2367,NIVEAUXADMIN!I:J,2,FALSE)</f>
        <v>HT01152-03</v>
      </c>
      <c r="AG2367" s="162">
        <f>IF(SUMPRODUCT(($A$4:$A2367=A2367)*($V$4:$V2367=V2367))&gt;1,0,1)</f>
        <v>0</v>
      </c>
    </row>
    <row r="2368" spans="1:33" ht="15" customHeight="1">
      <c r="A2368" s="162" t="s">
        <v>1090</v>
      </c>
      <c r="B2368" s="162" t="s">
        <v>1090</v>
      </c>
      <c r="C2368" s="162" t="s">
        <v>26</v>
      </c>
      <c r="D2368" s="162"/>
      <c r="E2368" s="162"/>
      <c r="F2368" s="162" t="s">
        <v>16</v>
      </c>
      <c r="G2368" s="162" t="str">
        <f>CHOOSE(MONTH(H2368), "Janvier", "Fevrier", "Mars", "Avril", "Mai", "Juin", "Juillet", "Aout", "Septembre", "Octobre", "Novembre", "Decembre")</f>
        <v>Octobre</v>
      </c>
      <c r="H2368" s="153">
        <v>42653</v>
      </c>
      <c r="I2368" s="84" t="s">
        <v>1051</v>
      </c>
      <c r="J2368" s="162" t="s">
        <v>1052</v>
      </c>
      <c r="K2368" s="162" t="s">
        <v>1054</v>
      </c>
      <c r="L2368" s="72"/>
      <c r="M2368" s="80" t="str">
        <f>IFERROR(VLOOKUP(K2368,REFERENCES!R:S,2,FALSE),"")</f>
        <v>Nombre</v>
      </c>
      <c r="N2368" s="140">
        <v>250</v>
      </c>
      <c r="O2368" s="140"/>
      <c r="P2368" s="140"/>
      <c r="Q2368" s="140"/>
      <c r="R2368" s="79" t="s">
        <v>1875</v>
      </c>
      <c r="S2368" s="75">
        <v>250</v>
      </c>
      <c r="T2368" s="162" t="s">
        <v>1040</v>
      </c>
      <c r="U2368" s="162" t="s">
        <v>174</v>
      </c>
      <c r="V2368" s="162" t="s">
        <v>494</v>
      </c>
      <c r="W2368" s="164" t="s">
        <v>1696</v>
      </c>
      <c r="X2368" s="162"/>
      <c r="Y2368" s="167"/>
      <c r="Z2368" s="165"/>
      <c r="AA2368" s="162"/>
      <c r="AB2368" s="162" t="str">
        <f>UPPER(LEFT(A2368,3)&amp;YEAR(H2368)&amp;MONTH(H2368)&amp;DAY((H2368))&amp;LEFT(U2368,2)&amp;LEFT(V2368,2)&amp;LEFT(W2368,2))</f>
        <v>WOR20161010OUPO5È</v>
      </c>
      <c r="AC2368" s="162">
        <f>COUNTIF($AB$4:$AB$297,AB2368)</f>
        <v>0</v>
      </c>
      <c r="AD2368" s="162" t="str">
        <f>VLOOKUP(U2368,NIVEAUXADMIN!A:B,2,FALSE)</f>
        <v>HT01</v>
      </c>
      <c r="AE2368" s="162" t="str">
        <f>VLOOKUP(V2368,NIVEAUXADMIN!E:F,2,FALSE)</f>
        <v>HT01152</v>
      </c>
      <c r="AF2368" s="162" t="str">
        <f>VLOOKUP(W2368,NIVEAUXADMIN!I:J,2,FALSE)</f>
        <v>HT01152-05</v>
      </c>
      <c r="AG2368" s="162">
        <f>IF(SUMPRODUCT(($A$4:$A2368=A2368)*($V$4:$V2368=V2368))&gt;1,0,1)</f>
        <v>0</v>
      </c>
    </row>
    <row r="2369" spans="1:33" ht="15" customHeight="1">
      <c r="A2369" s="162" t="s">
        <v>1090</v>
      </c>
      <c r="B2369" s="162" t="s">
        <v>1090</v>
      </c>
      <c r="C2369" s="162" t="s">
        <v>26</v>
      </c>
      <c r="D2369" s="162"/>
      <c r="E2369" s="162"/>
      <c r="F2369" s="162" t="s">
        <v>16</v>
      </c>
      <c r="G2369" s="162" t="str">
        <f>CHOOSE(MONTH(H2369), "Janvier", "Fevrier", "Mars", "Avril", "Mai", "Juin", "Juillet", "Aout", "Septembre", "Octobre", "Novembre", "Decembre")</f>
        <v>Octobre</v>
      </c>
      <c r="H2369" s="153">
        <v>42653</v>
      </c>
      <c r="I2369" s="84" t="s">
        <v>1051</v>
      </c>
      <c r="J2369" s="162" t="s">
        <v>1052</v>
      </c>
      <c r="K2369" s="162" t="s">
        <v>1054</v>
      </c>
      <c r="L2369" s="72"/>
      <c r="M2369" s="80" t="str">
        <f>IFERROR(VLOOKUP(K2369,REFERENCES!R:S,2,FALSE),"")</f>
        <v>Nombre</v>
      </c>
      <c r="N2369" s="140">
        <v>200</v>
      </c>
      <c r="O2369" s="140"/>
      <c r="P2369" s="140"/>
      <c r="Q2369" s="140"/>
      <c r="R2369" s="79" t="s">
        <v>1875</v>
      </c>
      <c r="S2369" s="75">
        <v>200</v>
      </c>
      <c r="T2369" s="162" t="s">
        <v>1040</v>
      </c>
      <c r="U2369" s="162" t="s">
        <v>174</v>
      </c>
      <c r="V2369" s="162" t="s">
        <v>494</v>
      </c>
      <c r="W2369" s="164" t="s">
        <v>1730</v>
      </c>
      <c r="X2369" s="162"/>
      <c r="Y2369" s="167"/>
      <c r="Z2369" s="165"/>
      <c r="AA2369" s="162"/>
      <c r="AB2369" s="162" t="str">
        <f>UPPER(LEFT(A2369,3)&amp;YEAR(H2369)&amp;MONTH(H2369)&amp;DAY((H2369))&amp;LEFT(U2369,2)&amp;LEFT(V2369,2)&amp;LEFT(W2369,2))</f>
        <v>WOR20161010OUPO6È</v>
      </c>
      <c r="AC2369" s="162">
        <f>COUNTIF($AB$4:$AB$297,AB2369)</f>
        <v>0</v>
      </c>
      <c r="AD2369" s="162" t="str">
        <f>VLOOKUP(U2369,NIVEAUXADMIN!A:B,2,FALSE)</f>
        <v>HT01</v>
      </c>
      <c r="AE2369" s="162" t="str">
        <f>VLOOKUP(V2369,NIVEAUXADMIN!E:F,2,FALSE)</f>
        <v>HT01152</v>
      </c>
      <c r="AF2369" s="162" t="str">
        <f>VLOOKUP(W2369,NIVEAUXADMIN!I:J,2,FALSE)</f>
        <v>HT01152-01</v>
      </c>
      <c r="AG2369" s="162">
        <f>IF(SUMPRODUCT(($A$4:$A2369=A2369)*($V$4:$V2369=V2369))&gt;1,0,1)</f>
        <v>0</v>
      </c>
    </row>
    <row r="2370" spans="1:33" ht="15" customHeight="1">
      <c r="A2370" s="162" t="s">
        <v>1090</v>
      </c>
      <c r="B2370" s="162" t="s">
        <v>1090</v>
      </c>
      <c r="C2370" s="162" t="s">
        <v>26</v>
      </c>
      <c r="D2370" s="162"/>
      <c r="E2370" s="162"/>
      <c r="F2370" s="162" t="s">
        <v>16</v>
      </c>
      <c r="G2370" s="162" t="str">
        <f>CHOOSE(MONTH(H2370), "Janvier", "Fevrier", "Mars", "Avril", "Mai", "Juin", "Juillet", "Aout", "Septembre", "Octobre", "Novembre", "Decembre")</f>
        <v>Octobre</v>
      </c>
      <c r="H2370" s="153">
        <v>42653</v>
      </c>
      <c r="I2370" s="84" t="s">
        <v>1051</v>
      </c>
      <c r="J2370" s="162" t="s">
        <v>1052</v>
      </c>
      <c r="K2370" s="162" t="s">
        <v>1054</v>
      </c>
      <c r="L2370" s="72"/>
      <c r="M2370" s="80" t="str">
        <f>IFERROR(VLOOKUP(K2370,REFERENCES!R:S,2,FALSE),"")</f>
        <v>Nombre</v>
      </c>
      <c r="N2370" s="140">
        <v>250</v>
      </c>
      <c r="O2370" s="140"/>
      <c r="P2370" s="140"/>
      <c r="Q2370" s="140"/>
      <c r="R2370" s="79" t="s">
        <v>1875</v>
      </c>
      <c r="S2370" s="75">
        <v>250</v>
      </c>
      <c r="T2370" s="162" t="s">
        <v>1040</v>
      </c>
      <c r="U2370" s="162" t="s">
        <v>174</v>
      </c>
      <c r="V2370" s="162" t="s">
        <v>494</v>
      </c>
      <c r="W2370" s="164" t="s">
        <v>1794</v>
      </c>
      <c r="X2370" s="162"/>
      <c r="Y2370" s="167"/>
      <c r="Z2370" s="165"/>
      <c r="AA2370" s="162"/>
      <c r="AB2370" s="162" t="str">
        <f>UPPER(LEFT(A2370,3)&amp;YEAR(H2370)&amp;MONTH(H2370)&amp;DAY((H2370))&amp;LEFT(U2370,2)&amp;LEFT(V2370,2)&amp;LEFT(W2370,2))</f>
        <v>WOR20161010OUPO8È</v>
      </c>
      <c r="AC2370" s="162">
        <f>COUNTIF($AB$4:$AB$297,AB2370)</f>
        <v>0</v>
      </c>
      <c r="AD2370" s="162" t="str">
        <f>VLOOKUP(U2370,NIVEAUXADMIN!A:B,2,FALSE)</f>
        <v>HT01</v>
      </c>
      <c r="AE2370" s="162" t="str">
        <f>VLOOKUP(V2370,NIVEAUXADMIN!E:F,2,FALSE)</f>
        <v>HT01152</v>
      </c>
      <c r="AF2370" s="162" t="str">
        <f>VLOOKUP(W2370,NIVEAUXADMIN!I:J,2,FALSE)</f>
        <v>HT01152-03</v>
      </c>
      <c r="AG2370" s="162">
        <f>IF(SUMPRODUCT(($A$4:$A2370=A2370)*($V$4:$V2370=V2370))&gt;1,0,1)</f>
        <v>0</v>
      </c>
    </row>
    <row r="2371" spans="1:33" ht="15" customHeight="1">
      <c r="A2371" s="162" t="s">
        <v>1090</v>
      </c>
      <c r="B2371" s="162" t="s">
        <v>1090</v>
      </c>
      <c r="C2371" s="162" t="s">
        <v>26</v>
      </c>
      <c r="D2371" s="162" t="s">
        <v>62</v>
      </c>
      <c r="E2371" s="162"/>
      <c r="F2371" s="162" t="s">
        <v>16</v>
      </c>
      <c r="G2371" s="162" t="str">
        <f>CHOOSE(MONTH(H2371), "Janvier", "Fevrier", "Mars", "Avril", "Mai", "Juin", "Juillet", "Aout", "Septembre", "Octobre", "Novembre", "Decembre")</f>
        <v>Octobre</v>
      </c>
      <c r="H2371" s="153">
        <v>42654</v>
      </c>
      <c r="I2371" s="84" t="s">
        <v>1049</v>
      </c>
      <c r="J2371" s="162" t="s">
        <v>1053</v>
      </c>
      <c r="K2371" s="162" t="s">
        <v>1048</v>
      </c>
      <c r="L2371" s="72"/>
      <c r="M2371" s="80" t="str">
        <f>IFERROR(VLOOKUP(K2371,REFERENCES!R:S,2,FALSE),"")</f>
        <v>Nombre</v>
      </c>
      <c r="N2371" s="140">
        <v>285</v>
      </c>
      <c r="O2371" s="140"/>
      <c r="P2371" s="140"/>
      <c r="Q2371" s="140"/>
      <c r="R2371" s="79" t="s">
        <v>1875</v>
      </c>
      <c r="S2371" s="75">
        <v>285</v>
      </c>
      <c r="T2371" s="162"/>
      <c r="U2371" s="162" t="s">
        <v>174</v>
      </c>
      <c r="V2371" s="162" t="s">
        <v>494</v>
      </c>
      <c r="W2371" s="164" t="s">
        <v>1765</v>
      </c>
      <c r="X2371" s="162"/>
      <c r="Y2371" s="167"/>
      <c r="Z2371" s="165"/>
      <c r="AA2371" s="162"/>
      <c r="AB2371" s="162" t="str">
        <f>UPPER(LEFT(A2371,3)&amp;YEAR(H2371)&amp;MONTH(H2371)&amp;DAY((H2371))&amp;LEFT(U2371,2)&amp;LEFT(V2371,2)&amp;LEFT(W2371,2))</f>
        <v>WOR20161011OUPO7È</v>
      </c>
      <c r="AC2371" s="162">
        <f>COUNTIF($AB$4:$AB$297,AB2371)</f>
        <v>0</v>
      </c>
      <c r="AD2371" s="162" t="str">
        <f>VLOOKUP(U2371,NIVEAUXADMIN!A:B,2,FALSE)</f>
        <v>HT01</v>
      </c>
      <c r="AE2371" s="162" t="str">
        <f>VLOOKUP(V2371,NIVEAUXADMIN!E:F,2,FALSE)</f>
        <v>HT01152</v>
      </c>
      <c r="AF2371" s="162" t="str">
        <f>VLOOKUP(W2371,NIVEAUXADMIN!I:J,2,FALSE)</f>
        <v>HT01152-02</v>
      </c>
      <c r="AG2371" s="162">
        <f>IF(SUMPRODUCT(($A$4:$A2371=A2371)*($V$4:$V2371=V2371))&gt;1,0,1)</f>
        <v>0</v>
      </c>
    </row>
    <row r="2372" spans="1:33" ht="15" customHeight="1">
      <c r="A2372" s="162" t="s">
        <v>1090</v>
      </c>
      <c r="B2372" s="162" t="s">
        <v>1090</v>
      </c>
      <c r="C2372" s="162" t="s">
        <v>26</v>
      </c>
      <c r="D2372" s="162"/>
      <c r="E2372" s="162"/>
      <c r="F2372" s="162" t="s">
        <v>16</v>
      </c>
      <c r="G2372" s="162" t="str">
        <f>CHOOSE(MONTH(H2372), "Janvier", "Fevrier", "Mars", "Avril", "Mai", "Juin", "Juillet", "Aout", "Septembre", "Octobre", "Novembre", "Decembre")</f>
        <v>Octobre</v>
      </c>
      <c r="H2372" s="153">
        <v>42654</v>
      </c>
      <c r="I2372" s="84" t="s">
        <v>1049</v>
      </c>
      <c r="J2372" s="162" t="s">
        <v>1053</v>
      </c>
      <c r="K2372" s="162" t="s">
        <v>1048</v>
      </c>
      <c r="L2372" s="72"/>
      <c r="M2372" s="80" t="str">
        <f>IFERROR(VLOOKUP(K2372,REFERENCES!R:S,2,FALSE),"")</f>
        <v>Nombre</v>
      </c>
      <c r="N2372" s="140">
        <v>300</v>
      </c>
      <c r="O2372" s="140"/>
      <c r="P2372" s="140"/>
      <c r="Q2372" s="140"/>
      <c r="R2372" s="79" t="s">
        <v>1875</v>
      </c>
      <c r="S2372" s="75">
        <v>300</v>
      </c>
      <c r="T2372" s="162"/>
      <c r="U2372" s="162" t="s">
        <v>174</v>
      </c>
      <c r="V2372" s="162" t="s">
        <v>494</v>
      </c>
      <c r="W2372" s="164" t="s">
        <v>1730</v>
      </c>
      <c r="X2372" s="162"/>
      <c r="Y2372" s="167"/>
      <c r="Z2372" s="165"/>
      <c r="AA2372" s="162"/>
      <c r="AB2372" s="162" t="str">
        <f>UPPER(LEFT(A2372,3)&amp;YEAR(H2372)&amp;MONTH(H2372)&amp;DAY((H2372))&amp;LEFT(U2372,2)&amp;LEFT(V2372,2)&amp;LEFT(W2372,2))</f>
        <v>WOR20161011OUPO6È</v>
      </c>
      <c r="AC2372" s="162">
        <f>COUNTIF($AB$4:$AB$297,AB2372)</f>
        <v>0</v>
      </c>
      <c r="AD2372" s="162" t="str">
        <f>VLOOKUP(U2372,NIVEAUXADMIN!A:B,2,FALSE)</f>
        <v>HT01</v>
      </c>
      <c r="AE2372" s="162" t="str">
        <f>VLOOKUP(V2372,NIVEAUXADMIN!E:F,2,FALSE)</f>
        <v>HT01152</v>
      </c>
      <c r="AF2372" s="162" t="str">
        <f>VLOOKUP(W2372,NIVEAUXADMIN!I:J,2,FALSE)</f>
        <v>HT01152-01</v>
      </c>
      <c r="AG2372" s="162">
        <f>IF(SUMPRODUCT(($A$4:$A2372=A2372)*($V$4:$V2372=V2372))&gt;1,0,1)</f>
        <v>0</v>
      </c>
    </row>
    <row r="2373" spans="1:33" ht="15" customHeight="1">
      <c r="A2373" s="162" t="s">
        <v>1090</v>
      </c>
      <c r="B2373" s="162" t="s">
        <v>1090</v>
      </c>
      <c r="C2373" s="162" t="s">
        <v>26</v>
      </c>
      <c r="D2373" s="162" t="s">
        <v>1101</v>
      </c>
      <c r="E2373" s="162"/>
      <c r="F2373" s="162" t="s">
        <v>16</v>
      </c>
      <c r="G2373" s="162" t="str">
        <f>CHOOSE(MONTH(H2373), "Janvier", "Fevrier", "Mars", "Avril", "Mai", "Juin", "Juillet", "Aout", "Septembre", "Octobre", "Novembre", "Decembre")</f>
        <v>Octobre</v>
      </c>
      <c r="H2373" s="153">
        <v>42654</v>
      </c>
      <c r="I2373" s="84" t="s">
        <v>1049</v>
      </c>
      <c r="J2373" s="162" t="s">
        <v>1053</v>
      </c>
      <c r="K2373" s="162" t="s">
        <v>1048</v>
      </c>
      <c r="L2373" s="72"/>
      <c r="M2373" s="80" t="str">
        <f>IFERROR(VLOOKUP(K2373,REFERENCES!R:S,2,FALSE),"")</f>
        <v>Nombre</v>
      </c>
      <c r="N2373" s="140">
        <v>120</v>
      </c>
      <c r="O2373" s="140"/>
      <c r="P2373" s="140"/>
      <c r="Q2373" s="140"/>
      <c r="R2373" s="79" t="s">
        <v>1875</v>
      </c>
      <c r="S2373" s="75">
        <v>120</v>
      </c>
      <c r="T2373" s="162"/>
      <c r="U2373" s="162" t="s">
        <v>20</v>
      </c>
      <c r="V2373" s="162" t="s">
        <v>526</v>
      </c>
      <c r="W2373" s="164" t="s">
        <v>1806</v>
      </c>
      <c r="X2373" s="162"/>
      <c r="Y2373" s="167"/>
      <c r="Z2373" s="165"/>
      <c r="AA2373" s="162"/>
      <c r="AB2373" s="162" t="str">
        <f>UPPER(LEFT(A2373,3)&amp;YEAR(H2373)&amp;MONTH(H2373)&amp;DAY((H2373))&amp;LEFT(U2373,2)&amp;LEFT(V2373,2)&amp;LEFT(W2373,2))</f>
        <v>WOR20161011SUILIL</v>
      </c>
      <c r="AC2373" s="162">
        <f>COUNTIF($AB$4:$AB$297,AB2373)</f>
        <v>0</v>
      </c>
      <c r="AD2373" s="162" t="str">
        <f>VLOOKUP(U2373,NIVEAUXADMIN!A:B,2,FALSE)</f>
        <v>HT07</v>
      </c>
      <c r="AE2373" s="162" t="str">
        <f>VLOOKUP(V2373,NIVEAUXADMIN!E:F,2,FALSE)</f>
        <v>HT07716</v>
      </c>
      <c r="AF2373" s="162" t="str">
        <f>VLOOKUP(W2373,NIVEAUXADMIN!I:J,2,FALSE)</f>
        <v>HT07716-01</v>
      </c>
      <c r="AG2373" s="162">
        <f>IF(SUMPRODUCT(($A$4:$A2373=A2373)*($V$4:$V2373=V2373))&gt;1,0,1)</f>
        <v>1</v>
      </c>
    </row>
    <row r="2374" spans="1:33" ht="15" customHeight="1">
      <c r="A2374" s="162" t="s">
        <v>1090</v>
      </c>
      <c r="B2374" s="162" t="s">
        <v>1090</v>
      </c>
      <c r="C2374" s="162" t="s">
        <v>26</v>
      </c>
      <c r="D2374" s="162"/>
      <c r="E2374" s="162"/>
      <c r="F2374" s="162" t="s">
        <v>16</v>
      </c>
      <c r="G2374" s="162" t="str">
        <f>CHOOSE(MONTH(H2374), "Janvier", "Fevrier", "Mars", "Avril", "Mai", "Juin", "Juillet", "Aout", "Septembre", "Octobre", "Novembre", "Decembre")</f>
        <v>Octobre</v>
      </c>
      <c r="H2374" s="153">
        <v>42654</v>
      </c>
      <c r="I2374" s="84" t="s">
        <v>1049</v>
      </c>
      <c r="J2374" s="162" t="s">
        <v>1053</v>
      </c>
      <c r="K2374" s="162" t="s">
        <v>1048</v>
      </c>
      <c r="L2374" s="72"/>
      <c r="M2374" s="80" t="str">
        <f>IFERROR(VLOOKUP(K2374,REFERENCES!R:S,2,FALSE),"")</f>
        <v>Nombre</v>
      </c>
      <c r="N2374" s="140">
        <v>437</v>
      </c>
      <c r="O2374" s="140"/>
      <c r="P2374" s="140"/>
      <c r="Q2374" s="140"/>
      <c r="R2374" s="79" t="s">
        <v>1875</v>
      </c>
      <c r="S2374" s="75">
        <v>437</v>
      </c>
      <c r="T2374" s="162"/>
      <c r="U2374" s="162" t="s">
        <v>20</v>
      </c>
      <c r="V2374" s="162" t="s">
        <v>548</v>
      </c>
      <c r="W2374" s="164" t="s">
        <v>1416</v>
      </c>
      <c r="X2374" s="162"/>
      <c r="Y2374" s="167"/>
      <c r="Z2374" s="165"/>
      <c r="AA2374" s="162"/>
      <c r="AB2374" s="162" t="str">
        <f>UPPER(LEFT(A2374,3)&amp;YEAR(H2374)&amp;MONTH(H2374)&amp;DAY((H2374))&amp;LEFT(U2374,2)&amp;LEFT(V2374,2)&amp;LEFT(W2374,2))</f>
        <v>WOR20161011SUST2È</v>
      </c>
      <c r="AC2374" s="162">
        <f>COUNTIF($AB$4:$AB$297,AB2374)</f>
        <v>0</v>
      </c>
      <c r="AD2374" s="162" t="str">
        <f>VLOOKUP(U2374,NIVEAUXADMIN!A:B,2,FALSE)</f>
        <v>HT07</v>
      </c>
      <c r="AE2374" s="162" t="str">
        <f>VLOOKUP(V2374,NIVEAUXADMIN!E:F,2,FALSE)</f>
        <v>HT07732</v>
      </c>
      <c r="AF2374" s="162" t="str">
        <f>VLOOKUP(W2374,NIVEAUXADMIN!I:J,2,FALSE)</f>
        <v>HT07732-02</v>
      </c>
      <c r="AG2374" s="162">
        <f>IF(SUMPRODUCT(($A$4:$A2374=A2374)*($V$4:$V2374=V2374))&gt;1,0,1)</f>
        <v>1</v>
      </c>
    </row>
    <row r="2375" spans="1:33" ht="15" customHeight="1">
      <c r="A2375" s="162" t="s">
        <v>1090</v>
      </c>
      <c r="B2375" s="162" t="s">
        <v>1090</v>
      </c>
      <c r="C2375" s="162" t="s">
        <v>26</v>
      </c>
      <c r="D2375" s="162" t="s">
        <v>62</v>
      </c>
      <c r="E2375" s="162"/>
      <c r="F2375" s="162" t="s">
        <v>16</v>
      </c>
      <c r="G2375" s="162" t="str">
        <f>CHOOSE(MONTH(H2375), "Janvier", "Fevrier", "Mars", "Avril", "Mai", "Juin", "Juillet", "Aout", "Septembre", "Octobre", "Novembre", "Decembre")</f>
        <v>Octobre</v>
      </c>
      <c r="H2375" s="153">
        <v>42654</v>
      </c>
      <c r="I2375" s="84" t="s">
        <v>1051</v>
      </c>
      <c r="J2375" s="162" t="s">
        <v>1052</v>
      </c>
      <c r="K2375" s="162" t="s">
        <v>1056</v>
      </c>
      <c r="L2375" s="72"/>
      <c r="M2375" s="80" t="str">
        <f>IFERROR(VLOOKUP(K2375,REFERENCES!R:S,2,FALSE),"")</f>
        <v>Nombre</v>
      </c>
      <c r="N2375" s="140">
        <v>285</v>
      </c>
      <c r="O2375" s="140"/>
      <c r="P2375" s="140"/>
      <c r="Q2375" s="140"/>
      <c r="R2375" s="79" t="s">
        <v>1875</v>
      </c>
      <c r="S2375" s="75">
        <v>285</v>
      </c>
      <c r="T2375" s="162" t="s">
        <v>1040</v>
      </c>
      <c r="U2375" s="162" t="s">
        <v>174</v>
      </c>
      <c r="V2375" s="162" t="s">
        <v>494</v>
      </c>
      <c r="W2375" s="164" t="s">
        <v>1765</v>
      </c>
      <c r="X2375" s="162"/>
      <c r="Y2375" s="167"/>
      <c r="Z2375" s="165"/>
      <c r="AA2375" s="162"/>
      <c r="AB2375" s="162" t="str">
        <f>UPPER(LEFT(A2375,3)&amp;YEAR(H2375)&amp;MONTH(H2375)&amp;DAY((H2375))&amp;LEFT(U2375,2)&amp;LEFT(V2375,2)&amp;LEFT(W2375,2))</f>
        <v>WOR20161011OUPO7È</v>
      </c>
      <c r="AC2375" s="162">
        <f>COUNTIF($AB$4:$AB$297,AB2375)</f>
        <v>0</v>
      </c>
      <c r="AD2375" s="162" t="str">
        <f>VLOOKUP(U2375,NIVEAUXADMIN!A:B,2,FALSE)</f>
        <v>HT01</v>
      </c>
      <c r="AE2375" s="162" t="str">
        <f>VLOOKUP(V2375,NIVEAUXADMIN!E:F,2,FALSE)</f>
        <v>HT01152</v>
      </c>
      <c r="AF2375" s="162" t="str">
        <f>VLOOKUP(W2375,NIVEAUXADMIN!I:J,2,FALSE)</f>
        <v>HT01152-02</v>
      </c>
      <c r="AG2375" s="162">
        <f>IF(SUMPRODUCT(($A$4:$A2375=A2375)*($V$4:$V2375=V2375))&gt;1,0,1)</f>
        <v>0</v>
      </c>
    </row>
    <row r="2376" spans="1:33" ht="15" customHeight="1">
      <c r="A2376" s="162" t="s">
        <v>1090</v>
      </c>
      <c r="B2376" s="162" t="s">
        <v>1090</v>
      </c>
      <c r="C2376" s="162" t="s">
        <v>26</v>
      </c>
      <c r="D2376" s="162"/>
      <c r="E2376" s="162"/>
      <c r="F2376" s="162" t="s">
        <v>16</v>
      </c>
      <c r="G2376" s="162" t="str">
        <f>CHOOSE(MONTH(H2376), "Janvier", "Fevrier", "Mars", "Avril", "Mai", "Juin", "Juillet", "Aout", "Septembre", "Octobre", "Novembre", "Decembre")</f>
        <v>Octobre</v>
      </c>
      <c r="H2376" s="153">
        <v>42654</v>
      </c>
      <c r="I2376" s="84" t="s">
        <v>1051</v>
      </c>
      <c r="J2376" s="162" t="s">
        <v>1052</v>
      </c>
      <c r="K2376" s="162" t="s">
        <v>1056</v>
      </c>
      <c r="L2376" s="72"/>
      <c r="M2376" s="80" t="str">
        <f>IFERROR(VLOOKUP(K2376,REFERENCES!R:S,2,FALSE),"")</f>
        <v>Nombre</v>
      </c>
      <c r="N2376" s="140">
        <v>300</v>
      </c>
      <c r="O2376" s="140"/>
      <c r="P2376" s="140"/>
      <c r="Q2376" s="140"/>
      <c r="R2376" s="79" t="s">
        <v>1875</v>
      </c>
      <c r="S2376" s="75">
        <v>300</v>
      </c>
      <c r="T2376" s="162" t="s">
        <v>1040</v>
      </c>
      <c r="U2376" s="162" t="s">
        <v>174</v>
      </c>
      <c r="V2376" s="162" t="s">
        <v>494</v>
      </c>
      <c r="W2376" s="164" t="s">
        <v>1730</v>
      </c>
      <c r="X2376" s="162"/>
      <c r="Y2376" s="167"/>
      <c r="Z2376" s="165"/>
      <c r="AA2376" s="162"/>
      <c r="AB2376" s="162" t="str">
        <f>UPPER(LEFT(A2376,3)&amp;YEAR(H2376)&amp;MONTH(H2376)&amp;DAY((H2376))&amp;LEFT(U2376,2)&amp;LEFT(V2376,2)&amp;LEFT(W2376,2))</f>
        <v>WOR20161011OUPO6È</v>
      </c>
      <c r="AC2376" s="162">
        <f>COUNTIF($AB$4:$AB$297,AB2376)</f>
        <v>0</v>
      </c>
      <c r="AD2376" s="162" t="str">
        <f>VLOOKUP(U2376,NIVEAUXADMIN!A:B,2,FALSE)</f>
        <v>HT01</v>
      </c>
      <c r="AE2376" s="162" t="str">
        <f>VLOOKUP(V2376,NIVEAUXADMIN!E:F,2,FALSE)</f>
        <v>HT01152</v>
      </c>
      <c r="AF2376" s="162" t="str">
        <f>VLOOKUP(W2376,NIVEAUXADMIN!I:J,2,FALSE)</f>
        <v>HT01152-01</v>
      </c>
      <c r="AG2376" s="162">
        <f>IF(SUMPRODUCT(($A$4:$A2376=A2376)*($V$4:$V2376=V2376))&gt;1,0,1)</f>
        <v>0</v>
      </c>
    </row>
    <row r="2377" spans="1:33" ht="15" customHeight="1">
      <c r="A2377" s="162" t="s">
        <v>1090</v>
      </c>
      <c r="B2377" s="162" t="s">
        <v>1090</v>
      </c>
      <c r="C2377" s="162" t="s">
        <v>26</v>
      </c>
      <c r="D2377" s="162" t="s">
        <v>62</v>
      </c>
      <c r="E2377" s="162"/>
      <c r="F2377" s="162" t="s">
        <v>16</v>
      </c>
      <c r="G2377" s="162" t="str">
        <f>CHOOSE(MONTH(H2377), "Janvier", "Fevrier", "Mars", "Avril", "Mai", "Juin", "Juillet", "Aout", "Septembre", "Octobre", "Novembre", "Decembre")</f>
        <v>Octobre</v>
      </c>
      <c r="H2377" s="153">
        <v>42654</v>
      </c>
      <c r="I2377" s="84" t="s">
        <v>1051</v>
      </c>
      <c r="J2377" s="162" t="s">
        <v>1052</v>
      </c>
      <c r="K2377" s="162" t="s">
        <v>1054</v>
      </c>
      <c r="L2377" s="72"/>
      <c r="M2377" s="80" t="str">
        <f>IFERROR(VLOOKUP(K2377,REFERENCES!R:S,2,FALSE),"")</f>
        <v>Nombre</v>
      </c>
      <c r="N2377" s="140">
        <v>285</v>
      </c>
      <c r="O2377" s="140"/>
      <c r="P2377" s="140"/>
      <c r="Q2377" s="140"/>
      <c r="R2377" s="79" t="s">
        <v>1875</v>
      </c>
      <c r="S2377" s="75">
        <v>285</v>
      </c>
      <c r="T2377" s="162" t="s">
        <v>1040</v>
      </c>
      <c r="U2377" s="162" t="s">
        <v>174</v>
      </c>
      <c r="V2377" s="162" t="s">
        <v>494</v>
      </c>
      <c r="W2377" s="164" t="s">
        <v>1765</v>
      </c>
      <c r="X2377" s="162"/>
      <c r="Y2377" s="167"/>
      <c r="Z2377" s="165"/>
      <c r="AA2377" s="162"/>
      <c r="AB2377" s="162" t="str">
        <f>UPPER(LEFT(A2377,3)&amp;YEAR(H2377)&amp;MONTH(H2377)&amp;DAY((H2377))&amp;LEFT(U2377,2)&amp;LEFT(V2377,2)&amp;LEFT(W2377,2))</f>
        <v>WOR20161011OUPO7È</v>
      </c>
      <c r="AC2377" s="162">
        <f>COUNTIF($AB$4:$AB$297,AB2377)</f>
        <v>0</v>
      </c>
      <c r="AD2377" s="162" t="str">
        <f>VLOOKUP(U2377,NIVEAUXADMIN!A:B,2,FALSE)</f>
        <v>HT01</v>
      </c>
      <c r="AE2377" s="162" t="str">
        <f>VLOOKUP(V2377,NIVEAUXADMIN!E:F,2,FALSE)</f>
        <v>HT01152</v>
      </c>
      <c r="AF2377" s="162" t="str">
        <f>VLOOKUP(W2377,NIVEAUXADMIN!I:J,2,FALSE)</f>
        <v>HT01152-02</v>
      </c>
      <c r="AG2377" s="162">
        <f>IF(SUMPRODUCT(($A$4:$A2377=A2377)*($V$4:$V2377=V2377))&gt;1,0,1)</f>
        <v>0</v>
      </c>
    </row>
    <row r="2378" spans="1:33" ht="15" customHeight="1">
      <c r="A2378" s="162" t="s">
        <v>1090</v>
      </c>
      <c r="B2378" s="162" t="s">
        <v>1090</v>
      </c>
      <c r="C2378" s="162" t="s">
        <v>26</v>
      </c>
      <c r="D2378" s="162"/>
      <c r="E2378" s="162"/>
      <c r="F2378" s="162" t="s">
        <v>16</v>
      </c>
      <c r="G2378" s="162" t="str">
        <f>CHOOSE(MONTH(H2378), "Janvier", "Fevrier", "Mars", "Avril", "Mai", "Juin", "Juillet", "Aout", "Septembre", "Octobre", "Novembre", "Decembre")</f>
        <v>Octobre</v>
      </c>
      <c r="H2378" s="153">
        <v>42654</v>
      </c>
      <c r="I2378" s="84" t="s">
        <v>1051</v>
      </c>
      <c r="J2378" s="162" t="s">
        <v>1052</v>
      </c>
      <c r="K2378" s="162" t="s">
        <v>1054</v>
      </c>
      <c r="L2378" s="72"/>
      <c r="M2378" s="80" t="str">
        <f>IFERROR(VLOOKUP(K2378,REFERENCES!R:S,2,FALSE),"")</f>
        <v>Nombre</v>
      </c>
      <c r="N2378" s="140">
        <v>300</v>
      </c>
      <c r="O2378" s="140"/>
      <c r="P2378" s="140"/>
      <c r="Q2378" s="140"/>
      <c r="R2378" s="79" t="s">
        <v>1875</v>
      </c>
      <c r="S2378" s="75">
        <v>300</v>
      </c>
      <c r="T2378" s="162" t="s">
        <v>1040</v>
      </c>
      <c r="U2378" s="162" t="s">
        <v>174</v>
      </c>
      <c r="V2378" s="162" t="s">
        <v>494</v>
      </c>
      <c r="W2378" s="164" t="s">
        <v>1730</v>
      </c>
      <c r="X2378" s="162"/>
      <c r="Y2378" s="167"/>
      <c r="Z2378" s="165"/>
      <c r="AA2378" s="162"/>
      <c r="AB2378" s="162" t="str">
        <f>UPPER(LEFT(A2378,3)&amp;YEAR(H2378)&amp;MONTH(H2378)&amp;DAY((H2378))&amp;LEFT(U2378,2)&amp;LEFT(V2378,2)&amp;LEFT(W2378,2))</f>
        <v>WOR20161011OUPO6È</v>
      </c>
      <c r="AC2378" s="162">
        <f>COUNTIF($AB$4:$AB$297,AB2378)</f>
        <v>0</v>
      </c>
      <c r="AD2378" s="162" t="str">
        <f>VLOOKUP(U2378,NIVEAUXADMIN!A:B,2,FALSE)</f>
        <v>HT01</v>
      </c>
      <c r="AE2378" s="162" t="str">
        <f>VLOOKUP(V2378,NIVEAUXADMIN!E:F,2,FALSE)</f>
        <v>HT01152</v>
      </c>
      <c r="AF2378" s="162" t="str">
        <f>VLOOKUP(W2378,NIVEAUXADMIN!I:J,2,FALSE)</f>
        <v>HT01152-01</v>
      </c>
      <c r="AG2378" s="162">
        <f>IF(SUMPRODUCT(($A$4:$A2378=A2378)*($V$4:$V2378=V2378))&gt;1,0,1)</f>
        <v>0</v>
      </c>
    </row>
    <row r="2379" spans="1:33" ht="15" customHeight="1">
      <c r="A2379" s="162" t="s">
        <v>1090</v>
      </c>
      <c r="B2379" s="162" t="s">
        <v>1090</v>
      </c>
      <c r="C2379" s="162" t="s">
        <v>26</v>
      </c>
      <c r="D2379" s="162"/>
      <c r="E2379" s="162"/>
      <c r="F2379" s="162" t="s">
        <v>16</v>
      </c>
      <c r="G2379" s="162" t="str">
        <f>CHOOSE(MONTH(H2379), "Janvier", "Fevrier", "Mars", "Avril", "Mai", "Juin", "Juillet", "Aout", "Septembre", "Octobre", "Novembre", "Decembre")</f>
        <v>Octobre</v>
      </c>
      <c r="H2379" s="153">
        <v>42654</v>
      </c>
      <c r="I2379" s="84" t="s">
        <v>1051</v>
      </c>
      <c r="J2379" s="162" t="s">
        <v>1052</v>
      </c>
      <c r="K2379" s="162" t="s">
        <v>1054</v>
      </c>
      <c r="L2379" s="72"/>
      <c r="M2379" s="80" t="str">
        <f>IFERROR(VLOOKUP(K2379,REFERENCES!R:S,2,FALSE),"")</f>
        <v>Nombre</v>
      </c>
      <c r="N2379" s="140">
        <v>437</v>
      </c>
      <c r="O2379" s="140"/>
      <c r="P2379" s="140"/>
      <c r="Q2379" s="140"/>
      <c r="R2379" s="79" t="s">
        <v>1875</v>
      </c>
      <c r="S2379" s="75">
        <v>437</v>
      </c>
      <c r="T2379" s="162" t="s">
        <v>1040</v>
      </c>
      <c r="U2379" s="162" t="s">
        <v>20</v>
      </c>
      <c r="V2379" s="162" t="s">
        <v>548</v>
      </c>
      <c r="W2379" s="164" t="s">
        <v>1416</v>
      </c>
      <c r="X2379" s="162"/>
      <c r="Y2379" s="167"/>
      <c r="Z2379" s="165"/>
      <c r="AA2379" s="162"/>
      <c r="AB2379" s="162" t="str">
        <f>UPPER(LEFT(A2379,3)&amp;YEAR(H2379)&amp;MONTH(H2379)&amp;DAY((H2379))&amp;LEFT(U2379,2)&amp;LEFT(V2379,2)&amp;LEFT(W2379,2))</f>
        <v>WOR20161011SUST2È</v>
      </c>
      <c r="AC2379" s="162">
        <f>COUNTIF($AB$4:$AB$297,AB2379)</f>
        <v>0</v>
      </c>
      <c r="AD2379" s="162" t="str">
        <f>VLOOKUP(U2379,NIVEAUXADMIN!A:B,2,FALSE)</f>
        <v>HT07</v>
      </c>
      <c r="AE2379" s="162" t="str">
        <f>VLOOKUP(V2379,NIVEAUXADMIN!E:F,2,FALSE)</f>
        <v>HT07732</v>
      </c>
      <c r="AF2379" s="162" t="str">
        <f>VLOOKUP(W2379,NIVEAUXADMIN!I:J,2,FALSE)</f>
        <v>HT07732-02</v>
      </c>
      <c r="AG2379" s="162">
        <f>IF(SUMPRODUCT(($A$4:$A2379=A2379)*($V$4:$V2379=V2379))&gt;1,0,1)</f>
        <v>0</v>
      </c>
    </row>
    <row r="2380" spans="1:33" ht="15" customHeight="1">
      <c r="A2380" s="162" t="s">
        <v>1090</v>
      </c>
      <c r="B2380" s="162" t="s">
        <v>1090</v>
      </c>
      <c r="C2380" s="162" t="s">
        <v>26</v>
      </c>
      <c r="D2380" s="162" t="s">
        <v>62</v>
      </c>
      <c r="E2380" s="162"/>
      <c r="F2380" s="162" t="s">
        <v>16</v>
      </c>
      <c r="G2380" s="162" t="str">
        <f>CHOOSE(MONTH(H2380), "Janvier", "Fevrier", "Mars", "Avril", "Mai", "Juin", "Juillet", "Aout", "Septembre", "Octobre", "Novembre", "Decembre")</f>
        <v>Octobre</v>
      </c>
      <c r="H2380" s="153">
        <v>42654</v>
      </c>
      <c r="I2380" s="84" t="s">
        <v>1051</v>
      </c>
      <c r="J2380" s="162" t="s">
        <v>1052</v>
      </c>
      <c r="K2380" s="162" t="s">
        <v>1062</v>
      </c>
      <c r="L2380" s="72"/>
      <c r="M2380" s="80" t="str">
        <f>IFERROR(VLOOKUP(K2380,REFERENCES!R:S,2,FALSE),"")</f>
        <v>Nombre</v>
      </c>
      <c r="N2380" s="140">
        <v>285</v>
      </c>
      <c r="O2380" s="140"/>
      <c r="P2380" s="140"/>
      <c r="Q2380" s="140"/>
      <c r="R2380" s="79" t="s">
        <v>1875</v>
      </c>
      <c r="S2380" s="75">
        <v>285</v>
      </c>
      <c r="T2380" s="162" t="s">
        <v>1040</v>
      </c>
      <c r="U2380" s="162" t="s">
        <v>174</v>
      </c>
      <c r="V2380" s="162" t="s">
        <v>494</v>
      </c>
      <c r="W2380" s="164" t="s">
        <v>1765</v>
      </c>
      <c r="X2380" s="162"/>
      <c r="Y2380" s="167"/>
      <c r="Z2380" s="165"/>
      <c r="AA2380" s="162"/>
      <c r="AB2380" s="162" t="str">
        <f>UPPER(LEFT(A2380,3)&amp;YEAR(H2380)&amp;MONTH(H2380)&amp;DAY((H2380))&amp;LEFT(U2380,2)&amp;LEFT(V2380,2)&amp;LEFT(W2380,2))</f>
        <v>WOR20161011OUPO7È</v>
      </c>
      <c r="AC2380" s="162">
        <f>COUNTIF($AB$4:$AB$297,AB2380)</f>
        <v>0</v>
      </c>
      <c r="AD2380" s="162" t="str">
        <f>VLOOKUP(U2380,NIVEAUXADMIN!A:B,2,FALSE)</f>
        <v>HT01</v>
      </c>
      <c r="AE2380" s="162" t="str">
        <f>VLOOKUP(V2380,NIVEAUXADMIN!E:F,2,FALSE)</f>
        <v>HT01152</v>
      </c>
      <c r="AF2380" s="162" t="str">
        <f>VLOOKUP(W2380,NIVEAUXADMIN!I:J,2,FALSE)</f>
        <v>HT01152-02</v>
      </c>
      <c r="AG2380" s="162">
        <f>IF(SUMPRODUCT(($A$4:$A2380=A2380)*($V$4:$V2380=V2380))&gt;1,0,1)</f>
        <v>0</v>
      </c>
    </row>
    <row r="2381" spans="1:33" ht="15" customHeight="1">
      <c r="A2381" s="162" t="s">
        <v>1090</v>
      </c>
      <c r="B2381" s="162" t="s">
        <v>1090</v>
      </c>
      <c r="C2381" s="162" t="s">
        <v>26</v>
      </c>
      <c r="D2381" s="162" t="s">
        <v>62</v>
      </c>
      <c r="E2381" s="162"/>
      <c r="F2381" s="162" t="s">
        <v>16</v>
      </c>
      <c r="G2381" s="162" t="str">
        <f>CHOOSE(MONTH(H2381), "Janvier", "Fevrier", "Mars", "Avril", "Mai", "Juin", "Juillet", "Aout", "Septembre", "Octobre", "Novembre", "Decembre")</f>
        <v>Octobre</v>
      </c>
      <c r="H2381" s="153">
        <v>42654</v>
      </c>
      <c r="I2381" s="84" t="s">
        <v>1051</v>
      </c>
      <c r="J2381" s="162" t="s">
        <v>1052</v>
      </c>
      <c r="K2381" s="162" t="s">
        <v>1059</v>
      </c>
      <c r="L2381" s="72"/>
      <c r="M2381" s="80" t="str">
        <f>IFERROR(VLOOKUP(K2381,REFERENCES!R:S,2,FALSE),"")</f>
        <v>Nombre</v>
      </c>
      <c r="N2381" s="140">
        <v>285</v>
      </c>
      <c r="O2381" s="140"/>
      <c r="P2381" s="140"/>
      <c r="Q2381" s="140"/>
      <c r="R2381" s="79"/>
      <c r="S2381" s="75">
        <v>285</v>
      </c>
      <c r="T2381" s="162" t="s">
        <v>1040</v>
      </c>
      <c r="U2381" s="162" t="s">
        <v>174</v>
      </c>
      <c r="V2381" s="162" t="s">
        <v>494</v>
      </c>
      <c r="W2381" s="164" t="s">
        <v>1765</v>
      </c>
      <c r="X2381" s="162"/>
      <c r="Y2381" s="167"/>
      <c r="Z2381" s="165"/>
      <c r="AA2381" s="162"/>
      <c r="AB2381" s="162" t="str">
        <f>UPPER(LEFT(A2381,3)&amp;YEAR(H2381)&amp;MONTH(H2381)&amp;DAY((H2381))&amp;LEFT(U2381,2)&amp;LEFT(V2381,2)&amp;LEFT(W2381,2))</f>
        <v>WOR20161011OUPO7È</v>
      </c>
      <c r="AC2381" s="162">
        <f>COUNTIF($AB$4:$AB$297,AB2381)</f>
        <v>0</v>
      </c>
      <c r="AD2381" s="162" t="str">
        <f>VLOOKUP(U2381,NIVEAUXADMIN!A:B,2,FALSE)</f>
        <v>HT01</v>
      </c>
      <c r="AE2381" s="162" t="str">
        <f>VLOOKUP(V2381,NIVEAUXADMIN!E:F,2,FALSE)</f>
        <v>HT01152</v>
      </c>
      <c r="AF2381" s="162" t="str">
        <f>VLOOKUP(W2381,NIVEAUXADMIN!I:J,2,FALSE)</f>
        <v>HT01152-02</v>
      </c>
      <c r="AG2381" s="162">
        <f>IF(SUMPRODUCT(($A$4:$A2381=A2381)*($V$4:$V2381=V2381))&gt;1,0,1)</f>
        <v>0</v>
      </c>
    </row>
    <row r="2382" spans="1:33" ht="15" customHeight="1">
      <c r="A2382" s="162" t="s">
        <v>1090</v>
      </c>
      <c r="B2382" s="162" t="s">
        <v>1090</v>
      </c>
      <c r="C2382" s="162" t="s">
        <v>26</v>
      </c>
      <c r="D2382" s="162" t="s">
        <v>62</v>
      </c>
      <c r="E2382" s="162"/>
      <c r="F2382" s="162" t="s">
        <v>16</v>
      </c>
      <c r="G2382" s="162" t="str">
        <f>CHOOSE(MONTH(H2382), "Janvier", "Fevrier", "Mars", "Avril", "Mai", "Juin", "Juillet", "Aout", "Septembre", "Octobre", "Novembre", "Decembre")</f>
        <v>Octobre</v>
      </c>
      <c r="H2382" s="153">
        <v>42654</v>
      </c>
      <c r="I2382" s="84" t="s">
        <v>1051</v>
      </c>
      <c r="J2382" s="162" t="s">
        <v>1052</v>
      </c>
      <c r="K2382" s="162" t="s">
        <v>1061</v>
      </c>
      <c r="L2382" s="72"/>
      <c r="M2382" s="80" t="str">
        <f>IFERROR(VLOOKUP(K2382,REFERENCES!R:S,2,FALSE),"")</f>
        <v>Nombre</v>
      </c>
      <c r="N2382" s="140">
        <v>285</v>
      </c>
      <c r="O2382" s="140"/>
      <c r="P2382" s="140"/>
      <c r="Q2382" s="140"/>
      <c r="R2382" s="79" t="s">
        <v>1875</v>
      </c>
      <c r="S2382" s="75">
        <v>285</v>
      </c>
      <c r="T2382" s="162" t="s">
        <v>1040</v>
      </c>
      <c r="U2382" s="86" t="s">
        <v>174</v>
      </c>
      <c r="V2382" s="86" t="s">
        <v>494</v>
      </c>
      <c r="W2382" s="164" t="s">
        <v>1765</v>
      </c>
      <c r="X2382" s="162"/>
      <c r="Y2382" s="167"/>
      <c r="Z2382" s="165"/>
      <c r="AA2382" s="162"/>
      <c r="AB2382" s="162" t="str">
        <f>UPPER(LEFT(A2382,3)&amp;YEAR(H2382)&amp;MONTH(H2382)&amp;DAY((H2382))&amp;LEFT(U2382,2)&amp;LEFT(V2382,2)&amp;LEFT(W2382,2))</f>
        <v>WOR20161011OUPO7È</v>
      </c>
      <c r="AC2382" s="162">
        <f>COUNTIF($AB$4:$AB$297,AB2382)</f>
        <v>0</v>
      </c>
      <c r="AD2382" s="162" t="str">
        <f>VLOOKUP(U2382,NIVEAUXADMIN!A:B,2,FALSE)</f>
        <v>HT01</v>
      </c>
      <c r="AE2382" s="162" t="str">
        <f>VLOOKUP(V2382,NIVEAUXADMIN!E:F,2,FALSE)</f>
        <v>HT01152</v>
      </c>
      <c r="AF2382" s="162" t="str">
        <f>VLOOKUP(W2382,NIVEAUXADMIN!I:J,2,FALSE)</f>
        <v>HT01152-02</v>
      </c>
      <c r="AG2382" s="162">
        <f>IF(SUMPRODUCT(($A$4:$A2382=A2382)*($V$4:$V2382=V2382))&gt;1,0,1)</f>
        <v>0</v>
      </c>
    </row>
    <row r="2383" spans="1:33" ht="15" customHeight="1">
      <c r="A2383" s="162" t="s">
        <v>1090</v>
      </c>
      <c r="B2383" s="162" t="s">
        <v>1090</v>
      </c>
      <c r="C2383" s="162" t="s">
        <v>26</v>
      </c>
      <c r="D2383" s="162"/>
      <c r="E2383" s="162"/>
      <c r="F2383" s="162" t="s">
        <v>16</v>
      </c>
      <c r="G2383" s="162" t="str">
        <f>CHOOSE(MONTH(H2383), "Janvier", "Fevrier", "Mars", "Avril", "Mai", "Juin", "Juillet", "Aout", "Septembre", "Octobre", "Novembre", "Decembre")</f>
        <v>Octobre</v>
      </c>
      <c r="H2383" s="153">
        <v>42654</v>
      </c>
      <c r="I2383" s="84" t="s">
        <v>1051</v>
      </c>
      <c r="J2383" s="162" t="s">
        <v>1052</v>
      </c>
      <c r="K2383" s="162" t="s">
        <v>1061</v>
      </c>
      <c r="L2383" s="72"/>
      <c r="M2383" s="80" t="str">
        <f>IFERROR(VLOOKUP(K2383,REFERENCES!R:S,2,FALSE),"")</f>
        <v>Nombre</v>
      </c>
      <c r="N2383" s="140">
        <v>300</v>
      </c>
      <c r="O2383" s="140"/>
      <c r="P2383" s="140"/>
      <c r="Q2383" s="140"/>
      <c r="R2383" s="79" t="s">
        <v>1875</v>
      </c>
      <c r="S2383" s="75">
        <v>300</v>
      </c>
      <c r="T2383" s="162" t="s">
        <v>1040</v>
      </c>
      <c r="U2383" s="86" t="s">
        <v>174</v>
      </c>
      <c r="V2383" s="86" t="s">
        <v>494</v>
      </c>
      <c r="W2383" s="164" t="s">
        <v>1730</v>
      </c>
      <c r="X2383" s="162"/>
      <c r="Y2383" s="167"/>
      <c r="Z2383" s="165"/>
      <c r="AA2383" s="162"/>
      <c r="AB2383" s="162" t="str">
        <f>UPPER(LEFT(A2383,3)&amp;YEAR(H2383)&amp;MONTH(H2383)&amp;DAY((H2383))&amp;LEFT(U2383,2)&amp;LEFT(V2383,2)&amp;LEFT(W2383,2))</f>
        <v>WOR20161011OUPO6È</v>
      </c>
      <c r="AC2383" s="162">
        <f>COUNTIF($AB$4:$AB$297,AB2383)</f>
        <v>0</v>
      </c>
      <c r="AD2383" s="162" t="str">
        <f>VLOOKUP(U2383,NIVEAUXADMIN!A:B,2,FALSE)</f>
        <v>HT01</v>
      </c>
      <c r="AE2383" s="162" t="str">
        <f>VLOOKUP(V2383,NIVEAUXADMIN!E:F,2,FALSE)</f>
        <v>HT01152</v>
      </c>
      <c r="AF2383" s="162" t="str">
        <f>VLOOKUP(W2383,NIVEAUXADMIN!I:J,2,FALSE)</f>
        <v>HT01152-01</v>
      </c>
      <c r="AG2383" s="162">
        <f>IF(SUMPRODUCT(($A$4:$A2383=A2383)*($V$4:$V2383=V2383))&gt;1,0,1)</f>
        <v>0</v>
      </c>
    </row>
    <row r="2384" spans="1:33" ht="15" customHeight="1">
      <c r="A2384" s="162" t="s">
        <v>1090</v>
      </c>
      <c r="B2384" s="162" t="s">
        <v>1090</v>
      </c>
      <c r="C2384" s="162" t="s">
        <v>26</v>
      </c>
      <c r="D2384" s="162"/>
      <c r="E2384" s="162"/>
      <c r="F2384" s="162" t="s">
        <v>16</v>
      </c>
      <c r="G2384" s="162" t="str">
        <f>CHOOSE(MONTH(H2384), "Janvier", "Fevrier", "Mars", "Avril", "Mai", "Juin", "Juillet", "Aout", "Septembre", "Octobre", "Novembre", "Decembre")</f>
        <v>Octobre</v>
      </c>
      <c r="H2384" s="153">
        <v>42654</v>
      </c>
      <c r="I2384" s="84" t="s">
        <v>1051</v>
      </c>
      <c r="J2384" s="162" t="s">
        <v>1052</v>
      </c>
      <c r="K2384" s="162" t="s">
        <v>1061</v>
      </c>
      <c r="L2384" s="72"/>
      <c r="M2384" s="80" t="str">
        <f>IFERROR(VLOOKUP(K2384,REFERENCES!R:S,2,FALSE),"")</f>
        <v>Nombre</v>
      </c>
      <c r="N2384" s="140">
        <v>437</v>
      </c>
      <c r="O2384" s="140"/>
      <c r="P2384" s="140"/>
      <c r="Q2384" s="140"/>
      <c r="R2384" s="79" t="s">
        <v>1875</v>
      </c>
      <c r="S2384" s="75">
        <v>437</v>
      </c>
      <c r="T2384" s="162" t="s">
        <v>1040</v>
      </c>
      <c r="U2384" s="86" t="s">
        <v>20</v>
      </c>
      <c r="V2384" s="86" t="s">
        <v>548</v>
      </c>
      <c r="W2384" s="164" t="s">
        <v>1416</v>
      </c>
      <c r="X2384" s="162"/>
      <c r="Y2384" s="167"/>
      <c r="Z2384" s="165"/>
      <c r="AA2384" s="162"/>
      <c r="AB2384" s="162" t="str">
        <f>UPPER(LEFT(A2384,3)&amp;YEAR(H2384)&amp;MONTH(H2384)&amp;DAY((H2384))&amp;LEFT(U2384,2)&amp;LEFT(V2384,2)&amp;LEFT(W2384,2))</f>
        <v>WOR20161011SUST2È</v>
      </c>
      <c r="AC2384" s="162">
        <f>COUNTIF($AB$4:$AB$297,AB2384)</f>
        <v>0</v>
      </c>
      <c r="AD2384" s="162" t="str">
        <f>VLOOKUP(U2384,NIVEAUXADMIN!A:B,2,FALSE)</f>
        <v>HT07</v>
      </c>
      <c r="AE2384" s="162" t="str">
        <f>VLOOKUP(V2384,NIVEAUXADMIN!E:F,2,FALSE)</f>
        <v>HT07732</v>
      </c>
      <c r="AF2384" s="162" t="str">
        <f>VLOOKUP(W2384,NIVEAUXADMIN!I:J,2,FALSE)</f>
        <v>HT07732-02</v>
      </c>
      <c r="AG2384" s="162">
        <f>IF(SUMPRODUCT(($A$4:$A2384=A2384)*($V$4:$V2384=V2384))&gt;1,0,1)</f>
        <v>0</v>
      </c>
    </row>
    <row r="2385" spans="1:33" ht="15" customHeight="1">
      <c r="A2385" s="162" t="s">
        <v>1090</v>
      </c>
      <c r="B2385" s="162" t="s">
        <v>1090</v>
      </c>
      <c r="C2385" s="162" t="s">
        <v>26</v>
      </c>
      <c r="D2385" s="162" t="s">
        <v>62</v>
      </c>
      <c r="E2385" s="162"/>
      <c r="F2385" s="162" t="s">
        <v>16</v>
      </c>
      <c r="G2385" s="162" t="str">
        <f>CHOOSE(MONTH(H2385), "Janvier", "Fevrier", "Mars", "Avril", "Mai", "Juin", "Juillet", "Aout", "Septembre", "Octobre", "Novembre", "Decembre")</f>
        <v>Octobre</v>
      </c>
      <c r="H2385" s="153">
        <v>42654</v>
      </c>
      <c r="I2385" s="84" t="s">
        <v>1051</v>
      </c>
      <c r="J2385" s="162" t="s">
        <v>1052</v>
      </c>
      <c r="K2385" s="162" t="s">
        <v>1058</v>
      </c>
      <c r="L2385" s="72"/>
      <c r="M2385" s="80" t="str">
        <f>IFERROR(VLOOKUP(K2385,REFERENCES!R:S,2,FALSE),"")</f>
        <v>Nombre</v>
      </c>
      <c r="N2385" s="140">
        <v>285</v>
      </c>
      <c r="O2385" s="140"/>
      <c r="P2385" s="140"/>
      <c r="Q2385" s="140"/>
      <c r="R2385" s="79" t="s">
        <v>1875</v>
      </c>
      <c r="S2385" s="75">
        <v>285</v>
      </c>
      <c r="T2385" s="162" t="s">
        <v>1040</v>
      </c>
      <c r="U2385" s="162" t="s">
        <v>174</v>
      </c>
      <c r="V2385" s="162" t="s">
        <v>494</v>
      </c>
      <c r="W2385" s="164" t="s">
        <v>1765</v>
      </c>
      <c r="X2385" s="162"/>
      <c r="Y2385" s="167"/>
      <c r="Z2385" s="165"/>
      <c r="AA2385" s="162"/>
      <c r="AB2385" s="162" t="str">
        <f>UPPER(LEFT(A2385,3)&amp;YEAR(H2385)&amp;MONTH(H2385)&amp;DAY((H2385))&amp;LEFT(U2385,2)&amp;LEFT(V2385,2)&amp;LEFT(W2385,2))</f>
        <v>WOR20161011OUPO7È</v>
      </c>
      <c r="AC2385" s="162">
        <f>COUNTIF($AB$4:$AB$297,AB2385)</f>
        <v>0</v>
      </c>
      <c r="AD2385" s="162" t="str">
        <f>VLOOKUP(U2385,NIVEAUXADMIN!A:B,2,FALSE)</f>
        <v>HT01</v>
      </c>
      <c r="AE2385" s="162" t="str">
        <f>VLOOKUP(V2385,NIVEAUXADMIN!E:F,2,FALSE)</f>
        <v>HT01152</v>
      </c>
      <c r="AF2385" s="162" t="str">
        <f>VLOOKUP(W2385,NIVEAUXADMIN!I:J,2,FALSE)</f>
        <v>HT01152-02</v>
      </c>
      <c r="AG2385" s="162">
        <f>IF(SUMPRODUCT(($A$4:$A2385=A2385)*($V$4:$V2385=V2385))&gt;1,0,1)</f>
        <v>0</v>
      </c>
    </row>
    <row r="2386" spans="1:33" ht="15" customHeight="1">
      <c r="A2386" s="162" t="s">
        <v>1090</v>
      </c>
      <c r="B2386" s="162" t="s">
        <v>1090</v>
      </c>
      <c r="C2386" s="162" t="s">
        <v>26</v>
      </c>
      <c r="D2386" s="162"/>
      <c r="E2386" s="162"/>
      <c r="F2386" s="162" t="s">
        <v>16</v>
      </c>
      <c r="G2386" s="162" t="str">
        <f>CHOOSE(MONTH(H2386), "Janvier", "Fevrier", "Mars", "Avril", "Mai", "Juin", "Juillet", "Aout", "Septembre", "Octobre", "Novembre", "Decembre")</f>
        <v>Octobre</v>
      </c>
      <c r="H2386" s="153">
        <v>42654</v>
      </c>
      <c r="I2386" s="84" t="s">
        <v>1051</v>
      </c>
      <c r="J2386" s="162" t="s">
        <v>1052</v>
      </c>
      <c r="K2386" s="162" t="s">
        <v>1058</v>
      </c>
      <c r="L2386" s="72"/>
      <c r="M2386" s="80" t="str">
        <f>IFERROR(VLOOKUP(K2386,REFERENCES!R:S,2,FALSE),"")</f>
        <v>Nombre</v>
      </c>
      <c r="N2386" s="140">
        <v>300</v>
      </c>
      <c r="O2386" s="140"/>
      <c r="P2386" s="140"/>
      <c r="Q2386" s="140"/>
      <c r="R2386" s="79" t="s">
        <v>1875</v>
      </c>
      <c r="S2386" s="75">
        <v>300</v>
      </c>
      <c r="T2386" s="162" t="s">
        <v>1040</v>
      </c>
      <c r="U2386" s="162" t="s">
        <v>174</v>
      </c>
      <c r="V2386" s="162" t="s">
        <v>494</v>
      </c>
      <c r="W2386" s="164" t="s">
        <v>1730</v>
      </c>
      <c r="X2386" s="162"/>
      <c r="Y2386" s="167"/>
      <c r="Z2386" s="165"/>
      <c r="AA2386" s="162"/>
      <c r="AB2386" s="162" t="str">
        <f>UPPER(LEFT(A2386,3)&amp;YEAR(H2386)&amp;MONTH(H2386)&amp;DAY((H2386))&amp;LEFT(U2386,2)&amp;LEFT(V2386,2)&amp;LEFT(W2386,2))</f>
        <v>WOR20161011OUPO6È</v>
      </c>
      <c r="AC2386" s="162">
        <f>COUNTIF($AB$4:$AB$297,AB2386)</f>
        <v>0</v>
      </c>
      <c r="AD2386" s="162" t="str">
        <f>VLOOKUP(U2386,NIVEAUXADMIN!A:B,2,FALSE)</f>
        <v>HT01</v>
      </c>
      <c r="AE2386" s="162" t="str">
        <f>VLOOKUP(V2386,NIVEAUXADMIN!E:F,2,FALSE)</f>
        <v>HT01152</v>
      </c>
      <c r="AF2386" s="162" t="str">
        <f>VLOOKUP(W2386,NIVEAUXADMIN!I:J,2,FALSE)</f>
        <v>HT01152-01</v>
      </c>
      <c r="AG2386" s="162">
        <f>IF(SUMPRODUCT(($A$4:$A2386=A2386)*($V$4:$V2386=V2386))&gt;1,0,1)</f>
        <v>0</v>
      </c>
    </row>
    <row r="2387" spans="1:33" ht="15" customHeight="1">
      <c r="A2387" s="162" t="s">
        <v>1090</v>
      </c>
      <c r="B2387" s="162" t="s">
        <v>1090</v>
      </c>
      <c r="C2387" s="162" t="s">
        <v>26</v>
      </c>
      <c r="D2387" s="162"/>
      <c r="E2387" s="162"/>
      <c r="F2387" s="162" t="s">
        <v>16</v>
      </c>
      <c r="G2387" s="162" t="str">
        <f>CHOOSE(MONTH(H2387), "Janvier", "Fevrier", "Mars", "Avril", "Mai", "Juin", "Juillet", "Aout", "Septembre", "Octobre", "Novembre", "Decembre")</f>
        <v>Octobre</v>
      </c>
      <c r="H2387" s="153">
        <v>42654</v>
      </c>
      <c r="I2387" s="84" t="s">
        <v>1051</v>
      </c>
      <c r="J2387" s="162" t="s">
        <v>1052</v>
      </c>
      <c r="K2387" s="162" t="s">
        <v>1058</v>
      </c>
      <c r="L2387" s="72"/>
      <c r="M2387" s="80" t="str">
        <f>IFERROR(VLOOKUP(K2387,REFERENCES!R:S,2,FALSE),"")</f>
        <v>Nombre</v>
      </c>
      <c r="N2387" s="140">
        <v>437</v>
      </c>
      <c r="O2387" s="140"/>
      <c r="P2387" s="140"/>
      <c r="Q2387" s="140"/>
      <c r="R2387" s="79" t="s">
        <v>1875</v>
      </c>
      <c r="S2387" s="75">
        <v>437</v>
      </c>
      <c r="T2387" s="162" t="s">
        <v>1040</v>
      </c>
      <c r="U2387" s="162" t="s">
        <v>20</v>
      </c>
      <c r="V2387" s="162" t="s">
        <v>548</v>
      </c>
      <c r="W2387" s="164" t="s">
        <v>1416</v>
      </c>
      <c r="X2387" s="162"/>
      <c r="Y2387" s="167"/>
      <c r="Z2387" s="165"/>
      <c r="AA2387" s="162"/>
      <c r="AB2387" s="162" t="str">
        <f>UPPER(LEFT(A2387,3)&amp;YEAR(H2387)&amp;MONTH(H2387)&amp;DAY((H2387))&amp;LEFT(U2387,2)&amp;LEFT(V2387,2)&amp;LEFT(W2387,2))</f>
        <v>WOR20161011SUST2È</v>
      </c>
      <c r="AC2387" s="162">
        <f>COUNTIF($AB$4:$AB$297,AB2387)</f>
        <v>0</v>
      </c>
      <c r="AD2387" s="162" t="str">
        <f>VLOOKUP(U2387,NIVEAUXADMIN!A:B,2,FALSE)</f>
        <v>HT07</v>
      </c>
      <c r="AE2387" s="162" t="str">
        <f>VLOOKUP(V2387,NIVEAUXADMIN!E:F,2,FALSE)</f>
        <v>HT07732</v>
      </c>
      <c r="AF2387" s="162" t="str">
        <f>VLOOKUP(W2387,NIVEAUXADMIN!I:J,2,FALSE)</f>
        <v>HT07732-02</v>
      </c>
      <c r="AG2387" s="162">
        <f>IF(SUMPRODUCT(($A$4:$A2387=A2387)*($V$4:$V2387=V2387))&gt;1,0,1)</f>
        <v>0</v>
      </c>
    </row>
    <row r="2388" spans="1:33" ht="15" customHeight="1">
      <c r="A2388" s="162" t="s">
        <v>1090</v>
      </c>
      <c r="B2388" s="162" t="s">
        <v>1090</v>
      </c>
      <c r="C2388" s="162" t="s">
        <v>26</v>
      </c>
      <c r="D2388" s="162"/>
      <c r="E2388" s="162"/>
      <c r="F2388" s="162" t="s">
        <v>16</v>
      </c>
      <c r="G2388" s="162" t="str">
        <f>CHOOSE(MONTH(H2388), "Janvier", "Fevrier", "Mars", "Avril", "Mai", "Juin", "Juillet", "Aout", "Septembre", "Octobre", "Novembre", "Decembre")</f>
        <v>Octobre</v>
      </c>
      <c r="H2388" s="153">
        <v>42655</v>
      </c>
      <c r="I2388" s="84" t="s">
        <v>1049</v>
      </c>
      <c r="J2388" s="162" t="s">
        <v>1053</v>
      </c>
      <c r="K2388" s="162" t="s">
        <v>1048</v>
      </c>
      <c r="L2388" s="72"/>
      <c r="M2388" s="80" t="str">
        <f>IFERROR(VLOOKUP(K2388,REFERENCES!R:S,2,FALSE),"")</f>
        <v>Nombre</v>
      </c>
      <c r="N2388" s="140">
        <v>310</v>
      </c>
      <c r="O2388" s="140"/>
      <c r="P2388" s="140"/>
      <c r="Q2388" s="140"/>
      <c r="R2388" s="79" t="s">
        <v>1875</v>
      </c>
      <c r="S2388" s="75">
        <v>310</v>
      </c>
      <c r="T2388" s="162"/>
      <c r="U2388" s="162" t="s">
        <v>174</v>
      </c>
      <c r="V2388" s="162" t="s">
        <v>494</v>
      </c>
      <c r="W2388" s="164" t="s">
        <v>1794</v>
      </c>
      <c r="X2388" s="162"/>
      <c r="Y2388" s="167"/>
      <c r="Z2388" s="165"/>
      <c r="AA2388" s="162"/>
      <c r="AB2388" s="162" t="str">
        <f>UPPER(LEFT(A2388,3)&amp;YEAR(H2388)&amp;MONTH(H2388)&amp;DAY((H2388))&amp;LEFT(U2388,2)&amp;LEFT(V2388,2)&amp;LEFT(W2388,2))</f>
        <v>WOR20161012OUPO8È</v>
      </c>
      <c r="AC2388" s="162">
        <f>COUNTIF($AB$4:$AB$297,AB2388)</f>
        <v>0</v>
      </c>
      <c r="AD2388" s="162" t="str">
        <f>VLOOKUP(U2388,NIVEAUXADMIN!A:B,2,FALSE)</f>
        <v>HT01</v>
      </c>
      <c r="AE2388" s="162" t="str">
        <f>VLOOKUP(V2388,NIVEAUXADMIN!E:F,2,FALSE)</f>
        <v>HT01152</v>
      </c>
      <c r="AF2388" s="162" t="str">
        <f>VLOOKUP(W2388,NIVEAUXADMIN!I:J,2,FALSE)</f>
        <v>HT01152-03</v>
      </c>
      <c r="AG2388" s="162">
        <f>IF(SUMPRODUCT(($A$4:$A2388=A2388)*($V$4:$V2388=V2388))&gt;1,0,1)</f>
        <v>0</v>
      </c>
    </row>
    <row r="2389" spans="1:33" ht="15" customHeight="1">
      <c r="A2389" s="162" t="s">
        <v>1090</v>
      </c>
      <c r="B2389" s="162" t="s">
        <v>1090</v>
      </c>
      <c r="C2389" s="162" t="s">
        <v>26</v>
      </c>
      <c r="D2389" s="162"/>
      <c r="E2389" s="162"/>
      <c r="F2389" s="162" t="s">
        <v>16</v>
      </c>
      <c r="G2389" s="162" t="str">
        <f>CHOOSE(MONTH(H2389), "Janvier", "Fevrier", "Mars", "Avril", "Mai", "Juin", "Juillet", "Aout", "Septembre", "Octobre", "Novembre", "Decembre")</f>
        <v>Octobre</v>
      </c>
      <c r="H2389" s="153">
        <v>42655</v>
      </c>
      <c r="I2389" s="84" t="s">
        <v>1051</v>
      </c>
      <c r="J2389" s="162" t="s">
        <v>1052</v>
      </c>
      <c r="K2389" s="162" t="s">
        <v>1056</v>
      </c>
      <c r="L2389" s="72"/>
      <c r="M2389" s="80" t="str">
        <f>IFERROR(VLOOKUP(K2389,REFERENCES!R:S,2,FALSE),"")</f>
        <v>Nombre</v>
      </c>
      <c r="N2389" s="140">
        <v>310</v>
      </c>
      <c r="O2389" s="140"/>
      <c r="P2389" s="140"/>
      <c r="Q2389" s="140"/>
      <c r="R2389" s="79" t="s">
        <v>1875</v>
      </c>
      <c r="S2389" s="75">
        <v>310</v>
      </c>
      <c r="T2389" s="162" t="s">
        <v>1040</v>
      </c>
      <c r="U2389" s="162" t="s">
        <v>174</v>
      </c>
      <c r="V2389" s="162" t="s">
        <v>494</v>
      </c>
      <c r="W2389" s="164" t="s">
        <v>1794</v>
      </c>
      <c r="X2389" s="162"/>
      <c r="Y2389" s="167"/>
      <c r="Z2389" s="165"/>
      <c r="AA2389" s="162"/>
      <c r="AB2389" s="162" t="str">
        <f>UPPER(LEFT(A2389,3)&amp;YEAR(H2389)&amp;MONTH(H2389)&amp;DAY((H2389))&amp;LEFT(U2389,2)&amp;LEFT(V2389,2)&amp;LEFT(W2389,2))</f>
        <v>WOR20161012OUPO8È</v>
      </c>
      <c r="AC2389" s="162">
        <f>COUNTIF($AB$4:$AB$297,AB2389)</f>
        <v>0</v>
      </c>
      <c r="AD2389" s="162" t="str">
        <f>VLOOKUP(U2389,NIVEAUXADMIN!A:B,2,FALSE)</f>
        <v>HT01</v>
      </c>
      <c r="AE2389" s="162" t="str">
        <f>VLOOKUP(V2389,NIVEAUXADMIN!E:F,2,FALSE)</f>
        <v>HT01152</v>
      </c>
      <c r="AF2389" s="162" t="str">
        <f>VLOOKUP(W2389,NIVEAUXADMIN!I:J,2,FALSE)</f>
        <v>HT01152-03</v>
      </c>
      <c r="AG2389" s="162">
        <f>IF(SUMPRODUCT(($A$4:$A2389=A2389)*($V$4:$V2389=V2389))&gt;1,0,1)</f>
        <v>0</v>
      </c>
    </row>
    <row r="2390" spans="1:33" ht="15" customHeight="1">
      <c r="A2390" s="162" t="s">
        <v>1090</v>
      </c>
      <c r="B2390" s="162" t="s">
        <v>1090</v>
      </c>
      <c r="C2390" s="162" t="s">
        <v>26</v>
      </c>
      <c r="D2390" s="162"/>
      <c r="E2390" s="162"/>
      <c r="F2390" s="162" t="s">
        <v>16</v>
      </c>
      <c r="G2390" s="162" t="str">
        <f>CHOOSE(MONTH(H2390), "Janvier", "Fevrier", "Mars", "Avril", "Mai", "Juin", "Juillet", "Aout", "Septembre", "Octobre", "Novembre", "Decembre")</f>
        <v>Octobre</v>
      </c>
      <c r="H2390" s="153">
        <v>42655</v>
      </c>
      <c r="I2390" s="84" t="s">
        <v>1051</v>
      </c>
      <c r="J2390" s="162" t="s">
        <v>1052</v>
      </c>
      <c r="K2390" s="162" t="s">
        <v>1054</v>
      </c>
      <c r="L2390" s="72"/>
      <c r="M2390" s="80" t="str">
        <f>IFERROR(VLOOKUP(K2390,REFERENCES!R:S,2,FALSE),"")</f>
        <v>Nombre</v>
      </c>
      <c r="N2390" s="140">
        <v>310</v>
      </c>
      <c r="O2390" s="140"/>
      <c r="P2390" s="140"/>
      <c r="Q2390" s="140"/>
      <c r="R2390" s="79" t="s">
        <v>1875</v>
      </c>
      <c r="S2390" s="75">
        <v>310</v>
      </c>
      <c r="T2390" s="162" t="s">
        <v>1040</v>
      </c>
      <c r="U2390" s="162" t="s">
        <v>174</v>
      </c>
      <c r="V2390" s="162" t="s">
        <v>494</v>
      </c>
      <c r="W2390" s="164" t="s">
        <v>1794</v>
      </c>
      <c r="X2390" s="162"/>
      <c r="Y2390" s="167"/>
      <c r="Z2390" s="165"/>
      <c r="AA2390" s="162"/>
      <c r="AB2390" s="162" t="str">
        <f>UPPER(LEFT(A2390,3)&amp;YEAR(H2390)&amp;MONTH(H2390)&amp;DAY((H2390))&amp;LEFT(U2390,2)&amp;LEFT(V2390,2)&amp;LEFT(W2390,2))</f>
        <v>WOR20161012OUPO8È</v>
      </c>
      <c r="AC2390" s="162">
        <f>COUNTIF($AB$4:$AB$297,AB2390)</f>
        <v>0</v>
      </c>
      <c r="AD2390" s="162" t="str">
        <f>VLOOKUP(U2390,NIVEAUXADMIN!A:B,2,FALSE)</f>
        <v>HT01</v>
      </c>
      <c r="AE2390" s="162" t="str">
        <f>VLOOKUP(V2390,NIVEAUXADMIN!E:F,2,FALSE)</f>
        <v>HT01152</v>
      </c>
      <c r="AF2390" s="162" t="str">
        <f>VLOOKUP(W2390,NIVEAUXADMIN!I:J,2,FALSE)</f>
        <v>HT01152-03</v>
      </c>
      <c r="AG2390" s="162">
        <f>IF(SUMPRODUCT(($A$4:$A2390=A2390)*($V$4:$V2390=V2390))&gt;1,0,1)</f>
        <v>0</v>
      </c>
    </row>
    <row r="2391" spans="1:33" ht="15" customHeight="1">
      <c r="A2391" s="162" t="s">
        <v>1090</v>
      </c>
      <c r="B2391" s="162" t="s">
        <v>1090</v>
      </c>
      <c r="C2391" s="162" t="s">
        <v>26</v>
      </c>
      <c r="D2391" s="162"/>
      <c r="E2391" s="162"/>
      <c r="F2391" s="162" t="s">
        <v>16</v>
      </c>
      <c r="G2391" s="162" t="str">
        <f>CHOOSE(MONTH(H2391), "Janvier", "Fevrier", "Mars", "Avril", "Mai", "Juin", "Juillet", "Aout", "Septembre", "Octobre", "Novembre", "Decembre")</f>
        <v>Octobre</v>
      </c>
      <c r="H2391" s="153">
        <v>42656</v>
      </c>
      <c r="I2391" s="84" t="s">
        <v>1049</v>
      </c>
      <c r="J2391" s="162" t="s">
        <v>1053</v>
      </c>
      <c r="K2391" s="162" t="s">
        <v>1048</v>
      </c>
      <c r="L2391" s="72"/>
      <c r="M2391" s="80" t="str">
        <f>IFERROR(VLOOKUP(K2391,REFERENCES!R:S,2,FALSE),"")</f>
        <v>Nombre</v>
      </c>
      <c r="N2391" s="140">
        <v>297</v>
      </c>
      <c r="O2391" s="140"/>
      <c r="P2391" s="140"/>
      <c r="Q2391" s="140"/>
      <c r="R2391" s="79" t="s">
        <v>1875</v>
      </c>
      <c r="S2391" s="75">
        <v>297</v>
      </c>
      <c r="T2391" s="162"/>
      <c r="U2391" s="162" t="s">
        <v>153</v>
      </c>
      <c r="V2391" s="162" t="s">
        <v>299</v>
      </c>
      <c r="W2391" s="164" t="s">
        <v>1389</v>
      </c>
      <c r="X2391" s="162"/>
      <c r="Y2391" s="167"/>
      <c r="Z2391" s="165"/>
      <c r="AA2391" s="162"/>
      <c r="AB2391" s="162" t="str">
        <f>UPPER(LEFT(A2391,3)&amp;YEAR(H2391)&amp;MONTH(H2391)&amp;DAY((H2391))&amp;LEFT(U2391,2)&amp;LEFT(V2391,2)&amp;LEFT(W2391,2))</f>
        <v>WOR20161013NIPA1È</v>
      </c>
      <c r="AC2391" s="162">
        <f>COUNTIF($AB$4:$AB$297,AB2391)</f>
        <v>0</v>
      </c>
      <c r="AD2391" s="162" t="str">
        <f>VLOOKUP(U2391,NIVEAUXADMIN!A:B,2,FALSE)</f>
        <v>HT10</v>
      </c>
      <c r="AE2391" s="162" t="str">
        <f>VLOOKUP(V2391,NIVEAUXADMIN!E:F,2,FALSE)</f>
        <v>HT101014</v>
      </c>
      <c r="AF2391" s="162" t="str">
        <f>VLOOKUP(W2391,NIVEAUXADMIN!I:J,2,FALSE)</f>
        <v>HT101014-01</v>
      </c>
      <c r="AG2391" s="162">
        <f>IF(SUMPRODUCT(($A$4:$A2391=A2391)*($V$4:$V2391=V2391))&gt;1,0,1)</f>
        <v>1</v>
      </c>
    </row>
    <row r="2392" spans="1:33" ht="15" customHeight="1">
      <c r="A2392" s="162" t="s">
        <v>1090</v>
      </c>
      <c r="B2392" s="162" t="s">
        <v>1090</v>
      </c>
      <c r="C2392" s="162" t="s">
        <v>26</v>
      </c>
      <c r="D2392" s="162"/>
      <c r="E2392" s="162"/>
      <c r="F2392" s="162" t="s">
        <v>16</v>
      </c>
      <c r="G2392" s="162" t="str">
        <f>CHOOSE(MONTH(H2392), "Janvier", "Fevrier", "Mars", "Avril", "Mai", "Juin", "Juillet", "Aout", "Septembre", "Octobre", "Novembre", "Decembre")</f>
        <v>Octobre</v>
      </c>
      <c r="H2392" s="153">
        <v>42656</v>
      </c>
      <c r="I2392" s="84" t="s">
        <v>1049</v>
      </c>
      <c r="J2392" s="162" t="s">
        <v>1053</v>
      </c>
      <c r="K2392" s="162" t="s">
        <v>1048</v>
      </c>
      <c r="L2392" s="72"/>
      <c r="M2392" s="80" t="str">
        <f>IFERROR(VLOOKUP(K2392,REFERENCES!R:S,2,FALSE),"")</f>
        <v>Nombre</v>
      </c>
      <c r="N2392" s="140">
        <v>165</v>
      </c>
      <c r="O2392" s="140"/>
      <c r="P2392" s="140"/>
      <c r="Q2392" s="140"/>
      <c r="R2392" s="79" t="s">
        <v>1875</v>
      </c>
      <c r="S2392" s="75">
        <v>165</v>
      </c>
      <c r="T2392" s="162"/>
      <c r="U2392" s="162" t="s">
        <v>174</v>
      </c>
      <c r="V2392" s="162" t="s">
        <v>200</v>
      </c>
      <c r="W2392" s="164" t="s">
        <v>1566</v>
      </c>
      <c r="X2392" s="162"/>
      <c r="Y2392" s="167"/>
      <c r="Z2392" s="165"/>
      <c r="AA2392" s="162"/>
      <c r="AB2392" s="162" t="str">
        <f>UPPER(LEFT(A2392,3)&amp;YEAR(H2392)&amp;MONTH(H2392)&amp;DAY((H2392))&amp;LEFT(U2392,2)&amp;LEFT(V2392,2)&amp;LEFT(W2392,2))</f>
        <v>WOR20161013OUAN3È</v>
      </c>
      <c r="AC2392" s="162">
        <f>COUNTIF($AB$4:$AB$297,AB2392)</f>
        <v>0</v>
      </c>
      <c r="AD2392" s="162" t="str">
        <f>VLOOKUP(U2392,NIVEAUXADMIN!A:B,2,FALSE)</f>
        <v>HT01</v>
      </c>
      <c r="AE2392" s="162" t="str">
        <f>VLOOKUP(V2392,NIVEAUXADMIN!E:F,2,FALSE)</f>
        <v>HT01151</v>
      </c>
      <c r="AF2392" s="162" t="str">
        <f>VLOOKUP(W2392,NIVEAUXADMIN!I:J,2,FALSE)</f>
        <v>HT01151-03</v>
      </c>
      <c r="AG2392" s="162">
        <f>IF(SUMPRODUCT(($A$4:$A2392=A2392)*($V$4:$V2392=V2392))&gt;1,0,1)</f>
        <v>0</v>
      </c>
    </row>
    <row r="2393" spans="1:33" ht="15" customHeight="1">
      <c r="A2393" s="162" t="s">
        <v>1090</v>
      </c>
      <c r="B2393" s="162" t="s">
        <v>1090</v>
      </c>
      <c r="C2393" s="162" t="s">
        <v>26</v>
      </c>
      <c r="D2393" s="162"/>
      <c r="E2393" s="162"/>
      <c r="F2393" s="162" t="s">
        <v>16</v>
      </c>
      <c r="G2393" s="162" t="str">
        <f>CHOOSE(MONTH(H2393), "Janvier", "Fevrier", "Mars", "Avril", "Mai", "Juin", "Juillet", "Aout", "Septembre", "Octobre", "Novembre", "Decembre")</f>
        <v>Octobre</v>
      </c>
      <c r="H2393" s="153">
        <v>42656</v>
      </c>
      <c r="I2393" s="84" t="s">
        <v>1049</v>
      </c>
      <c r="J2393" s="162" t="s">
        <v>1053</v>
      </c>
      <c r="K2393" s="162" t="s">
        <v>1048</v>
      </c>
      <c r="L2393" s="72"/>
      <c r="M2393" s="80" t="str">
        <f>IFERROR(VLOOKUP(K2393,REFERENCES!R:S,2,FALSE),"")</f>
        <v>Nombre</v>
      </c>
      <c r="N2393" s="140">
        <v>166</v>
      </c>
      <c r="O2393" s="140"/>
      <c r="P2393" s="140"/>
      <c r="Q2393" s="140"/>
      <c r="R2393" s="79" t="s">
        <v>1875</v>
      </c>
      <c r="S2393" s="75">
        <v>166</v>
      </c>
      <c r="T2393" s="162"/>
      <c r="U2393" s="162" t="s">
        <v>174</v>
      </c>
      <c r="V2393" s="162" t="s">
        <v>200</v>
      </c>
      <c r="W2393" s="164" t="s">
        <v>1501</v>
      </c>
      <c r="X2393" s="162"/>
      <c r="Y2393" s="167"/>
      <c r="Z2393" s="165"/>
      <c r="AA2393" s="162"/>
      <c r="AB2393" s="162" t="str">
        <f>UPPER(LEFT(A2393,3)&amp;YEAR(H2393)&amp;MONTH(H2393)&amp;DAY((H2393))&amp;LEFT(U2393,2)&amp;LEFT(V2393,2)&amp;LEFT(W2393,2))</f>
        <v>WOR20161013OUAN2È</v>
      </c>
      <c r="AC2393" s="162">
        <f>COUNTIF($AB$4:$AB$297,AB2393)</f>
        <v>0</v>
      </c>
      <c r="AD2393" s="162" t="str">
        <f>VLOOKUP(U2393,NIVEAUXADMIN!A:B,2,FALSE)</f>
        <v>HT01</v>
      </c>
      <c r="AE2393" s="162" t="str">
        <f>VLOOKUP(V2393,NIVEAUXADMIN!E:F,2,FALSE)</f>
        <v>HT01151</v>
      </c>
      <c r="AF2393" s="162" t="str">
        <f>VLOOKUP(W2393,NIVEAUXADMIN!I:J,2,FALSE)</f>
        <v>HT01151-02</v>
      </c>
      <c r="AG2393" s="162">
        <f>IF(SUMPRODUCT(($A$4:$A2393=A2393)*($V$4:$V2393=V2393))&gt;1,0,1)</f>
        <v>0</v>
      </c>
    </row>
    <row r="2394" spans="1:33" ht="15" customHeight="1">
      <c r="A2394" s="162" t="s">
        <v>1090</v>
      </c>
      <c r="B2394" s="162" t="s">
        <v>1090</v>
      </c>
      <c r="C2394" s="162" t="s">
        <v>26</v>
      </c>
      <c r="D2394" s="162"/>
      <c r="E2394" s="162"/>
      <c r="F2394" s="162" t="s">
        <v>16</v>
      </c>
      <c r="G2394" s="162" t="str">
        <f>CHOOSE(MONTH(H2394), "Janvier", "Fevrier", "Mars", "Avril", "Mai", "Juin", "Juillet", "Aout", "Septembre", "Octobre", "Novembre", "Decembre")</f>
        <v>Octobre</v>
      </c>
      <c r="H2394" s="153">
        <v>42656</v>
      </c>
      <c r="I2394" s="84" t="s">
        <v>1049</v>
      </c>
      <c r="J2394" s="162" t="s">
        <v>1053</v>
      </c>
      <c r="K2394" s="162" t="s">
        <v>1048</v>
      </c>
      <c r="L2394" s="72"/>
      <c r="M2394" s="80" t="str">
        <f>IFERROR(VLOOKUP(K2394,REFERENCES!R:S,2,FALSE),"")</f>
        <v>Nombre</v>
      </c>
      <c r="N2394" s="140">
        <v>250</v>
      </c>
      <c r="O2394" s="140"/>
      <c r="P2394" s="140"/>
      <c r="Q2394" s="140"/>
      <c r="R2394" s="79" t="s">
        <v>1875</v>
      </c>
      <c r="S2394" s="75">
        <v>250</v>
      </c>
      <c r="T2394" s="162"/>
      <c r="U2394" s="162" t="s">
        <v>174</v>
      </c>
      <c r="V2394" s="162" t="s">
        <v>482</v>
      </c>
      <c r="W2394" s="164" t="s">
        <v>1603</v>
      </c>
      <c r="X2394" s="162"/>
      <c r="Y2394" s="167"/>
      <c r="Z2394" s="165"/>
      <c r="AA2394" s="162"/>
      <c r="AB2394" s="162" t="str">
        <f>UPPER(LEFT(A2394,3)&amp;YEAR(H2394)&amp;MONTH(H2394)&amp;DAY((H2394))&amp;LEFT(U2394,2)&amp;LEFT(V2394,2)&amp;LEFT(W2394,2))</f>
        <v>WOR20161013OUKE3È</v>
      </c>
      <c r="AC2394" s="162">
        <f>COUNTIF($AB$4:$AB$297,AB2394)</f>
        <v>0</v>
      </c>
      <c r="AD2394" s="162" t="str">
        <f>VLOOKUP(U2394,NIVEAUXADMIN!A:B,2,FALSE)</f>
        <v>HT01</v>
      </c>
      <c r="AE2394" s="162" t="str">
        <f>VLOOKUP(V2394,NIVEAUXADMIN!E:F,2,FALSE)</f>
        <v>HT01115</v>
      </c>
      <c r="AF2394" s="162" t="str">
        <f>VLOOKUP(W2394,NIVEAUXADMIN!I:J,2,FALSE)</f>
        <v>HT01115-03</v>
      </c>
      <c r="AG2394" s="162">
        <f>IF(SUMPRODUCT(($A$4:$A2394=A2394)*($V$4:$V2394=V2394))&gt;1,0,1)</f>
        <v>0</v>
      </c>
    </row>
    <row r="2395" spans="1:33" ht="15" customHeight="1">
      <c r="A2395" s="162" t="s">
        <v>1090</v>
      </c>
      <c r="B2395" s="162" t="s">
        <v>1090</v>
      </c>
      <c r="C2395" s="162" t="s">
        <v>26</v>
      </c>
      <c r="D2395" s="162"/>
      <c r="E2395" s="162"/>
      <c r="F2395" s="162" t="s">
        <v>16</v>
      </c>
      <c r="G2395" s="162" t="str">
        <f>CHOOSE(MONTH(H2395), "Janvier", "Fevrier", "Mars", "Avril", "Mai", "Juin", "Juillet", "Aout", "Septembre", "Octobre", "Novembre", "Decembre")</f>
        <v>Octobre</v>
      </c>
      <c r="H2395" s="153">
        <v>42656</v>
      </c>
      <c r="I2395" s="84" t="s">
        <v>1051</v>
      </c>
      <c r="J2395" s="162" t="s">
        <v>1052</v>
      </c>
      <c r="K2395" s="162" t="s">
        <v>1056</v>
      </c>
      <c r="L2395" s="72"/>
      <c r="M2395" s="80" t="str">
        <f>IFERROR(VLOOKUP(K2395,REFERENCES!R:S,2,FALSE),"")</f>
        <v>Nombre</v>
      </c>
      <c r="N2395" s="140">
        <v>297</v>
      </c>
      <c r="O2395" s="140"/>
      <c r="P2395" s="140"/>
      <c r="Q2395" s="140"/>
      <c r="R2395" s="79" t="s">
        <v>1875</v>
      </c>
      <c r="S2395" s="75">
        <v>297</v>
      </c>
      <c r="T2395" s="162" t="s">
        <v>1040</v>
      </c>
      <c r="U2395" s="162" t="s">
        <v>153</v>
      </c>
      <c r="V2395" s="162" t="s">
        <v>299</v>
      </c>
      <c r="W2395" s="164" t="s">
        <v>1389</v>
      </c>
      <c r="X2395" s="162"/>
      <c r="Y2395" s="167"/>
      <c r="Z2395" s="165"/>
      <c r="AA2395" s="162"/>
      <c r="AB2395" s="162" t="str">
        <f>UPPER(LEFT(A2395,3)&amp;YEAR(H2395)&amp;MONTH(H2395)&amp;DAY((H2395))&amp;LEFT(U2395,2)&amp;LEFT(V2395,2)&amp;LEFT(W2395,2))</f>
        <v>WOR20161013NIPA1È</v>
      </c>
      <c r="AC2395" s="162">
        <f>COUNTIF($AB$4:$AB$297,AB2395)</f>
        <v>0</v>
      </c>
      <c r="AD2395" s="162" t="str">
        <f>VLOOKUP(U2395,NIVEAUXADMIN!A:B,2,FALSE)</f>
        <v>HT10</v>
      </c>
      <c r="AE2395" s="162" t="str">
        <f>VLOOKUP(V2395,NIVEAUXADMIN!E:F,2,FALSE)</f>
        <v>HT101014</v>
      </c>
      <c r="AF2395" s="162" t="str">
        <f>VLOOKUP(W2395,NIVEAUXADMIN!I:J,2,FALSE)</f>
        <v>HT101014-01</v>
      </c>
      <c r="AG2395" s="162">
        <f>IF(SUMPRODUCT(($A$4:$A2395=A2395)*($V$4:$V2395=V2395))&gt;1,0,1)</f>
        <v>0</v>
      </c>
    </row>
    <row r="2396" spans="1:33" ht="15" customHeight="1">
      <c r="A2396" s="162" t="s">
        <v>1090</v>
      </c>
      <c r="B2396" s="162" t="s">
        <v>1090</v>
      </c>
      <c r="C2396" s="162" t="s">
        <v>26</v>
      </c>
      <c r="D2396" s="162"/>
      <c r="E2396" s="162"/>
      <c r="F2396" s="162" t="s">
        <v>16</v>
      </c>
      <c r="G2396" s="162" t="str">
        <f>CHOOSE(MONTH(H2396), "Janvier", "Fevrier", "Mars", "Avril", "Mai", "Juin", "Juillet", "Aout", "Septembre", "Octobre", "Novembre", "Decembre")</f>
        <v>Octobre</v>
      </c>
      <c r="H2396" s="153">
        <v>42656</v>
      </c>
      <c r="I2396" s="84" t="s">
        <v>1051</v>
      </c>
      <c r="J2396" s="162" t="s">
        <v>1052</v>
      </c>
      <c r="K2396" s="162" t="s">
        <v>1056</v>
      </c>
      <c r="L2396" s="72"/>
      <c r="M2396" s="80" t="str">
        <f>IFERROR(VLOOKUP(K2396,REFERENCES!R:S,2,FALSE),"")</f>
        <v>Nombre</v>
      </c>
      <c r="N2396" s="140">
        <v>165</v>
      </c>
      <c r="O2396" s="140"/>
      <c r="P2396" s="140"/>
      <c r="Q2396" s="140"/>
      <c r="R2396" s="79" t="s">
        <v>1875</v>
      </c>
      <c r="S2396" s="75">
        <v>165</v>
      </c>
      <c r="T2396" s="162" t="s">
        <v>1040</v>
      </c>
      <c r="U2396" s="162" t="s">
        <v>174</v>
      </c>
      <c r="V2396" s="162" t="s">
        <v>200</v>
      </c>
      <c r="W2396" s="164" t="s">
        <v>1566</v>
      </c>
      <c r="X2396" s="162"/>
      <c r="Y2396" s="167"/>
      <c r="Z2396" s="165"/>
      <c r="AA2396" s="162"/>
      <c r="AB2396" s="162" t="str">
        <f>UPPER(LEFT(A2396,3)&amp;YEAR(H2396)&amp;MONTH(H2396)&amp;DAY((H2396))&amp;LEFT(U2396,2)&amp;LEFT(V2396,2)&amp;LEFT(W2396,2))</f>
        <v>WOR20161013OUAN3È</v>
      </c>
      <c r="AC2396" s="162">
        <f>COUNTIF($AB$4:$AB$297,AB2396)</f>
        <v>0</v>
      </c>
      <c r="AD2396" s="162" t="str">
        <f>VLOOKUP(U2396,NIVEAUXADMIN!A:B,2,FALSE)</f>
        <v>HT01</v>
      </c>
      <c r="AE2396" s="162" t="str">
        <f>VLOOKUP(V2396,NIVEAUXADMIN!E:F,2,FALSE)</f>
        <v>HT01151</v>
      </c>
      <c r="AF2396" s="162" t="str">
        <f>VLOOKUP(W2396,NIVEAUXADMIN!I:J,2,FALSE)</f>
        <v>HT01151-03</v>
      </c>
      <c r="AG2396" s="162">
        <f>IF(SUMPRODUCT(($A$4:$A2396=A2396)*($V$4:$V2396=V2396))&gt;1,0,1)</f>
        <v>0</v>
      </c>
    </row>
    <row r="2397" spans="1:33" ht="15" customHeight="1">
      <c r="A2397" s="162" t="s">
        <v>1090</v>
      </c>
      <c r="B2397" s="162" t="s">
        <v>1090</v>
      </c>
      <c r="C2397" s="162" t="s">
        <v>26</v>
      </c>
      <c r="D2397" s="162"/>
      <c r="E2397" s="162"/>
      <c r="F2397" s="162" t="s">
        <v>16</v>
      </c>
      <c r="G2397" s="162" t="str">
        <f>CHOOSE(MONTH(H2397), "Janvier", "Fevrier", "Mars", "Avril", "Mai", "Juin", "Juillet", "Aout", "Septembre", "Octobre", "Novembre", "Decembre")</f>
        <v>Octobre</v>
      </c>
      <c r="H2397" s="153">
        <v>42656</v>
      </c>
      <c r="I2397" s="84" t="s">
        <v>1051</v>
      </c>
      <c r="J2397" s="162" t="s">
        <v>1052</v>
      </c>
      <c r="K2397" s="162" t="s">
        <v>1056</v>
      </c>
      <c r="L2397" s="72"/>
      <c r="M2397" s="80" t="str">
        <f>IFERROR(VLOOKUP(K2397,REFERENCES!R:S,2,FALSE),"")</f>
        <v>Nombre</v>
      </c>
      <c r="N2397" s="140">
        <v>166</v>
      </c>
      <c r="O2397" s="140"/>
      <c r="P2397" s="140"/>
      <c r="Q2397" s="140"/>
      <c r="R2397" s="79" t="s">
        <v>1875</v>
      </c>
      <c r="S2397" s="75">
        <v>166</v>
      </c>
      <c r="T2397" s="162" t="s">
        <v>1040</v>
      </c>
      <c r="U2397" s="162" t="s">
        <v>174</v>
      </c>
      <c r="V2397" s="162" t="s">
        <v>200</v>
      </c>
      <c r="W2397" s="164" t="s">
        <v>1501</v>
      </c>
      <c r="X2397" s="162"/>
      <c r="Y2397" s="167"/>
      <c r="Z2397" s="165"/>
      <c r="AA2397" s="162"/>
      <c r="AB2397" s="162" t="str">
        <f>UPPER(LEFT(A2397,3)&amp;YEAR(H2397)&amp;MONTH(H2397)&amp;DAY((H2397))&amp;LEFT(U2397,2)&amp;LEFT(V2397,2)&amp;LEFT(W2397,2))</f>
        <v>WOR20161013OUAN2È</v>
      </c>
      <c r="AC2397" s="162">
        <f>COUNTIF($AB$4:$AB$297,AB2397)</f>
        <v>0</v>
      </c>
      <c r="AD2397" s="162" t="str">
        <f>VLOOKUP(U2397,NIVEAUXADMIN!A:B,2,FALSE)</f>
        <v>HT01</v>
      </c>
      <c r="AE2397" s="162" t="str">
        <f>VLOOKUP(V2397,NIVEAUXADMIN!E:F,2,FALSE)</f>
        <v>HT01151</v>
      </c>
      <c r="AF2397" s="162" t="str">
        <f>VLOOKUP(W2397,NIVEAUXADMIN!I:J,2,FALSE)</f>
        <v>HT01151-02</v>
      </c>
      <c r="AG2397" s="162">
        <f>IF(SUMPRODUCT(($A$4:$A2397=A2397)*($V$4:$V2397=V2397))&gt;1,0,1)</f>
        <v>0</v>
      </c>
    </row>
    <row r="2398" spans="1:33" ht="15" customHeight="1">
      <c r="A2398" s="162" t="s">
        <v>1090</v>
      </c>
      <c r="B2398" s="162" t="s">
        <v>1090</v>
      </c>
      <c r="C2398" s="162" t="s">
        <v>26</v>
      </c>
      <c r="D2398" s="162"/>
      <c r="E2398" s="162"/>
      <c r="F2398" s="162" t="s">
        <v>16</v>
      </c>
      <c r="G2398" s="162" t="str">
        <f>CHOOSE(MONTH(H2398), "Janvier", "Fevrier", "Mars", "Avril", "Mai", "Juin", "Juillet", "Aout", "Septembre", "Octobre", "Novembre", "Decembre")</f>
        <v>Octobre</v>
      </c>
      <c r="H2398" s="153">
        <v>42656</v>
      </c>
      <c r="I2398" s="84" t="s">
        <v>1051</v>
      </c>
      <c r="J2398" s="162" t="s">
        <v>1052</v>
      </c>
      <c r="K2398" s="162" t="s">
        <v>1056</v>
      </c>
      <c r="L2398" s="72"/>
      <c r="M2398" s="80" t="str">
        <f>IFERROR(VLOOKUP(K2398,REFERENCES!R:S,2,FALSE),"")</f>
        <v>Nombre</v>
      </c>
      <c r="N2398" s="140">
        <v>250</v>
      </c>
      <c r="O2398" s="140"/>
      <c r="P2398" s="140"/>
      <c r="Q2398" s="140"/>
      <c r="R2398" s="79" t="s">
        <v>1875</v>
      </c>
      <c r="S2398" s="75">
        <v>250</v>
      </c>
      <c r="T2398" s="162" t="s">
        <v>1040</v>
      </c>
      <c r="U2398" s="162" t="s">
        <v>174</v>
      </c>
      <c r="V2398" s="162" t="s">
        <v>482</v>
      </c>
      <c r="W2398" s="164" t="s">
        <v>1603</v>
      </c>
      <c r="X2398" s="162"/>
      <c r="Y2398" s="167"/>
      <c r="Z2398" s="165"/>
      <c r="AA2398" s="162"/>
      <c r="AB2398" s="162" t="str">
        <f>UPPER(LEFT(A2398,3)&amp;YEAR(H2398)&amp;MONTH(H2398)&amp;DAY((H2398))&amp;LEFT(U2398,2)&amp;LEFT(V2398,2)&amp;LEFT(W2398,2))</f>
        <v>WOR20161013OUKE3È</v>
      </c>
      <c r="AC2398" s="162">
        <f>COUNTIF($AB$4:$AB$297,AB2398)</f>
        <v>0</v>
      </c>
      <c r="AD2398" s="162" t="str">
        <f>VLOOKUP(U2398,NIVEAUXADMIN!A:B,2,FALSE)</f>
        <v>HT01</v>
      </c>
      <c r="AE2398" s="162" t="str">
        <f>VLOOKUP(V2398,NIVEAUXADMIN!E:F,2,FALSE)</f>
        <v>HT01115</v>
      </c>
      <c r="AF2398" s="162" t="str">
        <f>VLOOKUP(W2398,NIVEAUXADMIN!I:J,2,FALSE)</f>
        <v>HT01115-03</v>
      </c>
      <c r="AG2398" s="162">
        <f>IF(SUMPRODUCT(($A$4:$A2398=A2398)*($V$4:$V2398=V2398))&gt;1,0,1)</f>
        <v>0</v>
      </c>
    </row>
    <row r="2399" spans="1:33" ht="15" customHeight="1">
      <c r="A2399" s="162" t="s">
        <v>1090</v>
      </c>
      <c r="B2399" s="162" t="s">
        <v>1090</v>
      </c>
      <c r="C2399" s="162" t="s">
        <v>26</v>
      </c>
      <c r="D2399" s="162"/>
      <c r="E2399" s="162"/>
      <c r="F2399" s="162" t="s">
        <v>16</v>
      </c>
      <c r="G2399" s="162" t="str">
        <f>CHOOSE(MONTH(H2399), "Janvier", "Fevrier", "Mars", "Avril", "Mai", "Juin", "Juillet", "Aout", "Septembre", "Octobre", "Novembre", "Decembre")</f>
        <v>Octobre</v>
      </c>
      <c r="H2399" s="153">
        <v>42656</v>
      </c>
      <c r="I2399" s="84" t="s">
        <v>1051</v>
      </c>
      <c r="J2399" s="162" t="s">
        <v>1052</v>
      </c>
      <c r="K2399" s="162" t="s">
        <v>1054</v>
      </c>
      <c r="L2399" s="72"/>
      <c r="M2399" s="80" t="str">
        <f>IFERROR(VLOOKUP(K2399,REFERENCES!R:S,2,FALSE),"")</f>
        <v>Nombre</v>
      </c>
      <c r="N2399" s="140">
        <v>297</v>
      </c>
      <c r="O2399" s="140"/>
      <c r="P2399" s="140"/>
      <c r="Q2399" s="140"/>
      <c r="R2399" s="79" t="s">
        <v>1875</v>
      </c>
      <c r="S2399" s="75">
        <v>297</v>
      </c>
      <c r="T2399" s="162" t="s">
        <v>1040</v>
      </c>
      <c r="U2399" s="162" t="s">
        <v>153</v>
      </c>
      <c r="V2399" s="162" t="s">
        <v>299</v>
      </c>
      <c r="W2399" s="164" t="s">
        <v>1389</v>
      </c>
      <c r="X2399" s="162"/>
      <c r="Y2399" s="167"/>
      <c r="Z2399" s="165"/>
      <c r="AA2399" s="162"/>
      <c r="AB2399" s="162" t="str">
        <f>UPPER(LEFT(A2399,3)&amp;YEAR(H2399)&amp;MONTH(H2399)&amp;DAY((H2399))&amp;LEFT(U2399,2)&amp;LEFT(V2399,2)&amp;LEFT(W2399,2))</f>
        <v>WOR20161013NIPA1È</v>
      </c>
      <c r="AC2399" s="162">
        <f>COUNTIF($AB$4:$AB$297,AB2399)</f>
        <v>0</v>
      </c>
      <c r="AD2399" s="162" t="str">
        <f>VLOOKUP(U2399,NIVEAUXADMIN!A:B,2,FALSE)</f>
        <v>HT10</v>
      </c>
      <c r="AE2399" s="162" t="str">
        <f>VLOOKUP(V2399,NIVEAUXADMIN!E:F,2,FALSE)</f>
        <v>HT101014</v>
      </c>
      <c r="AF2399" s="162" t="str">
        <f>VLOOKUP(W2399,NIVEAUXADMIN!I:J,2,FALSE)</f>
        <v>HT101014-01</v>
      </c>
      <c r="AG2399" s="162">
        <f>IF(SUMPRODUCT(($A$4:$A2399=A2399)*($V$4:$V2399=V2399))&gt;1,0,1)</f>
        <v>0</v>
      </c>
    </row>
    <row r="2400" spans="1:33" ht="15" customHeight="1">
      <c r="A2400" s="162" t="s">
        <v>1090</v>
      </c>
      <c r="B2400" s="162" t="s">
        <v>1090</v>
      </c>
      <c r="C2400" s="162" t="s">
        <v>26</v>
      </c>
      <c r="D2400" s="162"/>
      <c r="E2400" s="162"/>
      <c r="F2400" s="162" t="s">
        <v>16</v>
      </c>
      <c r="G2400" s="162" t="str">
        <f>CHOOSE(MONTH(H2400), "Janvier", "Fevrier", "Mars", "Avril", "Mai", "Juin", "Juillet", "Aout", "Septembre", "Octobre", "Novembre", "Decembre")</f>
        <v>Octobre</v>
      </c>
      <c r="H2400" s="153">
        <v>42656</v>
      </c>
      <c r="I2400" s="84" t="s">
        <v>1051</v>
      </c>
      <c r="J2400" s="162" t="s">
        <v>1052</v>
      </c>
      <c r="K2400" s="162" t="s">
        <v>1054</v>
      </c>
      <c r="L2400" s="72"/>
      <c r="M2400" s="80" t="str">
        <f>IFERROR(VLOOKUP(K2400,REFERENCES!R:S,2,FALSE),"")</f>
        <v>Nombre</v>
      </c>
      <c r="N2400" s="140">
        <v>165</v>
      </c>
      <c r="O2400" s="140"/>
      <c r="P2400" s="140"/>
      <c r="Q2400" s="140"/>
      <c r="R2400" s="79" t="s">
        <v>1875</v>
      </c>
      <c r="S2400" s="75">
        <v>165</v>
      </c>
      <c r="T2400" s="162" t="s">
        <v>1040</v>
      </c>
      <c r="U2400" s="162" t="s">
        <v>174</v>
      </c>
      <c r="V2400" s="162" t="s">
        <v>200</v>
      </c>
      <c r="W2400" s="164" t="s">
        <v>1566</v>
      </c>
      <c r="X2400" s="162"/>
      <c r="Y2400" s="167"/>
      <c r="Z2400" s="165"/>
      <c r="AA2400" s="162"/>
      <c r="AB2400" s="162" t="str">
        <f>UPPER(LEFT(A2400,3)&amp;YEAR(H2400)&amp;MONTH(H2400)&amp;DAY((H2400))&amp;LEFT(U2400,2)&amp;LEFT(V2400,2)&amp;LEFT(W2400,2))</f>
        <v>WOR20161013OUAN3È</v>
      </c>
      <c r="AC2400" s="162">
        <f>COUNTIF($AB$4:$AB$297,AB2400)</f>
        <v>0</v>
      </c>
      <c r="AD2400" s="162" t="str">
        <f>VLOOKUP(U2400,NIVEAUXADMIN!A:B,2,FALSE)</f>
        <v>HT01</v>
      </c>
      <c r="AE2400" s="162" t="str">
        <f>VLOOKUP(V2400,NIVEAUXADMIN!E:F,2,FALSE)</f>
        <v>HT01151</v>
      </c>
      <c r="AF2400" s="162" t="str">
        <f>VLOOKUP(W2400,NIVEAUXADMIN!I:J,2,FALSE)</f>
        <v>HT01151-03</v>
      </c>
      <c r="AG2400" s="162">
        <f>IF(SUMPRODUCT(($A$4:$A2400=A2400)*($V$4:$V2400=V2400))&gt;1,0,1)</f>
        <v>0</v>
      </c>
    </row>
    <row r="2401" spans="1:33" ht="15" customHeight="1">
      <c r="A2401" s="162" t="s">
        <v>1090</v>
      </c>
      <c r="B2401" s="162" t="s">
        <v>1090</v>
      </c>
      <c r="C2401" s="162" t="s">
        <v>26</v>
      </c>
      <c r="D2401" s="162"/>
      <c r="E2401" s="162"/>
      <c r="F2401" s="162" t="s">
        <v>16</v>
      </c>
      <c r="G2401" s="162" t="str">
        <f>CHOOSE(MONTH(H2401), "Janvier", "Fevrier", "Mars", "Avril", "Mai", "Juin", "Juillet", "Aout", "Septembre", "Octobre", "Novembre", "Decembre")</f>
        <v>Octobre</v>
      </c>
      <c r="H2401" s="153">
        <v>42656</v>
      </c>
      <c r="I2401" s="84" t="s">
        <v>1051</v>
      </c>
      <c r="J2401" s="162" t="s">
        <v>1052</v>
      </c>
      <c r="K2401" s="162" t="s">
        <v>1054</v>
      </c>
      <c r="L2401" s="72"/>
      <c r="M2401" s="80" t="str">
        <f>IFERROR(VLOOKUP(K2401,REFERENCES!R:S,2,FALSE),"")</f>
        <v>Nombre</v>
      </c>
      <c r="N2401" s="140">
        <v>166</v>
      </c>
      <c r="O2401" s="140"/>
      <c r="P2401" s="140"/>
      <c r="Q2401" s="140"/>
      <c r="R2401" s="79" t="s">
        <v>1875</v>
      </c>
      <c r="S2401" s="75">
        <v>166</v>
      </c>
      <c r="T2401" s="162" t="s">
        <v>1040</v>
      </c>
      <c r="U2401" s="162" t="s">
        <v>174</v>
      </c>
      <c r="V2401" s="162" t="s">
        <v>200</v>
      </c>
      <c r="W2401" s="164" t="s">
        <v>1501</v>
      </c>
      <c r="X2401" s="162"/>
      <c r="Y2401" s="167"/>
      <c r="Z2401" s="165"/>
      <c r="AA2401" s="162"/>
      <c r="AB2401" s="162" t="str">
        <f>UPPER(LEFT(A2401,3)&amp;YEAR(H2401)&amp;MONTH(H2401)&amp;DAY((H2401))&amp;LEFT(U2401,2)&amp;LEFT(V2401,2)&amp;LEFT(W2401,2))</f>
        <v>WOR20161013OUAN2È</v>
      </c>
      <c r="AC2401" s="162">
        <f>COUNTIF($AB$4:$AB$297,AB2401)</f>
        <v>0</v>
      </c>
      <c r="AD2401" s="162" t="str">
        <f>VLOOKUP(U2401,NIVEAUXADMIN!A:B,2,FALSE)</f>
        <v>HT01</v>
      </c>
      <c r="AE2401" s="162" t="str">
        <f>VLOOKUP(V2401,NIVEAUXADMIN!E:F,2,FALSE)</f>
        <v>HT01151</v>
      </c>
      <c r="AF2401" s="162" t="str">
        <f>VLOOKUP(W2401,NIVEAUXADMIN!I:J,2,FALSE)</f>
        <v>HT01151-02</v>
      </c>
      <c r="AG2401" s="162">
        <f>IF(SUMPRODUCT(($A$4:$A2401=A2401)*($V$4:$V2401=V2401))&gt;1,0,1)</f>
        <v>0</v>
      </c>
    </row>
    <row r="2402" spans="1:33" ht="15" customHeight="1">
      <c r="A2402" s="162" t="s">
        <v>1090</v>
      </c>
      <c r="B2402" s="162" t="s">
        <v>1090</v>
      </c>
      <c r="C2402" s="162" t="s">
        <v>26</v>
      </c>
      <c r="D2402" s="162"/>
      <c r="E2402" s="162"/>
      <c r="F2402" s="162" t="s">
        <v>16</v>
      </c>
      <c r="G2402" s="162" t="str">
        <f>CHOOSE(MONTH(H2402), "Janvier", "Fevrier", "Mars", "Avril", "Mai", "Juin", "Juillet", "Aout", "Septembre", "Octobre", "Novembre", "Decembre")</f>
        <v>Octobre</v>
      </c>
      <c r="H2402" s="153">
        <v>42656</v>
      </c>
      <c r="I2402" s="84" t="s">
        <v>1051</v>
      </c>
      <c r="J2402" s="162" t="s">
        <v>1052</v>
      </c>
      <c r="K2402" s="162" t="s">
        <v>1054</v>
      </c>
      <c r="L2402" s="72"/>
      <c r="M2402" s="80" t="str">
        <f>IFERROR(VLOOKUP(K2402,REFERENCES!R:S,2,FALSE),"")</f>
        <v>Nombre</v>
      </c>
      <c r="N2402" s="140">
        <v>250</v>
      </c>
      <c r="O2402" s="140"/>
      <c r="P2402" s="140"/>
      <c r="Q2402" s="140"/>
      <c r="R2402" s="79" t="s">
        <v>1875</v>
      </c>
      <c r="S2402" s="75">
        <v>250</v>
      </c>
      <c r="T2402" s="162" t="s">
        <v>1040</v>
      </c>
      <c r="U2402" s="162" t="s">
        <v>174</v>
      </c>
      <c r="V2402" s="162" t="s">
        <v>482</v>
      </c>
      <c r="W2402" s="164" t="s">
        <v>1603</v>
      </c>
      <c r="X2402" s="162"/>
      <c r="Y2402" s="167"/>
      <c r="Z2402" s="165"/>
      <c r="AA2402" s="162"/>
      <c r="AB2402" s="162" t="str">
        <f>UPPER(LEFT(A2402,3)&amp;YEAR(H2402)&amp;MONTH(H2402)&amp;DAY((H2402))&amp;LEFT(U2402,2)&amp;LEFT(V2402,2)&amp;LEFT(W2402,2))</f>
        <v>WOR20161013OUKE3È</v>
      </c>
      <c r="AC2402" s="162">
        <f>COUNTIF($AB$4:$AB$297,AB2402)</f>
        <v>0</v>
      </c>
      <c r="AD2402" s="162" t="str">
        <f>VLOOKUP(U2402,NIVEAUXADMIN!A:B,2,FALSE)</f>
        <v>HT01</v>
      </c>
      <c r="AE2402" s="162" t="str">
        <f>VLOOKUP(V2402,NIVEAUXADMIN!E:F,2,FALSE)</f>
        <v>HT01115</v>
      </c>
      <c r="AF2402" s="162" t="str">
        <f>VLOOKUP(W2402,NIVEAUXADMIN!I:J,2,FALSE)</f>
        <v>HT01115-03</v>
      </c>
      <c r="AG2402" s="162">
        <f>IF(SUMPRODUCT(($A$4:$A2402=A2402)*($V$4:$V2402=V2402))&gt;1,0,1)</f>
        <v>0</v>
      </c>
    </row>
    <row r="2403" spans="1:33" ht="15" customHeight="1">
      <c r="A2403" s="162" t="s">
        <v>1090</v>
      </c>
      <c r="B2403" s="162" t="s">
        <v>1090</v>
      </c>
      <c r="C2403" s="162" t="s">
        <v>26</v>
      </c>
      <c r="D2403" s="162"/>
      <c r="E2403" s="162"/>
      <c r="F2403" s="162" t="s">
        <v>16</v>
      </c>
      <c r="G2403" s="162" t="str">
        <f>CHOOSE(MONTH(H2403), "Janvier", "Fevrier", "Mars", "Avril", "Mai", "Juin", "Juillet", "Aout", "Septembre", "Octobre", "Novembre", "Decembre")</f>
        <v>Octobre</v>
      </c>
      <c r="H2403" s="153">
        <v>42656</v>
      </c>
      <c r="I2403" s="84" t="s">
        <v>1051</v>
      </c>
      <c r="J2403" s="162" t="s">
        <v>1052</v>
      </c>
      <c r="K2403" s="162" t="s">
        <v>1061</v>
      </c>
      <c r="L2403" s="72"/>
      <c r="M2403" s="80" t="str">
        <f>IFERROR(VLOOKUP(K2403,REFERENCES!R:S,2,FALSE),"")</f>
        <v>Nombre</v>
      </c>
      <c r="N2403" s="140">
        <v>297</v>
      </c>
      <c r="O2403" s="140"/>
      <c r="P2403" s="140"/>
      <c r="Q2403" s="140"/>
      <c r="R2403" s="79" t="s">
        <v>1875</v>
      </c>
      <c r="S2403" s="75">
        <v>297</v>
      </c>
      <c r="T2403" s="162" t="s">
        <v>1040</v>
      </c>
      <c r="U2403" s="86" t="s">
        <v>153</v>
      </c>
      <c r="V2403" s="86" t="s">
        <v>299</v>
      </c>
      <c r="W2403" s="164" t="s">
        <v>1389</v>
      </c>
      <c r="X2403" s="162"/>
      <c r="Y2403" s="167"/>
      <c r="Z2403" s="165"/>
      <c r="AA2403" s="162"/>
      <c r="AB2403" s="162" t="str">
        <f>UPPER(LEFT(A2403,3)&amp;YEAR(H2403)&amp;MONTH(H2403)&amp;DAY((H2403))&amp;LEFT(U2403,2)&amp;LEFT(V2403,2)&amp;LEFT(W2403,2))</f>
        <v>WOR20161013NIPA1È</v>
      </c>
      <c r="AC2403" s="162">
        <f>COUNTIF($AB$4:$AB$297,AB2403)</f>
        <v>0</v>
      </c>
      <c r="AD2403" s="162" t="str">
        <f>VLOOKUP(U2403,NIVEAUXADMIN!A:B,2,FALSE)</f>
        <v>HT10</v>
      </c>
      <c r="AE2403" s="162" t="str">
        <f>VLOOKUP(V2403,NIVEAUXADMIN!E:F,2,FALSE)</f>
        <v>HT101014</v>
      </c>
      <c r="AF2403" s="162" t="str">
        <f>VLOOKUP(W2403,NIVEAUXADMIN!I:J,2,FALSE)</f>
        <v>HT101014-01</v>
      </c>
      <c r="AG2403" s="162">
        <f>IF(SUMPRODUCT(($A$4:$A2403=A2403)*($V$4:$V2403=V2403))&gt;1,0,1)</f>
        <v>0</v>
      </c>
    </row>
    <row r="2404" spans="1:33" ht="15" customHeight="1">
      <c r="A2404" s="162" t="s">
        <v>1090</v>
      </c>
      <c r="B2404" s="162" t="s">
        <v>1090</v>
      </c>
      <c r="C2404" s="162" t="s">
        <v>26</v>
      </c>
      <c r="D2404" s="162"/>
      <c r="E2404" s="162"/>
      <c r="F2404" s="162" t="s">
        <v>16</v>
      </c>
      <c r="G2404" s="162" t="str">
        <f>CHOOSE(MONTH(H2404), "Janvier", "Fevrier", "Mars", "Avril", "Mai", "Juin", "Juillet", "Aout", "Septembre", "Octobre", "Novembre", "Decembre")</f>
        <v>Octobre</v>
      </c>
      <c r="H2404" s="153">
        <v>42656</v>
      </c>
      <c r="I2404" s="84" t="s">
        <v>1051</v>
      </c>
      <c r="J2404" s="162" t="s">
        <v>1052</v>
      </c>
      <c r="K2404" s="162" t="s">
        <v>1058</v>
      </c>
      <c r="L2404" s="72"/>
      <c r="M2404" s="80" t="str">
        <f>IFERROR(VLOOKUP(K2404,REFERENCES!R:S,2,FALSE),"")</f>
        <v>Nombre</v>
      </c>
      <c r="N2404" s="140">
        <v>250</v>
      </c>
      <c r="O2404" s="140"/>
      <c r="P2404" s="140"/>
      <c r="Q2404" s="140"/>
      <c r="R2404" s="79" t="s">
        <v>1875</v>
      </c>
      <c r="S2404" s="75">
        <v>250</v>
      </c>
      <c r="T2404" s="162" t="s">
        <v>1040</v>
      </c>
      <c r="U2404" s="162" t="s">
        <v>174</v>
      </c>
      <c r="V2404" s="162" t="s">
        <v>482</v>
      </c>
      <c r="W2404" s="164" t="s">
        <v>1603</v>
      </c>
      <c r="X2404" s="162"/>
      <c r="Y2404" s="167"/>
      <c r="Z2404" s="165"/>
      <c r="AA2404" s="162"/>
      <c r="AB2404" s="162" t="str">
        <f>UPPER(LEFT(A2404,3)&amp;YEAR(H2404)&amp;MONTH(H2404)&amp;DAY((H2404))&amp;LEFT(U2404,2)&amp;LEFT(V2404,2)&amp;LEFT(W2404,2))</f>
        <v>WOR20161013OUKE3È</v>
      </c>
      <c r="AC2404" s="162">
        <f>COUNTIF($AB$4:$AB$297,AB2404)</f>
        <v>0</v>
      </c>
      <c r="AD2404" s="162" t="str">
        <f>VLOOKUP(U2404,NIVEAUXADMIN!A:B,2,FALSE)</f>
        <v>HT01</v>
      </c>
      <c r="AE2404" s="162" t="str">
        <f>VLOOKUP(V2404,NIVEAUXADMIN!E:F,2,FALSE)</f>
        <v>HT01115</v>
      </c>
      <c r="AF2404" s="162" t="str">
        <f>VLOOKUP(W2404,NIVEAUXADMIN!I:J,2,FALSE)</f>
        <v>HT01115-03</v>
      </c>
      <c r="AG2404" s="162">
        <f>IF(SUMPRODUCT(($A$4:$A2404=A2404)*($V$4:$V2404=V2404))&gt;1,0,1)</f>
        <v>0</v>
      </c>
    </row>
    <row r="2405" spans="1:33" ht="15" customHeight="1">
      <c r="A2405" s="162" t="s">
        <v>1090</v>
      </c>
      <c r="B2405" s="162" t="s">
        <v>1090</v>
      </c>
      <c r="C2405" s="162" t="s">
        <v>26</v>
      </c>
      <c r="D2405" s="162"/>
      <c r="E2405" s="162"/>
      <c r="F2405" s="162" t="s">
        <v>16</v>
      </c>
      <c r="G2405" s="162" t="str">
        <f>CHOOSE(MONTH(H2405), "Janvier", "Fevrier", "Mars", "Avril", "Mai", "Juin", "Juillet", "Aout", "Septembre", "Octobre", "Novembre", "Decembre")</f>
        <v>Octobre</v>
      </c>
      <c r="H2405" s="153">
        <v>42657</v>
      </c>
      <c r="I2405" s="84" t="s">
        <v>1049</v>
      </c>
      <c r="J2405" s="162" t="s">
        <v>1053</v>
      </c>
      <c r="K2405" s="162" t="s">
        <v>1048</v>
      </c>
      <c r="L2405" s="72"/>
      <c r="M2405" s="80" t="str">
        <f>IFERROR(VLOOKUP(K2405,REFERENCES!R:S,2,FALSE),"")</f>
        <v>Nombre</v>
      </c>
      <c r="N2405" s="140">
        <v>410</v>
      </c>
      <c r="O2405" s="140"/>
      <c r="P2405" s="140"/>
      <c r="Q2405" s="140"/>
      <c r="R2405" s="79" t="s">
        <v>1875</v>
      </c>
      <c r="S2405" s="75">
        <v>420</v>
      </c>
      <c r="T2405" s="162"/>
      <c r="U2405" s="162" t="s">
        <v>153</v>
      </c>
      <c r="V2405" s="162" t="s">
        <v>302</v>
      </c>
      <c r="W2405" s="164" t="s">
        <v>1515</v>
      </c>
      <c r="X2405" s="162"/>
      <c r="Y2405" s="167"/>
      <c r="Z2405" s="165"/>
      <c r="AA2405" s="162"/>
      <c r="AB2405" s="162" t="str">
        <f>UPPER(LEFT(A2405,3)&amp;YEAR(H2405)&amp;MONTH(H2405)&amp;DAY((H2405))&amp;LEFT(U2405,2)&amp;LEFT(V2405,2)&amp;LEFT(W2405,2))</f>
        <v>WOR20161014NIPE2È</v>
      </c>
      <c r="AC2405" s="162">
        <f>COUNTIF($AB$4:$AB$297,AB2405)</f>
        <v>0</v>
      </c>
      <c r="AD2405" s="162" t="str">
        <f>VLOOKUP(U2405,NIVEAUXADMIN!A:B,2,FALSE)</f>
        <v>HT10</v>
      </c>
      <c r="AE2405" s="162" t="str">
        <f>VLOOKUP(V2405,NIVEAUXADMIN!E:F,2,FALSE)</f>
        <v>HT101022</v>
      </c>
      <c r="AF2405" s="162" t="str">
        <f>VLOOKUP(W2405,NIVEAUXADMIN!I:J,2,FALSE)</f>
        <v>HT101022-02</v>
      </c>
      <c r="AG2405" s="162">
        <f>IF(SUMPRODUCT(($A$4:$A2405=A2405)*($V$4:$V2405=V2405))&gt;1,0,1)</f>
        <v>1</v>
      </c>
    </row>
    <row r="2406" spans="1:33" ht="15" customHeight="1">
      <c r="A2406" s="162" t="s">
        <v>1090</v>
      </c>
      <c r="B2406" s="162" t="s">
        <v>1090</v>
      </c>
      <c r="C2406" s="162" t="s">
        <v>26</v>
      </c>
      <c r="D2406" s="162" t="s">
        <v>62</v>
      </c>
      <c r="E2406" s="162"/>
      <c r="F2406" s="162" t="s">
        <v>16</v>
      </c>
      <c r="G2406" s="162" t="str">
        <f>CHOOSE(MONTH(H2406), "Janvier", "Fevrier", "Mars", "Avril", "Mai", "Juin", "Juillet", "Aout", "Septembre", "Octobre", "Novembre", "Decembre")</f>
        <v>Octobre</v>
      </c>
      <c r="H2406" s="153">
        <v>42657</v>
      </c>
      <c r="I2406" s="84" t="s">
        <v>1049</v>
      </c>
      <c r="J2406" s="162" t="s">
        <v>1053</v>
      </c>
      <c r="K2406" s="162" t="s">
        <v>1048</v>
      </c>
      <c r="L2406" s="72"/>
      <c r="M2406" s="80" t="str">
        <f>IFERROR(VLOOKUP(K2406,REFERENCES!R:S,2,FALSE),"")</f>
        <v>Nombre</v>
      </c>
      <c r="N2406" s="140">
        <v>150</v>
      </c>
      <c r="O2406" s="140"/>
      <c r="P2406" s="140"/>
      <c r="Q2406" s="140"/>
      <c r="R2406" s="79" t="s">
        <v>1875</v>
      </c>
      <c r="S2406" s="75">
        <v>150</v>
      </c>
      <c r="T2406" s="162"/>
      <c r="U2406" s="162" t="s">
        <v>174</v>
      </c>
      <c r="V2406" s="162" t="s">
        <v>200</v>
      </c>
      <c r="W2406" s="164" t="s">
        <v>1501</v>
      </c>
      <c r="X2406" s="162"/>
      <c r="Y2406" s="167"/>
      <c r="Z2406" s="165"/>
      <c r="AA2406" s="162"/>
      <c r="AB2406" s="162" t="str">
        <f>UPPER(LEFT(A2406,3)&amp;YEAR(H2406)&amp;MONTH(H2406)&amp;DAY((H2406))&amp;LEFT(U2406,2)&amp;LEFT(V2406,2)&amp;LEFT(W2406,2))</f>
        <v>WOR20161014OUAN2È</v>
      </c>
      <c r="AC2406" s="162">
        <f>COUNTIF($AB$4:$AB$297,AB2406)</f>
        <v>0</v>
      </c>
      <c r="AD2406" s="162" t="str">
        <f>VLOOKUP(U2406,NIVEAUXADMIN!A:B,2,FALSE)</f>
        <v>HT01</v>
      </c>
      <c r="AE2406" s="162" t="str">
        <f>VLOOKUP(V2406,NIVEAUXADMIN!E:F,2,FALSE)</f>
        <v>HT01151</v>
      </c>
      <c r="AF2406" s="162" t="str">
        <f>VLOOKUP(W2406,NIVEAUXADMIN!I:J,2,FALSE)</f>
        <v>HT01151-02</v>
      </c>
      <c r="AG2406" s="162">
        <f>IF(SUMPRODUCT(($A$4:$A2406=A2406)*($V$4:$V2406=V2406))&gt;1,0,1)</f>
        <v>0</v>
      </c>
    </row>
    <row r="2407" spans="1:33" ht="15" customHeight="1">
      <c r="A2407" s="162" t="s">
        <v>1090</v>
      </c>
      <c r="B2407" s="162" t="s">
        <v>1090</v>
      </c>
      <c r="C2407" s="162" t="s">
        <v>26</v>
      </c>
      <c r="D2407" s="162"/>
      <c r="E2407" s="162"/>
      <c r="F2407" s="162" t="s">
        <v>16</v>
      </c>
      <c r="G2407" s="162" t="str">
        <f>CHOOSE(MONTH(H2407), "Janvier", "Fevrier", "Mars", "Avril", "Mai", "Juin", "Juillet", "Aout", "Septembre", "Octobre", "Novembre", "Decembre")</f>
        <v>Octobre</v>
      </c>
      <c r="H2407" s="153">
        <v>42657</v>
      </c>
      <c r="I2407" s="84" t="s">
        <v>1051</v>
      </c>
      <c r="J2407" s="162" t="s">
        <v>1052</v>
      </c>
      <c r="K2407" s="162" t="s">
        <v>1056</v>
      </c>
      <c r="L2407" s="72"/>
      <c r="M2407" s="80" t="str">
        <f>IFERROR(VLOOKUP(K2407,REFERENCES!R:S,2,FALSE),"")</f>
        <v>Nombre</v>
      </c>
      <c r="N2407" s="140">
        <v>420</v>
      </c>
      <c r="O2407" s="140"/>
      <c r="P2407" s="140"/>
      <c r="Q2407" s="140"/>
      <c r="R2407" s="79" t="s">
        <v>1875</v>
      </c>
      <c r="S2407" s="75">
        <v>420</v>
      </c>
      <c r="T2407" s="162" t="s">
        <v>1040</v>
      </c>
      <c r="U2407" s="162" t="s">
        <v>153</v>
      </c>
      <c r="V2407" s="162" t="s">
        <v>302</v>
      </c>
      <c r="W2407" s="164" t="s">
        <v>1515</v>
      </c>
      <c r="X2407" s="162"/>
      <c r="Y2407" s="167"/>
      <c r="Z2407" s="165"/>
      <c r="AA2407" s="162"/>
      <c r="AB2407" s="162" t="str">
        <f>UPPER(LEFT(A2407,3)&amp;YEAR(H2407)&amp;MONTH(H2407)&amp;DAY((H2407))&amp;LEFT(U2407,2)&amp;LEFT(V2407,2)&amp;LEFT(W2407,2))</f>
        <v>WOR20161014NIPE2È</v>
      </c>
      <c r="AC2407" s="162">
        <f>COUNTIF($AB$4:$AB$297,AB2407)</f>
        <v>0</v>
      </c>
      <c r="AD2407" s="162" t="str">
        <f>VLOOKUP(U2407,NIVEAUXADMIN!A:B,2,FALSE)</f>
        <v>HT10</v>
      </c>
      <c r="AE2407" s="162" t="str">
        <f>VLOOKUP(V2407,NIVEAUXADMIN!E:F,2,FALSE)</f>
        <v>HT101022</v>
      </c>
      <c r="AF2407" s="162" t="str">
        <f>VLOOKUP(W2407,NIVEAUXADMIN!I:J,2,FALSE)</f>
        <v>HT101022-02</v>
      </c>
      <c r="AG2407" s="162">
        <f>IF(SUMPRODUCT(($A$4:$A2407=A2407)*($V$4:$V2407=V2407))&gt;1,0,1)</f>
        <v>0</v>
      </c>
    </row>
    <row r="2408" spans="1:33" ht="15" customHeight="1">
      <c r="A2408" s="162" t="s">
        <v>1090</v>
      </c>
      <c r="B2408" s="162" t="s">
        <v>1090</v>
      </c>
      <c r="C2408" s="162" t="s">
        <v>26</v>
      </c>
      <c r="D2408" s="162" t="s">
        <v>62</v>
      </c>
      <c r="E2408" s="162"/>
      <c r="F2408" s="162" t="s">
        <v>16</v>
      </c>
      <c r="G2408" s="162" t="str">
        <f>CHOOSE(MONTH(H2408), "Janvier", "Fevrier", "Mars", "Avril", "Mai", "Juin", "Juillet", "Aout", "Septembre", "Octobre", "Novembre", "Decembre")</f>
        <v>Octobre</v>
      </c>
      <c r="H2408" s="153">
        <v>42657</v>
      </c>
      <c r="I2408" s="84" t="s">
        <v>1051</v>
      </c>
      <c r="J2408" s="162" t="s">
        <v>1052</v>
      </c>
      <c r="K2408" s="162" t="s">
        <v>1056</v>
      </c>
      <c r="L2408" s="72"/>
      <c r="M2408" s="80" t="str">
        <f>IFERROR(VLOOKUP(K2408,REFERENCES!R:S,2,FALSE),"")</f>
        <v>Nombre</v>
      </c>
      <c r="N2408" s="140">
        <v>150</v>
      </c>
      <c r="O2408" s="140"/>
      <c r="P2408" s="140"/>
      <c r="Q2408" s="140"/>
      <c r="R2408" s="79" t="s">
        <v>1875</v>
      </c>
      <c r="S2408" s="75">
        <v>150</v>
      </c>
      <c r="T2408" s="162" t="s">
        <v>1040</v>
      </c>
      <c r="U2408" s="162" t="s">
        <v>174</v>
      </c>
      <c r="V2408" s="162" t="s">
        <v>200</v>
      </c>
      <c r="W2408" s="164" t="s">
        <v>1501</v>
      </c>
      <c r="X2408" s="162"/>
      <c r="Y2408" s="167"/>
      <c r="Z2408" s="165"/>
      <c r="AA2408" s="162"/>
      <c r="AB2408" s="162" t="str">
        <f>UPPER(LEFT(A2408,3)&amp;YEAR(H2408)&amp;MONTH(H2408)&amp;DAY((H2408))&amp;LEFT(U2408,2)&amp;LEFT(V2408,2)&amp;LEFT(W2408,2))</f>
        <v>WOR20161014OUAN2È</v>
      </c>
      <c r="AC2408" s="162">
        <f>COUNTIF($AB$4:$AB$297,AB2408)</f>
        <v>0</v>
      </c>
      <c r="AD2408" s="162" t="str">
        <f>VLOOKUP(U2408,NIVEAUXADMIN!A:B,2,FALSE)</f>
        <v>HT01</v>
      </c>
      <c r="AE2408" s="162" t="str">
        <f>VLOOKUP(V2408,NIVEAUXADMIN!E:F,2,FALSE)</f>
        <v>HT01151</v>
      </c>
      <c r="AF2408" s="162" t="str">
        <f>VLOOKUP(W2408,NIVEAUXADMIN!I:J,2,FALSE)</f>
        <v>HT01151-02</v>
      </c>
      <c r="AG2408" s="162">
        <f>IF(SUMPRODUCT(($A$4:$A2408=A2408)*($V$4:$V2408=V2408))&gt;1,0,1)</f>
        <v>0</v>
      </c>
    </row>
    <row r="2409" spans="1:33" ht="15" customHeight="1">
      <c r="A2409" s="162" t="s">
        <v>1090</v>
      </c>
      <c r="B2409" s="162" t="s">
        <v>1090</v>
      </c>
      <c r="C2409" s="162" t="s">
        <v>26</v>
      </c>
      <c r="D2409" s="162"/>
      <c r="E2409" s="162"/>
      <c r="F2409" s="162" t="s">
        <v>16</v>
      </c>
      <c r="G2409" s="162" t="str">
        <f>CHOOSE(MONTH(H2409), "Janvier", "Fevrier", "Mars", "Avril", "Mai", "Juin", "Juillet", "Aout", "Septembre", "Octobre", "Novembre", "Decembre")</f>
        <v>Octobre</v>
      </c>
      <c r="H2409" s="153">
        <v>42657</v>
      </c>
      <c r="I2409" s="84" t="s">
        <v>1051</v>
      </c>
      <c r="J2409" s="162" t="s">
        <v>1052</v>
      </c>
      <c r="K2409" s="162" t="s">
        <v>1054</v>
      </c>
      <c r="L2409" s="72"/>
      <c r="M2409" s="80" t="str">
        <f>IFERROR(VLOOKUP(K2409,REFERENCES!R:S,2,FALSE),"")</f>
        <v>Nombre</v>
      </c>
      <c r="N2409" s="140">
        <v>420</v>
      </c>
      <c r="O2409" s="140"/>
      <c r="P2409" s="140"/>
      <c r="Q2409" s="140"/>
      <c r="R2409" s="79" t="s">
        <v>1875</v>
      </c>
      <c r="S2409" s="75">
        <v>420</v>
      </c>
      <c r="T2409" s="162" t="s">
        <v>1040</v>
      </c>
      <c r="U2409" s="162" t="s">
        <v>153</v>
      </c>
      <c r="V2409" s="162" t="s">
        <v>302</v>
      </c>
      <c r="W2409" s="164" t="s">
        <v>1515</v>
      </c>
      <c r="X2409" s="162"/>
      <c r="Y2409" s="167"/>
      <c r="Z2409" s="165"/>
      <c r="AA2409" s="162"/>
      <c r="AB2409" s="162" t="str">
        <f>UPPER(LEFT(A2409,3)&amp;YEAR(H2409)&amp;MONTH(H2409)&amp;DAY((H2409))&amp;LEFT(U2409,2)&amp;LEFT(V2409,2)&amp;LEFT(W2409,2))</f>
        <v>WOR20161014NIPE2È</v>
      </c>
      <c r="AC2409" s="162">
        <f>COUNTIF($AB$4:$AB$297,AB2409)</f>
        <v>0</v>
      </c>
      <c r="AD2409" s="162" t="str">
        <f>VLOOKUP(U2409,NIVEAUXADMIN!A:B,2,FALSE)</f>
        <v>HT10</v>
      </c>
      <c r="AE2409" s="162" t="str">
        <f>VLOOKUP(V2409,NIVEAUXADMIN!E:F,2,FALSE)</f>
        <v>HT101022</v>
      </c>
      <c r="AF2409" s="162" t="str">
        <f>VLOOKUP(W2409,NIVEAUXADMIN!I:J,2,FALSE)</f>
        <v>HT101022-02</v>
      </c>
      <c r="AG2409" s="162">
        <f>IF(SUMPRODUCT(($A$4:$A2409=A2409)*($V$4:$V2409=V2409))&gt;1,0,1)</f>
        <v>0</v>
      </c>
    </row>
    <row r="2410" spans="1:33" ht="15" customHeight="1">
      <c r="A2410" s="162" t="s">
        <v>1090</v>
      </c>
      <c r="B2410" s="162" t="s">
        <v>1090</v>
      </c>
      <c r="C2410" s="162" t="s">
        <v>26</v>
      </c>
      <c r="D2410" s="162" t="s">
        <v>62</v>
      </c>
      <c r="E2410" s="162"/>
      <c r="F2410" s="162" t="s">
        <v>16</v>
      </c>
      <c r="G2410" s="162" t="str">
        <f>CHOOSE(MONTH(H2410), "Janvier", "Fevrier", "Mars", "Avril", "Mai", "Juin", "Juillet", "Aout", "Septembre", "Octobre", "Novembre", "Decembre")</f>
        <v>Octobre</v>
      </c>
      <c r="H2410" s="153">
        <v>42657</v>
      </c>
      <c r="I2410" s="84" t="s">
        <v>1051</v>
      </c>
      <c r="J2410" s="162" t="s">
        <v>1052</v>
      </c>
      <c r="K2410" s="162" t="s">
        <v>1054</v>
      </c>
      <c r="L2410" s="72"/>
      <c r="M2410" s="80" t="str">
        <f>IFERROR(VLOOKUP(K2410,REFERENCES!R:S,2,FALSE),"")</f>
        <v>Nombre</v>
      </c>
      <c r="N2410" s="140">
        <v>150</v>
      </c>
      <c r="O2410" s="140"/>
      <c r="P2410" s="140"/>
      <c r="Q2410" s="140"/>
      <c r="R2410" s="79" t="s">
        <v>1875</v>
      </c>
      <c r="S2410" s="75">
        <v>150</v>
      </c>
      <c r="T2410" s="162" t="s">
        <v>1040</v>
      </c>
      <c r="U2410" s="162" t="s">
        <v>174</v>
      </c>
      <c r="V2410" s="162" t="s">
        <v>200</v>
      </c>
      <c r="W2410" s="164" t="s">
        <v>1501</v>
      </c>
      <c r="X2410" s="162"/>
      <c r="Y2410" s="167"/>
      <c r="Z2410" s="165"/>
      <c r="AA2410" s="162"/>
      <c r="AB2410" s="162" t="str">
        <f>UPPER(LEFT(A2410,3)&amp;YEAR(H2410)&amp;MONTH(H2410)&amp;DAY((H2410))&amp;LEFT(U2410,2)&amp;LEFT(V2410,2)&amp;LEFT(W2410,2))</f>
        <v>WOR20161014OUAN2È</v>
      </c>
      <c r="AC2410" s="162">
        <f>COUNTIF($AB$4:$AB$297,AB2410)</f>
        <v>0</v>
      </c>
      <c r="AD2410" s="162" t="str">
        <f>VLOOKUP(U2410,NIVEAUXADMIN!A:B,2,FALSE)</f>
        <v>HT01</v>
      </c>
      <c r="AE2410" s="162" t="str">
        <f>VLOOKUP(V2410,NIVEAUXADMIN!E:F,2,FALSE)</f>
        <v>HT01151</v>
      </c>
      <c r="AF2410" s="162" t="str">
        <f>VLOOKUP(W2410,NIVEAUXADMIN!I:J,2,FALSE)</f>
        <v>HT01151-02</v>
      </c>
      <c r="AG2410" s="162">
        <f>IF(SUMPRODUCT(($A$4:$A2410=A2410)*($V$4:$V2410=V2410))&gt;1,0,1)</f>
        <v>0</v>
      </c>
    </row>
    <row r="2411" spans="1:33" ht="15" customHeight="1">
      <c r="A2411" s="162" t="s">
        <v>1090</v>
      </c>
      <c r="B2411" s="162" t="s">
        <v>1090</v>
      </c>
      <c r="C2411" s="162" t="s">
        <v>26</v>
      </c>
      <c r="D2411" s="162" t="s">
        <v>62</v>
      </c>
      <c r="E2411" s="162"/>
      <c r="F2411" s="162" t="s">
        <v>16</v>
      </c>
      <c r="G2411" s="162" t="str">
        <f>CHOOSE(MONTH(H2411), "Janvier", "Fevrier", "Mars", "Avril", "Mai", "Juin", "Juillet", "Aout", "Septembre", "Octobre", "Novembre", "Decembre")</f>
        <v>Octobre</v>
      </c>
      <c r="H2411" s="153">
        <v>42657</v>
      </c>
      <c r="I2411" s="84" t="s">
        <v>1051</v>
      </c>
      <c r="J2411" s="162" t="s">
        <v>1052</v>
      </c>
      <c r="K2411" s="162" t="s">
        <v>1062</v>
      </c>
      <c r="L2411" s="72"/>
      <c r="M2411" s="80" t="str">
        <f>IFERROR(VLOOKUP(K2411,REFERENCES!R:S,2,FALSE),"")</f>
        <v>Nombre</v>
      </c>
      <c r="N2411" s="140">
        <v>150</v>
      </c>
      <c r="O2411" s="140"/>
      <c r="P2411" s="140"/>
      <c r="Q2411" s="140"/>
      <c r="R2411" s="79" t="s">
        <v>1875</v>
      </c>
      <c r="S2411" s="75">
        <v>150</v>
      </c>
      <c r="T2411" s="162" t="s">
        <v>1040</v>
      </c>
      <c r="U2411" s="162" t="s">
        <v>174</v>
      </c>
      <c r="V2411" s="162" t="s">
        <v>200</v>
      </c>
      <c r="W2411" s="164" t="s">
        <v>1501</v>
      </c>
      <c r="X2411" s="162"/>
      <c r="Y2411" s="167"/>
      <c r="Z2411" s="165"/>
      <c r="AA2411" s="162"/>
      <c r="AB2411" s="162" t="str">
        <f>UPPER(LEFT(A2411,3)&amp;YEAR(H2411)&amp;MONTH(H2411)&amp;DAY((H2411))&amp;LEFT(U2411,2)&amp;LEFT(V2411,2)&amp;LEFT(W2411,2))</f>
        <v>WOR20161014OUAN2È</v>
      </c>
      <c r="AC2411" s="162">
        <f>COUNTIF($AB$4:$AB$297,AB2411)</f>
        <v>0</v>
      </c>
      <c r="AD2411" s="162" t="str">
        <f>VLOOKUP(U2411,NIVEAUXADMIN!A:B,2,FALSE)</f>
        <v>HT01</v>
      </c>
      <c r="AE2411" s="162" t="str">
        <f>VLOOKUP(V2411,NIVEAUXADMIN!E:F,2,FALSE)</f>
        <v>HT01151</v>
      </c>
      <c r="AF2411" s="162" t="str">
        <f>VLOOKUP(W2411,NIVEAUXADMIN!I:J,2,FALSE)</f>
        <v>HT01151-02</v>
      </c>
      <c r="AG2411" s="162">
        <f>IF(SUMPRODUCT(($A$4:$A2411=A2411)*($V$4:$V2411=V2411))&gt;1,0,1)</f>
        <v>0</v>
      </c>
    </row>
    <row r="2412" spans="1:33" ht="15" customHeight="1">
      <c r="A2412" s="162" t="s">
        <v>1090</v>
      </c>
      <c r="B2412" s="162" t="s">
        <v>1090</v>
      </c>
      <c r="C2412" s="162" t="s">
        <v>26</v>
      </c>
      <c r="D2412" s="162" t="s">
        <v>62</v>
      </c>
      <c r="E2412" s="162"/>
      <c r="F2412" s="162" t="s">
        <v>16</v>
      </c>
      <c r="G2412" s="162" t="str">
        <f>CHOOSE(MONTH(H2412), "Janvier", "Fevrier", "Mars", "Avril", "Mai", "Juin", "Juillet", "Aout", "Septembre", "Octobre", "Novembre", "Decembre")</f>
        <v>Octobre</v>
      </c>
      <c r="H2412" s="153">
        <v>42657</v>
      </c>
      <c r="I2412" s="84" t="s">
        <v>1051</v>
      </c>
      <c r="J2412" s="162" t="s">
        <v>1052</v>
      </c>
      <c r="K2412" s="162" t="s">
        <v>1059</v>
      </c>
      <c r="L2412" s="72"/>
      <c r="M2412" s="80" t="str">
        <f>IFERROR(VLOOKUP(K2412,REFERENCES!R:S,2,FALSE),"")</f>
        <v>Nombre</v>
      </c>
      <c r="N2412" s="140">
        <v>150</v>
      </c>
      <c r="O2412" s="140"/>
      <c r="P2412" s="140"/>
      <c r="Q2412" s="140"/>
      <c r="R2412" s="79"/>
      <c r="S2412" s="75">
        <v>150</v>
      </c>
      <c r="T2412" s="162" t="s">
        <v>1040</v>
      </c>
      <c r="U2412" s="162" t="s">
        <v>174</v>
      </c>
      <c r="V2412" s="162" t="s">
        <v>200</v>
      </c>
      <c r="W2412" s="164" t="s">
        <v>1501</v>
      </c>
      <c r="X2412" s="162"/>
      <c r="Y2412" s="167"/>
      <c r="Z2412" s="165"/>
      <c r="AA2412" s="162"/>
      <c r="AB2412" s="162" t="str">
        <f>UPPER(LEFT(A2412,3)&amp;YEAR(H2412)&amp;MONTH(H2412)&amp;DAY((H2412))&amp;LEFT(U2412,2)&amp;LEFT(V2412,2)&amp;LEFT(W2412,2))</f>
        <v>WOR20161014OUAN2È</v>
      </c>
      <c r="AC2412" s="162">
        <f>COUNTIF($AB$4:$AB$297,AB2412)</f>
        <v>0</v>
      </c>
      <c r="AD2412" s="162" t="str">
        <f>VLOOKUP(U2412,NIVEAUXADMIN!A:B,2,FALSE)</f>
        <v>HT01</v>
      </c>
      <c r="AE2412" s="162" t="str">
        <f>VLOOKUP(V2412,NIVEAUXADMIN!E:F,2,FALSE)</f>
        <v>HT01151</v>
      </c>
      <c r="AF2412" s="162" t="str">
        <f>VLOOKUP(W2412,NIVEAUXADMIN!I:J,2,FALSE)</f>
        <v>HT01151-02</v>
      </c>
      <c r="AG2412" s="162">
        <f>IF(SUMPRODUCT(($A$4:$A2412=A2412)*($V$4:$V2412=V2412))&gt;1,0,1)</f>
        <v>0</v>
      </c>
    </row>
    <row r="2413" spans="1:33" ht="15" customHeight="1">
      <c r="A2413" s="162" t="s">
        <v>1090</v>
      </c>
      <c r="B2413" s="162" t="s">
        <v>1090</v>
      </c>
      <c r="C2413" s="162" t="s">
        <v>26</v>
      </c>
      <c r="D2413" s="162"/>
      <c r="E2413" s="162"/>
      <c r="F2413" s="162" t="s">
        <v>16</v>
      </c>
      <c r="G2413" s="162" t="str">
        <f>CHOOSE(MONTH(H2413), "Janvier", "Fevrier", "Mars", "Avril", "Mai", "Juin", "Juillet", "Aout", "Septembre", "Octobre", "Novembre", "Decembre")</f>
        <v>Octobre</v>
      </c>
      <c r="H2413" s="153">
        <v>42657</v>
      </c>
      <c r="I2413" s="84" t="s">
        <v>1051</v>
      </c>
      <c r="J2413" s="162" t="s">
        <v>1052</v>
      </c>
      <c r="K2413" s="162" t="s">
        <v>1061</v>
      </c>
      <c r="L2413" s="72"/>
      <c r="M2413" s="80" t="str">
        <f>IFERROR(VLOOKUP(K2413,REFERENCES!R:S,2,FALSE),"")</f>
        <v>Nombre</v>
      </c>
      <c r="N2413" s="140">
        <v>420</v>
      </c>
      <c r="O2413" s="140"/>
      <c r="P2413" s="140"/>
      <c r="Q2413" s="140"/>
      <c r="R2413" s="79" t="s">
        <v>1875</v>
      </c>
      <c r="S2413" s="75">
        <v>420</v>
      </c>
      <c r="T2413" s="162" t="s">
        <v>1040</v>
      </c>
      <c r="U2413" s="86" t="s">
        <v>153</v>
      </c>
      <c r="V2413" s="86" t="s">
        <v>302</v>
      </c>
      <c r="W2413" s="164" t="s">
        <v>1515</v>
      </c>
      <c r="X2413" s="162"/>
      <c r="Y2413" s="167"/>
      <c r="Z2413" s="165"/>
      <c r="AA2413" s="162"/>
      <c r="AB2413" s="162" t="str">
        <f>UPPER(LEFT(A2413,3)&amp;YEAR(H2413)&amp;MONTH(H2413)&amp;DAY((H2413))&amp;LEFT(U2413,2)&amp;LEFT(V2413,2)&amp;LEFT(W2413,2))</f>
        <v>WOR20161014NIPE2È</v>
      </c>
      <c r="AC2413" s="162">
        <f>COUNTIF($AB$4:$AB$297,AB2413)</f>
        <v>0</v>
      </c>
      <c r="AD2413" s="162" t="str">
        <f>VLOOKUP(U2413,NIVEAUXADMIN!A:B,2,FALSE)</f>
        <v>HT10</v>
      </c>
      <c r="AE2413" s="162" t="str">
        <f>VLOOKUP(V2413,NIVEAUXADMIN!E:F,2,FALSE)</f>
        <v>HT101022</v>
      </c>
      <c r="AF2413" s="162" t="str">
        <f>VLOOKUP(W2413,NIVEAUXADMIN!I:J,2,FALSE)</f>
        <v>HT101022-02</v>
      </c>
      <c r="AG2413" s="162">
        <f>IF(SUMPRODUCT(($A$4:$A2413=A2413)*($V$4:$V2413=V2413))&gt;1,0,1)</f>
        <v>0</v>
      </c>
    </row>
    <row r="2414" spans="1:33" ht="15" customHeight="1">
      <c r="A2414" s="162" t="s">
        <v>1090</v>
      </c>
      <c r="B2414" s="162" t="s">
        <v>1090</v>
      </c>
      <c r="C2414" s="162" t="s">
        <v>26</v>
      </c>
      <c r="D2414" s="162"/>
      <c r="E2414" s="162"/>
      <c r="F2414" s="162" t="s">
        <v>16</v>
      </c>
      <c r="G2414" s="162" t="str">
        <f>CHOOSE(MONTH(H2414), "Janvier", "Fevrier", "Mars", "Avril", "Mai", "Juin", "Juillet", "Aout", "Septembre", "Octobre", "Novembre", "Decembre")</f>
        <v>Octobre</v>
      </c>
      <c r="H2414" s="153">
        <v>42658</v>
      </c>
      <c r="I2414" s="84" t="s">
        <v>1049</v>
      </c>
      <c r="J2414" s="162" t="s">
        <v>1053</v>
      </c>
      <c r="K2414" s="162" t="s">
        <v>1048</v>
      </c>
      <c r="L2414" s="72"/>
      <c r="M2414" s="80" t="str">
        <f>IFERROR(VLOOKUP(K2414,REFERENCES!R:S,2,FALSE),"")</f>
        <v>Nombre</v>
      </c>
      <c r="N2414" s="140">
        <v>100</v>
      </c>
      <c r="O2414" s="140"/>
      <c r="P2414" s="140"/>
      <c r="Q2414" s="140"/>
      <c r="R2414" s="79" t="s">
        <v>1875</v>
      </c>
      <c r="S2414" s="75">
        <v>100</v>
      </c>
      <c r="T2414" s="162"/>
      <c r="U2414" s="162" t="s">
        <v>174</v>
      </c>
      <c r="V2414" s="162" t="s">
        <v>200</v>
      </c>
      <c r="W2414" s="164" t="s">
        <v>1501</v>
      </c>
      <c r="X2414" s="162"/>
      <c r="Y2414" s="167"/>
      <c r="Z2414" s="165"/>
      <c r="AA2414" s="162"/>
      <c r="AB2414" s="162" t="str">
        <f>UPPER(LEFT(A2414,3)&amp;YEAR(H2414)&amp;MONTH(H2414)&amp;DAY((H2414))&amp;LEFT(U2414,2)&amp;LEFT(V2414,2)&amp;LEFT(W2414,2))</f>
        <v>WOR20161015OUAN2È</v>
      </c>
      <c r="AC2414" s="162">
        <f>COUNTIF($AB$4:$AB$297,AB2414)</f>
        <v>0</v>
      </c>
      <c r="AD2414" s="162" t="str">
        <f>VLOOKUP(U2414,NIVEAUXADMIN!A:B,2,FALSE)</f>
        <v>HT01</v>
      </c>
      <c r="AE2414" s="162" t="str">
        <f>VLOOKUP(V2414,NIVEAUXADMIN!E:F,2,FALSE)</f>
        <v>HT01151</v>
      </c>
      <c r="AF2414" s="162" t="str">
        <f>VLOOKUP(W2414,NIVEAUXADMIN!I:J,2,FALSE)</f>
        <v>HT01151-02</v>
      </c>
      <c r="AG2414" s="162">
        <f>IF(SUMPRODUCT(($A$4:$A2414=A2414)*($V$4:$V2414=V2414))&gt;1,0,1)</f>
        <v>0</v>
      </c>
    </row>
    <row r="2415" spans="1:33" ht="15" customHeight="1">
      <c r="A2415" s="162" t="s">
        <v>1090</v>
      </c>
      <c r="B2415" s="162" t="s">
        <v>1090</v>
      </c>
      <c r="C2415" s="162" t="s">
        <v>26</v>
      </c>
      <c r="D2415" s="162"/>
      <c r="E2415" s="162"/>
      <c r="F2415" s="162" t="s">
        <v>16</v>
      </c>
      <c r="G2415" s="162" t="str">
        <f>CHOOSE(MONTH(H2415), "Janvier", "Fevrier", "Mars", "Avril", "Mai", "Juin", "Juillet", "Aout", "Septembre", "Octobre", "Novembre", "Decembre")</f>
        <v>Octobre</v>
      </c>
      <c r="H2415" s="153">
        <v>42658</v>
      </c>
      <c r="I2415" s="84" t="s">
        <v>1051</v>
      </c>
      <c r="J2415" s="162" t="s">
        <v>1052</v>
      </c>
      <c r="K2415" s="162" t="s">
        <v>1056</v>
      </c>
      <c r="L2415" s="72"/>
      <c r="M2415" s="80" t="str">
        <f>IFERROR(VLOOKUP(K2415,REFERENCES!R:S,2,FALSE),"")</f>
        <v>Nombre</v>
      </c>
      <c r="N2415" s="140">
        <v>100</v>
      </c>
      <c r="O2415" s="140"/>
      <c r="P2415" s="140"/>
      <c r="Q2415" s="140"/>
      <c r="R2415" s="79" t="s">
        <v>1875</v>
      </c>
      <c r="S2415" s="75">
        <v>100</v>
      </c>
      <c r="T2415" s="162" t="s">
        <v>1040</v>
      </c>
      <c r="U2415" s="162" t="s">
        <v>174</v>
      </c>
      <c r="V2415" s="162" t="s">
        <v>200</v>
      </c>
      <c r="W2415" s="164" t="s">
        <v>1501</v>
      </c>
      <c r="X2415" s="162"/>
      <c r="Y2415" s="167"/>
      <c r="Z2415" s="165"/>
      <c r="AA2415" s="162"/>
      <c r="AB2415" s="162" t="str">
        <f>UPPER(LEFT(A2415,3)&amp;YEAR(H2415)&amp;MONTH(H2415)&amp;DAY((H2415))&amp;LEFT(U2415,2)&amp;LEFT(V2415,2)&amp;LEFT(W2415,2))</f>
        <v>WOR20161015OUAN2È</v>
      </c>
      <c r="AC2415" s="162">
        <f>COUNTIF($AB$4:$AB$297,AB2415)</f>
        <v>0</v>
      </c>
      <c r="AD2415" s="162" t="str">
        <f>VLOOKUP(U2415,NIVEAUXADMIN!A:B,2,FALSE)</f>
        <v>HT01</v>
      </c>
      <c r="AE2415" s="162" t="str">
        <f>VLOOKUP(V2415,NIVEAUXADMIN!E:F,2,FALSE)</f>
        <v>HT01151</v>
      </c>
      <c r="AF2415" s="162" t="str">
        <f>VLOOKUP(W2415,NIVEAUXADMIN!I:J,2,FALSE)</f>
        <v>HT01151-02</v>
      </c>
      <c r="AG2415" s="162">
        <f>IF(SUMPRODUCT(($A$4:$A2415=A2415)*($V$4:$V2415=V2415))&gt;1,0,1)</f>
        <v>0</v>
      </c>
    </row>
    <row r="2416" spans="1:33" ht="15" customHeight="1">
      <c r="A2416" s="162" t="s">
        <v>1090</v>
      </c>
      <c r="B2416" s="162" t="s">
        <v>1090</v>
      </c>
      <c r="C2416" s="162" t="s">
        <v>26</v>
      </c>
      <c r="D2416" s="162"/>
      <c r="E2416" s="162"/>
      <c r="F2416" s="162" t="s">
        <v>16</v>
      </c>
      <c r="G2416" s="162" t="str">
        <f>CHOOSE(MONTH(H2416), "Janvier", "Fevrier", "Mars", "Avril", "Mai", "Juin", "Juillet", "Aout", "Septembre", "Octobre", "Novembre", "Decembre")</f>
        <v>Octobre</v>
      </c>
      <c r="H2416" s="153">
        <v>42658</v>
      </c>
      <c r="I2416" s="84" t="s">
        <v>1051</v>
      </c>
      <c r="J2416" s="162" t="s">
        <v>1052</v>
      </c>
      <c r="K2416" s="162" t="s">
        <v>1054</v>
      </c>
      <c r="L2416" s="72"/>
      <c r="M2416" s="80" t="str">
        <f>IFERROR(VLOOKUP(K2416,REFERENCES!R:S,2,FALSE),"")</f>
        <v>Nombre</v>
      </c>
      <c r="N2416" s="140">
        <v>100</v>
      </c>
      <c r="O2416" s="140"/>
      <c r="P2416" s="140"/>
      <c r="Q2416" s="140"/>
      <c r="R2416" s="79" t="s">
        <v>1875</v>
      </c>
      <c r="S2416" s="75">
        <v>100</v>
      </c>
      <c r="T2416" s="162" t="s">
        <v>1040</v>
      </c>
      <c r="U2416" s="162" t="s">
        <v>174</v>
      </c>
      <c r="V2416" s="162" t="s">
        <v>200</v>
      </c>
      <c r="W2416" s="164" t="s">
        <v>1501</v>
      </c>
      <c r="X2416" s="162"/>
      <c r="Y2416" s="167"/>
      <c r="Z2416" s="165"/>
      <c r="AA2416" s="162"/>
      <c r="AB2416" s="162" t="str">
        <f>UPPER(LEFT(A2416,3)&amp;YEAR(H2416)&amp;MONTH(H2416)&amp;DAY((H2416))&amp;LEFT(U2416,2)&amp;LEFT(V2416,2)&amp;LEFT(W2416,2))</f>
        <v>WOR20161015OUAN2È</v>
      </c>
      <c r="AC2416" s="162">
        <f>COUNTIF($AB$4:$AB$297,AB2416)</f>
        <v>0</v>
      </c>
      <c r="AD2416" s="162" t="str">
        <f>VLOOKUP(U2416,NIVEAUXADMIN!A:B,2,FALSE)</f>
        <v>HT01</v>
      </c>
      <c r="AE2416" s="162" t="str">
        <f>VLOOKUP(V2416,NIVEAUXADMIN!E:F,2,FALSE)</f>
        <v>HT01151</v>
      </c>
      <c r="AF2416" s="162" t="str">
        <f>VLOOKUP(W2416,NIVEAUXADMIN!I:J,2,FALSE)</f>
        <v>HT01151-02</v>
      </c>
      <c r="AG2416" s="162">
        <f>IF(SUMPRODUCT(($A$4:$A2416=A2416)*($V$4:$V2416=V2416))&gt;1,0,1)</f>
        <v>0</v>
      </c>
    </row>
    <row r="2417" spans="1:33" ht="15" customHeight="1">
      <c r="A2417" s="162" t="s">
        <v>1090</v>
      </c>
      <c r="B2417" s="162" t="s">
        <v>1090</v>
      </c>
      <c r="C2417" s="162" t="s">
        <v>26</v>
      </c>
      <c r="D2417" s="162"/>
      <c r="E2417" s="162"/>
      <c r="F2417" s="162" t="s">
        <v>16</v>
      </c>
      <c r="G2417" s="162" t="str">
        <f>CHOOSE(MONTH(H2417), "Janvier", "Fevrier", "Mars", "Avril", "Mai", "Juin", "Juillet", "Aout", "Septembre", "Octobre", "Novembre", "Decembre")</f>
        <v>Octobre</v>
      </c>
      <c r="H2417" s="153">
        <v>42660</v>
      </c>
      <c r="I2417" s="84" t="s">
        <v>1049</v>
      </c>
      <c r="J2417" s="162" t="s">
        <v>1053</v>
      </c>
      <c r="K2417" s="162" t="s">
        <v>1048</v>
      </c>
      <c r="L2417" s="72"/>
      <c r="M2417" s="80" t="str">
        <f>IFERROR(VLOOKUP(K2417,REFERENCES!R:S,2,FALSE),"")</f>
        <v>Nombre</v>
      </c>
      <c r="N2417" s="140">
        <v>150</v>
      </c>
      <c r="O2417" s="140"/>
      <c r="P2417" s="140"/>
      <c r="Q2417" s="140"/>
      <c r="R2417" s="79" t="s">
        <v>1875</v>
      </c>
      <c r="S2417" s="75">
        <v>150</v>
      </c>
      <c r="T2417" s="162"/>
      <c r="U2417" s="162" t="s">
        <v>174</v>
      </c>
      <c r="V2417" s="162" t="s">
        <v>200</v>
      </c>
      <c r="W2417" s="164" t="s">
        <v>1566</v>
      </c>
      <c r="X2417" s="162"/>
      <c r="Y2417" s="167"/>
      <c r="Z2417" s="165"/>
      <c r="AA2417" s="162"/>
      <c r="AB2417" s="162" t="str">
        <f>UPPER(LEFT(A2417,3)&amp;YEAR(H2417)&amp;MONTH(H2417)&amp;DAY((H2417))&amp;LEFT(U2417,2)&amp;LEFT(V2417,2)&amp;LEFT(W2417,2))</f>
        <v>WOR20161017OUAN3È</v>
      </c>
      <c r="AC2417" s="162">
        <f>COUNTIF($AB$4:$AB$297,AB2417)</f>
        <v>0</v>
      </c>
      <c r="AD2417" s="162" t="str">
        <f>VLOOKUP(U2417,NIVEAUXADMIN!A:B,2,FALSE)</f>
        <v>HT01</v>
      </c>
      <c r="AE2417" s="162" t="str">
        <f>VLOOKUP(V2417,NIVEAUXADMIN!E:F,2,FALSE)</f>
        <v>HT01151</v>
      </c>
      <c r="AF2417" s="162" t="str">
        <f>VLOOKUP(W2417,NIVEAUXADMIN!I:J,2,FALSE)</f>
        <v>HT01151-03</v>
      </c>
      <c r="AG2417" s="162">
        <f>IF(SUMPRODUCT(($A$4:$A2417=A2417)*($V$4:$V2417=V2417))&gt;1,0,1)</f>
        <v>0</v>
      </c>
    </row>
    <row r="2418" spans="1:33" ht="15" customHeight="1">
      <c r="A2418" s="162" t="s">
        <v>1090</v>
      </c>
      <c r="B2418" s="162" t="s">
        <v>1090</v>
      </c>
      <c r="C2418" s="162" t="s">
        <v>26</v>
      </c>
      <c r="D2418" s="162"/>
      <c r="E2418" s="162"/>
      <c r="F2418" s="162" t="s">
        <v>16</v>
      </c>
      <c r="G2418" s="162" t="str">
        <f>CHOOSE(MONTH(H2418), "Janvier", "Fevrier", "Mars", "Avril", "Mai", "Juin", "Juillet", "Aout", "Septembre", "Octobre", "Novembre", "Decembre")</f>
        <v>Octobre</v>
      </c>
      <c r="H2418" s="153">
        <v>42660</v>
      </c>
      <c r="I2418" s="84" t="s">
        <v>1051</v>
      </c>
      <c r="J2418" s="162" t="s">
        <v>1052</v>
      </c>
      <c r="K2418" s="162" t="s">
        <v>1056</v>
      </c>
      <c r="L2418" s="72"/>
      <c r="M2418" s="80" t="str">
        <f>IFERROR(VLOOKUP(K2418,REFERENCES!R:S,2,FALSE),"")</f>
        <v>Nombre</v>
      </c>
      <c r="N2418" s="140">
        <v>150</v>
      </c>
      <c r="O2418" s="140"/>
      <c r="P2418" s="140"/>
      <c r="Q2418" s="140"/>
      <c r="R2418" s="79" t="s">
        <v>1875</v>
      </c>
      <c r="S2418" s="75">
        <v>150</v>
      </c>
      <c r="T2418" s="162" t="s">
        <v>1040</v>
      </c>
      <c r="U2418" s="162" t="s">
        <v>174</v>
      </c>
      <c r="V2418" s="162" t="s">
        <v>200</v>
      </c>
      <c r="W2418" s="164" t="s">
        <v>1566</v>
      </c>
      <c r="X2418" s="162"/>
      <c r="Y2418" s="167"/>
      <c r="Z2418" s="165"/>
      <c r="AA2418" s="162"/>
      <c r="AB2418" s="162" t="str">
        <f>UPPER(LEFT(A2418,3)&amp;YEAR(H2418)&amp;MONTH(H2418)&amp;DAY((H2418))&amp;LEFT(U2418,2)&amp;LEFT(V2418,2)&amp;LEFT(W2418,2))</f>
        <v>WOR20161017OUAN3È</v>
      </c>
      <c r="AC2418" s="162">
        <f>COUNTIF($AB$4:$AB$297,AB2418)</f>
        <v>0</v>
      </c>
      <c r="AD2418" s="162" t="str">
        <f>VLOOKUP(U2418,NIVEAUXADMIN!A:B,2,FALSE)</f>
        <v>HT01</v>
      </c>
      <c r="AE2418" s="162" t="str">
        <f>VLOOKUP(V2418,NIVEAUXADMIN!E:F,2,FALSE)</f>
        <v>HT01151</v>
      </c>
      <c r="AF2418" s="162" t="str">
        <f>VLOOKUP(W2418,NIVEAUXADMIN!I:J,2,FALSE)</f>
        <v>HT01151-03</v>
      </c>
      <c r="AG2418" s="162">
        <f>IF(SUMPRODUCT(($A$4:$A2418=A2418)*($V$4:$V2418=V2418))&gt;1,0,1)</f>
        <v>0</v>
      </c>
    </row>
    <row r="2419" spans="1:33" ht="15" customHeight="1">
      <c r="A2419" s="162" t="s">
        <v>1090</v>
      </c>
      <c r="B2419" s="162" t="s">
        <v>1090</v>
      </c>
      <c r="C2419" s="162" t="s">
        <v>26</v>
      </c>
      <c r="D2419" s="162"/>
      <c r="E2419" s="162"/>
      <c r="F2419" s="162" t="s">
        <v>16</v>
      </c>
      <c r="G2419" s="162" t="str">
        <f>CHOOSE(MONTH(H2419), "Janvier", "Fevrier", "Mars", "Avril", "Mai", "Juin", "Juillet", "Aout", "Septembre", "Octobre", "Novembre", "Decembre")</f>
        <v>Octobre</v>
      </c>
      <c r="H2419" s="153">
        <v>42660</v>
      </c>
      <c r="I2419" s="84" t="s">
        <v>1051</v>
      </c>
      <c r="J2419" s="162" t="s">
        <v>1052</v>
      </c>
      <c r="K2419" s="162" t="s">
        <v>1054</v>
      </c>
      <c r="L2419" s="72"/>
      <c r="M2419" s="80" t="str">
        <f>IFERROR(VLOOKUP(K2419,REFERENCES!R:S,2,FALSE),"")</f>
        <v>Nombre</v>
      </c>
      <c r="N2419" s="140">
        <v>150</v>
      </c>
      <c r="O2419" s="140"/>
      <c r="P2419" s="140"/>
      <c r="Q2419" s="140"/>
      <c r="R2419" s="79" t="s">
        <v>1875</v>
      </c>
      <c r="S2419" s="75">
        <v>150</v>
      </c>
      <c r="T2419" s="162" t="s">
        <v>1040</v>
      </c>
      <c r="U2419" s="162" t="s">
        <v>174</v>
      </c>
      <c r="V2419" s="162" t="s">
        <v>200</v>
      </c>
      <c r="W2419" s="164" t="s">
        <v>1566</v>
      </c>
      <c r="X2419" s="162"/>
      <c r="Y2419" s="167"/>
      <c r="Z2419" s="165"/>
      <c r="AA2419" s="162"/>
      <c r="AB2419" s="162" t="str">
        <f>UPPER(LEFT(A2419,3)&amp;YEAR(H2419)&amp;MONTH(H2419)&amp;DAY((H2419))&amp;LEFT(U2419,2)&amp;LEFT(V2419,2)&amp;LEFT(W2419,2))</f>
        <v>WOR20161017OUAN3È</v>
      </c>
      <c r="AC2419" s="162">
        <f>COUNTIF($AB$4:$AB$297,AB2419)</f>
        <v>0</v>
      </c>
      <c r="AD2419" s="162" t="str">
        <f>VLOOKUP(U2419,NIVEAUXADMIN!A:B,2,FALSE)</f>
        <v>HT01</v>
      </c>
      <c r="AE2419" s="162" t="str">
        <f>VLOOKUP(V2419,NIVEAUXADMIN!E:F,2,FALSE)</f>
        <v>HT01151</v>
      </c>
      <c r="AF2419" s="162" t="str">
        <f>VLOOKUP(W2419,NIVEAUXADMIN!I:J,2,FALSE)</f>
        <v>HT01151-03</v>
      </c>
      <c r="AG2419" s="162">
        <f>IF(SUMPRODUCT(($A$4:$A2419=A2419)*($V$4:$V2419=V2419))&gt;1,0,1)</f>
        <v>0</v>
      </c>
    </row>
    <row r="2420" spans="1:33" ht="15" customHeight="1">
      <c r="A2420" s="162" t="s">
        <v>1090</v>
      </c>
      <c r="B2420" s="162" t="s">
        <v>1090</v>
      </c>
      <c r="C2420" s="162" t="s">
        <v>26</v>
      </c>
      <c r="D2420" s="162"/>
      <c r="E2420" s="162"/>
      <c r="F2420" s="162" t="s">
        <v>16</v>
      </c>
      <c r="G2420" s="162" t="str">
        <f>CHOOSE(MONTH(H2420), "Janvier", "Fevrier", "Mars", "Avril", "Mai", "Juin", "Juillet", "Aout", "Septembre", "Octobre", "Novembre", "Decembre")</f>
        <v>Octobre</v>
      </c>
      <c r="H2420" s="153">
        <v>42660</v>
      </c>
      <c r="I2420" s="84" t="s">
        <v>1050</v>
      </c>
      <c r="J2420" s="162" t="s">
        <v>1029</v>
      </c>
      <c r="K2420" s="162"/>
      <c r="L2420" s="72"/>
      <c r="M2420" s="80" t="str">
        <f>IFERROR(VLOOKUP(K2420,REFERENCES!R:S,2,FALSE),"")</f>
        <v/>
      </c>
      <c r="N2420" s="140">
        <v>506</v>
      </c>
      <c r="O2420" s="140"/>
      <c r="P2420" s="140"/>
      <c r="Q2420" s="140"/>
      <c r="R2420" s="79"/>
      <c r="S2420" s="75">
        <v>516</v>
      </c>
      <c r="T2420" s="162" t="s">
        <v>1040</v>
      </c>
      <c r="U2420" s="162" t="s">
        <v>153</v>
      </c>
      <c r="V2420" s="162" t="s">
        <v>305</v>
      </c>
      <c r="W2420" s="164" t="s">
        <v>1337</v>
      </c>
      <c r="X2420" s="162" t="s">
        <v>1227</v>
      </c>
      <c r="Y2420" s="167"/>
      <c r="Z2420" s="165"/>
      <c r="AA2420" s="162"/>
      <c r="AB2420" s="162" t="str">
        <f>UPPER(LEFT(A2420,3)&amp;YEAR(H2420)&amp;MONTH(H2420)&amp;DAY((H2420))&amp;LEFT(U2420,2)&amp;LEFT(V2420,2)&amp;LEFT(W2420,2))</f>
        <v>WOR20161017NIPE1È</v>
      </c>
      <c r="AC2420" s="162">
        <f>COUNTIF($AB$4:$AB$297,AB2420)</f>
        <v>0</v>
      </c>
      <c r="AD2420" s="162" t="str">
        <f>VLOOKUP(U2420,NIVEAUXADMIN!A:B,2,FALSE)</f>
        <v>HT10</v>
      </c>
      <c r="AE2420" s="162" t="str">
        <f>VLOOKUP(V2420,NIVEAUXADMIN!E:F,2,FALSE)</f>
        <v>HT101012</v>
      </c>
      <c r="AF2420" s="162" t="str">
        <f>VLOOKUP(W2420,NIVEAUXADMIN!I:J,2,FALSE)</f>
        <v>HT101012-01</v>
      </c>
      <c r="AG2420" s="162">
        <f>IF(SUMPRODUCT(($A$4:$A2420=A2420)*($V$4:$V2420=V2420))&gt;1,0,1)</f>
        <v>0</v>
      </c>
    </row>
    <row r="2421" spans="1:33" ht="15" customHeight="1">
      <c r="A2421" s="162" t="s">
        <v>1090</v>
      </c>
      <c r="B2421" s="162" t="s">
        <v>1090</v>
      </c>
      <c r="C2421" s="162" t="s">
        <v>26</v>
      </c>
      <c r="D2421" s="162"/>
      <c r="E2421" s="162"/>
      <c r="F2421" s="162" t="s">
        <v>16</v>
      </c>
      <c r="G2421" s="162" t="str">
        <f>CHOOSE(MONTH(H2421), "Janvier", "Fevrier", "Mars", "Avril", "Mai", "Juin", "Juillet", "Aout", "Septembre", "Octobre", "Novembre", "Decembre")</f>
        <v>Octobre</v>
      </c>
      <c r="H2421" s="153">
        <v>42661</v>
      </c>
      <c r="I2421" s="84" t="s">
        <v>1049</v>
      </c>
      <c r="J2421" s="162" t="s">
        <v>1053</v>
      </c>
      <c r="K2421" s="162" t="s">
        <v>1048</v>
      </c>
      <c r="L2421" s="72"/>
      <c r="M2421" s="80" t="str">
        <f>IFERROR(VLOOKUP(K2421,REFERENCES!R:S,2,FALSE),"")</f>
        <v>Nombre</v>
      </c>
      <c r="N2421" s="140">
        <v>200</v>
      </c>
      <c r="O2421" s="140"/>
      <c r="P2421" s="140"/>
      <c r="Q2421" s="140"/>
      <c r="R2421" s="79" t="s">
        <v>1875</v>
      </c>
      <c r="S2421" s="75">
        <v>200</v>
      </c>
      <c r="T2421" s="162"/>
      <c r="U2421" s="162" t="s">
        <v>174</v>
      </c>
      <c r="V2421" s="162" t="s">
        <v>200</v>
      </c>
      <c r="W2421" s="164" t="s">
        <v>1643</v>
      </c>
      <c r="X2421" s="162"/>
      <c r="Y2421" s="167"/>
      <c r="Z2421" s="165"/>
      <c r="AA2421" s="162"/>
      <c r="AB2421" s="162" t="str">
        <f>UPPER(LEFT(A2421,3)&amp;YEAR(H2421)&amp;MONTH(H2421)&amp;DAY((H2421))&amp;LEFT(U2421,2)&amp;LEFT(V2421,2)&amp;LEFT(W2421,2))</f>
        <v>WOR20161018OUAN4È</v>
      </c>
      <c r="AC2421" s="162">
        <f>COUNTIF($AB$4:$AB$297,AB2421)</f>
        <v>0</v>
      </c>
      <c r="AD2421" s="162" t="str">
        <f>VLOOKUP(U2421,NIVEAUXADMIN!A:B,2,FALSE)</f>
        <v>HT01</v>
      </c>
      <c r="AE2421" s="162" t="str">
        <f>VLOOKUP(V2421,NIVEAUXADMIN!E:F,2,FALSE)</f>
        <v>HT01151</v>
      </c>
      <c r="AF2421" s="162" t="str">
        <f>VLOOKUP(W2421,NIVEAUXADMIN!I:J,2,FALSE)</f>
        <v>HT01151-04</v>
      </c>
      <c r="AG2421" s="162">
        <f>IF(SUMPRODUCT(($A$4:$A2421=A2421)*($V$4:$V2421=V2421))&gt;1,0,1)</f>
        <v>0</v>
      </c>
    </row>
    <row r="2422" spans="1:33" ht="15" customHeight="1">
      <c r="A2422" s="162" t="s">
        <v>1090</v>
      </c>
      <c r="B2422" s="162" t="s">
        <v>1090</v>
      </c>
      <c r="C2422" s="162" t="s">
        <v>26</v>
      </c>
      <c r="D2422" s="162"/>
      <c r="E2422" s="162"/>
      <c r="F2422" s="162" t="s">
        <v>16</v>
      </c>
      <c r="G2422" s="162" t="str">
        <f>CHOOSE(MONTH(H2422), "Janvier", "Fevrier", "Mars", "Avril", "Mai", "Juin", "Juillet", "Aout", "Septembre", "Octobre", "Novembre", "Decembre")</f>
        <v>Octobre</v>
      </c>
      <c r="H2422" s="153">
        <v>42661</v>
      </c>
      <c r="I2422" s="84" t="s">
        <v>1051</v>
      </c>
      <c r="J2422" s="162" t="s">
        <v>1052</v>
      </c>
      <c r="K2422" s="162" t="s">
        <v>1056</v>
      </c>
      <c r="L2422" s="72"/>
      <c r="M2422" s="80" t="str">
        <f>IFERROR(VLOOKUP(K2422,REFERENCES!R:S,2,FALSE),"")</f>
        <v>Nombre</v>
      </c>
      <c r="N2422" s="140">
        <v>200</v>
      </c>
      <c r="O2422" s="140"/>
      <c r="P2422" s="140"/>
      <c r="Q2422" s="140"/>
      <c r="R2422" s="79" t="s">
        <v>1875</v>
      </c>
      <c r="S2422" s="75">
        <v>200</v>
      </c>
      <c r="T2422" s="162" t="s">
        <v>1040</v>
      </c>
      <c r="U2422" s="162" t="s">
        <v>174</v>
      </c>
      <c r="V2422" s="162" t="s">
        <v>200</v>
      </c>
      <c r="W2422" s="164" t="s">
        <v>1643</v>
      </c>
      <c r="X2422" s="162"/>
      <c r="Y2422" s="167"/>
      <c r="Z2422" s="165"/>
      <c r="AA2422" s="162"/>
      <c r="AB2422" s="162" t="str">
        <f>UPPER(LEFT(A2422,3)&amp;YEAR(H2422)&amp;MONTH(H2422)&amp;DAY((H2422))&amp;LEFT(U2422,2)&amp;LEFT(V2422,2)&amp;LEFT(W2422,2))</f>
        <v>WOR20161018OUAN4È</v>
      </c>
      <c r="AC2422" s="162">
        <f>COUNTIF($AB$4:$AB$297,AB2422)</f>
        <v>0</v>
      </c>
      <c r="AD2422" s="162" t="str">
        <f>VLOOKUP(U2422,NIVEAUXADMIN!A:B,2,FALSE)</f>
        <v>HT01</v>
      </c>
      <c r="AE2422" s="162" t="str">
        <f>VLOOKUP(V2422,NIVEAUXADMIN!E:F,2,FALSE)</f>
        <v>HT01151</v>
      </c>
      <c r="AF2422" s="162" t="str">
        <f>VLOOKUP(W2422,NIVEAUXADMIN!I:J,2,FALSE)</f>
        <v>HT01151-04</v>
      </c>
      <c r="AG2422" s="162">
        <f>IF(SUMPRODUCT(($A$4:$A2422=A2422)*($V$4:$V2422=V2422))&gt;1,0,1)</f>
        <v>0</v>
      </c>
    </row>
    <row r="2423" spans="1:33" ht="15" customHeight="1">
      <c r="A2423" s="162" t="s">
        <v>1090</v>
      </c>
      <c r="B2423" s="162" t="s">
        <v>1090</v>
      </c>
      <c r="C2423" s="162" t="s">
        <v>26</v>
      </c>
      <c r="D2423" s="162"/>
      <c r="E2423" s="162"/>
      <c r="F2423" s="162" t="s">
        <v>16</v>
      </c>
      <c r="G2423" s="162" t="str">
        <f>CHOOSE(MONTH(H2423), "Janvier", "Fevrier", "Mars", "Avril", "Mai", "Juin", "Juillet", "Aout", "Septembre", "Octobre", "Novembre", "Decembre")</f>
        <v>Octobre</v>
      </c>
      <c r="H2423" s="153">
        <v>42661</v>
      </c>
      <c r="I2423" s="84" t="s">
        <v>1051</v>
      </c>
      <c r="J2423" s="162" t="s">
        <v>1052</v>
      </c>
      <c r="K2423" s="162" t="s">
        <v>1054</v>
      </c>
      <c r="L2423" s="72"/>
      <c r="M2423" s="80" t="str">
        <f>IFERROR(VLOOKUP(K2423,REFERENCES!R:S,2,FALSE),"")</f>
        <v>Nombre</v>
      </c>
      <c r="N2423" s="140">
        <v>200</v>
      </c>
      <c r="O2423" s="140"/>
      <c r="P2423" s="140"/>
      <c r="Q2423" s="140"/>
      <c r="R2423" s="79" t="s">
        <v>1875</v>
      </c>
      <c r="S2423" s="75">
        <v>200</v>
      </c>
      <c r="T2423" s="162" t="s">
        <v>1040</v>
      </c>
      <c r="U2423" s="162" t="s">
        <v>174</v>
      </c>
      <c r="V2423" s="162" t="s">
        <v>200</v>
      </c>
      <c r="W2423" s="164" t="s">
        <v>1643</v>
      </c>
      <c r="X2423" s="162"/>
      <c r="Y2423" s="167"/>
      <c r="Z2423" s="165"/>
      <c r="AA2423" s="162"/>
      <c r="AB2423" s="162" t="str">
        <f>UPPER(LEFT(A2423,3)&amp;YEAR(H2423)&amp;MONTH(H2423)&amp;DAY((H2423))&amp;LEFT(U2423,2)&amp;LEFT(V2423,2)&amp;LEFT(W2423,2))</f>
        <v>WOR20161018OUAN4È</v>
      </c>
      <c r="AC2423" s="162">
        <f>COUNTIF($AB$4:$AB$297,AB2423)</f>
        <v>0</v>
      </c>
      <c r="AD2423" s="162" t="str">
        <f>VLOOKUP(U2423,NIVEAUXADMIN!A:B,2,FALSE)</f>
        <v>HT01</v>
      </c>
      <c r="AE2423" s="162" t="str">
        <f>VLOOKUP(V2423,NIVEAUXADMIN!E:F,2,FALSE)</f>
        <v>HT01151</v>
      </c>
      <c r="AF2423" s="162" t="str">
        <f>VLOOKUP(W2423,NIVEAUXADMIN!I:J,2,FALSE)</f>
        <v>HT01151-04</v>
      </c>
      <c r="AG2423" s="162">
        <f>IF(SUMPRODUCT(($A$4:$A2423=A2423)*($V$4:$V2423=V2423))&gt;1,0,1)</f>
        <v>0</v>
      </c>
    </row>
    <row r="2424" spans="1:33" ht="15" customHeight="1">
      <c r="A2424" s="162" t="s">
        <v>1090</v>
      </c>
      <c r="B2424" s="162" t="s">
        <v>1090</v>
      </c>
      <c r="C2424" s="162" t="s">
        <v>26</v>
      </c>
      <c r="D2424" s="162"/>
      <c r="E2424" s="162"/>
      <c r="F2424" s="162" t="s">
        <v>16</v>
      </c>
      <c r="G2424" s="162" t="str">
        <f>CHOOSE(MONTH(H2424), "Janvier", "Fevrier", "Mars", "Avril", "Mai", "Juin", "Juillet", "Aout", "Septembre", "Octobre", "Novembre", "Decembre")</f>
        <v>Octobre</v>
      </c>
      <c r="H2424" s="153">
        <v>42662</v>
      </c>
      <c r="I2424" s="84" t="s">
        <v>1049</v>
      </c>
      <c r="J2424" s="162" t="s">
        <v>1053</v>
      </c>
      <c r="K2424" s="162" t="s">
        <v>1048</v>
      </c>
      <c r="L2424" s="72"/>
      <c r="M2424" s="80" t="str">
        <f>IFERROR(VLOOKUP(K2424,REFERENCES!R:S,2,FALSE),"")</f>
        <v>Nombre</v>
      </c>
      <c r="N2424" s="140">
        <v>150</v>
      </c>
      <c r="O2424" s="140"/>
      <c r="P2424" s="140"/>
      <c r="Q2424" s="140"/>
      <c r="R2424" s="79" t="s">
        <v>1875</v>
      </c>
      <c r="S2424" s="75">
        <v>150</v>
      </c>
      <c r="T2424" s="162"/>
      <c r="U2424" s="162" t="s">
        <v>174</v>
      </c>
      <c r="V2424" s="162" t="s">
        <v>494</v>
      </c>
      <c r="W2424" s="164" t="s">
        <v>1804</v>
      </c>
      <c r="X2424" s="162"/>
      <c r="Y2424" s="167"/>
      <c r="Z2424" s="165"/>
      <c r="AA2424" s="162"/>
      <c r="AB2424" s="162" t="str">
        <f>UPPER(LEFT(A2424,3)&amp;YEAR(H2424)&amp;MONTH(H2424)&amp;DAY((H2424))&amp;LEFT(U2424,2)&amp;LEFT(V2424,2)&amp;LEFT(W2424,2))</f>
        <v>WOR20161019OUPO9È</v>
      </c>
      <c r="AC2424" s="162">
        <f>COUNTIF($AB$4:$AB$297,AB2424)</f>
        <v>0</v>
      </c>
      <c r="AD2424" s="162" t="str">
        <f>VLOOKUP(U2424,NIVEAUXADMIN!A:B,2,FALSE)</f>
        <v>HT01</v>
      </c>
      <c r="AE2424" s="162" t="str">
        <f>VLOOKUP(V2424,NIVEAUXADMIN!E:F,2,FALSE)</f>
        <v>HT01152</v>
      </c>
      <c r="AF2424" s="162" t="str">
        <f>VLOOKUP(W2424,NIVEAUXADMIN!I:J,2,FALSE)</f>
        <v>HT01152-04</v>
      </c>
      <c r="AG2424" s="162">
        <f>IF(SUMPRODUCT(($A$4:$A2424=A2424)*($V$4:$V2424=V2424))&gt;1,0,1)</f>
        <v>0</v>
      </c>
    </row>
    <row r="2425" spans="1:33" ht="15" customHeight="1">
      <c r="A2425" s="162" t="s">
        <v>1090</v>
      </c>
      <c r="B2425" s="162" t="s">
        <v>1090</v>
      </c>
      <c r="C2425" s="162" t="s">
        <v>26</v>
      </c>
      <c r="D2425" s="162"/>
      <c r="E2425" s="162"/>
      <c r="F2425" s="162" t="s">
        <v>16</v>
      </c>
      <c r="G2425" s="162" t="str">
        <f>CHOOSE(MONTH(H2425), "Janvier", "Fevrier", "Mars", "Avril", "Mai", "Juin", "Juillet", "Aout", "Septembre", "Octobre", "Novembre", "Decembre")</f>
        <v>Octobre</v>
      </c>
      <c r="H2425" s="153">
        <v>42662</v>
      </c>
      <c r="I2425" s="84" t="s">
        <v>1051</v>
      </c>
      <c r="J2425" s="162" t="s">
        <v>1052</v>
      </c>
      <c r="K2425" s="162" t="s">
        <v>1056</v>
      </c>
      <c r="L2425" s="72"/>
      <c r="M2425" s="80" t="str">
        <f>IFERROR(VLOOKUP(K2425,REFERENCES!R:S,2,FALSE),"")</f>
        <v>Nombre</v>
      </c>
      <c r="N2425" s="140">
        <v>300</v>
      </c>
      <c r="O2425" s="140"/>
      <c r="P2425" s="140"/>
      <c r="Q2425" s="140"/>
      <c r="R2425" s="79" t="s">
        <v>1875</v>
      </c>
      <c r="S2425" s="75">
        <v>300</v>
      </c>
      <c r="T2425" s="162" t="s">
        <v>1040</v>
      </c>
      <c r="U2425" s="162" t="s">
        <v>153</v>
      </c>
      <c r="V2425" s="162" t="s">
        <v>302</v>
      </c>
      <c r="W2425" s="164" t="s">
        <v>1515</v>
      </c>
      <c r="X2425" s="162"/>
      <c r="Y2425" s="167"/>
      <c r="Z2425" s="165"/>
      <c r="AA2425" s="162"/>
      <c r="AB2425" s="162" t="str">
        <f>UPPER(LEFT(A2425,3)&amp;YEAR(H2425)&amp;MONTH(H2425)&amp;DAY((H2425))&amp;LEFT(U2425,2)&amp;LEFT(V2425,2)&amp;LEFT(W2425,2))</f>
        <v>WOR20161019NIPE2È</v>
      </c>
      <c r="AC2425" s="162">
        <f>COUNTIF($AB$4:$AB$297,AB2425)</f>
        <v>0</v>
      </c>
      <c r="AD2425" s="162" t="str">
        <f>VLOOKUP(U2425,NIVEAUXADMIN!A:B,2,FALSE)</f>
        <v>HT10</v>
      </c>
      <c r="AE2425" s="162" t="str">
        <f>VLOOKUP(V2425,NIVEAUXADMIN!E:F,2,FALSE)</f>
        <v>HT101022</v>
      </c>
      <c r="AF2425" s="162" t="str">
        <f>VLOOKUP(W2425,NIVEAUXADMIN!I:J,2,FALSE)</f>
        <v>HT101022-02</v>
      </c>
      <c r="AG2425" s="162">
        <f>IF(SUMPRODUCT(($A$4:$A2425=A2425)*($V$4:$V2425=V2425))&gt;1,0,1)</f>
        <v>0</v>
      </c>
    </row>
    <row r="2426" spans="1:33" ht="15" customHeight="1">
      <c r="A2426" s="162" t="s">
        <v>1090</v>
      </c>
      <c r="B2426" s="162" t="s">
        <v>1090</v>
      </c>
      <c r="C2426" s="162" t="s">
        <v>26</v>
      </c>
      <c r="D2426" s="162"/>
      <c r="E2426" s="162"/>
      <c r="F2426" s="162" t="s">
        <v>16</v>
      </c>
      <c r="G2426" s="162" t="str">
        <f>CHOOSE(MONTH(H2426), "Janvier", "Fevrier", "Mars", "Avril", "Mai", "Juin", "Juillet", "Aout", "Septembre", "Octobre", "Novembre", "Decembre")</f>
        <v>Octobre</v>
      </c>
      <c r="H2426" s="153">
        <v>42662</v>
      </c>
      <c r="I2426" s="84" t="s">
        <v>1051</v>
      </c>
      <c r="J2426" s="162" t="s">
        <v>1052</v>
      </c>
      <c r="K2426" s="162" t="s">
        <v>1056</v>
      </c>
      <c r="L2426" s="72"/>
      <c r="M2426" s="80" t="str">
        <f>IFERROR(VLOOKUP(K2426,REFERENCES!R:S,2,FALSE),"")</f>
        <v>Nombre</v>
      </c>
      <c r="N2426" s="140">
        <v>150</v>
      </c>
      <c r="O2426" s="140"/>
      <c r="P2426" s="140"/>
      <c r="Q2426" s="140"/>
      <c r="R2426" s="79" t="s">
        <v>1875</v>
      </c>
      <c r="S2426" s="75">
        <v>150</v>
      </c>
      <c r="T2426" s="162" t="s">
        <v>1040</v>
      </c>
      <c r="U2426" s="162" t="s">
        <v>174</v>
      </c>
      <c r="V2426" s="162" t="s">
        <v>494</v>
      </c>
      <c r="W2426" s="164" t="s">
        <v>1804</v>
      </c>
      <c r="X2426" s="162"/>
      <c r="Y2426" s="167"/>
      <c r="Z2426" s="165"/>
      <c r="AA2426" s="162"/>
      <c r="AB2426" s="162" t="str">
        <f>UPPER(LEFT(A2426,3)&amp;YEAR(H2426)&amp;MONTH(H2426)&amp;DAY((H2426))&amp;LEFT(U2426,2)&amp;LEFT(V2426,2)&amp;LEFT(W2426,2))</f>
        <v>WOR20161019OUPO9È</v>
      </c>
      <c r="AC2426" s="162">
        <f>COUNTIF($AB$4:$AB$297,AB2426)</f>
        <v>0</v>
      </c>
      <c r="AD2426" s="162" t="str">
        <f>VLOOKUP(U2426,NIVEAUXADMIN!A:B,2,FALSE)</f>
        <v>HT01</v>
      </c>
      <c r="AE2426" s="162" t="str">
        <f>VLOOKUP(V2426,NIVEAUXADMIN!E:F,2,FALSE)</f>
        <v>HT01152</v>
      </c>
      <c r="AF2426" s="162" t="str">
        <f>VLOOKUP(W2426,NIVEAUXADMIN!I:J,2,FALSE)</f>
        <v>HT01152-04</v>
      </c>
      <c r="AG2426" s="162">
        <f>IF(SUMPRODUCT(($A$4:$A2426=A2426)*($V$4:$V2426=V2426))&gt;1,0,1)</f>
        <v>0</v>
      </c>
    </row>
    <row r="2427" spans="1:33" ht="15" customHeight="1">
      <c r="A2427" s="162" t="s">
        <v>1090</v>
      </c>
      <c r="B2427" s="162" t="s">
        <v>1090</v>
      </c>
      <c r="C2427" s="162" t="s">
        <v>26</v>
      </c>
      <c r="D2427" s="162"/>
      <c r="E2427" s="162"/>
      <c r="F2427" s="162" t="s">
        <v>16</v>
      </c>
      <c r="G2427" s="162" t="str">
        <f>CHOOSE(MONTH(H2427), "Janvier", "Fevrier", "Mars", "Avril", "Mai", "Juin", "Juillet", "Aout", "Septembre", "Octobre", "Novembre", "Decembre")</f>
        <v>Octobre</v>
      </c>
      <c r="H2427" s="153">
        <v>42662</v>
      </c>
      <c r="I2427" s="84" t="s">
        <v>1051</v>
      </c>
      <c r="J2427" s="162" t="s">
        <v>1052</v>
      </c>
      <c r="K2427" s="162" t="s">
        <v>1054</v>
      </c>
      <c r="L2427" s="72"/>
      <c r="M2427" s="80" t="str">
        <f>IFERROR(VLOOKUP(K2427,REFERENCES!R:S,2,FALSE),"")</f>
        <v>Nombre</v>
      </c>
      <c r="N2427" s="140">
        <v>300</v>
      </c>
      <c r="O2427" s="140"/>
      <c r="P2427" s="140"/>
      <c r="Q2427" s="140"/>
      <c r="R2427" s="79" t="s">
        <v>1875</v>
      </c>
      <c r="S2427" s="75">
        <v>300</v>
      </c>
      <c r="T2427" s="162" t="s">
        <v>1040</v>
      </c>
      <c r="U2427" s="162" t="s">
        <v>153</v>
      </c>
      <c r="V2427" s="162" t="s">
        <v>302</v>
      </c>
      <c r="W2427" s="164" t="s">
        <v>1515</v>
      </c>
      <c r="X2427" s="162"/>
      <c r="Y2427" s="167"/>
      <c r="Z2427" s="165"/>
      <c r="AA2427" s="162"/>
      <c r="AB2427" s="162" t="str">
        <f>UPPER(LEFT(A2427,3)&amp;YEAR(H2427)&amp;MONTH(H2427)&amp;DAY((H2427))&amp;LEFT(U2427,2)&amp;LEFT(V2427,2)&amp;LEFT(W2427,2))</f>
        <v>WOR20161019NIPE2È</v>
      </c>
      <c r="AC2427" s="162">
        <f>COUNTIF($AB$4:$AB$297,AB2427)</f>
        <v>0</v>
      </c>
      <c r="AD2427" s="162" t="str">
        <f>VLOOKUP(U2427,NIVEAUXADMIN!A:B,2,FALSE)</f>
        <v>HT10</v>
      </c>
      <c r="AE2427" s="162" t="str">
        <f>VLOOKUP(V2427,NIVEAUXADMIN!E:F,2,FALSE)</f>
        <v>HT101022</v>
      </c>
      <c r="AF2427" s="162" t="str">
        <f>VLOOKUP(W2427,NIVEAUXADMIN!I:J,2,FALSE)</f>
        <v>HT101022-02</v>
      </c>
      <c r="AG2427" s="162">
        <f>IF(SUMPRODUCT(($A$4:$A2427=A2427)*($V$4:$V2427=V2427))&gt;1,0,1)</f>
        <v>0</v>
      </c>
    </row>
    <row r="2428" spans="1:33" ht="15" customHeight="1">
      <c r="A2428" s="162" t="s">
        <v>1090</v>
      </c>
      <c r="B2428" s="162" t="s">
        <v>1090</v>
      </c>
      <c r="C2428" s="162" t="s">
        <v>26</v>
      </c>
      <c r="D2428" s="162"/>
      <c r="E2428" s="162"/>
      <c r="F2428" s="162" t="s">
        <v>16</v>
      </c>
      <c r="G2428" s="162" t="str">
        <f>CHOOSE(MONTH(H2428), "Janvier", "Fevrier", "Mars", "Avril", "Mai", "Juin", "Juillet", "Aout", "Septembre", "Octobre", "Novembre", "Decembre")</f>
        <v>Octobre</v>
      </c>
      <c r="H2428" s="153">
        <v>42662</v>
      </c>
      <c r="I2428" s="84" t="s">
        <v>1051</v>
      </c>
      <c r="J2428" s="162" t="s">
        <v>1052</v>
      </c>
      <c r="K2428" s="162" t="s">
        <v>1054</v>
      </c>
      <c r="L2428" s="72"/>
      <c r="M2428" s="80" t="str">
        <f>IFERROR(VLOOKUP(K2428,REFERENCES!R:S,2,FALSE),"")</f>
        <v>Nombre</v>
      </c>
      <c r="N2428" s="140">
        <v>150</v>
      </c>
      <c r="O2428" s="140"/>
      <c r="P2428" s="140"/>
      <c r="Q2428" s="140"/>
      <c r="R2428" s="79" t="s">
        <v>1875</v>
      </c>
      <c r="S2428" s="75">
        <v>150</v>
      </c>
      <c r="T2428" s="162" t="s">
        <v>1040</v>
      </c>
      <c r="U2428" s="162" t="s">
        <v>174</v>
      </c>
      <c r="V2428" s="162" t="s">
        <v>494</v>
      </c>
      <c r="W2428" s="164" t="s">
        <v>1804</v>
      </c>
      <c r="X2428" s="162"/>
      <c r="Y2428" s="167"/>
      <c r="Z2428" s="165"/>
      <c r="AA2428" s="162"/>
      <c r="AB2428" s="162" t="str">
        <f>UPPER(LEFT(A2428,3)&amp;YEAR(H2428)&amp;MONTH(H2428)&amp;DAY((H2428))&amp;LEFT(U2428,2)&amp;LEFT(V2428,2)&amp;LEFT(W2428,2))</f>
        <v>WOR20161019OUPO9È</v>
      </c>
      <c r="AC2428" s="162">
        <f>COUNTIF($AB$4:$AB$297,AB2428)</f>
        <v>0</v>
      </c>
      <c r="AD2428" s="162" t="str">
        <f>VLOOKUP(U2428,NIVEAUXADMIN!A:B,2,FALSE)</f>
        <v>HT01</v>
      </c>
      <c r="AE2428" s="162" t="str">
        <f>VLOOKUP(V2428,NIVEAUXADMIN!E:F,2,FALSE)</f>
        <v>HT01152</v>
      </c>
      <c r="AF2428" s="162" t="str">
        <f>VLOOKUP(W2428,NIVEAUXADMIN!I:J,2,FALSE)</f>
        <v>HT01152-04</v>
      </c>
      <c r="AG2428" s="162">
        <f>IF(SUMPRODUCT(($A$4:$A2428=A2428)*($V$4:$V2428=V2428))&gt;1,0,1)</f>
        <v>0</v>
      </c>
    </row>
    <row r="2429" spans="1:33" ht="15" customHeight="1">
      <c r="A2429" s="162" t="s">
        <v>1090</v>
      </c>
      <c r="B2429" s="162" t="s">
        <v>1090</v>
      </c>
      <c r="C2429" s="162" t="s">
        <v>26</v>
      </c>
      <c r="D2429" s="162"/>
      <c r="E2429" s="162"/>
      <c r="F2429" s="162" t="s">
        <v>16</v>
      </c>
      <c r="G2429" s="162" t="str">
        <f>CHOOSE(MONTH(H2429), "Janvier", "Fevrier", "Mars", "Avril", "Mai", "Juin", "Juillet", "Aout", "Septembre", "Octobre", "Novembre", "Decembre")</f>
        <v>Octobre</v>
      </c>
      <c r="H2429" s="153">
        <v>42664</v>
      </c>
      <c r="I2429" s="84" t="s">
        <v>1049</v>
      </c>
      <c r="J2429" s="162" t="s">
        <v>1053</v>
      </c>
      <c r="K2429" s="162" t="s">
        <v>1048</v>
      </c>
      <c r="L2429" s="72"/>
      <c r="M2429" s="80" t="str">
        <f>IFERROR(VLOOKUP(K2429,REFERENCES!R:S,2,FALSE),"")</f>
        <v>Nombre</v>
      </c>
      <c r="N2429" s="140">
        <v>150</v>
      </c>
      <c r="O2429" s="140"/>
      <c r="P2429" s="140"/>
      <c r="Q2429" s="140"/>
      <c r="R2429" s="79" t="s">
        <v>1875</v>
      </c>
      <c r="S2429" s="75">
        <v>150</v>
      </c>
      <c r="T2429" s="162"/>
      <c r="U2429" s="162" t="s">
        <v>174</v>
      </c>
      <c r="V2429" s="162" t="s">
        <v>494</v>
      </c>
      <c r="W2429" s="164" t="s">
        <v>1804</v>
      </c>
      <c r="X2429" s="162"/>
      <c r="Y2429" s="167"/>
      <c r="Z2429" s="165"/>
      <c r="AA2429" s="162"/>
      <c r="AB2429" s="162" t="str">
        <f>UPPER(LEFT(A2429,3)&amp;YEAR(H2429)&amp;MONTH(H2429)&amp;DAY((H2429))&amp;LEFT(U2429,2)&amp;LEFT(V2429,2)&amp;LEFT(W2429,2))</f>
        <v>WOR20161021OUPO9È</v>
      </c>
      <c r="AC2429" s="162">
        <f>COUNTIF($AB$4:$AB$297,AB2429)</f>
        <v>0</v>
      </c>
      <c r="AD2429" s="162" t="str">
        <f>VLOOKUP(U2429,NIVEAUXADMIN!A:B,2,FALSE)</f>
        <v>HT01</v>
      </c>
      <c r="AE2429" s="162" t="str">
        <f>VLOOKUP(V2429,NIVEAUXADMIN!E:F,2,FALSE)</f>
        <v>HT01152</v>
      </c>
      <c r="AF2429" s="162" t="str">
        <f>VLOOKUP(W2429,NIVEAUXADMIN!I:J,2,FALSE)</f>
        <v>HT01152-04</v>
      </c>
      <c r="AG2429" s="162">
        <f>IF(SUMPRODUCT(($A$4:$A2429=A2429)*($V$4:$V2429=V2429))&gt;1,0,1)</f>
        <v>0</v>
      </c>
    </row>
    <row r="2430" spans="1:33" ht="15" customHeight="1">
      <c r="A2430" s="162" t="s">
        <v>1090</v>
      </c>
      <c r="B2430" s="162" t="s">
        <v>1090</v>
      </c>
      <c r="C2430" s="162" t="s">
        <v>26</v>
      </c>
      <c r="D2430" s="162"/>
      <c r="E2430" s="162"/>
      <c r="F2430" s="162" t="s">
        <v>16</v>
      </c>
      <c r="G2430" s="162" t="str">
        <f>CHOOSE(MONTH(H2430), "Janvier", "Fevrier", "Mars", "Avril", "Mai", "Juin", "Juillet", "Aout", "Septembre", "Octobre", "Novembre", "Decembre")</f>
        <v>Octobre</v>
      </c>
      <c r="H2430" s="153">
        <v>42664</v>
      </c>
      <c r="I2430" s="84" t="s">
        <v>1051</v>
      </c>
      <c r="J2430" s="162" t="s">
        <v>1052</v>
      </c>
      <c r="K2430" s="162" t="s">
        <v>1056</v>
      </c>
      <c r="L2430" s="72"/>
      <c r="M2430" s="80" t="str">
        <f>IFERROR(VLOOKUP(K2430,REFERENCES!R:S,2,FALSE),"")</f>
        <v>Nombre</v>
      </c>
      <c r="N2430" s="140">
        <v>150</v>
      </c>
      <c r="O2430" s="140"/>
      <c r="P2430" s="140"/>
      <c r="Q2430" s="140"/>
      <c r="R2430" s="79" t="s">
        <v>1875</v>
      </c>
      <c r="S2430" s="75">
        <v>150</v>
      </c>
      <c r="T2430" s="162" t="s">
        <v>1040</v>
      </c>
      <c r="U2430" s="162" t="s">
        <v>174</v>
      </c>
      <c r="V2430" s="162" t="s">
        <v>494</v>
      </c>
      <c r="W2430" s="164" t="s">
        <v>1804</v>
      </c>
      <c r="X2430" s="162"/>
      <c r="Y2430" s="167"/>
      <c r="Z2430" s="165"/>
      <c r="AA2430" s="162"/>
      <c r="AB2430" s="162" t="str">
        <f>UPPER(LEFT(A2430,3)&amp;YEAR(H2430)&amp;MONTH(H2430)&amp;DAY((H2430))&amp;LEFT(U2430,2)&amp;LEFT(V2430,2)&amp;LEFT(W2430,2))</f>
        <v>WOR20161021OUPO9È</v>
      </c>
      <c r="AC2430" s="162">
        <f>COUNTIF($AB$4:$AB$297,AB2430)</f>
        <v>0</v>
      </c>
      <c r="AD2430" s="162" t="str">
        <f>VLOOKUP(U2430,NIVEAUXADMIN!A:B,2,FALSE)</f>
        <v>HT01</v>
      </c>
      <c r="AE2430" s="162" t="str">
        <f>VLOOKUP(V2430,NIVEAUXADMIN!E:F,2,FALSE)</f>
        <v>HT01152</v>
      </c>
      <c r="AF2430" s="162" t="str">
        <f>VLOOKUP(W2430,NIVEAUXADMIN!I:J,2,FALSE)</f>
        <v>HT01152-04</v>
      </c>
      <c r="AG2430" s="162">
        <f>IF(SUMPRODUCT(($A$4:$A2430=A2430)*($V$4:$V2430=V2430))&gt;1,0,1)</f>
        <v>0</v>
      </c>
    </row>
    <row r="2431" spans="1:33" ht="15" customHeight="1">
      <c r="A2431" s="162" t="s">
        <v>1090</v>
      </c>
      <c r="B2431" s="162" t="s">
        <v>1090</v>
      </c>
      <c r="C2431" s="162" t="s">
        <v>26</v>
      </c>
      <c r="D2431" s="162"/>
      <c r="E2431" s="162"/>
      <c r="F2431" s="162" t="s">
        <v>16</v>
      </c>
      <c r="G2431" s="162" t="str">
        <f>CHOOSE(MONTH(H2431), "Janvier", "Fevrier", "Mars", "Avril", "Mai", "Juin", "Juillet", "Aout", "Septembre", "Octobre", "Novembre", "Decembre")</f>
        <v>Octobre</v>
      </c>
      <c r="H2431" s="153">
        <v>42664</v>
      </c>
      <c r="I2431" s="84" t="s">
        <v>1051</v>
      </c>
      <c r="J2431" s="162" t="s">
        <v>1052</v>
      </c>
      <c r="K2431" s="162" t="s">
        <v>1054</v>
      </c>
      <c r="L2431" s="72"/>
      <c r="M2431" s="80" t="str">
        <f>IFERROR(VLOOKUP(K2431,REFERENCES!R:S,2,FALSE),"")</f>
        <v>Nombre</v>
      </c>
      <c r="N2431" s="140">
        <v>150</v>
      </c>
      <c r="O2431" s="140"/>
      <c r="P2431" s="140"/>
      <c r="Q2431" s="140"/>
      <c r="R2431" s="79" t="s">
        <v>1875</v>
      </c>
      <c r="S2431" s="75">
        <v>150</v>
      </c>
      <c r="T2431" s="162" t="s">
        <v>1040</v>
      </c>
      <c r="U2431" s="162" t="s">
        <v>174</v>
      </c>
      <c r="V2431" s="162" t="s">
        <v>494</v>
      </c>
      <c r="W2431" s="164" t="s">
        <v>1804</v>
      </c>
      <c r="X2431" s="162"/>
      <c r="Y2431" s="167"/>
      <c r="Z2431" s="165"/>
      <c r="AA2431" s="162"/>
      <c r="AB2431" s="162" t="str">
        <f>UPPER(LEFT(A2431,3)&amp;YEAR(H2431)&amp;MONTH(H2431)&amp;DAY((H2431))&amp;LEFT(U2431,2)&amp;LEFT(V2431,2)&amp;LEFT(W2431,2))</f>
        <v>WOR20161021OUPO9È</v>
      </c>
      <c r="AC2431" s="162">
        <f>COUNTIF($AB$4:$AB$297,AB2431)</f>
        <v>0</v>
      </c>
      <c r="AD2431" s="162" t="str">
        <f>VLOOKUP(U2431,NIVEAUXADMIN!A:B,2,FALSE)</f>
        <v>HT01</v>
      </c>
      <c r="AE2431" s="162" t="str">
        <f>VLOOKUP(V2431,NIVEAUXADMIN!E:F,2,FALSE)</f>
        <v>HT01152</v>
      </c>
      <c r="AF2431" s="162" t="str">
        <f>VLOOKUP(W2431,NIVEAUXADMIN!I:J,2,FALSE)</f>
        <v>HT01152-04</v>
      </c>
      <c r="AG2431" s="162">
        <f>IF(SUMPRODUCT(($A$4:$A2431=A2431)*($V$4:$V2431=V2431))&gt;1,0,1)</f>
        <v>0</v>
      </c>
    </row>
    <row r="2432" spans="1:33" s="81" customFormat="1" ht="15" customHeight="1">
      <c r="A2432" s="162" t="s">
        <v>1090</v>
      </c>
      <c r="B2432" s="162" t="s">
        <v>1090</v>
      </c>
      <c r="C2432" s="162" t="s">
        <v>26</v>
      </c>
      <c r="D2432" s="162"/>
      <c r="E2432" s="162"/>
      <c r="F2432" s="162" t="s">
        <v>16</v>
      </c>
      <c r="G2432" s="162" t="str">
        <f>CHOOSE(MONTH(H2432), "Janvier", "Fevrier", "Mars", "Avril", "Mai", "Juin", "Juillet", "Aout", "Septembre", "Octobre", "Novembre", "Decembre")</f>
        <v>Octobre</v>
      </c>
      <c r="H2432" s="153">
        <v>42664</v>
      </c>
      <c r="I2432" s="84" t="s">
        <v>1050</v>
      </c>
      <c r="J2432" s="162" t="s">
        <v>1029</v>
      </c>
      <c r="K2432" s="162"/>
      <c r="L2432" s="72"/>
      <c r="M2432" s="80" t="str">
        <f>IFERROR(VLOOKUP(K2432,REFERENCES!R:S,2,FALSE),"")</f>
        <v/>
      </c>
      <c r="N2432" s="140">
        <v>87</v>
      </c>
      <c r="O2432" s="140"/>
      <c r="P2432" s="140"/>
      <c r="Q2432" s="140"/>
      <c r="R2432" s="79"/>
      <c r="S2432" s="75">
        <v>87</v>
      </c>
      <c r="T2432" s="162" t="s">
        <v>1040</v>
      </c>
      <c r="U2432" s="162" t="s">
        <v>153</v>
      </c>
      <c r="V2432" s="162" t="s">
        <v>305</v>
      </c>
      <c r="W2432" s="164" t="s">
        <v>1337</v>
      </c>
      <c r="X2432" s="162" t="s">
        <v>1228</v>
      </c>
      <c r="Y2432" s="167"/>
      <c r="Z2432" s="165"/>
      <c r="AA2432" s="162"/>
      <c r="AB2432" s="162" t="str">
        <f>UPPER(LEFT(A2432,3)&amp;YEAR(H2432)&amp;MONTH(H2432)&amp;DAY((H2432))&amp;LEFT(U2432,2)&amp;LEFT(V2432,2)&amp;LEFT(W2432,2))</f>
        <v>WOR20161021NIPE1È</v>
      </c>
      <c r="AC2432" s="162">
        <f>COUNTIF($AB$4:$AB$297,AB2432)</f>
        <v>0</v>
      </c>
      <c r="AD2432" s="162" t="str">
        <f>VLOOKUP(U2432,NIVEAUXADMIN!A:B,2,FALSE)</f>
        <v>HT10</v>
      </c>
      <c r="AE2432" s="162" t="str">
        <f>VLOOKUP(V2432,NIVEAUXADMIN!E:F,2,FALSE)</f>
        <v>HT101012</v>
      </c>
      <c r="AF2432" s="162" t="str">
        <f>VLOOKUP(W2432,NIVEAUXADMIN!I:J,2,FALSE)</f>
        <v>HT101012-01</v>
      </c>
      <c r="AG2432" s="162">
        <f>IF(SUMPRODUCT(($A$4:$A2432=A2432)*($V$4:$V2432=V2432))&gt;1,0,1)</f>
        <v>0</v>
      </c>
    </row>
    <row r="2433" spans="1:33" s="81" customFormat="1" ht="15" customHeight="1">
      <c r="A2433" s="162" t="s">
        <v>1090</v>
      </c>
      <c r="B2433" s="162" t="s">
        <v>1090</v>
      </c>
      <c r="C2433" s="162" t="s">
        <v>26</v>
      </c>
      <c r="D2433" s="162"/>
      <c r="E2433" s="162"/>
      <c r="F2433" s="162" t="s">
        <v>16</v>
      </c>
      <c r="G2433" s="162" t="str">
        <f>CHOOSE(MONTH(H2433), "Janvier", "Fevrier", "Mars", "Avril", "Mai", "Juin", "Juillet", "Aout", "Septembre", "Octobre", "Novembre", "Decembre")</f>
        <v>Octobre</v>
      </c>
      <c r="H2433" s="153">
        <v>42665</v>
      </c>
      <c r="I2433" s="84" t="s">
        <v>1049</v>
      </c>
      <c r="J2433" s="162" t="s">
        <v>1053</v>
      </c>
      <c r="K2433" s="162" t="s">
        <v>1048</v>
      </c>
      <c r="L2433" s="72"/>
      <c r="M2433" s="80" t="str">
        <f>IFERROR(VLOOKUP(K2433,REFERENCES!R:S,2,FALSE),"")</f>
        <v>Nombre</v>
      </c>
      <c r="N2433" s="140">
        <v>206</v>
      </c>
      <c r="O2433" s="140"/>
      <c r="P2433" s="140"/>
      <c r="Q2433" s="140"/>
      <c r="R2433" s="79" t="s">
        <v>1875</v>
      </c>
      <c r="S2433" s="75">
        <v>206</v>
      </c>
      <c r="T2433" s="162"/>
      <c r="U2433" s="162" t="s">
        <v>174</v>
      </c>
      <c r="V2433" s="162" t="s">
        <v>482</v>
      </c>
      <c r="W2433" s="164" t="s">
        <v>1496</v>
      </c>
      <c r="X2433" s="162"/>
      <c r="Y2433" s="167"/>
      <c r="Z2433" s="165"/>
      <c r="AA2433" s="162"/>
      <c r="AB2433" s="162" t="str">
        <f>UPPER(LEFT(A2433,3)&amp;YEAR(H2433)&amp;MONTH(H2433)&amp;DAY((H2433))&amp;LEFT(U2433,2)&amp;LEFT(V2433,2)&amp;LEFT(W2433,2))</f>
        <v>WOR20161022OUKE2È</v>
      </c>
      <c r="AC2433" s="162">
        <f>COUNTIF($AB$4:$AB$297,AB2433)</f>
        <v>0</v>
      </c>
      <c r="AD2433" s="162" t="str">
        <f>VLOOKUP(U2433,NIVEAUXADMIN!A:B,2,FALSE)</f>
        <v>HT01</v>
      </c>
      <c r="AE2433" s="162" t="str">
        <f>VLOOKUP(V2433,NIVEAUXADMIN!E:F,2,FALSE)</f>
        <v>HT01115</v>
      </c>
      <c r="AF2433" s="162" t="str">
        <f>VLOOKUP(W2433,NIVEAUXADMIN!I:J,2,FALSE)</f>
        <v>HT01115-01</v>
      </c>
      <c r="AG2433" s="162">
        <f>IF(SUMPRODUCT(($A$4:$A2433=A2433)*($V$4:$V2433=V2433))&gt;1,0,1)</f>
        <v>0</v>
      </c>
    </row>
    <row r="2434" spans="1:33" s="162" customFormat="1" ht="15" customHeight="1">
      <c r="A2434" s="162" t="s">
        <v>1090</v>
      </c>
      <c r="B2434" s="162" t="s">
        <v>1090</v>
      </c>
      <c r="C2434" s="162" t="s">
        <v>26</v>
      </c>
      <c r="F2434" s="162" t="s">
        <v>16</v>
      </c>
      <c r="G2434" s="162" t="str">
        <f>CHOOSE(MONTH(H2434), "Janvier", "Fevrier", "Mars", "Avril", "Mai", "Juin", "Juillet", "Aout", "Septembre", "Octobre", "Novembre", "Decembre")</f>
        <v>Octobre</v>
      </c>
      <c r="H2434" s="153">
        <v>42665</v>
      </c>
      <c r="I2434" s="84" t="s">
        <v>1051</v>
      </c>
      <c r="J2434" s="162" t="s">
        <v>1052</v>
      </c>
      <c r="K2434" s="162" t="s">
        <v>1056</v>
      </c>
      <c r="L2434" s="72"/>
      <c r="M2434" s="80" t="str">
        <f>IFERROR(VLOOKUP(K2434,REFERENCES!R:S,2,FALSE),"")</f>
        <v>Nombre</v>
      </c>
      <c r="N2434" s="140">
        <v>412</v>
      </c>
      <c r="O2434" s="140"/>
      <c r="P2434" s="140"/>
      <c r="Q2434" s="140"/>
      <c r="R2434" s="79" t="s">
        <v>1875</v>
      </c>
      <c r="S2434" s="75">
        <v>206</v>
      </c>
      <c r="T2434" s="162" t="s">
        <v>1040</v>
      </c>
      <c r="U2434" s="162" t="s">
        <v>174</v>
      </c>
      <c r="V2434" s="162" t="s">
        <v>482</v>
      </c>
      <c r="W2434" s="164" t="s">
        <v>1496</v>
      </c>
      <c r="Y2434" s="167"/>
      <c r="Z2434" s="165"/>
      <c r="AB2434" s="162" t="str">
        <f>UPPER(LEFT(A2434,3)&amp;YEAR(H2434)&amp;MONTH(H2434)&amp;DAY((H2434))&amp;LEFT(U2434,2)&amp;LEFT(V2434,2)&amp;LEFT(W2434,2))</f>
        <v>WOR20161022OUKE2È</v>
      </c>
      <c r="AC2434" s="162">
        <f>COUNTIF($AB$4:$AB$297,AB2434)</f>
        <v>0</v>
      </c>
      <c r="AD2434" s="162" t="str">
        <f>VLOOKUP(U2434,NIVEAUXADMIN!A:B,2,FALSE)</f>
        <v>HT01</v>
      </c>
      <c r="AE2434" s="162" t="str">
        <f>VLOOKUP(V2434,NIVEAUXADMIN!E:F,2,FALSE)</f>
        <v>HT01115</v>
      </c>
      <c r="AF2434" s="162" t="str">
        <f>VLOOKUP(W2434,NIVEAUXADMIN!I:J,2,FALSE)</f>
        <v>HT01115-01</v>
      </c>
      <c r="AG2434" s="162">
        <f>IF(SUMPRODUCT(($A$4:$A2434=A2434)*($V$4:$V2434=V2434))&gt;1,0,1)</f>
        <v>0</v>
      </c>
    </row>
    <row r="2435" spans="1:33" s="162" customFormat="1" ht="15" customHeight="1">
      <c r="A2435" s="162" t="s">
        <v>1090</v>
      </c>
      <c r="B2435" s="162" t="s">
        <v>1090</v>
      </c>
      <c r="C2435" s="162" t="s">
        <v>26</v>
      </c>
      <c r="F2435" s="162" t="s">
        <v>16</v>
      </c>
      <c r="G2435" s="162" t="str">
        <f>CHOOSE(MONTH(H2435), "Janvier", "Fevrier", "Mars", "Avril", "Mai", "Juin", "Juillet", "Aout", "Septembre", "Octobre", "Novembre", "Decembre")</f>
        <v>Octobre</v>
      </c>
      <c r="H2435" s="153">
        <v>42665</v>
      </c>
      <c r="I2435" s="84" t="s">
        <v>1051</v>
      </c>
      <c r="J2435" s="162" t="s">
        <v>1052</v>
      </c>
      <c r="K2435" s="162" t="s">
        <v>1054</v>
      </c>
      <c r="L2435" s="72"/>
      <c r="M2435" s="80" t="str">
        <f>IFERROR(VLOOKUP(K2435,REFERENCES!R:S,2,FALSE),"")</f>
        <v>Nombre</v>
      </c>
      <c r="N2435" s="140">
        <v>412</v>
      </c>
      <c r="O2435" s="140"/>
      <c r="P2435" s="140"/>
      <c r="Q2435" s="140"/>
      <c r="R2435" s="79" t="s">
        <v>1875</v>
      </c>
      <c r="S2435" s="75">
        <v>206</v>
      </c>
      <c r="T2435" s="162" t="s">
        <v>1040</v>
      </c>
      <c r="U2435" s="162" t="s">
        <v>174</v>
      </c>
      <c r="V2435" s="162" t="s">
        <v>482</v>
      </c>
      <c r="W2435" s="164" t="s">
        <v>1496</v>
      </c>
      <c r="Y2435" s="167"/>
      <c r="Z2435" s="165"/>
      <c r="AB2435" s="162" t="str">
        <f>UPPER(LEFT(A2435,3)&amp;YEAR(H2435)&amp;MONTH(H2435)&amp;DAY((H2435))&amp;LEFT(U2435,2)&amp;LEFT(V2435,2)&amp;LEFT(W2435,2))</f>
        <v>WOR20161022OUKE2È</v>
      </c>
      <c r="AC2435" s="162">
        <f>COUNTIF($AB$4:$AB$297,AB2435)</f>
        <v>0</v>
      </c>
      <c r="AD2435" s="162" t="str">
        <f>VLOOKUP(U2435,NIVEAUXADMIN!A:B,2,FALSE)</f>
        <v>HT01</v>
      </c>
      <c r="AE2435" s="162" t="str">
        <f>VLOOKUP(V2435,NIVEAUXADMIN!E:F,2,FALSE)</f>
        <v>HT01115</v>
      </c>
      <c r="AF2435" s="162" t="str">
        <f>VLOOKUP(W2435,NIVEAUXADMIN!I:J,2,FALSE)</f>
        <v>HT01115-01</v>
      </c>
      <c r="AG2435" s="162">
        <f>IF(SUMPRODUCT(($A$4:$A2435=A2435)*($V$4:$V2435=V2435))&gt;1,0,1)</f>
        <v>0</v>
      </c>
    </row>
    <row r="2436" spans="1:33" s="162" customFormat="1" ht="15" customHeight="1">
      <c r="A2436" s="162" t="s">
        <v>1090</v>
      </c>
      <c r="B2436" s="162" t="s">
        <v>1090</v>
      </c>
      <c r="C2436" s="162" t="s">
        <v>26</v>
      </c>
      <c r="F2436" s="162" t="s">
        <v>16</v>
      </c>
      <c r="G2436" s="162" t="str">
        <f>CHOOSE(MONTH(H2436), "Janvier", "Fevrier", "Mars", "Avril", "Mai", "Juin", "Juillet", "Aout", "Septembre", "Octobre", "Novembre", "Decembre")</f>
        <v>Octobre</v>
      </c>
      <c r="H2436" s="153">
        <v>42665</v>
      </c>
      <c r="I2436" s="84" t="s">
        <v>1051</v>
      </c>
      <c r="J2436" s="162" t="s">
        <v>1052</v>
      </c>
      <c r="K2436" s="162" t="s">
        <v>1062</v>
      </c>
      <c r="L2436" s="72"/>
      <c r="M2436" s="80" t="str">
        <f>IFERROR(VLOOKUP(K2436,REFERENCES!R:S,2,FALSE),"")</f>
        <v>Nombre</v>
      </c>
      <c r="N2436" s="140">
        <v>206</v>
      </c>
      <c r="O2436" s="140"/>
      <c r="P2436" s="140"/>
      <c r="Q2436" s="140"/>
      <c r="R2436" s="79" t="s">
        <v>1875</v>
      </c>
      <c r="S2436" s="75">
        <v>206</v>
      </c>
      <c r="T2436" s="162" t="s">
        <v>1040</v>
      </c>
      <c r="U2436" s="162" t="s">
        <v>174</v>
      </c>
      <c r="V2436" s="162" t="s">
        <v>482</v>
      </c>
      <c r="W2436" s="164" t="s">
        <v>1496</v>
      </c>
      <c r="Y2436" s="167"/>
      <c r="Z2436" s="165"/>
      <c r="AB2436" s="162" t="str">
        <f>UPPER(LEFT(A2436,3)&amp;YEAR(H2436)&amp;MONTH(H2436)&amp;DAY((H2436))&amp;LEFT(U2436,2)&amp;LEFT(V2436,2)&amp;LEFT(W2436,2))</f>
        <v>WOR20161022OUKE2È</v>
      </c>
      <c r="AC2436" s="162">
        <f>COUNTIF($AB$4:$AB$297,AB2436)</f>
        <v>0</v>
      </c>
      <c r="AD2436" s="162" t="str">
        <f>VLOOKUP(U2436,NIVEAUXADMIN!A:B,2,FALSE)</f>
        <v>HT01</v>
      </c>
      <c r="AE2436" s="162" t="str">
        <f>VLOOKUP(V2436,NIVEAUXADMIN!E:F,2,FALSE)</f>
        <v>HT01115</v>
      </c>
      <c r="AF2436" s="162" t="str">
        <f>VLOOKUP(W2436,NIVEAUXADMIN!I:J,2,FALSE)</f>
        <v>HT01115-01</v>
      </c>
      <c r="AG2436" s="162">
        <f>IF(SUMPRODUCT(($A$4:$A2436=A2436)*($V$4:$V2436=V2436))&gt;1,0,1)</f>
        <v>0</v>
      </c>
    </row>
    <row r="2437" spans="1:33" ht="15" customHeight="1">
      <c r="A2437" s="162" t="s">
        <v>1090</v>
      </c>
      <c r="B2437" s="162" t="s">
        <v>1090</v>
      </c>
      <c r="C2437" s="162" t="s">
        <v>26</v>
      </c>
      <c r="D2437" s="162"/>
      <c r="E2437" s="162"/>
      <c r="F2437" s="162" t="s">
        <v>16</v>
      </c>
      <c r="G2437" s="162" t="str">
        <f>CHOOSE(MONTH(H2437), "Janvier", "Fevrier", "Mars", "Avril", "Mai", "Juin", "Juillet", "Aout", "Septembre", "Octobre", "Novembre", "Decembre")</f>
        <v>Octobre</v>
      </c>
      <c r="H2437" s="153">
        <v>42665</v>
      </c>
      <c r="I2437" s="84" t="s">
        <v>1051</v>
      </c>
      <c r="J2437" s="162" t="s">
        <v>1052</v>
      </c>
      <c r="K2437" s="162" t="s">
        <v>1058</v>
      </c>
      <c r="L2437" s="72"/>
      <c r="M2437" s="80" t="str">
        <f>IFERROR(VLOOKUP(K2437,REFERENCES!R:S,2,FALSE),"")</f>
        <v>Nombre</v>
      </c>
      <c r="N2437" s="140">
        <v>206</v>
      </c>
      <c r="O2437" s="140"/>
      <c r="P2437" s="140"/>
      <c r="Q2437" s="140"/>
      <c r="R2437" s="79" t="s">
        <v>1875</v>
      </c>
      <c r="S2437" s="75">
        <v>206</v>
      </c>
      <c r="T2437" s="162" t="s">
        <v>1040</v>
      </c>
      <c r="U2437" s="162" t="s">
        <v>174</v>
      </c>
      <c r="V2437" s="162" t="s">
        <v>482</v>
      </c>
      <c r="W2437" s="164" t="s">
        <v>1496</v>
      </c>
      <c r="X2437" s="162"/>
      <c r="Y2437" s="167"/>
      <c r="Z2437" s="165"/>
      <c r="AA2437" s="162"/>
      <c r="AB2437" s="162" t="str">
        <f>UPPER(LEFT(A2437,3)&amp;YEAR(H2437)&amp;MONTH(H2437)&amp;DAY((H2437))&amp;LEFT(U2437,2)&amp;LEFT(V2437,2)&amp;LEFT(W2437,2))</f>
        <v>WOR20161022OUKE2È</v>
      </c>
      <c r="AC2437" s="162">
        <f>COUNTIF($AB$4:$AB$297,AB2437)</f>
        <v>0</v>
      </c>
      <c r="AD2437" s="162" t="str">
        <f>VLOOKUP(U2437,NIVEAUXADMIN!A:B,2,FALSE)</f>
        <v>HT01</v>
      </c>
      <c r="AE2437" s="162" t="str">
        <f>VLOOKUP(V2437,NIVEAUXADMIN!E:F,2,FALSE)</f>
        <v>HT01115</v>
      </c>
      <c r="AF2437" s="162" t="str">
        <f>VLOOKUP(W2437,NIVEAUXADMIN!I:J,2,FALSE)</f>
        <v>HT01115-01</v>
      </c>
      <c r="AG2437" s="162">
        <f>IF(SUMPRODUCT(($A$4:$A2437=A2437)*($V$4:$V2437=V2437))&gt;1,0,1)</f>
        <v>0</v>
      </c>
    </row>
    <row r="2438" spans="1:33" ht="15" customHeight="1">
      <c r="A2438" s="162" t="s">
        <v>1090</v>
      </c>
      <c r="B2438" s="162" t="s">
        <v>1090</v>
      </c>
      <c r="C2438" s="162" t="s">
        <v>26</v>
      </c>
      <c r="D2438" s="162" t="s">
        <v>1101</v>
      </c>
      <c r="E2438" s="162"/>
      <c r="F2438" s="162" t="s">
        <v>16</v>
      </c>
      <c r="G2438" s="162" t="str">
        <f>CHOOSE(MONTH(H2438), "Janvier", "Fevrier", "Mars", "Avril", "Mai", "Juin", "Juillet", "Aout", "Septembre", "Octobre", "Novembre", "Decembre")</f>
        <v>Octobre</v>
      </c>
      <c r="H2438" s="153">
        <v>42667</v>
      </c>
      <c r="I2438" s="84" t="s">
        <v>1049</v>
      </c>
      <c r="J2438" s="162" t="s">
        <v>1053</v>
      </c>
      <c r="K2438" s="162" t="s">
        <v>1048</v>
      </c>
      <c r="L2438" s="72"/>
      <c r="M2438" s="80" t="str">
        <f>IFERROR(VLOOKUP(K2438,REFERENCES!R:S,2,FALSE),"")</f>
        <v>Nombre</v>
      </c>
      <c r="N2438" s="140">
        <v>250</v>
      </c>
      <c r="O2438" s="140"/>
      <c r="P2438" s="140"/>
      <c r="Q2438" s="140"/>
      <c r="R2438" s="79" t="s">
        <v>1875</v>
      </c>
      <c r="S2438" s="75">
        <v>288</v>
      </c>
      <c r="T2438" s="162"/>
      <c r="U2438" s="162" t="s">
        <v>17</v>
      </c>
      <c r="V2438" s="162" t="s">
        <v>18</v>
      </c>
      <c r="W2438" s="164" t="s">
        <v>1754</v>
      </c>
      <c r="X2438" s="162"/>
      <c r="Y2438" s="167"/>
      <c r="Z2438" s="165"/>
      <c r="AA2438" s="162" t="s">
        <v>1132</v>
      </c>
      <c r="AB2438" s="162" t="str">
        <f>UPPER(LEFT(A2438,3)&amp;YEAR(H2438)&amp;MONTH(H2438)&amp;DAY((H2438))&amp;LEFT(U2438,2)&amp;LEFT(V2438,2)&amp;LEFT(W2438,2))</f>
        <v>WOR20161024GRJE7E</v>
      </c>
      <c r="AC2438" s="162">
        <f>COUNTIF($AB$4:$AB$297,AB2438)</f>
        <v>0</v>
      </c>
      <c r="AD2438" s="162" t="str">
        <f>VLOOKUP(U2438,NIVEAUXADMIN!A:B,2,FALSE)</f>
        <v>HT08</v>
      </c>
      <c r="AE2438" s="162" t="str">
        <f>VLOOKUP(V2438,NIVEAUXADMIN!E:F,2,FALSE)</f>
        <v>HT08811</v>
      </c>
      <c r="AF2438" s="162" t="str">
        <f>VLOOKUP(W2438,NIVEAUXADMIN!I:J,2,FALSE)</f>
        <v>HT08811-07</v>
      </c>
      <c r="AG2438" s="162">
        <f>IF(SUMPRODUCT(($A$4:$A2438=A2438)*($V$4:$V2438=V2438))&gt;1,0,1)</f>
        <v>1</v>
      </c>
    </row>
    <row r="2439" spans="1:33" ht="15" customHeight="1">
      <c r="A2439" s="162" t="s">
        <v>1090</v>
      </c>
      <c r="B2439" s="162" t="s">
        <v>1090</v>
      </c>
      <c r="C2439" s="162" t="s">
        <v>26</v>
      </c>
      <c r="D2439" s="162" t="s">
        <v>1101</v>
      </c>
      <c r="E2439" s="162"/>
      <c r="F2439" s="162" t="s">
        <v>16</v>
      </c>
      <c r="G2439" s="162" t="str">
        <f>CHOOSE(MONTH(H2439), "Janvier", "Fevrier", "Mars", "Avril", "Mai", "Juin", "Juillet", "Aout", "Septembre", "Octobre", "Novembre", "Decembre")</f>
        <v>Octobre</v>
      </c>
      <c r="H2439" s="153">
        <v>42667</v>
      </c>
      <c r="I2439" s="84" t="s">
        <v>1051</v>
      </c>
      <c r="J2439" s="162" t="s">
        <v>1052</v>
      </c>
      <c r="K2439" s="162" t="s">
        <v>1056</v>
      </c>
      <c r="L2439" s="72"/>
      <c r="M2439" s="80" t="str">
        <f>IFERROR(VLOOKUP(K2439,REFERENCES!R:S,2,FALSE),"")</f>
        <v>Nombre</v>
      </c>
      <c r="N2439" s="140">
        <v>270</v>
      </c>
      <c r="O2439" s="140"/>
      <c r="P2439" s="140"/>
      <c r="Q2439" s="140"/>
      <c r="R2439" s="79" t="s">
        <v>1875</v>
      </c>
      <c r="S2439" s="75">
        <v>288</v>
      </c>
      <c r="T2439" s="162" t="s">
        <v>1040</v>
      </c>
      <c r="U2439" s="162" t="s">
        <v>17</v>
      </c>
      <c r="V2439" s="162" t="s">
        <v>18</v>
      </c>
      <c r="W2439" s="164" t="s">
        <v>1754</v>
      </c>
      <c r="X2439" s="162"/>
      <c r="Y2439" s="167"/>
      <c r="Z2439" s="165"/>
      <c r="AA2439" s="162" t="s">
        <v>1132</v>
      </c>
      <c r="AB2439" s="162" t="str">
        <f>UPPER(LEFT(A2439,3)&amp;YEAR(H2439)&amp;MONTH(H2439)&amp;DAY((H2439))&amp;LEFT(U2439,2)&amp;LEFT(V2439,2)&amp;LEFT(W2439,2))</f>
        <v>WOR20161024GRJE7E</v>
      </c>
      <c r="AC2439" s="162">
        <f>COUNTIF($AB$4:$AB$297,AB2439)</f>
        <v>0</v>
      </c>
      <c r="AD2439" s="162" t="str">
        <f>VLOOKUP(U2439,NIVEAUXADMIN!A:B,2,FALSE)</f>
        <v>HT08</v>
      </c>
      <c r="AE2439" s="162" t="str">
        <f>VLOOKUP(V2439,NIVEAUXADMIN!E:F,2,FALSE)</f>
        <v>HT08811</v>
      </c>
      <c r="AF2439" s="162" t="str">
        <f>VLOOKUP(W2439,NIVEAUXADMIN!I:J,2,FALSE)</f>
        <v>HT08811-07</v>
      </c>
      <c r="AG2439" s="162">
        <f>IF(SUMPRODUCT(($A$4:$A2439=A2439)*($V$4:$V2439=V2439))&gt;1,0,1)</f>
        <v>0</v>
      </c>
    </row>
    <row r="2440" spans="1:33" ht="15" customHeight="1">
      <c r="A2440" s="162" t="s">
        <v>1090</v>
      </c>
      <c r="B2440" s="162" t="s">
        <v>1090</v>
      </c>
      <c r="C2440" s="162" t="s">
        <v>26</v>
      </c>
      <c r="D2440" s="162"/>
      <c r="E2440" s="162"/>
      <c r="F2440" s="162" t="s">
        <v>16</v>
      </c>
      <c r="G2440" s="162" t="str">
        <f>CHOOSE(MONTH(H2440), "Janvier", "Fevrier", "Mars", "Avril", "Mai", "Juin", "Juillet", "Aout", "Septembre", "Octobre", "Novembre", "Decembre")</f>
        <v>Octobre</v>
      </c>
      <c r="H2440" s="153">
        <v>42667</v>
      </c>
      <c r="I2440" s="84" t="s">
        <v>1051</v>
      </c>
      <c r="J2440" s="162" t="s">
        <v>1052</v>
      </c>
      <c r="K2440" s="162" t="s">
        <v>1056</v>
      </c>
      <c r="L2440" s="72"/>
      <c r="M2440" s="80" t="str">
        <f>IFERROR(VLOOKUP(K2440,REFERENCES!R:S,2,FALSE),"")</f>
        <v>Nombre</v>
      </c>
      <c r="N2440" s="140">
        <v>90</v>
      </c>
      <c r="O2440" s="140"/>
      <c r="P2440" s="140"/>
      <c r="Q2440" s="140"/>
      <c r="R2440" s="79" t="s">
        <v>1875</v>
      </c>
      <c r="S2440" s="75">
        <v>90</v>
      </c>
      <c r="T2440" s="162" t="s">
        <v>1040</v>
      </c>
      <c r="U2440" s="162" t="s">
        <v>174</v>
      </c>
      <c r="V2440" s="162" t="s">
        <v>494</v>
      </c>
      <c r="W2440" s="164" t="s">
        <v>1794</v>
      </c>
      <c r="X2440" s="162"/>
      <c r="Y2440" s="167"/>
      <c r="Z2440" s="165"/>
      <c r="AA2440" s="162"/>
      <c r="AB2440" s="162" t="str">
        <f>UPPER(LEFT(A2440,3)&amp;YEAR(H2440)&amp;MONTH(H2440)&amp;DAY((H2440))&amp;LEFT(U2440,2)&amp;LEFT(V2440,2)&amp;LEFT(W2440,2))</f>
        <v>WOR20161024OUPO8È</v>
      </c>
      <c r="AC2440" s="162">
        <f>COUNTIF($AB$4:$AB$297,AB2440)</f>
        <v>0</v>
      </c>
      <c r="AD2440" s="162" t="str">
        <f>VLOOKUP(U2440,NIVEAUXADMIN!A:B,2,FALSE)</f>
        <v>HT01</v>
      </c>
      <c r="AE2440" s="162" t="str">
        <f>VLOOKUP(V2440,NIVEAUXADMIN!E:F,2,FALSE)</f>
        <v>HT01152</v>
      </c>
      <c r="AF2440" s="162" t="str">
        <f>VLOOKUP(W2440,NIVEAUXADMIN!I:J,2,FALSE)</f>
        <v>HT01152-03</v>
      </c>
      <c r="AG2440" s="162">
        <f>IF(SUMPRODUCT(($A$4:$A2440=A2440)*($V$4:$V2440=V2440))&gt;1,0,1)</f>
        <v>0</v>
      </c>
    </row>
    <row r="2441" spans="1:33" ht="15" customHeight="1">
      <c r="A2441" s="162" t="s">
        <v>1090</v>
      </c>
      <c r="B2441" s="162" t="s">
        <v>1090</v>
      </c>
      <c r="C2441" s="162" t="s">
        <v>26</v>
      </c>
      <c r="D2441" s="162" t="s">
        <v>1101</v>
      </c>
      <c r="E2441" s="162"/>
      <c r="F2441" s="162" t="s">
        <v>16</v>
      </c>
      <c r="G2441" s="162" t="str">
        <f>CHOOSE(MONTH(H2441), "Janvier", "Fevrier", "Mars", "Avril", "Mai", "Juin", "Juillet", "Aout", "Septembre", "Octobre", "Novembre", "Decembre")</f>
        <v>Octobre</v>
      </c>
      <c r="H2441" s="153">
        <v>42667</v>
      </c>
      <c r="I2441" s="84" t="s">
        <v>1051</v>
      </c>
      <c r="J2441" s="162" t="s">
        <v>1052</v>
      </c>
      <c r="K2441" s="162" t="s">
        <v>1054</v>
      </c>
      <c r="L2441" s="72"/>
      <c r="M2441" s="80" t="str">
        <f>IFERROR(VLOOKUP(K2441,REFERENCES!R:S,2,FALSE),"")</f>
        <v>Nombre</v>
      </c>
      <c r="N2441" s="140">
        <v>270</v>
      </c>
      <c r="O2441" s="140"/>
      <c r="P2441" s="140"/>
      <c r="Q2441" s="140"/>
      <c r="R2441" s="79" t="s">
        <v>1875</v>
      </c>
      <c r="S2441" s="75">
        <v>288</v>
      </c>
      <c r="T2441" s="162" t="s">
        <v>1040</v>
      </c>
      <c r="U2441" s="162" t="s">
        <v>17</v>
      </c>
      <c r="V2441" s="162" t="s">
        <v>18</v>
      </c>
      <c r="W2441" s="164" t="s">
        <v>1754</v>
      </c>
      <c r="X2441" s="162"/>
      <c r="Y2441" s="167"/>
      <c r="Z2441" s="165"/>
      <c r="AA2441" s="162" t="s">
        <v>1132</v>
      </c>
      <c r="AB2441" s="162" t="str">
        <f>UPPER(LEFT(A2441,3)&amp;YEAR(H2441)&amp;MONTH(H2441)&amp;DAY((H2441))&amp;LEFT(U2441,2)&amp;LEFT(V2441,2)&amp;LEFT(W2441,2))</f>
        <v>WOR20161024GRJE7E</v>
      </c>
      <c r="AC2441" s="162">
        <f>COUNTIF($AB$4:$AB$297,AB2441)</f>
        <v>0</v>
      </c>
      <c r="AD2441" s="162" t="str">
        <f>VLOOKUP(U2441,NIVEAUXADMIN!A:B,2,FALSE)</f>
        <v>HT08</v>
      </c>
      <c r="AE2441" s="162" t="str">
        <f>VLOOKUP(V2441,NIVEAUXADMIN!E:F,2,FALSE)</f>
        <v>HT08811</v>
      </c>
      <c r="AF2441" s="162" t="str">
        <f>VLOOKUP(W2441,NIVEAUXADMIN!I:J,2,FALSE)</f>
        <v>HT08811-07</v>
      </c>
      <c r="AG2441" s="162">
        <f>IF(SUMPRODUCT(($A$4:$A2441=A2441)*($V$4:$V2441=V2441))&gt;1,0,1)</f>
        <v>0</v>
      </c>
    </row>
    <row r="2442" spans="1:33" ht="15" customHeight="1">
      <c r="A2442" s="162" t="s">
        <v>1090</v>
      </c>
      <c r="B2442" s="162" t="s">
        <v>1090</v>
      </c>
      <c r="C2442" s="162" t="s">
        <v>26</v>
      </c>
      <c r="D2442" s="162" t="s">
        <v>1101</v>
      </c>
      <c r="E2442" s="162"/>
      <c r="F2442" s="162" t="s">
        <v>16</v>
      </c>
      <c r="G2442" s="162" t="str">
        <f>CHOOSE(MONTH(H2442), "Janvier", "Fevrier", "Mars", "Avril", "Mai", "Juin", "Juillet", "Aout", "Septembre", "Octobre", "Novembre", "Decembre")</f>
        <v>Octobre</v>
      </c>
      <c r="H2442" s="153">
        <v>42668</v>
      </c>
      <c r="I2442" s="84" t="s">
        <v>1049</v>
      </c>
      <c r="J2442" s="162" t="s">
        <v>1053</v>
      </c>
      <c r="K2442" s="162" t="s">
        <v>1048</v>
      </c>
      <c r="L2442" s="72"/>
      <c r="M2442" s="80" t="str">
        <f>IFERROR(VLOOKUP(K2442,REFERENCES!R:S,2,FALSE),"")</f>
        <v>Nombre</v>
      </c>
      <c r="N2442" s="140">
        <v>250</v>
      </c>
      <c r="O2442" s="140"/>
      <c r="P2442" s="140"/>
      <c r="Q2442" s="140"/>
      <c r="R2442" s="79" t="s">
        <v>1875</v>
      </c>
      <c r="S2442" s="75">
        <v>288</v>
      </c>
      <c r="T2442" s="162"/>
      <c r="U2442" s="162" t="s">
        <v>17</v>
      </c>
      <c r="V2442" s="162" t="s">
        <v>261</v>
      </c>
      <c r="W2442" s="164" t="s">
        <v>1292</v>
      </c>
      <c r="X2442" s="162"/>
      <c r="Y2442" s="167"/>
      <c r="Z2442" s="165"/>
      <c r="AA2442" s="162" t="s">
        <v>1132</v>
      </c>
      <c r="AB2442" s="162" t="str">
        <f>UPPER(LEFT(A2442,3)&amp;YEAR(H2442)&amp;MONTH(H2442)&amp;DAY((H2442))&amp;LEFT(U2442,2)&amp;LEFT(V2442,2)&amp;LEFT(W2442,2))</f>
        <v>WOR20161025GRDA1E</v>
      </c>
      <c r="AC2442" s="162">
        <f>COUNTIF($AB$4:$AB$297,AB2442)</f>
        <v>0</v>
      </c>
      <c r="AD2442" s="162" t="str">
        <f>VLOOKUP(U2442,NIVEAUXADMIN!A:B,2,FALSE)</f>
        <v>HT08</v>
      </c>
      <c r="AE2442" s="162" t="str">
        <f>VLOOKUP(V2442,NIVEAUXADMIN!E:F,2,FALSE)</f>
        <v>HT08822</v>
      </c>
      <c r="AF2442" s="162" t="str">
        <f>VLOOKUP(W2442,NIVEAUXADMIN!I:J,2,FALSE)</f>
        <v>HT08822-01</v>
      </c>
      <c r="AG2442" s="162">
        <f>IF(SUMPRODUCT(($A$4:$A2442=A2442)*($V$4:$V2442=V2442))&gt;1,0,1)</f>
        <v>1</v>
      </c>
    </row>
    <row r="2443" spans="1:33" ht="15" customHeight="1">
      <c r="A2443" s="162" t="s">
        <v>1090</v>
      </c>
      <c r="B2443" s="162" t="s">
        <v>1090</v>
      </c>
      <c r="C2443" s="162" t="s">
        <v>26</v>
      </c>
      <c r="D2443" s="162"/>
      <c r="E2443" s="162"/>
      <c r="F2443" s="162" t="s">
        <v>16</v>
      </c>
      <c r="G2443" s="162" t="str">
        <f>CHOOSE(MONTH(H2443), "Janvier", "Fevrier", "Mars", "Avril", "Mai", "Juin", "Juillet", "Aout", "Septembre", "Octobre", "Novembre", "Decembre")</f>
        <v>Octobre</v>
      </c>
      <c r="H2443" s="153">
        <v>42668</v>
      </c>
      <c r="I2443" s="84" t="s">
        <v>1049</v>
      </c>
      <c r="J2443" s="162" t="s">
        <v>1053</v>
      </c>
      <c r="K2443" s="162" t="s">
        <v>1048</v>
      </c>
      <c r="L2443" s="72"/>
      <c r="M2443" s="80" t="str">
        <f>IFERROR(VLOOKUP(K2443,REFERENCES!R:S,2,FALSE),"")</f>
        <v>Nombre</v>
      </c>
      <c r="N2443" s="140">
        <v>250</v>
      </c>
      <c r="O2443" s="140"/>
      <c r="P2443" s="140"/>
      <c r="Q2443" s="140"/>
      <c r="R2443" s="79" t="s">
        <v>1875</v>
      </c>
      <c r="S2443" s="75">
        <v>250</v>
      </c>
      <c r="T2443" s="162"/>
      <c r="U2443" s="162" t="s">
        <v>153</v>
      </c>
      <c r="V2443" s="162" t="s">
        <v>305</v>
      </c>
      <c r="W2443" s="164" t="s">
        <v>1337</v>
      </c>
      <c r="X2443" s="162"/>
      <c r="Y2443" s="167"/>
      <c r="Z2443" s="165"/>
      <c r="AA2443" s="162"/>
      <c r="AB2443" s="162" t="str">
        <f>UPPER(LEFT(A2443,3)&amp;YEAR(H2443)&amp;MONTH(H2443)&amp;DAY((H2443))&amp;LEFT(U2443,2)&amp;LEFT(V2443,2)&amp;LEFT(W2443,2))</f>
        <v>WOR20161025NIPE1È</v>
      </c>
      <c r="AC2443" s="162">
        <f>COUNTIF($AB$4:$AB$297,AB2443)</f>
        <v>0</v>
      </c>
      <c r="AD2443" s="162" t="str">
        <f>VLOOKUP(U2443,NIVEAUXADMIN!A:B,2,FALSE)</f>
        <v>HT10</v>
      </c>
      <c r="AE2443" s="162" t="str">
        <f>VLOOKUP(V2443,NIVEAUXADMIN!E:F,2,FALSE)</f>
        <v>HT101012</v>
      </c>
      <c r="AF2443" s="162" t="str">
        <f>VLOOKUP(W2443,NIVEAUXADMIN!I:J,2,FALSE)</f>
        <v>HT101012-01</v>
      </c>
      <c r="AG2443" s="162">
        <f>IF(SUMPRODUCT(($A$4:$A2443=A2443)*($V$4:$V2443=V2443))&gt;1,0,1)</f>
        <v>0</v>
      </c>
    </row>
    <row r="2444" spans="1:33" ht="15" customHeight="1">
      <c r="A2444" s="162" t="s">
        <v>1090</v>
      </c>
      <c r="B2444" s="162" t="s">
        <v>1090</v>
      </c>
      <c r="C2444" s="162" t="s">
        <v>26</v>
      </c>
      <c r="D2444" s="162" t="s">
        <v>1101</v>
      </c>
      <c r="E2444" s="162"/>
      <c r="F2444" s="162" t="s">
        <v>16</v>
      </c>
      <c r="G2444" s="162" t="str">
        <f>CHOOSE(MONTH(H2444), "Janvier", "Fevrier", "Mars", "Avril", "Mai", "Juin", "Juillet", "Aout", "Septembre", "Octobre", "Novembre", "Decembre")</f>
        <v>Octobre</v>
      </c>
      <c r="H2444" s="153">
        <v>42668</v>
      </c>
      <c r="I2444" s="84" t="s">
        <v>1051</v>
      </c>
      <c r="J2444" s="162" t="s">
        <v>1052</v>
      </c>
      <c r="K2444" s="162" t="s">
        <v>1056</v>
      </c>
      <c r="L2444" s="72"/>
      <c r="M2444" s="80" t="str">
        <f>IFERROR(VLOOKUP(K2444,REFERENCES!R:S,2,FALSE),"")</f>
        <v>Nombre</v>
      </c>
      <c r="N2444" s="140">
        <v>270</v>
      </c>
      <c r="O2444" s="140"/>
      <c r="P2444" s="140"/>
      <c r="Q2444" s="140"/>
      <c r="R2444" s="79" t="s">
        <v>1875</v>
      </c>
      <c r="S2444" s="75">
        <v>288</v>
      </c>
      <c r="T2444" s="162" t="s">
        <v>1040</v>
      </c>
      <c r="U2444" s="162" t="s">
        <v>17</v>
      </c>
      <c r="V2444" s="162" t="s">
        <v>261</v>
      </c>
      <c r="W2444" s="164" t="s">
        <v>1292</v>
      </c>
      <c r="X2444" s="162"/>
      <c r="Y2444" s="167"/>
      <c r="Z2444" s="165"/>
      <c r="AA2444" s="162" t="s">
        <v>1132</v>
      </c>
      <c r="AB2444" s="162" t="str">
        <f>UPPER(LEFT(A2444,3)&amp;YEAR(H2444)&amp;MONTH(H2444)&amp;DAY((H2444))&amp;LEFT(U2444,2)&amp;LEFT(V2444,2)&amp;LEFT(W2444,2))</f>
        <v>WOR20161025GRDA1E</v>
      </c>
      <c r="AC2444" s="162">
        <f>COUNTIF($AB$4:$AB$297,AB2444)</f>
        <v>0</v>
      </c>
      <c r="AD2444" s="162" t="str">
        <f>VLOOKUP(U2444,NIVEAUXADMIN!A:B,2,FALSE)</f>
        <v>HT08</v>
      </c>
      <c r="AE2444" s="162" t="str">
        <f>VLOOKUP(V2444,NIVEAUXADMIN!E:F,2,FALSE)</f>
        <v>HT08822</v>
      </c>
      <c r="AF2444" s="162" t="str">
        <f>VLOOKUP(W2444,NIVEAUXADMIN!I:J,2,FALSE)</f>
        <v>HT08822-01</v>
      </c>
      <c r="AG2444" s="162">
        <f>IF(SUMPRODUCT(($A$4:$A2444=A2444)*($V$4:$V2444=V2444))&gt;1,0,1)</f>
        <v>0</v>
      </c>
    </row>
    <row r="2445" spans="1:33" ht="15" customHeight="1">
      <c r="A2445" s="162" t="s">
        <v>1090</v>
      </c>
      <c r="B2445" s="162" t="s">
        <v>1090</v>
      </c>
      <c r="C2445" s="162" t="s">
        <v>26</v>
      </c>
      <c r="D2445" s="162" t="s">
        <v>1101</v>
      </c>
      <c r="E2445" s="162"/>
      <c r="F2445" s="162" t="s">
        <v>16</v>
      </c>
      <c r="G2445" s="162" t="str">
        <f>CHOOSE(MONTH(H2445), "Janvier", "Fevrier", "Mars", "Avril", "Mai", "Juin", "Juillet", "Aout", "Septembre", "Octobre", "Novembre", "Decembre")</f>
        <v>Octobre</v>
      </c>
      <c r="H2445" s="153">
        <v>42668</v>
      </c>
      <c r="I2445" s="84" t="s">
        <v>1051</v>
      </c>
      <c r="J2445" s="162" t="s">
        <v>1052</v>
      </c>
      <c r="K2445" s="162" t="s">
        <v>1054</v>
      </c>
      <c r="L2445" s="72"/>
      <c r="M2445" s="80" t="str">
        <f>IFERROR(VLOOKUP(K2445,REFERENCES!R:S,2,FALSE),"")</f>
        <v>Nombre</v>
      </c>
      <c r="N2445" s="140">
        <v>270</v>
      </c>
      <c r="O2445" s="140"/>
      <c r="P2445" s="140"/>
      <c r="Q2445" s="140"/>
      <c r="R2445" s="79" t="s">
        <v>1875</v>
      </c>
      <c r="S2445" s="75">
        <v>288</v>
      </c>
      <c r="T2445" s="162" t="s">
        <v>1040</v>
      </c>
      <c r="U2445" s="162" t="s">
        <v>17</v>
      </c>
      <c r="V2445" s="162" t="s">
        <v>261</v>
      </c>
      <c r="W2445" s="164" t="s">
        <v>1292</v>
      </c>
      <c r="X2445" s="162"/>
      <c r="Y2445" s="167"/>
      <c r="Z2445" s="165"/>
      <c r="AA2445" s="162" t="s">
        <v>1132</v>
      </c>
      <c r="AB2445" s="162" t="str">
        <f>UPPER(LEFT(A2445,3)&amp;YEAR(H2445)&amp;MONTH(H2445)&amp;DAY((H2445))&amp;LEFT(U2445,2)&amp;LEFT(V2445,2)&amp;LEFT(W2445,2))</f>
        <v>WOR20161025GRDA1E</v>
      </c>
      <c r="AC2445" s="162">
        <f>COUNTIF($AB$4:$AB$297,AB2445)</f>
        <v>0</v>
      </c>
      <c r="AD2445" s="162" t="str">
        <f>VLOOKUP(U2445,NIVEAUXADMIN!A:B,2,FALSE)</f>
        <v>HT08</v>
      </c>
      <c r="AE2445" s="162" t="str">
        <f>VLOOKUP(V2445,NIVEAUXADMIN!E:F,2,FALSE)</f>
        <v>HT08822</v>
      </c>
      <c r="AF2445" s="162" t="str">
        <f>VLOOKUP(W2445,NIVEAUXADMIN!I:J,2,FALSE)</f>
        <v>HT08822-01</v>
      </c>
      <c r="AG2445" s="162">
        <f>IF(SUMPRODUCT(($A$4:$A2445=A2445)*($V$4:$V2445=V2445))&gt;1,0,1)</f>
        <v>0</v>
      </c>
    </row>
    <row r="2446" spans="1:33" ht="15" customHeight="1">
      <c r="A2446" s="162" t="s">
        <v>1090</v>
      </c>
      <c r="B2446" s="162" t="s">
        <v>1090</v>
      </c>
      <c r="C2446" s="162" t="s">
        <v>26</v>
      </c>
      <c r="D2446" s="162"/>
      <c r="E2446" s="162"/>
      <c r="F2446" s="162" t="s">
        <v>16</v>
      </c>
      <c r="G2446" s="162" t="str">
        <f>CHOOSE(MONTH(H2446), "Janvier", "Fevrier", "Mars", "Avril", "Mai", "Juin", "Juillet", "Aout", "Septembre", "Octobre", "Novembre", "Decembre")</f>
        <v>Octobre</v>
      </c>
      <c r="H2446" s="153">
        <v>42668</v>
      </c>
      <c r="I2446" s="84" t="s">
        <v>1051</v>
      </c>
      <c r="J2446" s="162" t="s">
        <v>1052</v>
      </c>
      <c r="K2446" s="162" t="s">
        <v>1054</v>
      </c>
      <c r="L2446" s="72"/>
      <c r="M2446" s="80" t="str">
        <f>IFERROR(VLOOKUP(K2446,REFERENCES!R:S,2,FALSE),"")</f>
        <v>Nombre</v>
      </c>
      <c r="N2446" s="140">
        <v>500</v>
      </c>
      <c r="O2446" s="140"/>
      <c r="P2446" s="140"/>
      <c r="Q2446" s="140"/>
      <c r="R2446" s="79" t="s">
        <v>1875</v>
      </c>
      <c r="S2446" s="75">
        <v>250</v>
      </c>
      <c r="T2446" s="162" t="s">
        <v>1040</v>
      </c>
      <c r="U2446" s="162" t="s">
        <v>153</v>
      </c>
      <c r="V2446" s="162" t="s">
        <v>305</v>
      </c>
      <c r="W2446" s="164" t="s">
        <v>1337</v>
      </c>
      <c r="X2446" s="162"/>
      <c r="Y2446" s="167"/>
      <c r="Z2446" s="165"/>
      <c r="AA2446" s="162"/>
      <c r="AB2446" s="162" t="str">
        <f>UPPER(LEFT(A2446,3)&amp;YEAR(H2446)&amp;MONTH(H2446)&amp;DAY((H2446))&amp;LEFT(U2446,2)&amp;LEFT(V2446,2)&amp;LEFT(W2446,2))</f>
        <v>WOR20161025NIPE1È</v>
      </c>
      <c r="AC2446" s="162">
        <f>COUNTIF($AB$4:$AB$297,AB2446)</f>
        <v>0</v>
      </c>
      <c r="AD2446" s="162" t="str">
        <f>VLOOKUP(U2446,NIVEAUXADMIN!A:B,2,FALSE)</f>
        <v>HT10</v>
      </c>
      <c r="AE2446" s="162" t="str">
        <f>VLOOKUP(V2446,NIVEAUXADMIN!E:F,2,FALSE)</f>
        <v>HT101012</v>
      </c>
      <c r="AF2446" s="162" t="str">
        <f>VLOOKUP(W2446,NIVEAUXADMIN!I:J,2,FALSE)</f>
        <v>HT101012-01</v>
      </c>
      <c r="AG2446" s="162">
        <f>IF(SUMPRODUCT(($A$4:$A2446=A2446)*($V$4:$V2446=V2446))&gt;1,0,1)</f>
        <v>0</v>
      </c>
    </row>
    <row r="2447" spans="1:33" ht="15" customHeight="1">
      <c r="A2447" s="162" t="s">
        <v>1090</v>
      </c>
      <c r="B2447" s="162" t="s">
        <v>1090</v>
      </c>
      <c r="C2447" s="162" t="s">
        <v>26</v>
      </c>
      <c r="D2447" s="162"/>
      <c r="E2447" s="162"/>
      <c r="F2447" s="162" t="s">
        <v>16</v>
      </c>
      <c r="G2447" s="162" t="str">
        <f>CHOOSE(MONTH(H2447), "Janvier", "Fevrier", "Mars", "Avril", "Mai", "Juin", "Juillet", "Aout", "Septembre", "Octobre", "Novembre", "Decembre")</f>
        <v>Octobre</v>
      </c>
      <c r="H2447" s="153">
        <v>42668</v>
      </c>
      <c r="I2447" s="84" t="s">
        <v>1051</v>
      </c>
      <c r="J2447" s="162" t="s">
        <v>1052</v>
      </c>
      <c r="K2447" s="162" t="s">
        <v>1062</v>
      </c>
      <c r="L2447" s="72"/>
      <c r="M2447" s="80" t="str">
        <f>IFERROR(VLOOKUP(K2447,REFERENCES!R:S,2,FALSE),"")</f>
        <v>Nombre</v>
      </c>
      <c r="N2447" s="140">
        <v>250</v>
      </c>
      <c r="O2447" s="140"/>
      <c r="P2447" s="140"/>
      <c r="Q2447" s="140"/>
      <c r="R2447" s="79" t="s">
        <v>1875</v>
      </c>
      <c r="S2447" s="75">
        <v>250</v>
      </c>
      <c r="T2447" s="162" t="s">
        <v>1040</v>
      </c>
      <c r="U2447" s="162" t="s">
        <v>153</v>
      </c>
      <c r="V2447" s="162" t="s">
        <v>305</v>
      </c>
      <c r="W2447" s="164" t="s">
        <v>1337</v>
      </c>
      <c r="X2447" s="162"/>
      <c r="Y2447" s="167"/>
      <c r="Z2447" s="165"/>
      <c r="AA2447" s="162"/>
      <c r="AB2447" s="162" t="str">
        <f>UPPER(LEFT(A2447,3)&amp;YEAR(H2447)&amp;MONTH(H2447)&amp;DAY((H2447))&amp;LEFT(U2447,2)&amp;LEFT(V2447,2)&amp;LEFT(W2447,2))</f>
        <v>WOR20161025NIPE1È</v>
      </c>
      <c r="AC2447" s="162">
        <f>COUNTIF($AB$4:$AB$297,AB2447)</f>
        <v>0</v>
      </c>
      <c r="AD2447" s="162" t="str">
        <f>VLOOKUP(U2447,NIVEAUXADMIN!A:B,2,FALSE)</f>
        <v>HT10</v>
      </c>
      <c r="AE2447" s="162" t="str">
        <f>VLOOKUP(V2447,NIVEAUXADMIN!E:F,2,FALSE)</f>
        <v>HT101012</v>
      </c>
      <c r="AF2447" s="162" t="str">
        <f>VLOOKUP(W2447,NIVEAUXADMIN!I:J,2,FALSE)</f>
        <v>HT101012-01</v>
      </c>
      <c r="AG2447" s="162">
        <f>IF(SUMPRODUCT(($A$4:$A2447=A2447)*($V$4:$V2447=V2447))&gt;1,0,1)</f>
        <v>0</v>
      </c>
    </row>
    <row r="2448" spans="1:33" ht="15" customHeight="1">
      <c r="A2448" s="162" t="s">
        <v>1090</v>
      </c>
      <c r="B2448" s="162" t="s">
        <v>1090</v>
      </c>
      <c r="C2448" s="162" t="s">
        <v>26</v>
      </c>
      <c r="D2448" s="162"/>
      <c r="E2448" s="162"/>
      <c r="F2448" s="162" t="s">
        <v>16</v>
      </c>
      <c r="G2448" s="162" t="str">
        <f>CHOOSE(MONTH(H2448), "Janvier", "Fevrier", "Mars", "Avril", "Mai", "Juin", "Juillet", "Aout", "Septembre", "Octobre", "Novembre", "Decembre")</f>
        <v>Octobre</v>
      </c>
      <c r="H2448" s="153">
        <v>42668</v>
      </c>
      <c r="I2448" s="84" t="s">
        <v>1051</v>
      </c>
      <c r="J2448" s="162" t="s">
        <v>1052</v>
      </c>
      <c r="K2448" s="162" t="s">
        <v>1058</v>
      </c>
      <c r="L2448" s="72"/>
      <c r="M2448" s="80" t="str">
        <f>IFERROR(VLOOKUP(K2448,REFERENCES!R:S,2,FALSE),"")</f>
        <v>Nombre</v>
      </c>
      <c r="N2448" s="140">
        <v>500</v>
      </c>
      <c r="O2448" s="140"/>
      <c r="P2448" s="140"/>
      <c r="Q2448" s="140"/>
      <c r="R2448" s="79" t="s">
        <v>1875</v>
      </c>
      <c r="S2448" s="75">
        <v>250</v>
      </c>
      <c r="T2448" s="162" t="s">
        <v>1040</v>
      </c>
      <c r="U2448" s="162" t="s">
        <v>153</v>
      </c>
      <c r="V2448" s="162" t="s">
        <v>305</v>
      </c>
      <c r="W2448" s="164" t="s">
        <v>1337</v>
      </c>
      <c r="X2448" s="162"/>
      <c r="Y2448" s="167"/>
      <c r="Z2448" s="165"/>
      <c r="AA2448" s="162"/>
      <c r="AB2448" s="162" t="str">
        <f>UPPER(LEFT(A2448,3)&amp;YEAR(H2448)&amp;MONTH(H2448)&amp;DAY((H2448))&amp;LEFT(U2448,2)&amp;LEFT(V2448,2)&amp;LEFT(W2448,2))</f>
        <v>WOR20161025NIPE1È</v>
      </c>
      <c r="AC2448" s="162">
        <f>COUNTIF($AB$4:$AB$297,AB2448)</f>
        <v>0</v>
      </c>
      <c r="AD2448" s="162" t="str">
        <f>VLOOKUP(U2448,NIVEAUXADMIN!A:B,2,FALSE)</f>
        <v>HT10</v>
      </c>
      <c r="AE2448" s="162" t="str">
        <f>VLOOKUP(V2448,NIVEAUXADMIN!E:F,2,FALSE)</f>
        <v>HT101012</v>
      </c>
      <c r="AF2448" s="162" t="str">
        <f>VLOOKUP(W2448,NIVEAUXADMIN!I:J,2,FALSE)</f>
        <v>HT101012-01</v>
      </c>
      <c r="AG2448" s="162">
        <f>IF(SUMPRODUCT(($A$4:$A2448=A2448)*($V$4:$V2448=V2448))&gt;1,0,1)</f>
        <v>0</v>
      </c>
    </row>
    <row r="2449" spans="1:33" ht="15" customHeight="1">
      <c r="A2449" s="162" t="s">
        <v>1090</v>
      </c>
      <c r="B2449" s="162" t="s">
        <v>1090</v>
      </c>
      <c r="C2449" s="162" t="s">
        <v>26</v>
      </c>
      <c r="D2449" s="162" t="s">
        <v>1101</v>
      </c>
      <c r="E2449" s="162"/>
      <c r="F2449" s="162" t="s">
        <v>16</v>
      </c>
      <c r="G2449" s="162" t="str">
        <f>CHOOSE(MONTH(H2449), "Janvier", "Fevrier", "Mars", "Avril", "Mai", "Juin", "Juillet", "Aout", "Septembre", "Octobre", "Novembre", "Decembre")</f>
        <v>Octobre</v>
      </c>
      <c r="H2449" s="153">
        <v>42669</v>
      </c>
      <c r="I2449" s="84" t="s">
        <v>1049</v>
      </c>
      <c r="J2449" s="162" t="s">
        <v>1053</v>
      </c>
      <c r="K2449" s="162" t="s">
        <v>1048</v>
      </c>
      <c r="L2449" s="72"/>
      <c r="M2449" s="80" t="str">
        <f>IFERROR(VLOOKUP(K2449,REFERENCES!R:S,2,FALSE),"")</f>
        <v>Nombre</v>
      </c>
      <c r="N2449" s="140">
        <v>250</v>
      </c>
      <c r="O2449" s="140"/>
      <c r="P2449" s="140"/>
      <c r="Q2449" s="140"/>
      <c r="R2449" s="79" t="s">
        <v>1875</v>
      </c>
      <c r="S2449" s="75">
        <v>288</v>
      </c>
      <c r="T2449" s="162"/>
      <c r="U2449" s="162" t="s">
        <v>17</v>
      </c>
      <c r="V2449" s="162" t="s">
        <v>236</v>
      </c>
      <c r="W2449" s="164" t="s">
        <v>1284</v>
      </c>
      <c r="X2449" s="162"/>
      <c r="Y2449" s="167"/>
      <c r="Z2449" s="165"/>
      <c r="AA2449" s="162" t="s">
        <v>1132</v>
      </c>
      <c r="AB2449" s="162" t="str">
        <f>UPPER(LEFT(A2449,3)&amp;YEAR(H2449)&amp;MONTH(H2449)&amp;DAY((H2449))&amp;LEFT(U2449,2)&amp;LEFT(V2449,2)&amp;LEFT(W2449,2))</f>
        <v>WOR20161026GRAN1E</v>
      </c>
      <c r="AC2449" s="162">
        <f>COUNTIF($AB$4:$AB$297,AB2449)</f>
        <v>0</v>
      </c>
      <c r="AD2449" s="162" t="str">
        <f>VLOOKUP(U2449,NIVEAUXADMIN!A:B,2,FALSE)</f>
        <v>HT08</v>
      </c>
      <c r="AE2449" s="162" t="str">
        <f>VLOOKUP(V2449,NIVEAUXADMIN!E:F,2,FALSE)</f>
        <v>HT08821</v>
      </c>
      <c r="AF2449" s="162" t="str">
        <f>VLOOKUP(W2449,NIVEAUXADMIN!I:J,2,FALSE)</f>
        <v>HT08821-01</v>
      </c>
      <c r="AG2449" s="162">
        <f>IF(SUMPRODUCT(($A$4:$A2449=A2449)*($V$4:$V2449=V2449))&gt;1,0,1)</f>
        <v>1</v>
      </c>
    </row>
    <row r="2450" spans="1:33" ht="15" customHeight="1">
      <c r="A2450" s="162" t="s">
        <v>1090</v>
      </c>
      <c r="B2450" s="162" t="s">
        <v>1090</v>
      </c>
      <c r="C2450" s="162" t="s">
        <v>26</v>
      </c>
      <c r="D2450" s="162"/>
      <c r="E2450" s="162"/>
      <c r="F2450" s="162" t="s">
        <v>16</v>
      </c>
      <c r="G2450" s="162" t="str">
        <f>CHOOSE(MONTH(H2450), "Janvier", "Fevrier", "Mars", "Avril", "Mai", "Juin", "Juillet", "Aout", "Septembre", "Octobre", "Novembre", "Decembre")</f>
        <v>Octobre</v>
      </c>
      <c r="H2450" s="153">
        <v>42669</v>
      </c>
      <c r="I2450" s="84" t="s">
        <v>1049</v>
      </c>
      <c r="J2450" s="162" t="s">
        <v>1053</v>
      </c>
      <c r="K2450" s="162" t="s">
        <v>1048</v>
      </c>
      <c r="L2450" s="72"/>
      <c r="M2450" s="80" t="str">
        <f>IFERROR(VLOOKUP(K2450,REFERENCES!R:S,2,FALSE),"")</f>
        <v>Nombre</v>
      </c>
      <c r="N2450" s="140">
        <v>300</v>
      </c>
      <c r="O2450" s="140"/>
      <c r="P2450" s="140"/>
      <c r="Q2450" s="140"/>
      <c r="R2450" s="79" t="s">
        <v>1875</v>
      </c>
      <c r="S2450" s="75">
        <v>300</v>
      </c>
      <c r="T2450" s="162"/>
      <c r="U2450" s="162" t="s">
        <v>153</v>
      </c>
      <c r="V2450" s="162" t="s">
        <v>299</v>
      </c>
      <c r="W2450" s="164" t="s">
        <v>1389</v>
      </c>
      <c r="X2450" s="162"/>
      <c r="Y2450" s="167"/>
      <c r="Z2450" s="165"/>
      <c r="AA2450" s="162"/>
      <c r="AB2450" s="162" t="str">
        <f>UPPER(LEFT(A2450,3)&amp;YEAR(H2450)&amp;MONTH(H2450)&amp;DAY((H2450))&amp;LEFT(U2450,2)&amp;LEFT(V2450,2)&amp;LEFT(W2450,2))</f>
        <v>WOR20161026NIPA1È</v>
      </c>
      <c r="AC2450" s="162">
        <f>COUNTIF($AB$4:$AB$297,AB2450)</f>
        <v>0</v>
      </c>
      <c r="AD2450" s="162" t="str">
        <f>VLOOKUP(U2450,NIVEAUXADMIN!A:B,2,FALSE)</f>
        <v>HT10</v>
      </c>
      <c r="AE2450" s="162" t="str">
        <f>VLOOKUP(V2450,NIVEAUXADMIN!E:F,2,FALSE)</f>
        <v>HT101014</v>
      </c>
      <c r="AF2450" s="162" t="str">
        <f>VLOOKUP(W2450,NIVEAUXADMIN!I:J,2,FALSE)</f>
        <v>HT101014-01</v>
      </c>
      <c r="AG2450" s="162">
        <f>IF(SUMPRODUCT(($A$4:$A2450=A2450)*($V$4:$V2450=V2450))&gt;1,0,1)</f>
        <v>0</v>
      </c>
    </row>
    <row r="2451" spans="1:33" ht="15" customHeight="1">
      <c r="A2451" s="162" t="s">
        <v>1090</v>
      </c>
      <c r="B2451" s="162" t="s">
        <v>1090</v>
      </c>
      <c r="C2451" s="162" t="s">
        <v>26</v>
      </c>
      <c r="D2451" s="162" t="s">
        <v>1101</v>
      </c>
      <c r="E2451" s="162"/>
      <c r="F2451" s="162" t="s">
        <v>16</v>
      </c>
      <c r="G2451" s="162" t="str">
        <f>CHOOSE(MONTH(H2451), "Janvier", "Fevrier", "Mars", "Avril", "Mai", "Juin", "Juillet", "Aout", "Septembre", "Octobre", "Novembre", "Decembre")</f>
        <v>Octobre</v>
      </c>
      <c r="H2451" s="153">
        <v>42669</v>
      </c>
      <c r="I2451" s="84" t="s">
        <v>1051</v>
      </c>
      <c r="J2451" s="162" t="s">
        <v>1052</v>
      </c>
      <c r="K2451" s="162" t="s">
        <v>1056</v>
      </c>
      <c r="L2451" s="72"/>
      <c r="M2451" s="80" t="str">
        <f>IFERROR(VLOOKUP(K2451,REFERENCES!R:S,2,FALSE),"")</f>
        <v>Nombre</v>
      </c>
      <c r="N2451" s="140">
        <v>270</v>
      </c>
      <c r="O2451" s="140"/>
      <c r="P2451" s="140"/>
      <c r="Q2451" s="140"/>
      <c r="R2451" s="79" t="s">
        <v>1875</v>
      </c>
      <c r="S2451" s="75">
        <v>288</v>
      </c>
      <c r="T2451" s="162" t="s">
        <v>1040</v>
      </c>
      <c r="U2451" s="162" t="s">
        <v>17</v>
      </c>
      <c r="V2451" s="162" t="s">
        <v>236</v>
      </c>
      <c r="W2451" s="164" t="s">
        <v>1284</v>
      </c>
      <c r="X2451" s="162"/>
      <c r="Y2451" s="167"/>
      <c r="Z2451" s="165"/>
      <c r="AA2451" s="162" t="s">
        <v>1132</v>
      </c>
      <c r="AB2451" s="162" t="str">
        <f>UPPER(LEFT(A2451,3)&amp;YEAR(H2451)&amp;MONTH(H2451)&amp;DAY((H2451))&amp;LEFT(U2451,2)&amp;LEFT(V2451,2)&amp;LEFT(W2451,2))</f>
        <v>WOR20161026GRAN1E</v>
      </c>
      <c r="AC2451" s="162">
        <f>COUNTIF($AB$4:$AB$297,AB2451)</f>
        <v>0</v>
      </c>
      <c r="AD2451" s="162" t="str">
        <f>VLOOKUP(U2451,NIVEAUXADMIN!A:B,2,FALSE)</f>
        <v>HT08</v>
      </c>
      <c r="AE2451" s="162" t="str">
        <f>VLOOKUP(V2451,NIVEAUXADMIN!E:F,2,FALSE)</f>
        <v>HT08821</v>
      </c>
      <c r="AF2451" s="162" t="str">
        <f>VLOOKUP(W2451,NIVEAUXADMIN!I:J,2,FALSE)</f>
        <v>HT08821-01</v>
      </c>
      <c r="AG2451" s="162">
        <f>IF(SUMPRODUCT(($A$4:$A2451=A2451)*($V$4:$V2451=V2451))&gt;1,0,1)</f>
        <v>0</v>
      </c>
    </row>
    <row r="2452" spans="1:33" ht="15" customHeight="1">
      <c r="A2452" s="162" t="s">
        <v>1090</v>
      </c>
      <c r="B2452" s="162" t="s">
        <v>1090</v>
      </c>
      <c r="C2452" s="162" t="s">
        <v>26</v>
      </c>
      <c r="D2452" s="162" t="s">
        <v>1101</v>
      </c>
      <c r="E2452" s="162"/>
      <c r="F2452" s="162" t="s">
        <v>16</v>
      </c>
      <c r="G2452" s="162" t="str">
        <f>CHOOSE(MONTH(H2452), "Janvier", "Fevrier", "Mars", "Avril", "Mai", "Juin", "Juillet", "Aout", "Septembre", "Octobre", "Novembre", "Decembre")</f>
        <v>Octobre</v>
      </c>
      <c r="H2452" s="153">
        <v>42669</v>
      </c>
      <c r="I2452" s="84" t="s">
        <v>1051</v>
      </c>
      <c r="J2452" s="162" t="s">
        <v>1052</v>
      </c>
      <c r="K2452" s="162" t="s">
        <v>1054</v>
      </c>
      <c r="L2452" s="72"/>
      <c r="M2452" s="80" t="str">
        <f>IFERROR(VLOOKUP(K2452,REFERENCES!R:S,2,FALSE),"")</f>
        <v>Nombre</v>
      </c>
      <c r="N2452" s="140">
        <v>270</v>
      </c>
      <c r="O2452" s="140"/>
      <c r="P2452" s="140"/>
      <c r="Q2452" s="140"/>
      <c r="R2452" s="79" t="s">
        <v>1875</v>
      </c>
      <c r="S2452" s="75">
        <v>288</v>
      </c>
      <c r="T2452" s="162" t="s">
        <v>1040</v>
      </c>
      <c r="U2452" s="162" t="s">
        <v>17</v>
      </c>
      <c r="V2452" s="162" t="s">
        <v>236</v>
      </c>
      <c r="W2452" s="164" t="s">
        <v>1284</v>
      </c>
      <c r="X2452" s="162"/>
      <c r="Y2452" s="167"/>
      <c r="Z2452" s="165"/>
      <c r="AA2452" s="162" t="s">
        <v>1132</v>
      </c>
      <c r="AB2452" s="162" t="str">
        <f>UPPER(LEFT(A2452,3)&amp;YEAR(H2452)&amp;MONTH(H2452)&amp;DAY((H2452))&amp;LEFT(U2452,2)&amp;LEFT(V2452,2)&amp;LEFT(W2452,2))</f>
        <v>WOR20161026GRAN1E</v>
      </c>
      <c r="AC2452" s="162">
        <f>COUNTIF($AB$4:$AB$297,AB2452)</f>
        <v>0</v>
      </c>
      <c r="AD2452" s="162" t="str">
        <f>VLOOKUP(U2452,NIVEAUXADMIN!A:B,2,FALSE)</f>
        <v>HT08</v>
      </c>
      <c r="AE2452" s="162" t="str">
        <f>VLOOKUP(V2452,NIVEAUXADMIN!E:F,2,FALSE)</f>
        <v>HT08821</v>
      </c>
      <c r="AF2452" s="162" t="str">
        <f>VLOOKUP(W2452,NIVEAUXADMIN!I:J,2,FALSE)</f>
        <v>HT08821-01</v>
      </c>
      <c r="AG2452" s="162">
        <f>IF(SUMPRODUCT(($A$4:$A2452=A2452)*($V$4:$V2452=V2452))&gt;1,0,1)</f>
        <v>0</v>
      </c>
    </row>
    <row r="2453" spans="1:33" ht="15" customHeight="1">
      <c r="A2453" s="162" t="s">
        <v>1090</v>
      </c>
      <c r="B2453" s="162" t="s">
        <v>1090</v>
      </c>
      <c r="C2453" s="162" t="s">
        <v>26</v>
      </c>
      <c r="D2453" s="162"/>
      <c r="E2453" s="162"/>
      <c r="F2453" s="162" t="s">
        <v>16</v>
      </c>
      <c r="G2453" s="162" t="str">
        <f>CHOOSE(MONTH(H2453), "Janvier", "Fevrier", "Mars", "Avril", "Mai", "Juin", "Juillet", "Aout", "Septembre", "Octobre", "Novembre", "Decembre")</f>
        <v>Octobre</v>
      </c>
      <c r="H2453" s="153">
        <v>42669</v>
      </c>
      <c r="I2453" s="84" t="s">
        <v>1051</v>
      </c>
      <c r="J2453" s="162" t="s">
        <v>1052</v>
      </c>
      <c r="K2453" s="162" t="s">
        <v>1054</v>
      </c>
      <c r="L2453" s="72"/>
      <c r="M2453" s="80" t="str">
        <f>IFERROR(VLOOKUP(K2453,REFERENCES!R:S,2,FALSE),"")</f>
        <v>Nombre</v>
      </c>
      <c r="N2453" s="140">
        <v>600</v>
      </c>
      <c r="O2453" s="140"/>
      <c r="P2453" s="140"/>
      <c r="Q2453" s="140"/>
      <c r="R2453" s="79" t="s">
        <v>1875</v>
      </c>
      <c r="S2453" s="75">
        <v>300</v>
      </c>
      <c r="T2453" s="162" t="s">
        <v>1040</v>
      </c>
      <c r="U2453" s="162" t="s">
        <v>153</v>
      </c>
      <c r="V2453" s="162" t="s">
        <v>299</v>
      </c>
      <c r="W2453" s="164" t="s">
        <v>1389</v>
      </c>
      <c r="X2453" s="162"/>
      <c r="Y2453" s="167"/>
      <c r="Z2453" s="165"/>
      <c r="AA2453" s="162"/>
      <c r="AB2453" s="162" t="str">
        <f>UPPER(LEFT(A2453,3)&amp;YEAR(H2453)&amp;MONTH(H2453)&amp;DAY((H2453))&amp;LEFT(U2453,2)&amp;LEFT(V2453,2)&amp;LEFT(W2453,2))</f>
        <v>WOR20161026NIPA1È</v>
      </c>
      <c r="AC2453" s="162">
        <f>COUNTIF($AB$4:$AB$297,AB2453)</f>
        <v>0</v>
      </c>
      <c r="AD2453" s="162" t="str">
        <f>VLOOKUP(U2453,NIVEAUXADMIN!A:B,2,FALSE)</f>
        <v>HT10</v>
      </c>
      <c r="AE2453" s="162" t="str">
        <f>VLOOKUP(V2453,NIVEAUXADMIN!E:F,2,FALSE)</f>
        <v>HT101014</v>
      </c>
      <c r="AF2453" s="162" t="str">
        <f>VLOOKUP(W2453,NIVEAUXADMIN!I:J,2,FALSE)</f>
        <v>HT101014-01</v>
      </c>
      <c r="AG2453" s="162">
        <f>IF(SUMPRODUCT(($A$4:$A2453=A2453)*($V$4:$V2453=V2453))&gt;1,0,1)</f>
        <v>0</v>
      </c>
    </row>
    <row r="2454" spans="1:33" ht="15" customHeight="1">
      <c r="A2454" s="162" t="s">
        <v>1090</v>
      </c>
      <c r="B2454" s="162" t="s">
        <v>1090</v>
      </c>
      <c r="C2454" s="162" t="s">
        <v>26</v>
      </c>
      <c r="D2454" s="162"/>
      <c r="E2454" s="162"/>
      <c r="F2454" s="162" t="s">
        <v>16</v>
      </c>
      <c r="G2454" s="162" t="str">
        <f>CHOOSE(MONTH(H2454), "Janvier", "Fevrier", "Mars", "Avril", "Mai", "Juin", "Juillet", "Aout", "Septembre", "Octobre", "Novembre", "Decembre")</f>
        <v>Octobre</v>
      </c>
      <c r="H2454" s="153">
        <v>42669</v>
      </c>
      <c r="I2454" s="84" t="s">
        <v>1051</v>
      </c>
      <c r="J2454" s="162" t="s">
        <v>1052</v>
      </c>
      <c r="K2454" s="162" t="s">
        <v>1062</v>
      </c>
      <c r="L2454" s="72"/>
      <c r="M2454" s="80" t="str">
        <f>IFERROR(VLOOKUP(K2454,REFERENCES!R:S,2,FALSE),"")</f>
        <v>Nombre</v>
      </c>
      <c r="N2454" s="140">
        <v>300</v>
      </c>
      <c r="O2454" s="140"/>
      <c r="P2454" s="140"/>
      <c r="Q2454" s="140"/>
      <c r="R2454" s="79" t="s">
        <v>1875</v>
      </c>
      <c r="S2454" s="75">
        <v>300</v>
      </c>
      <c r="T2454" s="162" t="s">
        <v>1040</v>
      </c>
      <c r="U2454" s="162" t="s">
        <v>153</v>
      </c>
      <c r="V2454" s="162" t="s">
        <v>299</v>
      </c>
      <c r="W2454" s="164" t="s">
        <v>1389</v>
      </c>
      <c r="X2454" s="162"/>
      <c r="Y2454" s="167"/>
      <c r="Z2454" s="165"/>
      <c r="AA2454" s="162"/>
      <c r="AB2454" s="162" t="str">
        <f>UPPER(LEFT(A2454,3)&amp;YEAR(H2454)&amp;MONTH(H2454)&amp;DAY((H2454))&amp;LEFT(U2454,2)&amp;LEFT(V2454,2)&amp;LEFT(W2454,2))</f>
        <v>WOR20161026NIPA1È</v>
      </c>
      <c r="AC2454" s="162">
        <f>COUNTIF($AB$4:$AB$297,AB2454)</f>
        <v>0</v>
      </c>
      <c r="AD2454" s="162" t="str">
        <f>VLOOKUP(U2454,NIVEAUXADMIN!A:B,2,FALSE)</f>
        <v>HT10</v>
      </c>
      <c r="AE2454" s="162" t="str">
        <f>VLOOKUP(V2454,NIVEAUXADMIN!E:F,2,FALSE)</f>
        <v>HT101014</v>
      </c>
      <c r="AF2454" s="162" t="str">
        <f>VLOOKUP(W2454,NIVEAUXADMIN!I:J,2,FALSE)</f>
        <v>HT101014-01</v>
      </c>
      <c r="AG2454" s="162">
        <f>IF(SUMPRODUCT(($A$4:$A2454=A2454)*($V$4:$V2454=V2454))&gt;1,0,1)</f>
        <v>0</v>
      </c>
    </row>
    <row r="2455" spans="1:33" ht="15" customHeight="1">
      <c r="A2455" s="162" t="s">
        <v>1090</v>
      </c>
      <c r="B2455" s="162" t="s">
        <v>1090</v>
      </c>
      <c r="C2455" s="162" t="s">
        <v>26</v>
      </c>
      <c r="D2455" s="162"/>
      <c r="E2455" s="162"/>
      <c r="F2455" s="162" t="s">
        <v>16</v>
      </c>
      <c r="G2455" s="162" t="str">
        <f>CHOOSE(MONTH(H2455), "Janvier", "Fevrier", "Mars", "Avril", "Mai", "Juin", "Juillet", "Aout", "Septembre", "Octobre", "Novembre", "Decembre")</f>
        <v>Octobre</v>
      </c>
      <c r="H2455" s="153">
        <v>42669</v>
      </c>
      <c r="I2455" s="84" t="s">
        <v>1051</v>
      </c>
      <c r="J2455" s="162" t="s">
        <v>1052</v>
      </c>
      <c r="K2455" s="162" t="s">
        <v>1058</v>
      </c>
      <c r="L2455" s="72"/>
      <c r="M2455" s="80" t="str">
        <f>IFERROR(VLOOKUP(K2455,REFERENCES!R:S,2,FALSE),"")</f>
        <v>Nombre</v>
      </c>
      <c r="N2455" s="140">
        <v>600</v>
      </c>
      <c r="O2455" s="140"/>
      <c r="P2455" s="140"/>
      <c r="Q2455" s="140"/>
      <c r="R2455" s="79" t="s">
        <v>1875</v>
      </c>
      <c r="S2455" s="75">
        <v>300</v>
      </c>
      <c r="T2455" s="162" t="s">
        <v>1040</v>
      </c>
      <c r="U2455" s="162" t="s">
        <v>153</v>
      </c>
      <c r="V2455" s="162" t="s">
        <v>299</v>
      </c>
      <c r="W2455" s="164" t="s">
        <v>1389</v>
      </c>
      <c r="X2455" s="162"/>
      <c r="Y2455" s="167"/>
      <c r="Z2455" s="165"/>
      <c r="AA2455" s="162"/>
      <c r="AB2455" s="162" t="str">
        <f>UPPER(LEFT(A2455,3)&amp;YEAR(H2455)&amp;MONTH(H2455)&amp;DAY((H2455))&amp;LEFT(U2455,2)&amp;LEFT(V2455,2)&amp;LEFT(W2455,2))</f>
        <v>WOR20161026NIPA1È</v>
      </c>
      <c r="AC2455" s="162">
        <f>COUNTIF($AB$4:$AB$297,AB2455)</f>
        <v>0</v>
      </c>
      <c r="AD2455" s="162" t="str">
        <f>VLOOKUP(U2455,NIVEAUXADMIN!A:B,2,FALSE)</f>
        <v>HT10</v>
      </c>
      <c r="AE2455" s="162" t="str">
        <f>VLOOKUP(V2455,NIVEAUXADMIN!E:F,2,FALSE)</f>
        <v>HT101014</v>
      </c>
      <c r="AF2455" s="162" t="str">
        <f>VLOOKUP(W2455,NIVEAUXADMIN!I:J,2,FALSE)</f>
        <v>HT101014-01</v>
      </c>
      <c r="AG2455" s="162">
        <f>IF(SUMPRODUCT(($A$4:$A2455=A2455)*($V$4:$V2455=V2455))&gt;1,0,1)</f>
        <v>0</v>
      </c>
    </row>
    <row r="2456" spans="1:33" ht="15" customHeight="1">
      <c r="A2456" s="162" t="s">
        <v>1090</v>
      </c>
      <c r="B2456" s="162" t="s">
        <v>1090</v>
      </c>
      <c r="C2456" s="162" t="s">
        <v>26</v>
      </c>
      <c r="D2456" s="162"/>
      <c r="E2456" s="162"/>
      <c r="F2456" s="162" t="s">
        <v>16</v>
      </c>
      <c r="G2456" s="162" t="str">
        <f>CHOOSE(MONTH(H2456), "Janvier", "Fevrier", "Mars", "Avril", "Mai", "Juin", "Juillet", "Aout", "Septembre", "Octobre", "Novembre", "Decembre")</f>
        <v>Octobre</v>
      </c>
      <c r="H2456" s="153">
        <v>42669</v>
      </c>
      <c r="I2456" s="84" t="s">
        <v>1051</v>
      </c>
      <c r="J2456" s="162" t="s">
        <v>1052</v>
      </c>
      <c r="K2456" s="162" t="s">
        <v>1057</v>
      </c>
      <c r="L2456" s="72"/>
      <c r="M2456" s="80" t="str">
        <f>IFERROR(VLOOKUP(K2456,REFERENCES!R:S,2,FALSE),"")</f>
        <v>Nombre</v>
      </c>
      <c r="N2456" s="140">
        <v>300</v>
      </c>
      <c r="O2456" s="140"/>
      <c r="P2456" s="140"/>
      <c r="Q2456" s="140"/>
      <c r="R2456" s="79" t="s">
        <v>1875</v>
      </c>
      <c r="S2456" s="75">
        <v>300</v>
      </c>
      <c r="T2456" s="162" t="s">
        <v>1040</v>
      </c>
      <c r="U2456" s="162" t="s">
        <v>153</v>
      </c>
      <c r="V2456" s="162" t="s">
        <v>299</v>
      </c>
      <c r="W2456" s="164" t="s">
        <v>1389</v>
      </c>
      <c r="X2456" s="162"/>
      <c r="Y2456" s="167"/>
      <c r="Z2456" s="165"/>
      <c r="AA2456" s="162"/>
      <c r="AB2456" s="162" t="str">
        <f>UPPER(LEFT(A2456,3)&amp;YEAR(H2456)&amp;MONTH(H2456)&amp;DAY((H2456))&amp;LEFT(U2456,2)&amp;LEFT(V2456,2)&amp;LEFT(W2456,2))</f>
        <v>WOR20161026NIPA1È</v>
      </c>
      <c r="AC2456" s="162">
        <f>COUNTIF($AB$4:$AB$297,AB2456)</f>
        <v>0</v>
      </c>
      <c r="AD2456" s="162" t="str">
        <f>VLOOKUP(U2456,NIVEAUXADMIN!A:B,2,FALSE)</f>
        <v>HT10</v>
      </c>
      <c r="AE2456" s="162" t="str">
        <f>VLOOKUP(V2456,NIVEAUXADMIN!E:F,2,FALSE)</f>
        <v>HT101014</v>
      </c>
      <c r="AF2456" s="162" t="str">
        <f>VLOOKUP(W2456,NIVEAUXADMIN!I:J,2,FALSE)</f>
        <v>HT101014-01</v>
      </c>
      <c r="AG2456" s="162">
        <f>IF(SUMPRODUCT(($A$4:$A2456=A2456)*($V$4:$V2456=V2456))&gt;1,0,1)</f>
        <v>0</v>
      </c>
    </row>
    <row r="2457" spans="1:33" ht="15" customHeight="1">
      <c r="A2457" s="162" t="s">
        <v>1090</v>
      </c>
      <c r="B2457" s="162" t="s">
        <v>1090</v>
      </c>
      <c r="C2457" s="162" t="s">
        <v>26</v>
      </c>
      <c r="D2457" s="162" t="s">
        <v>1101</v>
      </c>
      <c r="E2457" s="162"/>
      <c r="F2457" s="162" t="s">
        <v>16</v>
      </c>
      <c r="G2457" s="162" t="str">
        <f>CHOOSE(MONTH(H2457), "Janvier", "Fevrier", "Mars", "Avril", "Mai", "Juin", "Juillet", "Aout", "Septembre", "Octobre", "Novembre", "Decembre")</f>
        <v>Octobre</v>
      </c>
      <c r="H2457" s="153">
        <v>42671</v>
      </c>
      <c r="I2457" s="84" t="s">
        <v>1049</v>
      </c>
      <c r="J2457" s="162" t="s">
        <v>1053</v>
      </c>
      <c r="K2457" s="162" t="s">
        <v>1048</v>
      </c>
      <c r="L2457" s="72"/>
      <c r="M2457" s="80" t="str">
        <f>IFERROR(VLOOKUP(K2457,REFERENCES!R:S,2,FALSE),"")</f>
        <v>Nombre</v>
      </c>
      <c r="N2457" s="140">
        <v>250</v>
      </c>
      <c r="O2457" s="140"/>
      <c r="P2457" s="140"/>
      <c r="Q2457" s="140"/>
      <c r="R2457" s="79" t="s">
        <v>1875</v>
      </c>
      <c r="S2457" s="75">
        <v>288</v>
      </c>
      <c r="T2457" s="162"/>
      <c r="U2457" s="162" t="s">
        <v>17</v>
      </c>
      <c r="V2457" s="162" t="s">
        <v>248</v>
      </c>
      <c r="W2457" s="164" t="s">
        <v>1622</v>
      </c>
      <c r="X2457" s="162"/>
      <c r="Y2457" s="167"/>
      <c r="Z2457" s="165"/>
      <c r="AA2457" s="162" t="s">
        <v>1132</v>
      </c>
      <c r="AB2457" s="162" t="str">
        <f>UPPER(LEFT(A2457,3)&amp;YEAR(H2457)&amp;MONTH(H2457)&amp;DAY((H2457))&amp;LEFT(U2457,2)&amp;LEFT(V2457,2)&amp;LEFT(W2457,2))</f>
        <v>WOR20161028GRBE4È</v>
      </c>
      <c r="AC2457" s="162">
        <f>COUNTIF($AB$4:$AB$297,AB2457)</f>
        <v>0</v>
      </c>
      <c r="AD2457" s="162" t="str">
        <f>VLOOKUP(U2457,NIVEAUXADMIN!A:B,2,FALSE)</f>
        <v>HT08</v>
      </c>
      <c r="AE2457" s="162" t="str">
        <f>VLOOKUP(V2457,NIVEAUXADMIN!E:F,2,FALSE)</f>
        <v>HT08833</v>
      </c>
      <c r="AF2457" s="162" t="str">
        <f>VLOOKUP(W2457,NIVEAUXADMIN!I:J,2,FALSE)</f>
        <v>HT08833-01</v>
      </c>
      <c r="AG2457" s="162">
        <f>IF(SUMPRODUCT(($A$4:$A2457=A2457)*($V$4:$V2457=V2457))&gt;1,0,1)</f>
        <v>1</v>
      </c>
    </row>
    <row r="2458" spans="1:33" ht="15" customHeight="1">
      <c r="A2458" s="162" t="s">
        <v>1090</v>
      </c>
      <c r="B2458" s="162" t="s">
        <v>1090</v>
      </c>
      <c r="C2458" s="162" t="s">
        <v>26</v>
      </c>
      <c r="D2458" s="162" t="s">
        <v>1101</v>
      </c>
      <c r="E2458" s="162"/>
      <c r="F2458" s="162" t="s">
        <v>16</v>
      </c>
      <c r="G2458" s="162" t="str">
        <f>CHOOSE(MONTH(H2458), "Janvier", "Fevrier", "Mars", "Avril", "Mai", "Juin", "Juillet", "Aout", "Septembre", "Octobre", "Novembre", "Decembre")</f>
        <v>Octobre</v>
      </c>
      <c r="H2458" s="153">
        <v>42671</v>
      </c>
      <c r="I2458" s="84" t="s">
        <v>1051</v>
      </c>
      <c r="J2458" s="162" t="s">
        <v>1052</v>
      </c>
      <c r="K2458" s="162" t="s">
        <v>1056</v>
      </c>
      <c r="L2458" s="72"/>
      <c r="M2458" s="80" t="str">
        <f>IFERROR(VLOOKUP(K2458,REFERENCES!R:S,2,FALSE),"")</f>
        <v>Nombre</v>
      </c>
      <c r="N2458" s="140">
        <v>270</v>
      </c>
      <c r="O2458" s="140"/>
      <c r="P2458" s="140"/>
      <c r="Q2458" s="140"/>
      <c r="R2458" s="79" t="s">
        <v>1875</v>
      </c>
      <c r="S2458" s="75">
        <v>288</v>
      </c>
      <c r="T2458" s="162" t="s">
        <v>1040</v>
      </c>
      <c r="U2458" s="162" t="s">
        <v>17</v>
      </c>
      <c r="V2458" s="162" t="s">
        <v>248</v>
      </c>
      <c r="W2458" s="164" t="s">
        <v>1622</v>
      </c>
      <c r="X2458" s="162"/>
      <c r="Y2458" s="167"/>
      <c r="Z2458" s="165"/>
      <c r="AA2458" s="162" t="s">
        <v>1132</v>
      </c>
      <c r="AB2458" s="162" t="str">
        <f>UPPER(LEFT(A2458,3)&amp;YEAR(H2458)&amp;MONTH(H2458)&amp;DAY((H2458))&amp;LEFT(U2458,2)&amp;LEFT(V2458,2)&amp;LEFT(W2458,2))</f>
        <v>WOR20161028GRBE4È</v>
      </c>
      <c r="AC2458" s="162">
        <f>COUNTIF($AB$4:$AB$297,AB2458)</f>
        <v>0</v>
      </c>
      <c r="AD2458" s="162" t="str">
        <f>VLOOKUP(U2458,NIVEAUXADMIN!A:B,2,FALSE)</f>
        <v>HT08</v>
      </c>
      <c r="AE2458" s="162" t="str">
        <f>VLOOKUP(V2458,NIVEAUXADMIN!E:F,2,FALSE)</f>
        <v>HT08833</v>
      </c>
      <c r="AF2458" s="162" t="str">
        <f>VLOOKUP(W2458,NIVEAUXADMIN!I:J,2,FALSE)</f>
        <v>HT08833-01</v>
      </c>
      <c r="AG2458" s="162">
        <f>IF(SUMPRODUCT(($A$4:$A2458=A2458)*($V$4:$V2458=V2458))&gt;1,0,1)</f>
        <v>0</v>
      </c>
    </row>
    <row r="2459" spans="1:33" ht="15" customHeight="1">
      <c r="A2459" s="162" t="s">
        <v>1090</v>
      </c>
      <c r="B2459" s="162" t="s">
        <v>1090</v>
      </c>
      <c r="C2459" s="162" t="s">
        <v>26</v>
      </c>
      <c r="D2459" s="162" t="s">
        <v>1101</v>
      </c>
      <c r="E2459" s="162"/>
      <c r="F2459" s="162" t="s">
        <v>16</v>
      </c>
      <c r="G2459" s="162" t="str">
        <f>CHOOSE(MONTH(H2459), "Janvier", "Fevrier", "Mars", "Avril", "Mai", "Juin", "Juillet", "Aout", "Septembre", "Octobre", "Novembre", "Decembre")</f>
        <v>Octobre</v>
      </c>
      <c r="H2459" s="153">
        <v>42671</v>
      </c>
      <c r="I2459" s="84" t="s">
        <v>1051</v>
      </c>
      <c r="J2459" s="162" t="s">
        <v>1052</v>
      </c>
      <c r="K2459" s="162" t="s">
        <v>1054</v>
      </c>
      <c r="L2459" s="72"/>
      <c r="M2459" s="80" t="str">
        <f>IFERROR(VLOOKUP(K2459,REFERENCES!R:S,2,FALSE),"")</f>
        <v>Nombre</v>
      </c>
      <c r="N2459" s="140">
        <v>270</v>
      </c>
      <c r="O2459" s="140"/>
      <c r="P2459" s="140"/>
      <c r="Q2459" s="140"/>
      <c r="R2459" s="79" t="s">
        <v>1875</v>
      </c>
      <c r="S2459" s="75">
        <v>288</v>
      </c>
      <c r="T2459" s="162" t="s">
        <v>1040</v>
      </c>
      <c r="U2459" s="162" t="s">
        <v>17</v>
      </c>
      <c r="V2459" s="162" t="s">
        <v>248</v>
      </c>
      <c r="W2459" s="164" t="s">
        <v>1622</v>
      </c>
      <c r="X2459" s="162"/>
      <c r="Y2459" s="167"/>
      <c r="Z2459" s="165"/>
      <c r="AA2459" s="162" t="s">
        <v>1132</v>
      </c>
      <c r="AB2459" s="162" t="str">
        <f>UPPER(LEFT(A2459,3)&amp;YEAR(H2459)&amp;MONTH(H2459)&amp;DAY((H2459))&amp;LEFT(U2459,2)&amp;LEFT(V2459,2)&amp;LEFT(W2459,2))</f>
        <v>WOR20161028GRBE4È</v>
      </c>
      <c r="AC2459" s="162">
        <f>COUNTIF($AB$4:$AB$297,AB2459)</f>
        <v>0</v>
      </c>
      <c r="AD2459" s="162" t="str">
        <f>VLOOKUP(U2459,NIVEAUXADMIN!A:B,2,FALSE)</f>
        <v>HT08</v>
      </c>
      <c r="AE2459" s="162" t="str">
        <f>VLOOKUP(V2459,NIVEAUXADMIN!E:F,2,FALSE)</f>
        <v>HT08833</v>
      </c>
      <c r="AF2459" s="162" t="str">
        <f>VLOOKUP(W2459,NIVEAUXADMIN!I:J,2,FALSE)</f>
        <v>HT08833-01</v>
      </c>
      <c r="AG2459" s="162">
        <f>IF(SUMPRODUCT(($A$4:$A2459=A2459)*($V$4:$V2459=V2459))&gt;1,0,1)</f>
        <v>0</v>
      </c>
    </row>
    <row r="2460" spans="1:33" ht="15" customHeight="1">
      <c r="A2460" s="162" t="s">
        <v>1090</v>
      </c>
      <c r="B2460" s="162" t="s">
        <v>1090</v>
      </c>
      <c r="C2460" s="162" t="s">
        <v>26</v>
      </c>
      <c r="D2460" s="162"/>
      <c r="E2460" s="162"/>
      <c r="F2460" s="162" t="s">
        <v>16</v>
      </c>
      <c r="G2460" s="162" t="str">
        <f>CHOOSE(MONTH(H2460), "Janvier", "Fevrier", "Mars", "Avril", "Mai", "Juin", "Juillet", "Aout", "Septembre", "Octobre", "Novembre", "Decembre")</f>
        <v>Octobre</v>
      </c>
      <c r="H2460" s="153">
        <v>42671</v>
      </c>
      <c r="I2460" s="84" t="s">
        <v>1050</v>
      </c>
      <c r="J2460" s="162" t="s">
        <v>1029</v>
      </c>
      <c r="K2460" s="162"/>
      <c r="L2460" s="72"/>
      <c r="M2460" s="80" t="str">
        <f>IFERROR(VLOOKUP(K2460,REFERENCES!R:S,2,FALSE),"")</f>
        <v/>
      </c>
      <c r="N2460" s="140">
        <v>479</v>
      </c>
      <c r="O2460" s="140"/>
      <c r="P2460" s="140"/>
      <c r="Q2460" s="140"/>
      <c r="R2460" s="79"/>
      <c r="S2460" s="75">
        <v>479</v>
      </c>
      <c r="T2460" s="162" t="s">
        <v>1040</v>
      </c>
      <c r="U2460" s="162" t="s">
        <v>153</v>
      </c>
      <c r="V2460" s="162" t="s">
        <v>296</v>
      </c>
      <c r="W2460" s="164" t="s">
        <v>1319</v>
      </c>
      <c r="X2460" s="162" t="s">
        <v>1229</v>
      </c>
      <c r="Y2460" s="167"/>
      <c r="Z2460" s="165"/>
      <c r="AA2460" s="162"/>
      <c r="AB2460" s="162" t="str">
        <f>UPPER(LEFT(A2460,3)&amp;YEAR(H2460)&amp;MONTH(H2460)&amp;DAY((H2460))&amp;LEFT(U2460,2)&amp;LEFT(V2460,2)&amp;LEFT(W2460,2))</f>
        <v>WOR20161028NIMI1È</v>
      </c>
      <c r="AC2460" s="162">
        <f>COUNTIF($AB$4:$AB$297,AB2460)</f>
        <v>0</v>
      </c>
      <c r="AD2460" s="162" t="str">
        <f>VLOOKUP(U2460,NIVEAUXADMIN!A:B,2,FALSE)</f>
        <v>HT10</v>
      </c>
      <c r="AE2460" s="162" t="str">
        <f>VLOOKUP(V2460,NIVEAUXADMIN!E:F,2,FALSE)</f>
        <v>HT101011</v>
      </c>
      <c r="AF2460" s="162" t="str">
        <f>VLOOKUP(W2460,NIVEAUXADMIN!I:J,2,FALSE)</f>
        <v>HT101011-01</v>
      </c>
      <c r="AG2460" s="162">
        <f>IF(SUMPRODUCT(($A$4:$A2460=A2460)*($V$4:$V2460=V2460))&gt;1,0,1)</f>
        <v>0</v>
      </c>
    </row>
    <row r="2461" spans="1:33" ht="15" customHeight="1">
      <c r="A2461" s="162" t="s">
        <v>1090</v>
      </c>
      <c r="B2461" s="162" t="s">
        <v>1090</v>
      </c>
      <c r="C2461" s="162" t="s">
        <v>26</v>
      </c>
      <c r="D2461" s="162"/>
      <c r="E2461" s="162"/>
      <c r="F2461" s="162" t="s">
        <v>16</v>
      </c>
      <c r="G2461" s="162" t="str">
        <f>CHOOSE(MONTH(H2461), "Janvier", "Fevrier", "Mars", "Avril", "Mai", "Juin", "Juillet", "Aout", "Septembre", "Octobre", "Novembre", "Decembre")</f>
        <v>Octobre</v>
      </c>
      <c r="H2461" s="153">
        <v>42672</v>
      </c>
      <c r="I2461" s="84" t="s">
        <v>1049</v>
      </c>
      <c r="J2461" s="162" t="s">
        <v>1053</v>
      </c>
      <c r="K2461" s="162" t="s">
        <v>1048</v>
      </c>
      <c r="L2461" s="72"/>
      <c r="M2461" s="80" t="str">
        <f>IFERROR(VLOOKUP(K2461,REFERENCES!R:S,2,FALSE),"")</f>
        <v>Nombre</v>
      </c>
      <c r="N2461" s="140">
        <v>150</v>
      </c>
      <c r="O2461" s="140"/>
      <c r="P2461" s="140"/>
      <c r="Q2461" s="140"/>
      <c r="R2461" s="79" t="s">
        <v>1875</v>
      </c>
      <c r="S2461" s="75">
        <v>150</v>
      </c>
      <c r="T2461" s="162"/>
      <c r="U2461" s="162" t="s">
        <v>153</v>
      </c>
      <c r="V2461" s="162" t="s">
        <v>296</v>
      </c>
      <c r="W2461" s="164" t="s">
        <v>1319</v>
      </c>
      <c r="X2461" s="162"/>
      <c r="Y2461" s="167"/>
      <c r="Z2461" s="165"/>
      <c r="AA2461" s="162"/>
      <c r="AB2461" s="162" t="str">
        <f>UPPER(LEFT(A2461,3)&amp;YEAR(H2461)&amp;MONTH(H2461)&amp;DAY((H2461))&amp;LEFT(U2461,2)&amp;LEFT(V2461,2)&amp;LEFT(W2461,2))</f>
        <v>WOR20161029NIMI1È</v>
      </c>
      <c r="AC2461" s="162">
        <f>COUNTIF($AB$4:$AB$297,AB2461)</f>
        <v>0</v>
      </c>
      <c r="AD2461" s="162" t="str">
        <f>VLOOKUP(U2461,NIVEAUXADMIN!A:B,2,FALSE)</f>
        <v>HT10</v>
      </c>
      <c r="AE2461" s="162" t="str">
        <f>VLOOKUP(V2461,NIVEAUXADMIN!E:F,2,FALSE)</f>
        <v>HT101011</v>
      </c>
      <c r="AF2461" s="162" t="str">
        <f>VLOOKUP(W2461,NIVEAUXADMIN!I:J,2,FALSE)</f>
        <v>HT101011-01</v>
      </c>
      <c r="AG2461" s="162">
        <f>IF(SUMPRODUCT(($A$4:$A2461=A2461)*($V$4:$V2461=V2461))&gt;1,0,1)</f>
        <v>0</v>
      </c>
    </row>
    <row r="2462" spans="1:33" ht="15" customHeight="1">
      <c r="A2462" s="162" t="s">
        <v>1090</v>
      </c>
      <c r="B2462" s="162" t="s">
        <v>1090</v>
      </c>
      <c r="C2462" s="162" t="s">
        <v>26</v>
      </c>
      <c r="D2462" s="162"/>
      <c r="E2462" s="162"/>
      <c r="F2462" s="162" t="s">
        <v>16</v>
      </c>
      <c r="G2462" s="162" t="str">
        <f>CHOOSE(MONTH(H2462), "Janvier", "Fevrier", "Mars", "Avril", "Mai", "Juin", "Juillet", "Aout", "Septembre", "Octobre", "Novembre", "Decembre")</f>
        <v>Octobre</v>
      </c>
      <c r="H2462" s="153">
        <v>42672</v>
      </c>
      <c r="I2462" s="84" t="s">
        <v>1051</v>
      </c>
      <c r="J2462" s="162" t="s">
        <v>1052</v>
      </c>
      <c r="K2462" s="162" t="s">
        <v>1054</v>
      </c>
      <c r="L2462" s="72"/>
      <c r="M2462" s="80" t="str">
        <f>IFERROR(VLOOKUP(K2462,REFERENCES!R:S,2,FALSE),"")</f>
        <v>Nombre</v>
      </c>
      <c r="N2462" s="140">
        <v>300</v>
      </c>
      <c r="O2462" s="140"/>
      <c r="P2462" s="140"/>
      <c r="Q2462" s="140"/>
      <c r="R2462" s="79" t="s">
        <v>1875</v>
      </c>
      <c r="S2462" s="75">
        <v>150</v>
      </c>
      <c r="T2462" s="162" t="s">
        <v>1040</v>
      </c>
      <c r="U2462" s="162" t="s">
        <v>153</v>
      </c>
      <c r="V2462" s="162" t="s">
        <v>296</v>
      </c>
      <c r="W2462" s="164" t="s">
        <v>1319</v>
      </c>
      <c r="X2462" s="162"/>
      <c r="Y2462" s="167"/>
      <c r="Z2462" s="165"/>
      <c r="AA2462" s="162"/>
      <c r="AB2462" s="162" t="str">
        <f>UPPER(LEFT(A2462,3)&amp;YEAR(H2462)&amp;MONTH(H2462)&amp;DAY((H2462))&amp;LEFT(U2462,2)&amp;LEFT(V2462,2)&amp;LEFT(W2462,2))</f>
        <v>WOR20161029NIMI1È</v>
      </c>
      <c r="AC2462" s="162">
        <f>COUNTIF($AB$4:$AB$297,AB2462)</f>
        <v>0</v>
      </c>
      <c r="AD2462" s="162" t="str">
        <f>VLOOKUP(U2462,NIVEAUXADMIN!A:B,2,FALSE)</f>
        <v>HT10</v>
      </c>
      <c r="AE2462" s="162" t="str">
        <f>VLOOKUP(V2462,NIVEAUXADMIN!E:F,2,FALSE)</f>
        <v>HT101011</v>
      </c>
      <c r="AF2462" s="162" t="str">
        <f>VLOOKUP(W2462,NIVEAUXADMIN!I:J,2,FALSE)</f>
        <v>HT101011-01</v>
      </c>
      <c r="AG2462" s="162">
        <f>IF(SUMPRODUCT(($A$4:$A2462=A2462)*($V$4:$V2462=V2462))&gt;1,0,1)</f>
        <v>0</v>
      </c>
    </row>
    <row r="2463" spans="1:33" ht="15" customHeight="1">
      <c r="A2463" s="162" t="s">
        <v>1090</v>
      </c>
      <c r="B2463" s="162" t="s">
        <v>1090</v>
      </c>
      <c r="C2463" s="162" t="s">
        <v>26</v>
      </c>
      <c r="D2463" s="162"/>
      <c r="E2463" s="162"/>
      <c r="F2463" s="162" t="s">
        <v>16</v>
      </c>
      <c r="G2463" s="162" t="str">
        <f>CHOOSE(MONTH(H2463), "Janvier", "Fevrier", "Mars", "Avril", "Mai", "Juin", "Juillet", "Aout", "Septembre", "Octobre", "Novembre", "Decembre")</f>
        <v>Octobre</v>
      </c>
      <c r="H2463" s="153">
        <v>42672</v>
      </c>
      <c r="I2463" s="84" t="s">
        <v>1051</v>
      </c>
      <c r="J2463" s="162" t="s">
        <v>1052</v>
      </c>
      <c r="K2463" s="162" t="s">
        <v>1062</v>
      </c>
      <c r="L2463" s="72"/>
      <c r="M2463" s="80" t="str">
        <f>IFERROR(VLOOKUP(K2463,REFERENCES!R:S,2,FALSE),"")</f>
        <v>Nombre</v>
      </c>
      <c r="N2463" s="140">
        <v>150</v>
      </c>
      <c r="O2463" s="140"/>
      <c r="P2463" s="140"/>
      <c r="Q2463" s="140"/>
      <c r="R2463" s="79" t="s">
        <v>1875</v>
      </c>
      <c r="S2463" s="75">
        <v>150</v>
      </c>
      <c r="T2463" s="162" t="s">
        <v>1040</v>
      </c>
      <c r="U2463" s="162" t="s">
        <v>153</v>
      </c>
      <c r="V2463" s="162" t="s">
        <v>296</v>
      </c>
      <c r="W2463" s="164" t="s">
        <v>1319</v>
      </c>
      <c r="X2463" s="162"/>
      <c r="Y2463" s="167"/>
      <c r="Z2463" s="165"/>
      <c r="AA2463" s="162"/>
      <c r="AB2463" s="162" t="str">
        <f>UPPER(LEFT(A2463,3)&amp;YEAR(H2463)&amp;MONTH(H2463)&amp;DAY((H2463))&amp;LEFT(U2463,2)&amp;LEFT(V2463,2)&amp;LEFT(W2463,2))</f>
        <v>WOR20161029NIMI1È</v>
      </c>
      <c r="AC2463" s="162">
        <f>COUNTIF($AB$4:$AB$297,AB2463)</f>
        <v>0</v>
      </c>
      <c r="AD2463" s="162" t="str">
        <f>VLOOKUP(U2463,NIVEAUXADMIN!A:B,2,FALSE)</f>
        <v>HT10</v>
      </c>
      <c r="AE2463" s="162" t="str">
        <f>VLOOKUP(V2463,NIVEAUXADMIN!E:F,2,FALSE)</f>
        <v>HT101011</v>
      </c>
      <c r="AF2463" s="162" t="str">
        <f>VLOOKUP(W2463,NIVEAUXADMIN!I:J,2,FALSE)</f>
        <v>HT101011-01</v>
      </c>
      <c r="AG2463" s="162">
        <f>IF(SUMPRODUCT(($A$4:$A2463=A2463)*($V$4:$V2463=V2463))&gt;1,0,1)</f>
        <v>0</v>
      </c>
    </row>
    <row r="2464" spans="1:33" ht="15" customHeight="1">
      <c r="A2464" s="162" t="s">
        <v>1090</v>
      </c>
      <c r="B2464" s="162" t="s">
        <v>1090</v>
      </c>
      <c r="C2464" s="162" t="s">
        <v>26</v>
      </c>
      <c r="D2464" s="162"/>
      <c r="E2464" s="162"/>
      <c r="F2464" s="162" t="s">
        <v>16</v>
      </c>
      <c r="G2464" s="162" t="str">
        <f>CHOOSE(MONTH(H2464), "Janvier", "Fevrier", "Mars", "Avril", "Mai", "Juin", "Juillet", "Aout", "Septembre", "Octobre", "Novembre", "Decembre")</f>
        <v>Octobre</v>
      </c>
      <c r="H2464" s="153">
        <v>42672</v>
      </c>
      <c r="I2464" s="84" t="s">
        <v>1051</v>
      </c>
      <c r="J2464" s="162" t="s">
        <v>1052</v>
      </c>
      <c r="K2464" s="162" t="s">
        <v>1058</v>
      </c>
      <c r="L2464" s="72"/>
      <c r="M2464" s="80" t="str">
        <f>IFERROR(VLOOKUP(K2464,REFERENCES!R:S,2,FALSE),"")</f>
        <v>Nombre</v>
      </c>
      <c r="N2464" s="140">
        <v>300</v>
      </c>
      <c r="O2464" s="140"/>
      <c r="P2464" s="140"/>
      <c r="Q2464" s="140"/>
      <c r="R2464" s="79" t="s">
        <v>1875</v>
      </c>
      <c r="S2464" s="75">
        <v>150</v>
      </c>
      <c r="T2464" s="162" t="s">
        <v>1040</v>
      </c>
      <c r="U2464" s="162" t="s">
        <v>153</v>
      </c>
      <c r="V2464" s="162" t="s">
        <v>296</v>
      </c>
      <c r="W2464" s="164" t="s">
        <v>1319</v>
      </c>
      <c r="X2464" s="162"/>
      <c r="Y2464" s="167"/>
      <c r="Z2464" s="165"/>
      <c r="AA2464" s="162"/>
      <c r="AB2464" s="162" t="str">
        <f>UPPER(LEFT(A2464,3)&amp;YEAR(H2464)&amp;MONTH(H2464)&amp;DAY((H2464))&amp;LEFT(U2464,2)&amp;LEFT(V2464,2)&amp;LEFT(W2464,2))</f>
        <v>WOR20161029NIMI1È</v>
      </c>
      <c r="AC2464" s="162">
        <f>COUNTIF($AB$4:$AB$297,AB2464)</f>
        <v>0</v>
      </c>
      <c r="AD2464" s="162" t="str">
        <f>VLOOKUP(U2464,NIVEAUXADMIN!A:B,2,FALSE)</f>
        <v>HT10</v>
      </c>
      <c r="AE2464" s="162" t="str">
        <f>VLOOKUP(V2464,NIVEAUXADMIN!E:F,2,FALSE)</f>
        <v>HT101011</v>
      </c>
      <c r="AF2464" s="162" t="str">
        <f>VLOOKUP(W2464,NIVEAUXADMIN!I:J,2,FALSE)</f>
        <v>HT101011-01</v>
      </c>
      <c r="AG2464" s="162">
        <f>IF(SUMPRODUCT(($A$4:$A2464=A2464)*($V$4:$V2464=V2464))&gt;1,0,1)</f>
        <v>0</v>
      </c>
    </row>
    <row r="2465" spans="1:33" ht="15" customHeight="1">
      <c r="A2465" s="162" t="s">
        <v>1090</v>
      </c>
      <c r="B2465" s="162" t="s">
        <v>1090</v>
      </c>
      <c r="C2465" s="162" t="s">
        <v>26</v>
      </c>
      <c r="D2465" s="162"/>
      <c r="E2465" s="162"/>
      <c r="F2465" s="162" t="s">
        <v>16</v>
      </c>
      <c r="G2465" s="162" t="str">
        <f>CHOOSE(MONTH(H2465), "Janvier", "Fevrier", "Mars", "Avril", "Mai", "Juin", "Juillet", "Aout", "Septembre", "Octobre", "Novembre", "Decembre")</f>
        <v>Octobre</v>
      </c>
      <c r="H2465" s="153">
        <v>42673</v>
      </c>
      <c r="I2465" s="84" t="s">
        <v>1051</v>
      </c>
      <c r="J2465" s="162" t="s">
        <v>1052</v>
      </c>
      <c r="K2465" s="162" t="s">
        <v>1059</v>
      </c>
      <c r="L2465" s="72"/>
      <c r="M2465" s="80" t="str">
        <f>IFERROR(VLOOKUP(K2465,REFERENCES!R:S,2,FALSE),"")</f>
        <v>Nombre</v>
      </c>
      <c r="N2465" s="140">
        <v>6180</v>
      </c>
      <c r="O2465" s="140"/>
      <c r="P2465" s="140"/>
      <c r="Q2465" s="140"/>
      <c r="R2465" s="79" t="s">
        <v>1875</v>
      </c>
      <c r="S2465" s="75">
        <v>103</v>
      </c>
      <c r="T2465" s="162" t="s">
        <v>1040</v>
      </c>
      <c r="U2465" s="162" t="s">
        <v>174</v>
      </c>
      <c r="V2465" s="162" t="s">
        <v>494</v>
      </c>
      <c r="W2465" s="164" t="s">
        <v>1794</v>
      </c>
      <c r="X2465" s="162"/>
      <c r="Y2465" s="167"/>
      <c r="Z2465" s="165"/>
      <c r="AA2465" s="162"/>
      <c r="AB2465" s="162" t="str">
        <f>UPPER(LEFT(A2465,3)&amp;YEAR(H2465)&amp;MONTH(H2465)&amp;DAY((H2465))&amp;LEFT(U2465,2)&amp;LEFT(V2465,2)&amp;LEFT(W2465,2))</f>
        <v>WOR20161030OUPO8È</v>
      </c>
      <c r="AC2465" s="162">
        <f>COUNTIF($AB$4:$AB$297,AB2465)</f>
        <v>0</v>
      </c>
      <c r="AD2465" s="162" t="str">
        <f>VLOOKUP(U2465,NIVEAUXADMIN!A:B,2,FALSE)</f>
        <v>HT01</v>
      </c>
      <c r="AE2465" s="162" t="str">
        <f>VLOOKUP(V2465,NIVEAUXADMIN!E:F,2,FALSE)</f>
        <v>HT01152</v>
      </c>
      <c r="AF2465" s="162" t="str">
        <f>VLOOKUP(W2465,NIVEAUXADMIN!I:J,2,FALSE)</f>
        <v>HT01152-03</v>
      </c>
      <c r="AG2465" s="162">
        <f>IF(SUMPRODUCT(($A$4:$A2465=A2465)*($V$4:$V2465=V2465))&gt;1,0,1)</f>
        <v>0</v>
      </c>
    </row>
    <row r="2466" spans="1:33" s="81" customFormat="1" ht="15" customHeight="1">
      <c r="A2466" s="162" t="s">
        <v>1090</v>
      </c>
      <c r="B2466" s="162" t="s">
        <v>1090</v>
      </c>
      <c r="C2466" s="162" t="s">
        <v>26</v>
      </c>
      <c r="D2466" s="162"/>
      <c r="E2466" s="162"/>
      <c r="F2466" s="162" t="s">
        <v>16</v>
      </c>
      <c r="G2466" s="162" t="str">
        <f>CHOOSE(MONTH(H2466), "Janvier", "Fevrier", "Mars", "Avril", "Mai", "Juin", "Juillet", "Aout", "Septembre", "Octobre", "Novembre", "Decembre")</f>
        <v>Octobre</v>
      </c>
      <c r="H2466" s="153">
        <v>42673</v>
      </c>
      <c r="I2466" s="84" t="s">
        <v>1050</v>
      </c>
      <c r="J2466" s="162" t="s">
        <v>1029</v>
      </c>
      <c r="K2466" s="162"/>
      <c r="L2466" s="72"/>
      <c r="M2466" s="80" t="str">
        <f>IFERROR(VLOOKUP(K2466,REFERENCES!R:S,2,FALSE),"")</f>
        <v/>
      </c>
      <c r="N2466" s="168">
        <v>135</v>
      </c>
      <c r="O2466" s="140"/>
      <c r="P2466" s="140"/>
      <c r="Q2466" s="140"/>
      <c r="R2466" s="79" t="s">
        <v>1875</v>
      </c>
      <c r="S2466" s="75">
        <v>135</v>
      </c>
      <c r="T2466" s="162" t="s">
        <v>1040</v>
      </c>
      <c r="U2466" s="162" t="s">
        <v>174</v>
      </c>
      <c r="V2466" s="162" t="s">
        <v>482</v>
      </c>
      <c r="W2466" s="164" t="s">
        <v>1496</v>
      </c>
      <c r="X2466" s="162"/>
      <c r="Y2466" s="167"/>
      <c r="Z2466" s="165"/>
      <c r="AA2466" s="162"/>
      <c r="AB2466" s="162" t="str">
        <f>UPPER(LEFT(A2466,3)&amp;YEAR(H2466)&amp;MONTH(H2466)&amp;DAY((H2466))&amp;LEFT(U2466,2)&amp;LEFT(V2466,2)&amp;LEFT(W2466,2))</f>
        <v>WOR20161030OUKE2È</v>
      </c>
      <c r="AC2466" s="162">
        <f>COUNTIF($AB$4:$AB$297,AB2466)</f>
        <v>0</v>
      </c>
      <c r="AD2466" s="162" t="str">
        <f>VLOOKUP(U2466,NIVEAUXADMIN!A:B,2,FALSE)</f>
        <v>HT01</v>
      </c>
      <c r="AE2466" s="162" t="str">
        <f>VLOOKUP(V2466,NIVEAUXADMIN!E:F,2,FALSE)</f>
        <v>HT01115</v>
      </c>
      <c r="AF2466" s="162" t="str">
        <f>VLOOKUP(W2466,NIVEAUXADMIN!I:J,2,FALSE)</f>
        <v>HT01115-01</v>
      </c>
      <c r="AG2466" s="162">
        <f>IF(SUMPRODUCT(($A$4:$A2466=A2466)*($V$4:$V2466=V2466))&gt;1,0,1)</f>
        <v>0</v>
      </c>
    </row>
    <row r="2467" spans="1:33" s="81" customFormat="1" ht="15" customHeight="1">
      <c r="A2467" s="162" t="s">
        <v>1090</v>
      </c>
      <c r="B2467" s="162" t="s">
        <v>1090</v>
      </c>
      <c r="C2467" s="162" t="s">
        <v>26</v>
      </c>
      <c r="D2467" s="162"/>
      <c r="E2467" s="162"/>
      <c r="F2467" s="162" t="s">
        <v>16</v>
      </c>
      <c r="G2467" s="162" t="str">
        <f>CHOOSE(MONTH(H2467), "Janvier", "Fevrier", "Mars", "Avril", "Mai", "Juin", "Juillet", "Aout", "Septembre", "Octobre", "Novembre", "Decembre")</f>
        <v>Octobre</v>
      </c>
      <c r="H2467" s="153">
        <v>42673</v>
      </c>
      <c r="I2467" s="84" t="s">
        <v>1049</v>
      </c>
      <c r="J2467" s="162" t="s">
        <v>1084</v>
      </c>
      <c r="K2467" s="162" t="s">
        <v>1086</v>
      </c>
      <c r="L2467" s="72"/>
      <c r="M2467" s="80" t="str">
        <f>IFERROR(VLOOKUP(K2467,REFERENCES!R:S,2,FALSE),"")</f>
        <v>Valeur en USD</v>
      </c>
      <c r="N2467" s="140">
        <v>50</v>
      </c>
      <c r="O2467" s="140"/>
      <c r="P2467" s="140"/>
      <c r="Q2467" s="140"/>
      <c r="R2467" s="79" t="s">
        <v>1875</v>
      </c>
      <c r="S2467" s="75">
        <v>401</v>
      </c>
      <c r="T2467" s="162"/>
      <c r="U2467" s="162" t="s">
        <v>174</v>
      </c>
      <c r="V2467" s="162" t="s">
        <v>200</v>
      </c>
      <c r="W2467" s="164" t="s">
        <v>1643</v>
      </c>
      <c r="X2467" s="162"/>
      <c r="Y2467" s="167"/>
      <c r="Z2467" s="165"/>
      <c r="AA2467" s="162" t="s">
        <v>1091</v>
      </c>
      <c r="AB2467" s="162" t="str">
        <f>UPPER(LEFT(A2467,3)&amp;YEAR(H2467)&amp;MONTH(H2467)&amp;DAY((H2467))&amp;LEFT(U2467,2)&amp;LEFT(V2467,2)&amp;LEFT(W2467,2))</f>
        <v>WOR20161030OUAN4È</v>
      </c>
      <c r="AC2467" s="162">
        <f>COUNTIF($AB$4:$AB$297,AB2467)</f>
        <v>0</v>
      </c>
      <c r="AD2467" s="162" t="str">
        <f>VLOOKUP(U2467,NIVEAUXADMIN!A:B,2,FALSE)</f>
        <v>HT01</v>
      </c>
      <c r="AE2467" s="162" t="str">
        <f>VLOOKUP(V2467,NIVEAUXADMIN!E:F,2,FALSE)</f>
        <v>HT01151</v>
      </c>
      <c r="AF2467" s="162" t="str">
        <f>VLOOKUP(W2467,NIVEAUXADMIN!I:J,2,FALSE)</f>
        <v>HT01151-04</v>
      </c>
      <c r="AG2467" s="162">
        <f>IF(SUMPRODUCT(($A$4:$A2467=A2467)*($V$4:$V2467=V2467))&gt;1,0,1)</f>
        <v>0</v>
      </c>
    </row>
    <row r="2468" spans="1:33" s="81" customFormat="1" ht="15" customHeight="1">
      <c r="A2468" s="162" t="s">
        <v>1090</v>
      </c>
      <c r="B2468" s="162" t="s">
        <v>1090</v>
      </c>
      <c r="C2468" s="162" t="s">
        <v>26</v>
      </c>
      <c r="D2468" s="162" t="s">
        <v>2621</v>
      </c>
      <c r="E2468" s="162"/>
      <c r="F2468" s="162" t="s">
        <v>16</v>
      </c>
      <c r="G2468" s="162" t="str">
        <f>CHOOSE(MONTH(H2468), "Janvier", "Fevrier", "Mars", "Avril", "Mai", "Juin", "Juillet", "Aout", "Septembre", "Octobre", "Novembre", "Decembre")</f>
        <v>Octobre</v>
      </c>
      <c r="H2468" s="153">
        <v>42673</v>
      </c>
      <c r="I2468" s="84" t="s">
        <v>1049</v>
      </c>
      <c r="J2468" s="162" t="s">
        <v>1084</v>
      </c>
      <c r="K2468" s="162" t="s">
        <v>1085</v>
      </c>
      <c r="L2468" s="72"/>
      <c r="M2468" s="80" t="str">
        <f>IFERROR(VLOOKUP(K2468,REFERENCES!R:S,2,FALSE),"")</f>
        <v>Valeur en USD</v>
      </c>
      <c r="N2468" s="140">
        <v>25</v>
      </c>
      <c r="O2468" s="140"/>
      <c r="P2468" s="140"/>
      <c r="Q2468" s="140"/>
      <c r="R2468" s="79" t="s">
        <v>1875</v>
      </c>
      <c r="S2468" s="75">
        <v>109</v>
      </c>
      <c r="T2468" s="162"/>
      <c r="U2468" s="162" t="s">
        <v>174</v>
      </c>
      <c r="V2468" s="162" t="s">
        <v>200</v>
      </c>
      <c r="W2468" s="164" t="s">
        <v>1643</v>
      </c>
      <c r="X2468" s="162"/>
      <c r="Y2468" s="167"/>
      <c r="Z2468" s="165"/>
      <c r="AA2468" s="162"/>
      <c r="AB2468" s="162" t="str">
        <f>UPPER(LEFT(A2468,3)&amp;YEAR(H2468)&amp;MONTH(H2468)&amp;DAY((H2468))&amp;LEFT(U2468,2)&amp;LEFT(V2468,2)&amp;LEFT(W2468,2))</f>
        <v>WOR20161030OUAN4È</v>
      </c>
      <c r="AC2468" s="162">
        <f>COUNTIF($AB$4:$AB$297,AB2468)</f>
        <v>0</v>
      </c>
      <c r="AD2468" s="162" t="str">
        <f>VLOOKUP(U2468,NIVEAUXADMIN!A:B,2,FALSE)</f>
        <v>HT01</v>
      </c>
      <c r="AE2468" s="162" t="str">
        <f>VLOOKUP(V2468,NIVEAUXADMIN!E:F,2,FALSE)</f>
        <v>HT01151</v>
      </c>
      <c r="AF2468" s="162" t="str">
        <f>VLOOKUP(W2468,NIVEAUXADMIN!I:J,2,FALSE)</f>
        <v>HT01151-04</v>
      </c>
      <c r="AG2468" s="162">
        <f>IF(SUMPRODUCT(($A$4:$A2468=A2468)*($V$4:$V2468=V2468))&gt;1,0,1)</f>
        <v>0</v>
      </c>
    </row>
    <row r="2469" spans="1:33" s="81" customFormat="1" ht="15" customHeight="1">
      <c r="A2469" s="162" t="s">
        <v>1090</v>
      </c>
      <c r="B2469" s="162" t="s">
        <v>1090</v>
      </c>
      <c r="C2469" s="162" t="s">
        <v>26</v>
      </c>
      <c r="D2469" s="162"/>
      <c r="E2469" s="162"/>
      <c r="F2469" s="162" t="s">
        <v>16</v>
      </c>
      <c r="G2469" s="162" t="str">
        <f>CHOOSE(MONTH(H2469), "Janvier", "Fevrier", "Mars", "Avril", "Mai", "Juin", "Juillet", "Aout", "Septembre", "Octobre", "Novembre", "Decembre")</f>
        <v>Octobre</v>
      </c>
      <c r="H2469" s="153">
        <v>42673</v>
      </c>
      <c r="I2469" s="84" t="s">
        <v>1049</v>
      </c>
      <c r="J2469" s="162" t="s">
        <v>1084</v>
      </c>
      <c r="K2469" s="162" t="s">
        <v>1086</v>
      </c>
      <c r="L2469" s="72"/>
      <c r="M2469" s="80" t="str">
        <f>IFERROR(VLOOKUP(K2469,REFERENCES!R:S,2,FALSE),"")</f>
        <v>Valeur en USD</v>
      </c>
      <c r="N2469" s="140">
        <v>50</v>
      </c>
      <c r="O2469" s="140"/>
      <c r="P2469" s="140"/>
      <c r="Q2469" s="140"/>
      <c r="R2469" s="79" t="s">
        <v>1875</v>
      </c>
      <c r="S2469" s="75">
        <v>378</v>
      </c>
      <c r="T2469" s="162"/>
      <c r="U2469" s="162" t="s">
        <v>174</v>
      </c>
      <c r="V2469" s="162" t="s">
        <v>200</v>
      </c>
      <c r="W2469" s="164" t="s">
        <v>1566</v>
      </c>
      <c r="X2469" s="162"/>
      <c r="Y2469" s="167"/>
      <c r="Z2469" s="165"/>
      <c r="AA2469" s="162" t="s">
        <v>1091</v>
      </c>
      <c r="AB2469" s="162" t="str">
        <f>UPPER(LEFT(A2469,3)&amp;YEAR(H2469)&amp;MONTH(H2469)&amp;DAY((H2469))&amp;LEFT(U2469,2)&amp;LEFT(V2469,2)&amp;LEFT(W2469,2))</f>
        <v>WOR20161030OUAN3È</v>
      </c>
      <c r="AC2469" s="162">
        <f>COUNTIF($AB$4:$AB$297,AB2469)</f>
        <v>0</v>
      </c>
      <c r="AD2469" s="162" t="str">
        <f>VLOOKUP(U2469,NIVEAUXADMIN!A:B,2,FALSE)</f>
        <v>HT01</v>
      </c>
      <c r="AE2469" s="162" t="str">
        <f>VLOOKUP(V2469,NIVEAUXADMIN!E:F,2,FALSE)</f>
        <v>HT01151</v>
      </c>
      <c r="AF2469" s="162" t="str">
        <f>VLOOKUP(W2469,NIVEAUXADMIN!I:J,2,FALSE)</f>
        <v>HT01151-03</v>
      </c>
      <c r="AG2469" s="162">
        <f>IF(SUMPRODUCT(($A$4:$A2469=A2469)*($V$4:$V2469=V2469))&gt;1,0,1)</f>
        <v>0</v>
      </c>
    </row>
    <row r="2470" spans="1:33" s="81" customFormat="1" ht="15" customHeight="1">
      <c r="A2470" s="162" t="s">
        <v>1090</v>
      </c>
      <c r="B2470" s="162" t="s">
        <v>1090</v>
      </c>
      <c r="C2470" s="162" t="s">
        <v>26</v>
      </c>
      <c r="D2470" s="162" t="s">
        <v>2621</v>
      </c>
      <c r="E2470" s="162"/>
      <c r="F2470" s="162" t="s">
        <v>16</v>
      </c>
      <c r="G2470" s="162" t="str">
        <f>CHOOSE(MONTH(H2470), "Janvier", "Fevrier", "Mars", "Avril", "Mai", "Juin", "Juillet", "Aout", "Septembre", "Octobre", "Novembre", "Decembre")</f>
        <v>Octobre</v>
      </c>
      <c r="H2470" s="153">
        <v>42673</v>
      </c>
      <c r="I2470" s="84" t="s">
        <v>1049</v>
      </c>
      <c r="J2470" s="162" t="s">
        <v>1084</v>
      </c>
      <c r="K2470" s="162" t="s">
        <v>1085</v>
      </c>
      <c r="L2470" s="72"/>
      <c r="M2470" s="80" t="str">
        <f>IFERROR(VLOOKUP(K2470,REFERENCES!R:S,2,FALSE),"")</f>
        <v>Valeur en USD</v>
      </c>
      <c r="N2470" s="140">
        <v>25</v>
      </c>
      <c r="O2470" s="140"/>
      <c r="P2470" s="140"/>
      <c r="Q2470" s="140"/>
      <c r="R2470" s="79" t="s">
        <v>1875</v>
      </c>
      <c r="S2470" s="75">
        <v>165</v>
      </c>
      <c r="T2470" s="162"/>
      <c r="U2470" s="162" t="s">
        <v>174</v>
      </c>
      <c r="V2470" s="162" t="s">
        <v>200</v>
      </c>
      <c r="W2470" s="164" t="s">
        <v>1566</v>
      </c>
      <c r="X2470" s="162"/>
      <c r="Y2470" s="167"/>
      <c r="Z2470" s="165"/>
      <c r="AA2470" s="162"/>
      <c r="AB2470" s="162" t="str">
        <f>UPPER(LEFT(A2470,3)&amp;YEAR(H2470)&amp;MONTH(H2470)&amp;DAY((H2470))&amp;LEFT(U2470,2)&amp;LEFT(V2470,2)&amp;LEFT(W2470,2))</f>
        <v>WOR20161030OUAN3È</v>
      </c>
      <c r="AC2470" s="162">
        <f>COUNTIF($AB$4:$AB$297,AB2470)</f>
        <v>0</v>
      </c>
      <c r="AD2470" s="162" t="str">
        <f>VLOOKUP(U2470,NIVEAUXADMIN!A:B,2,FALSE)</f>
        <v>HT01</v>
      </c>
      <c r="AE2470" s="162" t="str">
        <f>VLOOKUP(V2470,NIVEAUXADMIN!E:F,2,FALSE)</f>
        <v>HT01151</v>
      </c>
      <c r="AF2470" s="162" t="str">
        <f>VLOOKUP(W2470,NIVEAUXADMIN!I:J,2,FALSE)</f>
        <v>HT01151-03</v>
      </c>
      <c r="AG2470" s="162">
        <f>IF(SUMPRODUCT(($A$4:$A2470=A2470)*($V$4:$V2470=V2470))&gt;1,0,1)</f>
        <v>0</v>
      </c>
    </row>
    <row r="2471" spans="1:33" s="81" customFormat="1" ht="15" customHeight="1">
      <c r="A2471" s="162" t="s">
        <v>1090</v>
      </c>
      <c r="B2471" s="162" t="s">
        <v>1090</v>
      </c>
      <c r="C2471" s="162" t="s">
        <v>26</v>
      </c>
      <c r="D2471" s="162"/>
      <c r="E2471" s="162"/>
      <c r="F2471" s="162" t="s">
        <v>16</v>
      </c>
      <c r="G2471" s="162" t="str">
        <f>CHOOSE(MONTH(H2471), "Janvier", "Fevrier", "Mars", "Avril", "Mai", "Juin", "Juillet", "Aout", "Septembre", "Octobre", "Novembre", "Decembre")</f>
        <v>Octobre</v>
      </c>
      <c r="H2471" s="153">
        <v>42673</v>
      </c>
      <c r="I2471" s="84" t="s">
        <v>1049</v>
      </c>
      <c r="J2471" s="162" t="s">
        <v>1084</v>
      </c>
      <c r="K2471" s="162" t="s">
        <v>1086</v>
      </c>
      <c r="L2471" s="72"/>
      <c r="M2471" s="80" t="str">
        <f>IFERROR(VLOOKUP(K2471,REFERENCES!R:S,2,FALSE),"")</f>
        <v>Valeur en USD</v>
      </c>
      <c r="N2471" s="140">
        <v>50</v>
      </c>
      <c r="O2471" s="140"/>
      <c r="P2471" s="140"/>
      <c r="Q2471" s="140"/>
      <c r="R2471" s="79" t="s">
        <v>1875</v>
      </c>
      <c r="S2471" s="75">
        <v>1150</v>
      </c>
      <c r="T2471" s="162"/>
      <c r="U2471" s="162" t="s">
        <v>174</v>
      </c>
      <c r="V2471" s="162" t="s">
        <v>200</v>
      </c>
      <c r="W2471" s="164" t="s">
        <v>1370</v>
      </c>
      <c r="X2471" s="162"/>
      <c r="Y2471" s="167"/>
      <c r="Z2471" s="165"/>
      <c r="AA2471" s="162" t="s">
        <v>1091</v>
      </c>
      <c r="AB2471" s="162" t="str">
        <f>UPPER(LEFT(A2471,3)&amp;YEAR(H2471)&amp;MONTH(H2471)&amp;DAY((H2471))&amp;LEFT(U2471,2)&amp;LEFT(V2471,2)&amp;LEFT(W2471,2))</f>
        <v>WOR20161030OUAN1È</v>
      </c>
      <c r="AC2471" s="162">
        <f>COUNTIF($AB$4:$AB$297,AB2471)</f>
        <v>0</v>
      </c>
      <c r="AD2471" s="162" t="str">
        <f>VLOOKUP(U2471,NIVEAUXADMIN!A:B,2,FALSE)</f>
        <v>HT01</v>
      </c>
      <c r="AE2471" s="162" t="str">
        <f>VLOOKUP(V2471,NIVEAUXADMIN!E:F,2,FALSE)</f>
        <v>HT01151</v>
      </c>
      <c r="AF2471" s="162" t="str">
        <f>VLOOKUP(W2471,NIVEAUXADMIN!I:J,2,FALSE)</f>
        <v>HT01151-01</v>
      </c>
      <c r="AG2471" s="162">
        <f>IF(SUMPRODUCT(($A$4:$A2471=A2471)*($V$4:$V2471=V2471))&gt;1,0,1)</f>
        <v>0</v>
      </c>
    </row>
    <row r="2472" spans="1:33" s="81" customFormat="1" ht="15" customHeight="1">
      <c r="A2472" s="162" t="s">
        <v>1090</v>
      </c>
      <c r="B2472" s="162" t="s">
        <v>1090</v>
      </c>
      <c r="C2472" s="162" t="s">
        <v>26</v>
      </c>
      <c r="D2472" s="162" t="s">
        <v>2621</v>
      </c>
      <c r="E2472" s="162"/>
      <c r="F2472" s="162" t="s">
        <v>16</v>
      </c>
      <c r="G2472" s="162" t="str">
        <f>CHOOSE(MONTH(H2472), "Janvier", "Fevrier", "Mars", "Avril", "Mai", "Juin", "Juillet", "Aout", "Septembre", "Octobre", "Novembre", "Decembre")</f>
        <v>Octobre</v>
      </c>
      <c r="H2472" s="153">
        <v>42673</v>
      </c>
      <c r="I2472" s="84" t="s">
        <v>1049</v>
      </c>
      <c r="J2472" s="162" t="s">
        <v>1084</v>
      </c>
      <c r="K2472" s="162" t="s">
        <v>1085</v>
      </c>
      <c r="L2472" s="72"/>
      <c r="M2472" s="80" t="str">
        <f>IFERROR(VLOOKUP(K2472,REFERENCES!R:S,2,FALSE),"")</f>
        <v>Valeur en USD</v>
      </c>
      <c r="N2472" s="140">
        <v>25</v>
      </c>
      <c r="O2472" s="140"/>
      <c r="P2472" s="140"/>
      <c r="Q2472" s="140"/>
      <c r="R2472" s="79" t="s">
        <v>1875</v>
      </c>
      <c r="S2472" s="75">
        <v>500</v>
      </c>
      <c r="T2472" s="162"/>
      <c r="U2472" s="162" t="s">
        <v>174</v>
      </c>
      <c r="V2472" s="162" t="s">
        <v>200</v>
      </c>
      <c r="W2472" s="164" t="s">
        <v>1370</v>
      </c>
      <c r="X2472" s="162"/>
      <c r="Y2472" s="167"/>
      <c r="Z2472" s="165"/>
      <c r="AA2472" s="162"/>
      <c r="AB2472" s="162" t="str">
        <f>UPPER(LEFT(A2472,3)&amp;YEAR(H2472)&amp;MONTH(H2472)&amp;DAY((H2472))&amp;LEFT(U2472,2)&amp;LEFT(V2472,2)&amp;LEFT(W2472,2))</f>
        <v>WOR20161030OUAN1È</v>
      </c>
      <c r="AC2472" s="162">
        <f>COUNTIF($AB$4:$AB$297,AB2472)</f>
        <v>0</v>
      </c>
      <c r="AD2472" s="162" t="str">
        <f>VLOOKUP(U2472,NIVEAUXADMIN!A:B,2,FALSE)</f>
        <v>HT01</v>
      </c>
      <c r="AE2472" s="162" t="str">
        <f>VLOOKUP(V2472,NIVEAUXADMIN!E:F,2,FALSE)</f>
        <v>HT01151</v>
      </c>
      <c r="AF2472" s="162" t="str">
        <f>VLOOKUP(W2472,NIVEAUXADMIN!I:J,2,FALSE)</f>
        <v>HT01151-01</v>
      </c>
      <c r="AG2472" s="162">
        <f>IF(SUMPRODUCT(($A$4:$A2472=A2472)*($V$4:$V2472=V2472))&gt;1,0,1)</f>
        <v>0</v>
      </c>
    </row>
    <row r="2473" spans="1:33" s="81" customFormat="1" ht="15" customHeight="1">
      <c r="A2473" s="162" t="s">
        <v>1090</v>
      </c>
      <c r="B2473" s="162" t="s">
        <v>1090</v>
      </c>
      <c r="C2473" s="162" t="s">
        <v>26</v>
      </c>
      <c r="D2473" s="162"/>
      <c r="E2473" s="162"/>
      <c r="F2473" s="162" t="s">
        <v>16</v>
      </c>
      <c r="G2473" s="162" t="str">
        <f>CHOOSE(MONTH(H2473), "Janvier", "Fevrier", "Mars", "Avril", "Mai", "Juin", "Juillet", "Aout", "Septembre", "Octobre", "Novembre", "Decembre")</f>
        <v>Octobre</v>
      </c>
      <c r="H2473" s="153">
        <v>42673</v>
      </c>
      <c r="I2473" s="84" t="s">
        <v>1049</v>
      </c>
      <c r="J2473" s="162" t="s">
        <v>1084</v>
      </c>
      <c r="K2473" s="162" t="s">
        <v>1086</v>
      </c>
      <c r="L2473" s="72"/>
      <c r="M2473" s="80" t="str">
        <f>IFERROR(VLOOKUP(K2473,REFERENCES!R:S,2,FALSE),"")</f>
        <v>Valeur en USD</v>
      </c>
      <c r="N2473" s="140">
        <v>50</v>
      </c>
      <c r="O2473" s="140"/>
      <c r="P2473" s="140"/>
      <c r="Q2473" s="140"/>
      <c r="R2473" s="79" t="s">
        <v>1875</v>
      </c>
      <c r="S2473" s="75">
        <v>110</v>
      </c>
      <c r="T2473" s="162"/>
      <c r="U2473" s="162" t="s">
        <v>174</v>
      </c>
      <c r="V2473" s="162" t="s">
        <v>200</v>
      </c>
      <c r="W2473" s="164" t="s">
        <v>1263</v>
      </c>
      <c r="X2473" s="162"/>
      <c r="Y2473" s="167"/>
      <c r="Z2473" s="165"/>
      <c r="AA2473" s="162" t="s">
        <v>1091</v>
      </c>
      <c r="AB2473" s="162" t="str">
        <f>UPPER(LEFT(A2473,3)&amp;YEAR(H2473)&amp;MONTH(H2473)&amp;DAY((H2473))&amp;LEFT(U2473,2)&amp;LEFT(V2473,2)&amp;LEFT(W2473,2))</f>
        <v>WOR20161030OUAN11</v>
      </c>
      <c r="AC2473" s="162">
        <f>COUNTIF($AB$4:$AB$297,AB2473)</f>
        <v>0</v>
      </c>
      <c r="AD2473" s="162" t="str">
        <f>VLOOKUP(U2473,NIVEAUXADMIN!A:B,2,FALSE)</f>
        <v>HT01</v>
      </c>
      <c r="AE2473" s="162" t="str">
        <f>VLOOKUP(V2473,NIVEAUXADMIN!E:F,2,FALSE)</f>
        <v>HT01151</v>
      </c>
      <c r="AF2473" s="162" t="str">
        <f>VLOOKUP(W2473,NIVEAUXADMIN!I:J,2,FALSE)</f>
        <v>HT01151-06</v>
      </c>
      <c r="AG2473" s="162">
        <f>IF(SUMPRODUCT(($A$4:$A2473=A2473)*($V$4:$V2473=V2473))&gt;1,0,1)</f>
        <v>0</v>
      </c>
    </row>
    <row r="2474" spans="1:33" s="81" customFormat="1" ht="15" customHeight="1">
      <c r="A2474" s="162" t="s">
        <v>1090</v>
      </c>
      <c r="B2474" s="162" t="s">
        <v>1090</v>
      </c>
      <c r="C2474" s="162" t="s">
        <v>26</v>
      </c>
      <c r="D2474" s="162" t="s">
        <v>2621</v>
      </c>
      <c r="E2474" s="162"/>
      <c r="F2474" s="162" t="s">
        <v>16</v>
      </c>
      <c r="G2474" s="162" t="str">
        <f>CHOOSE(MONTH(H2474), "Janvier", "Fevrier", "Mars", "Avril", "Mai", "Juin", "Juillet", "Aout", "Septembre", "Octobre", "Novembre", "Decembre")</f>
        <v>Octobre</v>
      </c>
      <c r="H2474" s="153">
        <v>42673</v>
      </c>
      <c r="I2474" s="84" t="s">
        <v>1049</v>
      </c>
      <c r="J2474" s="162" t="s">
        <v>1084</v>
      </c>
      <c r="K2474" s="162" t="s">
        <v>1085</v>
      </c>
      <c r="L2474" s="72"/>
      <c r="M2474" s="80" t="str">
        <f>IFERROR(VLOOKUP(K2474,REFERENCES!R:S,2,FALSE),"")</f>
        <v>Valeur en USD</v>
      </c>
      <c r="N2474" s="140">
        <v>25</v>
      </c>
      <c r="O2474" s="140"/>
      <c r="P2474" s="140"/>
      <c r="Q2474" s="140"/>
      <c r="R2474" s="79" t="s">
        <v>1875</v>
      </c>
      <c r="S2474" s="75">
        <v>74</v>
      </c>
      <c r="T2474" s="162"/>
      <c r="U2474" s="162" t="s">
        <v>174</v>
      </c>
      <c r="V2474" s="162" t="s">
        <v>200</v>
      </c>
      <c r="W2474" s="164" t="s">
        <v>1263</v>
      </c>
      <c r="X2474" s="162"/>
      <c r="Y2474" s="167"/>
      <c r="Z2474" s="165"/>
      <c r="AA2474" s="162"/>
      <c r="AB2474" s="162" t="str">
        <f>UPPER(LEFT(A2474,3)&amp;YEAR(H2474)&amp;MONTH(H2474)&amp;DAY((H2474))&amp;LEFT(U2474,2)&amp;LEFT(V2474,2)&amp;LEFT(W2474,2))</f>
        <v>WOR20161030OUAN11</v>
      </c>
      <c r="AC2474" s="162">
        <f>COUNTIF($AB$4:$AB$297,AB2474)</f>
        <v>0</v>
      </c>
      <c r="AD2474" s="162" t="str">
        <f>VLOOKUP(U2474,NIVEAUXADMIN!A:B,2,FALSE)</f>
        <v>HT01</v>
      </c>
      <c r="AE2474" s="162" t="str">
        <f>VLOOKUP(V2474,NIVEAUXADMIN!E:F,2,FALSE)</f>
        <v>HT01151</v>
      </c>
      <c r="AF2474" s="162" t="str">
        <f>VLOOKUP(W2474,NIVEAUXADMIN!I:J,2,FALSE)</f>
        <v>HT01151-06</v>
      </c>
      <c r="AG2474" s="162">
        <f>IF(SUMPRODUCT(($A$4:$A2474=A2474)*($V$4:$V2474=V2474))&gt;1,0,1)</f>
        <v>0</v>
      </c>
    </row>
    <row r="2475" spans="1:33" ht="15" customHeight="1">
      <c r="A2475" s="162" t="s">
        <v>1090</v>
      </c>
      <c r="B2475" s="162" t="s">
        <v>1090</v>
      </c>
      <c r="C2475" s="162" t="s">
        <v>26</v>
      </c>
      <c r="D2475" s="162"/>
      <c r="E2475" s="162"/>
      <c r="F2475" s="162" t="s">
        <v>16</v>
      </c>
      <c r="G2475" s="162" t="str">
        <f>CHOOSE(MONTH(H2475), "Janvier", "Fevrier", "Mars", "Avril", "Mai", "Juin", "Juillet", "Aout", "Septembre", "Octobre", "Novembre", "Decembre")</f>
        <v>Octobre</v>
      </c>
      <c r="H2475" s="153">
        <v>42673</v>
      </c>
      <c r="I2475" s="84" t="s">
        <v>1049</v>
      </c>
      <c r="J2475" s="162" t="s">
        <v>1084</v>
      </c>
      <c r="K2475" s="162" t="s">
        <v>1086</v>
      </c>
      <c r="L2475" s="72"/>
      <c r="M2475" s="80" t="str">
        <f>IFERROR(VLOOKUP(K2475,REFERENCES!R:S,2,FALSE),"")</f>
        <v>Valeur en USD</v>
      </c>
      <c r="N2475" s="140">
        <v>50</v>
      </c>
      <c r="O2475" s="140"/>
      <c r="P2475" s="140"/>
      <c r="Q2475" s="140"/>
      <c r="R2475" s="79" t="s">
        <v>1875</v>
      </c>
      <c r="S2475" s="75">
        <v>907</v>
      </c>
      <c r="T2475" s="162"/>
      <c r="U2475" s="162" t="s">
        <v>174</v>
      </c>
      <c r="V2475" s="162" t="s">
        <v>200</v>
      </c>
      <c r="W2475" s="164" t="s">
        <v>1501</v>
      </c>
      <c r="X2475" s="162"/>
      <c r="Y2475" s="167"/>
      <c r="Z2475" s="165"/>
      <c r="AA2475" s="162" t="s">
        <v>1091</v>
      </c>
      <c r="AB2475" s="162" t="str">
        <f>UPPER(LEFT(A2475,3)&amp;YEAR(H2475)&amp;MONTH(H2475)&amp;DAY((H2475))&amp;LEFT(U2475,2)&amp;LEFT(V2475,2)&amp;LEFT(W2475,2))</f>
        <v>WOR20161030OUAN2È</v>
      </c>
      <c r="AC2475" s="162">
        <f>COUNTIF($AB$4:$AB$297,AB2475)</f>
        <v>0</v>
      </c>
      <c r="AD2475" s="162" t="str">
        <f>VLOOKUP(U2475,NIVEAUXADMIN!A:B,2,FALSE)</f>
        <v>HT01</v>
      </c>
      <c r="AE2475" s="162" t="str">
        <f>VLOOKUP(V2475,NIVEAUXADMIN!E:F,2,FALSE)</f>
        <v>HT01151</v>
      </c>
      <c r="AF2475" s="162" t="str">
        <f>VLOOKUP(W2475,NIVEAUXADMIN!I:J,2,FALSE)</f>
        <v>HT01151-02</v>
      </c>
      <c r="AG2475" s="162">
        <f>IF(SUMPRODUCT(($A$4:$A2475=A2475)*($V$4:$V2475=V2475))&gt;1,0,1)</f>
        <v>0</v>
      </c>
    </row>
    <row r="2476" spans="1:33" ht="15" customHeight="1">
      <c r="A2476" s="162" t="s">
        <v>1090</v>
      </c>
      <c r="B2476" s="162" t="s">
        <v>1090</v>
      </c>
      <c r="C2476" s="162" t="s">
        <v>26</v>
      </c>
      <c r="D2476" s="162" t="s">
        <v>2621</v>
      </c>
      <c r="E2476" s="162"/>
      <c r="F2476" s="162" t="s">
        <v>16</v>
      </c>
      <c r="G2476" s="162" t="str">
        <f>CHOOSE(MONTH(H2476), "Janvier", "Fevrier", "Mars", "Avril", "Mai", "Juin", "Juillet", "Aout", "Septembre", "Octobre", "Novembre", "Decembre")</f>
        <v>Octobre</v>
      </c>
      <c r="H2476" s="153">
        <v>42673</v>
      </c>
      <c r="I2476" s="84" t="s">
        <v>1049</v>
      </c>
      <c r="J2476" s="162" t="s">
        <v>1084</v>
      </c>
      <c r="K2476" s="162" t="s">
        <v>1085</v>
      </c>
      <c r="L2476" s="72"/>
      <c r="M2476" s="80" t="str">
        <f>IFERROR(VLOOKUP(K2476,REFERENCES!R:S,2,FALSE),"")</f>
        <v>Valeur en USD</v>
      </c>
      <c r="N2476" s="140">
        <v>25</v>
      </c>
      <c r="O2476" s="140"/>
      <c r="P2476" s="140"/>
      <c r="Q2476" s="140"/>
      <c r="R2476" s="79" t="s">
        <v>1875</v>
      </c>
      <c r="S2476" s="75">
        <v>116</v>
      </c>
      <c r="T2476" s="162"/>
      <c r="U2476" s="162" t="s">
        <v>174</v>
      </c>
      <c r="V2476" s="162" t="s">
        <v>200</v>
      </c>
      <c r="W2476" s="164" t="s">
        <v>1501</v>
      </c>
      <c r="X2476" s="162"/>
      <c r="Y2476" s="167"/>
      <c r="Z2476" s="165"/>
      <c r="AA2476" s="162"/>
      <c r="AB2476" s="162" t="str">
        <f>UPPER(LEFT(A2476,3)&amp;YEAR(H2476)&amp;MONTH(H2476)&amp;DAY((H2476))&amp;LEFT(U2476,2)&amp;LEFT(V2476,2)&amp;LEFT(W2476,2))</f>
        <v>WOR20161030OUAN2È</v>
      </c>
      <c r="AC2476" s="162">
        <f>COUNTIF($AB$4:$AB$297,AB2476)</f>
        <v>0</v>
      </c>
      <c r="AD2476" s="162" t="str">
        <f>VLOOKUP(U2476,NIVEAUXADMIN!A:B,2,FALSE)</f>
        <v>HT01</v>
      </c>
      <c r="AE2476" s="162" t="str">
        <f>VLOOKUP(V2476,NIVEAUXADMIN!E:F,2,FALSE)</f>
        <v>HT01151</v>
      </c>
      <c r="AF2476" s="162" t="str">
        <f>VLOOKUP(W2476,NIVEAUXADMIN!I:J,2,FALSE)</f>
        <v>HT01151-02</v>
      </c>
      <c r="AG2476" s="162">
        <f>IF(SUMPRODUCT(($A$4:$A2476=A2476)*($V$4:$V2476=V2476))&gt;1,0,1)</f>
        <v>0</v>
      </c>
    </row>
    <row r="2477" spans="1:33" s="81" customFormat="1" ht="15" customHeight="1">
      <c r="A2477" s="162" t="s">
        <v>1090</v>
      </c>
      <c r="B2477" s="162" t="s">
        <v>1090</v>
      </c>
      <c r="C2477" s="162" t="s">
        <v>26</v>
      </c>
      <c r="D2477" s="162"/>
      <c r="E2477" s="162"/>
      <c r="F2477" s="162" t="s">
        <v>16</v>
      </c>
      <c r="G2477" s="162" t="str">
        <f>CHOOSE(MONTH(H2477), "Janvier", "Fevrier", "Mars", "Avril", "Mai", "Juin", "Juillet", "Aout", "Septembre", "Octobre", "Novembre", "Decembre")</f>
        <v>Octobre</v>
      </c>
      <c r="H2477" s="153">
        <v>42673</v>
      </c>
      <c r="I2477" s="84" t="s">
        <v>1049</v>
      </c>
      <c r="J2477" s="162" t="s">
        <v>1084</v>
      </c>
      <c r="K2477" s="162" t="s">
        <v>1086</v>
      </c>
      <c r="L2477" s="72"/>
      <c r="M2477" s="80" t="str">
        <f>IFERROR(VLOOKUP(K2477,REFERENCES!R:S,2,FALSE),"")</f>
        <v>Valeur en USD</v>
      </c>
      <c r="N2477" s="140">
        <v>50</v>
      </c>
      <c r="O2477" s="140"/>
      <c r="P2477" s="140"/>
      <c r="Q2477" s="140"/>
      <c r="R2477" s="79" t="s">
        <v>1875</v>
      </c>
      <c r="S2477" s="75">
        <v>176</v>
      </c>
      <c r="T2477" s="162"/>
      <c r="U2477" s="162" t="s">
        <v>174</v>
      </c>
      <c r="V2477" s="162" t="s">
        <v>200</v>
      </c>
      <c r="W2477" s="164" t="s">
        <v>1256</v>
      </c>
      <c r="X2477" s="162"/>
      <c r="Y2477" s="167"/>
      <c r="Z2477" s="165"/>
      <c r="AA2477" s="162" t="s">
        <v>1091</v>
      </c>
      <c r="AB2477" s="162" t="str">
        <f>UPPER(LEFT(A2477,3)&amp;YEAR(H2477)&amp;MONTH(H2477)&amp;DAY((H2477))&amp;LEFT(U2477,2)&amp;LEFT(V2477,2)&amp;LEFT(W2477,2))</f>
        <v>WOR20161030OUAN10</v>
      </c>
      <c r="AC2477" s="162">
        <f>COUNTIF($AB$4:$AB$297,AB2477)</f>
        <v>0</v>
      </c>
      <c r="AD2477" s="162" t="str">
        <f>VLOOKUP(U2477,NIVEAUXADMIN!A:B,2,FALSE)</f>
        <v>HT01</v>
      </c>
      <c r="AE2477" s="162" t="str">
        <f>VLOOKUP(V2477,NIVEAUXADMIN!E:F,2,FALSE)</f>
        <v>HT01151</v>
      </c>
      <c r="AF2477" s="162" t="str">
        <f>VLOOKUP(W2477,NIVEAUXADMIN!I:J,2,FALSE)</f>
        <v>HT01151-05</v>
      </c>
      <c r="AG2477" s="162">
        <f>IF(SUMPRODUCT(($A$4:$A2477=A2477)*($V$4:$V2477=V2477))&gt;1,0,1)</f>
        <v>0</v>
      </c>
    </row>
    <row r="2478" spans="1:33" ht="15" customHeight="1">
      <c r="A2478" s="162" t="s">
        <v>1090</v>
      </c>
      <c r="B2478" s="162" t="s">
        <v>1090</v>
      </c>
      <c r="C2478" s="162" t="s">
        <v>26</v>
      </c>
      <c r="D2478" s="162" t="s">
        <v>2621</v>
      </c>
      <c r="E2478" s="162"/>
      <c r="F2478" s="162" t="s">
        <v>16</v>
      </c>
      <c r="G2478" s="162" t="str">
        <f>CHOOSE(MONTH(H2478), "Janvier", "Fevrier", "Mars", "Avril", "Mai", "Juin", "Juillet", "Aout", "Septembre", "Octobre", "Novembre", "Decembre")</f>
        <v>Octobre</v>
      </c>
      <c r="H2478" s="153">
        <v>42673</v>
      </c>
      <c r="I2478" s="84" t="s">
        <v>1049</v>
      </c>
      <c r="J2478" s="162" t="s">
        <v>1084</v>
      </c>
      <c r="K2478" s="162" t="s">
        <v>1085</v>
      </c>
      <c r="L2478" s="72"/>
      <c r="M2478" s="80" t="str">
        <f>IFERROR(VLOOKUP(K2478,REFERENCES!R:S,2,FALSE),"")</f>
        <v>Valeur en USD</v>
      </c>
      <c r="N2478" s="140">
        <v>25</v>
      </c>
      <c r="O2478" s="140"/>
      <c r="P2478" s="140"/>
      <c r="Q2478" s="140"/>
      <c r="R2478" s="79" t="s">
        <v>1875</v>
      </c>
      <c r="S2478" s="75">
        <v>44</v>
      </c>
      <c r="T2478" s="162"/>
      <c r="U2478" s="162" t="s">
        <v>174</v>
      </c>
      <c r="V2478" s="162" t="s">
        <v>200</v>
      </c>
      <c r="W2478" s="164" t="s">
        <v>1256</v>
      </c>
      <c r="X2478" s="162"/>
      <c r="Y2478" s="167"/>
      <c r="Z2478" s="165"/>
      <c r="AA2478" s="162"/>
      <c r="AB2478" s="162" t="str">
        <f>UPPER(LEFT(A2478,3)&amp;YEAR(H2478)&amp;MONTH(H2478)&amp;DAY((H2478))&amp;LEFT(U2478,2)&amp;LEFT(V2478,2)&amp;LEFT(W2478,2))</f>
        <v>WOR20161030OUAN10</v>
      </c>
      <c r="AC2478" s="162">
        <f>COUNTIF($AB$4:$AB$297,AB2478)</f>
        <v>0</v>
      </c>
      <c r="AD2478" s="162" t="str">
        <f>VLOOKUP(U2478,NIVEAUXADMIN!A:B,2,FALSE)</f>
        <v>HT01</v>
      </c>
      <c r="AE2478" s="162" t="str">
        <f>VLOOKUP(V2478,NIVEAUXADMIN!E:F,2,FALSE)</f>
        <v>HT01151</v>
      </c>
      <c r="AF2478" s="162" t="str">
        <f>VLOOKUP(W2478,NIVEAUXADMIN!I:J,2,FALSE)</f>
        <v>HT01151-05</v>
      </c>
      <c r="AG2478" s="162">
        <f>IF(SUMPRODUCT(($A$4:$A2478=A2478)*($V$4:$V2478=V2478))&gt;1,0,1)</f>
        <v>0</v>
      </c>
    </row>
    <row r="2479" spans="1:33" ht="15" customHeight="1">
      <c r="A2479" s="162" t="s">
        <v>1090</v>
      </c>
      <c r="B2479" s="162" t="s">
        <v>1090</v>
      </c>
      <c r="C2479" s="162" t="s">
        <v>26</v>
      </c>
      <c r="D2479" s="162"/>
      <c r="E2479" s="162"/>
      <c r="F2479" s="162" t="s">
        <v>16</v>
      </c>
      <c r="G2479" s="162" t="str">
        <f>CHOOSE(MONTH(H2479), "Janvier", "Fevrier", "Mars", "Avril", "Mai", "Juin", "Juillet", "Aout", "Septembre", "Octobre", "Novembre", "Decembre")</f>
        <v>Octobre</v>
      </c>
      <c r="H2479" s="153">
        <v>42673</v>
      </c>
      <c r="I2479" s="84" t="s">
        <v>1049</v>
      </c>
      <c r="J2479" s="162" t="s">
        <v>1084</v>
      </c>
      <c r="K2479" s="162" t="s">
        <v>1086</v>
      </c>
      <c r="L2479" s="72"/>
      <c r="M2479" s="80" t="str">
        <f>IFERROR(VLOOKUP(K2479,REFERENCES!R:S,2,FALSE),"")</f>
        <v>Valeur en USD</v>
      </c>
      <c r="N2479" s="140">
        <v>50</v>
      </c>
      <c r="O2479" s="140"/>
      <c r="P2479" s="140"/>
      <c r="Q2479" s="140"/>
      <c r="R2479" s="79" t="s">
        <v>1875</v>
      </c>
      <c r="S2479" s="75">
        <v>403</v>
      </c>
      <c r="T2479" s="162"/>
      <c r="U2479" s="162" t="s">
        <v>174</v>
      </c>
      <c r="V2479" s="162" t="s">
        <v>494</v>
      </c>
      <c r="W2479" s="164" t="s">
        <v>1765</v>
      </c>
      <c r="X2479" s="162"/>
      <c r="Y2479" s="167"/>
      <c r="Z2479" s="165"/>
      <c r="AA2479" s="162" t="s">
        <v>1091</v>
      </c>
      <c r="AB2479" s="162" t="str">
        <f>UPPER(LEFT(A2479,3)&amp;YEAR(H2479)&amp;MONTH(H2479)&amp;DAY((H2479))&amp;LEFT(U2479,2)&amp;LEFT(V2479,2)&amp;LEFT(W2479,2))</f>
        <v>WOR20161030OUPO7È</v>
      </c>
      <c r="AC2479" s="162">
        <f>COUNTIF($AB$4:$AB$297,AB2479)</f>
        <v>0</v>
      </c>
      <c r="AD2479" s="162" t="str">
        <f>VLOOKUP(U2479,NIVEAUXADMIN!A:B,2,FALSE)</f>
        <v>HT01</v>
      </c>
      <c r="AE2479" s="162" t="str">
        <f>VLOOKUP(V2479,NIVEAUXADMIN!E:F,2,FALSE)</f>
        <v>HT01152</v>
      </c>
      <c r="AF2479" s="162" t="str">
        <f>VLOOKUP(W2479,NIVEAUXADMIN!I:J,2,FALSE)</f>
        <v>HT01152-02</v>
      </c>
      <c r="AG2479" s="162">
        <f>IF(SUMPRODUCT(($A$4:$A2479=A2479)*($V$4:$V2479=V2479))&gt;1,0,1)</f>
        <v>0</v>
      </c>
    </row>
    <row r="2480" spans="1:33" ht="15" customHeight="1">
      <c r="A2480" s="162" t="s">
        <v>1090</v>
      </c>
      <c r="B2480" s="162" t="s">
        <v>1090</v>
      </c>
      <c r="C2480" s="162" t="s">
        <v>26</v>
      </c>
      <c r="D2480" s="162" t="s">
        <v>2621</v>
      </c>
      <c r="E2480" s="162"/>
      <c r="F2480" s="162" t="s">
        <v>16</v>
      </c>
      <c r="G2480" s="162" t="str">
        <f>CHOOSE(MONTH(H2480), "Janvier", "Fevrier", "Mars", "Avril", "Mai", "Juin", "Juillet", "Aout", "Septembre", "Octobre", "Novembre", "Decembre")</f>
        <v>Octobre</v>
      </c>
      <c r="H2480" s="153">
        <v>42673</v>
      </c>
      <c r="I2480" s="84" t="s">
        <v>1049</v>
      </c>
      <c r="J2480" s="162" t="s">
        <v>1084</v>
      </c>
      <c r="K2480" s="162" t="s">
        <v>1085</v>
      </c>
      <c r="L2480" s="72"/>
      <c r="M2480" s="80" t="str">
        <f>IFERROR(VLOOKUP(K2480,REFERENCES!R:S,2,FALSE),"")</f>
        <v>Valeur en USD</v>
      </c>
      <c r="N2480" s="140">
        <v>25</v>
      </c>
      <c r="O2480" s="140"/>
      <c r="P2480" s="140"/>
      <c r="Q2480" s="140"/>
      <c r="R2480" s="79" t="s">
        <v>1875</v>
      </c>
      <c r="S2480" s="75">
        <v>112</v>
      </c>
      <c r="T2480" s="162"/>
      <c r="U2480" s="162" t="s">
        <v>174</v>
      </c>
      <c r="V2480" s="162" t="s">
        <v>494</v>
      </c>
      <c r="W2480" s="164" t="s">
        <v>1765</v>
      </c>
      <c r="X2480" s="162"/>
      <c r="Y2480" s="167"/>
      <c r="Z2480" s="165"/>
      <c r="AA2480" s="162"/>
      <c r="AB2480" s="162" t="str">
        <f>UPPER(LEFT(A2480,3)&amp;YEAR(H2480)&amp;MONTH(H2480)&amp;DAY((H2480))&amp;LEFT(U2480,2)&amp;LEFT(V2480,2)&amp;LEFT(W2480,2))</f>
        <v>WOR20161030OUPO7È</v>
      </c>
      <c r="AC2480" s="162">
        <f>COUNTIF($AB$4:$AB$297,AB2480)</f>
        <v>0</v>
      </c>
      <c r="AD2480" s="162" t="str">
        <f>VLOOKUP(U2480,NIVEAUXADMIN!A:B,2,FALSE)</f>
        <v>HT01</v>
      </c>
      <c r="AE2480" s="162" t="str">
        <f>VLOOKUP(V2480,NIVEAUXADMIN!E:F,2,FALSE)</f>
        <v>HT01152</v>
      </c>
      <c r="AF2480" s="162" t="str">
        <f>VLOOKUP(W2480,NIVEAUXADMIN!I:J,2,FALSE)</f>
        <v>HT01152-02</v>
      </c>
      <c r="AG2480" s="162">
        <f>IF(SUMPRODUCT(($A$4:$A2480=A2480)*($V$4:$V2480=V2480))&gt;1,0,1)</f>
        <v>0</v>
      </c>
    </row>
    <row r="2481" spans="1:33" ht="15" customHeight="1">
      <c r="A2481" s="162" t="s">
        <v>1090</v>
      </c>
      <c r="B2481" s="162" t="s">
        <v>1090</v>
      </c>
      <c r="C2481" s="162" t="s">
        <v>26</v>
      </c>
      <c r="D2481" s="162" t="s">
        <v>2621</v>
      </c>
      <c r="E2481" s="162"/>
      <c r="F2481" s="162" t="s">
        <v>16</v>
      </c>
      <c r="G2481" s="162" t="str">
        <f>CHOOSE(MONTH(H2481), "Janvier", "Fevrier", "Mars", "Avril", "Mai", "Juin", "Juillet", "Aout", "Septembre", "Octobre", "Novembre", "Decembre")</f>
        <v>Octobre</v>
      </c>
      <c r="H2481" s="153">
        <v>42673</v>
      </c>
      <c r="I2481" s="84" t="s">
        <v>1049</v>
      </c>
      <c r="J2481" s="162" t="s">
        <v>1084</v>
      </c>
      <c r="K2481" s="162" t="s">
        <v>1086</v>
      </c>
      <c r="L2481" s="72"/>
      <c r="M2481" s="80" t="str">
        <f>IFERROR(VLOOKUP(K2481,REFERENCES!R:S,2,FALSE),"")</f>
        <v>Valeur en USD</v>
      </c>
      <c r="N2481" s="140">
        <v>50</v>
      </c>
      <c r="O2481" s="140"/>
      <c r="P2481" s="140"/>
      <c r="Q2481" s="140"/>
      <c r="R2481" s="79" t="s">
        <v>1875</v>
      </c>
      <c r="S2481" s="75">
        <v>127</v>
      </c>
      <c r="T2481" s="162"/>
      <c r="U2481" s="162" t="s">
        <v>174</v>
      </c>
      <c r="V2481" s="162" t="s">
        <v>494</v>
      </c>
      <c r="W2481" s="164" t="s">
        <v>1696</v>
      </c>
      <c r="X2481" s="162"/>
      <c r="Y2481" s="167"/>
      <c r="Z2481" s="165"/>
      <c r="AA2481" s="162" t="s">
        <v>1091</v>
      </c>
      <c r="AB2481" s="162" t="str">
        <f>UPPER(LEFT(A2481,3)&amp;YEAR(H2481)&amp;MONTH(H2481)&amp;DAY((H2481))&amp;LEFT(U2481,2)&amp;LEFT(V2481,2)&amp;LEFT(W2481,2))</f>
        <v>WOR20161030OUPO5È</v>
      </c>
      <c r="AC2481" s="162">
        <f>COUNTIF($AB$4:$AB$297,AB2481)</f>
        <v>0</v>
      </c>
      <c r="AD2481" s="162" t="str">
        <f>VLOOKUP(U2481,NIVEAUXADMIN!A:B,2,FALSE)</f>
        <v>HT01</v>
      </c>
      <c r="AE2481" s="162" t="str">
        <f>VLOOKUP(V2481,NIVEAUXADMIN!E:F,2,FALSE)</f>
        <v>HT01152</v>
      </c>
      <c r="AF2481" s="162" t="str">
        <f>VLOOKUP(W2481,NIVEAUXADMIN!I:J,2,FALSE)</f>
        <v>HT01152-05</v>
      </c>
      <c r="AG2481" s="162">
        <f>IF(SUMPRODUCT(($A$4:$A2481=A2481)*($V$4:$V2481=V2481))&gt;1,0,1)</f>
        <v>0</v>
      </c>
    </row>
    <row r="2482" spans="1:33" ht="15" customHeight="1">
      <c r="A2482" s="162" t="s">
        <v>1090</v>
      </c>
      <c r="B2482" s="162" t="s">
        <v>1090</v>
      </c>
      <c r="C2482" s="162" t="s">
        <v>26</v>
      </c>
      <c r="D2482" s="162" t="s">
        <v>2621</v>
      </c>
      <c r="E2482" s="162"/>
      <c r="F2482" s="162" t="s">
        <v>16</v>
      </c>
      <c r="G2482" s="162" t="str">
        <f>CHOOSE(MONTH(H2482), "Janvier", "Fevrier", "Mars", "Avril", "Mai", "Juin", "Juillet", "Aout", "Septembre", "Octobre", "Novembre", "Decembre")</f>
        <v>Octobre</v>
      </c>
      <c r="H2482" s="153">
        <v>42673</v>
      </c>
      <c r="I2482" s="84" t="s">
        <v>1049</v>
      </c>
      <c r="J2482" s="162" t="s">
        <v>1084</v>
      </c>
      <c r="K2482" s="162" t="s">
        <v>1085</v>
      </c>
      <c r="L2482" s="72"/>
      <c r="M2482" s="80" t="str">
        <f>IFERROR(VLOOKUP(K2482,REFERENCES!R:S,2,FALSE),"")</f>
        <v>Valeur en USD</v>
      </c>
      <c r="N2482" s="140">
        <v>25</v>
      </c>
      <c r="O2482" s="140"/>
      <c r="P2482" s="140"/>
      <c r="Q2482" s="140"/>
      <c r="R2482" s="79" t="s">
        <v>1875</v>
      </c>
      <c r="S2482" s="75">
        <v>66</v>
      </c>
      <c r="T2482" s="162"/>
      <c r="U2482" s="162" t="s">
        <v>174</v>
      </c>
      <c r="V2482" s="162" t="s">
        <v>494</v>
      </c>
      <c r="W2482" s="164" t="s">
        <v>1696</v>
      </c>
      <c r="X2482" s="162"/>
      <c r="Y2482" s="167"/>
      <c r="Z2482" s="165"/>
      <c r="AA2482" s="162"/>
      <c r="AB2482" s="162" t="str">
        <f>UPPER(LEFT(A2482,3)&amp;YEAR(H2482)&amp;MONTH(H2482)&amp;DAY((H2482))&amp;LEFT(U2482,2)&amp;LEFT(V2482,2)&amp;LEFT(W2482,2))</f>
        <v>WOR20161030OUPO5È</v>
      </c>
      <c r="AC2482" s="162">
        <f>COUNTIF($AB$4:$AB$297,AB2482)</f>
        <v>0</v>
      </c>
      <c r="AD2482" s="162" t="str">
        <f>VLOOKUP(U2482,NIVEAUXADMIN!A:B,2,FALSE)</f>
        <v>HT01</v>
      </c>
      <c r="AE2482" s="162" t="str">
        <f>VLOOKUP(V2482,NIVEAUXADMIN!E:F,2,FALSE)</f>
        <v>HT01152</v>
      </c>
      <c r="AF2482" s="162" t="str">
        <f>VLOOKUP(W2482,NIVEAUXADMIN!I:J,2,FALSE)</f>
        <v>HT01152-05</v>
      </c>
      <c r="AG2482" s="162">
        <f>IF(SUMPRODUCT(($A$4:$A2482=A2482)*($V$4:$V2482=V2482))&gt;1,0,1)</f>
        <v>0</v>
      </c>
    </row>
    <row r="2483" spans="1:33" ht="15" customHeight="1">
      <c r="A2483" s="162" t="s">
        <v>1090</v>
      </c>
      <c r="B2483" s="162" t="s">
        <v>1090</v>
      </c>
      <c r="C2483" s="162" t="s">
        <v>26</v>
      </c>
      <c r="D2483" s="162"/>
      <c r="E2483" s="162"/>
      <c r="F2483" s="162" t="s">
        <v>16</v>
      </c>
      <c r="G2483" s="162" t="str">
        <f>CHOOSE(MONTH(H2483), "Janvier", "Fevrier", "Mars", "Avril", "Mai", "Juin", "Juillet", "Aout", "Septembre", "Octobre", "Novembre", "Decembre")</f>
        <v>Octobre</v>
      </c>
      <c r="H2483" s="153">
        <v>42673</v>
      </c>
      <c r="I2483" s="84" t="s">
        <v>1049</v>
      </c>
      <c r="J2483" s="162" t="s">
        <v>1084</v>
      </c>
      <c r="K2483" s="162" t="s">
        <v>1086</v>
      </c>
      <c r="L2483" s="72"/>
      <c r="M2483" s="80" t="str">
        <f>IFERROR(VLOOKUP(K2483,REFERENCES!R:S,2,FALSE),"")</f>
        <v>Valeur en USD</v>
      </c>
      <c r="N2483" s="140">
        <v>50</v>
      </c>
      <c r="O2483" s="140"/>
      <c r="P2483" s="140"/>
      <c r="Q2483" s="140"/>
      <c r="R2483" s="79" t="s">
        <v>1875</v>
      </c>
      <c r="S2483" s="75">
        <v>229</v>
      </c>
      <c r="T2483" s="162"/>
      <c r="U2483" s="162" t="s">
        <v>174</v>
      </c>
      <c r="V2483" s="162" t="s">
        <v>494</v>
      </c>
      <c r="W2483" s="164" t="s">
        <v>1730</v>
      </c>
      <c r="X2483" s="162"/>
      <c r="Y2483" s="167"/>
      <c r="Z2483" s="165"/>
      <c r="AA2483" s="162" t="s">
        <v>1091</v>
      </c>
      <c r="AB2483" s="162" t="str">
        <f>UPPER(LEFT(A2483,3)&amp;YEAR(H2483)&amp;MONTH(H2483)&amp;DAY((H2483))&amp;LEFT(U2483,2)&amp;LEFT(V2483,2)&amp;LEFT(W2483,2))</f>
        <v>WOR20161030OUPO6È</v>
      </c>
      <c r="AC2483" s="162">
        <f>COUNTIF($AB$4:$AB$297,AB2483)</f>
        <v>0</v>
      </c>
      <c r="AD2483" s="162" t="str">
        <f>VLOOKUP(U2483,NIVEAUXADMIN!A:B,2,FALSE)</f>
        <v>HT01</v>
      </c>
      <c r="AE2483" s="162" t="str">
        <f>VLOOKUP(V2483,NIVEAUXADMIN!E:F,2,FALSE)</f>
        <v>HT01152</v>
      </c>
      <c r="AF2483" s="162" t="str">
        <f>VLOOKUP(W2483,NIVEAUXADMIN!I:J,2,FALSE)</f>
        <v>HT01152-01</v>
      </c>
      <c r="AG2483" s="162">
        <f>IF(SUMPRODUCT(($A$4:$A2483=A2483)*($V$4:$V2483=V2483))&gt;1,0,1)</f>
        <v>0</v>
      </c>
    </row>
    <row r="2484" spans="1:33" ht="15" customHeight="1">
      <c r="A2484" s="162" t="s">
        <v>1090</v>
      </c>
      <c r="B2484" s="162" t="s">
        <v>1090</v>
      </c>
      <c r="C2484" s="162" t="s">
        <v>26</v>
      </c>
      <c r="D2484" s="162" t="s">
        <v>2621</v>
      </c>
      <c r="E2484" s="162"/>
      <c r="F2484" s="162" t="s">
        <v>16</v>
      </c>
      <c r="G2484" s="162" t="str">
        <f>CHOOSE(MONTH(H2484), "Janvier", "Fevrier", "Mars", "Avril", "Mai", "Juin", "Juillet", "Aout", "Septembre", "Octobre", "Novembre", "Decembre")</f>
        <v>Octobre</v>
      </c>
      <c r="H2484" s="153">
        <v>42673</v>
      </c>
      <c r="I2484" s="84" t="s">
        <v>1049</v>
      </c>
      <c r="J2484" s="162" t="s">
        <v>1084</v>
      </c>
      <c r="K2484" s="162" t="s">
        <v>1085</v>
      </c>
      <c r="L2484" s="72"/>
      <c r="M2484" s="80" t="str">
        <f>IFERROR(VLOOKUP(K2484,REFERENCES!R:S,2,FALSE),"")</f>
        <v>Valeur en USD</v>
      </c>
      <c r="N2484" s="140">
        <v>25</v>
      </c>
      <c r="O2484" s="140"/>
      <c r="P2484" s="140"/>
      <c r="Q2484" s="140"/>
      <c r="R2484" s="79" t="s">
        <v>1875</v>
      </c>
      <c r="S2484" s="75">
        <v>82</v>
      </c>
      <c r="T2484" s="162"/>
      <c r="U2484" s="162" t="s">
        <v>174</v>
      </c>
      <c r="V2484" s="162" t="s">
        <v>494</v>
      </c>
      <c r="W2484" s="164" t="s">
        <v>1730</v>
      </c>
      <c r="X2484" s="162"/>
      <c r="Y2484" s="167"/>
      <c r="Z2484" s="165"/>
      <c r="AA2484" s="162"/>
      <c r="AB2484" s="162" t="str">
        <f>UPPER(LEFT(A2484,3)&amp;YEAR(H2484)&amp;MONTH(H2484)&amp;DAY((H2484))&amp;LEFT(U2484,2)&amp;LEFT(V2484,2)&amp;LEFT(W2484,2))</f>
        <v>WOR20161030OUPO6È</v>
      </c>
      <c r="AC2484" s="162">
        <f>COUNTIF($AB$4:$AB$297,AB2484)</f>
        <v>0</v>
      </c>
      <c r="AD2484" s="162" t="str">
        <f>VLOOKUP(U2484,NIVEAUXADMIN!A:B,2,FALSE)</f>
        <v>HT01</v>
      </c>
      <c r="AE2484" s="162" t="str">
        <f>VLOOKUP(V2484,NIVEAUXADMIN!E:F,2,FALSE)</f>
        <v>HT01152</v>
      </c>
      <c r="AF2484" s="162" t="str">
        <f>VLOOKUP(W2484,NIVEAUXADMIN!I:J,2,FALSE)</f>
        <v>HT01152-01</v>
      </c>
      <c r="AG2484" s="162">
        <f>IF(SUMPRODUCT(($A$4:$A2484=A2484)*($V$4:$V2484=V2484))&gt;1,0,1)</f>
        <v>0</v>
      </c>
    </row>
    <row r="2485" spans="1:33" ht="15" customHeight="1">
      <c r="A2485" s="162" t="s">
        <v>1090</v>
      </c>
      <c r="B2485" s="162" t="s">
        <v>1090</v>
      </c>
      <c r="C2485" s="162" t="s">
        <v>26</v>
      </c>
      <c r="D2485" s="162"/>
      <c r="E2485" s="162"/>
      <c r="F2485" s="162" t="s">
        <v>16</v>
      </c>
      <c r="G2485" s="162" t="str">
        <f>CHOOSE(MONTH(H2485), "Janvier", "Fevrier", "Mars", "Avril", "Mai", "Juin", "Juillet", "Aout", "Septembre", "Octobre", "Novembre", "Decembre")</f>
        <v>Octobre</v>
      </c>
      <c r="H2485" s="153">
        <v>42673</v>
      </c>
      <c r="I2485" s="84" t="s">
        <v>1049</v>
      </c>
      <c r="J2485" s="162" t="s">
        <v>1084</v>
      </c>
      <c r="K2485" s="162" t="s">
        <v>1086</v>
      </c>
      <c r="L2485" s="72"/>
      <c r="M2485" s="80" t="str">
        <f>IFERROR(VLOOKUP(K2485,REFERENCES!R:S,2,FALSE),"")</f>
        <v>Valeur en USD</v>
      </c>
      <c r="N2485" s="140">
        <v>50</v>
      </c>
      <c r="O2485" s="140"/>
      <c r="P2485" s="140"/>
      <c r="Q2485" s="140"/>
      <c r="R2485" s="79" t="s">
        <v>1875</v>
      </c>
      <c r="S2485" s="75">
        <v>857</v>
      </c>
      <c r="T2485" s="162"/>
      <c r="U2485" s="162" t="s">
        <v>174</v>
      </c>
      <c r="V2485" s="162" t="s">
        <v>494</v>
      </c>
      <c r="W2485" s="164" t="s">
        <v>1804</v>
      </c>
      <c r="X2485" s="162"/>
      <c r="Y2485" s="167"/>
      <c r="Z2485" s="165"/>
      <c r="AA2485" s="162" t="s">
        <v>1091</v>
      </c>
      <c r="AB2485" s="162" t="str">
        <f>UPPER(LEFT(A2485,3)&amp;YEAR(H2485)&amp;MONTH(H2485)&amp;DAY((H2485))&amp;LEFT(U2485,2)&amp;LEFT(V2485,2)&amp;LEFT(W2485,2))</f>
        <v>WOR20161030OUPO9È</v>
      </c>
      <c r="AC2485" s="162">
        <f>COUNTIF($AB$4:$AB$297,AB2485)</f>
        <v>0</v>
      </c>
      <c r="AD2485" s="162" t="str">
        <f>VLOOKUP(U2485,NIVEAUXADMIN!A:B,2,FALSE)</f>
        <v>HT01</v>
      </c>
      <c r="AE2485" s="162" t="str">
        <f>VLOOKUP(V2485,NIVEAUXADMIN!E:F,2,FALSE)</f>
        <v>HT01152</v>
      </c>
      <c r="AF2485" s="162" t="str">
        <f>VLOOKUP(W2485,NIVEAUXADMIN!I:J,2,FALSE)</f>
        <v>HT01152-04</v>
      </c>
      <c r="AG2485" s="162">
        <f>IF(SUMPRODUCT(($A$4:$A2485=A2485)*($V$4:$V2485=V2485))&gt;1,0,1)</f>
        <v>0</v>
      </c>
    </row>
    <row r="2486" spans="1:33" ht="15" customHeight="1">
      <c r="A2486" s="162" t="s">
        <v>1090</v>
      </c>
      <c r="B2486" s="162" t="s">
        <v>1090</v>
      </c>
      <c r="C2486" s="162" t="s">
        <v>26</v>
      </c>
      <c r="D2486" s="162" t="s">
        <v>2621</v>
      </c>
      <c r="E2486" s="162"/>
      <c r="F2486" s="162" t="s">
        <v>16</v>
      </c>
      <c r="G2486" s="162" t="str">
        <f>CHOOSE(MONTH(H2486), "Janvier", "Fevrier", "Mars", "Avril", "Mai", "Juin", "Juillet", "Aout", "Septembre", "Octobre", "Novembre", "Decembre")</f>
        <v>Octobre</v>
      </c>
      <c r="H2486" s="153">
        <v>42673</v>
      </c>
      <c r="I2486" s="84" t="s">
        <v>1049</v>
      </c>
      <c r="J2486" s="162" t="s">
        <v>1084</v>
      </c>
      <c r="K2486" s="162" t="s">
        <v>1085</v>
      </c>
      <c r="L2486" s="72"/>
      <c r="M2486" s="80" t="str">
        <f>IFERROR(VLOOKUP(K2486,REFERENCES!R:S,2,FALSE),"")</f>
        <v>Valeur en USD</v>
      </c>
      <c r="N2486" s="140">
        <v>25</v>
      </c>
      <c r="O2486" s="140"/>
      <c r="P2486" s="140"/>
      <c r="Q2486" s="140"/>
      <c r="R2486" s="79" t="s">
        <v>1875</v>
      </c>
      <c r="S2486" s="75">
        <v>198</v>
      </c>
      <c r="T2486" s="162"/>
      <c r="U2486" s="162" t="s">
        <v>174</v>
      </c>
      <c r="V2486" s="162" t="s">
        <v>494</v>
      </c>
      <c r="W2486" s="164" t="s">
        <v>1804</v>
      </c>
      <c r="X2486" s="162"/>
      <c r="Y2486" s="167"/>
      <c r="Z2486" s="165"/>
      <c r="AA2486" s="162"/>
      <c r="AB2486" s="162" t="str">
        <f>UPPER(LEFT(A2486,3)&amp;YEAR(H2486)&amp;MONTH(H2486)&amp;DAY((H2486))&amp;LEFT(U2486,2)&amp;LEFT(V2486,2)&amp;LEFT(W2486,2))</f>
        <v>WOR20161030OUPO9È</v>
      </c>
      <c r="AC2486" s="162">
        <f>COUNTIF($AB$4:$AB$297,AB2486)</f>
        <v>0</v>
      </c>
      <c r="AD2486" s="162" t="str">
        <f>VLOOKUP(U2486,NIVEAUXADMIN!A:B,2,FALSE)</f>
        <v>HT01</v>
      </c>
      <c r="AE2486" s="162" t="str">
        <f>VLOOKUP(V2486,NIVEAUXADMIN!E:F,2,FALSE)</f>
        <v>HT01152</v>
      </c>
      <c r="AF2486" s="162" t="str">
        <f>VLOOKUP(W2486,NIVEAUXADMIN!I:J,2,FALSE)</f>
        <v>HT01152-04</v>
      </c>
      <c r="AG2486" s="162">
        <f>IF(SUMPRODUCT(($A$4:$A2486=A2486)*($V$4:$V2486=V2486))&gt;1,0,1)</f>
        <v>0</v>
      </c>
    </row>
    <row r="2487" spans="1:33" ht="15" customHeight="1">
      <c r="A2487" s="162" t="s">
        <v>1090</v>
      </c>
      <c r="B2487" s="162" t="s">
        <v>1090</v>
      </c>
      <c r="C2487" s="162" t="s">
        <v>26</v>
      </c>
      <c r="D2487" s="162"/>
      <c r="E2487" s="162"/>
      <c r="F2487" s="162" t="s">
        <v>16</v>
      </c>
      <c r="G2487" s="162" t="str">
        <f>CHOOSE(MONTH(H2487), "Janvier", "Fevrier", "Mars", "Avril", "Mai", "Juin", "Juillet", "Aout", "Septembre", "Octobre", "Novembre", "Decembre")</f>
        <v>Octobre</v>
      </c>
      <c r="H2487" s="153">
        <v>42673</v>
      </c>
      <c r="I2487" s="84" t="s">
        <v>1049</v>
      </c>
      <c r="J2487" s="162" t="s">
        <v>1084</v>
      </c>
      <c r="K2487" s="162" t="s">
        <v>1086</v>
      </c>
      <c r="L2487" s="72"/>
      <c r="M2487" s="80" t="str">
        <f>IFERROR(VLOOKUP(K2487,REFERENCES!R:S,2,FALSE),"")</f>
        <v>Valeur en USD</v>
      </c>
      <c r="N2487" s="140">
        <v>50</v>
      </c>
      <c r="O2487" s="140"/>
      <c r="P2487" s="140"/>
      <c r="Q2487" s="140"/>
      <c r="R2487" s="79" t="s">
        <v>1875</v>
      </c>
      <c r="S2487" s="75">
        <v>656</v>
      </c>
      <c r="T2487" s="162"/>
      <c r="U2487" s="162" t="s">
        <v>174</v>
      </c>
      <c r="V2487" s="162" t="s">
        <v>494</v>
      </c>
      <c r="W2487" s="164" t="s">
        <v>1794</v>
      </c>
      <c r="X2487" s="162"/>
      <c r="Y2487" s="167"/>
      <c r="Z2487" s="165"/>
      <c r="AA2487" s="162" t="s">
        <v>1091</v>
      </c>
      <c r="AB2487" s="162" t="str">
        <f>UPPER(LEFT(A2487,3)&amp;YEAR(H2487)&amp;MONTH(H2487)&amp;DAY((H2487))&amp;LEFT(U2487,2)&amp;LEFT(V2487,2)&amp;LEFT(W2487,2))</f>
        <v>WOR20161030OUPO8È</v>
      </c>
      <c r="AC2487" s="162">
        <f>COUNTIF($AB$4:$AB$297,AB2487)</f>
        <v>0</v>
      </c>
      <c r="AD2487" s="162" t="str">
        <f>VLOOKUP(U2487,NIVEAUXADMIN!A:B,2,FALSE)</f>
        <v>HT01</v>
      </c>
      <c r="AE2487" s="162" t="str">
        <f>VLOOKUP(V2487,NIVEAUXADMIN!E:F,2,FALSE)</f>
        <v>HT01152</v>
      </c>
      <c r="AF2487" s="162" t="str">
        <f>VLOOKUP(W2487,NIVEAUXADMIN!I:J,2,FALSE)</f>
        <v>HT01152-03</v>
      </c>
      <c r="AG2487" s="162">
        <f>IF(SUMPRODUCT(($A$4:$A2487=A2487)*($V$4:$V2487=V2487))&gt;1,0,1)</f>
        <v>0</v>
      </c>
    </row>
    <row r="2488" spans="1:33" ht="15" customHeight="1">
      <c r="A2488" s="162" t="s">
        <v>1090</v>
      </c>
      <c r="B2488" s="162" t="s">
        <v>1090</v>
      </c>
      <c r="C2488" s="162" t="s">
        <v>26</v>
      </c>
      <c r="D2488" s="162" t="s">
        <v>2621</v>
      </c>
      <c r="E2488" s="162"/>
      <c r="F2488" s="162" t="s">
        <v>16</v>
      </c>
      <c r="G2488" s="162" t="str">
        <f>CHOOSE(MONTH(H2488), "Janvier", "Fevrier", "Mars", "Avril", "Mai", "Juin", "Juillet", "Aout", "Septembre", "Octobre", "Novembre", "Decembre")</f>
        <v>Octobre</v>
      </c>
      <c r="H2488" s="153">
        <v>42673</v>
      </c>
      <c r="I2488" s="84" t="s">
        <v>1049</v>
      </c>
      <c r="J2488" s="162" t="s">
        <v>1084</v>
      </c>
      <c r="K2488" s="162" t="s">
        <v>1085</v>
      </c>
      <c r="L2488" s="72"/>
      <c r="M2488" s="80" t="str">
        <f>IFERROR(VLOOKUP(K2488,REFERENCES!R:S,2,FALSE),"")</f>
        <v>Valeur en USD</v>
      </c>
      <c r="N2488" s="140">
        <v>25</v>
      </c>
      <c r="O2488" s="140"/>
      <c r="P2488" s="140"/>
      <c r="Q2488" s="140"/>
      <c r="R2488" s="79" t="s">
        <v>1875</v>
      </c>
      <c r="S2488" s="75">
        <v>180</v>
      </c>
      <c r="T2488" s="162"/>
      <c r="U2488" s="162" t="s">
        <v>174</v>
      </c>
      <c r="V2488" s="162" t="s">
        <v>494</v>
      </c>
      <c r="W2488" s="164" t="s">
        <v>1794</v>
      </c>
      <c r="X2488" s="162"/>
      <c r="Y2488" s="167"/>
      <c r="Z2488" s="165"/>
      <c r="AA2488" s="162"/>
      <c r="AB2488" s="162" t="str">
        <f>UPPER(LEFT(A2488,3)&amp;YEAR(H2488)&amp;MONTH(H2488)&amp;DAY((H2488))&amp;LEFT(U2488,2)&amp;LEFT(V2488,2)&amp;LEFT(W2488,2))</f>
        <v>WOR20161030OUPO8È</v>
      </c>
      <c r="AC2488" s="162">
        <f>COUNTIF($AB$4:$AB$297,AB2488)</f>
        <v>0</v>
      </c>
      <c r="AD2488" s="162" t="str">
        <f>VLOOKUP(U2488,NIVEAUXADMIN!A:B,2,FALSE)</f>
        <v>HT01</v>
      </c>
      <c r="AE2488" s="162" t="str">
        <f>VLOOKUP(V2488,NIVEAUXADMIN!E:F,2,FALSE)</f>
        <v>HT01152</v>
      </c>
      <c r="AF2488" s="162" t="str">
        <f>VLOOKUP(W2488,NIVEAUXADMIN!I:J,2,FALSE)</f>
        <v>HT01152-03</v>
      </c>
      <c r="AG2488" s="162">
        <f>IF(SUMPRODUCT(($A$4:$A2488=A2488)*($V$4:$V2488=V2488))&gt;1,0,1)</f>
        <v>0</v>
      </c>
    </row>
    <row r="2489" spans="1:33" ht="15" customHeight="1">
      <c r="A2489" s="162" t="s">
        <v>1090</v>
      </c>
      <c r="B2489" s="162" t="s">
        <v>1090</v>
      </c>
      <c r="C2489" s="162" t="s">
        <v>26</v>
      </c>
      <c r="D2489" s="162"/>
      <c r="E2489" s="162"/>
      <c r="F2489" s="162" t="s">
        <v>16</v>
      </c>
      <c r="G2489" s="162" t="str">
        <f>CHOOSE(MONTH(H2489), "Janvier", "Fevrier", "Mars", "Avril", "Mai", "Juin", "Juillet", "Aout", "Septembre", "Octobre", "Novembre", "Decembre")</f>
        <v>Novembre</v>
      </c>
      <c r="H2489" s="153">
        <v>42676</v>
      </c>
      <c r="I2489" s="84" t="s">
        <v>1049</v>
      </c>
      <c r="J2489" s="162" t="s">
        <v>1053</v>
      </c>
      <c r="K2489" s="162" t="s">
        <v>1048</v>
      </c>
      <c r="L2489" s="72"/>
      <c r="M2489" s="80" t="str">
        <f>IFERROR(VLOOKUP(K2489,REFERENCES!R:S,2,FALSE),"")</f>
        <v>Nombre</v>
      </c>
      <c r="N2489" s="140">
        <v>50</v>
      </c>
      <c r="O2489" s="140"/>
      <c r="P2489" s="140"/>
      <c r="Q2489" s="140"/>
      <c r="R2489" s="79" t="s">
        <v>1875</v>
      </c>
      <c r="S2489" s="75"/>
      <c r="T2489" s="162"/>
      <c r="U2489" s="162" t="s">
        <v>153</v>
      </c>
      <c r="V2489" s="162" t="s">
        <v>296</v>
      </c>
      <c r="W2489" s="164" t="s">
        <v>1319</v>
      </c>
      <c r="X2489" s="162"/>
      <c r="Y2489" s="167"/>
      <c r="Z2489" s="165"/>
      <c r="AA2489" s="162" t="s">
        <v>1133</v>
      </c>
      <c r="AB2489" s="162" t="str">
        <f>UPPER(LEFT(A2489,3)&amp;YEAR(H2489)&amp;MONTH(H2489)&amp;DAY((H2489))&amp;LEFT(U2489,2)&amp;LEFT(V2489,2)&amp;LEFT(W2489,2))</f>
        <v>WOR2016112NIMI1È</v>
      </c>
      <c r="AC2489" s="162">
        <f>COUNTIF($AB$4:$AB$297,AB2489)</f>
        <v>0</v>
      </c>
      <c r="AD2489" s="162" t="str">
        <f>VLOOKUP(U2489,NIVEAUXADMIN!A:B,2,FALSE)</f>
        <v>HT10</v>
      </c>
      <c r="AE2489" s="162" t="str">
        <f>VLOOKUP(V2489,NIVEAUXADMIN!E:F,2,FALSE)</f>
        <v>HT101011</v>
      </c>
      <c r="AF2489" s="162" t="str">
        <f>VLOOKUP(W2489,NIVEAUXADMIN!I:J,2,FALSE)</f>
        <v>HT101011-01</v>
      </c>
      <c r="AG2489" s="162">
        <f>IF(SUMPRODUCT(($A$4:$A2489=A2489)*($V$4:$V2489=V2489))&gt;1,0,1)</f>
        <v>0</v>
      </c>
    </row>
    <row r="2490" spans="1:33" ht="15" customHeight="1">
      <c r="A2490" s="162" t="s">
        <v>1090</v>
      </c>
      <c r="B2490" s="162" t="s">
        <v>1090</v>
      </c>
      <c r="C2490" s="162" t="s">
        <v>26</v>
      </c>
      <c r="D2490" s="162"/>
      <c r="E2490" s="162"/>
      <c r="F2490" s="162" t="s">
        <v>16</v>
      </c>
      <c r="G2490" s="162" t="str">
        <f>CHOOSE(MONTH(H2490), "Janvier", "Fevrier", "Mars", "Avril", "Mai", "Juin", "Juillet", "Aout", "Septembre", "Octobre", "Novembre", "Decembre")</f>
        <v>Novembre</v>
      </c>
      <c r="H2490" s="153">
        <v>42677</v>
      </c>
      <c r="I2490" s="84" t="s">
        <v>1049</v>
      </c>
      <c r="J2490" s="162" t="s">
        <v>1053</v>
      </c>
      <c r="K2490" s="162" t="s">
        <v>1048</v>
      </c>
      <c r="L2490" s="72"/>
      <c r="M2490" s="80" t="str">
        <f>IFERROR(VLOOKUP(K2490,REFERENCES!R:S,2,FALSE),"")</f>
        <v>Nombre</v>
      </c>
      <c r="N2490" s="140">
        <v>300</v>
      </c>
      <c r="O2490" s="140"/>
      <c r="P2490" s="140"/>
      <c r="Q2490" s="140"/>
      <c r="R2490" s="79" t="s">
        <v>1875</v>
      </c>
      <c r="S2490" s="75">
        <v>300</v>
      </c>
      <c r="T2490" s="162"/>
      <c r="U2490" s="162" t="s">
        <v>153</v>
      </c>
      <c r="V2490" s="162" t="s">
        <v>302</v>
      </c>
      <c r="W2490" s="164" t="s">
        <v>1384</v>
      </c>
      <c r="X2490" s="162"/>
      <c r="Y2490" s="167"/>
      <c r="Z2490" s="165"/>
      <c r="AA2490" s="162"/>
      <c r="AB2490" s="162" t="str">
        <f>UPPER(LEFT(A2490,3)&amp;YEAR(H2490)&amp;MONTH(H2490)&amp;DAY((H2490))&amp;LEFT(U2490,2)&amp;LEFT(V2490,2)&amp;LEFT(W2490,2))</f>
        <v>WOR2016113NIPE1È</v>
      </c>
      <c r="AC2490" s="162">
        <f>COUNTIF($AB$4:$AB$297,AB2490)</f>
        <v>0</v>
      </c>
      <c r="AD2490" s="162" t="str">
        <f>VLOOKUP(U2490,NIVEAUXADMIN!A:B,2,FALSE)</f>
        <v>HT10</v>
      </c>
      <c r="AE2490" s="162" t="str">
        <f>VLOOKUP(V2490,NIVEAUXADMIN!E:F,2,FALSE)</f>
        <v>HT101022</v>
      </c>
      <c r="AF2490" s="162" t="str">
        <f>VLOOKUP(W2490,NIVEAUXADMIN!I:J,2,FALSE)</f>
        <v>HT101022-01</v>
      </c>
      <c r="AG2490" s="162">
        <f>IF(SUMPRODUCT(($A$4:$A2490=A2490)*($V$4:$V2490=V2490))&gt;1,0,1)</f>
        <v>0</v>
      </c>
    </row>
    <row r="2491" spans="1:33" ht="15" customHeight="1">
      <c r="A2491" s="162" t="s">
        <v>1090</v>
      </c>
      <c r="B2491" s="162" t="s">
        <v>1090</v>
      </c>
      <c r="C2491" s="162" t="s">
        <v>26</v>
      </c>
      <c r="D2491" s="162"/>
      <c r="E2491" s="162"/>
      <c r="F2491" s="162" t="s">
        <v>16</v>
      </c>
      <c r="G2491" s="162" t="str">
        <f>CHOOSE(MONTH(H2491), "Janvier", "Fevrier", "Mars", "Avril", "Mai", "Juin", "Juillet", "Aout", "Septembre", "Octobre", "Novembre", "Decembre")</f>
        <v>Novembre</v>
      </c>
      <c r="H2491" s="153">
        <v>42677</v>
      </c>
      <c r="I2491" s="84" t="s">
        <v>1051</v>
      </c>
      <c r="J2491" s="162" t="s">
        <v>1052</v>
      </c>
      <c r="K2491" s="162" t="s">
        <v>1054</v>
      </c>
      <c r="L2491" s="72"/>
      <c r="M2491" s="80" t="str">
        <f>IFERROR(VLOOKUP(K2491,REFERENCES!R:S,2,FALSE),"")</f>
        <v>Nombre</v>
      </c>
      <c r="N2491" s="140">
        <v>600</v>
      </c>
      <c r="O2491" s="140"/>
      <c r="P2491" s="140"/>
      <c r="Q2491" s="140"/>
      <c r="R2491" s="79" t="s">
        <v>1875</v>
      </c>
      <c r="S2491" s="75">
        <v>300</v>
      </c>
      <c r="T2491" s="162" t="s">
        <v>1040</v>
      </c>
      <c r="U2491" s="162" t="s">
        <v>153</v>
      </c>
      <c r="V2491" s="162" t="s">
        <v>302</v>
      </c>
      <c r="W2491" s="164" t="s">
        <v>1384</v>
      </c>
      <c r="X2491" s="162"/>
      <c r="Y2491" s="167"/>
      <c r="Z2491" s="165"/>
      <c r="AA2491" s="162"/>
      <c r="AB2491" s="162" t="str">
        <f>UPPER(LEFT(A2491,3)&amp;YEAR(H2491)&amp;MONTH(H2491)&amp;DAY((H2491))&amp;LEFT(U2491,2)&amp;LEFT(V2491,2)&amp;LEFT(W2491,2))</f>
        <v>WOR2016113NIPE1È</v>
      </c>
      <c r="AC2491" s="162">
        <f>COUNTIF($AB$4:$AB$297,AB2491)</f>
        <v>0</v>
      </c>
      <c r="AD2491" s="162" t="str">
        <f>VLOOKUP(U2491,NIVEAUXADMIN!A:B,2,FALSE)</f>
        <v>HT10</v>
      </c>
      <c r="AE2491" s="162" t="str">
        <f>VLOOKUP(V2491,NIVEAUXADMIN!E:F,2,FALSE)</f>
        <v>HT101022</v>
      </c>
      <c r="AF2491" s="162" t="str">
        <f>VLOOKUP(W2491,NIVEAUXADMIN!I:J,2,FALSE)</f>
        <v>HT101022-01</v>
      </c>
      <c r="AG2491" s="162">
        <f>IF(SUMPRODUCT(($A$4:$A2491=A2491)*($V$4:$V2491=V2491))&gt;1,0,1)</f>
        <v>0</v>
      </c>
    </row>
    <row r="2492" spans="1:33" ht="15" customHeight="1">
      <c r="A2492" s="162" t="s">
        <v>1090</v>
      </c>
      <c r="B2492" s="162" t="s">
        <v>1090</v>
      </c>
      <c r="C2492" s="162" t="s">
        <v>26</v>
      </c>
      <c r="D2492" s="162"/>
      <c r="E2492" s="162"/>
      <c r="F2492" s="162" t="s">
        <v>16</v>
      </c>
      <c r="G2492" s="162" t="str">
        <f>CHOOSE(MONTH(H2492), "Janvier", "Fevrier", "Mars", "Avril", "Mai", "Juin", "Juillet", "Aout", "Septembre", "Octobre", "Novembre", "Decembre")</f>
        <v>Novembre</v>
      </c>
      <c r="H2492" s="153">
        <v>42677</v>
      </c>
      <c r="I2492" s="84" t="s">
        <v>1051</v>
      </c>
      <c r="J2492" s="162" t="s">
        <v>1052</v>
      </c>
      <c r="K2492" s="162" t="s">
        <v>1062</v>
      </c>
      <c r="L2492" s="72"/>
      <c r="M2492" s="80" t="str">
        <f>IFERROR(VLOOKUP(K2492,REFERENCES!R:S,2,FALSE),"")</f>
        <v>Nombre</v>
      </c>
      <c r="N2492" s="140">
        <v>300</v>
      </c>
      <c r="O2492" s="140"/>
      <c r="P2492" s="140"/>
      <c r="Q2492" s="140"/>
      <c r="R2492" s="79" t="s">
        <v>1875</v>
      </c>
      <c r="S2492" s="75">
        <v>300</v>
      </c>
      <c r="T2492" s="162" t="s">
        <v>1040</v>
      </c>
      <c r="U2492" s="162" t="s">
        <v>153</v>
      </c>
      <c r="V2492" s="162" t="s">
        <v>302</v>
      </c>
      <c r="W2492" s="164" t="s">
        <v>1384</v>
      </c>
      <c r="X2492" s="162"/>
      <c r="Y2492" s="167"/>
      <c r="Z2492" s="165"/>
      <c r="AA2492" s="162"/>
      <c r="AB2492" s="162" t="str">
        <f>UPPER(LEFT(A2492,3)&amp;YEAR(H2492)&amp;MONTH(H2492)&amp;DAY((H2492))&amp;LEFT(U2492,2)&amp;LEFT(V2492,2)&amp;LEFT(W2492,2))</f>
        <v>WOR2016113NIPE1È</v>
      </c>
      <c r="AC2492" s="162">
        <f>COUNTIF($AB$4:$AB$297,AB2492)</f>
        <v>0</v>
      </c>
      <c r="AD2492" s="162" t="str">
        <f>VLOOKUP(U2492,NIVEAUXADMIN!A:B,2,FALSE)</f>
        <v>HT10</v>
      </c>
      <c r="AE2492" s="162" t="str">
        <f>VLOOKUP(V2492,NIVEAUXADMIN!E:F,2,FALSE)</f>
        <v>HT101022</v>
      </c>
      <c r="AF2492" s="162" t="str">
        <f>VLOOKUP(W2492,NIVEAUXADMIN!I:J,2,FALSE)</f>
        <v>HT101022-01</v>
      </c>
      <c r="AG2492" s="162">
        <f>IF(SUMPRODUCT(($A$4:$A2492=A2492)*($V$4:$V2492=V2492))&gt;1,0,1)</f>
        <v>0</v>
      </c>
    </row>
    <row r="2493" spans="1:33" ht="15" customHeight="1">
      <c r="A2493" s="162" t="s">
        <v>1090</v>
      </c>
      <c r="B2493" s="162" t="s">
        <v>1090</v>
      </c>
      <c r="C2493" s="162" t="s">
        <v>26</v>
      </c>
      <c r="D2493" s="162"/>
      <c r="E2493" s="162"/>
      <c r="F2493" s="162" t="s">
        <v>16</v>
      </c>
      <c r="G2493" s="162" t="str">
        <f>CHOOSE(MONTH(H2493), "Janvier", "Fevrier", "Mars", "Avril", "Mai", "Juin", "Juillet", "Aout", "Septembre", "Octobre", "Novembre", "Decembre")</f>
        <v>Novembre</v>
      </c>
      <c r="H2493" s="153">
        <v>42677</v>
      </c>
      <c r="I2493" s="84" t="s">
        <v>1051</v>
      </c>
      <c r="J2493" s="162" t="s">
        <v>1052</v>
      </c>
      <c r="K2493" s="162" t="s">
        <v>1058</v>
      </c>
      <c r="L2493" s="72"/>
      <c r="M2493" s="80" t="str">
        <f>IFERROR(VLOOKUP(K2493,REFERENCES!R:S,2,FALSE),"")</f>
        <v>Nombre</v>
      </c>
      <c r="N2493" s="140">
        <v>600</v>
      </c>
      <c r="O2493" s="140"/>
      <c r="P2493" s="140"/>
      <c r="Q2493" s="140"/>
      <c r="R2493" s="79" t="s">
        <v>1875</v>
      </c>
      <c r="S2493" s="75">
        <v>300</v>
      </c>
      <c r="T2493" s="162" t="s">
        <v>1040</v>
      </c>
      <c r="U2493" s="162" t="s">
        <v>153</v>
      </c>
      <c r="V2493" s="162" t="s">
        <v>302</v>
      </c>
      <c r="W2493" s="164" t="s">
        <v>1384</v>
      </c>
      <c r="X2493" s="162"/>
      <c r="Y2493" s="167"/>
      <c r="Z2493" s="165"/>
      <c r="AA2493" s="162"/>
      <c r="AB2493" s="162" t="str">
        <f>UPPER(LEFT(A2493,3)&amp;YEAR(H2493)&amp;MONTH(H2493)&amp;DAY((H2493))&amp;LEFT(U2493,2)&amp;LEFT(V2493,2)&amp;LEFT(W2493,2))</f>
        <v>WOR2016113NIPE1È</v>
      </c>
      <c r="AC2493" s="162">
        <f>COUNTIF($AB$4:$AB$297,AB2493)</f>
        <v>0</v>
      </c>
      <c r="AD2493" s="162" t="str">
        <f>VLOOKUP(U2493,NIVEAUXADMIN!A:B,2,FALSE)</f>
        <v>HT10</v>
      </c>
      <c r="AE2493" s="162" t="str">
        <f>VLOOKUP(V2493,NIVEAUXADMIN!E:F,2,FALSE)</f>
        <v>HT101022</v>
      </c>
      <c r="AF2493" s="162" t="str">
        <f>VLOOKUP(W2493,NIVEAUXADMIN!I:J,2,FALSE)</f>
        <v>HT101022-01</v>
      </c>
      <c r="AG2493" s="162">
        <f>IF(SUMPRODUCT(($A$4:$A2493=A2493)*($V$4:$V2493=V2493))&gt;1,0,1)</f>
        <v>0</v>
      </c>
    </row>
    <row r="2494" spans="1:33" ht="15" customHeight="1">
      <c r="A2494" s="162" t="s">
        <v>1090</v>
      </c>
      <c r="B2494" s="162" t="s">
        <v>1090</v>
      </c>
      <c r="C2494" s="162" t="s">
        <v>26</v>
      </c>
      <c r="D2494" s="162"/>
      <c r="E2494" s="162"/>
      <c r="F2494" s="162" t="s">
        <v>16</v>
      </c>
      <c r="G2494" s="162" t="str">
        <f>CHOOSE(MONTH(H2494), "Janvier", "Fevrier", "Mars", "Avril", "Mai", "Juin", "Juillet", "Aout", "Septembre", "Octobre", "Novembre", "Decembre")</f>
        <v>Novembre</v>
      </c>
      <c r="H2494" s="153">
        <v>42678</v>
      </c>
      <c r="I2494" s="84" t="s">
        <v>1049</v>
      </c>
      <c r="J2494" s="162" t="s">
        <v>1053</v>
      </c>
      <c r="K2494" s="162" t="s">
        <v>1048</v>
      </c>
      <c r="L2494" s="72"/>
      <c r="M2494" s="80" t="str">
        <f>IFERROR(VLOOKUP(K2494,REFERENCES!R:S,2,FALSE),"")</f>
        <v>Nombre</v>
      </c>
      <c r="N2494" s="140">
        <v>300</v>
      </c>
      <c r="O2494" s="140"/>
      <c r="P2494" s="140"/>
      <c r="Q2494" s="140"/>
      <c r="R2494" s="79" t="s">
        <v>1875</v>
      </c>
      <c r="S2494" s="75">
        <v>300</v>
      </c>
      <c r="T2494" s="162"/>
      <c r="U2494" s="162" t="s">
        <v>153</v>
      </c>
      <c r="V2494" s="162" t="s">
        <v>299</v>
      </c>
      <c r="W2494" s="164" t="s">
        <v>1447</v>
      </c>
      <c r="X2494" s="162"/>
      <c r="Y2494" s="167"/>
      <c r="Z2494" s="165"/>
      <c r="AA2494" s="162"/>
      <c r="AB2494" s="162" t="str">
        <f>UPPER(LEFT(A2494,3)&amp;YEAR(H2494)&amp;MONTH(H2494)&amp;DAY((H2494))&amp;LEFT(U2494,2)&amp;LEFT(V2494,2)&amp;LEFT(W2494,2))</f>
        <v>WOR2016114NIPA2È</v>
      </c>
      <c r="AC2494" s="162">
        <f>COUNTIF($AB$4:$AB$297,AB2494)</f>
        <v>0</v>
      </c>
      <c r="AD2494" s="162" t="str">
        <f>VLOOKUP(U2494,NIVEAUXADMIN!A:B,2,FALSE)</f>
        <v>HT10</v>
      </c>
      <c r="AE2494" s="162" t="str">
        <f>VLOOKUP(V2494,NIVEAUXADMIN!E:F,2,FALSE)</f>
        <v>HT101014</v>
      </c>
      <c r="AF2494" s="162" t="str">
        <f>VLOOKUP(W2494,NIVEAUXADMIN!I:J,2,FALSE)</f>
        <v>HT101014-02</v>
      </c>
      <c r="AG2494" s="162">
        <f>IF(SUMPRODUCT(($A$4:$A2494=A2494)*($V$4:$V2494=V2494))&gt;1,0,1)</f>
        <v>0</v>
      </c>
    </row>
    <row r="2495" spans="1:33" ht="15" customHeight="1">
      <c r="A2495" s="162" t="s">
        <v>1090</v>
      </c>
      <c r="B2495" s="162" t="s">
        <v>1090</v>
      </c>
      <c r="C2495" s="162" t="s">
        <v>26</v>
      </c>
      <c r="D2495" s="162"/>
      <c r="E2495" s="162"/>
      <c r="F2495" s="162" t="s">
        <v>16</v>
      </c>
      <c r="G2495" s="162" t="str">
        <f>CHOOSE(MONTH(H2495), "Janvier", "Fevrier", "Mars", "Avril", "Mai", "Juin", "Juillet", "Aout", "Septembre", "Octobre", "Novembre", "Decembre")</f>
        <v>Novembre</v>
      </c>
      <c r="H2495" s="153">
        <v>42678</v>
      </c>
      <c r="I2495" s="84" t="s">
        <v>1051</v>
      </c>
      <c r="J2495" s="162" t="s">
        <v>1052</v>
      </c>
      <c r="K2495" s="162" t="s">
        <v>1054</v>
      </c>
      <c r="L2495" s="72"/>
      <c r="M2495" s="80" t="str">
        <f>IFERROR(VLOOKUP(K2495,REFERENCES!R:S,2,FALSE),"")</f>
        <v>Nombre</v>
      </c>
      <c r="N2495" s="140">
        <v>600</v>
      </c>
      <c r="O2495" s="140"/>
      <c r="P2495" s="140"/>
      <c r="Q2495" s="140"/>
      <c r="R2495" s="79" t="s">
        <v>1875</v>
      </c>
      <c r="S2495" s="75">
        <v>300</v>
      </c>
      <c r="T2495" s="162" t="s">
        <v>1040</v>
      </c>
      <c r="U2495" s="162" t="s">
        <v>153</v>
      </c>
      <c r="V2495" s="162" t="s">
        <v>299</v>
      </c>
      <c r="W2495" s="164" t="s">
        <v>1447</v>
      </c>
      <c r="X2495" s="162"/>
      <c r="Y2495" s="167"/>
      <c r="Z2495" s="165"/>
      <c r="AA2495" s="162"/>
      <c r="AB2495" s="162" t="str">
        <f>UPPER(LEFT(A2495,3)&amp;YEAR(H2495)&amp;MONTH(H2495)&amp;DAY((H2495))&amp;LEFT(U2495,2)&amp;LEFT(V2495,2)&amp;LEFT(W2495,2))</f>
        <v>WOR2016114NIPA2È</v>
      </c>
      <c r="AC2495" s="162">
        <f>COUNTIF($AB$4:$AB$297,AB2495)</f>
        <v>0</v>
      </c>
      <c r="AD2495" s="162" t="str">
        <f>VLOOKUP(U2495,NIVEAUXADMIN!A:B,2,FALSE)</f>
        <v>HT10</v>
      </c>
      <c r="AE2495" s="162" t="str">
        <f>VLOOKUP(V2495,NIVEAUXADMIN!E:F,2,FALSE)</f>
        <v>HT101014</v>
      </c>
      <c r="AF2495" s="162" t="str">
        <f>VLOOKUP(W2495,NIVEAUXADMIN!I:J,2,FALSE)</f>
        <v>HT101014-02</v>
      </c>
      <c r="AG2495" s="162">
        <f>IF(SUMPRODUCT(($A$4:$A2495=A2495)*($V$4:$V2495=V2495))&gt;1,0,1)</f>
        <v>0</v>
      </c>
    </row>
    <row r="2496" spans="1:33" ht="15" customHeight="1">
      <c r="A2496" s="162" t="s">
        <v>1090</v>
      </c>
      <c r="B2496" s="162" t="s">
        <v>1090</v>
      </c>
      <c r="C2496" s="162" t="s">
        <v>26</v>
      </c>
      <c r="D2496" s="162"/>
      <c r="E2496" s="162"/>
      <c r="F2496" s="162" t="s">
        <v>16</v>
      </c>
      <c r="G2496" s="162" t="str">
        <f>CHOOSE(MONTH(H2496), "Janvier", "Fevrier", "Mars", "Avril", "Mai", "Juin", "Juillet", "Aout", "Septembre", "Octobre", "Novembre", "Decembre")</f>
        <v>Novembre</v>
      </c>
      <c r="H2496" s="153">
        <v>42678</v>
      </c>
      <c r="I2496" s="84" t="s">
        <v>1051</v>
      </c>
      <c r="J2496" s="162" t="s">
        <v>1052</v>
      </c>
      <c r="K2496" s="162" t="s">
        <v>1062</v>
      </c>
      <c r="L2496" s="72"/>
      <c r="M2496" s="80" t="str">
        <f>IFERROR(VLOOKUP(K2496,REFERENCES!R:S,2,FALSE),"")</f>
        <v>Nombre</v>
      </c>
      <c r="N2496" s="140">
        <v>300</v>
      </c>
      <c r="O2496" s="140"/>
      <c r="P2496" s="140"/>
      <c r="Q2496" s="140"/>
      <c r="R2496" s="79" t="s">
        <v>1875</v>
      </c>
      <c r="S2496" s="75">
        <v>300</v>
      </c>
      <c r="T2496" s="162" t="s">
        <v>1040</v>
      </c>
      <c r="U2496" s="162" t="s">
        <v>153</v>
      </c>
      <c r="V2496" s="162" t="s">
        <v>299</v>
      </c>
      <c r="W2496" s="164" t="s">
        <v>1447</v>
      </c>
      <c r="X2496" s="162"/>
      <c r="Y2496" s="167"/>
      <c r="Z2496" s="165"/>
      <c r="AA2496" s="162"/>
      <c r="AB2496" s="162" t="str">
        <f>UPPER(LEFT(A2496,3)&amp;YEAR(H2496)&amp;MONTH(H2496)&amp;DAY((H2496))&amp;LEFT(U2496,2)&amp;LEFT(V2496,2)&amp;LEFT(W2496,2))</f>
        <v>WOR2016114NIPA2È</v>
      </c>
      <c r="AC2496" s="162">
        <f>COUNTIF($AB$4:$AB$297,AB2496)</f>
        <v>0</v>
      </c>
      <c r="AD2496" s="162" t="str">
        <f>VLOOKUP(U2496,NIVEAUXADMIN!A:B,2,FALSE)</f>
        <v>HT10</v>
      </c>
      <c r="AE2496" s="162" t="str">
        <f>VLOOKUP(V2496,NIVEAUXADMIN!E:F,2,FALSE)</f>
        <v>HT101014</v>
      </c>
      <c r="AF2496" s="162" t="str">
        <f>VLOOKUP(W2496,NIVEAUXADMIN!I:J,2,FALSE)</f>
        <v>HT101014-02</v>
      </c>
      <c r="AG2496" s="162">
        <f>IF(SUMPRODUCT(($A$4:$A2496=A2496)*($V$4:$V2496=V2496))&gt;1,0,1)</f>
        <v>0</v>
      </c>
    </row>
    <row r="2497" spans="1:33" ht="15" customHeight="1">
      <c r="A2497" s="162" t="s">
        <v>1090</v>
      </c>
      <c r="B2497" s="162" t="s">
        <v>1090</v>
      </c>
      <c r="C2497" s="162" t="s">
        <v>26</v>
      </c>
      <c r="D2497" s="162"/>
      <c r="E2497" s="162"/>
      <c r="F2497" s="162" t="s">
        <v>16</v>
      </c>
      <c r="G2497" s="162" t="str">
        <f>CHOOSE(MONTH(H2497), "Janvier", "Fevrier", "Mars", "Avril", "Mai", "Juin", "Juillet", "Aout", "Septembre", "Octobre", "Novembre", "Decembre")</f>
        <v>Novembre</v>
      </c>
      <c r="H2497" s="153">
        <v>42678</v>
      </c>
      <c r="I2497" s="84" t="s">
        <v>1051</v>
      </c>
      <c r="J2497" s="162" t="s">
        <v>1052</v>
      </c>
      <c r="K2497" s="162" t="s">
        <v>1058</v>
      </c>
      <c r="L2497" s="72"/>
      <c r="M2497" s="80" t="str">
        <f>IFERROR(VLOOKUP(K2497,REFERENCES!R:S,2,FALSE),"")</f>
        <v>Nombre</v>
      </c>
      <c r="N2497" s="140">
        <v>600</v>
      </c>
      <c r="O2497" s="140"/>
      <c r="P2497" s="140"/>
      <c r="Q2497" s="140"/>
      <c r="R2497" s="79" t="s">
        <v>1875</v>
      </c>
      <c r="S2497" s="75">
        <v>300</v>
      </c>
      <c r="T2497" s="162" t="s">
        <v>1040</v>
      </c>
      <c r="U2497" s="162" t="s">
        <v>153</v>
      </c>
      <c r="V2497" s="162" t="s">
        <v>299</v>
      </c>
      <c r="W2497" s="164" t="s">
        <v>1447</v>
      </c>
      <c r="X2497" s="162"/>
      <c r="Y2497" s="167"/>
      <c r="Z2497" s="165"/>
      <c r="AA2497" s="162"/>
      <c r="AB2497" s="162" t="str">
        <f>UPPER(LEFT(A2497,3)&amp;YEAR(H2497)&amp;MONTH(H2497)&amp;DAY((H2497))&amp;LEFT(U2497,2)&amp;LEFT(V2497,2)&amp;LEFT(W2497,2))</f>
        <v>WOR2016114NIPA2È</v>
      </c>
      <c r="AC2497" s="162">
        <f>COUNTIF($AB$4:$AB$297,AB2497)</f>
        <v>0</v>
      </c>
      <c r="AD2497" s="162" t="str">
        <f>VLOOKUP(U2497,NIVEAUXADMIN!A:B,2,FALSE)</f>
        <v>HT10</v>
      </c>
      <c r="AE2497" s="162" t="str">
        <f>VLOOKUP(V2497,NIVEAUXADMIN!E:F,2,FALSE)</f>
        <v>HT101014</v>
      </c>
      <c r="AF2497" s="162" t="str">
        <f>VLOOKUP(W2497,NIVEAUXADMIN!I:J,2,FALSE)</f>
        <v>HT101014-02</v>
      </c>
      <c r="AG2497" s="162">
        <f>IF(SUMPRODUCT(($A$4:$A2497=A2497)*($V$4:$V2497=V2497))&gt;1,0,1)</f>
        <v>0</v>
      </c>
    </row>
    <row r="2498" spans="1:33" ht="15" customHeight="1">
      <c r="A2498" s="162" t="s">
        <v>1090</v>
      </c>
      <c r="B2498" s="162" t="s">
        <v>1090</v>
      </c>
      <c r="C2498" s="162" t="s">
        <v>26</v>
      </c>
      <c r="D2498" s="162"/>
      <c r="E2498" s="162"/>
      <c r="F2498" s="162" t="s">
        <v>16</v>
      </c>
      <c r="G2498" s="162" t="str">
        <f>CHOOSE(MONTH(H2498), "Janvier", "Fevrier", "Mars", "Avril", "Mai", "Juin", "Juillet", "Aout", "Septembre", "Octobre", "Novembre", "Decembre")</f>
        <v>Novembre</v>
      </c>
      <c r="H2498" s="153">
        <v>42679</v>
      </c>
      <c r="I2498" s="84" t="s">
        <v>1049</v>
      </c>
      <c r="J2498" s="162" t="s">
        <v>1053</v>
      </c>
      <c r="K2498" s="162" t="s">
        <v>1048</v>
      </c>
      <c r="L2498" s="72"/>
      <c r="M2498" s="80" t="str">
        <f>IFERROR(VLOOKUP(K2498,REFERENCES!R:S,2,FALSE),"")</f>
        <v>Nombre</v>
      </c>
      <c r="N2498" s="140">
        <v>200</v>
      </c>
      <c r="O2498" s="140"/>
      <c r="P2498" s="140"/>
      <c r="Q2498" s="140"/>
      <c r="R2498" s="79" t="s">
        <v>1875</v>
      </c>
      <c r="S2498" s="75">
        <v>200</v>
      </c>
      <c r="T2498" s="162"/>
      <c r="U2498" s="162" t="s">
        <v>153</v>
      </c>
      <c r="V2498" s="162" t="s">
        <v>305</v>
      </c>
      <c r="W2498" s="164" t="s">
        <v>1626</v>
      </c>
      <c r="X2498" s="162"/>
      <c r="Y2498" s="167"/>
      <c r="Z2498" s="165"/>
      <c r="AA2498" s="162"/>
      <c r="AB2498" s="162" t="str">
        <f>UPPER(LEFT(A2498,3)&amp;YEAR(H2498)&amp;MONTH(H2498)&amp;DAY((H2498))&amp;LEFT(U2498,2)&amp;LEFT(V2498,2)&amp;LEFT(W2498,2))</f>
        <v>WOR2016115NIPE4È</v>
      </c>
      <c r="AC2498" s="162">
        <f>COUNTIF($AB$4:$AB$297,AB2498)</f>
        <v>0</v>
      </c>
      <c r="AD2498" s="162" t="str">
        <f>VLOOKUP(U2498,NIVEAUXADMIN!A:B,2,FALSE)</f>
        <v>HT10</v>
      </c>
      <c r="AE2498" s="162" t="str">
        <f>VLOOKUP(V2498,NIVEAUXADMIN!E:F,2,FALSE)</f>
        <v>HT101012</v>
      </c>
      <c r="AF2498" s="162" t="str">
        <f>VLOOKUP(W2498,NIVEAUXADMIN!I:J,2,FALSE)</f>
        <v>HT101012-04</v>
      </c>
      <c r="AG2498" s="162">
        <f>IF(SUMPRODUCT(($A$4:$A2498=A2498)*($V$4:$V2498=V2498))&gt;1,0,1)</f>
        <v>0</v>
      </c>
    </row>
    <row r="2499" spans="1:33" ht="15" customHeight="1">
      <c r="A2499" s="162" t="s">
        <v>1090</v>
      </c>
      <c r="B2499" s="162" t="s">
        <v>1090</v>
      </c>
      <c r="C2499" s="162" t="s">
        <v>26</v>
      </c>
      <c r="D2499" s="162"/>
      <c r="E2499" s="162"/>
      <c r="F2499" s="162" t="s">
        <v>16</v>
      </c>
      <c r="G2499" s="162" t="str">
        <f>CHOOSE(MONTH(H2499), "Janvier", "Fevrier", "Mars", "Avril", "Mai", "Juin", "Juillet", "Aout", "Septembre", "Octobre", "Novembre", "Decembre")</f>
        <v>Novembre</v>
      </c>
      <c r="H2499" s="153">
        <v>42679</v>
      </c>
      <c r="I2499" s="84" t="s">
        <v>1051</v>
      </c>
      <c r="J2499" s="162" t="s">
        <v>1052</v>
      </c>
      <c r="K2499" s="162" t="s">
        <v>1054</v>
      </c>
      <c r="L2499" s="72"/>
      <c r="M2499" s="80" t="str">
        <f>IFERROR(VLOOKUP(K2499,REFERENCES!R:S,2,FALSE),"")</f>
        <v>Nombre</v>
      </c>
      <c r="N2499" s="140">
        <v>400</v>
      </c>
      <c r="O2499" s="140"/>
      <c r="P2499" s="140"/>
      <c r="Q2499" s="140"/>
      <c r="R2499" s="79" t="s">
        <v>1875</v>
      </c>
      <c r="S2499" s="75">
        <v>200</v>
      </c>
      <c r="T2499" s="162" t="s">
        <v>1040</v>
      </c>
      <c r="U2499" s="162" t="s">
        <v>153</v>
      </c>
      <c r="V2499" s="162" t="s">
        <v>305</v>
      </c>
      <c r="W2499" s="164" t="s">
        <v>1626</v>
      </c>
      <c r="X2499" s="162"/>
      <c r="Y2499" s="167"/>
      <c r="Z2499" s="165"/>
      <c r="AA2499" s="162"/>
      <c r="AB2499" s="162" t="str">
        <f>UPPER(LEFT(A2499,3)&amp;YEAR(H2499)&amp;MONTH(H2499)&amp;DAY((H2499))&amp;LEFT(U2499,2)&amp;LEFT(V2499,2)&amp;LEFT(W2499,2))</f>
        <v>WOR2016115NIPE4È</v>
      </c>
      <c r="AC2499" s="162">
        <f>COUNTIF($AB$4:$AB$297,AB2499)</f>
        <v>0</v>
      </c>
      <c r="AD2499" s="162" t="str">
        <f>VLOOKUP(U2499,NIVEAUXADMIN!A:B,2,FALSE)</f>
        <v>HT10</v>
      </c>
      <c r="AE2499" s="162" t="str">
        <f>VLOOKUP(V2499,NIVEAUXADMIN!E:F,2,FALSE)</f>
        <v>HT101012</v>
      </c>
      <c r="AF2499" s="162" t="str">
        <f>VLOOKUP(W2499,NIVEAUXADMIN!I:J,2,FALSE)</f>
        <v>HT101012-04</v>
      </c>
      <c r="AG2499" s="162">
        <f>IF(SUMPRODUCT(($A$4:$A2499=A2499)*($V$4:$V2499=V2499))&gt;1,0,1)</f>
        <v>0</v>
      </c>
    </row>
    <row r="2500" spans="1:33" ht="15" customHeight="1">
      <c r="A2500" s="162" t="s">
        <v>1090</v>
      </c>
      <c r="B2500" s="162" t="s">
        <v>1090</v>
      </c>
      <c r="C2500" s="162" t="s">
        <v>26</v>
      </c>
      <c r="D2500" s="162"/>
      <c r="E2500" s="162"/>
      <c r="F2500" s="162" t="s">
        <v>16</v>
      </c>
      <c r="G2500" s="162" t="str">
        <f>CHOOSE(MONTH(H2500), "Janvier", "Fevrier", "Mars", "Avril", "Mai", "Juin", "Juillet", "Aout", "Septembre", "Octobre", "Novembre", "Decembre")</f>
        <v>Novembre</v>
      </c>
      <c r="H2500" s="153">
        <v>42679</v>
      </c>
      <c r="I2500" s="84" t="s">
        <v>1051</v>
      </c>
      <c r="J2500" s="162" t="s">
        <v>1052</v>
      </c>
      <c r="K2500" s="162" t="s">
        <v>1062</v>
      </c>
      <c r="L2500" s="72"/>
      <c r="M2500" s="80" t="str">
        <f>IFERROR(VLOOKUP(K2500,REFERENCES!R:S,2,FALSE),"")</f>
        <v>Nombre</v>
      </c>
      <c r="N2500" s="140">
        <v>200</v>
      </c>
      <c r="O2500" s="140"/>
      <c r="P2500" s="140"/>
      <c r="Q2500" s="140"/>
      <c r="R2500" s="79" t="s">
        <v>1875</v>
      </c>
      <c r="S2500" s="75">
        <v>200</v>
      </c>
      <c r="T2500" s="162" t="s">
        <v>1040</v>
      </c>
      <c r="U2500" s="162" t="s">
        <v>153</v>
      </c>
      <c r="V2500" s="162" t="s">
        <v>305</v>
      </c>
      <c r="W2500" s="164" t="s">
        <v>1626</v>
      </c>
      <c r="X2500" s="162"/>
      <c r="Y2500" s="167"/>
      <c r="Z2500" s="165"/>
      <c r="AA2500" s="162"/>
      <c r="AB2500" s="162" t="str">
        <f>UPPER(LEFT(A2500,3)&amp;YEAR(H2500)&amp;MONTH(H2500)&amp;DAY((H2500))&amp;LEFT(U2500,2)&amp;LEFT(V2500,2)&amp;LEFT(W2500,2))</f>
        <v>WOR2016115NIPE4È</v>
      </c>
      <c r="AC2500" s="162">
        <f>COUNTIF($AB$4:$AB$297,AB2500)</f>
        <v>0</v>
      </c>
      <c r="AD2500" s="162" t="str">
        <f>VLOOKUP(U2500,NIVEAUXADMIN!A:B,2,FALSE)</f>
        <v>HT10</v>
      </c>
      <c r="AE2500" s="162" t="str">
        <f>VLOOKUP(V2500,NIVEAUXADMIN!E:F,2,FALSE)</f>
        <v>HT101012</v>
      </c>
      <c r="AF2500" s="162" t="str">
        <f>VLOOKUP(W2500,NIVEAUXADMIN!I:J,2,FALSE)</f>
        <v>HT101012-04</v>
      </c>
      <c r="AG2500" s="162">
        <f>IF(SUMPRODUCT(($A$4:$A2500=A2500)*($V$4:$V2500=V2500))&gt;1,0,1)</f>
        <v>0</v>
      </c>
    </row>
    <row r="2501" spans="1:33" ht="15" customHeight="1">
      <c r="A2501" s="162" t="s">
        <v>1090</v>
      </c>
      <c r="B2501" s="162" t="s">
        <v>1090</v>
      </c>
      <c r="C2501" s="162" t="s">
        <v>26</v>
      </c>
      <c r="D2501" s="162"/>
      <c r="E2501" s="162"/>
      <c r="F2501" s="162" t="s">
        <v>16</v>
      </c>
      <c r="G2501" s="162" t="str">
        <f>CHOOSE(MONTH(H2501), "Janvier", "Fevrier", "Mars", "Avril", "Mai", "Juin", "Juillet", "Aout", "Septembre", "Octobre", "Novembre", "Decembre")</f>
        <v>Novembre</v>
      </c>
      <c r="H2501" s="153">
        <v>42679</v>
      </c>
      <c r="I2501" s="84" t="s">
        <v>1051</v>
      </c>
      <c r="J2501" s="162" t="s">
        <v>1052</v>
      </c>
      <c r="K2501" s="162" t="s">
        <v>1058</v>
      </c>
      <c r="L2501" s="72"/>
      <c r="M2501" s="80" t="str">
        <f>IFERROR(VLOOKUP(K2501,REFERENCES!R:S,2,FALSE),"")</f>
        <v>Nombre</v>
      </c>
      <c r="N2501" s="140">
        <v>400</v>
      </c>
      <c r="O2501" s="140"/>
      <c r="P2501" s="140"/>
      <c r="Q2501" s="140"/>
      <c r="R2501" s="79" t="s">
        <v>1875</v>
      </c>
      <c r="S2501" s="75">
        <v>200</v>
      </c>
      <c r="T2501" s="162" t="s">
        <v>1040</v>
      </c>
      <c r="U2501" s="162" t="s">
        <v>153</v>
      </c>
      <c r="V2501" s="162" t="s">
        <v>305</v>
      </c>
      <c r="W2501" s="164" t="s">
        <v>1626</v>
      </c>
      <c r="X2501" s="162"/>
      <c r="Y2501" s="167"/>
      <c r="Z2501" s="165"/>
      <c r="AA2501" s="162"/>
      <c r="AB2501" s="162" t="str">
        <f>UPPER(LEFT(A2501,3)&amp;YEAR(H2501)&amp;MONTH(H2501)&amp;DAY((H2501))&amp;LEFT(U2501,2)&amp;LEFT(V2501,2)&amp;LEFT(W2501,2))</f>
        <v>WOR2016115NIPE4È</v>
      </c>
      <c r="AC2501" s="162">
        <f>COUNTIF($AB$4:$AB$297,AB2501)</f>
        <v>0</v>
      </c>
      <c r="AD2501" s="162" t="str">
        <f>VLOOKUP(U2501,NIVEAUXADMIN!A:B,2,FALSE)</f>
        <v>HT10</v>
      </c>
      <c r="AE2501" s="162" t="str">
        <f>VLOOKUP(V2501,NIVEAUXADMIN!E:F,2,FALSE)</f>
        <v>HT101012</v>
      </c>
      <c r="AF2501" s="162" t="str">
        <f>VLOOKUP(W2501,NIVEAUXADMIN!I:J,2,FALSE)</f>
        <v>HT101012-04</v>
      </c>
      <c r="AG2501" s="162">
        <f>IF(SUMPRODUCT(($A$4:$A2501=A2501)*($V$4:$V2501=V2501))&gt;1,0,1)</f>
        <v>0</v>
      </c>
    </row>
    <row r="2502" spans="1:33" ht="15" customHeight="1">
      <c r="A2502" s="162" t="s">
        <v>1090</v>
      </c>
      <c r="B2502" s="162" t="s">
        <v>1090</v>
      </c>
      <c r="C2502" s="162" t="s">
        <v>26</v>
      </c>
      <c r="D2502" s="162"/>
      <c r="E2502" s="162"/>
      <c r="F2502" s="162" t="s">
        <v>16</v>
      </c>
      <c r="G2502" s="162" t="str">
        <f>CHOOSE(MONTH(H2502), "Janvier", "Fevrier", "Mars", "Avril", "Mai", "Juin", "Juillet", "Aout", "Septembre", "Octobre", "Novembre", "Decembre")</f>
        <v>Novembre</v>
      </c>
      <c r="H2502" s="153">
        <v>42679</v>
      </c>
      <c r="I2502" s="84" t="s">
        <v>1051</v>
      </c>
      <c r="J2502" s="162" t="s">
        <v>1052</v>
      </c>
      <c r="K2502" s="162" t="s">
        <v>1061</v>
      </c>
      <c r="L2502" s="72"/>
      <c r="M2502" s="80" t="str">
        <f>IFERROR(VLOOKUP(K2502,REFERENCES!R:S,2,FALSE),"")</f>
        <v>Nombre</v>
      </c>
      <c r="N2502" s="140">
        <v>200</v>
      </c>
      <c r="O2502" s="140"/>
      <c r="P2502" s="140"/>
      <c r="Q2502" s="140"/>
      <c r="R2502" s="79"/>
      <c r="S2502" s="75">
        <v>200</v>
      </c>
      <c r="T2502" s="162" t="s">
        <v>1040</v>
      </c>
      <c r="U2502" s="162" t="s">
        <v>153</v>
      </c>
      <c r="V2502" s="162" t="s">
        <v>305</v>
      </c>
      <c r="W2502" s="164" t="s">
        <v>1626</v>
      </c>
      <c r="X2502" s="162"/>
      <c r="Y2502" s="167"/>
      <c r="Z2502" s="165"/>
      <c r="AA2502" s="162"/>
      <c r="AB2502" s="162" t="str">
        <f>UPPER(LEFT(A2502,3)&amp;YEAR(H2502)&amp;MONTH(H2502)&amp;DAY((H2502))&amp;LEFT(U2502,2)&amp;LEFT(V2502,2)&amp;LEFT(W2502,2))</f>
        <v>WOR2016115NIPE4È</v>
      </c>
      <c r="AC2502" s="162">
        <f>COUNTIF($AB$4:$AB$297,AB2502)</f>
        <v>0</v>
      </c>
      <c r="AD2502" s="162" t="str">
        <f>VLOOKUP(U2502,NIVEAUXADMIN!A:B,2,FALSE)</f>
        <v>HT10</v>
      </c>
      <c r="AE2502" s="162" t="str">
        <f>VLOOKUP(V2502,NIVEAUXADMIN!E:F,2,FALSE)</f>
        <v>HT101012</v>
      </c>
      <c r="AF2502" s="162" t="str">
        <f>VLOOKUP(W2502,NIVEAUXADMIN!I:J,2,FALSE)</f>
        <v>HT101012-04</v>
      </c>
      <c r="AG2502" s="162">
        <f>IF(SUMPRODUCT(($A$4:$A2502=A2502)*($V$4:$V2502=V2502))&gt;1,0,1)</f>
        <v>0</v>
      </c>
    </row>
    <row r="2503" spans="1:33" ht="15" customHeight="1">
      <c r="A2503" s="162" t="s">
        <v>1090</v>
      </c>
      <c r="B2503" s="162" t="s">
        <v>1090</v>
      </c>
      <c r="C2503" s="162" t="s">
        <v>26</v>
      </c>
      <c r="D2503" s="162"/>
      <c r="E2503" s="162"/>
      <c r="F2503" s="162" t="s">
        <v>16</v>
      </c>
      <c r="G2503" s="162" t="str">
        <f>CHOOSE(MONTH(H2503), "Janvier", "Fevrier", "Mars", "Avril", "Mai", "Juin", "Juillet", "Aout", "Septembre", "Octobre", "Novembre", "Decembre")</f>
        <v>Novembre</v>
      </c>
      <c r="H2503" s="153">
        <v>42682</v>
      </c>
      <c r="I2503" s="84" t="s">
        <v>1049</v>
      </c>
      <c r="J2503" s="162" t="s">
        <v>1053</v>
      </c>
      <c r="K2503" s="162" t="s">
        <v>1048</v>
      </c>
      <c r="L2503" s="72"/>
      <c r="M2503" s="80" t="str">
        <f>IFERROR(VLOOKUP(K2503,REFERENCES!R:S,2,FALSE),"")</f>
        <v>Nombre</v>
      </c>
      <c r="N2503" s="140">
        <v>290</v>
      </c>
      <c r="O2503" s="140"/>
      <c r="P2503" s="140"/>
      <c r="Q2503" s="140"/>
      <c r="R2503" s="79" t="s">
        <v>1875</v>
      </c>
      <c r="S2503" s="75">
        <v>290</v>
      </c>
      <c r="T2503" s="162"/>
      <c r="U2503" s="162" t="s">
        <v>153</v>
      </c>
      <c r="V2503" s="162" t="s">
        <v>296</v>
      </c>
      <c r="W2503" s="164" t="s">
        <v>1660</v>
      </c>
      <c r="X2503" s="162"/>
      <c r="Y2503" s="167"/>
      <c r="Z2503" s="165"/>
      <c r="AA2503" s="162"/>
      <c r="AB2503" s="162" t="str">
        <f>UPPER(LEFT(A2503,3)&amp;YEAR(H2503)&amp;MONTH(H2503)&amp;DAY((H2503))&amp;LEFT(U2503,2)&amp;LEFT(V2503,2)&amp;LEFT(W2503,2))</f>
        <v>WOR2016118NIMI4È</v>
      </c>
      <c r="AC2503" s="162">
        <f>COUNTIF($AB$4:$AB$297,AB2503)</f>
        <v>0</v>
      </c>
      <c r="AD2503" s="162" t="str">
        <f>VLOOKUP(U2503,NIVEAUXADMIN!A:B,2,FALSE)</f>
        <v>HT10</v>
      </c>
      <c r="AE2503" s="162" t="str">
        <f>VLOOKUP(V2503,NIVEAUXADMIN!E:F,2,FALSE)</f>
        <v>HT101011</v>
      </c>
      <c r="AF2503" s="162" t="str">
        <f>VLOOKUP(W2503,NIVEAUXADMIN!I:J,2,FALSE)</f>
        <v>HT101013-03</v>
      </c>
      <c r="AG2503" s="162">
        <f>IF(SUMPRODUCT(($A$4:$A2503=A2503)*($V$4:$V2503=V2503))&gt;1,0,1)</f>
        <v>0</v>
      </c>
    </row>
    <row r="2504" spans="1:33" ht="15" customHeight="1">
      <c r="A2504" s="162" t="s">
        <v>1090</v>
      </c>
      <c r="B2504" s="162" t="s">
        <v>1090</v>
      </c>
      <c r="C2504" s="162" t="s">
        <v>26</v>
      </c>
      <c r="D2504" s="162"/>
      <c r="E2504" s="162"/>
      <c r="F2504" s="162" t="s">
        <v>16</v>
      </c>
      <c r="G2504" s="162" t="str">
        <f>CHOOSE(MONTH(H2504), "Janvier", "Fevrier", "Mars", "Avril", "Mai", "Juin", "Juillet", "Aout", "Septembre", "Octobre", "Novembre", "Decembre")</f>
        <v>Novembre</v>
      </c>
      <c r="H2504" s="153">
        <v>42682</v>
      </c>
      <c r="I2504" s="84" t="s">
        <v>1051</v>
      </c>
      <c r="J2504" s="162" t="s">
        <v>1052</v>
      </c>
      <c r="K2504" s="162" t="s">
        <v>1054</v>
      </c>
      <c r="L2504" s="72"/>
      <c r="M2504" s="80" t="str">
        <f>IFERROR(VLOOKUP(K2504,REFERENCES!R:S,2,FALSE),"")</f>
        <v>Nombre</v>
      </c>
      <c r="N2504" s="140">
        <v>580</v>
      </c>
      <c r="O2504" s="140"/>
      <c r="P2504" s="140"/>
      <c r="Q2504" s="140"/>
      <c r="R2504" s="79" t="s">
        <v>1875</v>
      </c>
      <c r="S2504" s="75">
        <v>290</v>
      </c>
      <c r="T2504" s="162" t="s">
        <v>1040</v>
      </c>
      <c r="U2504" s="162" t="s">
        <v>153</v>
      </c>
      <c r="V2504" s="162" t="s">
        <v>296</v>
      </c>
      <c r="W2504" s="164" t="s">
        <v>1660</v>
      </c>
      <c r="X2504" s="162"/>
      <c r="Y2504" s="167"/>
      <c r="Z2504" s="165"/>
      <c r="AA2504" s="162"/>
      <c r="AB2504" s="162" t="str">
        <f>UPPER(LEFT(A2504,3)&amp;YEAR(H2504)&amp;MONTH(H2504)&amp;DAY((H2504))&amp;LEFT(U2504,2)&amp;LEFT(V2504,2)&amp;LEFT(W2504,2))</f>
        <v>WOR2016118NIMI4È</v>
      </c>
      <c r="AC2504" s="162">
        <f>COUNTIF($AB$4:$AB$297,AB2504)</f>
        <v>0</v>
      </c>
      <c r="AD2504" s="162" t="str">
        <f>VLOOKUP(U2504,NIVEAUXADMIN!A:B,2,FALSE)</f>
        <v>HT10</v>
      </c>
      <c r="AE2504" s="162" t="str">
        <f>VLOOKUP(V2504,NIVEAUXADMIN!E:F,2,FALSE)</f>
        <v>HT101011</v>
      </c>
      <c r="AF2504" s="162" t="str">
        <f>VLOOKUP(W2504,NIVEAUXADMIN!I:J,2,FALSE)</f>
        <v>HT101013-03</v>
      </c>
      <c r="AG2504" s="162">
        <f>IF(SUMPRODUCT(($A$4:$A2504=A2504)*($V$4:$V2504=V2504))&gt;1,0,1)</f>
        <v>0</v>
      </c>
    </row>
    <row r="2505" spans="1:33" ht="15" customHeight="1">
      <c r="A2505" s="162" t="s">
        <v>1090</v>
      </c>
      <c r="B2505" s="162" t="s">
        <v>1090</v>
      </c>
      <c r="C2505" s="162" t="s">
        <v>26</v>
      </c>
      <c r="D2505" s="162"/>
      <c r="E2505" s="162"/>
      <c r="F2505" s="162" t="s">
        <v>16</v>
      </c>
      <c r="G2505" s="162" t="str">
        <f>CHOOSE(MONTH(H2505), "Janvier", "Fevrier", "Mars", "Avril", "Mai", "Juin", "Juillet", "Aout", "Septembre", "Octobre", "Novembre", "Decembre")</f>
        <v>Novembre</v>
      </c>
      <c r="H2505" s="153">
        <v>42682</v>
      </c>
      <c r="I2505" s="84" t="s">
        <v>1051</v>
      </c>
      <c r="J2505" s="162" t="s">
        <v>1052</v>
      </c>
      <c r="K2505" s="162" t="s">
        <v>1062</v>
      </c>
      <c r="L2505" s="72"/>
      <c r="M2505" s="80" t="str">
        <f>IFERROR(VLOOKUP(K2505,REFERENCES!R:S,2,FALSE),"")</f>
        <v>Nombre</v>
      </c>
      <c r="N2505" s="140">
        <v>290</v>
      </c>
      <c r="O2505" s="140"/>
      <c r="P2505" s="140"/>
      <c r="Q2505" s="140"/>
      <c r="R2505" s="79" t="s">
        <v>1875</v>
      </c>
      <c r="S2505" s="75">
        <v>290</v>
      </c>
      <c r="T2505" s="162" t="s">
        <v>1040</v>
      </c>
      <c r="U2505" s="162" t="s">
        <v>153</v>
      </c>
      <c r="V2505" s="162" t="s">
        <v>296</v>
      </c>
      <c r="W2505" s="164" t="s">
        <v>1660</v>
      </c>
      <c r="X2505" s="162"/>
      <c r="Y2505" s="167"/>
      <c r="Z2505" s="165"/>
      <c r="AA2505" s="162"/>
      <c r="AB2505" s="162" t="str">
        <f>UPPER(LEFT(A2505,3)&amp;YEAR(H2505)&amp;MONTH(H2505)&amp;DAY((H2505))&amp;LEFT(U2505,2)&amp;LEFT(V2505,2)&amp;LEFT(W2505,2))</f>
        <v>WOR2016118NIMI4È</v>
      </c>
      <c r="AC2505" s="162">
        <f>COUNTIF($AB$4:$AB$297,AB2505)</f>
        <v>0</v>
      </c>
      <c r="AD2505" s="162" t="str">
        <f>VLOOKUP(U2505,NIVEAUXADMIN!A:B,2,FALSE)</f>
        <v>HT10</v>
      </c>
      <c r="AE2505" s="162" t="str">
        <f>VLOOKUP(V2505,NIVEAUXADMIN!E:F,2,FALSE)</f>
        <v>HT101011</v>
      </c>
      <c r="AF2505" s="162" t="str">
        <f>VLOOKUP(W2505,NIVEAUXADMIN!I:J,2,FALSE)</f>
        <v>HT101013-03</v>
      </c>
      <c r="AG2505" s="162">
        <f>IF(SUMPRODUCT(($A$4:$A2505=A2505)*($V$4:$V2505=V2505))&gt;1,0,1)</f>
        <v>0</v>
      </c>
    </row>
    <row r="2506" spans="1:33" ht="15" customHeight="1">
      <c r="A2506" s="162" t="s">
        <v>1090</v>
      </c>
      <c r="B2506" s="162" t="s">
        <v>1090</v>
      </c>
      <c r="C2506" s="162" t="s">
        <v>26</v>
      </c>
      <c r="D2506" s="162"/>
      <c r="E2506" s="162"/>
      <c r="F2506" s="162" t="s">
        <v>16</v>
      </c>
      <c r="G2506" s="162" t="str">
        <f>CHOOSE(MONTH(H2506), "Janvier", "Fevrier", "Mars", "Avril", "Mai", "Juin", "Juillet", "Aout", "Septembre", "Octobre", "Novembre", "Decembre")</f>
        <v>Novembre</v>
      </c>
      <c r="H2506" s="153">
        <v>42682</v>
      </c>
      <c r="I2506" s="84" t="s">
        <v>1051</v>
      </c>
      <c r="J2506" s="162" t="s">
        <v>1052</v>
      </c>
      <c r="K2506" s="162" t="s">
        <v>1058</v>
      </c>
      <c r="L2506" s="72"/>
      <c r="M2506" s="80" t="str">
        <f>IFERROR(VLOOKUP(K2506,REFERENCES!R:S,2,FALSE),"")</f>
        <v>Nombre</v>
      </c>
      <c r="N2506" s="140">
        <v>580</v>
      </c>
      <c r="O2506" s="140"/>
      <c r="P2506" s="140"/>
      <c r="Q2506" s="140"/>
      <c r="R2506" s="79" t="s">
        <v>1875</v>
      </c>
      <c r="S2506" s="75">
        <v>290</v>
      </c>
      <c r="T2506" s="162" t="s">
        <v>1040</v>
      </c>
      <c r="U2506" s="162" t="s">
        <v>153</v>
      </c>
      <c r="V2506" s="162" t="s">
        <v>296</v>
      </c>
      <c r="W2506" s="164" t="s">
        <v>1660</v>
      </c>
      <c r="X2506" s="162"/>
      <c r="Y2506" s="167"/>
      <c r="Z2506" s="165"/>
      <c r="AA2506" s="162"/>
      <c r="AB2506" s="162" t="str">
        <f>UPPER(LEFT(A2506,3)&amp;YEAR(H2506)&amp;MONTH(H2506)&amp;DAY((H2506))&amp;LEFT(U2506,2)&amp;LEFT(V2506,2)&amp;LEFT(W2506,2))</f>
        <v>WOR2016118NIMI4È</v>
      </c>
      <c r="AC2506" s="162">
        <f>COUNTIF($AB$4:$AB$297,AB2506)</f>
        <v>0</v>
      </c>
      <c r="AD2506" s="162" t="str">
        <f>VLOOKUP(U2506,NIVEAUXADMIN!A:B,2,FALSE)</f>
        <v>HT10</v>
      </c>
      <c r="AE2506" s="162" t="str">
        <f>VLOOKUP(V2506,NIVEAUXADMIN!E:F,2,FALSE)</f>
        <v>HT101011</v>
      </c>
      <c r="AF2506" s="162" t="str">
        <f>VLOOKUP(W2506,NIVEAUXADMIN!I:J,2,FALSE)</f>
        <v>HT101013-03</v>
      </c>
      <c r="AG2506" s="162">
        <f>IF(SUMPRODUCT(($A$4:$A2506=A2506)*($V$4:$V2506=V2506))&gt;1,0,1)</f>
        <v>0</v>
      </c>
    </row>
    <row r="2507" spans="1:33" ht="15" customHeight="1">
      <c r="A2507" s="162" t="s">
        <v>1090</v>
      </c>
      <c r="B2507" s="162" t="s">
        <v>1090</v>
      </c>
      <c r="C2507" s="162" t="s">
        <v>26</v>
      </c>
      <c r="D2507" s="162"/>
      <c r="E2507" s="162"/>
      <c r="F2507" s="162" t="s">
        <v>16</v>
      </c>
      <c r="G2507" s="162" t="str">
        <f>CHOOSE(MONTH(H2507), "Janvier", "Fevrier", "Mars", "Avril", "Mai", "Juin", "Juillet", "Aout", "Septembre", "Octobre", "Novembre", "Decembre")</f>
        <v>Novembre</v>
      </c>
      <c r="H2507" s="153">
        <v>42684</v>
      </c>
      <c r="I2507" s="84" t="s">
        <v>1049</v>
      </c>
      <c r="J2507" s="162" t="s">
        <v>1053</v>
      </c>
      <c r="K2507" s="162" t="s">
        <v>1048</v>
      </c>
      <c r="L2507" s="72"/>
      <c r="M2507" s="80" t="str">
        <f>IFERROR(VLOOKUP(K2507,REFERENCES!R:S,2,FALSE),"")</f>
        <v>Nombre</v>
      </c>
      <c r="N2507" s="140">
        <v>300</v>
      </c>
      <c r="O2507" s="140"/>
      <c r="P2507" s="140"/>
      <c r="Q2507" s="140"/>
      <c r="R2507" s="79" t="s">
        <v>1875</v>
      </c>
      <c r="S2507" s="75">
        <v>300</v>
      </c>
      <c r="T2507" s="162"/>
      <c r="U2507" s="162" t="s">
        <v>153</v>
      </c>
      <c r="V2507" s="162" t="s">
        <v>305</v>
      </c>
      <c r="W2507" s="164" t="s">
        <v>1452</v>
      </c>
      <c r="X2507" s="162"/>
      <c r="Y2507" s="167"/>
      <c r="Z2507" s="165"/>
      <c r="AA2507" s="162"/>
      <c r="AB2507" s="162" t="str">
        <f>UPPER(LEFT(A2507,3)&amp;YEAR(H2507)&amp;MONTH(H2507)&amp;DAY((H2507))&amp;LEFT(U2507,2)&amp;LEFT(V2507,2)&amp;LEFT(W2507,2))</f>
        <v>WOR20161110NIPE2È</v>
      </c>
      <c r="AC2507" s="162">
        <f>COUNTIF($AB$4:$AB$297,AB2507)</f>
        <v>0</v>
      </c>
      <c r="AD2507" s="162" t="str">
        <f>VLOOKUP(U2507,NIVEAUXADMIN!A:B,2,FALSE)</f>
        <v>HT10</v>
      </c>
      <c r="AE2507" s="162" t="str">
        <f>VLOOKUP(V2507,NIVEAUXADMIN!E:F,2,FALSE)</f>
        <v>HT101012</v>
      </c>
      <c r="AF2507" s="162" t="str">
        <f>VLOOKUP(W2507,NIVEAUXADMIN!I:J,2,FALSE)</f>
        <v>HT101012-02</v>
      </c>
      <c r="AG2507" s="162">
        <f>IF(SUMPRODUCT(($A$4:$A2507=A2507)*($V$4:$V2507=V2507))&gt;1,0,1)</f>
        <v>0</v>
      </c>
    </row>
    <row r="2508" spans="1:33" ht="15" customHeight="1">
      <c r="A2508" s="162" t="s">
        <v>1090</v>
      </c>
      <c r="B2508" s="162" t="s">
        <v>1090</v>
      </c>
      <c r="C2508" s="162" t="s">
        <v>26</v>
      </c>
      <c r="D2508" s="162"/>
      <c r="E2508" s="162"/>
      <c r="F2508" s="162" t="s">
        <v>16</v>
      </c>
      <c r="G2508" s="162" t="str">
        <f>CHOOSE(MONTH(H2508), "Janvier", "Fevrier", "Mars", "Avril", "Mai", "Juin", "Juillet", "Aout", "Septembre", "Octobre", "Novembre", "Decembre")</f>
        <v>Novembre</v>
      </c>
      <c r="H2508" s="153">
        <v>42684</v>
      </c>
      <c r="I2508" s="84" t="s">
        <v>1049</v>
      </c>
      <c r="J2508" s="162" t="s">
        <v>1053</v>
      </c>
      <c r="K2508" s="162" t="s">
        <v>1048</v>
      </c>
      <c r="L2508" s="72"/>
      <c r="M2508" s="80" t="str">
        <f>IFERROR(VLOOKUP(K2508,REFERENCES!R:S,2,FALSE),"")</f>
        <v>Nombre</v>
      </c>
      <c r="N2508" s="140">
        <v>150</v>
      </c>
      <c r="O2508" s="140"/>
      <c r="P2508" s="140"/>
      <c r="Q2508" s="140"/>
      <c r="R2508" s="79" t="s">
        <v>1875</v>
      </c>
      <c r="S2508" s="75">
        <v>150</v>
      </c>
      <c r="T2508" s="162"/>
      <c r="U2508" s="162" t="s">
        <v>153</v>
      </c>
      <c r="V2508" s="162" t="s">
        <v>305</v>
      </c>
      <c r="W2508" s="164" t="s">
        <v>1452</v>
      </c>
      <c r="X2508" s="162"/>
      <c r="Y2508" s="167"/>
      <c r="Z2508" s="165"/>
      <c r="AA2508" s="162"/>
      <c r="AB2508" s="162" t="str">
        <f>UPPER(LEFT(A2508,3)&amp;YEAR(H2508)&amp;MONTH(H2508)&amp;DAY((H2508))&amp;LEFT(U2508,2)&amp;LEFT(V2508,2)&amp;LEFT(W2508,2))</f>
        <v>WOR20161110NIPE2È</v>
      </c>
      <c r="AC2508" s="162">
        <f>COUNTIF($AB$4:$AB$297,AB2508)</f>
        <v>0</v>
      </c>
      <c r="AD2508" s="162" t="str">
        <f>VLOOKUP(U2508,NIVEAUXADMIN!A:B,2,FALSE)</f>
        <v>HT10</v>
      </c>
      <c r="AE2508" s="162" t="str">
        <f>VLOOKUP(V2508,NIVEAUXADMIN!E:F,2,FALSE)</f>
        <v>HT101012</v>
      </c>
      <c r="AF2508" s="162" t="str">
        <f>VLOOKUP(W2508,NIVEAUXADMIN!I:J,2,FALSE)</f>
        <v>HT101012-02</v>
      </c>
      <c r="AG2508" s="162">
        <f>IF(SUMPRODUCT(($A$4:$A2508=A2508)*($V$4:$V2508=V2508))&gt;1,0,1)</f>
        <v>0</v>
      </c>
    </row>
    <row r="2509" spans="1:33" ht="15" customHeight="1">
      <c r="A2509" s="162" t="s">
        <v>1090</v>
      </c>
      <c r="B2509" s="162" t="s">
        <v>1090</v>
      </c>
      <c r="C2509" s="162" t="s">
        <v>26</v>
      </c>
      <c r="D2509" s="162"/>
      <c r="E2509" s="162"/>
      <c r="F2509" s="162" t="s">
        <v>16</v>
      </c>
      <c r="G2509" s="162" t="str">
        <f>CHOOSE(MONTH(H2509), "Janvier", "Fevrier", "Mars", "Avril", "Mai", "Juin", "Juillet", "Aout", "Septembre", "Octobre", "Novembre", "Decembre")</f>
        <v>Novembre</v>
      </c>
      <c r="H2509" s="153">
        <v>42684</v>
      </c>
      <c r="I2509" s="84" t="s">
        <v>1051</v>
      </c>
      <c r="J2509" s="162" t="s">
        <v>1052</v>
      </c>
      <c r="K2509" s="162" t="s">
        <v>1054</v>
      </c>
      <c r="L2509" s="72"/>
      <c r="M2509" s="80" t="str">
        <f>IFERROR(VLOOKUP(K2509,REFERENCES!R:S,2,FALSE),"")</f>
        <v>Nombre</v>
      </c>
      <c r="N2509" s="140">
        <v>600</v>
      </c>
      <c r="O2509" s="140"/>
      <c r="P2509" s="140"/>
      <c r="Q2509" s="140"/>
      <c r="R2509" s="79" t="s">
        <v>1875</v>
      </c>
      <c r="S2509" s="75">
        <v>300</v>
      </c>
      <c r="T2509" s="162" t="s">
        <v>1040</v>
      </c>
      <c r="U2509" s="162" t="s">
        <v>153</v>
      </c>
      <c r="V2509" s="162" t="s">
        <v>305</v>
      </c>
      <c r="W2509" s="164" t="s">
        <v>1452</v>
      </c>
      <c r="X2509" s="162"/>
      <c r="Y2509" s="167"/>
      <c r="Z2509" s="165"/>
      <c r="AA2509" s="162"/>
      <c r="AB2509" s="162" t="str">
        <f>UPPER(LEFT(A2509,3)&amp;YEAR(H2509)&amp;MONTH(H2509)&amp;DAY((H2509))&amp;LEFT(U2509,2)&amp;LEFT(V2509,2)&amp;LEFT(W2509,2))</f>
        <v>WOR20161110NIPE2È</v>
      </c>
      <c r="AC2509" s="162">
        <f>COUNTIF($AB$4:$AB$297,AB2509)</f>
        <v>0</v>
      </c>
      <c r="AD2509" s="162" t="str">
        <f>VLOOKUP(U2509,NIVEAUXADMIN!A:B,2,FALSE)</f>
        <v>HT10</v>
      </c>
      <c r="AE2509" s="162" t="str">
        <f>VLOOKUP(V2509,NIVEAUXADMIN!E:F,2,FALSE)</f>
        <v>HT101012</v>
      </c>
      <c r="AF2509" s="162" t="str">
        <f>VLOOKUP(W2509,NIVEAUXADMIN!I:J,2,FALSE)</f>
        <v>HT101012-02</v>
      </c>
      <c r="AG2509" s="162">
        <f>IF(SUMPRODUCT(($A$4:$A2509=A2509)*($V$4:$V2509=V2509))&gt;1,0,1)</f>
        <v>0</v>
      </c>
    </row>
    <row r="2510" spans="1:33" ht="15" customHeight="1">
      <c r="A2510" s="162" t="s">
        <v>1090</v>
      </c>
      <c r="B2510" s="162" t="s">
        <v>1090</v>
      </c>
      <c r="C2510" s="162" t="s">
        <v>26</v>
      </c>
      <c r="D2510" s="162"/>
      <c r="E2510" s="162"/>
      <c r="F2510" s="162" t="s">
        <v>16</v>
      </c>
      <c r="G2510" s="162" t="str">
        <f>CHOOSE(MONTH(H2510), "Janvier", "Fevrier", "Mars", "Avril", "Mai", "Juin", "Juillet", "Aout", "Septembre", "Octobre", "Novembre", "Decembre")</f>
        <v>Novembre</v>
      </c>
      <c r="H2510" s="153">
        <v>42684</v>
      </c>
      <c r="I2510" s="84" t="s">
        <v>1051</v>
      </c>
      <c r="J2510" s="162" t="s">
        <v>1052</v>
      </c>
      <c r="K2510" s="162" t="s">
        <v>1054</v>
      </c>
      <c r="L2510" s="72"/>
      <c r="M2510" s="80" t="str">
        <f>IFERROR(VLOOKUP(K2510,REFERENCES!R:S,2,FALSE),"")</f>
        <v>Nombre</v>
      </c>
      <c r="N2510" s="140">
        <v>300</v>
      </c>
      <c r="O2510" s="140"/>
      <c r="P2510" s="140"/>
      <c r="Q2510" s="140"/>
      <c r="R2510" s="79" t="s">
        <v>1875</v>
      </c>
      <c r="S2510" s="75">
        <v>150</v>
      </c>
      <c r="T2510" s="162" t="s">
        <v>1040</v>
      </c>
      <c r="U2510" s="162" t="s">
        <v>153</v>
      </c>
      <c r="V2510" s="162" t="s">
        <v>305</v>
      </c>
      <c r="W2510" s="164" t="s">
        <v>1452</v>
      </c>
      <c r="X2510" s="162"/>
      <c r="Y2510" s="167"/>
      <c r="Z2510" s="165"/>
      <c r="AA2510" s="162"/>
      <c r="AB2510" s="162" t="str">
        <f>UPPER(LEFT(A2510,3)&amp;YEAR(H2510)&amp;MONTH(H2510)&amp;DAY((H2510))&amp;LEFT(U2510,2)&amp;LEFT(V2510,2)&amp;LEFT(W2510,2))</f>
        <v>WOR20161110NIPE2È</v>
      </c>
      <c r="AC2510" s="162">
        <f>COUNTIF($AB$4:$AB$297,AB2510)</f>
        <v>0</v>
      </c>
      <c r="AD2510" s="162" t="str">
        <f>VLOOKUP(U2510,NIVEAUXADMIN!A:B,2,FALSE)</f>
        <v>HT10</v>
      </c>
      <c r="AE2510" s="162" t="str">
        <f>VLOOKUP(V2510,NIVEAUXADMIN!E:F,2,FALSE)</f>
        <v>HT101012</v>
      </c>
      <c r="AF2510" s="162" t="str">
        <f>VLOOKUP(W2510,NIVEAUXADMIN!I:J,2,FALSE)</f>
        <v>HT101012-02</v>
      </c>
      <c r="AG2510" s="162">
        <f>IF(SUMPRODUCT(($A$4:$A2510=A2510)*($V$4:$V2510=V2510))&gt;1,0,1)</f>
        <v>0</v>
      </c>
    </row>
    <row r="2511" spans="1:33" ht="15" customHeight="1">
      <c r="A2511" s="162" t="s">
        <v>1090</v>
      </c>
      <c r="B2511" s="162" t="s">
        <v>1090</v>
      </c>
      <c r="C2511" s="162" t="s">
        <v>26</v>
      </c>
      <c r="D2511" s="162"/>
      <c r="E2511" s="162"/>
      <c r="F2511" s="162" t="s">
        <v>16</v>
      </c>
      <c r="G2511" s="162" t="str">
        <f>CHOOSE(MONTH(H2511), "Janvier", "Fevrier", "Mars", "Avril", "Mai", "Juin", "Juillet", "Aout", "Septembre", "Octobre", "Novembre", "Decembre")</f>
        <v>Novembre</v>
      </c>
      <c r="H2511" s="153">
        <v>42684</v>
      </c>
      <c r="I2511" s="84" t="s">
        <v>1051</v>
      </c>
      <c r="J2511" s="162" t="s">
        <v>1052</v>
      </c>
      <c r="K2511" s="162" t="s">
        <v>1062</v>
      </c>
      <c r="L2511" s="72"/>
      <c r="M2511" s="80" t="str">
        <f>IFERROR(VLOOKUP(K2511,REFERENCES!R:S,2,FALSE),"")</f>
        <v>Nombre</v>
      </c>
      <c r="N2511" s="140">
        <v>300</v>
      </c>
      <c r="O2511" s="140"/>
      <c r="P2511" s="140"/>
      <c r="Q2511" s="140"/>
      <c r="R2511" s="79" t="s">
        <v>1875</v>
      </c>
      <c r="S2511" s="75">
        <v>300</v>
      </c>
      <c r="T2511" s="162" t="s">
        <v>1040</v>
      </c>
      <c r="U2511" s="162" t="s">
        <v>153</v>
      </c>
      <c r="V2511" s="162" t="s">
        <v>305</v>
      </c>
      <c r="W2511" s="164" t="s">
        <v>1452</v>
      </c>
      <c r="X2511" s="162"/>
      <c r="Y2511" s="167"/>
      <c r="Z2511" s="165"/>
      <c r="AA2511" s="162"/>
      <c r="AB2511" s="162" t="str">
        <f>UPPER(LEFT(A2511,3)&amp;YEAR(H2511)&amp;MONTH(H2511)&amp;DAY((H2511))&amp;LEFT(U2511,2)&amp;LEFT(V2511,2)&amp;LEFT(W2511,2))</f>
        <v>WOR20161110NIPE2È</v>
      </c>
      <c r="AC2511" s="162">
        <f>COUNTIF($AB$4:$AB$297,AB2511)</f>
        <v>0</v>
      </c>
      <c r="AD2511" s="162" t="str">
        <f>VLOOKUP(U2511,NIVEAUXADMIN!A:B,2,FALSE)</f>
        <v>HT10</v>
      </c>
      <c r="AE2511" s="162" t="str">
        <f>VLOOKUP(V2511,NIVEAUXADMIN!E:F,2,FALSE)</f>
        <v>HT101012</v>
      </c>
      <c r="AF2511" s="162" t="str">
        <f>VLOOKUP(W2511,NIVEAUXADMIN!I:J,2,FALSE)</f>
        <v>HT101012-02</v>
      </c>
      <c r="AG2511" s="162">
        <f>IF(SUMPRODUCT(($A$4:$A2511=A2511)*($V$4:$V2511=V2511))&gt;1,0,1)</f>
        <v>0</v>
      </c>
    </row>
    <row r="2512" spans="1:33" ht="15" customHeight="1">
      <c r="A2512" s="162" t="s">
        <v>1090</v>
      </c>
      <c r="B2512" s="162" t="s">
        <v>1090</v>
      </c>
      <c r="C2512" s="162" t="s">
        <v>26</v>
      </c>
      <c r="D2512" s="162"/>
      <c r="E2512" s="162"/>
      <c r="F2512" s="162" t="s">
        <v>16</v>
      </c>
      <c r="G2512" s="162" t="str">
        <f>CHOOSE(MONTH(H2512), "Janvier", "Fevrier", "Mars", "Avril", "Mai", "Juin", "Juillet", "Aout", "Septembre", "Octobre", "Novembre", "Decembre")</f>
        <v>Novembre</v>
      </c>
      <c r="H2512" s="153">
        <v>42684</v>
      </c>
      <c r="I2512" s="84" t="s">
        <v>1051</v>
      </c>
      <c r="J2512" s="162" t="s">
        <v>1052</v>
      </c>
      <c r="K2512" s="162" t="s">
        <v>1062</v>
      </c>
      <c r="L2512" s="72"/>
      <c r="M2512" s="80" t="str">
        <f>IFERROR(VLOOKUP(K2512,REFERENCES!R:S,2,FALSE),"")</f>
        <v>Nombre</v>
      </c>
      <c r="N2512" s="140">
        <v>150</v>
      </c>
      <c r="O2512" s="140"/>
      <c r="P2512" s="140"/>
      <c r="Q2512" s="140"/>
      <c r="R2512" s="79" t="s">
        <v>1875</v>
      </c>
      <c r="S2512" s="75">
        <v>150</v>
      </c>
      <c r="T2512" s="162" t="s">
        <v>1040</v>
      </c>
      <c r="U2512" s="162" t="s">
        <v>153</v>
      </c>
      <c r="V2512" s="162" t="s">
        <v>305</v>
      </c>
      <c r="W2512" s="164" t="s">
        <v>1452</v>
      </c>
      <c r="X2512" s="162"/>
      <c r="Y2512" s="167"/>
      <c r="Z2512" s="165"/>
      <c r="AA2512" s="162"/>
      <c r="AB2512" s="162" t="str">
        <f>UPPER(LEFT(A2512,3)&amp;YEAR(H2512)&amp;MONTH(H2512)&amp;DAY((H2512))&amp;LEFT(U2512,2)&amp;LEFT(V2512,2)&amp;LEFT(W2512,2))</f>
        <v>WOR20161110NIPE2È</v>
      </c>
      <c r="AC2512" s="162">
        <f>COUNTIF($AB$4:$AB$297,AB2512)</f>
        <v>0</v>
      </c>
      <c r="AD2512" s="162" t="str">
        <f>VLOOKUP(U2512,NIVEAUXADMIN!A:B,2,FALSE)</f>
        <v>HT10</v>
      </c>
      <c r="AE2512" s="162" t="str">
        <f>VLOOKUP(V2512,NIVEAUXADMIN!E:F,2,FALSE)</f>
        <v>HT101012</v>
      </c>
      <c r="AF2512" s="162" t="str">
        <f>VLOOKUP(W2512,NIVEAUXADMIN!I:J,2,FALSE)</f>
        <v>HT101012-02</v>
      </c>
      <c r="AG2512" s="162">
        <f>IF(SUMPRODUCT(($A$4:$A2512=A2512)*($V$4:$V2512=V2512))&gt;1,0,1)</f>
        <v>0</v>
      </c>
    </row>
    <row r="2513" spans="1:33" ht="15" customHeight="1">
      <c r="A2513" s="162" t="s">
        <v>1090</v>
      </c>
      <c r="B2513" s="162" t="s">
        <v>1090</v>
      </c>
      <c r="C2513" s="162" t="s">
        <v>26</v>
      </c>
      <c r="D2513" s="162"/>
      <c r="E2513" s="162"/>
      <c r="F2513" s="162" t="s">
        <v>16</v>
      </c>
      <c r="G2513" s="162" t="str">
        <f>CHOOSE(MONTH(H2513), "Janvier", "Fevrier", "Mars", "Avril", "Mai", "Juin", "Juillet", "Aout", "Septembre", "Octobre", "Novembre", "Decembre")</f>
        <v>Novembre</v>
      </c>
      <c r="H2513" s="153">
        <v>42684</v>
      </c>
      <c r="I2513" s="84" t="s">
        <v>1051</v>
      </c>
      <c r="J2513" s="162" t="s">
        <v>1052</v>
      </c>
      <c r="K2513" s="162" t="s">
        <v>1058</v>
      </c>
      <c r="L2513" s="72"/>
      <c r="M2513" s="80" t="str">
        <f>IFERROR(VLOOKUP(K2513,REFERENCES!R:S,2,FALSE),"")</f>
        <v>Nombre</v>
      </c>
      <c r="N2513" s="140">
        <v>600</v>
      </c>
      <c r="O2513" s="140"/>
      <c r="P2513" s="140"/>
      <c r="Q2513" s="140"/>
      <c r="R2513" s="79" t="s">
        <v>1875</v>
      </c>
      <c r="S2513" s="75">
        <v>300</v>
      </c>
      <c r="T2513" s="162" t="s">
        <v>1040</v>
      </c>
      <c r="U2513" s="162" t="s">
        <v>153</v>
      </c>
      <c r="V2513" s="162" t="s">
        <v>305</v>
      </c>
      <c r="W2513" s="164" t="s">
        <v>1452</v>
      </c>
      <c r="X2513" s="162"/>
      <c r="Y2513" s="167"/>
      <c r="Z2513" s="165"/>
      <c r="AA2513" s="162"/>
      <c r="AB2513" s="162" t="str">
        <f>UPPER(LEFT(A2513,3)&amp;YEAR(H2513)&amp;MONTH(H2513)&amp;DAY((H2513))&amp;LEFT(U2513,2)&amp;LEFT(V2513,2)&amp;LEFT(W2513,2))</f>
        <v>WOR20161110NIPE2È</v>
      </c>
      <c r="AC2513" s="162">
        <f>COUNTIF($AB$4:$AB$297,AB2513)</f>
        <v>0</v>
      </c>
      <c r="AD2513" s="162" t="str">
        <f>VLOOKUP(U2513,NIVEAUXADMIN!A:B,2,FALSE)</f>
        <v>HT10</v>
      </c>
      <c r="AE2513" s="162" t="str">
        <f>VLOOKUP(V2513,NIVEAUXADMIN!E:F,2,FALSE)</f>
        <v>HT101012</v>
      </c>
      <c r="AF2513" s="162" t="str">
        <f>VLOOKUP(W2513,NIVEAUXADMIN!I:J,2,FALSE)</f>
        <v>HT101012-02</v>
      </c>
      <c r="AG2513" s="162">
        <f>IF(SUMPRODUCT(($A$4:$A2513=A2513)*($V$4:$V2513=V2513))&gt;1,0,1)</f>
        <v>0</v>
      </c>
    </row>
    <row r="2514" spans="1:33" ht="15" customHeight="1">
      <c r="A2514" s="162" t="s">
        <v>1090</v>
      </c>
      <c r="B2514" s="162" t="s">
        <v>1090</v>
      </c>
      <c r="C2514" s="162" t="s">
        <v>26</v>
      </c>
      <c r="D2514" s="162"/>
      <c r="E2514" s="162"/>
      <c r="F2514" s="162" t="s">
        <v>16</v>
      </c>
      <c r="G2514" s="162" t="str">
        <f>CHOOSE(MONTH(H2514), "Janvier", "Fevrier", "Mars", "Avril", "Mai", "Juin", "Juillet", "Aout", "Septembre", "Octobre", "Novembre", "Decembre")</f>
        <v>Novembre</v>
      </c>
      <c r="H2514" s="153">
        <v>42684</v>
      </c>
      <c r="I2514" s="84" t="s">
        <v>1051</v>
      </c>
      <c r="J2514" s="162" t="s">
        <v>1052</v>
      </c>
      <c r="K2514" s="162" t="s">
        <v>1058</v>
      </c>
      <c r="L2514" s="72"/>
      <c r="M2514" s="80" t="str">
        <f>IFERROR(VLOOKUP(K2514,REFERENCES!R:S,2,FALSE),"")</f>
        <v>Nombre</v>
      </c>
      <c r="N2514" s="140">
        <v>300</v>
      </c>
      <c r="O2514" s="140"/>
      <c r="P2514" s="140"/>
      <c r="Q2514" s="140"/>
      <c r="R2514" s="79" t="s">
        <v>1875</v>
      </c>
      <c r="S2514" s="75">
        <v>150</v>
      </c>
      <c r="T2514" s="162" t="s">
        <v>1040</v>
      </c>
      <c r="U2514" s="162" t="s">
        <v>153</v>
      </c>
      <c r="V2514" s="162" t="s">
        <v>305</v>
      </c>
      <c r="W2514" s="164" t="s">
        <v>1452</v>
      </c>
      <c r="X2514" s="162"/>
      <c r="Y2514" s="167"/>
      <c r="Z2514" s="165"/>
      <c r="AA2514" s="162"/>
      <c r="AB2514" s="162" t="str">
        <f>UPPER(LEFT(A2514,3)&amp;YEAR(H2514)&amp;MONTH(H2514)&amp;DAY((H2514))&amp;LEFT(U2514,2)&amp;LEFT(V2514,2)&amp;LEFT(W2514,2))</f>
        <v>WOR20161110NIPE2È</v>
      </c>
      <c r="AC2514" s="162">
        <f>COUNTIF($AB$4:$AB$297,AB2514)</f>
        <v>0</v>
      </c>
      <c r="AD2514" s="162" t="str">
        <f>VLOOKUP(U2514,NIVEAUXADMIN!A:B,2,FALSE)</f>
        <v>HT10</v>
      </c>
      <c r="AE2514" s="162" t="str">
        <f>VLOOKUP(V2514,NIVEAUXADMIN!E:F,2,FALSE)</f>
        <v>HT101012</v>
      </c>
      <c r="AF2514" s="162" t="str">
        <f>VLOOKUP(W2514,NIVEAUXADMIN!I:J,2,FALSE)</f>
        <v>HT101012-02</v>
      </c>
      <c r="AG2514" s="162">
        <f>IF(SUMPRODUCT(($A$4:$A2514=A2514)*($V$4:$V2514=V2514))&gt;1,0,1)</f>
        <v>0</v>
      </c>
    </row>
    <row r="2515" spans="1:33" ht="15" customHeight="1">
      <c r="A2515" s="162" t="s">
        <v>1090</v>
      </c>
      <c r="B2515" s="162" t="s">
        <v>1090</v>
      </c>
      <c r="C2515" s="162" t="s">
        <v>26</v>
      </c>
      <c r="D2515" s="162"/>
      <c r="E2515" s="162"/>
      <c r="F2515" s="162" t="s">
        <v>16</v>
      </c>
      <c r="G2515" s="162" t="str">
        <f>CHOOSE(MONTH(H2515), "Janvier", "Fevrier", "Mars", "Avril", "Mai", "Juin", "Juillet", "Aout", "Septembre", "Octobre", "Novembre", "Decembre")</f>
        <v>Novembre</v>
      </c>
      <c r="H2515" s="153">
        <v>42688</v>
      </c>
      <c r="I2515" s="84" t="s">
        <v>1051</v>
      </c>
      <c r="J2515" s="162" t="s">
        <v>1052</v>
      </c>
      <c r="K2515" s="162" t="s">
        <v>1056</v>
      </c>
      <c r="L2515" s="72"/>
      <c r="M2515" s="80" t="str">
        <f>IFERROR(VLOOKUP(K2515,REFERENCES!R:S,2,FALSE),"")</f>
        <v>Nombre</v>
      </c>
      <c r="N2515" s="140">
        <v>300</v>
      </c>
      <c r="O2515" s="140"/>
      <c r="P2515" s="140"/>
      <c r="Q2515" s="140"/>
      <c r="R2515" s="79" t="s">
        <v>1875</v>
      </c>
      <c r="S2515" s="75">
        <v>300</v>
      </c>
      <c r="T2515" s="162" t="s">
        <v>1040</v>
      </c>
      <c r="U2515" s="162" t="s">
        <v>174</v>
      </c>
      <c r="V2515" s="162" t="s">
        <v>200</v>
      </c>
      <c r="W2515" s="164" t="s">
        <v>1501</v>
      </c>
      <c r="X2515" s="162"/>
      <c r="Y2515" s="167"/>
      <c r="Z2515" s="165"/>
      <c r="AA2515" s="162"/>
      <c r="AB2515" s="162" t="str">
        <f>UPPER(LEFT(A2515,3)&amp;YEAR(H2515)&amp;MONTH(H2515)&amp;DAY((H2515))&amp;LEFT(U2515,2)&amp;LEFT(V2515,2)&amp;LEFT(W2515,2))</f>
        <v>WOR20161114OUAN2È</v>
      </c>
      <c r="AC2515" s="162">
        <f>COUNTIF($AB$4:$AB$297,AB2515)</f>
        <v>0</v>
      </c>
      <c r="AD2515" s="162" t="str">
        <f>VLOOKUP(U2515,NIVEAUXADMIN!A:B,2,FALSE)</f>
        <v>HT01</v>
      </c>
      <c r="AE2515" s="162" t="str">
        <f>VLOOKUP(V2515,NIVEAUXADMIN!E:F,2,FALSE)</f>
        <v>HT01151</v>
      </c>
      <c r="AF2515" s="162" t="str">
        <f>VLOOKUP(W2515,NIVEAUXADMIN!I:J,2,FALSE)</f>
        <v>HT01151-02</v>
      </c>
      <c r="AG2515" s="162">
        <f>IF(SUMPRODUCT(($A$4:$A2515=A2515)*($V$4:$V2515=V2515))&gt;1,0,1)</f>
        <v>0</v>
      </c>
    </row>
    <row r="2516" spans="1:33" ht="15" customHeight="1">
      <c r="A2516" s="162" t="s">
        <v>1090</v>
      </c>
      <c r="B2516" s="162" t="s">
        <v>1090</v>
      </c>
      <c r="C2516" s="162" t="s">
        <v>26</v>
      </c>
      <c r="D2516" s="162"/>
      <c r="E2516" s="162"/>
      <c r="F2516" s="162" t="s">
        <v>16</v>
      </c>
      <c r="G2516" s="162" t="str">
        <f>CHOOSE(MONTH(H2516), "Janvier", "Fevrier", "Mars", "Avril", "Mai", "Juin", "Juillet", "Aout", "Septembre", "Octobre", "Novembre", "Decembre")</f>
        <v>Novembre</v>
      </c>
      <c r="H2516" s="153">
        <v>42688</v>
      </c>
      <c r="I2516" s="84" t="s">
        <v>1051</v>
      </c>
      <c r="J2516" s="162" t="s">
        <v>1052</v>
      </c>
      <c r="K2516" s="162" t="s">
        <v>1054</v>
      </c>
      <c r="L2516" s="72"/>
      <c r="M2516" s="80" t="str">
        <f>IFERROR(VLOOKUP(K2516,REFERENCES!R:S,2,FALSE),"")</f>
        <v>Nombre</v>
      </c>
      <c r="N2516" s="140">
        <v>300</v>
      </c>
      <c r="O2516" s="140"/>
      <c r="P2516" s="140"/>
      <c r="Q2516" s="140"/>
      <c r="R2516" s="79" t="s">
        <v>1875</v>
      </c>
      <c r="S2516" s="75">
        <v>300</v>
      </c>
      <c r="T2516" s="162" t="s">
        <v>1040</v>
      </c>
      <c r="U2516" s="162" t="s">
        <v>174</v>
      </c>
      <c r="V2516" s="162" t="s">
        <v>200</v>
      </c>
      <c r="W2516" s="164" t="s">
        <v>1501</v>
      </c>
      <c r="X2516" s="162"/>
      <c r="Y2516" s="167"/>
      <c r="Z2516" s="165"/>
      <c r="AA2516" s="162"/>
      <c r="AB2516" s="162" t="str">
        <f>UPPER(LEFT(A2516,3)&amp;YEAR(H2516)&amp;MONTH(H2516)&amp;DAY((H2516))&amp;LEFT(U2516,2)&amp;LEFT(V2516,2)&amp;LEFT(W2516,2))</f>
        <v>WOR20161114OUAN2È</v>
      </c>
      <c r="AC2516" s="162">
        <f>COUNTIF($AB$4:$AB$297,AB2516)</f>
        <v>0</v>
      </c>
      <c r="AD2516" s="162" t="str">
        <f>VLOOKUP(U2516,NIVEAUXADMIN!A:B,2,FALSE)</f>
        <v>HT01</v>
      </c>
      <c r="AE2516" s="162" t="str">
        <f>VLOOKUP(V2516,NIVEAUXADMIN!E:F,2,FALSE)</f>
        <v>HT01151</v>
      </c>
      <c r="AF2516" s="162" t="str">
        <f>VLOOKUP(W2516,NIVEAUXADMIN!I:J,2,FALSE)</f>
        <v>HT01151-02</v>
      </c>
      <c r="AG2516" s="162">
        <f>IF(SUMPRODUCT(($A$4:$A2516=A2516)*($V$4:$V2516=V2516))&gt;1,0,1)</f>
        <v>0</v>
      </c>
    </row>
    <row r="2517" spans="1:33" ht="15" customHeight="1">
      <c r="A2517" s="162" t="s">
        <v>1090</v>
      </c>
      <c r="B2517" s="162" t="s">
        <v>1090</v>
      </c>
      <c r="C2517" s="162" t="s">
        <v>26</v>
      </c>
      <c r="D2517" s="162"/>
      <c r="E2517" s="162"/>
      <c r="F2517" s="162" t="s">
        <v>16</v>
      </c>
      <c r="G2517" s="162" t="str">
        <f>CHOOSE(MONTH(H2517), "Janvier", "Fevrier", "Mars", "Avril", "Mai", "Juin", "Juillet", "Aout", "Septembre", "Octobre", "Novembre", "Decembre")</f>
        <v>Novembre</v>
      </c>
      <c r="H2517" s="153">
        <v>42688</v>
      </c>
      <c r="I2517" s="84" t="s">
        <v>1051</v>
      </c>
      <c r="J2517" s="162" t="s">
        <v>1052</v>
      </c>
      <c r="K2517" s="162" t="s">
        <v>1062</v>
      </c>
      <c r="L2517" s="72"/>
      <c r="M2517" s="80" t="str">
        <f>IFERROR(VLOOKUP(K2517,REFERENCES!R:S,2,FALSE),"")</f>
        <v>Nombre</v>
      </c>
      <c r="N2517" s="140">
        <v>300</v>
      </c>
      <c r="O2517" s="140"/>
      <c r="P2517" s="140"/>
      <c r="Q2517" s="140"/>
      <c r="R2517" s="79" t="s">
        <v>1875</v>
      </c>
      <c r="S2517" s="75">
        <v>300</v>
      </c>
      <c r="T2517" s="162" t="s">
        <v>1040</v>
      </c>
      <c r="U2517" s="162" t="s">
        <v>174</v>
      </c>
      <c r="V2517" s="162" t="s">
        <v>200</v>
      </c>
      <c r="W2517" s="164" t="s">
        <v>1501</v>
      </c>
      <c r="X2517" s="162"/>
      <c r="Y2517" s="167"/>
      <c r="Z2517" s="165"/>
      <c r="AA2517" s="162"/>
      <c r="AB2517" s="162" t="str">
        <f>UPPER(LEFT(A2517,3)&amp;YEAR(H2517)&amp;MONTH(H2517)&amp;DAY((H2517))&amp;LEFT(U2517,2)&amp;LEFT(V2517,2)&amp;LEFT(W2517,2))</f>
        <v>WOR20161114OUAN2È</v>
      </c>
      <c r="AC2517" s="162">
        <f>COUNTIF($AB$4:$AB$297,AB2517)</f>
        <v>0</v>
      </c>
      <c r="AD2517" s="162" t="str">
        <f>VLOOKUP(U2517,NIVEAUXADMIN!A:B,2,FALSE)</f>
        <v>HT01</v>
      </c>
      <c r="AE2517" s="162" t="str">
        <f>VLOOKUP(V2517,NIVEAUXADMIN!E:F,2,FALSE)</f>
        <v>HT01151</v>
      </c>
      <c r="AF2517" s="162" t="str">
        <f>VLOOKUP(W2517,NIVEAUXADMIN!I:J,2,FALSE)</f>
        <v>HT01151-02</v>
      </c>
      <c r="AG2517" s="162">
        <f>IF(SUMPRODUCT(($A$4:$A2517=A2517)*($V$4:$V2517=V2517))&gt;1,0,1)</f>
        <v>0</v>
      </c>
    </row>
    <row r="2518" spans="1:33" ht="15" customHeight="1">
      <c r="A2518" s="162" t="s">
        <v>1090</v>
      </c>
      <c r="B2518" s="162" t="s">
        <v>1090</v>
      </c>
      <c r="C2518" s="162" t="s">
        <v>26</v>
      </c>
      <c r="D2518" s="162"/>
      <c r="E2518" s="162"/>
      <c r="F2518" s="162" t="s">
        <v>16</v>
      </c>
      <c r="G2518" s="162" t="str">
        <f>CHOOSE(MONTH(H2518), "Janvier", "Fevrier", "Mars", "Avril", "Mai", "Juin", "Juillet", "Aout", "Septembre", "Octobre", "Novembre", "Decembre")</f>
        <v>Novembre</v>
      </c>
      <c r="H2518" s="153">
        <v>42688</v>
      </c>
      <c r="I2518" s="84" t="s">
        <v>1051</v>
      </c>
      <c r="J2518" s="162" t="s">
        <v>1052</v>
      </c>
      <c r="K2518" s="162" t="s">
        <v>1061</v>
      </c>
      <c r="L2518" s="72"/>
      <c r="M2518" s="80" t="str">
        <f>IFERROR(VLOOKUP(K2518,REFERENCES!R:S,2,FALSE),"")</f>
        <v>Nombre</v>
      </c>
      <c r="N2518" s="140">
        <v>300</v>
      </c>
      <c r="O2518" s="140"/>
      <c r="P2518" s="140"/>
      <c r="Q2518" s="140"/>
      <c r="R2518" s="79" t="s">
        <v>1875</v>
      </c>
      <c r="S2518" s="75">
        <v>300</v>
      </c>
      <c r="T2518" s="162" t="s">
        <v>1040</v>
      </c>
      <c r="U2518" s="86" t="s">
        <v>174</v>
      </c>
      <c r="V2518" s="86" t="s">
        <v>200</v>
      </c>
      <c r="W2518" s="164" t="s">
        <v>1501</v>
      </c>
      <c r="X2518" s="162"/>
      <c r="Y2518" s="167"/>
      <c r="Z2518" s="165"/>
      <c r="AA2518" s="162"/>
      <c r="AB2518" s="162" t="str">
        <f>UPPER(LEFT(A2518,3)&amp;YEAR(H2518)&amp;MONTH(H2518)&amp;DAY((H2518))&amp;LEFT(U2518,2)&amp;LEFT(V2518,2)&amp;LEFT(W2518,2))</f>
        <v>WOR20161114OUAN2È</v>
      </c>
      <c r="AC2518" s="162">
        <f>COUNTIF($AB$4:$AB$297,AB2518)</f>
        <v>0</v>
      </c>
      <c r="AD2518" s="162" t="str">
        <f>VLOOKUP(U2518,NIVEAUXADMIN!A:B,2,FALSE)</f>
        <v>HT01</v>
      </c>
      <c r="AE2518" s="162" t="str">
        <f>VLOOKUP(V2518,NIVEAUXADMIN!E:F,2,FALSE)</f>
        <v>HT01151</v>
      </c>
      <c r="AF2518" s="162" t="str">
        <f>VLOOKUP(W2518,NIVEAUXADMIN!I:J,2,FALSE)</f>
        <v>HT01151-02</v>
      </c>
      <c r="AG2518" s="162">
        <f>IF(SUMPRODUCT(($A$4:$A2518=A2518)*($V$4:$V2518=V2518))&gt;1,0,1)</f>
        <v>0</v>
      </c>
    </row>
    <row r="2519" spans="1:33" ht="15" customHeight="1">
      <c r="A2519" s="162" t="s">
        <v>1090</v>
      </c>
      <c r="B2519" s="162" t="s">
        <v>1090</v>
      </c>
      <c r="C2519" s="162" t="s">
        <v>26</v>
      </c>
      <c r="D2519" s="162"/>
      <c r="E2519" s="162"/>
      <c r="F2519" s="162" t="s">
        <v>16</v>
      </c>
      <c r="G2519" s="162" t="str">
        <f>CHOOSE(MONTH(H2519), "Janvier", "Fevrier", "Mars", "Avril", "Mai", "Juin", "Juillet", "Aout", "Septembre", "Octobre", "Novembre", "Decembre")</f>
        <v>Novembre</v>
      </c>
      <c r="H2519" s="153">
        <v>42688</v>
      </c>
      <c r="I2519" s="84" t="s">
        <v>1051</v>
      </c>
      <c r="J2519" s="162" t="s">
        <v>1052</v>
      </c>
      <c r="K2519" s="162" t="s">
        <v>1058</v>
      </c>
      <c r="L2519" s="72"/>
      <c r="M2519" s="80" t="str">
        <f>IFERROR(VLOOKUP(K2519,REFERENCES!R:S,2,FALSE),"")</f>
        <v>Nombre</v>
      </c>
      <c r="N2519" s="140">
        <v>300</v>
      </c>
      <c r="O2519" s="140"/>
      <c r="P2519" s="140"/>
      <c r="Q2519" s="140"/>
      <c r="R2519" s="79" t="s">
        <v>1875</v>
      </c>
      <c r="S2519" s="75">
        <v>300</v>
      </c>
      <c r="T2519" s="162" t="s">
        <v>1040</v>
      </c>
      <c r="U2519" s="162" t="s">
        <v>174</v>
      </c>
      <c r="V2519" s="162" t="s">
        <v>200</v>
      </c>
      <c r="W2519" s="164" t="s">
        <v>1501</v>
      </c>
      <c r="X2519" s="162"/>
      <c r="Y2519" s="167"/>
      <c r="Z2519" s="165"/>
      <c r="AA2519" s="162"/>
      <c r="AB2519" s="162" t="str">
        <f>UPPER(LEFT(A2519,3)&amp;YEAR(H2519)&amp;MONTH(H2519)&amp;DAY((H2519))&amp;LEFT(U2519,2)&amp;LEFT(V2519,2)&amp;LEFT(W2519,2))</f>
        <v>WOR20161114OUAN2È</v>
      </c>
      <c r="AC2519" s="162">
        <f>COUNTIF($AB$4:$AB$297,AB2519)</f>
        <v>0</v>
      </c>
      <c r="AD2519" s="162" t="str">
        <f>VLOOKUP(U2519,NIVEAUXADMIN!A:B,2,FALSE)</f>
        <v>HT01</v>
      </c>
      <c r="AE2519" s="162" t="str">
        <f>VLOOKUP(V2519,NIVEAUXADMIN!E:F,2,FALSE)</f>
        <v>HT01151</v>
      </c>
      <c r="AF2519" s="162" t="str">
        <f>VLOOKUP(W2519,NIVEAUXADMIN!I:J,2,FALSE)</f>
        <v>HT01151-02</v>
      </c>
      <c r="AG2519" s="162">
        <f>IF(SUMPRODUCT(($A$4:$A2519=A2519)*($V$4:$V2519=V2519))&gt;1,0,1)</f>
        <v>0</v>
      </c>
    </row>
    <row r="2520" spans="1:33" ht="15" customHeight="1">
      <c r="A2520" s="162" t="s">
        <v>1090</v>
      </c>
      <c r="B2520" s="162" t="s">
        <v>1090</v>
      </c>
      <c r="C2520" s="162" t="s">
        <v>26</v>
      </c>
      <c r="D2520" s="162"/>
      <c r="E2520" s="162"/>
      <c r="F2520" s="162" t="s">
        <v>16</v>
      </c>
      <c r="G2520" s="162" t="str">
        <f>CHOOSE(MONTH(H2520), "Janvier", "Fevrier", "Mars", "Avril", "Mai", "Juin", "Juillet", "Aout", "Septembre", "Octobre", "Novembre", "Decembre")</f>
        <v>Novembre</v>
      </c>
      <c r="H2520" s="153">
        <v>42689</v>
      </c>
      <c r="I2520" s="84" t="s">
        <v>1049</v>
      </c>
      <c r="J2520" s="162" t="s">
        <v>1053</v>
      </c>
      <c r="K2520" s="162" t="s">
        <v>1048</v>
      </c>
      <c r="L2520" s="72"/>
      <c r="M2520" s="80" t="str">
        <f>IFERROR(VLOOKUP(K2520,REFERENCES!R:S,2,FALSE),"")</f>
        <v>Nombre</v>
      </c>
      <c r="N2520" s="140">
        <v>300</v>
      </c>
      <c r="O2520" s="140"/>
      <c r="P2520" s="140"/>
      <c r="Q2520" s="140"/>
      <c r="R2520" s="79" t="s">
        <v>1875</v>
      </c>
      <c r="S2520" s="75">
        <v>300</v>
      </c>
      <c r="T2520" s="162"/>
      <c r="U2520" s="162" t="s">
        <v>153</v>
      </c>
      <c r="V2520" s="162" t="s">
        <v>302</v>
      </c>
      <c r="W2520" s="164" t="s">
        <v>1580</v>
      </c>
      <c r="X2520" s="162"/>
      <c r="Y2520" s="167"/>
      <c r="Z2520" s="165"/>
      <c r="AA2520" s="162"/>
      <c r="AB2520" s="162" t="str">
        <f>UPPER(LEFT(A2520,3)&amp;YEAR(H2520)&amp;MONTH(H2520)&amp;DAY((H2520))&amp;LEFT(U2520,2)&amp;LEFT(V2520,2)&amp;LEFT(W2520,2))</f>
        <v>WOR20161115NIPE3È</v>
      </c>
      <c r="AC2520" s="162">
        <f>COUNTIF($AB$4:$AB$297,AB2520)</f>
        <v>0</v>
      </c>
      <c r="AD2520" s="162" t="str">
        <f>VLOOKUP(U2520,NIVEAUXADMIN!A:B,2,FALSE)</f>
        <v>HT10</v>
      </c>
      <c r="AE2520" s="162" t="str">
        <f>VLOOKUP(V2520,NIVEAUXADMIN!E:F,2,FALSE)</f>
        <v>HT101022</v>
      </c>
      <c r="AF2520" s="162" t="str">
        <f>VLOOKUP(W2520,NIVEAUXADMIN!I:J,2,FALSE)</f>
        <v>HT101022-03</v>
      </c>
      <c r="AG2520" s="162">
        <f>IF(SUMPRODUCT(($A$4:$A2520=A2520)*($V$4:$V2520=V2520))&gt;1,0,1)</f>
        <v>0</v>
      </c>
    </row>
    <row r="2521" spans="1:33" ht="15" customHeight="1">
      <c r="A2521" s="162" t="s">
        <v>1090</v>
      </c>
      <c r="B2521" s="162" t="s">
        <v>1090</v>
      </c>
      <c r="C2521" s="162" t="s">
        <v>26</v>
      </c>
      <c r="D2521" s="162"/>
      <c r="E2521" s="162"/>
      <c r="F2521" s="162" t="s">
        <v>16</v>
      </c>
      <c r="G2521" s="162" t="str">
        <f>CHOOSE(MONTH(H2521), "Janvier", "Fevrier", "Mars", "Avril", "Mai", "Juin", "Juillet", "Aout", "Septembre", "Octobre", "Novembre", "Decembre")</f>
        <v>Novembre</v>
      </c>
      <c r="H2521" s="153">
        <v>42689</v>
      </c>
      <c r="I2521" s="84" t="s">
        <v>1051</v>
      </c>
      <c r="J2521" s="162" t="s">
        <v>1052</v>
      </c>
      <c r="K2521" s="162" t="s">
        <v>1054</v>
      </c>
      <c r="L2521" s="72"/>
      <c r="M2521" s="80" t="str">
        <f>IFERROR(VLOOKUP(K2521,REFERENCES!R:S,2,FALSE),"")</f>
        <v>Nombre</v>
      </c>
      <c r="N2521" s="140">
        <v>600</v>
      </c>
      <c r="O2521" s="140"/>
      <c r="P2521" s="140"/>
      <c r="Q2521" s="140"/>
      <c r="R2521" s="79" t="s">
        <v>1875</v>
      </c>
      <c r="S2521" s="75">
        <v>300</v>
      </c>
      <c r="T2521" s="162" t="s">
        <v>1040</v>
      </c>
      <c r="U2521" s="162" t="s">
        <v>153</v>
      </c>
      <c r="V2521" s="162" t="s">
        <v>302</v>
      </c>
      <c r="W2521" s="164" t="s">
        <v>1580</v>
      </c>
      <c r="X2521" s="162"/>
      <c r="Y2521" s="167"/>
      <c r="Z2521" s="165"/>
      <c r="AA2521" s="162"/>
      <c r="AB2521" s="162" t="str">
        <f>UPPER(LEFT(A2521,3)&amp;YEAR(H2521)&amp;MONTH(H2521)&amp;DAY((H2521))&amp;LEFT(U2521,2)&amp;LEFT(V2521,2)&amp;LEFT(W2521,2))</f>
        <v>WOR20161115NIPE3È</v>
      </c>
      <c r="AC2521" s="162">
        <f>COUNTIF($AB$4:$AB$297,AB2521)</f>
        <v>0</v>
      </c>
      <c r="AD2521" s="162" t="str">
        <f>VLOOKUP(U2521,NIVEAUXADMIN!A:B,2,FALSE)</f>
        <v>HT10</v>
      </c>
      <c r="AE2521" s="162" t="str">
        <f>VLOOKUP(V2521,NIVEAUXADMIN!E:F,2,FALSE)</f>
        <v>HT101022</v>
      </c>
      <c r="AF2521" s="162" t="str">
        <f>VLOOKUP(W2521,NIVEAUXADMIN!I:J,2,FALSE)</f>
        <v>HT101022-03</v>
      </c>
      <c r="AG2521" s="162">
        <f>IF(SUMPRODUCT(($A$4:$A2521=A2521)*($V$4:$V2521=V2521))&gt;1,0,1)</f>
        <v>0</v>
      </c>
    </row>
    <row r="2522" spans="1:33" ht="15" customHeight="1">
      <c r="A2522" s="162" t="s">
        <v>1090</v>
      </c>
      <c r="B2522" s="162" t="s">
        <v>1090</v>
      </c>
      <c r="C2522" s="162" t="s">
        <v>26</v>
      </c>
      <c r="D2522" s="162"/>
      <c r="E2522" s="162"/>
      <c r="F2522" s="162" t="s">
        <v>16</v>
      </c>
      <c r="G2522" s="162" t="str">
        <f>CHOOSE(MONTH(H2522), "Janvier", "Fevrier", "Mars", "Avril", "Mai", "Juin", "Juillet", "Aout", "Septembre", "Octobre", "Novembre", "Decembre")</f>
        <v>Novembre</v>
      </c>
      <c r="H2522" s="153">
        <v>42689</v>
      </c>
      <c r="I2522" s="84" t="s">
        <v>1051</v>
      </c>
      <c r="J2522" s="162" t="s">
        <v>1052</v>
      </c>
      <c r="K2522" s="162" t="s">
        <v>1062</v>
      </c>
      <c r="L2522" s="72"/>
      <c r="M2522" s="80" t="str">
        <f>IFERROR(VLOOKUP(K2522,REFERENCES!R:S,2,FALSE),"")</f>
        <v>Nombre</v>
      </c>
      <c r="N2522" s="140">
        <v>300</v>
      </c>
      <c r="O2522" s="140"/>
      <c r="P2522" s="140"/>
      <c r="Q2522" s="140"/>
      <c r="R2522" s="79" t="s">
        <v>1875</v>
      </c>
      <c r="S2522" s="75">
        <v>300</v>
      </c>
      <c r="T2522" s="162" t="s">
        <v>1040</v>
      </c>
      <c r="U2522" s="162" t="s">
        <v>153</v>
      </c>
      <c r="V2522" s="162" t="s">
        <v>302</v>
      </c>
      <c r="W2522" s="164" t="s">
        <v>1580</v>
      </c>
      <c r="X2522" s="162"/>
      <c r="Y2522" s="167"/>
      <c r="Z2522" s="165"/>
      <c r="AA2522" s="162"/>
      <c r="AB2522" s="162" t="str">
        <f>UPPER(LEFT(A2522,3)&amp;YEAR(H2522)&amp;MONTH(H2522)&amp;DAY((H2522))&amp;LEFT(U2522,2)&amp;LEFT(V2522,2)&amp;LEFT(W2522,2))</f>
        <v>WOR20161115NIPE3È</v>
      </c>
      <c r="AC2522" s="162">
        <f>COUNTIF($AB$4:$AB$297,AB2522)</f>
        <v>0</v>
      </c>
      <c r="AD2522" s="162" t="str">
        <f>VLOOKUP(U2522,NIVEAUXADMIN!A:B,2,FALSE)</f>
        <v>HT10</v>
      </c>
      <c r="AE2522" s="162" t="str">
        <f>VLOOKUP(V2522,NIVEAUXADMIN!E:F,2,FALSE)</f>
        <v>HT101022</v>
      </c>
      <c r="AF2522" s="162" t="str">
        <f>VLOOKUP(W2522,NIVEAUXADMIN!I:J,2,FALSE)</f>
        <v>HT101022-03</v>
      </c>
      <c r="AG2522" s="162">
        <f>IF(SUMPRODUCT(($A$4:$A2522=A2522)*($V$4:$V2522=V2522))&gt;1,0,1)</f>
        <v>0</v>
      </c>
    </row>
    <row r="2523" spans="1:33" ht="15" customHeight="1">
      <c r="A2523" s="162" t="s">
        <v>1090</v>
      </c>
      <c r="B2523" s="162" t="s">
        <v>1090</v>
      </c>
      <c r="C2523" s="162" t="s">
        <v>26</v>
      </c>
      <c r="D2523" s="162"/>
      <c r="E2523" s="162"/>
      <c r="F2523" s="162" t="s">
        <v>16</v>
      </c>
      <c r="G2523" s="162" t="str">
        <f>CHOOSE(MONTH(H2523), "Janvier", "Fevrier", "Mars", "Avril", "Mai", "Juin", "Juillet", "Aout", "Septembre", "Octobre", "Novembre", "Decembre")</f>
        <v>Novembre</v>
      </c>
      <c r="H2523" s="153">
        <v>42689</v>
      </c>
      <c r="I2523" s="84" t="s">
        <v>1051</v>
      </c>
      <c r="J2523" s="162" t="s">
        <v>1052</v>
      </c>
      <c r="K2523" s="162" t="s">
        <v>1062</v>
      </c>
      <c r="L2523" s="72"/>
      <c r="M2523" s="80" t="str">
        <f>IFERROR(VLOOKUP(K2523,REFERENCES!R:S,2,FALSE),"")</f>
        <v>Nombre</v>
      </c>
      <c r="N2523" s="140">
        <v>100</v>
      </c>
      <c r="O2523" s="140"/>
      <c r="P2523" s="140"/>
      <c r="Q2523" s="140"/>
      <c r="R2523" s="79" t="s">
        <v>1875</v>
      </c>
      <c r="S2523" s="75">
        <v>100</v>
      </c>
      <c r="T2523" s="162" t="s">
        <v>1040</v>
      </c>
      <c r="U2523" s="162" t="s">
        <v>174</v>
      </c>
      <c r="V2523" s="162" t="s">
        <v>494</v>
      </c>
      <c r="W2523" s="164" t="s">
        <v>1765</v>
      </c>
      <c r="X2523" s="162"/>
      <c r="Y2523" s="167"/>
      <c r="Z2523" s="165"/>
      <c r="AA2523" s="162"/>
      <c r="AB2523" s="162" t="str">
        <f>UPPER(LEFT(A2523,3)&amp;YEAR(H2523)&amp;MONTH(H2523)&amp;DAY((H2523))&amp;LEFT(U2523,2)&amp;LEFT(V2523,2)&amp;LEFT(W2523,2))</f>
        <v>WOR20161115OUPO7È</v>
      </c>
      <c r="AC2523" s="162">
        <f>COUNTIF($AB$4:$AB$297,AB2523)</f>
        <v>0</v>
      </c>
      <c r="AD2523" s="162" t="str">
        <f>VLOOKUP(U2523,NIVEAUXADMIN!A:B,2,FALSE)</f>
        <v>HT01</v>
      </c>
      <c r="AE2523" s="162" t="str">
        <f>VLOOKUP(V2523,NIVEAUXADMIN!E:F,2,FALSE)</f>
        <v>HT01152</v>
      </c>
      <c r="AF2523" s="162" t="str">
        <f>VLOOKUP(W2523,NIVEAUXADMIN!I:J,2,FALSE)</f>
        <v>HT01152-02</v>
      </c>
      <c r="AG2523" s="162">
        <f>IF(SUMPRODUCT(($A$4:$A2523=A2523)*($V$4:$V2523=V2523))&gt;1,0,1)</f>
        <v>0</v>
      </c>
    </row>
    <row r="2524" spans="1:33" ht="15" customHeight="1">
      <c r="A2524" s="162" t="s">
        <v>1090</v>
      </c>
      <c r="B2524" s="162" t="s">
        <v>1090</v>
      </c>
      <c r="C2524" s="162" t="s">
        <v>26</v>
      </c>
      <c r="D2524" s="162"/>
      <c r="E2524" s="162"/>
      <c r="F2524" s="162" t="s">
        <v>16</v>
      </c>
      <c r="G2524" s="162" t="str">
        <f>CHOOSE(MONTH(H2524), "Janvier", "Fevrier", "Mars", "Avril", "Mai", "Juin", "Juillet", "Aout", "Septembre", "Octobre", "Novembre", "Decembre")</f>
        <v>Novembre</v>
      </c>
      <c r="H2524" s="153">
        <v>42689</v>
      </c>
      <c r="I2524" s="84" t="s">
        <v>1051</v>
      </c>
      <c r="J2524" s="162" t="s">
        <v>1052</v>
      </c>
      <c r="K2524" s="162" t="s">
        <v>1058</v>
      </c>
      <c r="L2524" s="72"/>
      <c r="M2524" s="80" t="str">
        <f>IFERROR(VLOOKUP(K2524,REFERENCES!R:S,2,FALSE),"")</f>
        <v>Nombre</v>
      </c>
      <c r="N2524" s="140">
        <v>600</v>
      </c>
      <c r="O2524" s="140"/>
      <c r="P2524" s="140"/>
      <c r="Q2524" s="140"/>
      <c r="R2524" s="79" t="s">
        <v>1875</v>
      </c>
      <c r="S2524" s="75">
        <v>300</v>
      </c>
      <c r="T2524" s="162" t="s">
        <v>1040</v>
      </c>
      <c r="U2524" s="162" t="s">
        <v>153</v>
      </c>
      <c r="V2524" s="162" t="s">
        <v>302</v>
      </c>
      <c r="W2524" s="164" t="s">
        <v>1580</v>
      </c>
      <c r="X2524" s="162"/>
      <c r="Y2524" s="167"/>
      <c r="Z2524" s="165"/>
      <c r="AA2524" s="162"/>
      <c r="AB2524" s="162" t="str">
        <f>UPPER(LEFT(A2524,3)&amp;YEAR(H2524)&amp;MONTH(H2524)&amp;DAY((H2524))&amp;LEFT(U2524,2)&amp;LEFT(V2524,2)&amp;LEFT(W2524,2))</f>
        <v>WOR20161115NIPE3È</v>
      </c>
      <c r="AC2524" s="162">
        <f>COUNTIF($AB$4:$AB$297,AB2524)</f>
        <v>0</v>
      </c>
      <c r="AD2524" s="162" t="str">
        <f>VLOOKUP(U2524,NIVEAUXADMIN!A:B,2,FALSE)</f>
        <v>HT10</v>
      </c>
      <c r="AE2524" s="162" t="str">
        <f>VLOOKUP(V2524,NIVEAUXADMIN!E:F,2,FALSE)</f>
        <v>HT101022</v>
      </c>
      <c r="AF2524" s="162" t="str">
        <f>VLOOKUP(W2524,NIVEAUXADMIN!I:J,2,FALSE)</f>
        <v>HT101022-03</v>
      </c>
      <c r="AG2524" s="162">
        <f>IF(SUMPRODUCT(($A$4:$A2524=A2524)*($V$4:$V2524=V2524))&gt;1,0,1)</f>
        <v>0</v>
      </c>
    </row>
    <row r="2525" spans="1:33" ht="15" customHeight="1">
      <c r="A2525" s="162" t="s">
        <v>1090</v>
      </c>
      <c r="B2525" s="162" t="s">
        <v>1090</v>
      </c>
      <c r="C2525" s="162" t="s">
        <v>26</v>
      </c>
      <c r="D2525" s="162"/>
      <c r="E2525" s="162"/>
      <c r="F2525" s="162" t="s">
        <v>16</v>
      </c>
      <c r="G2525" s="162" t="str">
        <f>CHOOSE(MONTH(H2525), "Janvier", "Fevrier", "Mars", "Avril", "Mai", "Juin", "Juillet", "Aout", "Septembre", "Octobre", "Novembre", "Decembre")</f>
        <v>Novembre</v>
      </c>
      <c r="H2525" s="153">
        <v>42690</v>
      </c>
      <c r="I2525" s="84" t="s">
        <v>1049</v>
      </c>
      <c r="J2525" s="162" t="s">
        <v>1053</v>
      </c>
      <c r="K2525" s="162" t="s">
        <v>1048</v>
      </c>
      <c r="L2525" s="72"/>
      <c r="M2525" s="80" t="str">
        <f>IFERROR(VLOOKUP(K2525,REFERENCES!R:S,2,FALSE),"")</f>
        <v>Nombre</v>
      </c>
      <c r="N2525" s="140">
        <v>283</v>
      </c>
      <c r="O2525" s="140"/>
      <c r="P2525" s="140"/>
      <c r="Q2525" s="140"/>
      <c r="R2525" s="79" t="s">
        <v>1875</v>
      </c>
      <c r="S2525" s="75">
        <v>283</v>
      </c>
      <c r="T2525" s="162"/>
      <c r="U2525" s="162" t="s">
        <v>158</v>
      </c>
      <c r="V2525" s="162" t="s">
        <v>339</v>
      </c>
      <c r="W2525" s="164" t="s">
        <v>1296</v>
      </c>
      <c r="X2525" s="162"/>
      <c r="Y2525" s="167"/>
      <c r="Z2525" s="165"/>
      <c r="AA2525" s="162"/>
      <c r="AB2525" s="162" t="str">
        <f>UPPER(LEFT(A2525,3)&amp;YEAR(H2525)&amp;MONTH(H2525)&amp;DAY((H2525))&amp;LEFT(U2525,2)&amp;LEFT(V2525,2)&amp;LEFT(W2525,2))</f>
        <v>WOR20161116NOLI1È</v>
      </c>
      <c r="AC2525" s="162">
        <f>COUNTIF($AB$4:$AB$297,AB2525)</f>
        <v>0</v>
      </c>
      <c r="AD2525" s="162" t="str">
        <f>VLOOKUP(U2525,NIVEAUXADMIN!A:B,2,FALSE)</f>
        <v>HT03</v>
      </c>
      <c r="AE2525" s="162" t="str">
        <f>VLOOKUP(V2525,NIVEAUXADMIN!E:F,2,FALSE)</f>
        <v>HT03313</v>
      </c>
      <c r="AF2525" s="162" t="str">
        <f>VLOOKUP(W2525,NIVEAUXADMIN!I:J,2,FALSE)</f>
        <v>HT03313-01</v>
      </c>
      <c r="AG2525" s="162">
        <f>IF(SUMPRODUCT(($A$4:$A2525=A2525)*($V$4:$V2525=V2525))&gt;1,0,1)</f>
        <v>1</v>
      </c>
    </row>
    <row r="2526" spans="1:33" ht="15" customHeight="1">
      <c r="A2526" s="162" t="s">
        <v>1090</v>
      </c>
      <c r="B2526" s="162" t="s">
        <v>1090</v>
      </c>
      <c r="C2526" s="162" t="s">
        <v>26</v>
      </c>
      <c r="D2526" s="162"/>
      <c r="E2526" s="162"/>
      <c r="F2526" s="162" t="s">
        <v>16</v>
      </c>
      <c r="G2526" s="162" t="str">
        <f>CHOOSE(MONTH(H2526), "Janvier", "Fevrier", "Mars", "Avril", "Mai", "Juin", "Juillet", "Aout", "Septembre", "Octobre", "Novembre", "Decembre")</f>
        <v>Novembre</v>
      </c>
      <c r="H2526" s="153">
        <v>42690</v>
      </c>
      <c r="I2526" s="84" t="s">
        <v>1051</v>
      </c>
      <c r="J2526" s="162" t="s">
        <v>1052</v>
      </c>
      <c r="K2526" s="162" t="s">
        <v>1056</v>
      </c>
      <c r="L2526" s="72"/>
      <c r="M2526" s="80" t="str">
        <f>IFERROR(VLOOKUP(K2526,REFERENCES!R:S,2,FALSE),"")</f>
        <v>Nombre</v>
      </c>
      <c r="N2526" s="140">
        <v>350</v>
      </c>
      <c r="O2526" s="140"/>
      <c r="P2526" s="140"/>
      <c r="Q2526" s="140"/>
      <c r="R2526" s="79" t="s">
        <v>1875</v>
      </c>
      <c r="S2526" s="75">
        <v>350</v>
      </c>
      <c r="T2526" s="162" t="s">
        <v>1040</v>
      </c>
      <c r="U2526" s="162" t="s">
        <v>174</v>
      </c>
      <c r="V2526" s="162" t="s">
        <v>494</v>
      </c>
      <c r="W2526" s="164" t="s">
        <v>1730</v>
      </c>
      <c r="X2526" s="162"/>
      <c r="Y2526" s="167"/>
      <c r="Z2526" s="165"/>
      <c r="AA2526" s="162"/>
      <c r="AB2526" s="162" t="str">
        <f>UPPER(LEFT(A2526,3)&amp;YEAR(H2526)&amp;MONTH(H2526)&amp;DAY((H2526))&amp;LEFT(U2526,2)&amp;LEFT(V2526,2)&amp;LEFT(W2526,2))</f>
        <v>WOR20161116OUPO6È</v>
      </c>
      <c r="AC2526" s="162">
        <f>COUNTIF($AB$4:$AB$297,AB2526)</f>
        <v>0</v>
      </c>
      <c r="AD2526" s="162" t="str">
        <f>VLOOKUP(U2526,NIVEAUXADMIN!A:B,2,FALSE)</f>
        <v>HT01</v>
      </c>
      <c r="AE2526" s="162" t="str">
        <f>VLOOKUP(V2526,NIVEAUXADMIN!E:F,2,FALSE)</f>
        <v>HT01152</v>
      </c>
      <c r="AF2526" s="162" t="str">
        <f>VLOOKUP(W2526,NIVEAUXADMIN!I:J,2,FALSE)</f>
        <v>HT01152-01</v>
      </c>
      <c r="AG2526" s="162">
        <f>IF(SUMPRODUCT(($A$4:$A2526=A2526)*($V$4:$V2526=V2526))&gt;1,0,1)</f>
        <v>0</v>
      </c>
    </row>
    <row r="2527" spans="1:33" ht="15" customHeight="1">
      <c r="A2527" s="162" t="s">
        <v>1090</v>
      </c>
      <c r="B2527" s="162" t="s">
        <v>1090</v>
      </c>
      <c r="C2527" s="162" t="s">
        <v>26</v>
      </c>
      <c r="D2527" s="162"/>
      <c r="E2527" s="162"/>
      <c r="F2527" s="162" t="s">
        <v>16</v>
      </c>
      <c r="G2527" s="162" t="str">
        <f>CHOOSE(MONTH(H2527), "Janvier", "Fevrier", "Mars", "Avril", "Mai", "Juin", "Juillet", "Aout", "Septembre", "Octobre", "Novembre", "Decembre")</f>
        <v>Novembre</v>
      </c>
      <c r="H2527" s="153">
        <v>42690</v>
      </c>
      <c r="I2527" s="84" t="s">
        <v>1051</v>
      </c>
      <c r="J2527" s="162" t="s">
        <v>1052</v>
      </c>
      <c r="K2527" s="162" t="s">
        <v>1054</v>
      </c>
      <c r="L2527" s="72"/>
      <c r="M2527" s="80" t="str">
        <f>IFERROR(VLOOKUP(K2527,REFERENCES!R:S,2,FALSE),"")</f>
        <v>Nombre</v>
      </c>
      <c r="N2527" s="140">
        <v>566</v>
      </c>
      <c r="O2527" s="140"/>
      <c r="P2527" s="140"/>
      <c r="Q2527" s="140"/>
      <c r="R2527" s="79" t="s">
        <v>1875</v>
      </c>
      <c r="S2527" s="75">
        <v>283</v>
      </c>
      <c r="T2527" s="162" t="s">
        <v>1040</v>
      </c>
      <c r="U2527" s="162" t="s">
        <v>158</v>
      </c>
      <c r="V2527" s="162" t="s">
        <v>339</v>
      </c>
      <c r="W2527" s="164" t="s">
        <v>1296</v>
      </c>
      <c r="X2527" s="162"/>
      <c r="Y2527" s="167"/>
      <c r="Z2527" s="165"/>
      <c r="AA2527" s="162"/>
      <c r="AB2527" s="162" t="str">
        <f>UPPER(LEFT(A2527,3)&amp;YEAR(H2527)&amp;MONTH(H2527)&amp;DAY((H2527))&amp;LEFT(U2527,2)&amp;LEFT(V2527,2)&amp;LEFT(W2527,2))</f>
        <v>WOR20161116NOLI1È</v>
      </c>
      <c r="AC2527" s="162">
        <f>COUNTIF($AB$4:$AB$297,AB2527)</f>
        <v>0</v>
      </c>
      <c r="AD2527" s="162" t="str">
        <f>VLOOKUP(U2527,NIVEAUXADMIN!A:B,2,FALSE)</f>
        <v>HT03</v>
      </c>
      <c r="AE2527" s="162" t="str">
        <f>VLOOKUP(V2527,NIVEAUXADMIN!E:F,2,FALSE)</f>
        <v>HT03313</v>
      </c>
      <c r="AF2527" s="162" t="str">
        <f>VLOOKUP(W2527,NIVEAUXADMIN!I:J,2,FALSE)</f>
        <v>HT03313-01</v>
      </c>
      <c r="AG2527" s="162">
        <f>IF(SUMPRODUCT(($A$4:$A2527=A2527)*($V$4:$V2527=V2527))&gt;1,0,1)</f>
        <v>0</v>
      </c>
    </row>
    <row r="2528" spans="1:33" ht="15" customHeight="1">
      <c r="A2528" s="162" t="s">
        <v>1090</v>
      </c>
      <c r="B2528" s="162" t="s">
        <v>1090</v>
      </c>
      <c r="C2528" s="162" t="s">
        <v>26</v>
      </c>
      <c r="D2528" s="162"/>
      <c r="E2528" s="162"/>
      <c r="F2528" s="162" t="s">
        <v>16</v>
      </c>
      <c r="G2528" s="162" t="str">
        <f>CHOOSE(MONTH(H2528), "Janvier", "Fevrier", "Mars", "Avril", "Mai", "Juin", "Juillet", "Aout", "Septembre", "Octobre", "Novembre", "Decembre")</f>
        <v>Novembre</v>
      </c>
      <c r="H2528" s="153">
        <v>42690</v>
      </c>
      <c r="I2528" s="84" t="s">
        <v>1051</v>
      </c>
      <c r="J2528" s="162" t="s">
        <v>1052</v>
      </c>
      <c r="K2528" s="162" t="s">
        <v>1054</v>
      </c>
      <c r="L2528" s="72"/>
      <c r="M2528" s="80" t="str">
        <f>IFERROR(VLOOKUP(K2528,REFERENCES!R:S,2,FALSE),"")</f>
        <v>Nombre</v>
      </c>
      <c r="N2528" s="140">
        <v>350</v>
      </c>
      <c r="O2528" s="140"/>
      <c r="P2528" s="140"/>
      <c r="Q2528" s="140"/>
      <c r="R2528" s="79" t="s">
        <v>1875</v>
      </c>
      <c r="S2528" s="75">
        <v>350</v>
      </c>
      <c r="T2528" s="162" t="s">
        <v>1040</v>
      </c>
      <c r="U2528" s="162" t="s">
        <v>174</v>
      </c>
      <c r="V2528" s="162" t="s">
        <v>494</v>
      </c>
      <c r="W2528" s="164" t="s">
        <v>1730</v>
      </c>
      <c r="X2528" s="162"/>
      <c r="Y2528" s="167"/>
      <c r="Z2528" s="165"/>
      <c r="AA2528" s="162"/>
      <c r="AB2528" s="162" t="str">
        <f>UPPER(LEFT(A2528,3)&amp;YEAR(H2528)&amp;MONTH(H2528)&amp;DAY((H2528))&amp;LEFT(U2528,2)&amp;LEFT(V2528,2)&amp;LEFT(W2528,2))</f>
        <v>WOR20161116OUPO6È</v>
      </c>
      <c r="AC2528" s="162">
        <f>COUNTIF($AB$4:$AB$297,AB2528)</f>
        <v>0</v>
      </c>
      <c r="AD2528" s="162" t="str">
        <f>VLOOKUP(U2528,NIVEAUXADMIN!A:B,2,FALSE)</f>
        <v>HT01</v>
      </c>
      <c r="AE2528" s="162" t="str">
        <f>VLOOKUP(V2528,NIVEAUXADMIN!E:F,2,FALSE)</f>
        <v>HT01152</v>
      </c>
      <c r="AF2528" s="162" t="str">
        <f>VLOOKUP(W2528,NIVEAUXADMIN!I:J,2,FALSE)</f>
        <v>HT01152-01</v>
      </c>
      <c r="AG2528" s="162">
        <f>IF(SUMPRODUCT(($A$4:$A2528=A2528)*($V$4:$V2528=V2528))&gt;1,0,1)</f>
        <v>0</v>
      </c>
    </row>
    <row r="2529" spans="1:33" ht="15" customHeight="1">
      <c r="A2529" s="162" t="s">
        <v>1090</v>
      </c>
      <c r="B2529" s="162" t="s">
        <v>1090</v>
      </c>
      <c r="C2529" s="162" t="s">
        <v>26</v>
      </c>
      <c r="D2529" s="162"/>
      <c r="E2529" s="162"/>
      <c r="F2529" s="162" t="s">
        <v>16</v>
      </c>
      <c r="G2529" s="162" t="str">
        <f>CHOOSE(MONTH(H2529), "Janvier", "Fevrier", "Mars", "Avril", "Mai", "Juin", "Juillet", "Aout", "Septembre", "Octobre", "Novembre", "Decembre")</f>
        <v>Novembre</v>
      </c>
      <c r="H2529" s="153">
        <v>42690</v>
      </c>
      <c r="I2529" s="84" t="s">
        <v>1050</v>
      </c>
      <c r="J2529" s="162" t="s">
        <v>1029</v>
      </c>
      <c r="K2529" s="162"/>
      <c r="L2529" s="72"/>
      <c r="M2529" s="80" t="str">
        <f>IFERROR(VLOOKUP(K2529,REFERENCES!R:S,2,FALSE),"")</f>
        <v/>
      </c>
      <c r="N2529" s="168">
        <v>200</v>
      </c>
      <c r="O2529" s="140"/>
      <c r="P2529" s="140"/>
      <c r="Q2529" s="140"/>
      <c r="R2529" s="79" t="s">
        <v>1875</v>
      </c>
      <c r="S2529" s="75">
        <v>200</v>
      </c>
      <c r="T2529" s="162" t="s">
        <v>1040</v>
      </c>
      <c r="U2529" s="162" t="s">
        <v>153</v>
      </c>
      <c r="V2529" s="162" t="s">
        <v>305</v>
      </c>
      <c r="W2529" s="164" t="s">
        <v>1626</v>
      </c>
      <c r="X2529" s="162"/>
      <c r="Y2529" s="167"/>
      <c r="Z2529" s="165"/>
      <c r="AA2529" s="162"/>
      <c r="AB2529" s="162" t="str">
        <f>UPPER(LEFT(A2529,3)&amp;YEAR(H2529)&amp;MONTH(H2529)&amp;DAY((H2529))&amp;LEFT(U2529,2)&amp;LEFT(V2529,2)&amp;LEFT(W2529,2))</f>
        <v>WOR20161116NIPE4È</v>
      </c>
      <c r="AC2529" s="162">
        <f>COUNTIF($AB$4:$AB$297,AB2529)</f>
        <v>0</v>
      </c>
      <c r="AD2529" s="162" t="str">
        <f>VLOOKUP(U2529,NIVEAUXADMIN!A:B,2,FALSE)</f>
        <v>HT10</v>
      </c>
      <c r="AE2529" s="162" t="str">
        <f>VLOOKUP(V2529,NIVEAUXADMIN!E:F,2,FALSE)</f>
        <v>HT101012</v>
      </c>
      <c r="AF2529" s="162" t="str">
        <f>VLOOKUP(W2529,NIVEAUXADMIN!I:J,2,FALSE)</f>
        <v>HT101012-04</v>
      </c>
      <c r="AG2529" s="162">
        <f>IF(SUMPRODUCT(($A$4:$A2529=A2529)*($V$4:$V2529=V2529))&gt;1,0,1)</f>
        <v>0</v>
      </c>
    </row>
    <row r="2530" spans="1:33" ht="15" customHeight="1">
      <c r="A2530" s="162" t="s">
        <v>1090</v>
      </c>
      <c r="B2530" s="162" t="s">
        <v>1090</v>
      </c>
      <c r="C2530" s="162" t="s">
        <v>26</v>
      </c>
      <c r="D2530" s="162"/>
      <c r="E2530" s="162"/>
      <c r="F2530" s="162" t="s">
        <v>16</v>
      </c>
      <c r="G2530" s="162" t="str">
        <f>CHOOSE(MONTH(H2530), "Janvier", "Fevrier", "Mars", "Avril", "Mai", "Juin", "Juillet", "Aout", "Septembre", "Octobre", "Novembre", "Decembre")</f>
        <v>Novembre</v>
      </c>
      <c r="H2530" s="153">
        <v>42690</v>
      </c>
      <c r="I2530" s="84" t="s">
        <v>1051</v>
      </c>
      <c r="J2530" s="162" t="s">
        <v>1052</v>
      </c>
      <c r="K2530" s="162" t="s">
        <v>1062</v>
      </c>
      <c r="L2530" s="72"/>
      <c r="M2530" s="80" t="str">
        <f>IFERROR(VLOOKUP(K2530,REFERENCES!R:S,2,FALSE),"")</f>
        <v>Nombre</v>
      </c>
      <c r="N2530" s="140">
        <v>283</v>
      </c>
      <c r="O2530" s="140"/>
      <c r="P2530" s="140"/>
      <c r="Q2530" s="140"/>
      <c r="R2530" s="79" t="s">
        <v>1875</v>
      </c>
      <c r="S2530" s="75">
        <v>283</v>
      </c>
      <c r="T2530" s="162" t="s">
        <v>1040</v>
      </c>
      <c r="U2530" s="162" t="s">
        <v>158</v>
      </c>
      <c r="V2530" s="162" t="s">
        <v>339</v>
      </c>
      <c r="W2530" s="164" t="s">
        <v>1296</v>
      </c>
      <c r="X2530" s="162"/>
      <c r="Y2530" s="167"/>
      <c r="Z2530" s="165"/>
      <c r="AA2530" s="162"/>
      <c r="AB2530" s="162" t="str">
        <f>UPPER(LEFT(A2530,3)&amp;YEAR(H2530)&amp;MONTH(H2530)&amp;DAY((H2530))&amp;LEFT(U2530,2)&amp;LEFT(V2530,2)&amp;LEFT(W2530,2))</f>
        <v>WOR20161116NOLI1È</v>
      </c>
      <c r="AC2530" s="162">
        <f>COUNTIF($AB$4:$AB$297,AB2530)</f>
        <v>0</v>
      </c>
      <c r="AD2530" s="162" t="str">
        <f>VLOOKUP(U2530,NIVEAUXADMIN!A:B,2,FALSE)</f>
        <v>HT03</v>
      </c>
      <c r="AE2530" s="162" t="str">
        <f>VLOOKUP(V2530,NIVEAUXADMIN!E:F,2,FALSE)</f>
        <v>HT03313</v>
      </c>
      <c r="AF2530" s="162" t="str">
        <f>VLOOKUP(W2530,NIVEAUXADMIN!I:J,2,FALSE)</f>
        <v>HT03313-01</v>
      </c>
      <c r="AG2530" s="162">
        <f>IF(SUMPRODUCT(($A$4:$A2530=A2530)*($V$4:$V2530=V2530))&gt;1,0,1)</f>
        <v>0</v>
      </c>
    </row>
    <row r="2531" spans="1:33" ht="15" customHeight="1">
      <c r="A2531" s="162" t="s">
        <v>1090</v>
      </c>
      <c r="B2531" s="162" t="s">
        <v>1090</v>
      </c>
      <c r="C2531" s="162" t="s">
        <v>26</v>
      </c>
      <c r="D2531" s="162"/>
      <c r="E2531" s="162"/>
      <c r="F2531" s="162" t="s">
        <v>16</v>
      </c>
      <c r="G2531" s="162" t="str">
        <f>CHOOSE(MONTH(H2531), "Janvier", "Fevrier", "Mars", "Avril", "Mai", "Juin", "Juillet", "Aout", "Septembre", "Octobre", "Novembre", "Decembre")</f>
        <v>Novembre</v>
      </c>
      <c r="H2531" s="153">
        <v>42690</v>
      </c>
      <c r="I2531" s="84" t="s">
        <v>1051</v>
      </c>
      <c r="J2531" s="162" t="s">
        <v>1052</v>
      </c>
      <c r="K2531" s="162" t="s">
        <v>1062</v>
      </c>
      <c r="L2531" s="72"/>
      <c r="M2531" s="80" t="str">
        <f>IFERROR(VLOOKUP(K2531,REFERENCES!R:S,2,FALSE),"")</f>
        <v>Nombre</v>
      </c>
      <c r="N2531" s="140">
        <v>350</v>
      </c>
      <c r="O2531" s="140"/>
      <c r="P2531" s="140"/>
      <c r="Q2531" s="140"/>
      <c r="R2531" s="79" t="s">
        <v>1875</v>
      </c>
      <c r="S2531" s="75">
        <v>350</v>
      </c>
      <c r="T2531" s="162" t="s">
        <v>1040</v>
      </c>
      <c r="U2531" s="162" t="s">
        <v>174</v>
      </c>
      <c r="V2531" s="162" t="s">
        <v>494</v>
      </c>
      <c r="W2531" s="164" t="s">
        <v>1730</v>
      </c>
      <c r="X2531" s="162"/>
      <c r="Y2531" s="167"/>
      <c r="Z2531" s="165"/>
      <c r="AA2531" s="162"/>
      <c r="AB2531" s="162" t="str">
        <f>UPPER(LEFT(A2531,3)&amp;YEAR(H2531)&amp;MONTH(H2531)&amp;DAY((H2531))&amp;LEFT(U2531,2)&amp;LEFT(V2531,2)&amp;LEFT(W2531,2))</f>
        <v>WOR20161116OUPO6È</v>
      </c>
      <c r="AC2531" s="162">
        <f>COUNTIF($AB$4:$AB$297,AB2531)</f>
        <v>0</v>
      </c>
      <c r="AD2531" s="162" t="str">
        <f>VLOOKUP(U2531,NIVEAUXADMIN!A:B,2,FALSE)</f>
        <v>HT01</v>
      </c>
      <c r="AE2531" s="162" t="str">
        <f>VLOOKUP(V2531,NIVEAUXADMIN!E:F,2,FALSE)</f>
        <v>HT01152</v>
      </c>
      <c r="AF2531" s="162" t="str">
        <f>VLOOKUP(W2531,NIVEAUXADMIN!I:J,2,FALSE)</f>
        <v>HT01152-01</v>
      </c>
      <c r="AG2531" s="162">
        <f>IF(SUMPRODUCT(($A$4:$A2531=A2531)*($V$4:$V2531=V2531))&gt;1,0,1)</f>
        <v>0</v>
      </c>
    </row>
    <row r="2532" spans="1:33" ht="15" customHeight="1">
      <c r="A2532" s="162" t="s">
        <v>1090</v>
      </c>
      <c r="B2532" s="162" t="s">
        <v>1090</v>
      </c>
      <c r="C2532" s="162" t="s">
        <v>26</v>
      </c>
      <c r="D2532" s="162"/>
      <c r="E2532" s="162"/>
      <c r="F2532" s="162" t="s">
        <v>16</v>
      </c>
      <c r="G2532" s="162" t="str">
        <f>CHOOSE(MONTH(H2532), "Janvier", "Fevrier", "Mars", "Avril", "Mai", "Juin", "Juillet", "Aout", "Septembre", "Octobre", "Novembre", "Decembre")</f>
        <v>Novembre</v>
      </c>
      <c r="H2532" s="153">
        <v>42690</v>
      </c>
      <c r="I2532" s="84" t="s">
        <v>1051</v>
      </c>
      <c r="J2532" s="162" t="s">
        <v>1052</v>
      </c>
      <c r="K2532" s="162" t="s">
        <v>1061</v>
      </c>
      <c r="L2532" s="72"/>
      <c r="M2532" s="80" t="str">
        <f>IFERROR(VLOOKUP(K2532,REFERENCES!R:S,2,FALSE),"")</f>
        <v>Nombre</v>
      </c>
      <c r="N2532" s="140">
        <v>350</v>
      </c>
      <c r="O2532" s="140"/>
      <c r="P2532" s="140"/>
      <c r="Q2532" s="140"/>
      <c r="R2532" s="79" t="s">
        <v>1875</v>
      </c>
      <c r="S2532" s="75">
        <v>350</v>
      </c>
      <c r="T2532" s="162" t="s">
        <v>1040</v>
      </c>
      <c r="U2532" s="86" t="s">
        <v>174</v>
      </c>
      <c r="V2532" s="86" t="s">
        <v>494</v>
      </c>
      <c r="W2532" s="164" t="s">
        <v>1730</v>
      </c>
      <c r="X2532" s="162"/>
      <c r="Y2532" s="167"/>
      <c r="Z2532" s="165"/>
      <c r="AA2532" s="162"/>
      <c r="AB2532" s="162" t="str">
        <f>UPPER(LEFT(A2532,3)&amp;YEAR(H2532)&amp;MONTH(H2532)&amp;DAY((H2532))&amp;LEFT(U2532,2)&amp;LEFT(V2532,2)&amp;LEFT(W2532,2))</f>
        <v>WOR20161116OUPO6È</v>
      </c>
      <c r="AC2532" s="162">
        <f>COUNTIF($AB$4:$AB$297,AB2532)</f>
        <v>0</v>
      </c>
      <c r="AD2532" s="162" t="str">
        <f>VLOOKUP(U2532,NIVEAUXADMIN!A:B,2,FALSE)</f>
        <v>HT01</v>
      </c>
      <c r="AE2532" s="162" t="str">
        <f>VLOOKUP(V2532,NIVEAUXADMIN!E:F,2,FALSE)</f>
        <v>HT01152</v>
      </c>
      <c r="AF2532" s="162" t="str">
        <f>VLOOKUP(W2532,NIVEAUXADMIN!I:J,2,FALSE)</f>
        <v>HT01152-01</v>
      </c>
      <c r="AG2532" s="162">
        <f>IF(SUMPRODUCT(($A$4:$A2532=A2532)*($V$4:$V2532=V2532))&gt;1,0,1)</f>
        <v>0</v>
      </c>
    </row>
    <row r="2533" spans="1:33" ht="15" customHeight="1">
      <c r="A2533" s="162" t="s">
        <v>1090</v>
      </c>
      <c r="B2533" s="162" t="s">
        <v>1090</v>
      </c>
      <c r="C2533" s="162" t="s">
        <v>26</v>
      </c>
      <c r="D2533" s="162"/>
      <c r="E2533" s="162"/>
      <c r="F2533" s="162" t="s">
        <v>16</v>
      </c>
      <c r="G2533" s="162" t="str">
        <f>CHOOSE(MONTH(H2533), "Janvier", "Fevrier", "Mars", "Avril", "Mai", "Juin", "Juillet", "Aout", "Septembre", "Octobre", "Novembre", "Decembre")</f>
        <v>Novembre</v>
      </c>
      <c r="H2533" s="153">
        <v>42690</v>
      </c>
      <c r="I2533" s="84" t="s">
        <v>1051</v>
      </c>
      <c r="J2533" s="162" t="s">
        <v>1052</v>
      </c>
      <c r="K2533" s="162" t="s">
        <v>1058</v>
      </c>
      <c r="L2533" s="72"/>
      <c r="M2533" s="80" t="str">
        <f>IFERROR(VLOOKUP(K2533,REFERENCES!R:S,2,FALSE),"")</f>
        <v>Nombre</v>
      </c>
      <c r="N2533" s="140">
        <v>350</v>
      </c>
      <c r="O2533" s="140"/>
      <c r="P2533" s="140"/>
      <c r="Q2533" s="140"/>
      <c r="R2533" s="79" t="s">
        <v>1875</v>
      </c>
      <c r="S2533" s="75">
        <v>350</v>
      </c>
      <c r="T2533" s="162" t="s">
        <v>1040</v>
      </c>
      <c r="U2533" s="162" t="s">
        <v>174</v>
      </c>
      <c r="V2533" s="162" t="s">
        <v>494</v>
      </c>
      <c r="W2533" s="164" t="s">
        <v>1730</v>
      </c>
      <c r="X2533" s="162"/>
      <c r="Y2533" s="167"/>
      <c r="Z2533" s="165"/>
      <c r="AA2533" s="162"/>
      <c r="AB2533" s="162" t="str">
        <f>UPPER(LEFT(A2533,3)&amp;YEAR(H2533)&amp;MONTH(H2533)&amp;DAY((H2533))&amp;LEFT(U2533,2)&amp;LEFT(V2533,2)&amp;LEFT(W2533,2))</f>
        <v>WOR20161116OUPO6È</v>
      </c>
      <c r="AC2533" s="162">
        <f>COUNTIF($AB$4:$AB$297,AB2533)</f>
        <v>0</v>
      </c>
      <c r="AD2533" s="162" t="str">
        <f>VLOOKUP(U2533,NIVEAUXADMIN!A:B,2,FALSE)</f>
        <v>HT01</v>
      </c>
      <c r="AE2533" s="162" t="str">
        <f>VLOOKUP(V2533,NIVEAUXADMIN!E:F,2,FALSE)</f>
        <v>HT01152</v>
      </c>
      <c r="AF2533" s="162" t="str">
        <f>VLOOKUP(W2533,NIVEAUXADMIN!I:J,2,FALSE)</f>
        <v>HT01152-01</v>
      </c>
      <c r="AG2533" s="162">
        <f>IF(SUMPRODUCT(($A$4:$A2533=A2533)*($V$4:$V2533=V2533))&gt;1,0,1)</f>
        <v>0</v>
      </c>
    </row>
    <row r="2534" spans="1:33" ht="15" customHeight="1">
      <c r="A2534" s="162" t="s">
        <v>1090</v>
      </c>
      <c r="B2534" s="162" t="s">
        <v>1090</v>
      </c>
      <c r="C2534" s="162" t="s">
        <v>26</v>
      </c>
      <c r="D2534" s="162"/>
      <c r="E2534" s="162"/>
      <c r="F2534" s="162" t="s">
        <v>16</v>
      </c>
      <c r="G2534" s="162" t="str">
        <f>CHOOSE(MONTH(H2534), "Janvier", "Fevrier", "Mars", "Avril", "Mai", "Juin", "Juillet", "Aout", "Septembre", "Octobre", "Novembre", "Decembre")</f>
        <v>Novembre</v>
      </c>
      <c r="H2534" s="153">
        <v>42690</v>
      </c>
      <c r="I2534" s="84" t="s">
        <v>1050</v>
      </c>
      <c r="J2534" s="162" t="s">
        <v>1029</v>
      </c>
      <c r="K2534" s="162"/>
      <c r="L2534" s="72"/>
      <c r="M2534" s="80" t="str">
        <f>IFERROR(VLOOKUP(K2534,REFERENCES!R:S,2,FALSE),"")</f>
        <v/>
      </c>
      <c r="N2534" s="140">
        <v>371</v>
      </c>
      <c r="O2534" s="140"/>
      <c r="P2534" s="140"/>
      <c r="Q2534" s="140"/>
      <c r="R2534" s="79"/>
      <c r="S2534" s="75">
        <v>371</v>
      </c>
      <c r="T2534" s="162" t="s">
        <v>1040</v>
      </c>
      <c r="U2534" s="162" t="s">
        <v>174</v>
      </c>
      <c r="V2534" s="162" t="s">
        <v>494</v>
      </c>
      <c r="W2534" s="164" t="s">
        <v>1804</v>
      </c>
      <c r="X2534" s="162" t="s">
        <v>1230</v>
      </c>
      <c r="Y2534" s="167"/>
      <c r="Z2534" s="165"/>
      <c r="AA2534" s="162"/>
      <c r="AB2534" s="162" t="str">
        <f>UPPER(LEFT(A2534,3)&amp;YEAR(H2534)&amp;MONTH(H2534)&amp;DAY((H2534))&amp;LEFT(U2534,2)&amp;LEFT(V2534,2)&amp;LEFT(W2534,2))</f>
        <v>WOR20161116OUPO9È</v>
      </c>
      <c r="AC2534" s="162">
        <f>COUNTIF($AB$4:$AB$297,AB2534)</f>
        <v>0</v>
      </c>
      <c r="AD2534" s="162" t="str">
        <f>VLOOKUP(U2534,NIVEAUXADMIN!A:B,2,FALSE)</f>
        <v>HT01</v>
      </c>
      <c r="AE2534" s="162" t="str">
        <f>VLOOKUP(V2534,NIVEAUXADMIN!E:F,2,FALSE)</f>
        <v>HT01152</v>
      </c>
      <c r="AF2534" s="162" t="str">
        <f>VLOOKUP(W2534,NIVEAUXADMIN!I:J,2,FALSE)</f>
        <v>HT01152-04</v>
      </c>
      <c r="AG2534" s="162">
        <f>IF(SUMPRODUCT(($A$4:$A2534=A2534)*($V$4:$V2534=V2534))&gt;1,0,1)</f>
        <v>0</v>
      </c>
    </row>
    <row r="2535" spans="1:33" ht="15" customHeight="1">
      <c r="A2535" s="162" t="s">
        <v>1090</v>
      </c>
      <c r="B2535" s="162" t="s">
        <v>1090</v>
      </c>
      <c r="C2535" s="162" t="s">
        <v>26</v>
      </c>
      <c r="D2535" s="162"/>
      <c r="E2535" s="162"/>
      <c r="F2535" s="162" t="s">
        <v>16</v>
      </c>
      <c r="G2535" s="162" t="str">
        <f>CHOOSE(MONTH(H2535), "Janvier", "Fevrier", "Mars", "Avril", "Mai", "Juin", "Juillet", "Aout", "Septembre", "Octobre", "Novembre", "Decembre")</f>
        <v>Novembre</v>
      </c>
      <c r="H2535" s="153">
        <v>42691</v>
      </c>
      <c r="I2535" s="84" t="s">
        <v>1051</v>
      </c>
      <c r="J2535" s="162" t="s">
        <v>1052</v>
      </c>
      <c r="K2535" s="162" t="s">
        <v>1057</v>
      </c>
      <c r="L2535" s="72"/>
      <c r="M2535" s="80" t="str">
        <f>IFERROR(VLOOKUP(K2535,REFERENCES!R:S,2,FALSE),"")</f>
        <v>Nombre</v>
      </c>
      <c r="N2535" s="140">
        <v>200</v>
      </c>
      <c r="O2535" s="140"/>
      <c r="P2535" s="140"/>
      <c r="Q2535" s="140"/>
      <c r="R2535" s="79" t="s">
        <v>1875</v>
      </c>
      <c r="S2535" s="75">
        <v>200</v>
      </c>
      <c r="T2535" s="162" t="s">
        <v>1040</v>
      </c>
      <c r="U2535" s="162" t="s">
        <v>153</v>
      </c>
      <c r="V2535" s="162" t="s">
        <v>305</v>
      </c>
      <c r="W2535" s="164" t="s">
        <v>1601</v>
      </c>
      <c r="X2535" s="162"/>
      <c r="Y2535" s="167"/>
      <c r="Z2535" s="165"/>
      <c r="AA2535" s="162"/>
      <c r="AB2535" s="162" t="str">
        <f>UPPER(LEFT(A2535,3)&amp;YEAR(H2535)&amp;MONTH(H2535)&amp;DAY((H2535))&amp;LEFT(U2535,2)&amp;LEFT(V2535,2)&amp;LEFT(W2535,2))</f>
        <v>WOR20161117NIPE3È</v>
      </c>
      <c r="AC2535" s="162">
        <f>COUNTIF($AB$4:$AB$297,AB2535)</f>
        <v>0</v>
      </c>
      <c r="AD2535" s="162" t="str">
        <f>VLOOKUP(U2535,NIVEAUXADMIN!A:B,2,FALSE)</f>
        <v>HT10</v>
      </c>
      <c r="AE2535" s="162" t="str">
        <f>VLOOKUP(V2535,NIVEAUXADMIN!E:F,2,FALSE)</f>
        <v>HT101012</v>
      </c>
      <c r="AF2535" s="162" t="str">
        <f>VLOOKUP(W2535,NIVEAUXADMIN!I:J,2,FALSE)</f>
        <v>HT101012-03</v>
      </c>
      <c r="AG2535" s="162">
        <f>IF(SUMPRODUCT(($A$4:$A2535=A2535)*($V$4:$V2535=V2535))&gt;1,0,1)</f>
        <v>0</v>
      </c>
    </row>
    <row r="2536" spans="1:33" ht="15" customHeight="1">
      <c r="A2536" s="162" t="s">
        <v>1090</v>
      </c>
      <c r="B2536" s="162" t="s">
        <v>1090</v>
      </c>
      <c r="C2536" s="162" t="s">
        <v>26</v>
      </c>
      <c r="D2536" s="162"/>
      <c r="E2536" s="162"/>
      <c r="F2536" s="162" t="s">
        <v>16</v>
      </c>
      <c r="G2536" s="162" t="str">
        <f>CHOOSE(MONTH(H2536), "Janvier", "Fevrier", "Mars", "Avril", "Mai", "Juin", "Juillet", "Aout", "Septembre", "Octobre", "Novembre", "Decembre")</f>
        <v>Novembre</v>
      </c>
      <c r="H2536" s="153">
        <v>42691</v>
      </c>
      <c r="I2536" s="84" t="s">
        <v>1051</v>
      </c>
      <c r="J2536" s="162" t="s">
        <v>1052</v>
      </c>
      <c r="K2536" s="162" t="s">
        <v>1056</v>
      </c>
      <c r="L2536" s="72"/>
      <c r="M2536" s="80" t="str">
        <f>IFERROR(VLOOKUP(K2536,REFERENCES!R:S,2,FALSE),"")</f>
        <v>Nombre</v>
      </c>
      <c r="N2536" s="140">
        <v>150</v>
      </c>
      <c r="O2536" s="140"/>
      <c r="P2536" s="140"/>
      <c r="Q2536" s="140"/>
      <c r="R2536" s="79" t="s">
        <v>1875</v>
      </c>
      <c r="S2536" s="75">
        <v>150</v>
      </c>
      <c r="T2536" s="162" t="s">
        <v>1040</v>
      </c>
      <c r="U2536" s="162" t="s">
        <v>174</v>
      </c>
      <c r="V2536" s="162" t="s">
        <v>200</v>
      </c>
      <c r="W2536" s="164" t="s">
        <v>1566</v>
      </c>
      <c r="X2536" s="162"/>
      <c r="Y2536" s="167"/>
      <c r="Z2536" s="165"/>
      <c r="AA2536" s="162"/>
      <c r="AB2536" s="162" t="str">
        <f>UPPER(LEFT(A2536,3)&amp;YEAR(H2536)&amp;MONTH(H2536)&amp;DAY((H2536))&amp;LEFT(U2536,2)&amp;LEFT(V2536,2)&amp;LEFT(W2536,2))</f>
        <v>WOR20161117OUAN3È</v>
      </c>
      <c r="AC2536" s="162">
        <f>COUNTIF($AB$4:$AB$297,AB2536)</f>
        <v>0</v>
      </c>
      <c r="AD2536" s="162" t="str">
        <f>VLOOKUP(U2536,NIVEAUXADMIN!A:B,2,FALSE)</f>
        <v>HT01</v>
      </c>
      <c r="AE2536" s="162" t="str">
        <f>VLOOKUP(V2536,NIVEAUXADMIN!E:F,2,FALSE)</f>
        <v>HT01151</v>
      </c>
      <c r="AF2536" s="162" t="str">
        <f>VLOOKUP(W2536,NIVEAUXADMIN!I:J,2,FALSE)</f>
        <v>HT01151-03</v>
      </c>
      <c r="AG2536" s="162">
        <f>IF(SUMPRODUCT(($A$4:$A2536=A2536)*($V$4:$V2536=V2536))&gt;1,0,1)</f>
        <v>0</v>
      </c>
    </row>
    <row r="2537" spans="1:33" ht="15" customHeight="1">
      <c r="A2537" s="162" t="s">
        <v>1090</v>
      </c>
      <c r="B2537" s="162" t="s">
        <v>1090</v>
      </c>
      <c r="C2537" s="162" t="s">
        <v>26</v>
      </c>
      <c r="D2537" s="162"/>
      <c r="E2537" s="162"/>
      <c r="F2537" s="162" t="s">
        <v>16</v>
      </c>
      <c r="G2537" s="162" t="str">
        <f>CHOOSE(MONTH(H2537), "Janvier", "Fevrier", "Mars", "Avril", "Mai", "Juin", "Juillet", "Aout", "Septembre", "Octobre", "Novembre", "Decembre")</f>
        <v>Novembre</v>
      </c>
      <c r="H2537" s="153">
        <v>42691</v>
      </c>
      <c r="I2537" s="84" t="s">
        <v>1051</v>
      </c>
      <c r="J2537" s="162" t="s">
        <v>1052</v>
      </c>
      <c r="K2537" s="162" t="s">
        <v>1054</v>
      </c>
      <c r="L2537" s="72"/>
      <c r="M2537" s="80" t="str">
        <f>IFERROR(VLOOKUP(K2537,REFERENCES!R:S,2,FALSE),"")</f>
        <v>Nombre</v>
      </c>
      <c r="N2537" s="140">
        <v>150</v>
      </c>
      <c r="O2537" s="140"/>
      <c r="P2537" s="140"/>
      <c r="Q2537" s="140"/>
      <c r="R2537" s="79" t="s">
        <v>1875</v>
      </c>
      <c r="S2537" s="75">
        <v>150</v>
      </c>
      <c r="T2537" s="162" t="s">
        <v>1040</v>
      </c>
      <c r="U2537" s="162" t="s">
        <v>174</v>
      </c>
      <c r="V2537" s="162" t="s">
        <v>200</v>
      </c>
      <c r="W2537" s="164" t="s">
        <v>1566</v>
      </c>
      <c r="X2537" s="162"/>
      <c r="Y2537" s="167"/>
      <c r="Z2537" s="165"/>
      <c r="AA2537" s="162"/>
      <c r="AB2537" s="162" t="str">
        <f>UPPER(LEFT(A2537,3)&amp;YEAR(H2537)&amp;MONTH(H2537)&amp;DAY((H2537))&amp;LEFT(U2537,2)&amp;LEFT(V2537,2)&amp;LEFT(W2537,2))</f>
        <v>WOR20161117OUAN3È</v>
      </c>
      <c r="AC2537" s="162">
        <f>COUNTIF($AB$4:$AB$297,AB2537)</f>
        <v>0</v>
      </c>
      <c r="AD2537" s="162" t="str">
        <f>VLOOKUP(U2537,NIVEAUXADMIN!A:B,2,FALSE)</f>
        <v>HT01</v>
      </c>
      <c r="AE2537" s="162" t="str">
        <f>VLOOKUP(V2537,NIVEAUXADMIN!E:F,2,FALSE)</f>
        <v>HT01151</v>
      </c>
      <c r="AF2537" s="162" t="str">
        <f>VLOOKUP(W2537,NIVEAUXADMIN!I:J,2,FALSE)</f>
        <v>HT01151-03</v>
      </c>
      <c r="AG2537" s="162">
        <f>IF(SUMPRODUCT(($A$4:$A2537=A2537)*($V$4:$V2537=V2537))&gt;1,0,1)</f>
        <v>0</v>
      </c>
    </row>
    <row r="2538" spans="1:33" ht="15" customHeight="1">
      <c r="A2538" s="162" t="s">
        <v>1090</v>
      </c>
      <c r="B2538" s="162" t="s">
        <v>1090</v>
      </c>
      <c r="C2538" s="162" t="s">
        <v>26</v>
      </c>
      <c r="D2538" s="162"/>
      <c r="E2538" s="162"/>
      <c r="F2538" s="162" t="s">
        <v>16</v>
      </c>
      <c r="G2538" s="162" t="str">
        <f>CHOOSE(MONTH(H2538), "Janvier", "Fevrier", "Mars", "Avril", "Mai", "Juin", "Juillet", "Aout", "Septembre", "Octobre", "Novembre", "Decembre")</f>
        <v>Novembre</v>
      </c>
      <c r="H2538" s="153">
        <v>42691</v>
      </c>
      <c r="I2538" s="84" t="s">
        <v>1051</v>
      </c>
      <c r="J2538" s="162" t="s">
        <v>1052</v>
      </c>
      <c r="K2538" s="162" t="s">
        <v>1062</v>
      </c>
      <c r="L2538" s="72"/>
      <c r="M2538" s="80" t="str">
        <f>IFERROR(VLOOKUP(K2538,REFERENCES!R:S,2,FALSE),"")</f>
        <v>Nombre</v>
      </c>
      <c r="N2538" s="140">
        <v>150</v>
      </c>
      <c r="O2538" s="140"/>
      <c r="P2538" s="140"/>
      <c r="Q2538" s="140"/>
      <c r="R2538" s="79" t="s">
        <v>1875</v>
      </c>
      <c r="S2538" s="75">
        <v>150</v>
      </c>
      <c r="T2538" s="162" t="s">
        <v>1040</v>
      </c>
      <c r="U2538" s="162" t="s">
        <v>174</v>
      </c>
      <c r="V2538" s="162" t="s">
        <v>200</v>
      </c>
      <c r="W2538" s="164" t="s">
        <v>1566</v>
      </c>
      <c r="X2538" s="162"/>
      <c r="Y2538" s="167"/>
      <c r="Z2538" s="165"/>
      <c r="AA2538" s="162"/>
      <c r="AB2538" s="162" t="str">
        <f>UPPER(LEFT(A2538,3)&amp;YEAR(H2538)&amp;MONTH(H2538)&amp;DAY((H2538))&amp;LEFT(U2538,2)&amp;LEFT(V2538,2)&amp;LEFT(W2538,2))</f>
        <v>WOR20161117OUAN3È</v>
      </c>
      <c r="AC2538" s="162">
        <f>COUNTIF($AB$4:$AB$297,AB2538)</f>
        <v>0</v>
      </c>
      <c r="AD2538" s="162" t="str">
        <f>VLOOKUP(U2538,NIVEAUXADMIN!A:B,2,FALSE)</f>
        <v>HT01</v>
      </c>
      <c r="AE2538" s="162" t="str">
        <f>VLOOKUP(V2538,NIVEAUXADMIN!E:F,2,FALSE)</f>
        <v>HT01151</v>
      </c>
      <c r="AF2538" s="162" t="str">
        <f>VLOOKUP(W2538,NIVEAUXADMIN!I:J,2,FALSE)</f>
        <v>HT01151-03</v>
      </c>
      <c r="AG2538" s="162">
        <f>IF(SUMPRODUCT(($A$4:$A2538=A2538)*($V$4:$V2538=V2538))&gt;1,0,1)</f>
        <v>0</v>
      </c>
    </row>
    <row r="2539" spans="1:33" ht="15" customHeight="1">
      <c r="A2539" s="162" t="s">
        <v>1090</v>
      </c>
      <c r="B2539" s="162" t="s">
        <v>1090</v>
      </c>
      <c r="C2539" s="162" t="s">
        <v>26</v>
      </c>
      <c r="D2539" s="162"/>
      <c r="E2539" s="162"/>
      <c r="F2539" s="162" t="s">
        <v>16</v>
      </c>
      <c r="G2539" s="162" t="str">
        <f>CHOOSE(MONTH(H2539), "Janvier", "Fevrier", "Mars", "Avril", "Mai", "Juin", "Juillet", "Aout", "Septembre", "Octobre", "Novembre", "Decembre")</f>
        <v>Novembre</v>
      </c>
      <c r="H2539" s="153">
        <v>42691</v>
      </c>
      <c r="I2539" s="84" t="s">
        <v>1051</v>
      </c>
      <c r="J2539" s="162" t="s">
        <v>1052</v>
      </c>
      <c r="K2539" s="162" t="s">
        <v>1061</v>
      </c>
      <c r="L2539" s="72"/>
      <c r="M2539" s="80" t="str">
        <f>IFERROR(VLOOKUP(K2539,REFERENCES!R:S,2,FALSE),"")</f>
        <v>Nombre</v>
      </c>
      <c r="N2539" s="140">
        <v>150</v>
      </c>
      <c r="O2539" s="140"/>
      <c r="P2539" s="140"/>
      <c r="Q2539" s="140"/>
      <c r="R2539" s="79" t="s">
        <v>1875</v>
      </c>
      <c r="S2539" s="75">
        <v>150</v>
      </c>
      <c r="T2539" s="162" t="s">
        <v>1040</v>
      </c>
      <c r="U2539" s="86" t="s">
        <v>174</v>
      </c>
      <c r="V2539" s="86" t="s">
        <v>200</v>
      </c>
      <c r="W2539" s="164" t="s">
        <v>1566</v>
      </c>
      <c r="X2539" s="162"/>
      <c r="Y2539" s="167"/>
      <c r="Z2539" s="165"/>
      <c r="AA2539" s="162"/>
      <c r="AB2539" s="162" t="str">
        <f>UPPER(LEFT(A2539,3)&amp;YEAR(H2539)&amp;MONTH(H2539)&amp;DAY((H2539))&amp;LEFT(U2539,2)&amp;LEFT(V2539,2)&amp;LEFT(W2539,2))</f>
        <v>WOR20161117OUAN3È</v>
      </c>
      <c r="AC2539" s="162">
        <f>COUNTIF($AB$4:$AB$297,AB2539)</f>
        <v>0</v>
      </c>
      <c r="AD2539" s="162" t="str">
        <f>VLOOKUP(U2539,NIVEAUXADMIN!A:B,2,FALSE)</f>
        <v>HT01</v>
      </c>
      <c r="AE2539" s="162" t="str">
        <f>VLOOKUP(V2539,NIVEAUXADMIN!E:F,2,FALSE)</f>
        <v>HT01151</v>
      </c>
      <c r="AF2539" s="162" t="str">
        <f>VLOOKUP(W2539,NIVEAUXADMIN!I:J,2,FALSE)</f>
        <v>HT01151-03</v>
      </c>
      <c r="AG2539" s="162">
        <f>IF(SUMPRODUCT(($A$4:$A2539=A2539)*($V$4:$V2539=V2539))&gt;1,0,1)</f>
        <v>0</v>
      </c>
    </row>
    <row r="2540" spans="1:33" ht="15" customHeight="1">
      <c r="A2540" s="162" t="s">
        <v>1090</v>
      </c>
      <c r="B2540" s="162" t="s">
        <v>1090</v>
      </c>
      <c r="C2540" s="162" t="s">
        <v>26</v>
      </c>
      <c r="D2540" s="162"/>
      <c r="E2540" s="162"/>
      <c r="F2540" s="162" t="s">
        <v>16</v>
      </c>
      <c r="G2540" s="162" t="str">
        <f>CHOOSE(MONTH(H2540), "Janvier", "Fevrier", "Mars", "Avril", "Mai", "Juin", "Juillet", "Aout", "Septembre", "Octobre", "Novembre", "Decembre")</f>
        <v>Novembre</v>
      </c>
      <c r="H2540" s="153">
        <v>42691</v>
      </c>
      <c r="I2540" s="84" t="s">
        <v>1051</v>
      </c>
      <c r="J2540" s="162" t="s">
        <v>1052</v>
      </c>
      <c r="K2540" s="162" t="s">
        <v>1058</v>
      </c>
      <c r="L2540" s="72"/>
      <c r="M2540" s="80" t="str">
        <f>IFERROR(VLOOKUP(K2540,REFERENCES!R:S,2,FALSE),"")</f>
        <v>Nombre</v>
      </c>
      <c r="N2540" s="140">
        <v>150</v>
      </c>
      <c r="O2540" s="140"/>
      <c r="P2540" s="140"/>
      <c r="Q2540" s="140"/>
      <c r="R2540" s="79" t="s">
        <v>1875</v>
      </c>
      <c r="S2540" s="75">
        <v>150</v>
      </c>
      <c r="T2540" s="162" t="s">
        <v>1040</v>
      </c>
      <c r="U2540" s="162" t="s">
        <v>174</v>
      </c>
      <c r="V2540" s="162" t="s">
        <v>200</v>
      </c>
      <c r="W2540" s="164" t="s">
        <v>1566</v>
      </c>
      <c r="X2540" s="162"/>
      <c r="Y2540" s="167"/>
      <c r="Z2540" s="165"/>
      <c r="AA2540" s="162"/>
      <c r="AB2540" s="162" t="str">
        <f>UPPER(LEFT(A2540,3)&amp;YEAR(H2540)&amp;MONTH(H2540)&amp;DAY((H2540))&amp;LEFT(U2540,2)&amp;LEFT(V2540,2)&amp;LEFT(W2540,2))</f>
        <v>WOR20161117OUAN3È</v>
      </c>
      <c r="AC2540" s="162">
        <f>COUNTIF($AB$4:$AB$297,AB2540)</f>
        <v>0</v>
      </c>
      <c r="AD2540" s="162" t="str">
        <f>VLOOKUP(U2540,NIVEAUXADMIN!A:B,2,FALSE)</f>
        <v>HT01</v>
      </c>
      <c r="AE2540" s="162" t="str">
        <f>VLOOKUP(V2540,NIVEAUXADMIN!E:F,2,FALSE)</f>
        <v>HT01151</v>
      </c>
      <c r="AF2540" s="162" t="str">
        <f>VLOOKUP(W2540,NIVEAUXADMIN!I:J,2,FALSE)</f>
        <v>HT01151-03</v>
      </c>
      <c r="AG2540" s="162">
        <f>IF(SUMPRODUCT(($A$4:$A2540=A2540)*($V$4:$V2540=V2540))&gt;1,0,1)</f>
        <v>0</v>
      </c>
    </row>
    <row r="2541" spans="1:33" ht="15" customHeight="1">
      <c r="A2541" s="162" t="s">
        <v>1090</v>
      </c>
      <c r="B2541" s="162" t="s">
        <v>1090</v>
      </c>
      <c r="C2541" s="162" t="s">
        <v>26</v>
      </c>
      <c r="D2541" s="162"/>
      <c r="E2541" s="162"/>
      <c r="F2541" s="162" t="s">
        <v>16</v>
      </c>
      <c r="G2541" s="162" t="str">
        <f>CHOOSE(MONTH(H2541), "Janvier", "Fevrier", "Mars", "Avril", "Mai", "Juin", "Juillet", "Aout", "Septembre", "Octobre", "Novembre", "Decembre")</f>
        <v>Novembre</v>
      </c>
      <c r="H2541" s="153">
        <v>42692</v>
      </c>
      <c r="I2541" s="84" t="s">
        <v>1051</v>
      </c>
      <c r="J2541" s="162" t="s">
        <v>1052</v>
      </c>
      <c r="K2541" s="162" t="s">
        <v>1062</v>
      </c>
      <c r="L2541" s="72"/>
      <c r="M2541" s="80" t="str">
        <f>IFERROR(VLOOKUP(K2541,REFERENCES!R:S,2,FALSE),"")</f>
        <v>Nombre</v>
      </c>
      <c r="N2541" s="140">
        <v>300</v>
      </c>
      <c r="O2541" s="140"/>
      <c r="P2541" s="140"/>
      <c r="Q2541" s="140"/>
      <c r="R2541" s="79"/>
      <c r="S2541" s="75">
        <v>300</v>
      </c>
      <c r="T2541" s="162" t="s">
        <v>1040</v>
      </c>
      <c r="U2541" s="162" t="s">
        <v>174</v>
      </c>
      <c r="V2541" s="162" t="s">
        <v>200</v>
      </c>
      <c r="W2541" s="164" t="s">
        <v>1370</v>
      </c>
      <c r="X2541" s="162" t="s">
        <v>2569</v>
      </c>
      <c r="Y2541" s="167"/>
      <c r="Z2541" s="165"/>
      <c r="AA2541" s="162"/>
      <c r="AB2541" s="162" t="str">
        <f>UPPER(LEFT(A2541,3)&amp;YEAR(H2541)&amp;MONTH(H2541)&amp;DAY((H2541))&amp;LEFT(U2541,2)&amp;LEFT(V2541,2)&amp;LEFT(W2541,2))</f>
        <v>WOR20161118OUAN1È</v>
      </c>
      <c r="AC2541" s="162">
        <f>COUNTIF($AB$4:$AB$297,AB2541)</f>
        <v>0</v>
      </c>
      <c r="AD2541" s="162" t="str">
        <f>VLOOKUP(U2541,NIVEAUXADMIN!A:B,2,FALSE)</f>
        <v>HT01</v>
      </c>
      <c r="AE2541" s="162" t="str">
        <f>VLOOKUP(V2541,NIVEAUXADMIN!E:F,2,FALSE)</f>
        <v>HT01151</v>
      </c>
      <c r="AF2541" s="162" t="str">
        <f>VLOOKUP(W2541,NIVEAUXADMIN!I:J,2,FALSE)</f>
        <v>HT01151-01</v>
      </c>
      <c r="AG2541" s="162">
        <f>IF(SUMPRODUCT(($A$4:$A2541=A2541)*($V$4:$V2541=V2541))&gt;1,0,1)</f>
        <v>0</v>
      </c>
    </row>
    <row r="2542" spans="1:33" ht="15" customHeight="1">
      <c r="A2542" s="162" t="s">
        <v>1090</v>
      </c>
      <c r="B2542" s="162" t="s">
        <v>1090</v>
      </c>
      <c r="C2542" s="162" t="s">
        <v>26</v>
      </c>
      <c r="D2542" s="162"/>
      <c r="E2542" s="162"/>
      <c r="F2542" s="162" t="s">
        <v>16</v>
      </c>
      <c r="G2542" s="162" t="str">
        <f>CHOOSE(MONTH(H2542), "Janvier", "Fevrier", "Mars", "Avril", "Mai", "Juin", "Juillet", "Aout", "Septembre", "Octobre", "Novembre", "Decembre")</f>
        <v>Novembre</v>
      </c>
      <c r="H2542" s="153">
        <v>42692</v>
      </c>
      <c r="I2542" s="84" t="s">
        <v>1050</v>
      </c>
      <c r="J2542" s="162" t="s">
        <v>1029</v>
      </c>
      <c r="K2542" s="162"/>
      <c r="L2542" s="72"/>
      <c r="M2542" s="80" t="str">
        <f>IFERROR(VLOOKUP(K2542,REFERENCES!R:S,2,FALSE),"")</f>
        <v/>
      </c>
      <c r="N2542" s="140">
        <v>300</v>
      </c>
      <c r="O2542" s="140"/>
      <c r="P2542" s="140"/>
      <c r="Q2542" s="140"/>
      <c r="R2542" s="79"/>
      <c r="S2542" s="75">
        <v>300</v>
      </c>
      <c r="T2542" s="162" t="s">
        <v>1040</v>
      </c>
      <c r="U2542" s="162" t="s">
        <v>174</v>
      </c>
      <c r="V2542" s="162" t="s">
        <v>200</v>
      </c>
      <c r="W2542" s="164" t="s">
        <v>1370</v>
      </c>
      <c r="X2542" s="162" t="s">
        <v>2569</v>
      </c>
      <c r="Y2542" s="167"/>
      <c r="Z2542" s="165"/>
      <c r="AA2542" s="162"/>
      <c r="AB2542" s="162" t="str">
        <f>UPPER(LEFT(A2542,3)&amp;YEAR(H2542)&amp;MONTH(H2542)&amp;DAY((H2542))&amp;LEFT(U2542,2)&amp;LEFT(V2542,2)&amp;LEFT(W2542,2))</f>
        <v>WOR20161118OUAN1È</v>
      </c>
      <c r="AC2542" s="162">
        <f>COUNTIF($AB$4:$AB$297,AB2542)</f>
        <v>0</v>
      </c>
      <c r="AD2542" s="162" t="str">
        <f>VLOOKUP(U2542,NIVEAUXADMIN!A:B,2,FALSE)</f>
        <v>HT01</v>
      </c>
      <c r="AE2542" s="162" t="str">
        <f>VLOOKUP(V2542,NIVEAUXADMIN!E:F,2,FALSE)</f>
        <v>HT01151</v>
      </c>
      <c r="AF2542" s="162" t="str">
        <f>VLOOKUP(W2542,NIVEAUXADMIN!I:J,2,FALSE)</f>
        <v>HT01151-01</v>
      </c>
      <c r="AG2542" s="162">
        <f>IF(SUMPRODUCT(($A$4:$A2542=A2542)*($V$4:$V2542=V2542))&gt;1,0,1)</f>
        <v>0</v>
      </c>
    </row>
    <row r="2543" spans="1:33" ht="15" customHeight="1">
      <c r="A2543" s="162" t="s">
        <v>1090</v>
      </c>
      <c r="B2543" s="162" t="s">
        <v>1090</v>
      </c>
      <c r="C2543" s="162" t="s">
        <v>26</v>
      </c>
      <c r="D2543" s="162"/>
      <c r="E2543" s="162"/>
      <c r="F2543" s="162" t="s">
        <v>16</v>
      </c>
      <c r="G2543" s="162" t="str">
        <f>CHOOSE(MONTH(H2543), "Janvier", "Fevrier", "Mars", "Avril", "Mai", "Juin", "Juillet", "Aout", "Septembre", "Octobre", "Novembre", "Decembre")</f>
        <v>Novembre</v>
      </c>
      <c r="H2543" s="153">
        <v>42696</v>
      </c>
      <c r="I2543" s="84" t="s">
        <v>1051</v>
      </c>
      <c r="J2543" s="162" t="s">
        <v>1052</v>
      </c>
      <c r="K2543" s="162" t="s">
        <v>1062</v>
      </c>
      <c r="L2543" s="72"/>
      <c r="M2543" s="80" t="str">
        <f>IFERROR(VLOOKUP(K2543,REFERENCES!R:S,2,FALSE),"")</f>
        <v>Nombre</v>
      </c>
      <c r="N2543" s="140">
        <v>69</v>
      </c>
      <c r="O2543" s="140"/>
      <c r="P2543" s="140"/>
      <c r="Q2543" s="140"/>
      <c r="R2543" s="79"/>
      <c r="S2543" s="75">
        <v>69</v>
      </c>
      <c r="T2543" s="162" t="s">
        <v>1040</v>
      </c>
      <c r="U2543" s="162" t="s">
        <v>174</v>
      </c>
      <c r="V2543" s="162" t="s">
        <v>494</v>
      </c>
      <c r="W2543" s="164" t="s">
        <v>1804</v>
      </c>
      <c r="X2543" s="162" t="s">
        <v>2570</v>
      </c>
      <c r="Y2543" s="167"/>
      <c r="Z2543" s="165"/>
      <c r="AA2543" s="162"/>
      <c r="AB2543" s="162" t="str">
        <f>UPPER(LEFT(A2543,3)&amp;YEAR(H2543)&amp;MONTH(H2543)&amp;DAY((H2543))&amp;LEFT(U2543,2)&amp;LEFT(V2543,2)&amp;LEFT(W2543,2))</f>
        <v>WOR20161122OUPO9È</v>
      </c>
      <c r="AC2543" s="162">
        <f>COUNTIF($AB$4:$AB$297,AB2543)</f>
        <v>0</v>
      </c>
      <c r="AD2543" s="162" t="str">
        <f>VLOOKUP(U2543,NIVEAUXADMIN!A:B,2,FALSE)</f>
        <v>HT01</v>
      </c>
      <c r="AE2543" s="162" t="str">
        <f>VLOOKUP(V2543,NIVEAUXADMIN!E:F,2,FALSE)</f>
        <v>HT01152</v>
      </c>
      <c r="AF2543" s="162" t="str">
        <f>VLOOKUP(W2543,NIVEAUXADMIN!I:J,2,FALSE)</f>
        <v>HT01152-04</v>
      </c>
      <c r="AG2543" s="162">
        <f>IF(SUMPRODUCT(($A$4:$A2543=A2543)*($V$4:$V2543=V2543))&gt;1,0,1)</f>
        <v>0</v>
      </c>
    </row>
    <row r="2544" spans="1:33" ht="15" customHeight="1">
      <c r="A2544" s="162" t="s">
        <v>1090</v>
      </c>
      <c r="B2544" s="162" t="s">
        <v>1090</v>
      </c>
      <c r="C2544" s="162" t="s">
        <v>26</v>
      </c>
      <c r="D2544" s="162"/>
      <c r="E2544" s="162"/>
      <c r="F2544" s="162" t="s">
        <v>16</v>
      </c>
      <c r="G2544" s="162" t="str">
        <f>CHOOSE(MONTH(H2544), "Janvier", "Fevrier", "Mars", "Avril", "Mai", "Juin", "Juillet", "Aout", "Septembre", "Octobre", "Novembre", "Decembre")</f>
        <v>Novembre</v>
      </c>
      <c r="H2544" s="153">
        <v>42696</v>
      </c>
      <c r="I2544" s="84" t="s">
        <v>1051</v>
      </c>
      <c r="J2544" s="162" t="s">
        <v>1052</v>
      </c>
      <c r="K2544" s="162" t="s">
        <v>1057</v>
      </c>
      <c r="L2544" s="72"/>
      <c r="M2544" s="80" t="str">
        <f>IFERROR(VLOOKUP(K2544,REFERENCES!R:S,2,FALSE),"")</f>
        <v>Nombre</v>
      </c>
      <c r="N2544" s="140">
        <v>69</v>
      </c>
      <c r="O2544" s="140"/>
      <c r="P2544" s="140"/>
      <c r="Q2544" s="140"/>
      <c r="R2544" s="79"/>
      <c r="S2544" s="75">
        <v>69</v>
      </c>
      <c r="T2544" s="162" t="s">
        <v>1040</v>
      </c>
      <c r="U2544" s="162" t="s">
        <v>174</v>
      </c>
      <c r="V2544" s="162" t="s">
        <v>494</v>
      </c>
      <c r="W2544" s="164" t="s">
        <v>1804</v>
      </c>
      <c r="X2544" s="162" t="s">
        <v>2570</v>
      </c>
      <c r="Y2544" s="167"/>
      <c r="Z2544" s="165"/>
      <c r="AA2544" s="162"/>
      <c r="AB2544" s="162" t="str">
        <f>UPPER(LEFT(A2544,3)&amp;YEAR(H2544)&amp;MONTH(H2544)&amp;DAY((H2544))&amp;LEFT(U2544,2)&amp;LEFT(V2544,2)&amp;LEFT(W2544,2))</f>
        <v>WOR20161122OUPO9È</v>
      </c>
      <c r="AC2544" s="162">
        <f>COUNTIF($AB$4:$AB$297,AB2544)</f>
        <v>0</v>
      </c>
      <c r="AD2544" s="162" t="str">
        <f>VLOOKUP(U2544,NIVEAUXADMIN!A:B,2,FALSE)</f>
        <v>HT01</v>
      </c>
      <c r="AE2544" s="162" t="str">
        <f>VLOOKUP(V2544,NIVEAUXADMIN!E:F,2,FALSE)</f>
        <v>HT01152</v>
      </c>
      <c r="AF2544" s="162" t="str">
        <f>VLOOKUP(W2544,NIVEAUXADMIN!I:J,2,FALSE)</f>
        <v>HT01152-04</v>
      </c>
      <c r="AG2544" s="162">
        <f>IF(SUMPRODUCT(($A$4:$A2544=A2544)*($V$4:$V2544=V2544))&gt;1,0,1)</f>
        <v>0</v>
      </c>
    </row>
    <row r="2545" spans="1:33" ht="15" customHeight="1">
      <c r="A2545" s="162" t="s">
        <v>1090</v>
      </c>
      <c r="B2545" s="162" t="s">
        <v>1090</v>
      </c>
      <c r="C2545" s="162" t="s">
        <v>26</v>
      </c>
      <c r="D2545" s="162"/>
      <c r="E2545" s="162"/>
      <c r="F2545" s="162" t="s">
        <v>16</v>
      </c>
      <c r="G2545" s="162" t="str">
        <f>CHOOSE(MONTH(H2545), "Janvier", "Fevrier", "Mars", "Avril", "Mai", "Juin", "Juillet", "Aout", "Septembre", "Octobre", "Novembre", "Decembre")</f>
        <v>Novembre</v>
      </c>
      <c r="H2545" s="153">
        <v>42696</v>
      </c>
      <c r="I2545" s="84" t="s">
        <v>1051</v>
      </c>
      <c r="J2545" s="162" t="s">
        <v>1052</v>
      </c>
      <c r="K2545" s="162" t="s">
        <v>1059</v>
      </c>
      <c r="L2545" s="72"/>
      <c r="M2545" s="80" t="str">
        <f>IFERROR(VLOOKUP(K2545,REFERENCES!R:S,2,FALSE),"")</f>
        <v>Nombre</v>
      </c>
      <c r="N2545" s="140">
        <v>5700</v>
      </c>
      <c r="O2545" s="140"/>
      <c r="P2545" s="140"/>
      <c r="Q2545" s="140"/>
      <c r="R2545" s="79"/>
      <c r="S2545" s="75">
        <v>95</v>
      </c>
      <c r="T2545" s="162" t="s">
        <v>1040</v>
      </c>
      <c r="U2545" s="162" t="s">
        <v>174</v>
      </c>
      <c r="V2545" s="162" t="s">
        <v>494</v>
      </c>
      <c r="W2545" s="164" t="s">
        <v>1804</v>
      </c>
      <c r="X2545" s="162" t="s">
        <v>2570</v>
      </c>
      <c r="Y2545" s="167"/>
      <c r="Z2545" s="165"/>
      <c r="AA2545" s="162"/>
      <c r="AB2545" s="162" t="str">
        <f>UPPER(LEFT(A2545,3)&amp;YEAR(H2545)&amp;MONTH(H2545)&amp;DAY((H2545))&amp;LEFT(U2545,2)&amp;LEFT(V2545,2)&amp;LEFT(W2545,2))</f>
        <v>WOR20161122OUPO9È</v>
      </c>
      <c r="AC2545" s="162">
        <f>COUNTIF($AB$4:$AB$297,AB2545)</f>
        <v>0</v>
      </c>
      <c r="AD2545" s="162" t="str">
        <f>VLOOKUP(U2545,NIVEAUXADMIN!A:B,2,FALSE)</f>
        <v>HT01</v>
      </c>
      <c r="AE2545" s="162" t="str">
        <f>VLOOKUP(V2545,NIVEAUXADMIN!E:F,2,FALSE)</f>
        <v>HT01152</v>
      </c>
      <c r="AF2545" s="162" t="str">
        <f>VLOOKUP(W2545,NIVEAUXADMIN!I:J,2,FALSE)</f>
        <v>HT01152-04</v>
      </c>
      <c r="AG2545" s="162">
        <f>IF(SUMPRODUCT(($A$4:$A2545=A2545)*($V$4:$V2545=V2545))&gt;1,0,1)</f>
        <v>0</v>
      </c>
    </row>
    <row r="2546" spans="1:33" ht="15" customHeight="1">
      <c r="A2546" s="162" t="s">
        <v>1090</v>
      </c>
      <c r="B2546" s="162" t="s">
        <v>1090</v>
      </c>
      <c r="C2546" s="162" t="s">
        <v>26</v>
      </c>
      <c r="D2546" s="162"/>
      <c r="E2546" s="162"/>
      <c r="F2546" s="162" t="s">
        <v>16</v>
      </c>
      <c r="G2546" s="162" t="str">
        <f>CHOOSE(MONTH(H2546), "Janvier", "Fevrier", "Mars", "Avril", "Mai", "Juin", "Juillet", "Aout", "Septembre", "Octobre", "Novembre", "Decembre")</f>
        <v>Novembre</v>
      </c>
      <c r="H2546" s="153">
        <v>42696</v>
      </c>
      <c r="I2546" s="84" t="s">
        <v>1050</v>
      </c>
      <c r="J2546" s="162" t="s">
        <v>1029</v>
      </c>
      <c r="K2546" s="162"/>
      <c r="L2546" s="72"/>
      <c r="M2546" s="80" t="str">
        <f>IFERROR(VLOOKUP(K2546,REFERENCES!R:S,2,FALSE),"")</f>
        <v/>
      </c>
      <c r="N2546" s="140">
        <v>95</v>
      </c>
      <c r="O2546" s="140"/>
      <c r="P2546" s="140"/>
      <c r="Q2546" s="140"/>
      <c r="R2546" s="79"/>
      <c r="S2546" s="75">
        <v>95</v>
      </c>
      <c r="T2546" s="162" t="s">
        <v>1040</v>
      </c>
      <c r="U2546" s="162" t="s">
        <v>174</v>
      </c>
      <c r="V2546" s="162" t="s">
        <v>494</v>
      </c>
      <c r="W2546" s="164" t="s">
        <v>1804</v>
      </c>
      <c r="X2546" s="162" t="s">
        <v>2570</v>
      </c>
      <c r="Y2546" s="167"/>
      <c r="Z2546" s="165"/>
      <c r="AA2546" s="162"/>
      <c r="AB2546" s="162" t="str">
        <f>UPPER(LEFT(A2546,3)&amp;YEAR(H2546)&amp;MONTH(H2546)&amp;DAY((H2546))&amp;LEFT(U2546,2)&amp;LEFT(V2546,2)&amp;LEFT(W2546,2))</f>
        <v>WOR20161122OUPO9È</v>
      </c>
      <c r="AC2546" s="162">
        <f>COUNTIF($AB$4:$AB$297,AB2546)</f>
        <v>0</v>
      </c>
      <c r="AD2546" s="162" t="str">
        <f>VLOOKUP(U2546,NIVEAUXADMIN!A:B,2,FALSE)</f>
        <v>HT01</v>
      </c>
      <c r="AE2546" s="162" t="str">
        <f>VLOOKUP(V2546,NIVEAUXADMIN!E:F,2,FALSE)</f>
        <v>HT01152</v>
      </c>
      <c r="AF2546" s="162" t="str">
        <f>VLOOKUP(W2546,NIVEAUXADMIN!I:J,2,FALSE)</f>
        <v>HT01152-04</v>
      </c>
      <c r="AG2546" s="162">
        <f>IF(SUMPRODUCT(($A$4:$A2546=A2546)*($V$4:$V2546=V2546))&gt;1,0,1)</f>
        <v>0</v>
      </c>
    </row>
    <row r="2547" spans="1:33" ht="15" customHeight="1">
      <c r="A2547" s="162" t="s">
        <v>1090</v>
      </c>
      <c r="B2547" s="162" t="s">
        <v>1090</v>
      </c>
      <c r="C2547" s="162" t="s">
        <v>26</v>
      </c>
      <c r="D2547" s="162"/>
      <c r="E2547" s="162" t="s">
        <v>1200</v>
      </c>
      <c r="F2547" s="162" t="s">
        <v>16</v>
      </c>
      <c r="G2547" s="162" t="str">
        <f>CHOOSE(MONTH(H2547), "Janvier", "Fevrier", "Mars", "Avril", "Mai", "Juin", "Juillet", "Aout", "Septembre", "Octobre", "Novembre", "Decembre")</f>
        <v>Novembre</v>
      </c>
      <c r="H2547" s="153">
        <v>42698</v>
      </c>
      <c r="I2547" s="84" t="s">
        <v>1051</v>
      </c>
      <c r="J2547" s="162" t="s">
        <v>1052</v>
      </c>
      <c r="K2547" s="162" t="s">
        <v>1057</v>
      </c>
      <c r="L2547" s="72"/>
      <c r="M2547" s="80" t="str">
        <f>IFERROR(VLOOKUP(K2547,REFERENCES!R:S,2,FALSE),"")</f>
        <v>Nombre</v>
      </c>
      <c r="N2547" s="140">
        <v>320</v>
      </c>
      <c r="O2547" s="140"/>
      <c r="P2547" s="140"/>
      <c r="Q2547" s="140"/>
      <c r="R2547" s="79"/>
      <c r="S2547" s="75">
        <v>320</v>
      </c>
      <c r="T2547" s="162" t="s">
        <v>1040</v>
      </c>
      <c r="U2547" s="162" t="s">
        <v>174</v>
      </c>
      <c r="V2547" s="162" t="s">
        <v>494</v>
      </c>
      <c r="W2547" s="164" t="s">
        <v>1804</v>
      </c>
      <c r="X2547" s="162"/>
      <c r="Y2547" s="167"/>
      <c r="Z2547" s="165"/>
      <c r="AA2547" s="162" t="s">
        <v>1199</v>
      </c>
      <c r="AB2547" s="162" t="str">
        <f>UPPER(LEFT(A2547,3)&amp;YEAR(H2547)&amp;MONTH(H2547)&amp;DAY((H2547))&amp;LEFT(U2547,2)&amp;LEFT(V2547,2)&amp;LEFT(W2547,2))</f>
        <v>WOR20161124OUPO9È</v>
      </c>
      <c r="AC2547" s="162">
        <f>COUNTIF($AB$4:$AB$297,AB2547)</f>
        <v>0</v>
      </c>
      <c r="AD2547" s="162" t="str">
        <f>VLOOKUP(U2547,NIVEAUXADMIN!A:B,2,FALSE)</f>
        <v>HT01</v>
      </c>
      <c r="AE2547" s="162" t="str">
        <f>VLOOKUP(V2547,NIVEAUXADMIN!E:F,2,FALSE)</f>
        <v>HT01152</v>
      </c>
      <c r="AF2547" s="162" t="str">
        <f>VLOOKUP(W2547,NIVEAUXADMIN!I:J,2,FALSE)</f>
        <v>HT01152-04</v>
      </c>
      <c r="AG2547" s="162">
        <f>IF(SUMPRODUCT(($A$4:$A2547=A2547)*($V$4:$V2547=V2547))&gt;1,0,1)</f>
        <v>0</v>
      </c>
    </row>
    <row r="2548" spans="1:33" ht="15" customHeight="1">
      <c r="A2548" s="162" t="s">
        <v>1090</v>
      </c>
      <c r="B2548" s="162" t="s">
        <v>1090</v>
      </c>
      <c r="C2548" s="162" t="s">
        <v>26</v>
      </c>
      <c r="D2548" s="162"/>
      <c r="E2548" s="162"/>
      <c r="F2548" s="162" t="s">
        <v>16</v>
      </c>
      <c r="G2548" s="162" t="str">
        <f>CHOOSE(MONTH(H2548), "Janvier", "Fevrier", "Mars", "Avril", "Mai", "Juin", "Juillet", "Aout", "Septembre", "Octobre", "Novembre", "Decembre")</f>
        <v>Novembre</v>
      </c>
      <c r="H2548" s="153">
        <v>42698</v>
      </c>
      <c r="I2548" s="84" t="s">
        <v>1051</v>
      </c>
      <c r="J2548" s="162" t="s">
        <v>1052</v>
      </c>
      <c r="K2548" s="162" t="s">
        <v>1056</v>
      </c>
      <c r="L2548" s="72"/>
      <c r="M2548" s="80" t="str">
        <f>IFERROR(VLOOKUP(K2548,REFERENCES!R:S,2,FALSE),"")</f>
        <v>Nombre</v>
      </c>
      <c r="N2548" s="140">
        <v>320</v>
      </c>
      <c r="O2548" s="140"/>
      <c r="P2548" s="140"/>
      <c r="Q2548" s="140"/>
      <c r="R2548" s="79" t="s">
        <v>1875</v>
      </c>
      <c r="S2548" s="75">
        <v>320</v>
      </c>
      <c r="T2548" s="162" t="s">
        <v>1040</v>
      </c>
      <c r="U2548" s="162" t="s">
        <v>174</v>
      </c>
      <c r="V2548" s="162" t="s">
        <v>494</v>
      </c>
      <c r="W2548" s="164" t="s">
        <v>1804</v>
      </c>
      <c r="X2548" s="162"/>
      <c r="Y2548" s="167"/>
      <c r="Z2548" s="165"/>
      <c r="AA2548" s="162"/>
      <c r="AB2548" s="162" t="str">
        <f>UPPER(LEFT(A2548,3)&amp;YEAR(H2548)&amp;MONTH(H2548)&amp;DAY((H2548))&amp;LEFT(U2548,2)&amp;LEFT(V2548,2)&amp;LEFT(W2548,2))</f>
        <v>WOR20161124OUPO9È</v>
      </c>
      <c r="AC2548" s="162">
        <f>COUNTIF($AB$4:$AB$297,AB2548)</f>
        <v>0</v>
      </c>
      <c r="AD2548" s="162" t="str">
        <f>VLOOKUP(U2548,NIVEAUXADMIN!A:B,2,FALSE)</f>
        <v>HT01</v>
      </c>
      <c r="AE2548" s="162" t="str">
        <f>VLOOKUP(V2548,NIVEAUXADMIN!E:F,2,FALSE)</f>
        <v>HT01152</v>
      </c>
      <c r="AF2548" s="162" t="str">
        <f>VLOOKUP(W2548,NIVEAUXADMIN!I:J,2,FALSE)</f>
        <v>HT01152-04</v>
      </c>
      <c r="AG2548" s="162">
        <f>IF(SUMPRODUCT(($A$4:$A2548=A2548)*($V$4:$V2548=V2548))&gt;1,0,1)</f>
        <v>0</v>
      </c>
    </row>
    <row r="2549" spans="1:33" ht="15" customHeight="1">
      <c r="A2549" s="162" t="s">
        <v>1090</v>
      </c>
      <c r="B2549" s="162" t="s">
        <v>1090</v>
      </c>
      <c r="C2549" s="162" t="s">
        <v>26</v>
      </c>
      <c r="D2549" s="162"/>
      <c r="E2549" s="162"/>
      <c r="F2549" s="162" t="s">
        <v>16</v>
      </c>
      <c r="G2549" s="162" t="str">
        <f>CHOOSE(MONTH(H2549), "Janvier", "Fevrier", "Mars", "Avril", "Mai", "Juin", "Juillet", "Aout", "Septembre", "Octobre", "Novembre", "Decembre")</f>
        <v>Novembre</v>
      </c>
      <c r="H2549" s="153">
        <v>42698</v>
      </c>
      <c r="I2549" s="84" t="s">
        <v>1051</v>
      </c>
      <c r="J2549" s="162" t="s">
        <v>1052</v>
      </c>
      <c r="K2549" s="162" t="s">
        <v>1054</v>
      </c>
      <c r="L2549" s="72"/>
      <c r="M2549" s="80" t="str">
        <f>IFERROR(VLOOKUP(K2549,REFERENCES!R:S,2,FALSE),"")</f>
        <v>Nombre</v>
      </c>
      <c r="N2549" s="140">
        <v>320</v>
      </c>
      <c r="O2549" s="140"/>
      <c r="P2549" s="140"/>
      <c r="Q2549" s="140"/>
      <c r="R2549" s="79" t="s">
        <v>1875</v>
      </c>
      <c r="S2549" s="75">
        <v>320</v>
      </c>
      <c r="T2549" s="162" t="s">
        <v>1040</v>
      </c>
      <c r="U2549" s="162" t="s">
        <v>174</v>
      </c>
      <c r="V2549" s="162" t="s">
        <v>494</v>
      </c>
      <c r="W2549" s="164" t="s">
        <v>1804</v>
      </c>
      <c r="X2549" s="162"/>
      <c r="Y2549" s="167"/>
      <c r="Z2549" s="165"/>
      <c r="AA2549" s="162"/>
      <c r="AB2549" s="162" t="str">
        <f>UPPER(LEFT(A2549,3)&amp;YEAR(H2549)&amp;MONTH(H2549)&amp;DAY((H2549))&amp;LEFT(U2549,2)&amp;LEFT(V2549,2)&amp;LEFT(W2549,2))</f>
        <v>WOR20161124OUPO9È</v>
      </c>
      <c r="AC2549" s="162">
        <f>COUNTIF($AB$4:$AB$297,AB2549)</f>
        <v>0</v>
      </c>
      <c r="AD2549" s="162" t="str">
        <f>VLOOKUP(U2549,NIVEAUXADMIN!A:B,2,FALSE)</f>
        <v>HT01</v>
      </c>
      <c r="AE2549" s="162" t="str">
        <f>VLOOKUP(V2549,NIVEAUXADMIN!E:F,2,FALSE)</f>
        <v>HT01152</v>
      </c>
      <c r="AF2549" s="162" t="str">
        <f>VLOOKUP(W2549,NIVEAUXADMIN!I:J,2,FALSE)</f>
        <v>HT01152-04</v>
      </c>
      <c r="AG2549" s="162">
        <f>IF(SUMPRODUCT(($A$4:$A2549=A2549)*($V$4:$V2549=V2549))&gt;1,0,1)</f>
        <v>0</v>
      </c>
    </row>
    <row r="2550" spans="1:33" ht="15" customHeight="1">
      <c r="A2550" s="162" t="s">
        <v>1090</v>
      </c>
      <c r="B2550" s="162" t="s">
        <v>1090</v>
      </c>
      <c r="C2550" s="162" t="s">
        <v>26</v>
      </c>
      <c r="D2550" s="162"/>
      <c r="E2550" s="162"/>
      <c r="F2550" s="162" t="s">
        <v>16</v>
      </c>
      <c r="G2550" s="162" t="str">
        <f>CHOOSE(MONTH(H2550), "Janvier", "Fevrier", "Mars", "Avril", "Mai", "Juin", "Juillet", "Aout", "Septembre", "Octobre", "Novembre", "Decembre")</f>
        <v>Novembre</v>
      </c>
      <c r="H2550" s="153">
        <v>42698</v>
      </c>
      <c r="I2550" s="84" t="s">
        <v>1051</v>
      </c>
      <c r="J2550" s="162" t="s">
        <v>1052</v>
      </c>
      <c r="K2550" s="162" t="s">
        <v>1062</v>
      </c>
      <c r="L2550" s="72"/>
      <c r="M2550" s="80" t="str">
        <f>IFERROR(VLOOKUP(K2550,REFERENCES!R:S,2,FALSE),"")</f>
        <v>Nombre</v>
      </c>
      <c r="N2550" s="140">
        <v>320</v>
      </c>
      <c r="O2550" s="140"/>
      <c r="P2550" s="140"/>
      <c r="Q2550" s="140"/>
      <c r="R2550" s="79" t="s">
        <v>1875</v>
      </c>
      <c r="S2550" s="75">
        <v>320</v>
      </c>
      <c r="T2550" s="162" t="s">
        <v>1040</v>
      </c>
      <c r="U2550" s="162" t="s">
        <v>174</v>
      </c>
      <c r="V2550" s="162" t="s">
        <v>494</v>
      </c>
      <c r="W2550" s="164" t="s">
        <v>1804</v>
      </c>
      <c r="X2550" s="162"/>
      <c r="Y2550" s="167"/>
      <c r="Z2550" s="165"/>
      <c r="AA2550" s="162"/>
      <c r="AB2550" s="162" t="str">
        <f>UPPER(LEFT(A2550,3)&amp;YEAR(H2550)&amp;MONTH(H2550)&amp;DAY((H2550))&amp;LEFT(U2550,2)&amp;LEFT(V2550,2)&amp;LEFT(W2550,2))</f>
        <v>WOR20161124OUPO9È</v>
      </c>
      <c r="AC2550" s="162">
        <f>COUNTIF($AB$4:$AB$297,AB2550)</f>
        <v>0</v>
      </c>
      <c r="AD2550" s="162" t="str">
        <f>VLOOKUP(U2550,NIVEAUXADMIN!A:B,2,FALSE)</f>
        <v>HT01</v>
      </c>
      <c r="AE2550" s="162" t="str">
        <f>VLOOKUP(V2550,NIVEAUXADMIN!E:F,2,FALSE)</f>
        <v>HT01152</v>
      </c>
      <c r="AF2550" s="162" t="str">
        <f>VLOOKUP(W2550,NIVEAUXADMIN!I:J,2,FALSE)</f>
        <v>HT01152-04</v>
      </c>
      <c r="AG2550" s="162">
        <f>IF(SUMPRODUCT(($A$4:$A2550=A2550)*($V$4:$V2550=V2550))&gt;1,0,1)</f>
        <v>0</v>
      </c>
    </row>
    <row r="2551" spans="1:33" ht="15" customHeight="1">
      <c r="A2551" s="162" t="s">
        <v>1090</v>
      </c>
      <c r="B2551" s="162" t="s">
        <v>1090</v>
      </c>
      <c r="C2551" s="162" t="s">
        <v>26</v>
      </c>
      <c r="D2551" s="162"/>
      <c r="E2551" s="162"/>
      <c r="F2551" s="162" t="s">
        <v>16</v>
      </c>
      <c r="G2551" s="162" t="str">
        <f>CHOOSE(MONTH(H2551), "Janvier", "Fevrier", "Mars", "Avril", "Mai", "Juin", "Juillet", "Aout", "Septembre", "Octobre", "Novembre", "Decembre")</f>
        <v>Novembre</v>
      </c>
      <c r="H2551" s="153">
        <v>42698</v>
      </c>
      <c r="I2551" s="84" t="s">
        <v>1051</v>
      </c>
      <c r="J2551" s="162" t="s">
        <v>1052</v>
      </c>
      <c r="K2551" s="162" t="s">
        <v>1061</v>
      </c>
      <c r="L2551" s="72"/>
      <c r="M2551" s="80" t="str">
        <f>IFERROR(VLOOKUP(K2551,REFERENCES!R:S,2,FALSE),"")</f>
        <v>Nombre</v>
      </c>
      <c r="N2551" s="140">
        <v>320</v>
      </c>
      <c r="O2551" s="140"/>
      <c r="P2551" s="140"/>
      <c r="Q2551" s="140"/>
      <c r="R2551" s="79" t="s">
        <v>1875</v>
      </c>
      <c r="S2551" s="75">
        <v>320</v>
      </c>
      <c r="T2551" s="162" t="s">
        <v>1040</v>
      </c>
      <c r="U2551" s="86" t="s">
        <v>174</v>
      </c>
      <c r="V2551" s="86" t="s">
        <v>494</v>
      </c>
      <c r="W2551" s="164" t="s">
        <v>1804</v>
      </c>
      <c r="X2551" s="162"/>
      <c r="Y2551" s="167"/>
      <c r="Z2551" s="165"/>
      <c r="AA2551" s="162"/>
      <c r="AB2551" s="162" t="str">
        <f>UPPER(LEFT(A2551,3)&amp;YEAR(H2551)&amp;MONTH(H2551)&amp;DAY((H2551))&amp;LEFT(U2551,2)&amp;LEFT(V2551,2)&amp;LEFT(W2551,2))</f>
        <v>WOR20161124OUPO9È</v>
      </c>
      <c r="AC2551" s="162">
        <f>COUNTIF($AB$4:$AB$297,AB2551)</f>
        <v>0</v>
      </c>
      <c r="AD2551" s="162" t="str">
        <f>VLOOKUP(U2551,NIVEAUXADMIN!A:B,2,FALSE)</f>
        <v>HT01</v>
      </c>
      <c r="AE2551" s="162" t="str">
        <f>VLOOKUP(V2551,NIVEAUXADMIN!E:F,2,FALSE)</f>
        <v>HT01152</v>
      </c>
      <c r="AF2551" s="162" t="str">
        <f>VLOOKUP(W2551,NIVEAUXADMIN!I:J,2,FALSE)</f>
        <v>HT01152-04</v>
      </c>
      <c r="AG2551" s="162">
        <f>IF(SUMPRODUCT(($A$4:$A2551=A2551)*($V$4:$V2551=V2551))&gt;1,0,1)</f>
        <v>0</v>
      </c>
    </row>
    <row r="2552" spans="1:33" ht="15" customHeight="1">
      <c r="A2552" s="162" t="s">
        <v>1090</v>
      </c>
      <c r="B2552" s="162" t="s">
        <v>1090</v>
      </c>
      <c r="C2552" s="162" t="s">
        <v>26</v>
      </c>
      <c r="D2552" s="162"/>
      <c r="E2552" s="162"/>
      <c r="F2552" s="162" t="s">
        <v>16</v>
      </c>
      <c r="G2552" s="162" t="str">
        <f>CHOOSE(MONTH(H2552), "Janvier", "Fevrier", "Mars", "Avril", "Mai", "Juin", "Juillet", "Aout", "Septembre", "Octobre", "Novembre", "Decembre")</f>
        <v>Novembre</v>
      </c>
      <c r="H2552" s="153">
        <v>42698</v>
      </c>
      <c r="I2552" s="84" t="s">
        <v>1051</v>
      </c>
      <c r="J2552" s="162" t="s">
        <v>1052</v>
      </c>
      <c r="K2552" s="162" t="s">
        <v>1058</v>
      </c>
      <c r="L2552" s="72"/>
      <c r="M2552" s="80" t="str">
        <f>IFERROR(VLOOKUP(K2552,REFERENCES!R:S,2,FALSE),"")</f>
        <v>Nombre</v>
      </c>
      <c r="N2552" s="140">
        <v>320</v>
      </c>
      <c r="O2552" s="140"/>
      <c r="P2552" s="140"/>
      <c r="Q2552" s="140"/>
      <c r="R2552" s="79" t="s">
        <v>1875</v>
      </c>
      <c r="S2552" s="75">
        <v>320</v>
      </c>
      <c r="T2552" s="162" t="s">
        <v>1040</v>
      </c>
      <c r="U2552" s="162" t="s">
        <v>174</v>
      </c>
      <c r="V2552" s="162" t="s">
        <v>494</v>
      </c>
      <c r="W2552" s="164" t="s">
        <v>1804</v>
      </c>
      <c r="X2552" s="162"/>
      <c r="Y2552" s="167"/>
      <c r="Z2552" s="165"/>
      <c r="AA2552" s="162"/>
      <c r="AB2552" s="162" t="str">
        <f>UPPER(LEFT(A2552,3)&amp;YEAR(H2552)&amp;MONTH(H2552)&amp;DAY((H2552))&amp;LEFT(U2552,2)&amp;LEFT(V2552,2)&amp;LEFT(W2552,2))</f>
        <v>WOR20161124OUPO9È</v>
      </c>
      <c r="AC2552" s="162">
        <f>COUNTIF($AB$4:$AB$297,AB2552)</f>
        <v>0</v>
      </c>
      <c r="AD2552" s="162" t="str">
        <f>VLOOKUP(U2552,NIVEAUXADMIN!A:B,2,FALSE)</f>
        <v>HT01</v>
      </c>
      <c r="AE2552" s="162" t="str">
        <f>VLOOKUP(V2552,NIVEAUXADMIN!E:F,2,FALSE)</f>
        <v>HT01152</v>
      </c>
      <c r="AF2552" s="162" t="str">
        <f>VLOOKUP(W2552,NIVEAUXADMIN!I:J,2,FALSE)</f>
        <v>HT01152-04</v>
      </c>
      <c r="AG2552" s="162">
        <f>IF(SUMPRODUCT(($A$4:$A2552=A2552)*($V$4:$V2552=V2552))&gt;1,0,1)</f>
        <v>0</v>
      </c>
    </row>
    <row r="2553" spans="1:33" ht="15" customHeight="1">
      <c r="A2553" s="162" t="s">
        <v>1090</v>
      </c>
      <c r="B2553" s="162" t="s">
        <v>1090</v>
      </c>
      <c r="C2553" s="162" t="s">
        <v>26</v>
      </c>
      <c r="D2553" s="162"/>
      <c r="E2553" s="162"/>
      <c r="F2553" s="162" t="s">
        <v>16</v>
      </c>
      <c r="G2553" s="162" t="str">
        <f>CHOOSE(MONTH(H2553), "Janvier", "Fevrier", "Mars", "Avril", "Mai", "Juin", "Juillet", "Aout", "Septembre", "Octobre", "Novembre", "Decembre")</f>
        <v>Novembre</v>
      </c>
      <c r="H2553" s="153">
        <v>42698</v>
      </c>
      <c r="I2553" s="84" t="s">
        <v>1050</v>
      </c>
      <c r="J2553" s="162" t="s">
        <v>1029</v>
      </c>
      <c r="K2553" s="162"/>
      <c r="L2553" s="72"/>
      <c r="M2553" s="80" t="str">
        <f>IFERROR(VLOOKUP(K2553,REFERENCES!R:S,2,FALSE),"")</f>
        <v/>
      </c>
      <c r="N2553" s="75">
        <v>320</v>
      </c>
      <c r="O2553" s="75"/>
      <c r="P2553" s="75"/>
      <c r="Q2553" s="75"/>
      <c r="R2553" s="79"/>
      <c r="S2553" s="75">
        <v>320</v>
      </c>
      <c r="T2553" s="162" t="s">
        <v>1040</v>
      </c>
      <c r="U2553" s="162" t="s">
        <v>174</v>
      </c>
      <c r="V2553" s="162" t="s">
        <v>494</v>
      </c>
      <c r="W2553" s="164" t="s">
        <v>1804</v>
      </c>
      <c r="X2553" s="162"/>
      <c r="Y2553" s="162"/>
      <c r="Z2553" s="162"/>
      <c r="AA2553" s="162"/>
      <c r="AB2553" s="162" t="str">
        <f>UPPER(LEFT(A2553,3)&amp;YEAR(H2553)&amp;MONTH(H2553)&amp;DAY((H2553))&amp;LEFT(U2553,2)&amp;LEFT(V2553,2)&amp;LEFT(W2553,2))</f>
        <v>WOR20161124OUPO9È</v>
      </c>
      <c r="AC2553" s="162">
        <f>COUNTIF($AB$4:$AB$297,AB2553)</f>
        <v>0</v>
      </c>
      <c r="AD2553" s="162" t="str">
        <f>VLOOKUP(U2553,NIVEAUXADMIN!A:B,2,FALSE)</f>
        <v>HT01</v>
      </c>
      <c r="AE2553" s="162" t="str">
        <f>VLOOKUP(V2553,NIVEAUXADMIN!E:F,2,FALSE)</f>
        <v>HT01152</v>
      </c>
      <c r="AF2553" s="162" t="str">
        <f>VLOOKUP(W2553,NIVEAUXADMIN!I:J,2,FALSE)</f>
        <v>HT01152-04</v>
      </c>
      <c r="AG2553" s="162">
        <f>IF(SUMPRODUCT(($A$4:$A2553=A2553)*($V$4:$V2553=V2553))&gt;1,0,1)</f>
        <v>0</v>
      </c>
    </row>
    <row r="2554" spans="1:33" ht="15" customHeight="1">
      <c r="A2554" s="162" t="s">
        <v>1090</v>
      </c>
      <c r="B2554" s="162" t="s">
        <v>1090</v>
      </c>
      <c r="C2554" s="162" t="s">
        <v>26</v>
      </c>
      <c r="D2554" s="162"/>
      <c r="E2554" s="162"/>
      <c r="F2554" s="162" t="s">
        <v>16</v>
      </c>
      <c r="G2554" s="162" t="str">
        <f>CHOOSE(MONTH(H2554), "Janvier", "Fevrier", "Mars", "Avril", "Mai", "Juin", "Juillet", "Aout", "Septembre", "Octobre", "Novembre", "Decembre")</f>
        <v>Novembre</v>
      </c>
      <c r="H2554" s="153">
        <v>42698</v>
      </c>
      <c r="I2554" s="84" t="s">
        <v>1050</v>
      </c>
      <c r="J2554" s="162" t="s">
        <v>1029</v>
      </c>
      <c r="K2554" s="162"/>
      <c r="L2554" s="72"/>
      <c r="M2554" s="80" t="str">
        <f>IFERROR(VLOOKUP(K2554,REFERENCES!R:S,2,FALSE),"")</f>
        <v/>
      </c>
      <c r="N2554" s="75">
        <v>130</v>
      </c>
      <c r="O2554" s="75"/>
      <c r="P2554" s="75"/>
      <c r="Q2554" s="75"/>
      <c r="R2554" s="79"/>
      <c r="S2554" s="75">
        <v>130</v>
      </c>
      <c r="T2554" s="162" t="s">
        <v>1040</v>
      </c>
      <c r="U2554" s="162" t="s">
        <v>174</v>
      </c>
      <c r="V2554" s="162" t="s">
        <v>200</v>
      </c>
      <c r="W2554" s="164" t="s">
        <v>1370</v>
      </c>
      <c r="X2554" s="162" t="s">
        <v>1885</v>
      </c>
      <c r="Y2554" s="162"/>
      <c r="Z2554" s="162"/>
      <c r="AA2554" s="162"/>
      <c r="AB2554" s="162" t="str">
        <f>UPPER(LEFT(A2554,3)&amp;YEAR(H2554)&amp;MONTH(H2554)&amp;DAY((H2554))&amp;LEFT(U2554,2)&amp;LEFT(V2554,2)&amp;LEFT(W2554,2))</f>
        <v>WOR20161124OUAN1È</v>
      </c>
      <c r="AC2554" s="162">
        <f>COUNTIF($AB$4:$AB$297,AB2554)</f>
        <v>0</v>
      </c>
      <c r="AD2554" s="162" t="str">
        <f>VLOOKUP(U2554,NIVEAUXADMIN!A:B,2,FALSE)</f>
        <v>HT01</v>
      </c>
      <c r="AE2554" s="162" t="str">
        <f>VLOOKUP(V2554,NIVEAUXADMIN!E:F,2,FALSE)</f>
        <v>HT01151</v>
      </c>
      <c r="AF2554" s="162" t="str">
        <f>VLOOKUP(W2554,NIVEAUXADMIN!I:J,2,FALSE)</f>
        <v>HT01151-01</v>
      </c>
      <c r="AG2554" s="162">
        <f>IF(SUMPRODUCT(($A$4:$A2554=A2554)*($V$4:$V2554=V2554))&gt;1,0,1)</f>
        <v>0</v>
      </c>
    </row>
    <row r="2555" spans="1:33" ht="15" customHeight="1">
      <c r="A2555" s="162" t="s">
        <v>1090</v>
      </c>
      <c r="B2555" s="162" t="s">
        <v>1090</v>
      </c>
      <c r="C2555" s="162" t="s">
        <v>26</v>
      </c>
      <c r="D2555" s="162"/>
      <c r="E2555" s="162" t="s">
        <v>1200</v>
      </c>
      <c r="F2555" s="162" t="s">
        <v>16</v>
      </c>
      <c r="G2555" s="162" t="str">
        <f>CHOOSE(MONTH(H2555), "Janvier", "Fevrier", "Mars", "Avril", "Mai", "Juin", "Juillet", "Aout", "Septembre", "Octobre", "Novembre", "Decembre")</f>
        <v>Novembre</v>
      </c>
      <c r="H2555" s="153">
        <v>42699</v>
      </c>
      <c r="I2555" s="84" t="s">
        <v>1051</v>
      </c>
      <c r="J2555" s="162" t="s">
        <v>1052</v>
      </c>
      <c r="K2555" s="162" t="s">
        <v>1054</v>
      </c>
      <c r="L2555" s="72"/>
      <c r="M2555" s="80" t="str">
        <f>IFERROR(VLOOKUP(K2555,REFERENCES!R:S,2,FALSE),"")</f>
        <v>Nombre</v>
      </c>
      <c r="N2555" s="75">
        <v>300</v>
      </c>
      <c r="O2555" s="75"/>
      <c r="P2555" s="75"/>
      <c r="Q2555" s="75"/>
      <c r="R2555" s="79"/>
      <c r="S2555" s="75">
        <v>300</v>
      </c>
      <c r="T2555" s="162" t="s">
        <v>1040</v>
      </c>
      <c r="U2555" s="162" t="s">
        <v>174</v>
      </c>
      <c r="V2555" s="162" t="s">
        <v>494</v>
      </c>
      <c r="W2555" s="164" t="s">
        <v>1804</v>
      </c>
      <c r="X2555" s="162"/>
      <c r="Y2555" s="162"/>
      <c r="Z2555" s="162"/>
      <c r="AA2555" s="162"/>
      <c r="AB2555" s="162" t="str">
        <f>UPPER(LEFT(A2555,3)&amp;YEAR(H2555)&amp;MONTH(H2555)&amp;DAY((H2555))&amp;LEFT(U2555,2)&amp;LEFT(V2555,2)&amp;LEFT(W2555,2))</f>
        <v>WOR20161125OUPO9È</v>
      </c>
      <c r="AC2555" s="162">
        <f>COUNTIF($AB$4:$AB$297,AB2555)</f>
        <v>0</v>
      </c>
      <c r="AD2555" s="162" t="str">
        <f>VLOOKUP(U2555,NIVEAUXADMIN!A:B,2,FALSE)</f>
        <v>HT01</v>
      </c>
      <c r="AE2555" s="162" t="str">
        <f>VLOOKUP(V2555,NIVEAUXADMIN!E:F,2,FALSE)</f>
        <v>HT01152</v>
      </c>
      <c r="AF2555" s="162" t="str">
        <f>VLOOKUP(W2555,NIVEAUXADMIN!I:J,2,FALSE)</f>
        <v>HT01152-04</v>
      </c>
      <c r="AG2555" s="162">
        <f>IF(SUMPRODUCT(($A$4:$A2555=A2555)*($V$4:$V2555=V2555))&gt;1,0,1)</f>
        <v>0</v>
      </c>
    </row>
    <row r="2556" spans="1:33" ht="15" customHeight="1">
      <c r="A2556" s="162" t="s">
        <v>1090</v>
      </c>
      <c r="B2556" s="162" t="s">
        <v>1090</v>
      </c>
      <c r="C2556" s="162" t="s">
        <v>26</v>
      </c>
      <c r="D2556" s="162"/>
      <c r="E2556" s="162" t="s">
        <v>1200</v>
      </c>
      <c r="F2556" s="162" t="s">
        <v>16</v>
      </c>
      <c r="G2556" s="162" t="str">
        <f>CHOOSE(MONTH(H2556), "Janvier", "Fevrier", "Mars", "Avril", "Mai", "Juin", "Juillet", "Aout", "Septembre", "Octobre", "Novembre", "Decembre")</f>
        <v>Novembre</v>
      </c>
      <c r="H2556" s="153">
        <v>42699</v>
      </c>
      <c r="I2556" s="84" t="s">
        <v>1051</v>
      </c>
      <c r="J2556" s="162" t="s">
        <v>1052</v>
      </c>
      <c r="K2556" s="162" t="s">
        <v>1054</v>
      </c>
      <c r="L2556" s="72"/>
      <c r="M2556" s="80" t="str">
        <f>IFERROR(VLOOKUP(K2556,REFERENCES!R:S,2,FALSE),"")</f>
        <v>Nombre</v>
      </c>
      <c r="N2556" s="75">
        <v>300</v>
      </c>
      <c r="O2556" s="75"/>
      <c r="P2556" s="75"/>
      <c r="Q2556" s="75"/>
      <c r="R2556" s="79"/>
      <c r="S2556" s="75">
        <v>300</v>
      </c>
      <c r="T2556" s="162" t="s">
        <v>1040</v>
      </c>
      <c r="U2556" s="162" t="s">
        <v>174</v>
      </c>
      <c r="V2556" s="162" t="s">
        <v>200</v>
      </c>
      <c r="W2556" s="164" t="s">
        <v>1501</v>
      </c>
      <c r="X2556" s="162"/>
      <c r="Y2556" s="162"/>
      <c r="Z2556" s="162"/>
      <c r="AA2556" s="162"/>
      <c r="AB2556" s="162" t="str">
        <f>UPPER(LEFT(A2556,3)&amp;YEAR(H2556)&amp;MONTH(H2556)&amp;DAY((H2556))&amp;LEFT(U2556,2)&amp;LEFT(V2556,2)&amp;LEFT(W2556,2))</f>
        <v>WOR20161125OUAN2È</v>
      </c>
      <c r="AC2556" s="162">
        <f>COUNTIF($AB$4:$AB$297,AB2556)</f>
        <v>0</v>
      </c>
      <c r="AD2556" s="162" t="str">
        <f>VLOOKUP(U2556,NIVEAUXADMIN!A:B,2,FALSE)</f>
        <v>HT01</v>
      </c>
      <c r="AE2556" s="162" t="str">
        <f>VLOOKUP(V2556,NIVEAUXADMIN!E:F,2,FALSE)</f>
        <v>HT01151</v>
      </c>
      <c r="AF2556" s="162" t="str">
        <f>VLOOKUP(W2556,NIVEAUXADMIN!I:J,2,FALSE)</f>
        <v>HT01151-02</v>
      </c>
      <c r="AG2556" s="162">
        <f>IF(SUMPRODUCT(($A$4:$A2556=A2556)*($V$4:$V2556=V2556))&gt;1,0,1)</f>
        <v>0</v>
      </c>
    </row>
    <row r="2557" spans="1:33" ht="15" customHeight="1">
      <c r="A2557" s="162" t="s">
        <v>1090</v>
      </c>
      <c r="B2557" s="162" t="s">
        <v>1090</v>
      </c>
      <c r="C2557" s="162" t="s">
        <v>26</v>
      </c>
      <c r="D2557" s="162"/>
      <c r="E2557" s="162" t="s">
        <v>1200</v>
      </c>
      <c r="F2557" s="162" t="s">
        <v>16</v>
      </c>
      <c r="G2557" s="162" t="str">
        <f>CHOOSE(MONTH(H2557), "Janvier", "Fevrier", "Mars", "Avril", "Mai", "Juin", "Juillet", "Aout", "Septembre", "Octobre", "Novembre", "Decembre")</f>
        <v>Novembre</v>
      </c>
      <c r="H2557" s="153">
        <v>42699</v>
      </c>
      <c r="I2557" s="84" t="s">
        <v>1051</v>
      </c>
      <c r="J2557" s="162" t="s">
        <v>1052</v>
      </c>
      <c r="K2557" s="162" t="s">
        <v>1056</v>
      </c>
      <c r="L2557" s="72"/>
      <c r="M2557" s="80" t="str">
        <f>IFERROR(VLOOKUP(K2557,REFERENCES!R:S,2,FALSE),"")</f>
        <v>Nombre</v>
      </c>
      <c r="N2557" s="75">
        <v>300</v>
      </c>
      <c r="O2557" s="75"/>
      <c r="P2557" s="75"/>
      <c r="Q2557" s="75"/>
      <c r="R2557" s="79"/>
      <c r="S2557" s="75">
        <v>300</v>
      </c>
      <c r="T2557" s="162" t="s">
        <v>1040</v>
      </c>
      <c r="U2557" s="162" t="s">
        <v>174</v>
      </c>
      <c r="V2557" s="162" t="s">
        <v>494</v>
      </c>
      <c r="W2557" s="164" t="s">
        <v>1804</v>
      </c>
      <c r="X2557" s="162"/>
      <c r="Y2557" s="162"/>
      <c r="Z2557" s="162"/>
      <c r="AA2557" s="162"/>
      <c r="AB2557" s="162" t="str">
        <f>UPPER(LEFT(A2557,3)&amp;YEAR(H2557)&amp;MONTH(H2557)&amp;DAY((H2557))&amp;LEFT(U2557,2)&amp;LEFT(V2557,2)&amp;LEFT(W2557,2))</f>
        <v>WOR20161125OUPO9È</v>
      </c>
      <c r="AC2557" s="162">
        <f>COUNTIF($AB$4:$AB$297,AB2557)</f>
        <v>0</v>
      </c>
      <c r="AD2557" s="162" t="str">
        <f>VLOOKUP(U2557,NIVEAUXADMIN!A:B,2,FALSE)</f>
        <v>HT01</v>
      </c>
      <c r="AE2557" s="162" t="str">
        <f>VLOOKUP(V2557,NIVEAUXADMIN!E:F,2,FALSE)</f>
        <v>HT01152</v>
      </c>
      <c r="AF2557" s="162" t="str">
        <f>VLOOKUP(W2557,NIVEAUXADMIN!I:J,2,FALSE)</f>
        <v>HT01152-04</v>
      </c>
      <c r="AG2557" s="162">
        <f>IF(SUMPRODUCT(($A$4:$A2557=A2557)*($V$4:$V2557=V2557))&gt;1,0,1)</f>
        <v>0</v>
      </c>
    </row>
    <row r="2558" spans="1:33" ht="15" customHeight="1">
      <c r="A2558" s="162" t="s">
        <v>1090</v>
      </c>
      <c r="B2558" s="162" t="s">
        <v>1090</v>
      </c>
      <c r="C2558" s="162" t="s">
        <v>26</v>
      </c>
      <c r="D2558" s="162"/>
      <c r="E2558" s="162" t="s">
        <v>1200</v>
      </c>
      <c r="F2558" s="162" t="s">
        <v>16</v>
      </c>
      <c r="G2558" s="162" t="str">
        <f>CHOOSE(MONTH(H2558), "Janvier", "Fevrier", "Mars", "Avril", "Mai", "Juin", "Juillet", "Aout", "Septembre", "Octobre", "Novembre", "Decembre")</f>
        <v>Novembre</v>
      </c>
      <c r="H2558" s="153">
        <v>42699</v>
      </c>
      <c r="I2558" s="84" t="s">
        <v>1051</v>
      </c>
      <c r="J2558" s="162" t="s">
        <v>1052</v>
      </c>
      <c r="K2558" s="162" t="s">
        <v>1056</v>
      </c>
      <c r="L2558" s="72"/>
      <c r="M2558" s="80" t="str">
        <f>IFERROR(VLOOKUP(K2558,REFERENCES!R:S,2,FALSE),"")</f>
        <v>Nombre</v>
      </c>
      <c r="N2558" s="75">
        <v>300</v>
      </c>
      <c r="O2558" s="75"/>
      <c r="P2558" s="75"/>
      <c r="Q2558" s="75"/>
      <c r="R2558" s="79"/>
      <c r="S2558" s="75">
        <v>300</v>
      </c>
      <c r="T2558" s="162" t="s">
        <v>1040</v>
      </c>
      <c r="U2558" s="162" t="s">
        <v>174</v>
      </c>
      <c r="V2558" s="162" t="s">
        <v>200</v>
      </c>
      <c r="W2558" s="164" t="s">
        <v>1501</v>
      </c>
      <c r="X2558" s="162"/>
      <c r="Y2558" s="162"/>
      <c r="Z2558" s="162"/>
      <c r="AA2558" s="162"/>
      <c r="AB2558" s="162" t="str">
        <f>UPPER(LEFT(A2558,3)&amp;YEAR(H2558)&amp;MONTH(H2558)&amp;DAY((H2558))&amp;LEFT(U2558,2)&amp;LEFT(V2558,2)&amp;LEFT(W2558,2))</f>
        <v>WOR20161125OUAN2È</v>
      </c>
      <c r="AC2558" s="162">
        <f>COUNTIF($AB$4:$AB$297,AB2558)</f>
        <v>0</v>
      </c>
      <c r="AD2558" s="162" t="str">
        <f>VLOOKUP(U2558,NIVEAUXADMIN!A:B,2,FALSE)</f>
        <v>HT01</v>
      </c>
      <c r="AE2558" s="162" t="str">
        <f>VLOOKUP(V2558,NIVEAUXADMIN!E:F,2,FALSE)</f>
        <v>HT01151</v>
      </c>
      <c r="AF2558" s="162" t="str">
        <f>VLOOKUP(W2558,NIVEAUXADMIN!I:J,2,FALSE)</f>
        <v>HT01151-02</v>
      </c>
      <c r="AG2558" s="162">
        <f>IF(SUMPRODUCT(($A$4:$A2558=A2558)*($V$4:$V2558=V2558))&gt;1,0,1)</f>
        <v>0</v>
      </c>
    </row>
    <row r="2559" spans="1:33" ht="15" customHeight="1">
      <c r="A2559" s="162" t="s">
        <v>1090</v>
      </c>
      <c r="B2559" s="162" t="s">
        <v>1090</v>
      </c>
      <c r="C2559" s="162" t="s">
        <v>26</v>
      </c>
      <c r="D2559" s="162"/>
      <c r="E2559" s="162" t="s">
        <v>1200</v>
      </c>
      <c r="F2559" s="162" t="s">
        <v>16</v>
      </c>
      <c r="G2559" s="162" t="str">
        <f>CHOOSE(MONTH(H2559), "Janvier", "Fevrier", "Mars", "Avril", "Mai", "Juin", "Juillet", "Aout", "Septembre", "Octobre", "Novembre", "Decembre")</f>
        <v>Novembre</v>
      </c>
      <c r="H2559" s="153">
        <v>42699</v>
      </c>
      <c r="I2559" s="84" t="s">
        <v>1051</v>
      </c>
      <c r="J2559" s="162" t="s">
        <v>1052</v>
      </c>
      <c r="K2559" s="162" t="s">
        <v>1058</v>
      </c>
      <c r="L2559" s="72"/>
      <c r="M2559" s="80" t="str">
        <f>IFERROR(VLOOKUP(K2559,REFERENCES!R:S,2,FALSE),"")</f>
        <v>Nombre</v>
      </c>
      <c r="N2559" s="75">
        <v>300</v>
      </c>
      <c r="O2559" s="75"/>
      <c r="P2559" s="75"/>
      <c r="Q2559" s="75"/>
      <c r="R2559" s="79"/>
      <c r="S2559" s="75">
        <v>300</v>
      </c>
      <c r="T2559" s="162" t="s">
        <v>1040</v>
      </c>
      <c r="U2559" s="162" t="s">
        <v>174</v>
      </c>
      <c r="V2559" s="162" t="s">
        <v>494</v>
      </c>
      <c r="W2559" s="164" t="s">
        <v>1804</v>
      </c>
      <c r="X2559" s="162"/>
      <c r="Y2559" s="162"/>
      <c r="Z2559" s="162"/>
      <c r="AA2559" s="162"/>
      <c r="AB2559" s="162" t="str">
        <f>UPPER(LEFT(A2559,3)&amp;YEAR(H2559)&amp;MONTH(H2559)&amp;DAY((H2559))&amp;LEFT(U2559,2)&amp;LEFT(V2559,2)&amp;LEFT(W2559,2))</f>
        <v>WOR20161125OUPO9È</v>
      </c>
      <c r="AC2559" s="162">
        <f>COUNTIF($AB$4:$AB$297,AB2559)</f>
        <v>0</v>
      </c>
      <c r="AD2559" s="162" t="str">
        <f>VLOOKUP(U2559,NIVEAUXADMIN!A:B,2,FALSE)</f>
        <v>HT01</v>
      </c>
      <c r="AE2559" s="162" t="str">
        <f>VLOOKUP(V2559,NIVEAUXADMIN!E:F,2,FALSE)</f>
        <v>HT01152</v>
      </c>
      <c r="AF2559" s="162" t="str">
        <f>VLOOKUP(W2559,NIVEAUXADMIN!I:J,2,FALSE)</f>
        <v>HT01152-04</v>
      </c>
      <c r="AG2559" s="162">
        <f>IF(SUMPRODUCT(($A$4:$A2559=A2559)*($V$4:$V2559=V2559))&gt;1,0,1)</f>
        <v>0</v>
      </c>
    </row>
    <row r="2560" spans="1:33" ht="15" customHeight="1">
      <c r="A2560" s="162" t="s">
        <v>1090</v>
      </c>
      <c r="B2560" s="162" t="s">
        <v>1090</v>
      </c>
      <c r="C2560" s="162" t="s">
        <v>26</v>
      </c>
      <c r="D2560" s="162"/>
      <c r="E2560" s="162" t="s">
        <v>1200</v>
      </c>
      <c r="F2560" s="162" t="s">
        <v>16</v>
      </c>
      <c r="G2560" s="162" t="str">
        <f>CHOOSE(MONTH(H2560), "Janvier", "Fevrier", "Mars", "Avril", "Mai", "Juin", "Juillet", "Aout", "Septembre", "Octobre", "Novembre", "Decembre")</f>
        <v>Novembre</v>
      </c>
      <c r="H2560" s="153">
        <v>42699</v>
      </c>
      <c r="I2560" s="84" t="s">
        <v>1051</v>
      </c>
      <c r="J2560" s="162" t="s">
        <v>1052</v>
      </c>
      <c r="K2560" s="162" t="s">
        <v>1058</v>
      </c>
      <c r="L2560" s="72"/>
      <c r="M2560" s="80" t="str">
        <f>IFERROR(VLOOKUP(K2560,REFERENCES!R:S,2,FALSE),"")</f>
        <v>Nombre</v>
      </c>
      <c r="N2560" s="75">
        <v>300</v>
      </c>
      <c r="O2560" s="75"/>
      <c r="P2560" s="75"/>
      <c r="Q2560" s="75"/>
      <c r="R2560" s="79"/>
      <c r="S2560" s="75">
        <v>300</v>
      </c>
      <c r="T2560" s="162" t="s">
        <v>1040</v>
      </c>
      <c r="U2560" s="162" t="s">
        <v>174</v>
      </c>
      <c r="V2560" s="162" t="s">
        <v>200</v>
      </c>
      <c r="W2560" s="164" t="s">
        <v>1501</v>
      </c>
      <c r="X2560" s="162"/>
      <c r="Y2560" s="162"/>
      <c r="Z2560" s="162"/>
      <c r="AA2560" s="162"/>
      <c r="AB2560" s="162" t="str">
        <f>UPPER(LEFT(A2560,3)&amp;YEAR(H2560)&amp;MONTH(H2560)&amp;DAY((H2560))&amp;LEFT(U2560,2)&amp;LEFT(V2560,2)&amp;LEFT(W2560,2))</f>
        <v>WOR20161125OUAN2È</v>
      </c>
      <c r="AC2560" s="162">
        <f>COUNTIF($AB$4:$AB$297,AB2560)</f>
        <v>0</v>
      </c>
      <c r="AD2560" s="162" t="str">
        <f>VLOOKUP(U2560,NIVEAUXADMIN!A:B,2,FALSE)</f>
        <v>HT01</v>
      </c>
      <c r="AE2560" s="162" t="str">
        <f>VLOOKUP(V2560,NIVEAUXADMIN!E:F,2,FALSE)</f>
        <v>HT01151</v>
      </c>
      <c r="AF2560" s="162" t="str">
        <f>VLOOKUP(W2560,NIVEAUXADMIN!I:J,2,FALSE)</f>
        <v>HT01151-02</v>
      </c>
      <c r="AG2560" s="162">
        <f>IF(SUMPRODUCT(($A$4:$A2560=A2560)*($V$4:$V2560=V2560))&gt;1,0,1)</f>
        <v>0</v>
      </c>
    </row>
    <row r="2561" spans="1:33" ht="15" customHeight="1">
      <c r="A2561" s="162" t="s">
        <v>1090</v>
      </c>
      <c r="B2561" s="162" t="s">
        <v>1090</v>
      </c>
      <c r="C2561" s="162" t="s">
        <v>26</v>
      </c>
      <c r="D2561" s="162"/>
      <c r="E2561" s="162" t="s">
        <v>1200</v>
      </c>
      <c r="F2561" s="162" t="s">
        <v>16</v>
      </c>
      <c r="G2561" s="162" t="str">
        <f>CHOOSE(MONTH(H2561), "Janvier", "Fevrier", "Mars", "Avril", "Mai", "Juin", "Juillet", "Aout", "Septembre", "Octobre", "Novembre", "Decembre")</f>
        <v>Novembre</v>
      </c>
      <c r="H2561" s="153">
        <v>42699</v>
      </c>
      <c r="I2561" s="84" t="s">
        <v>1051</v>
      </c>
      <c r="J2561" s="162" t="s">
        <v>1052</v>
      </c>
      <c r="K2561" s="162" t="s">
        <v>1061</v>
      </c>
      <c r="L2561" s="72"/>
      <c r="M2561" s="80" t="str">
        <f>IFERROR(VLOOKUP(K2561,REFERENCES!R:S,2,FALSE),"")</f>
        <v>Nombre</v>
      </c>
      <c r="N2561" s="75">
        <v>300</v>
      </c>
      <c r="O2561" s="75"/>
      <c r="P2561" s="75"/>
      <c r="Q2561" s="75"/>
      <c r="R2561" s="79"/>
      <c r="S2561" s="75">
        <v>300</v>
      </c>
      <c r="T2561" s="162" t="s">
        <v>1040</v>
      </c>
      <c r="U2561" s="162" t="s">
        <v>174</v>
      </c>
      <c r="V2561" s="162" t="s">
        <v>200</v>
      </c>
      <c r="W2561" s="164" t="s">
        <v>1501</v>
      </c>
      <c r="X2561" s="162"/>
      <c r="Y2561" s="162"/>
      <c r="Z2561" s="162"/>
      <c r="AA2561" s="162"/>
      <c r="AB2561" s="162" t="str">
        <f>UPPER(LEFT(A2561,3)&amp;YEAR(H2561)&amp;MONTH(H2561)&amp;DAY((H2561))&amp;LEFT(U2561,2)&amp;LEFT(V2561,2)&amp;LEFT(W2561,2))</f>
        <v>WOR20161125OUAN2È</v>
      </c>
      <c r="AC2561" s="162">
        <f>COUNTIF($AB$4:$AB$297,AB2561)</f>
        <v>0</v>
      </c>
      <c r="AD2561" s="162" t="str">
        <f>VLOOKUP(U2561,NIVEAUXADMIN!A:B,2,FALSE)</f>
        <v>HT01</v>
      </c>
      <c r="AE2561" s="162" t="str">
        <f>VLOOKUP(V2561,NIVEAUXADMIN!E:F,2,FALSE)</f>
        <v>HT01151</v>
      </c>
      <c r="AF2561" s="162" t="str">
        <f>VLOOKUP(W2561,NIVEAUXADMIN!I:J,2,FALSE)</f>
        <v>HT01151-02</v>
      </c>
      <c r="AG2561" s="162">
        <f>IF(SUMPRODUCT(($A$4:$A2561=A2561)*($V$4:$V2561=V2561))&gt;1,0,1)</f>
        <v>0</v>
      </c>
    </row>
    <row r="2562" spans="1:33" ht="15" customHeight="1">
      <c r="A2562" s="162" t="s">
        <v>1090</v>
      </c>
      <c r="B2562" s="162" t="s">
        <v>1090</v>
      </c>
      <c r="C2562" s="162" t="s">
        <v>26</v>
      </c>
      <c r="D2562" s="162"/>
      <c r="E2562" s="162" t="s">
        <v>1200</v>
      </c>
      <c r="F2562" s="162" t="s">
        <v>16</v>
      </c>
      <c r="G2562" s="162" t="str">
        <f>CHOOSE(MONTH(H2562), "Janvier", "Fevrier", "Mars", "Avril", "Mai", "Juin", "Juillet", "Aout", "Septembre", "Octobre", "Novembre", "Decembre")</f>
        <v>Novembre</v>
      </c>
      <c r="H2562" s="153">
        <v>42699</v>
      </c>
      <c r="I2562" s="84" t="s">
        <v>1051</v>
      </c>
      <c r="J2562" s="162" t="s">
        <v>1052</v>
      </c>
      <c r="K2562" s="162" t="s">
        <v>1062</v>
      </c>
      <c r="L2562" s="72"/>
      <c r="M2562" s="80" t="str">
        <f>IFERROR(VLOOKUP(K2562,REFERENCES!R:S,2,FALSE),"")</f>
        <v>Nombre</v>
      </c>
      <c r="N2562" s="75">
        <v>300</v>
      </c>
      <c r="O2562" s="75"/>
      <c r="P2562" s="75"/>
      <c r="Q2562" s="75"/>
      <c r="R2562" s="79"/>
      <c r="S2562" s="75">
        <v>300</v>
      </c>
      <c r="T2562" s="162" t="s">
        <v>1040</v>
      </c>
      <c r="U2562" s="162" t="s">
        <v>174</v>
      </c>
      <c r="V2562" s="162" t="s">
        <v>494</v>
      </c>
      <c r="W2562" s="164" t="s">
        <v>1804</v>
      </c>
      <c r="X2562" s="162"/>
      <c r="Y2562" s="162"/>
      <c r="Z2562" s="162"/>
      <c r="AA2562" s="162"/>
      <c r="AB2562" s="162" t="str">
        <f>UPPER(LEFT(A2562,3)&amp;YEAR(H2562)&amp;MONTH(H2562)&amp;DAY((H2562))&amp;LEFT(U2562,2)&amp;LEFT(V2562,2)&amp;LEFT(W2562,2))</f>
        <v>WOR20161125OUPO9È</v>
      </c>
      <c r="AC2562" s="162">
        <f>COUNTIF($AB$4:$AB$297,AB2562)</f>
        <v>0</v>
      </c>
      <c r="AD2562" s="162" t="str">
        <f>VLOOKUP(U2562,NIVEAUXADMIN!A:B,2,FALSE)</f>
        <v>HT01</v>
      </c>
      <c r="AE2562" s="162" t="str">
        <f>VLOOKUP(V2562,NIVEAUXADMIN!E:F,2,FALSE)</f>
        <v>HT01152</v>
      </c>
      <c r="AF2562" s="162" t="str">
        <f>VLOOKUP(W2562,NIVEAUXADMIN!I:J,2,FALSE)</f>
        <v>HT01152-04</v>
      </c>
      <c r="AG2562" s="162">
        <f>IF(SUMPRODUCT(($A$4:$A2562=A2562)*($V$4:$V2562=V2562))&gt;1,0,1)</f>
        <v>0</v>
      </c>
    </row>
    <row r="2563" spans="1:33" ht="15" customHeight="1">
      <c r="A2563" s="162" t="s">
        <v>1090</v>
      </c>
      <c r="B2563" s="162" t="s">
        <v>1090</v>
      </c>
      <c r="C2563" s="162" t="s">
        <v>26</v>
      </c>
      <c r="D2563" s="162"/>
      <c r="E2563" s="162" t="s">
        <v>1200</v>
      </c>
      <c r="F2563" s="162" t="s">
        <v>16</v>
      </c>
      <c r="G2563" s="162" t="str">
        <f>CHOOSE(MONTH(H2563), "Janvier", "Fevrier", "Mars", "Avril", "Mai", "Juin", "Juillet", "Aout", "Septembre", "Octobre", "Novembre", "Decembre")</f>
        <v>Novembre</v>
      </c>
      <c r="H2563" s="153">
        <v>42699</v>
      </c>
      <c r="I2563" s="84" t="s">
        <v>1051</v>
      </c>
      <c r="J2563" s="162" t="s">
        <v>1052</v>
      </c>
      <c r="K2563" s="162" t="s">
        <v>1062</v>
      </c>
      <c r="L2563" s="72"/>
      <c r="M2563" s="80" t="str">
        <f>IFERROR(VLOOKUP(K2563,REFERENCES!R:S,2,FALSE),"")</f>
        <v>Nombre</v>
      </c>
      <c r="N2563" s="75">
        <v>300</v>
      </c>
      <c r="O2563" s="75"/>
      <c r="P2563" s="75"/>
      <c r="Q2563" s="75"/>
      <c r="R2563" s="79"/>
      <c r="S2563" s="75">
        <v>300</v>
      </c>
      <c r="T2563" s="162" t="s">
        <v>1040</v>
      </c>
      <c r="U2563" s="162" t="s">
        <v>174</v>
      </c>
      <c r="V2563" s="162" t="s">
        <v>200</v>
      </c>
      <c r="W2563" s="164" t="s">
        <v>1501</v>
      </c>
      <c r="X2563" s="162"/>
      <c r="Y2563" s="162"/>
      <c r="Z2563" s="162"/>
      <c r="AA2563" s="162"/>
      <c r="AB2563" s="162" t="str">
        <f>UPPER(LEFT(A2563,3)&amp;YEAR(H2563)&amp;MONTH(H2563)&amp;DAY((H2563))&amp;LEFT(U2563,2)&amp;LEFT(V2563,2)&amp;LEFT(W2563,2))</f>
        <v>WOR20161125OUAN2È</v>
      </c>
      <c r="AC2563" s="162">
        <f>COUNTIF($AB$4:$AB$297,AB2563)</f>
        <v>0</v>
      </c>
      <c r="AD2563" s="162" t="str">
        <f>VLOOKUP(U2563,NIVEAUXADMIN!A:B,2,FALSE)</f>
        <v>HT01</v>
      </c>
      <c r="AE2563" s="162" t="str">
        <f>VLOOKUP(V2563,NIVEAUXADMIN!E:F,2,FALSE)</f>
        <v>HT01151</v>
      </c>
      <c r="AF2563" s="162" t="str">
        <f>VLOOKUP(W2563,NIVEAUXADMIN!I:J,2,FALSE)</f>
        <v>HT01151-02</v>
      </c>
      <c r="AG2563" s="162">
        <f>IF(SUMPRODUCT(($A$4:$A2563=A2563)*($V$4:$V2563=V2563))&gt;1,0,1)</f>
        <v>0</v>
      </c>
    </row>
    <row r="2564" spans="1:33" ht="15" customHeight="1">
      <c r="A2564" s="162" t="s">
        <v>1090</v>
      </c>
      <c r="B2564" s="162" t="s">
        <v>1090</v>
      </c>
      <c r="C2564" s="162" t="s">
        <v>26</v>
      </c>
      <c r="D2564" s="162"/>
      <c r="E2564" s="162" t="s">
        <v>1200</v>
      </c>
      <c r="F2564" s="162" t="s">
        <v>16</v>
      </c>
      <c r="G2564" s="162" t="str">
        <f>CHOOSE(MONTH(H2564), "Janvier", "Fevrier", "Mars", "Avril", "Mai", "Juin", "Juillet", "Aout", "Septembre", "Octobre", "Novembre", "Decembre")</f>
        <v>Novembre</v>
      </c>
      <c r="H2564" s="153">
        <v>42699</v>
      </c>
      <c r="I2564" s="84" t="s">
        <v>1051</v>
      </c>
      <c r="J2564" s="162" t="s">
        <v>1052</v>
      </c>
      <c r="K2564" s="162" t="s">
        <v>1057</v>
      </c>
      <c r="L2564" s="72"/>
      <c r="M2564" s="80" t="str">
        <f>IFERROR(VLOOKUP(K2564,REFERENCES!R:S,2,FALSE),"")</f>
        <v>Nombre</v>
      </c>
      <c r="N2564" s="75">
        <v>300</v>
      </c>
      <c r="O2564" s="75"/>
      <c r="P2564" s="75"/>
      <c r="Q2564" s="75"/>
      <c r="R2564" s="79"/>
      <c r="S2564" s="75">
        <v>300</v>
      </c>
      <c r="T2564" s="162" t="s">
        <v>1040</v>
      </c>
      <c r="U2564" s="162" t="s">
        <v>174</v>
      </c>
      <c r="V2564" s="162" t="s">
        <v>494</v>
      </c>
      <c r="W2564" s="164" t="s">
        <v>1804</v>
      </c>
      <c r="X2564" s="162"/>
      <c r="Y2564" s="162"/>
      <c r="Z2564" s="162"/>
      <c r="AA2564" s="162" t="s">
        <v>1201</v>
      </c>
      <c r="AB2564" s="162" t="str">
        <f>UPPER(LEFT(A2564,3)&amp;YEAR(H2564)&amp;MONTH(H2564)&amp;DAY((H2564))&amp;LEFT(U2564,2)&amp;LEFT(V2564,2)&amp;LEFT(W2564,2))</f>
        <v>WOR20161125OUPO9È</v>
      </c>
      <c r="AC2564" s="162">
        <f>COUNTIF($AB$4:$AB$297,AB2564)</f>
        <v>0</v>
      </c>
      <c r="AD2564" s="162" t="str">
        <f>VLOOKUP(U2564,NIVEAUXADMIN!A:B,2,FALSE)</f>
        <v>HT01</v>
      </c>
      <c r="AE2564" s="162" t="str">
        <f>VLOOKUP(V2564,NIVEAUXADMIN!E:F,2,FALSE)</f>
        <v>HT01152</v>
      </c>
      <c r="AF2564" s="162" t="str">
        <f>VLOOKUP(W2564,NIVEAUXADMIN!I:J,2,FALSE)</f>
        <v>HT01152-04</v>
      </c>
      <c r="AG2564" s="162">
        <f>IF(SUMPRODUCT(($A$4:$A2564=A2564)*($V$4:$V2564=V2564))&gt;1,0,1)</f>
        <v>0</v>
      </c>
    </row>
    <row r="2565" spans="1:33" ht="15" customHeight="1">
      <c r="A2565" s="162" t="s">
        <v>1090</v>
      </c>
      <c r="B2565" s="162" t="s">
        <v>1090</v>
      </c>
      <c r="C2565" s="162" t="s">
        <v>26</v>
      </c>
      <c r="D2565" s="162"/>
      <c r="E2565" s="162"/>
      <c r="F2565" s="162" t="s">
        <v>16</v>
      </c>
      <c r="G2565" s="162" t="str">
        <f>CHOOSE(MONTH(H2565), "Janvier", "Fevrier", "Mars", "Avril", "Mai", "Juin", "Juillet", "Aout", "Septembre", "Octobre", "Novembre", "Decembre")</f>
        <v>Novembre</v>
      </c>
      <c r="H2565" s="153">
        <v>42699</v>
      </c>
      <c r="I2565" s="84" t="s">
        <v>1050</v>
      </c>
      <c r="J2565" s="162" t="s">
        <v>1029</v>
      </c>
      <c r="K2565" s="162"/>
      <c r="L2565" s="72"/>
      <c r="M2565" s="80" t="str">
        <f>IFERROR(VLOOKUP(K2565,REFERENCES!R:S,2,FALSE),"")</f>
        <v/>
      </c>
      <c r="N2565" s="75">
        <v>239</v>
      </c>
      <c r="O2565" s="75"/>
      <c r="P2565" s="75"/>
      <c r="Q2565" s="75"/>
      <c r="R2565" s="79"/>
      <c r="S2565" s="75">
        <v>239</v>
      </c>
      <c r="T2565" s="162" t="s">
        <v>1040</v>
      </c>
      <c r="U2565" s="162" t="s">
        <v>174</v>
      </c>
      <c r="V2565" s="162" t="s">
        <v>200</v>
      </c>
      <c r="W2565" s="164" t="s">
        <v>1643</v>
      </c>
      <c r="X2565" s="162" t="s">
        <v>1231</v>
      </c>
      <c r="Y2565" s="162"/>
      <c r="Z2565" s="162"/>
      <c r="AA2565" s="162"/>
      <c r="AB2565" s="162" t="str">
        <f>UPPER(LEFT(A2565,3)&amp;YEAR(H2565)&amp;MONTH(H2565)&amp;DAY((H2565))&amp;LEFT(U2565,2)&amp;LEFT(V2565,2)&amp;LEFT(W2565,2))</f>
        <v>WOR20161125OUAN4È</v>
      </c>
      <c r="AC2565" s="162">
        <f>COUNTIF($AB$4:$AB$297,AB2565)</f>
        <v>0</v>
      </c>
      <c r="AD2565" s="162" t="str">
        <f>VLOOKUP(U2565,NIVEAUXADMIN!A:B,2,FALSE)</f>
        <v>HT01</v>
      </c>
      <c r="AE2565" s="162" t="str">
        <f>VLOOKUP(V2565,NIVEAUXADMIN!E:F,2,FALSE)</f>
        <v>HT01151</v>
      </c>
      <c r="AF2565" s="162" t="str">
        <f>VLOOKUP(W2565,NIVEAUXADMIN!I:J,2,FALSE)</f>
        <v>HT01151-04</v>
      </c>
      <c r="AG2565" s="162">
        <f>IF(SUMPRODUCT(($A$4:$A2565=A2565)*($V$4:$V2565=V2565))&gt;1,0,1)</f>
        <v>0</v>
      </c>
    </row>
    <row r="2566" spans="1:33" ht="15" customHeight="1">
      <c r="A2566" s="162" t="s">
        <v>1090</v>
      </c>
      <c r="B2566" s="162" t="s">
        <v>1090</v>
      </c>
      <c r="C2566" s="162" t="s">
        <v>26</v>
      </c>
      <c r="D2566" s="162"/>
      <c r="E2566" s="162"/>
      <c r="F2566" s="162" t="s">
        <v>16</v>
      </c>
      <c r="G2566" s="162" t="str">
        <f>CHOOSE(MONTH(H2566), "Janvier", "Fevrier", "Mars", "Avril", "Mai", "Juin", "Juillet", "Aout", "Septembre", "Octobre", "Novembre", "Decembre")</f>
        <v>Novembre</v>
      </c>
      <c r="H2566" s="153">
        <v>42699</v>
      </c>
      <c r="I2566" s="84" t="s">
        <v>1050</v>
      </c>
      <c r="J2566" s="162" t="s">
        <v>1029</v>
      </c>
      <c r="K2566" s="162"/>
      <c r="L2566" s="72"/>
      <c r="M2566" s="80" t="str">
        <f>IFERROR(VLOOKUP(K2566,REFERENCES!R:S,2,FALSE),"")</f>
        <v/>
      </c>
      <c r="N2566" s="140">
        <v>300</v>
      </c>
      <c r="O2566" s="140"/>
      <c r="P2566" s="140"/>
      <c r="Q2566" s="140"/>
      <c r="R2566" s="79"/>
      <c r="S2566" s="75">
        <v>300</v>
      </c>
      <c r="T2566" s="162" t="s">
        <v>1040</v>
      </c>
      <c r="U2566" s="162" t="s">
        <v>174</v>
      </c>
      <c r="V2566" s="162" t="s">
        <v>494</v>
      </c>
      <c r="W2566" s="164" t="s">
        <v>1804</v>
      </c>
      <c r="X2566" s="162" t="s">
        <v>360</v>
      </c>
      <c r="Y2566" s="167"/>
      <c r="Z2566" s="165"/>
      <c r="AA2566" s="162"/>
      <c r="AB2566" s="162" t="str">
        <f>UPPER(LEFT(A2566,3)&amp;YEAR(H2566)&amp;MONTH(H2566)&amp;DAY((H2566))&amp;LEFT(U2566,2)&amp;LEFT(V2566,2)&amp;LEFT(W2566,2))</f>
        <v>WOR20161125OUPO9È</v>
      </c>
      <c r="AC2566" s="162">
        <f>COUNTIF($AB$4:$AB$297,AB2566)</f>
        <v>0</v>
      </c>
      <c r="AD2566" s="162" t="str">
        <f>VLOOKUP(U2566,NIVEAUXADMIN!A:B,2,FALSE)</f>
        <v>HT01</v>
      </c>
      <c r="AE2566" s="162" t="str">
        <f>VLOOKUP(V2566,NIVEAUXADMIN!E:F,2,FALSE)</f>
        <v>HT01152</v>
      </c>
      <c r="AF2566" s="162" t="str">
        <f>VLOOKUP(W2566,NIVEAUXADMIN!I:J,2,FALSE)</f>
        <v>HT01152-04</v>
      </c>
      <c r="AG2566" s="162">
        <f>IF(SUMPRODUCT(($A$4:$A2566=A2566)*($V$4:$V2566=V2566))&gt;1,0,1)</f>
        <v>0</v>
      </c>
    </row>
    <row r="2567" spans="1:33" ht="15" customHeight="1">
      <c r="A2567" s="162" t="s">
        <v>1090</v>
      </c>
      <c r="B2567" s="162" t="s">
        <v>1090</v>
      </c>
      <c r="C2567" s="162" t="s">
        <v>26</v>
      </c>
      <c r="D2567" s="162"/>
      <c r="E2567" s="162" t="s">
        <v>1200</v>
      </c>
      <c r="F2567" s="162" t="s">
        <v>16</v>
      </c>
      <c r="G2567" s="162" t="str">
        <f>CHOOSE(MONTH(H2567), "Janvier", "Fevrier", "Mars", "Avril", "Mai", "Juin", "Juillet", "Aout", "Septembre", "Octobre", "Novembre", "Decembre")</f>
        <v>Novembre</v>
      </c>
      <c r="H2567" s="153">
        <v>42700</v>
      </c>
      <c r="I2567" s="84" t="s">
        <v>1051</v>
      </c>
      <c r="J2567" s="162" t="s">
        <v>1052</v>
      </c>
      <c r="K2567" s="162" t="s">
        <v>1054</v>
      </c>
      <c r="L2567" s="72"/>
      <c r="M2567" s="80" t="str">
        <f>IFERROR(VLOOKUP(K2567,REFERENCES!R:S,2,FALSE),"")</f>
        <v>Nombre</v>
      </c>
      <c r="N2567" s="75">
        <v>300</v>
      </c>
      <c r="O2567" s="75"/>
      <c r="P2567" s="75"/>
      <c r="Q2567" s="75"/>
      <c r="R2567" s="79"/>
      <c r="S2567" s="75">
        <v>300</v>
      </c>
      <c r="T2567" s="162" t="s">
        <v>1040</v>
      </c>
      <c r="U2567" s="162" t="s">
        <v>174</v>
      </c>
      <c r="V2567" s="162" t="s">
        <v>200</v>
      </c>
      <c r="W2567" s="164" t="s">
        <v>1256</v>
      </c>
      <c r="X2567" s="162"/>
      <c r="Y2567" s="162"/>
      <c r="Z2567" s="162"/>
      <c r="AA2567" s="162"/>
      <c r="AB2567" s="162" t="str">
        <f>UPPER(LEFT(A2567,3)&amp;YEAR(H2567)&amp;MONTH(H2567)&amp;DAY((H2567))&amp;LEFT(U2567,2)&amp;LEFT(V2567,2)&amp;LEFT(W2567,2))</f>
        <v>WOR20161126OUAN10</v>
      </c>
      <c r="AC2567" s="162">
        <f>COUNTIF($AB$4:$AB$297,AB2567)</f>
        <v>0</v>
      </c>
      <c r="AD2567" s="162" t="str">
        <f>VLOOKUP(U2567,NIVEAUXADMIN!A:B,2,FALSE)</f>
        <v>HT01</v>
      </c>
      <c r="AE2567" s="162" t="str">
        <f>VLOOKUP(V2567,NIVEAUXADMIN!E:F,2,FALSE)</f>
        <v>HT01151</v>
      </c>
      <c r="AF2567" s="162" t="str">
        <f>VLOOKUP(W2567,NIVEAUXADMIN!I:J,2,FALSE)</f>
        <v>HT01151-05</v>
      </c>
      <c r="AG2567" s="162">
        <f>IF(SUMPRODUCT(($A$4:$A2567=A2567)*($V$4:$V2567=V2567))&gt;1,0,1)</f>
        <v>0</v>
      </c>
    </row>
    <row r="2568" spans="1:33" ht="15" customHeight="1">
      <c r="A2568" s="162" t="s">
        <v>1090</v>
      </c>
      <c r="B2568" s="162" t="s">
        <v>1090</v>
      </c>
      <c r="C2568" s="162" t="s">
        <v>26</v>
      </c>
      <c r="D2568" s="162"/>
      <c r="E2568" s="162" t="s">
        <v>1200</v>
      </c>
      <c r="F2568" s="162" t="s">
        <v>16</v>
      </c>
      <c r="G2568" s="162" t="str">
        <f>CHOOSE(MONTH(H2568), "Janvier", "Fevrier", "Mars", "Avril", "Mai", "Juin", "Juillet", "Aout", "Septembre", "Octobre", "Novembre", "Decembre")</f>
        <v>Novembre</v>
      </c>
      <c r="H2568" s="153">
        <v>42700</v>
      </c>
      <c r="I2568" s="84" t="s">
        <v>1051</v>
      </c>
      <c r="J2568" s="162" t="s">
        <v>1052</v>
      </c>
      <c r="K2568" s="162" t="s">
        <v>1058</v>
      </c>
      <c r="L2568" s="72"/>
      <c r="M2568" s="80" t="str">
        <f>IFERROR(VLOOKUP(K2568,REFERENCES!R:S,2,FALSE),"")</f>
        <v>Nombre</v>
      </c>
      <c r="N2568" s="75">
        <v>300</v>
      </c>
      <c r="O2568" s="75"/>
      <c r="P2568" s="75"/>
      <c r="Q2568" s="75"/>
      <c r="R2568" s="79"/>
      <c r="S2568" s="75">
        <v>300</v>
      </c>
      <c r="T2568" s="162" t="s">
        <v>1040</v>
      </c>
      <c r="U2568" s="162" t="s">
        <v>174</v>
      </c>
      <c r="V2568" s="162" t="s">
        <v>200</v>
      </c>
      <c r="W2568" s="164" t="s">
        <v>1256</v>
      </c>
      <c r="X2568" s="162"/>
      <c r="Y2568" s="162"/>
      <c r="Z2568" s="162"/>
      <c r="AA2568" s="162"/>
      <c r="AB2568" s="162" t="str">
        <f>UPPER(LEFT(A2568,3)&amp;YEAR(H2568)&amp;MONTH(H2568)&amp;DAY((H2568))&amp;LEFT(U2568,2)&amp;LEFT(V2568,2)&amp;LEFT(W2568,2))</f>
        <v>WOR20161126OUAN10</v>
      </c>
      <c r="AC2568" s="162">
        <f>COUNTIF($AB$4:$AB$297,AB2568)</f>
        <v>0</v>
      </c>
      <c r="AD2568" s="162" t="str">
        <f>VLOOKUP(U2568,NIVEAUXADMIN!A:B,2,FALSE)</f>
        <v>HT01</v>
      </c>
      <c r="AE2568" s="162" t="str">
        <f>VLOOKUP(V2568,NIVEAUXADMIN!E:F,2,FALSE)</f>
        <v>HT01151</v>
      </c>
      <c r="AF2568" s="162" t="str">
        <f>VLOOKUP(W2568,NIVEAUXADMIN!I:J,2,FALSE)</f>
        <v>HT01151-05</v>
      </c>
      <c r="AG2568" s="162">
        <f>IF(SUMPRODUCT(($A$4:$A2568=A2568)*($V$4:$V2568=V2568))&gt;1,0,1)</f>
        <v>0</v>
      </c>
    </row>
    <row r="2569" spans="1:33" ht="15" customHeight="1">
      <c r="A2569" s="162" t="s">
        <v>1090</v>
      </c>
      <c r="B2569" s="162" t="s">
        <v>1090</v>
      </c>
      <c r="C2569" s="162" t="s">
        <v>26</v>
      </c>
      <c r="D2569" s="162"/>
      <c r="E2569" s="162" t="s">
        <v>1200</v>
      </c>
      <c r="F2569" s="162" t="s">
        <v>16</v>
      </c>
      <c r="G2569" s="162" t="str">
        <f>CHOOSE(MONTH(H2569), "Janvier", "Fevrier", "Mars", "Avril", "Mai", "Juin", "Juillet", "Aout", "Septembre", "Octobre", "Novembre", "Decembre")</f>
        <v>Novembre</v>
      </c>
      <c r="H2569" s="153">
        <v>42700</v>
      </c>
      <c r="I2569" s="84" t="s">
        <v>1051</v>
      </c>
      <c r="J2569" s="162" t="s">
        <v>1052</v>
      </c>
      <c r="K2569" s="162" t="s">
        <v>1061</v>
      </c>
      <c r="L2569" s="72"/>
      <c r="M2569" s="80" t="str">
        <f>IFERROR(VLOOKUP(K2569,REFERENCES!R:S,2,FALSE),"")</f>
        <v>Nombre</v>
      </c>
      <c r="N2569" s="75">
        <v>300</v>
      </c>
      <c r="O2569" s="75"/>
      <c r="P2569" s="75"/>
      <c r="Q2569" s="75"/>
      <c r="R2569" s="79"/>
      <c r="S2569" s="75">
        <v>300</v>
      </c>
      <c r="T2569" s="162" t="s">
        <v>1040</v>
      </c>
      <c r="U2569" s="162" t="s">
        <v>174</v>
      </c>
      <c r="V2569" s="162" t="s">
        <v>200</v>
      </c>
      <c r="W2569" s="164" t="s">
        <v>1256</v>
      </c>
      <c r="X2569" s="162"/>
      <c r="Y2569" s="162"/>
      <c r="Z2569" s="162"/>
      <c r="AA2569" s="162"/>
      <c r="AB2569" s="162" t="str">
        <f>UPPER(LEFT(A2569,3)&amp;YEAR(H2569)&amp;MONTH(H2569)&amp;DAY((H2569))&amp;LEFT(U2569,2)&amp;LEFT(V2569,2)&amp;LEFT(W2569,2))</f>
        <v>WOR20161126OUAN10</v>
      </c>
      <c r="AC2569" s="162">
        <f>COUNTIF($AB$4:$AB$297,AB2569)</f>
        <v>0</v>
      </c>
      <c r="AD2569" s="162" t="str">
        <f>VLOOKUP(U2569,NIVEAUXADMIN!A:B,2,FALSE)</f>
        <v>HT01</v>
      </c>
      <c r="AE2569" s="162" t="str">
        <f>VLOOKUP(V2569,NIVEAUXADMIN!E:F,2,FALSE)</f>
        <v>HT01151</v>
      </c>
      <c r="AF2569" s="162" t="str">
        <f>VLOOKUP(W2569,NIVEAUXADMIN!I:J,2,FALSE)</f>
        <v>HT01151-05</v>
      </c>
      <c r="AG2569" s="162">
        <f>IF(SUMPRODUCT(($A$4:$A2569=A2569)*($V$4:$V2569=V2569))&gt;1,0,1)</f>
        <v>0</v>
      </c>
    </row>
    <row r="2570" spans="1:33" ht="15" customHeight="1">
      <c r="A2570" s="162" t="s">
        <v>1090</v>
      </c>
      <c r="B2570" s="162" t="s">
        <v>1090</v>
      </c>
      <c r="C2570" s="162" t="s">
        <v>26</v>
      </c>
      <c r="D2570" s="162"/>
      <c r="E2570" s="162" t="s">
        <v>1200</v>
      </c>
      <c r="F2570" s="162" t="s">
        <v>16</v>
      </c>
      <c r="G2570" s="162" t="str">
        <f>CHOOSE(MONTH(H2570), "Janvier", "Fevrier", "Mars", "Avril", "Mai", "Juin", "Juillet", "Aout", "Septembre", "Octobre", "Novembre", "Decembre")</f>
        <v>Novembre</v>
      </c>
      <c r="H2570" s="153">
        <v>42700</v>
      </c>
      <c r="I2570" s="84" t="s">
        <v>1051</v>
      </c>
      <c r="J2570" s="162" t="s">
        <v>1052</v>
      </c>
      <c r="K2570" s="162" t="s">
        <v>1062</v>
      </c>
      <c r="L2570" s="72"/>
      <c r="M2570" s="80" t="str">
        <f>IFERROR(VLOOKUP(K2570,REFERENCES!R:S,2,FALSE),"")</f>
        <v>Nombre</v>
      </c>
      <c r="N2570" s="75">
        <v>300</v>
      </c>
      <c r="O2570" s="75"/>
      <c r="P2570" s="75"/>
      <c r="Q2570" s="75"/>
      <c r="R2570" s="79"/>
      <c r="S2570" s="75">
        <v>300</v>
      </c>
      <c r="T2570" s="162" t="s">
        <v>1040</v>
      </c>
      <c r="U2570" s="162" t="s">
        <v>174</v>
      </c>
      <c r="V2570" s="162" t="s">
        <v>200</v>
      </c>
      <c r="W2570" s="164" t="s">
        <v>1256</v>
      </c>
      <c r="X2570" s="162"/>
      <c r="Y2570" s="162"/>
      <c r="Z2570" s="162"/>
      <c r="AA2570" s="162"/>
      <c r="AB2570" s="162" t="str">
        <f>UPPER(LEFT(A2570,3)&amp;YEAR(H2570)&amp;MONTH(H2570)&amp;DAY((H2570))&amp;LEFT(U2570,2)&amp;LEFT(V2570,2)&amp;LEFT(W2570,2))</f>
        <v>WOR20161126OUAN10</v>
      </c>
      <c r="AC2570" s="162">
        <f>COUNTIF($AB$4:$AB$297,AB2570)</f>
        <v>0</v>
      </c>
      <c r="AD2570" s="162" t="str">
        <f>VLOOKUP(U2570,NIVEAUXADMIN!A:B,2,FALSE)</f>
        <v>HT01</v>
      </c>
      <c r="AE2570" s="162" t="str">
        <f>VLOOKUP(V2570,NIVEAUXADMIN!E:F,2,FALSE)</f>
        <v>HT01151</v>
      </c>
      <c r="AF2570" s="162" t="str">
        <f>VLOOKUP(W2570,NIVEAUXADMIN!I:J,2,FALSE)</f>
        <v>HT01151-05</v>
      </c>
      <c r="AG2570" s="162">
        <f>IF(SUMPRODUCT(($A$4:$A2570=A2570)*($V$4:$V2570=V2570))&gt;1,0,1)</f>
        <v>0</v>
      </c>
    </row>
    <row r="2571" spans="1:33" ht="15" customHeight="1">
      <c r="A2571" s="162" t="s">
        <v>1090</v>
      </c>
      <c r="B2571" s="162" t="s">
        <v>1090</v>
      </c>
      <c r="C2571" s="162" t="s">
        <v>26</v>
      </c>
      <c r="D2571" s="162"/>
      <c r="E2571" s="162" t="s">
        <v>1200</v>
      </c>
      <c r="F2571" s="162" t="s">
        <v>16</v>
      </c>
      <c r="G2571" s="162" t="str">
        <f>CHOOSE(MONTH(H2571), "Janvier", "Fevrier", "Mars", "Avril", "Mai", "Juin", "Juillet", "Aout", "Septembre", "Octobre", "Novembre", "Decembre")</f>
        <v>Novembre</v>
      </c>
      <c r="H2571" s="153">
        <v>42700</v>
      </c>
      <c r="I2571" s="84" t="s">
        <v>1051</v>
      </c>
      <c r="J2571" s="162" t="s">
        <v>1052</v>
      </c>
      <c r="K2571" s="162" t="s">
        <v>1057</v>
      </c>
      <c r="L2571" s="72"/>
      <c r="M2571" s="80" t="str">
        <f>IFERROR(VLOOKUP(K2571,REFERENCES!R:S,2,FALSE),"")</f>
        <v>Nombre</v>
      </c>
      <c r="N2571" s="75">
        <v>300</v>
      </c>
      <c r="O2571" s="75"/>
      <c r="P2571" s="75"/>
      <c r="Q2571" s="75"/>
      <c r="R2571" s="79"/>
      <c r="S2571" s="75">
        <v>300</v>
      </c>
      <c r="T2571" s="162" t="s">
        <v>1040</v>
      </c>
      <c r="U2571" s="162" t="s">
        <v>174</v>
      </c>
      <c r="V2571" s="162" t="s">
        <v>200</v>
      </c>
      <c r="W2571" s="164" t="s">
        <v>1256</v>
      </c>
      <c r="X2571" s="162"/>
      <c r="Y2571" s="162"/>
      <c r="Z2571" s="162"/>
      <c r="AA2571" s="162" t="s">
        <v>1201</v>
      </c>
      <c r="AB2571" s="162" t="str">
        <f>UPPER(LEFT(A2571,3)&amp;YEAR(H2571)&amp;MONTH(H2571)&amp;DAY((H2571))&amp;LEFT(U2571,2)&amp;LEFT(V2571,2)&amp;LEFT(W2571,2))</f>
        <v>WOR20161126OUAN10</v>
      </c>
      <c r="AC2571" s="162">
        <f>COUNTIF($AB$4:$AB$297,AB2571)</f>
        <v>0</v>
      </c>
      <c r="AD2571" s="162" t="str">
        <f>VLOOKUP(U2571,NIVEAUXADMIN!A:B,2,FALSE)</f>
        <v>HT01</v>
      </c>
      <c r="AE2571" s="162" t="str">
        <f>VLOOKUP(V2571,NIVEAUXADMIN!E:F,2,FALSE)</f>
        <v>HT01151</v>
      </c>
      <c r="AF2571" s="162" t="str">
        <f>VLOOKUP(W2571,NIVEAUXADMIN!I:J,2,FALSE)</f>
        <v>HT01151-05</v>
      </c>
      <c r="AG2571" s="162">
        <f>IF(SUMPRODUCT(($A$4:$A2571=A2571)*($V$4:$V2571=V2571))&gt;1,0,1)</f>
        <v>0</v>
      </c>
    </row>
    <row r="2572" spans="1:33" ht="15" customHeight="1">
      <c r="A2572" s="162" t="s">
        <v>1090</v>
      </c>
      <c r="B2572" s="162" t="s">
        <v>1090</v>
      </c>
      <c r="C2572" s="162" t="s">
        <v>26</v>
      </c>
      <c r="D2572" s="162"/>
      <c r="E2572" s="162"/>
      <c r="F2572" s="162" t="s">
        <v>16</v>
      </c>
      <c r="G2572" s="162" t="str">
        <f>CHOOSE(MONTH(H2572), "Janvier", "Fevrier", "Mars", "Avril", "Mai", "Juin", "Juillet", "Aout", "Septembre", "Octobre", "Novembre", "Decembre")</f>
        <v>Novembre</v>
      </c>
      <c r="H2572" s="153">
        <v>42700</v>
      </c>
      <c r="I2572" s="84" t="s">
        <v>1050</v>
      </c>
      <c r="J2572" s="162" t="s">
        <v>1029</v>
      </c>
      <c r="K2572" s="162"/>
      <c r="L2572" s="72"/>
      <c r="M2572" s="80" t="str">
        <f>IFERROR(VLOOKUP(K2572,REFERENCES!R:S,2,FALSE),"")</f>
        <v/>
      </c>
      <c r="N2572" s="140">
        <v>300</v>
      </c>
      <c r="O2572" s="140"/>
      <c r="P2572" s="140"/>
      <c r="Q2572" s="140"/>
      <c r="R2572" s="79"/>
      <c r="S2572" s="75">
        <v>300</v>
      </c>
      <c r="T2572" s="162" t="s">
        <v>1040</v>
      </c>
      <c r="U2572" s="162" t="s">
        <v>174</v>
      </c>
      <c r="V2572" s="162" t="s">
        <v>200</v>
      </c>
      <c r="W2572" s="164" t="s">
        <v>1256</v>
      </c>
      <c r="X2572" s="162"/>
      <c r="Y2572" s="167"/>
      <c r="Z2572" s="165"/>
      <c r="AA2572" s="162"/>
      <c r="AB2572" s="162" t="str">
        <f>UPPER(LEFT(A2572,3)&amp;YEAR(H2572)&amp;MONTH(H2572)&amp;DAY((H2572))&amp;LEFT(U2572,2)&amp;LEFT(V2572,2)&amp;LEFT(W2572,2))</f>
        <v>WOR20161126OUAN10</v>
      </c>
      <c r="AC2572" s="162">
        <f>COUNTIF($AB$4:$AB$297,AB2572)</f>
        <v>0</v>
      </c>
      <c r="AD2572" s="162" t="str">
        <f>VLOOKUP(U2572,NIVEAUXADMIN!A:B,2,FALSE)</f>
        <v>HT01</v>
      </c>
      <c r="AE2572" s="162" t="str">
        <f>VLOOKUP(V2572,NIVEAUXADMIN!E:F,2,FALSE)</f>
        <v>HT01151</v>
      </c>
      <c r="AF2572" s="162" t="str">
        <f>VLOOKUP(W2572,NIVEAUXADMIN!I:J,2,FALSE)</f>
        <v>HT01151-05</v>
      </c>
      <c r="AG2572" s="162">
        <f>IF(SUMPRODUCT(($A$4:$A2572=A2572)*($V$4:$V2572=V2572))&gt;1,0,1)</f>
        <v>0</v>
      </c>
    </row>
    <row r="2573" spans="1:33" ht="15" customHeight="1">
      <c r="A2573" s="162" t="s">
        <v>1090</v>
      </c>
      <c r="B2573" s="162" t="s">
        <v>1090</v>
      </c>
      <c r="C2573" s="162" t="s">
        <v>26</v>
      </c>
      <c r="D2573" s="162"/>
      <c r="E2573" s="162" t="s">
        <v>1200</v>
      </c>
      <c r="F2573" s="162" t="s">
        <v>16</v>
      </c>
      <c r="G2573" s="162" t="str">
        <f>CHOOSE(MONTH(H2573), "Janvier", "Fevrier", "Mars", "Avril", "Mai", "Juin", "Juillet", "Aout", "Septembre", "Octobre", "Novembre", "Decembre")</f>
        <v>Novembre</v>
      </c>
      <c r="H2573" s="153">
        <v>42702</v>
      </c>
      <c r="I2573" s="84" t="s">
        <v>1051</v>
      </c>
      <c r="J2573" s="162" t="s">
        <v>1052</v>
      </c>
      <c r="K2573" s="162" t="s">
        <v>1054</v>
      </c>
      <c r="L2573" s="72"/>
      <c r="M2573" s="80" t="str">
        <f>IFERROR(VLOOKUP(K2573,REFERENCES!R:S,2,FALSE),"")</f>
        <v>Nombre</v>
      </c>
      <c r="N2573" s="75">
        <v>350</v>
      </c>
      <c r="O2573" s="75"/>
      <c r="P2573" s="75"/>
      <c r="Q2573" s="75"/>
      <c r="R2573" s="79"/>
      <c r="S2573" s="75">
        <v>350</v>
      </c>
      <c r="T2573" s="162" t="s">
        <v>1040</v>
      </c>
      <c r="U2573" s="162" t="s">
        <v>174</v>
      </c>
      <c r="V2573" s="162" t="s">
        <v>200</v>
      </c>
      <c r="W2573" s="164" t="s">
        <v>1643</v>
      </c>
      <c r="X2573" s="162"/>
      <c r="Y2573" s="162"/>
      <c r="Z2573" s="162"/>
      <c r="AA2573" s="162"/>
      <c r="AB2573" s="162" t="str">
        <f>UPPER(LEFT(A2573,3)&amp;YEAR(H2573)&amp;MONTH(H2573)&amp;DAY((H2573))&amp;LEFT(U2573,2)&amp;LEFT(V2573,2)&amp;LEFT(W2573,2))</f>
        <v>WOR20161128OUAN4È</v>
      </c>
      <c r="AC2573" s="162">
        <f>COUNTIF($AB$4:$AB$297,AB2573)</f>
        <v>0</v>
      </c>
      <c r="AD2573" s="162" t="str">
        <f>VLOOKUP(U2573,NIVEAUXADMIN!A:B,2,FALSE)</f>
        <v>HT01</v>
      </c>
      <c r="AE2573" s="162" t="str">
        <f>VLOOKUP(V2573,NIVEAUXADMIN!E:F,2,FALSE)</f>
        <v>HT01151</v>
      </c>
      <c r="AF2573" s="162" t="str">
        <f>VLOOKUP(W2573,NIVEAUXADMIN!I:J,2,FALSE)</f>
        <v>HT01151-04</v>
      </c>
      <c r="AG2573" s="162">
        <f>IF(SUMPRODUCT(($A$4:$A2573=A2573)*($V$4:$V2573=V2573))&gt;1,0,1)</f>
        <v>0</v>
      </c>
    </row>
    <row r="2574" spans="1:33" ht="15" customHeight="1">
      <c r="A2574" s="162" t="s">
        <v>1090</v>
      </c>
      <c r="B2574" s="162" t="s">
        <v>1090</v>
      </c>
      <c r="C2574" s="162" t="s">
        <v>26</v>
      </c>
      <c r="D2574" s="162"/>
      <c r="E2574" s="162" t="s">
        <v>1200</v>
      </c>
      <c r="F2574" s="162" t="s">
        <v>16</v>
      </c>
      <c r="G2574" s="162" t="str">
        <f>CHOOSE(MONTH(H2574), "Janvier", "Fevrier", "Mars", "Avril", "Mai", "Juin", "Juillet", "Aout", "Septembre", "Octobre", "Novembre", "Decembre")</f>
        <v>Novembre</v>
      </c>
      <c r="H2574" s="153">
        <v>42702</v>
      </c>
      <c r="I2574" s="84" t="s">
        <v>1051</v>
      </c>
      <c r="J2574" s="162" t="s">
        <v>1052</v>
      </c>
      <c r="K2574" s="162" t="s">
        <v>1054</v>
      </c>
      <c r="L2574" s="72"/>
      <c r="M2574" s="80" t="str">
        <f>IFERROR(VLOOKUP(K2574,REFERENCES!R:S,2,FALSE),"")</f>
        <v>Nombre</v>
      </c>
      <c r="N2574" s="75">
        <v>400</v>
      </c>
      <c r="O2574" s="75"/>
      <c r="P2574" s="75"/>
      <c r="Q2574" s="75"/>
      <c r="R2574" s="79"/>
      <c r="S2574" s="75">
        <v>400</v>
      </c>
      <c r="T2574" s="162" t="s">
        <v>1040</v>
      </c>
      <c r="U2574" s="162" t="s">
        <v>174</v>
      </c>
      <c r="V2574" s="162" t="s">
        <v>494</v>
      </c>
      <c r="W2574" s="164" t="s">
        <v>1804</v>
      </c>
      <c r="X2574" s="162"/>
      <c r="Y2574" s="162"/>
      <c r="Z2574" s="162"/>
      <c r="AA2574" s="162"/>
      <c r="AB2574" s="162" t="str">
        <f>UPPER(LEFT(A2574,3)&amp;YEAR(H2574)&amp;MONTH(H2574)&amp;DAY((H2574))&amp;LEFT(U2574,2)&amp;LEFT(V2574,2)&amp;LEFT(W2574,2))</f>
        <v>WOR20161128OUPO9È</v>
      </c>
      <c r="AC2574" s="162">
        <f>COUNTIF($AB$4:$AB$297,AB2574)</f>
        <v>0</v>
      </c>
      <c r="AD2574" s="162" t="str">
        <f>VLOOKUP(U2574,NIVEAUXADMIN!A:B,2,FALSE)</f>
        <v>HT01</v>
      </c>
      <c r="AE2574" s="162" t="str">
        <f>VLOOKUP(V2574,NIVEAUXADMIN!E:F,2,FALSE)</f>
        <v>HT01152</v>
      </c>
      <c r="AF2574" s="162" t="str">
        <f>VLOOKUP(W2574,NIVEAUXADMIN!I:J,2,FALSE)</f>
        <v>HT01152-04</v>
      </c>
      <c r="AG2574" s="162">
        <f>IF(SUMPRODUCT(($A$4:$A2574=A2574)*($V$4:$V2574=V2574))&gt;1,0,1)</f>
        <v>0</v>
      </c>
    </row>
    <row r="2575" spans="1:33" ht="15" customHeight="1">
      <c r="A2575" s="162" t="s">
        <v>1090</v>
      </c>
      <c r="B2575" s="162" t="s">
        <v>1090</v>
      </c>
      <c r="C2575" s="162" t="s">
        <v>26</v>
      </c>
      <c r="D2575" s="162"/>
      <c r="E2575" s="162" t="s">
        <v>1200</v>
      </c>
      <c r="F2575" s="162" t="s">
        <v>16</v>
      </c>
      <c r="G2575" s="162" t="str">
        <f>CHOOSE(MONTH(H2575), "Janvier", "Fevrier", "Mars", "Avril", "Mai", "Juin", "Juillet", "Aout", "Septembre", "Octobre", "Novembre", "Decembre")</f>
        <v>Novembre</v>
      </c>
      <c r="H2575" s="153">
        <v>42702</v>
      </c>
      <c r="I2575" s="84" t="s">
        <v>1051</v>
      </c>
      <c r="J2575" s="162" t="s">
        <v>1052</v>
      </c>
      <c r="K2575" s="162" t="s">
        <v>1058</v>
      </c>
      <c r="L2575" s="72"/>
      <c r="M2575" s="80" t="str">
        <f>IFERROR(VLOOKUP(K2575,REFERENCES!R:S,2,FALSE),"")</f>
        <v>Nombre</v>
      </c>
      <c r="N2575" s="75">
        <v>350</v>
      </c>
      <c r="O2575" s="75"/>
      <c r="P2575" s="75"/>
      <c r="Q2575" s="75"/>
      <c r="R2575" s="79"/>
      <c r="S2575" s="75">
        <v>350</v>
      </c>
      <c r="T2575" s="162" t="s">
        <v>1040</v>
      </c>
      <c r="U2575" s="162" t="s">
        <v>174</v>
      </c>
      <c r="V2575" s="162" t="s">
        <v>200</v>
      </c>
      <c r="W2575" s="164" t="s">
        <v>1643</v>
      </c>
      <c r="X2575" s="162"/>
      <c r="Y2575" s="162"/>
      <c r="Z2575" s="162"/>
      <c r="AA2575" s="162"/>
      <c r="AB2575" s="162" t="str">
        <f>UPPER(LEFT(A2575,3)&amp;YEAR(H2575)&amp;MONTH(H2575)&amp;DAY((H2575))&amp;LEFT(U2575,2)&amp;LEFT(V2575,2)&amp;LEFT(W2575,2))</f>
        <v>WOR20161128OUAN4È</v>
      </c>
      <c r="AC2575" s="162">
        <f>COUNTIF($AB$4:$AB$297,AB2575)</f>
        <v>0</v>
      </c>
      <c r="AD2575" s="162" t="str">
        <f>VLOOKUP(U2575,NIVEAUXADMIN!A:B,2,FALSE)</f>
        <v>HT01</v>
      </c>
      <c r="AE2575" s="162" t="str">
        <f>VLOOKUP(V2575,NIVEAUXADMIN!E:F,2,FALSE)</f>
        <v>HT01151</v>
      </c>
      <c r="AF2575" s="162" t="str">
        <f>VLOOKUP(W2575,NIVEAUXADMIN!I:J,2,FALSE)</f>
        <v>HT01151-04</v>
      </c>
      <c r="AG2575" s="162">
        <f>IF(SUMPRODUCT(($A$4:$A2575=A2575)*($V$4:$V2575=V2575))&gt;1,0,1)</f>
        <v>0</v>
      </c>
    </row>
    <row r="2576" spans="1:33" ht="15" customHeight="1">
      <c r="A2576" s="162" t="s">
        <v>1090</v>
      </c>
      <c r="B2576" s="162" t="s">
        <v>1090</v>
      </c>
      <c r="C2576" s="162" t="s">
        <v>26</v>
      </c>
      <c r="D2576" s="162"/>
      <c r="E2576" s="162" t="s">
        <v>1200</v>
      </c>
      <c r="F2576" s="162" t="s">
        <v>16</v>
      </c>
      <c r="G2576" s="162" t="str">
        <f>CHOOSE(MONTH(H2576), "Janvier", "Fevrier", "Mars", "Avril", "Mai", "Juin", "Juillet", "Aout", "Septembre", "Octobre", "Novembre", "Decembre")</f>
        <v>Novembre</v>
      </c>
      <c r="H2576" s="153">
        <v>42702</v>
      </c>
      <c r="I2576" s="84" t="s">
        <v>1051</v>
      </c>
      <c r="J2576" s="162" t="s">
        <v>1052</v>
      </c>
      <c r="K2576" s="162" t="s">
        <v>1058</v>
      </c>
      <c r="L2576" s="72"/>
      <c r="M2576" s="80" t="str">
        <f>IFERROR(VLOOKUP(K2576,REFERENCES!R:S,2,FALSE),"")</f>
        <v>Nombre</v>
      </c>
      <c r="N2576" s="75">
        <v>400</v>
      </c>
      <c r="O2576" s="75"/>
      <c r="P2576" s="75"/>
      <c r="Q2576" s="75"/>
      <c r="R2576" s="79"/>
      <c r="S2576" s="75">
        <v>400</v>
      </c>
      <c r="T2576" s="162" t="s">
        <v>1040</v>
      </c>
      <c r="U2576" s="162" t="s">
        <v>174</v>
      </c>
      <c r="V2576" s="162" t="s">
        <v>494</v>
      </c>
      <c r="W2576" s="164" t="s">
        <v>1804</v>
      </c>
      <c r="X2576" s="162"/>
      <c r="Y2576" s="162"/>
      <c r="Z2576" s="162"/>
      <c r="AA2576" s="162"/>
      <c r="AB2576" s="162" t="str">
        <f>UPPER(LEFT(A2576,3)&amp;YEAR(H2576)&amp;MONTH(H2576)&amp;DAY((H2576))&amp;LEFT(U2576,2)&amp;LEFT(V2576,2)&amp;LEFT(W2576,2))</f>
        <v>WOR20161128OUPO9È</v>
      </c>
      <c r="AC2576" s="162">
        <f>COUNTIF($AB$4:$AB$297,AB2576)</f>
        <v>0</v>
      </c>
      <c r="AD2576" s="162" t="str">
        <f>VLOOKUP(U2576,NIVEAUXADMIN!A:B,2,FALSE)</f>
        <v>HT01</v>
      </c>
      <c r="AE2576" s="162" t="str">
        <f>VLOOKUP(V2576,NIVEAUXADMIN!E:F,2,FALSE)</f>
        <v>HT01152</v>
      </c>
      <c r="AF2576" s="162" t="str">
        <f>VLOOKUP(W2576,NIVEAUXADMIN!I:J,2,FALSE)</f>
        <v>HT01152-04</v>
      </c>
      <c r="AG2576" s="162">
        <f>IF(SUMPRODUCT(($A$4:$A2576=A2576)*($V$4:$V2576=V2576))&gt;1,0,1)</f>
        <v>0</v>
      </c>
    </row>
    <row r="2577" spans="1:33" ht="15" customHeight="1">
      <c r="A2577" s="162" t="s">
        <v>1090</v>
      </c>
      <c r="B2577" s="162" t="s">
        <v>1090</v>
      </c>
      <c r="C2577" s="162" t="s">
        <v>26</v>
      </c>
      <c r="D2577" s="162"/>
      <c r="E2577" s="162" t="s">
        <v>1200</v>
      </c>
      <c r="F2577" s="162" t="s">
        <v>16</v>
      </c>
      <c r="G2577" s="162" t="str">
        <f>CHOOSE(MONTH(H2577), "Janvier", "Fevrier", "Mars", "Avril", "Mai", "Juin", "Juillet", "Aout", "Septembre", "Octobre", "Novembre", "Decembre")</f>
        <v>Novembre</v>
      </c>
      <c r="H2577" s="153">
        <v>42702</v>
      </c>
      <c r="I2577" s="84" t="s">
        <v>1051</v>
      </c>
      <c r="J2577" s="162" t="s">
        <v>1052</v>
      </c>
      <c r="K2577" s="162" t="s">
        <v>1061</v>
      </c>
      <c r="L2577" s="72"/>
      <c r="M2577" s="80" t="str">
        <f>IFERROR(VLOOKUP(K2577,REFERENCES!R:S,2,FALSE),"")</f>
        <v>Nombre</v>
      </c>
      <c r="N2577" s="75">
        <v>350</v>
      </c>
      <c r="O2577" s="75"/>
      <c r="P2577" s="75"/>
      <c r="Q2577" s="75"/>
      <c r="R2577" s="79"/>
      <c r="S2577" s="75">
        <v>350</v>
      </c>
      <c r="T2577" s="162" t="s">
        <v>1040</v>
      </c>
      <c r="U2577" s="162" t="s">
        <v>174</v>
      </c>
      <c r="V2577" s="162" t="s">
        <v>200</v>
      </c>
      <c r="W2577" s="164" t="s">
        <v>1643</v>
      </c>
      <c r="X2577" s="162"/>
      <c r="Y2577" s="162"/>
      <c r="Z2577" s="162"/>
      <c r="AA2577" s="162"/>
      <c r="AB2577" s="162" t="str">
        <f>UPPER(LEFT(A2577,3)&amp;YEAR(H2577)&amp;MONTH(H2577)&amp;DAY((H2577))&amp;LEFT(U2577,2)&amp;LEFT(V2577,2)&amp;LEFT(W2577,2))</f>
        <v>WOR20161128OUAN4È</v>
      </c>
      <c r="AC2577" s="162">
        <f>COUNTIF($AB$4:$AB$297,AB2577)</f>
        <v>0</v>
      </c>
      <c r="AD2577" s="162" t="str">
        <f>VLOOKUP(U2577,NIVEAUXADMIN!A:B,2,FALSE)</f>
        <v>HT01</v>
      </c>
      <c r="AE2577" s="162" t="str">
        <f>VLOOKUP(V2577,NIVEAUXADMIN!E:F,2,FALSE)</f>
        <v>HT01151</v>
      </c>
      <c r="AF2577" s="162" t="str">
        <f>VLOOKUP(W2577,NIVEAUXADMIN!I:J,2,FALSE)</f>
        <v>HT01151-04</v>
      </c>
      <c r="AG2577" s="162">
        <f>IF(SUMPRODUCT(($A$4:$A2577=A2577)*($V$4:$V2577=V2577))&gt;1,0,1)</f>
        <v>0</v>
      </c>
    </row>
    <row r="2578" spans="1:33" ht="15" customHeight="1">
      <c r="A2578" s="162" t="s">
        <v>1090</v>
      </c>
      <c r="B2578" s="162" t="s">
        <v>1090</v>
      </c>
      <c r="C2578" s="162" t="s">
        <v>26</v>
      </c>
      <c r="D2578" s="162"/>
      <c r="E2578" s="162" t="s">
        <v>1200</v>
      </c>
      <c r="F2578" s="162" t="s">
        <v>16</v>
      </c>
      <c r="G2578" s="162" t="str">
        <f>CHOOSE(MONTH(H2578), "Janvier", "Fevrier", "Mars", "Avril", "Mai", "Juin", "Juillet", "Aout", "Septembre", "Octobre", "Novembre", "Decembre")</f>
        <v>Novembre</v>
      </c>
      <c r="H2578" s="153">
        <v>42702</v>
      </c>
      <c r="I2578" s="84" t="s">
        <v>1051</v>
      </c>
      <c r="J2578" s="162" t="s">
        <v>1052</v>
      </c>
      <c r="K2578" s="162" t="s">
        <v>1061</v>
      </c>
      <c r="L2578" s="72"/>
      <c r="M2578" s="80" t="str">
        <f>IFERROR(VLOOKUP(K2578,REFERENCES!R:S,2,FALSE),"")</f>
        <v>Nombre</v>
      </c>
      <c r="N2578" s="75">
        <v>400</v>
      </c>
      <c r="O2578" s="75"/>
      <c r="P2578" s="75"/>
      <c r="Q2578" s="75"/>
      <c r="R2578" s="79"/>
      <c r="S2578" s="75">
        <v>400</v>
      </c>
      <c r="T2578" s="162" t="s">
        <v>1040</v>
      </c>
      <c r="U2578" s="162" t="s">
        <v>174</v>
      </c>
      <c r="V2578" s="162" t="s">
        <v>494</v>
      </c>
      <c r="W2578" s="164" t="s">
        <v>1804</v>
      </c>
      <c r="X2578" s="162"/>
      <c r="Y2578" s="162"/>
      <c r="Z2578" s="162"/>
      <c r="AA2578" s="162"/>
      <c r="AB2578" s="162" t="str">
        <f>UPPER(LEFT(A2578,3)&amp;YEAR(H2578)&amp;MONTH(H2578)&amp;DAY((H2578))&amp;LEFT(U2578,2)&amp;LEFT(V2578,2)&amp;LEFT(W2578,2))</f>
        <v>WOR20161128OUPO9È</v>
      </c>
      <c r="AC2578" s="162">
        <f>COUNTIF($AB$4:$AB$297,AB2578)</f>
        <v>0</v>
      </c>
      <c r="AD2578" s="162" t="str">
        <f>VLOOKUP(U2578,NIVEAUXADMIN!A:B,2,FALSE)</f>
        <v>HT01</v>
      </c>
      <c r="AE2578" s="162" t="str">
        <f>VLOOKUP(V2578,NIVEAUXADMIN!E:F,2,FALSE)</f>
        <v>HT01152</v>
      </c>
      <c r="AF2578" s="162" t="str">
        <f>VLOOKUP(W2578,NIVEAUXADMIN!I:J,2,FALSE)</f>
        <v>HT01152-04</v>
      </c>
      <c r="AG2578" s="162">
        <f>IF(SUMPRODUCT(($A$4:$A2578=A2578)*($V$4:$V2578=V2578))&gt;1,0,1)</f>
        <v>0</v>
      </c>
    </row>
    <row r="2579" spans="1:33" ht="15" customHeight="1">
      <c r="A2579" s="162" t="s">
        <v>1090</v>
      </c>
      <c r="B2579" s="162" t="s">
        <v>1090</v>
      </c>
      <c r="C2579" s="162" t="s">
        <v>26</v>
      </c>
      <c r="D2579" s="162"/>
      <c r="E2579" s="162" t="s">
        <v>1200</v>
      </c>
      <c r="F2579" s="162" t="s">
        <v>16</v>
      </c>
      <c r="G2579" s="162" t="str">
        <f>CHOOSE(MONTH(H2579), "Janvier", "Fevrier", "Mars", "Avril", "Mai", "Juin", "Juillet", "Aout", "Septembre", "Octobre", "Novembre", "Decembre")</f>
        <v>Novembre</v>
      </c>
      <c r="H2579" s="153">
        <v>42702</v>
      </c>
      <c r="I2579" s="84" t="s">
        <v>1051</v>
      </c>
      <c r="J2579" s="162" t="s">
        <v>1052</v>
      </c>
      <c r="K2579" s="162" t="s">
        <v>1062</v>
      </c>
      <c r="L2579" s="72"/>
      <c r="M2579" s="80" t="str">
        <f>IFERROR(VLOOKUP(K2579,REFERENCES!R:S,2,FALSE),"")</f>
        <v>Nombre</v>
      </c>
      <c r="N2579" s="75">
        <v>350</v>
      </c>
      <c r="O2579" s="75"/>
      <c r="P2579" s="75"/>
      <c r="Q2579" s="75"/>
      <c r="R2579" s="79"/>
      <c r="S2579" s="75">
        <v>350</v>
      </c>
      <c r="T2579" s="162" t="s">
        <v>1040</v>
      </c>
      <c r="U2579" s="162" t="s">
        <v>174</v>
      </c>
      <c r="V2579" s="162" t="s">
        <v>200</v>
      </c>
      <c r="W2579" s="164" t="s">
        <v>1643</v>
      </c>
      <c r="X2579" s="162"/>
      <c r="Y2579" s="162"/>
      <c r="Z2579" s="162"/>
      <c r="AA2579" s="162"/>
      <c r="AB2579" s="162" t="str">
        <f>UPPER(LEFT(A2579,3)&amp;YEAR(H2579)&amp;MONTH(H2579)&amp;DAY((H2579))&amp;LEFT(U2579,2)&amp;LEFT(V2579,2)&amp;LEFT(W2579,2))</f>
        <v>WOR20161128OUAN4È</v>
      </c>
      <c r="AC2579" s="162">
        <f>COUNTIF($AB$4:$AB$297,AB2579)</f>
        <v>0</v>
      </c>
      <c r="AD2579" s="162" t="str">
        <f>VLOOKUP(U2579,NIVEAUXADMIN!A:B,2,FALSE)</f>
        <v>HT01</v>
      </c>
      <c r="AE2579" s="162" t="str">
        <f>VLOOKUP(V2579,NIVEAUXADMIN!E:F,2,FALSE)</f>
        <v>HT01151</v>
      </c>
      <c r="AF2579" s="162" t="str">
        <f>VLOOKUP(W2579,NIVEAUXADMIN!I:J,2,FALSE)</f>
        <v>HT01151-04</v>
      </c>
      <c r="AG2579" s="162">
        <f>IF(SUMPRODUCT(($A$4:$A2579=A2579)*($V$4:$V2579=V2579))&gt;1,0,1)</f>
        <v>0</v>
      </c>
    </row>
    <row r="2580" spans="1:33" ht="15" customHeight="1">
      <c r="A2580" s="162" t="s">
        <v>1090</v>
      </c>
      <c r="B2580" s="162" t="s">
        <v>1090</v>
      </c>
      <c r="C2580" s="162" t="s">
        <v>26</v>
      </c>
      <c r="D2580" s="162"/>
      <c r="E2580" s="162" t="s">
        <v>1200</v>
      </c>
      <c r="F2580" s="162" t="s">
        <v>16</v>
      </c>
      <c r="G2580" s="162" t="str">
        <f>CHOOSE(MONTH(H2580), "Janvier", "Fevrier", "Mars", "Avril", "Mai", "Juin", "Juillet", "Aout", "Septembre", "Octobre", "Novembre", "Decembre")</f>
        <v>Novembre</v>
      </c>
      <c r="H2580" s="153">
        <v>42702</v>
      </c>
      <c r="I2580" s="84" t="s">
        <v>1051</v>
      </c>
      <c r="J2580" s="162" t="s">
        <v>1052</v>
      </c>
      <c r="K2580" s="162" t="s">
        <v>1062</v>
      </c>
      <c r="L2580" s="72"/>
      <c r="M2580" s="80" t="str">
        <f>IFERROR(VLOOKUP(K2580,REFERENCES!R:S,2,FALSE),"")</f>
        <v>Nombre</v>
      </c>
      <c r="N2580" s="75">
        <v>400</v>
      </c>
      <c r="O2580" s="75"/>
      <c r="P2580" s="75"/>
      <c r="Q2580" s="75"/>
      <c r="R2580" s="79"/>
      <c r="S2580" s="75">
        <v>400</v>
      </c>
      <c r="T2580" s="162" t="s">
        <v>1040</v>
      </c>
      <c r="U2580" s="162" t="s">
        <v>174</v>
      </c>
      <c r="V2580" s="162" t="s">
        <v>494</v>
      </c>
      <c r="W2580" s="164" t="s">
        <v>1804</v>
      </c>
      <c r="X2580" s="162"/>
      <c r="Y2580" s="162"/>
      <c r="Z2580" s="162"/>
      <c r="AA2580" s="162"/>
      <c r="AB2580" s="162" t="str">
        <f>UPPER(LEFT(A2580,3)&amp;YEAR(H2580)&amp;MONTH(H2580)&amp;DAY((H2580))&amp;LEFT(U2580,2)&amp;LEFT(V2580,2)&amp;LEFT(W2580,2))</f>
        <v>WOR20161128OUPO9È</v>
      </c>
      <c r="AC2580" s="162">
        <f>COUNTIF($AB$4:$AB$297,AB2580)</f>
        <v>0</v>
      </c>
      <c r="AD2580" s="162" t="str">
        <f>VLOOKUP(U2580,NIVEAUXADMIN!A:B,2,FALSE)</f>
        <v>HT01</v>
      </c>
      <c r="AE2580" s="162" t="str">
        <f>VLOOKUP(V2580,NIVEAUXADMIN!E:F,2,FALSE)</f>
        <v>HT01152</v>
      </c>
      <c r="AF2580" s="162" t="str">
        <f>VLOOKUP(W2580,NIVEAUXADMIN!I:J,2,FALSE)</f>
        <v>HT01152-04</v>
      </c>
      <c r="AG2580" s="162">
        <f>IF(SUMPRODUCT(($A$4:$A2580=A2580)*($V$4:$V2580=V2580))&gt;1,0,1)</f>
        <v>0</v>
      </c>
    </row>
    <row r="2581" spans="1:33" ht="15" customHeight="1">
      <c r="A2581" s="162" t="s">
        <v>1090</v>
      </c>
      <c r="B2581" s="162" t="s">
        <v>1090</v>
      </c>
      <c r="C2581" s="162" t="s">
        <v>26</v>
      </c>
      <c r="D2581" s="162"/>
      <c r="E2581" s="162" t="s">
        <v>1200</v>
      </c>
      <c r="F2581" s="162" t="s">
        <v>16</v>
      </c>
      <c r="G2581" s="162" t="str">
        <f>CHOOSE(MONTH(H2581), "Janvier", "Fevrier", "Mars", "Avril", "Mai", "Juin", "Juillet", "Aout", "Septembre", "Octobre", "Novembre", "Decembre")</f>
        <v>Novembre</v>
      </c>
      <c r="H2581" s="153">
        <v>42702</v>
      </c>
      <c r="I2581" s="84" t="s">
        <v>1051</v>
      </c>
      <c r="J2581" s="162" t="s">
        <v>1052</v>
      </c>
      <c r="K2581" s="162" t="s">
        <v>1057</v>
      </c>
      <c r="L2581" s="72"/>
      <c r="M2581" s="80" t="str">
        <f>IFERROR(VLOOKUP(K2581,REFERENCES!R:S,2,FALSE),"")</f>
        <v>Nombre</v>
      </c>
      <c r="N2581" s="75">
        <v>350</v>
      </c>
      <c r="O2581" s="75"/>
      <c r="P2581" s="75"/>
      <c r="Q2581" s="75"/>
      <c r="R2581" s="79"/>
      <c r="S2581" s="75">
        <v>350</v>
      </c>
      <c r="T2581" s="162" t="s">
        <v>1040</v>
      </c>
      <c r="U2581" s="162" t="s">
        <v>174</v>
      </c>
      <c r="V2581" s="162" t="s">
        <v>200</v>
      </c>
      <c r="W2581" s="164" t="s">
        <v>1643</v>
      </c>
      <c r="X2581" s="162"/>
      <c r="Y2581" s="162"/>
      <c r="Z2581" s="162"/>
      <c r="AA2581" s="162" t="s">
        <v>1202</v>
      </c>
      <c r="AB2581" s="162" t="str">
        <f>UPPER(LEFT(A2581,3)&amp;YEAR(H2581)&amp;MONTH(H2581)&amp;DAY((H2581))&amp;LEFT(U2581,2)&amp;LEFT(V2581,2)&amp;LEFT(W2581,2))</f>
        <v>WOR20161128OUAN4È</v>
      </c>
      <c r="AC2581" s="162">
        <f>COUNTIF($AB$4:$AB$297,AB2581)</f>
        <v>0</v>
      </c>
      <c r="AD2581" s="162" t="str">
        <f>VLOOKUP(U2581,NIVEAUXADMIN!A:B,2,FALSE)</f>
        <v>HT01</v>
      </c>
      <c r="AE2581" s="162" t="str">
        <f>VLOOKUP(V2581,NIVEAUXADMIN!E:F,2,FALSE)</f>
        <v>HT01151</v>
      </c>
      <c r="AF2581" s="162" t="str">
        <f>VLOOKUP(W2581,NIVEAUXADMIN!I:J,2,FALSE)</f>
        <v>HT01151-04</v>
      </c>
      <c r="AG2581" s="162">
        <f>IF(SUMPRODUCT(($A$4:$A2581=A2581)*($V$4:$V2581=V2581))&gt;1,0,1)</f>
        <v>0</v>
      </c>
    </row>
    <row r="2582" spans="1:33" ht="15" customHeight="1">
      <c r="A2582" s="162" t="s">
        <v>1090</v>
      </c>
      <c r="B2582" s="162" t="s">
        <v>1090</v>
      </c>
      <c r="C2582" s="162" t="s">
        <v>26</v>
      </c>
      <c r="D2582" s="162"/>
      <c r="E2582" s="162" t="s">
        <v>1200</v>
      </c>
      <c r="F2582" s="162" t="s">
        <v>16</v>
      </c>
      <c r="G2582" s="162" t="str">
        <f>CHOOSE(MONTH(H2582), "Janvier", "Fevrier", "Mars", "Avril", "Mai", "Juin", "Juillet", "Aout", "Septembre", "Octobre", "Novembre", "Decembre")</f>
        <v>Novembre</v>
      </c>
      <c r="H2582" s="153">
        <v>42702</v>
      </c>
      <c r="I2582" s="84" t="s">
        <v>1051</v>
      </c>
      <c r="J2582" s="162" t="s">
        <v>1052</v>
      </c>
      <c r="K2582" s="162" t="s">
        <v>1057</v>
      </c>
      <c r="L2582" s="72"/>
      <c r="M2582" s="80" t="str">
        <f>IFERROR(VLOOKUP(K2582,REFERENCES!R:S,2,FALSE),"")</f>
        <v>Nombre</v>
      </c>
      <c r="N2582" s="75">
        <v>400</v>
      </c>
      <c r="O2582" s="75"/>
      <c r="P2582" s="75"/>
      <c r="Q2582" s="75"/>
      <c r="R2582" s="79"/>
      <c r="S2582" s="75">
        <v>400</v>
      </c>
      <c r="T2582" s="162" t="s">
        <v>1040</v>
      </c>
      <c r="U2582" s="162" t="s">
        <v>174</v>
      </c>
      <c r="V2582" s="162" t="s">
        <v>494</v>
      </c>
      <c r="W2582" s="164" t="s">
        <v>1804</v>
      </c>
      <c r="X2582" s="162"/>
      <c r="Y2582" s="162"/>
      <c r="Z2582" s="162"/>
      <c r="AA2582" s="162" t="s">
        <v>1203</v>
      </c>
      <c r="AB2582" s="162" t="str">
        <f>UPPER(LEFT(A2582,3)&amp;YEAR(H2582)&amp;MONTH(H2582)&amp;DAY((H2582))&amp;LEFT(U2582,2)&amp;LEFT(V2582,2)&amp;LEFT(W2582,2))</f>
        <v>WOR20161128OUPO9È</v>
      </c>
      <c r="AC2582" s="162">
        <f>COUNTIF($AB$4:$AB$297,AB2582)</f>
        <v>0</v>
      </c>
      <c r="AD2582" s="162" t="str">
        <f>VLOOKUP(U2582,NIVEAUXADMIN!A:B,2,FALSE)</f>
        <v>HT01</v>
      </c>
      <c r="AE2582" s="162" t="str">
        <f>VLOOKUP(V2582,NIVEAUXADMIN!E:F,2,FALSE)</f>
        <v>HT01152</v>
      </c>
      <c r="AF2582" s="162" t="str">
        <f>VLOOKUP(W2582,NIVEAUXADMIN!I:J,2,FALSE)</f>
        <v>HT01152-04</v>
      </c>
      <c r="AG2582" s="162">
        <f>IF(SUMPRODUCT(($A$4:$A2582=A2582)*($V$4:$V2582=V2582))&gt;1,0,1)</f>
        <v>0</v>
      </c>
    </row>
    <row r="2583" spans="1:33" ht="15" customHeight="1">
      <c r="A2583" s="162" t="s">
        <v>1090</v>
      </c>
      <c r="B2583" s="162" t="s">
        <v>1090</v>
      </c>
      <c r="C2583" s="162" t="s">
        <v>26</v>
      </c>
      <c r="D2583" s="162"/>
      <c r="E2583" s="162" t="s">
        <v>1200</v>
      </c>
      <c r="F2583" s="162" t="s">
        <v>16</v>
      </c>
      <c r="G2583" s="162" t="str">
        <f>CHOOSE(MONTH(H2583), "Janvier", "Fevrier", "Mars", "Avril", "Mai", "Juin", "Juillet", "Aout", "Septembre", "Octobre", "Novembre", "Decembre")</f>
        <v>Novembre</v>
      </c>
      <c r="H2583" s="153">
        <v>42702</v>
      </c>
      <c r="I2583" s="84" t="s">
        <v>1050</v>
      </c>
      <c r="J2583" s="162" t="s">
        <v>1029</v>
      </c>
      <c r="K2583" s="162"/>
      <c r="L2583" s="72"/>
      <c r="M2583" s="80" t="str">
        <f>IFERROR(VLOOKUP(K2583,REFERENCES!R:S,2,FALSE),"")</f>
        <v/>
      </c>
      <c r="N2583" s="140">
        <v>350</v>
      </c>
      <c r="O2583" s="140"/>
      <c r="P2583" s="140"/>
      <c r="Q2583" s="140"/>
      <c r="R2583" s="79"/>
      <c r="S2583" s="75">
        <v>350</v>
      </c>
      <c r="T2583" s="162" t="s">
        <v>1040</v>
      </c>
      <c r="U2583" s="162" t="s">
        <v>174</v>
      </c>
      <c r="V2583" s="162" t="s">
        <v>200</v>
      </c>
      <c r="W2583" s="164" t="s">
        <v>1643</v>
      </c>
      <c r="X2583" s="162" t="s">
        <v>1232</v>
      </c>
      <c r="Y2583" s="167"/>
      <c r="Z2583" s="165"/>
      <c r="AA2583" s="162"/>
      <c r="AB2583" s="162" t="str">
        <f>UPPER(LEFT(A2583,3)&amp;YEAR(H2583)&amp;MONTH(H2583)&amp;DAY((H2583))&amp;LEFT(U2583,2)&amp;LEFT(V2583,2)&amp;LEFT(W2583,2))</f>
        <v>WOR20161128OUAN4È</v>
      </c>
      <c r="AC2583" s="162">
        <f>COUNTIF($AB$4:$AB$297,AB2583)</f>
        <v>0</v>
      </c>
      <c r="AD2583" s="162" t="str">
        <f>VLOOKUP(U2583,NIVEAUXADMIN!A:B,2,FALSE)</f>
        <v>HT01</v>
      </c>
      <c r="AE2583" s="162" t="str">
        <f>VLOOKUP(V2583,NIVEAUXADMIN!E:F,2,FALSE)</f>
        <v>HT01151</v>
      </c>
      <c r="AF2583" s="162" t="str">
        <f>VLOOKUP(W2583,NIVEAUXADMIN!I:J,2,FALSE)</f>
        <v>HT01151-04</v>
      </c>
      <c r="AG2583" s="162">
        <f>IF(SUMPRODUCT(($A$4:$A2583=A2583)*($V$4:$V2583=V2583))&gt;1,0,1)</f>
        <v>0</v>
      </c>
    </row>
    <row r="2584" spans="1:33" ht="15" customHeight="1">
      <c r="A2584" s="162" t="s">
        <v>1090</v>
      </c>
      <c r="B2584" s="162" t="s">
        <v>1090</v>
      </c>
      <c r="C2584" s="162" t="s">
        <v>26</v>
      </c>
      <c r="D2584" s="162"/>
      <c r="E2584" s="162"/>
      <c r="F2584" s="162" t="s">
        <v>16</v>
      </c>
      <c r="G2584" s="162" t="str">
        <f>CHOOSE(MONTH(H2584), "Janvier", "Fevrier", "Mars", "Avril", "Mai", "Juin", "Juillet", "Aout", "Septembre", "Octobre", "Novembre", "Decembre")</f>
        <v>Novembre</v>
      </c>
      <c r="H2584" s="153">
        <v>42702</v>
      </c>
      <c r="I2584" s="84" t="s">
        <v>1050</v>
      </c>
      <c r="J2584" s="162" t="s">
        <v>1029</v>
      </c>
      <c r="K2584" s="162"/>
      <c r="L2584" s="72"/>
      <c r="M2584" s="80" t="str">
        <f>IFERROR(VLOOKUP(K2584,REFERENCES!R:S,2,FALSE),"")</f>
        <v/>
      </c>
      <c r="N2584" s="140">
        <v>400</v>
      </c>
      <c r="O2584" s="140"/>
      <c r="P2584" s="140"/>
      <c r="Q2584" s="140"/>
      <c r="R2584" s="79"/>
      <c r="S2584" s="75">
        <v>400</v>
      </c>
      <c r="T2584" s="162" t="s">
        <v>1040</v>
      </c>
      <c r="U2584" s="162" t="s">
        <v>174</v>
      </c>
      <c r="V2584" s="162" t="s">
        <v>494</v>
      </c>
      <c r="W2584" s="164" t="s">
        <v>1804</v>
      </c>
      <c r="X2584" s="162" t="s">
        <v>1233</v>
      </c>
      <c r="Y2584" s="167"/>
      <c r="Z2584" s="165"/>
      <c r="AA2584" s="162"/>
      <c r="AB2584" s="162" t="str">
        <f>UPPER(LEFT(A2584,3)&amp;YEAR(H2584)&amp;MONTH(H2584)&amp;DAY((H2584))&amp;LEFT(U2584,2)&amp;LEFT(V2584,2)&amp;LEFT(W2584,2))</f>
        <v>WOR20161128OUPO9È</v>
      </c>
      <c r="AC2584" s="162">
        <f>COUNTIF($AB$4:$AB$297,AB2584)</f>
        <v>0</v>
      </c>
      <c r="AD2584" s="162" t="str">
        <f>VLOOKUP(U2584,NIVEAUXADMIN!A:B,2,FALSE)</f>
        <v>HT01</v>
      </c>
      <c r="AE2584" s="162" t="str">
        <f>VLOOKUP(V2584,NIVEAUXADMIN!E:F,2,FALSE)</f>
        <v>HT01152</v>
      </c>
      <c r="AF2584" s="162" t="str">
        <f>VLOOKUP(W2584,NIVEAUXADMIN!I:J,2,FALSE)</f>
        <v>HT01152-04</v>
      </c>
      <c r="AG2584" s="162">
        <f>IF(SUMPRODUCT(($A$4:$A2584=A2584)*($V$4:$V2584=V2584))&gt;1,0,1)</f>
        <v>0</v>
      </c>
    </row>
    <row r="2585" spans="1:33" ht="15" customHeight="1">
      <c r="A2585" s="162" t="s">
        <v>1090</v>
      </c>
      <c r="B2585" s="162" t="s">
        <v>1090</v>
      </c>
      <c r="C2585" s="162" t="s">
        <v>26</v>
      </c>
      <c r="D2585" s="162"/>
      <c r="E2585" s="162" t="s">
        <v>1200</v>
      </c>
      <c r="F2585" s="162" t="s">
        <v>16</v>
      </c>
      <c r="G2585" s="162" t="str">
        <f>CHOOSE(MONTH(H2585), "Janvier", "Fevrier", "Mars", "Avril", "Mai", "Juin", "Juillet", "Aout", "Septembre", "Octobre", "Novembre", "Decembre")</f>
        <v>Novembre</v>
      </c>
      <c r="H2585" s="153">
        <v>42702</v>
      </c>
      <c r="I2585" s="84" t="s">
        <v>1051</v>
      </c>
      <c r="J2585" s="162" t="s">
        <v>1052</v>
      </c>
      <c r="K2585" s="162" t="s">
        <v>1062</v>
      </c>
      <c r="L2585" s="72"/>
      <c r="M2585" s="80" t="str">
        <f>IFERROR(VLOOKUP(K2585,REFERENCES!R:S,2,FALSE),"")</f>
        <v>Nombre</v>
      </c>
      <c r="N2585" s="140">
        <v>35</v>
      </c>
      <c r="O2585" s="140"/>
      <c r="P2585" s="140"/>
      <c r="Q2585" s="140"/>
      <c r="R2585" s="79"/>
      <c r="S2585" s="75">
        <v>35</v>
      </c>
      <c r="T2585" s="162" t="s">
        <v>1040</v>
      </c>
      <c r="U2585" s="162" t="s">
        <v>174</v>
      </c>
      <c r="V2585" s="162" t="s">
        <v>494</v>
      </c>
      <c r="W2585" s="164" t="s">
        <v>1804</v>
      </c>
      <c r="X2585" s="162" t="s">
        <v>1238</v>
      </c>
      <c r="Y2585" s="167"/>
      <c r="Z2585" s="165"/>
      <c r="AA2585" s="162"/>
      <c r="AB2585" s="162" t="str">
        <f>UPPER(LEFT(A2585,3)&amp;YEAR(H2585)&amp;MONTH(H2585)&amp;DAY((H2585))&amp;LEFT(U2585,2)&amp;LEFT(V2585,2)&amp;LEFT(W2585,2))</f>
        <v>WOR20161128OUPO9È</v>
      </c>
      <c r="AC2585" s="162">
        <f>COUNTIF($AB$4:$AB$297,AB2585)</f>
        <v>0</v>
      </c>
      <c r="AD2585" s="162" t="str">
        <f>VLOOKUP(U2585,NIVEAUXADMIN!A:B,2,FALSE)</f>
        <v>HT01</v>
      </c>
      <c r="AE2585" s="162" t="str">
        <f>VLOOKUP(V2585,NIVEAUXADMIN!E:F,2,FALSE)</f>
        <v>HT01152</v>
      </c>
      <c r="AF2585" s="162" t="str">
        <f>VLOOKUP(W2585,NIVEAUXADMIN!I:J,2,FALSE)</f>
        <v>HT01152-04</v>
      </c>
      <c r="AG2585" s="162">
        <f>IF(SUMPRODUCT(($A$4:$A2585=A2585)*($V$4:$V2585=V2585))&gt;1,0,1)</f>
        <v>0</v>
      </c>
    </row>
    <row r="2586" spans="1:33" ht="15" customHeight="1">
      <c r="A2586" s="162" t="s">
        <v>1090</v>
      </c>
      <c r="B2586" s="162" t="s">
        <v>1090</v>
      </c>
      <c r="C2586" s="162" t="s">
        <v>26</v>
      </c>
      <c r="D2586" s="162"/>
      <c r="E2586" s="162" t="s">
        <v>1200</v>
      </c>
      <c r="F2586" s="162" t="s">
        <v>16</v>
      </c>
      <c r="G2586" s="162" t="str">
        <f>CHOOSE(MONTH(H2586), "Janvier", "Fevrier", "Mars", "Avril", "Mai", "Juin", "Juillet", "Aout", "Septembre", "Octobre", "Novembre", "Decembre")</f>
        <v>Novembre</v>
      </c>
      <c r="H2586" s="153">
        <v>42702</v>
      </c>
      <c r="I2586" s="84" t="s">
        <v>1051</v>
      </c>
      <c r="J2586" s="162" t="s">
        <v>1052</v>
      </c>
      <c r="K2586" s="162" t="s">
        <v>1057</v>
      </c>
      <c r="L2586" s="72"/>
      <c r="M2586" s="80" t="str">
        <f>IFERROR(VLOOKUP(K2586,REFERENCES!R:S,2,FALSE),"")</f>
        <v>Nombre</v>
      </c>
      <c r="N2586" s="140">
        <v>35</v>
      </c>
      <c r="O2586" s="140"/>
      <c r="P2586" s="140"/>
      <c r="Q2586" s="140"/>
      <c r="R2586" s="79"/>
      <c r="S2586" s="75">
        <v>35</v>
      </c>
      <c r="T2586" s="162" t="s">
        <v>1040</v>
      </c>
      <c r="U2586" s="162" t="s">
        <v>174</v>
      </c>
      <c r="V2586" s="162" t="s">
        <v>494</v>
      </c>
      <c r="W2586" s="164" t="s">
        <v>1804</v>
      </c>
      <c r="X2586" s="162" t="s">
        <v>1238</v>
      </c>
      <c r="Y2586" s="167"/>
      <c r="Z2586" s="165"/>
      <c r="AA2586" s="162"/>
      <c r="AB2586" s="162" t="str">
        <f>UPPER(LEFT(A2586,3)&amp;YEAR(H2586)&amp;MONTH(H2586)&amp;DAY((H2586))&amp;LEFT(U2586,2)&amp;LEFT(V2586,2)&amp;LEFT(W2586,2))</f>
        <v>WOR20161128OUPO9È</v>
      </c>
      <c r="AC2586" s="162">
        <f>COUNTIF($AB$4:$AB$297,AB2586)</f>
        <v>0</v>
      </c>
      <c r="AD2586" s="162" t="str">
        <f>VLOOKUP(U2586,NIVEAUXADMIN!A:B,2,FALSE)</f>
        <v>HT01</v>
      </c>
      <c r="AE2586" s="162" t="str">
        <f>VLOOKUP(V2586,NIVEAUXADMIN!E:F,2,FALSE)</f>
        <v>HT01152</v>
      </c>
      <c r="AF2586" s="162" t="str">
        <f>VLOOKUP(W2586,NIVEAUXADMIN!I:J,2,FALSE)</f>
        <v>HT01152-04</v>
      </c>
      <c r="AG2586" s="162">
        <f>IF(SUMPRODUCT(($A$4:$A2586=A2586)*($V$4:$V2586=V2586))&gt;1,0,1)</f>
        <v>0</v>
      </c>
    </row>
    <row r="2587" spans="1:33" ht="15" customHeight="1">
      <c r="A2587" s="162" t="s">
        <v>1090</v>
      </c>
      <c r="B2587" s="162" t="s">
        <v>1090</v>
      </c>
      <c r="C2587" s="162" t="s">
        <v>26</v>
      </c>
      <c r="D2587" s="162"/>
      <c r="E2587" s="162"/>
      <c r="F2587" s="162" t="s">
        <v>16</v>
      </c>
      <c r="G2587" s="162" t="str">
        <f>CHOOSE(MONTH(H2587), "Janvier", "Fevrier", "Mars", "Avril", "Mai", "Juin", "Juillet", "Aout", "Septembre", "Octobre", "Novembre", "Decembre")</f>
        <v>Novembre</v>
      </c>
      <c r="H2587" s="153">
        <v>42702</v>
      </c>
      <c r="I2587" s="84" t="s">
        <v>1051</v>
      </c>
      <c r="J2587" s="162" t="s">
        <v>1052</v>
      </c>
      <c r="K2587" s="162" t="s">
        <v>1059</v>
      </c>
      <c r="L2587" s="72"/>
      <c r="M2587" s="80" t="str">
        <f>IFERROR(VLOOKUP(K2587,REFERENCES!R:S,2,FALSE),"")</f>
        <v>Nombre</v>
      </c>
      <c r="N2587" s="140">
        <v>3720</v>
      </c>
      <c r="O2587" s="140"/>
      <c r="P2587" s="140"/>
      <c r="Q2587" s="140"/>
      <c r="R2587" s="79"/>
      <c r="S2587" s="75">
        <v>62</v>
      </c>
      <c r="T2587" s="162" t="s">
        <v>1040</v>
      </c>
      <c r="U2587" s="162" t="s">
        <v>174</v>
      </c>
      <c r="V2587" s="162" t="s">
        <v>494</v>
      </c>
      <c r="W2587" s="164" t="s">
        <v>1804</v>
      </c>
      <c r="X2587" s="162" t="s">
        <v>1238</v>
      </c>
      <c r="Y2587" s="167"/>
      <c r="Z2587" s="165"/>
      <c r="AA2587" s="162"/>
      <c r="AB2587" s="162" t="str">
        <f>UPPER(LEFT(A2587,3)&amp;YEAR(H2587)&amp;MONTH(H2587)&amp;DAY((H2587))&amp;LEFT(U2587,2)&amp;LEFT(V2587,2)&amp;LEFT(W2587,2))</f>
        <v>WOR20161128OUPO9È</v>
      </c>
      <c r="AC2587" s="162">
        <f>COUNTIF($AB$4:$AB$297,AB2587)</f>
        <v>0</v>
      </c>
      <c r="AD2587" s="162" t="str">
        <f>VLOOKUP(U2587,NIVEAUXADMIN!A:B,2,FALSE)</f>
        <v>HT01</v>
      </c>
      <c r="AE2587" s="162" t="str">
        <f>VLOOKUP(V2587,NIVEAUXADMIN!E:F,2,FALSE)</f>
        <v>HT01152</v>
      </c>
      <c r="AF2587" s="162" t="str">
        <f>VLOOKUP(W2587,NIVEAUXADMIN!I:J,2,FALSE)</f>
        <v>HT01152-04</v>
      </c>
      <c r="AG2587" s="162">
        <f>IF(SUMPRODUCT(($A$4:$A2587=A2587)*($V$4:$V2587=V2587))&gt;1,0,1)</f>
        <v>0</v>
      </c>
    </row>
    <row r="2588" spans="1:33" ht="15" customHeight="1">
      <c r="A2588" s="162" t="s">
        <v>1090</v>
      </c>
      <c r="B2588" s="162" t="s">
        <v>1090</v>
      </c>
      <c r="C2588" s="162" t="s">
        <v>26</v>
      </c>
      <c r="D2588" s="162"/>
      <c r="E2588" s="162"/>
      <c r="F2588" s="162" t="s">
        <v>16</v>
      </c>
      <c r="G2588" s="162" t="str">
        <f>CHOOSE(MONTH(H2588), "Janvier", "Fevrier", "Mars", "Avril", "Mai", "Juin", "Juillet", "Aout", "Septembre", "Octobre", "Novembre", "Decembre")</f>
        <v>Novembre</v>
      </c>
      <c r="H2588" s="153">
        <v>42702</v>
      </c>
      <c r="I2588" s="84" t="s">
        <v>1050</v>
      </c>
      <c r="J2588" s="162" t="s">
        <v>1029</v>
      </c>
      <c r="K2588" s="162"/>
      <c r="L2588" s="72"/>
      <c r="M2588" s="80" t="str">
        <f>IFERROR(VLOOKUP(K2588,REFERENCES!R:S,2,FALSE),"")</f>
        <v/>
      </c>
      <c r="N2588" s="140">
        <v>62</v>
      </c>
      <c r="O2588" s="140"/>
      <c r="P2588" s="140"/>
      <c r="Q2588" s="140"/>
      <c r="R2588" s="79"/>
      <c r="S2588" s="75">
        <v>62</v>
      </c>
      <c r="T2588" s="162" t="s">
        <v>1040</v>
      </c>
      <c r="U2588" s="162" t="s">
        <v>174</v>
      </c>
      <c r="V2588" s="162" t="s">
        <v>494</v>
      </c>
      <c r="W2588" s="164" t="s">
        <v>1804</v>
      </c>
      <c r="X2588" s="162" t="s">
        <v>1238</v>
      </c>
      <c r="Y2588" s="167"/>
      <c r="Z2588" s="165"/>
      <c r="AA2588" s="162"/>
      <c r="AB2588" s="162" t="str">
        <f>UPPER(LEFT(A2588,3)&amp;YEAR(H2588)&amp;MONTH(H2588)&amp;DAY((H2588))&amp;LEFT(U2588,2)&amp;LEFT(V2588,2)&amp;LEFT(W2588,2))</f>
        <v>WOR20161128OUPO9È</v>
      </c>
      <c r="AC2588" s="162">
        <f>COUNTIF($AB$4:$AB$297,AB2588)</f>
        <v>0</v>
      </c>
      <c r="AD2588" s="162" t="str">
        <f>VLOOKUP(U2588,NIVEAUXADMIN!A:B,2,FALSE)</f>
        <v>HT01</v>
      </c>
      <c r="AE2588" s="162" t="str">
        <f>VLOOKUP(V2588,NIVEAUXADMIN!E:F,2,FALSE)</f>
        <v>HT01152</v>
      </c>
      <c r="AF2588" s="162" t="str">
        <f>VLOOKUP(W2588,NIVEAUXADMIN!I:J,2,FALSE)</f>
        <v>HT01152-04</v>
      </c>
      <c r="AG2588" s="162">
        <f>IF(SUMPRODUCT(($A$4:$A2588=A2588)*($V$4:$V2588=V2588))&gt;1,0,1)</f>
        <v>0</v>
      </c>
    </row>
    <row r="2589" spans="1:33" ht="15" customHeight="1">
      <c r="A2589" s="162" t="s">
        <v>1090</v>
      </c>
      <c r="B2589" s="162" t="s">
        <v>1090</v>
      </c>
      <c r="C2589" s="162" t="s">
        <v>26</v>
      </c>
      <c r="D2589" s="162"/>
      <c r="E2589" s="162" t="s">
        <v>1200</v>
      </c>
      <c r="F2589" s="162" t="s">
        <v>16</v>
      </c>
      <c r="G2589" s="162" t="str">
        <f>CHOOSE(MONTH(H2589), "Janvier", "Fevrier", "Mars", "Avril", "Mai", "Juin", "Juillet", "Aout", "Septembre", "Octobre", "Novembre", "Decembre")</f>
        <v>Novembre</v>
      </c>
      <c r="H2589" s="153">
        <v>42703</v>
      </c>
      <c r="I2589" s="84" t="s">
        <v>1051</v>
      </c>
      <c r="J2589" s="162" t="s">
        <v>1052</v>
      </c>
      <c r="K2589" s="162" t="s">
        <v>1058</v>
      </c>
      <c r="L2589" s="72"/>
      <c r="M2589" s="80" t="str">
        <f>IFERROR(VLOOKUP(K2589,REFERENCES!R:S,2,FALSE),"")</f>
        <v>Nombre</v>
      </c>
      <c r="N2589" s="75">
        <v>203</v>
      </c>
      <c r="O2589" s="75"/>
      <c r="P2589" s="75"/>
      <c r="Q2589" s="75"/>
      <c r="R2589" s="79"/>
      <c r="S2589" s="75">
        <v>203</v>
      </c>
      <c r="T2589" s="162" t="s">
        <v>1040</v>
      </c>
      <c r="U2589" s="162" t="s">
        <v>174</v>
      </c>
      <c r="V2589" s="162" t="s">
        <v>200</v>
      </c>
      <c r="W2589" s="164" t="s">
        <v>1643</v>
      </c>
      <c r="X2589" s="162"/>
      <c r="Y2589" s="162"/>
      <c r="Z2589" s="162"/>
      <c r="AA2589" s="162"/>
      <c r="AB2589" s="162" t="str">
        <f>UPPER(LEFT(A2589,3)&amp;YEAR(H2589)&amp;MONTH(H2589)&amp;DAY((H2589))&amp;LEFT(U2589,2)&amp;LEFT(V2589,2)&amp;LEFT(W2589,2))</f>
        <v>WOR20161129OUAN4È</v>
      </c>
      <c r="AC2589" s="162">
        <f>COUNTIF($AB$4:$AB$297,AB2589)</f>
        <v>0</v>
      </c>
      <c r="AD2589" s="162" t="str">
        <f>VLOOKUP(U2589,NIVEAUXADMIN!A:B,2,FALSE)</f>
        <v>HT01</v>
      </c>
      <c r="AE2589" s="162" t="str">
        <f>VLOOKUP(V2589,NIVEAUXADMIN!E:F,2,FALSE)</f>
        <v>HT01151</v>
      </c>
      <c r="AF2589" s="162" t="str">
        <f>VLOOKUP(W2589,NIVEAUXADMIN!I:J,2,FALSE)</f>
        <v>HT01151-04</v>
      </c>
      <c r="AG2589" s="162">
        <f>IF(SUMPRODUCT(($A$4:$A2589=A2589)*($V$4:$V2589=V2589))&gt;1,0,1)</f>
        <v>0</v>
      </c>
    </row>
    <row r="2590" spans="1:33" ht="15" customHeight="1">
      <c r="A2590" s="162" t="s">
        <v>1090</v>
      </c>
      <c r="B2590" s="162" t="s">
        <v>1090</v>
      </c>
      <c r="C2590" s="162" t="s">
        <v>26</v>
      </c>
      <c r="D2590" s="162"/>
      <c r="E2590" s="162" t="s">
        <v>1200</v>
      </c>
      <c r="F2590" s="162" t="s">
        <v>16</v>
      </c>
      <c r="G2590" s="162" t="str">
        <f>CHOOSE(MONTH(H2590), "Janvier", "Fevrier", "Mars", "Avril", "Mai", "Juin", "Juillet", "Aout", "Septembre", "Octobre", "Novembre", "Decembre")</f>
        <v>Novembre</v>
      </c>
      <c r="H2590" s="153">
        <v>42703</v>
      </c>
      <c r="I2590" s="84" t="s">
        <v>1051</v>
      </c>
      <c r="J2590" s="162" t="s">
        <v>1052</v>
      </c>
      <c r="K2590" s="162" t="s">
        <v>1061</v>
      </c>
      <c r="L2590" s="72"/>
      <c r="M2590" s="80" t="str">
        <f>IFERROR(VLOOKUP(K2590,REFERENCES!R:S,2,FALSE),"")</f>
        <v>Nombre</v>
      </c>
      <c r="N2590" s="75">
        <v>203</v>
      </c>
      <c r="O2590" s="75"/>
      <c r="P2590" s="75"/>
      <c r="Q2590" s="75"/>
      <c r="R2590" s="79"/>
      <c r="S2590" s="75">
        <v>203</v>
      </c>
      <c r="T2590" s="162" t="s">
        <v>1040</v>
      </c>
      <c r="U2590" s="162" t="s">
        <v>174</v>
      </c>
      <c r="V2590" s="162" t="s">
        <v>200</v>
      </c>
      <c r="W2590" s="164" t="s">
        <v>1643</v>
      </c>
      <c r="X2590" s="162"/>
      <c r="Y2590" s="162"/>
      <c r="Z2590" s="162"/>
      <c r="AA2590" s="162"/>
      <c r="AB2590" s="162" t="str">
        <f>UPPER(LEFT(A2590,3)&amp;YEAR(H2590)&amp;MONTH(H2590)&amp;DAY((H2590))&amp;LEFT(U2590,2)&amp;LEFT(V2590,2)&amp;LEFT(W2590,2))</f>
        <v>WOR20161129OUAN4È</v>
      </c>
      <c r="AC2590" s="162">
        <f>COUNTIF($AB$4:$AB$297,AB2590)</f>
        <v>0</v>
      </c>
      <c r="AD2590" s="162" t="str">
        <f>VLOOKUP(U2590,NIVEAUXADMIN!A:B,2,FALSE)</f>
        <v>HT01</v>
      </c>
      <c r="AE2590" s="162" t="str">
        <f>VLOOKUP(V2590,NIVEAUXADMIN!E:F,2,FALSE)</f>
        <v>HT01151</v>
      </c>
      <c r="AF2590" s="162" t="str">
        <f>VLOOKUP(W2590,NIVEAUXADMIN!I:J,2,FALSE)</f>
        <v>HT01151-04</v>
      </c>
      <c r="AG2590" s="162">
        <f>IF(SUMPRODUCT(($A$4:$A2590=A2590)*($V$4:$V2590=V2590))&gt;1,0,1)</f>
        <v>0</v>
      </c>
    </row>
    <row r="2591" spans="1:33" ht="15" customHeight="1">
      <c r="A2591" s="162" t="s">
        <v>1090</v>
      </c>
      <c r="B2591" s="162" t="s">
        <v>1090</v>
      </c>
      <c r="C2591" s="162" t="s">
        <v>26</v>
      </c>
      <c r="D2591" s="162"/>
      <c r="E2591" s="162" t="s">
        <v>1200</v>
      </c>
      <c r="F2591" s="162" t="s">
        <v>16</v>
      </c>
      <c r="G2591" s="162" t="str">
        <f>CHOOSE(MONTH(H2591), "Janvier", "Fevrier", "Mars", "Avril", "Mai", "Juin", "Juillet", "Aout", "Septembre", "Octobre", "Novembre", "Decembre")</f>
        <v>Novembre</v>
      </c>
      <c r="H2591" s="153">
        <v>42703</v>
      </c>
      <c r="I2591" s="84" t="s">
        <v>1051</v>
      </c>
      <c r="J2591" s="162" t="s">
        <v>1052</v>
      </c>
      <c r="K2591" s="162" t="s">
        <v>1062</v>
      </c>
      <c r="L2591" s="72"/>
      <c r="M2591" s="80" t="str">
        <f>IFERROR(VLOOKUP(K2591,REFERENCES!R:S,2,FALSE),"")</f>
        <v>Nombre</v>
      </c>
      <c r="N2591" s="75">
        <v>203</v>
      </c>
      <c r="O2591" s="75"/>
      <c r="P2591" s="75"/>
      <c r="Q2591" s="75"/>
      <c r="R2591" s="79"/>
      <c r="S2591" s="75">
        <v>203</v>
      </c>
      <c r="T2591" s="162" t="s">
        <v>1040</v>
      </c>
      <c r="U2591" s="162" t="s">
        <v>174</v>
      </c>
      <c r="V2591" s="162" t="s">
        <v>200</v>
      </c>
      <c r="W2591" s="164" t="s">
        <v>1643</v>
      </c>
      <c r="X2591" s="162"/>
      <c r="Y2591" s="162"/>
      <c r="Z2591" s="162"/>
      <c r="AA2591" s="162"/>
      <c r="AB2591" s="162" t="str">
        <f>UPPER(LEFT(A2591,3)&amp;YEAR(H2591)&amp;MONTH(H2591)&amp;DAY((H2591))&amp;LEFT(U2591,2)&amp;LEFT(V2591,2)&amp;LEFT(W2591,2))</f>
        <v>WOR20161129OUAN4È</v>
      </c>
      <c r="AC2591" s="162">
        <f>COUNTIF($AB$4:$AB$297,AB2591)</f>
        <v>0</v>
      </c>
      <c r="AD2591" s="162" t="str">
        <f>VLOOKUP(U2591,NIVEAUXADMIN!A:B,2,FALSE)</f>
        <v>HT01</v>
      </c>
      <c r="AE2591" s="162" t="str">
        <f>VLOOKUP(V2591,NIVEAUXADMIN!E:F,2,FALSE)</f>
        <v>HT01151</v>
      </c>
      <c r="AF2591" s="162" t="str">
        <f>VLOOKUP(W2591,NIVEAUXADMIN!I:J,2,FALSE)</f>
        <v>HT01151-04</v>
      </c>
      <c r="AG2591" s="162">
        <f>IF(SUMPRODUCT(($A$4:$A2591=A2591)*($V$4:$V2591=V2591))&gt;1,0,1)</f>
        <v>0</v>
      </c>
    </row>
    <row r="2592" spans="1:33" ht="15" customHeight="1">
      <c r="A2592" s="162" t="s">
        <v>1090</v>
      </c>
      <c r="B2592" s="162" t="s">
        <v>1090</v>
      </c>
      <c r="C2592" s="162" t="s">
        <v>26</v>
      </c>
      <c r="D2592" s="162"/>
      <c r="E2592" s="162" t="s">
        <v>1200</v>
      </c>
      <c r="F2592" s="162" t="s">
        <v>16</v>
      </c>
      <c r="G2592" s="162" t="str">
        <f>CHOOSE(MONTH(H2592), "Janvier", "Fevrier", "Mars", "Avril", "Mai", "Juin", "Juillet", "Aout", "Septembre", "Octobre", "Novembre", "Decembre")</f>
        <v>Novembre</v>
      </c>
      <c r="H2592" s="153">
        <v>42703</v>
      </c>
      <c r="I2592" s="84" t="s">
        <v>1051</v>
      </c>
      <c r="J2592" s="162" t="s">
        <v>1052</v>
      </c>
      <c r="K2592" s="162" t="s">
        <v>1057</v>
      </c>
      <c r="L2592" s="72"/>
      <c r="M2592" s="80" t="str">
        <f>IFERROR(VLOOKUP(K2592,REFERENCES!R:S,2,FALSE),"")</f>
        <v>Nombre</v>
      </c>
      <c r="N2592" s="75">
        <v>203</v>
      </c>
      <c r="O2592" s="75"/>
      <c r="P2592" s="75"/>
      <c r="Q2592" s="75"/>
      <c r="R2592" s="79"/>
      <c r="S2592" s="75">
        <v>203</v>
      </c>
      <c r="T2592" s="162" t="s">
        <v>1040</v>
      </c>
      <c r="U2592" s="162" t="s">
        <v>174</v>
      </c>
      <c r="V2592" s="162" t="s">
        <v>200</v>
      </c>
      <c r="W2592" s="164" t="s">
        <v>1643</v>
      </c>
      <c r="X2592" s="162"/>
      <c r="Y2592" s="162"/>
      <c r="Z2592" s="162"/>
      <c r="AA2592" s="162" t="s">
        <v>1204</v>
      </c>
      <c r="AB2592" s="162" t="str">
        <f>UPPER(LEFT(A2592,3)&amp;YEAR(H2592)&amp;MONTH(H2592)&amp;DAY((H2592))&amp;LEFT(U2592,2)&amp;LEFT(V2592,2)&amp;LEFT(W2592,2))</f>
        <v>WOR20161129OUAN4È</v>
      </c>
      <c r="AC2592" s="162">
        <f>COUNTIF($AB$4:$AB$297,AB2592)</f>
        <v>0</v>
      </c>
      <c r="AD2592" s="162" t="str">
        <f>VLOOKUP(U2592,NIVEAUXADMIN!A:B,2,FALSE)</f>
        <v>HT01</v>
      </c>
      <c r="AE2592" s="162" t="str">
        <f>VLOOKUP(V2592,NIVEAUXADMIN!E:F,2,FALSE)</f>
        <v>HT01151</v>
      </c>
      <c r="AF2592" s="162" t="str">
        <f>VLOOKUP(W2592,NIVEAUXADMIN!I:J,2,FALSE)</f>
        <v>HT01151-04</v>
      </c>
      <c r="AG2592" s="162">
        <f>IF(SUMPRODUCT(($A$4:$A2592=A2592)*($V$4:$V2592=V2592))&gt;1,0,1)</f>
        <v>0</v>
      </c>
    </row>
    <row r="2593" spans="1:33" ht="15" customHeight="1">
      <c r="A2593" s="162" t="s">
        <v>1090</v>
      </c>
      <c r="B2593" s="162" t="s">
        <v>1090</v>
      </c>
      <c r="C2593" s="162" t="s">
        <v>26</v>
      </c>
      <c r="D2593" s="162"/>
      <c r="E2593" s="162"/>
      <c r="F2593" s="162" t="s">
        <v>16</v>
      </c>
      <c r="G2593" s="162" t="str">
        <f>CHOOSE(MONTH(H2593), "Janvier", "Fevrier", "Mars", "Avril", "Mai", "Juin", "Juillet", "Aout", "Septembre", "Octobre", "Novembre", "Decembre")</f>
        <v>Novembre</v>
      </c>
      <c r="H2593" s="153">
        <v>42703</v>
      </c>
      <c r="I2593" s="84" t="s">
        <v>1050</v>
      </c>
      <c r="J2593" s="162" t="s">
        <v>1029</v>
      </c>
      <c r="K2593" s="162"/>
      <c r="L2593" s="72"/>
      <c r="M2593" s="80" t="str">
        <f>IFERROR(VLOOKUP(K2593,REFERENCES!R:S,2,FALSE),"")</f>
        <v/>
      </c>
      <c r="N2593" s="75">
        <v>203</v>
      </c>
      <c r="O2593" s="75"/>
      <c r="P2593" s="75"/>
      <c r="Q2593" s="75"/>
      <c r="R2593" s="79"/>
      <c r="S2593" s="75">
        <v>203</v>
      </c>
      <c r="T2593" s="162" t="s">
        <v>1040</v>
      </c>
      <c r="U2593" s="162" t="s">
        <v>174</v>
      </c>
      <c r="V2593" s="162" t="s">
        <v>200</v>
      </c>
      <c r="W2593" s="164" t="s">
        <v>1643</v>
      </c>
      <c r="X2593" s="162"/>
      <c r="Y2593" s="162"/>
      <c r="Z2593" s="162"/>
      <c r="AA2593" s="162"/>
      <c r="AB2593" s="162" t="str">
        <f>UPPER(LEFT(A2593,3)&amp;YEAR(H2593)&amp;MONTH(H2593)&amp;DAY((H2593))&amp;LEFT(U2593,2)&amp;LEFT(V2593,2)&amp;LEFT(W2593,2))</f>
        <v>WOR20161129OUAN4È</v>
      </c>
      <c r="AC2593" s="162">
        <f>COUNTIF($AB$4:$AB$297,AB2593)</f>
        <v>0</v>
      </c>
      <c r="AD2593" s="162" t="str">
        <f>VLOOKUP(U2593,NIVEAUXADMIN!A:B,2,FALSE)</f>
        <v>HT01</v>
      </c>
      <c r="AE2593" s="162" t="str">
        <f>VLOOKUP(V2593,NIVEAUXADMIN!E:F,2,FALSE)</f>
        <v>HT01151</v>
      </c>
      <c r="AF2593" s="162" t="str">
        <f>VLOOKUP(W2593,NIVEAUXADMIN!I:J,2,FALSE)</f>
        <v>HT01151-04</v>
      </c>
      <c r="AG2593" s="162">
        <f>IF(SUMPRODUCT(($A$4:$A2593=A2593)*($V$4:$V2593=V2593))&gt;1,0,1)</f>
        <v>0</v>
      </c>
    </row>
    <row r="2594" spans="1:33" ht="15" customHeight="1">
      <c r="A2594" s="162" t="s">
        <v>1090</v>
      </c>
      <c r="B2594" s="162" t="s">
        <v>1090</v>
      </c>
      <c r="C2594" s="162" t="s">
        <v>26</v>
      </c>
      <c r="D2594" s="162"/>
      <c r="E2594" s="162" t="s">
        <v>1200</v>
      </c>
      <c r="F2594" s="162" t="s">
        <v>16</v>
      </c>
      <c r="G2594" s="162" t="str">
        <f>CHOOSE(MONTH(H2594), "Janvier", "Fevrier", "Mars", "Avril", "Mai", "Juin", "Juillet", "Aout", "Septembre", "Octobre", "Novembre", "Decembre")</f>
        <v>Novembre</v>
      </c>
      <c r="H2594" s="153">
        <v>42704</v>
      </c>
      <c r="I2594" s="84" t="s">
        <v>1049</v>
      </c>
      <c r="J2594" s="162" t="s">
        <v>1053</v>
      </c>
      <c r="K2594" s="162" t="s">
        <v>1048</v>
      </c>
      <c r="L2594" s="72"/>
      <c r="M2594" s="80" t="str">
        <f>IFERROR(VLOOKUP(K2594,REFERENCES!R:S,2,FALSE),"")</f>
        <v>Nombre</v>
      </c>
      <c r="N2594" s="75">
        <v>300</v>
      </c>
      <c r="O2594" s="75"/>
      <c r="P2594" s="75"/>
      <c r="Q2594" s="75"/>
      <c r="R2594" s="79"/>
      <c r="S2594" s="75">
        <v>300</v>
      </c>
      <c r="T2594" s="162" t="s">
        <v>1040</v>
      </c>
      <c r="U2594" s="162" t="s">
        <v>153</v>
      </c>
      <c r="V2594" s="162" t="s">
        <v>290</v>
      </c>
      <c r="W2594" s="86" t="s">
        <v>1344</v>
      </c>
      <c r="X2594" s="162"/>
      <c r="Y2594" s="162"/>
      <c r="Z2594" s="162"/>
      <c r="AA2594" s="162"/>
      <c r="AB2594" s="162" t="str">
        <f>UPPER(LEFT(A2594,3)&amp;YEAR(H2594)&amp;MONTH(H2594)&amp;DAY((H2594))&amp;LEFT(U2594,2)&amp;LEFT(V2594,2)&amp;LEFT(W2594,2))</f>
        <v>WOR20161130NIGR1È</v>
      </c>
      <c r="AC2594" s="162">
        <f>COUNTIF($AB$4:$AB$297,AB2594)</f>
        <v>0</v>
      </c>
      <c r="AD2594" s="162" t="str">
        <f>VLOOKUP(U2594,NIVEAUXADMIN!A:B,2,FALSE)</f>
        <v>HT10</v>
      </c>
      <c r="AE2594" s="162" t="str">
        <f>VLOOKUP(V2594,NIVEAUXADMIN!E:F,2,FALSE)</f>
        <v>HT101032</v>
      </c>
      <c r="AF2594" s="162" t="str">
        <f>VLOOKUP(W2594,NIVEAUXADMIN!I:J,2,FALSE)</f>
        <v>HT101032-01</v>
      </c>
      <c r="AG2594" s="162">
        <f>IF(SUMPRODUCT(($A$4:$A2594=A2594)*($V$4:$V2594=V2594))&gt;1,0,1)</f>
        <v>1</v>
      </c>
    </row>
    <row r="2595" spans="1:33" ht="15" customHeight="1">
      <c r="A2595" s="162" t="s">
        <v>1090</v>
      </c>
      <c r="B2595" s="162" t="s">
        <v>1090</v>
      </c>
      <c r="C2595" s="162" t="s">
        <v>26</v>
      </c>
      <c r="D2595" s="162"/>
      <c r="E2595" s="162" t="s">
        <v>1200</v>
      </c>
      <c r="F2595" s="162" t="s">
        <v>16</v>
      </c>
      <c r="G2595" s="162" t="str">
        <f>CHOOSE(MONTH(H2595), "Janvier", "Fevrier", "Mars", "Avril", "Mai", "Juin", "Juillet", "Aout", "Septembre", "Octobre", "Novembre", "Decembre")</f>
        <v>Novembre</v>
      </c>
      <c r="H2595" s="153">
        <v>42704</v>
      </c>
      <c r="I2595" s="84" t="s">
        <v>1049</v>
      </c>
      <c r="J2595" s="162" t="s">
        <v>1053</v>
      </c>
      <c r="K2595" s="162" t="s">
        <v>1048</v>
      </c>
      <c r="L2595" s="72"/>
      <c r="M2595" s="80" t="str">
        <f>IFERROR(VLOOKUP(K2595,REFERENCES!R:S,2,FALSE),"")</f>
        <v>Nombre</v>
      </c>
      <c r="N2595" s="75">
        <v>465</v>
      </c>
      <c r="O2595" s="75"/>
      <c r="P2595" s="75"/>
      <c r="Q2595" s="75"/>
      <c r="R2595" s="79"/>
      <c r="S2595" s="75">
        <v>465</v>
      </c>
      <c r="T2595" s="162" t="s">
        <v>1040</v>
      </c>
      <c r="U2595" s="162" t="s">
        <v>153</v>
      </c>
      <c r="V2595" s="162" t="s">
        <v>290</v>
      </c>
      <c r="W2595" s="86" t="s">
        <v>1344</v>
      </c>
      <c r="X2595" s="162"/>
      <c r="Y2595" s="162"/>
      <c r="Z2595" s="162"/>
      <c r="AA2595" s="162"/>
      <c r="AB2595" s="162" t="str">
        <f>UPPER(LEFT(A2595,3)&amp;YEAR(H2595)&amp;MONTH(H2595)&amp;DAY((H2595))&amp;LEFT(U2595,2)&amp;LEFT(V2595,2)&amp;LEFT(W2595,2))</f>
        <v>WOR20161130NIGR1È</v>
      </c>
      <c r="AC2595" s="162">
        <f>COUNTIF($AB$4:$AB$297,AB2595)</f>
        <v>0</v>
      </c>
      <c r="AD2595" s="162" t="str">
        <f>VLOOKUP(U2595,NIVEAUXADMIN!A:B,2,FALSE)</f>
        <v>HT10</v>
      </c>
      <c r="AE2595" s="162" t="str">
        <f>VLOOKUP(V2595,NIVEAUXADMIN!E:F,2,FALSE)</f>
        <v>HT101032</v>
      </c>
      <c r="AF2595" s="162" t="str">
        <f>VLOOKUP(W2595,NIVEAUXADMIN!I:J,2,FALSE)</f>
        <v>HT101032-01</v>
      </c>
      <c r="AG2595" s="162">
        <f>IF(SUMPRODUCT(($A$4:$A2595=A2595)*($V$4:$V2595=V2595))&gt;1,0,1)</f>
        <v>0</v>
      </c>
    </row>
    <row r="2596" spans="1:33" ht="15" customHeight="1">
      <c r="A2596" s="162" t="s">
        <v>1090</v>
      </c>
      <c r="B2596" s="162" t="s">
        <v>1090</v>
      </c>
      <c r="C2596" s="162" t="s">
        <v>26</v>
      </c>
      <c r="D2596" s="162"/>
      <c r="E2596" s="162" t="s">
        <v>1200</v>
      </c>
      <c r="F2596" s="162" t="s">
        <v>16</v>
      </c>
      <c r="G2596" s="162" t="str">
        <f>CHOOSE(MONTH(H2596), "Janvier", "Fevrier", "Mars", "Avril", "Mai", "Juin", "Juillet", "Aout", "Septembre", "Octobre", "Novembre", "Decembre")</f>
        <v>Novembre</v>
      </c>
      <c r="H2596" s="153">
        <v>42704</v>
      </c>
      <c r="I2596" s="84" t="s">
        <v>1051</v>
      </c>
      <c r="J2596" s="162" t="s">
        <v>1052</v>
      </c>
      <c r="K2596" s="162" t="s">
        <v>1054</v>
      </c>
      <c r="L2596" s="72"/>
      <c r="M2596" s="80" t="str">
        <f>IFERROR(VLOOKUP(K2596,REFERENCES!R:S,2,FALSE),"")</f>
        <v>Nombre</v>
      </c>
      <c r="N2596" s="75">
        <v>600</v>
      </c>
      <c r="O2596" s="75"/>
      <c r="P2596" s="75"/>
      <c r="Q2596" s="75"/>
      <c r="R2596" s="79"/>
      <c r="S2596" s="75">
        <v>300</v>
      </c>
      <c r="T2596" s="162" t="s">
        <v>1040</v>
      </c>
      <c r="U2596" s="162" t="s">
        <v>153</v>
      </c>
      <c r="V2596" s="162" t="s">
        <v>290</v>
      </c>
      <c r="W2596" s="86" t="s">
        <v>1344</v>
      </c>
      <c r="X2596" s="162"/>
      <c r="Y2596" s="162"/>
      <c r="Z2596" s="162"/>
      <c r="AA2596" s="162"/>
      <c r="AB2596" s="162" t="str">
        <f>UPPER(LEFT(A2596,3)&amp;YEAR(H2596)&amp;MONTH(H2596)&amp;DAY((H2596))&amp;LEFT(U2596,2)&amp;LEFT(V2596,2)&amp;LEFT(W2596,2))</f>
        <v>WOR20161130NIGR1È</v>
      </c>
      <c r="AC2596" s="162">
        <f>COUNTIF($AB$4:$AB$297,AB2596)</f>
        <v>0</v>
      </c>
      <c r="AD2596" s="162" t="str">
        <f>VLOOKUP(U2596,NIVEAUXADMIN!A:B,2,FALSE)</f>
        <v>HT10</v>
      </c>
      <c r="AE2596" s="162" t="str">
        <f>VLOOKUP(V2596,NIVEAUXADMIN!E:F,2,FALSE)</f>
        <v>HT101032</v>
      </c>
      <c r="AF2596" s="162" t="str">
        <f>VLOOKUP(W2596,NIVEAUXADMIN!I:J,2,FALSE)</f>
        <v>HT101032-01</v>
      </c>
      <c r="AG2596" s="162">
        <f>IF(SUMPRODUCT(($A$4:$A2596=A2596)*($V$4:$V2596=V2596))&gt;1,0,1)</f>
        <v>0</v>
      </c>
    </row>
    <row r="2597" spans="1:33" ht="15" customHeight="1">
      <c r="A2597" s="162" t="s">
        <v>1090</v>
      </c>
      <c r="B2597" s="162" t="s">
        <v>1090</v>
      </c>
      <c r="C2597" s="162" t="s">
        <v>26</v>
      </c>
      <c r="D2597" s="162"/>
      <c r="E2597" s="162" t="s">
        <v>1200</v>
      </c>
      <c r="F2597" s="162" t="s">
        <v>16</v>
      </c>
      <c r="G2597" s="162" t="str">
        <f>CHOOSE(MONTH(H2597), "Janvier", "Fevrier", "Mars", "Avril", "Mai", "Juin", "Juillet", "Aout", "Septembre", "Octobre", "Novembre", "Decembre")</f>
        <v>Novembre</v>
      </c>
      <c r="H2597" s="153">
        <v>42704</v>
      </c>
      <c r="I2597" s="84" t="s">
        <v>1051</v>
      </c>
      <c r="J2597" s="162" t="s">
        <v>1052</v>
      </c>
      <c r="K2597" s="162" t="s">
        <v>1054</v>
      </c>
      <c r="L2597" s="72"/>
      <c r="M2597" s="80" t="str">
        <f>IFERROR(VLOOKUP(K2597,REFERENCES!R:S,2,FALSE),"")</f>
        <v>Nombre</v>
      </c>
      <c r="N2597" s="75">
        <v>240</v>
      </c>
      <c r="O2597" s="75"/>
      <c r="P2597" s="75"/>
      <c r="Q2597" s="75"/>
      <c r="R2597" s="79"/>
      <c r="S2597" s="75">
        <v>465</v>
      </c>
      <c r="T2597" s="162" t="s">
        <v>1040</v>
      </c>
      <c r="U2597" s="162" t="s">
        <v>153</v>
      </c>
      <c r="V2597" s="162" t="s">
        <v>290</v>
      </c>
      <c r="W2597" s="86" t="s">
        <v>1344</v>
      </c>
      <c r="X2597" s="162"/>
      <c r="Y2597" s="162"/>
      <c r="Z2597" s="162"/>
      <c r="AA2597" s="162"/>
      <c r="AB2597" s="162" t="str">
        <f>UPPER(LEFT(A2597,3)&amp;YEAR(H2597)&amp;MONTH(H2597)&amp;DAY((H2597))&amp;LEFT(U2597,2)&amp;LEFT(V2597,2)&amp;LEFT(W2597,2))</f>
        <v>WOR20161130NIGR1È</v>
      </c>
      <c r="AC2597" s="162">
        <f>COUNTIF($AB$4:$AB$297,AB2597)</f>
        <v>0</v>
      </c>
      <c r="AD2597" s="162" t="str">
        <f>VLOOKUP(U2597,NIVEAUXADMIN!A:B,2,FALSE)</f>
        <v>HT10</v>
      </c>
      <c r="AE2597" s="162" t="str">
        <f>VLOOKUP(V2597,NIVEAUXADMIN!E:F,2,FALSE)</f>
        <v>HT101032</v>
      </c>
      <c r="AF2597" s="162" t="str">
        <f>VLOOKUP(W2597,NIVEAUXADMIN!I:J,2,FALSE)</f>
        <v>HT101032-01</v>
      </c>
      <c r="AG2597" s="162">
        <f>IF(SUMPRODUCT(($A$4:$A2597=A2597)*($V$4:$V2597=V2597))&gt;1,0,1)</f>
        <v>0</v>
      </c>
    </row>
    <row r="2598" spans="1:33" ht="15" customHeight="1">
      <c r="A2598" s="162" t="s">
        <v>1090</v>
      </c>
      <c r="B2598" s="162" t="s">
        <v>1090</v>
      </c>
      <c r="C2598" s="162" t="s">
        <v>26</v>
      </c>
      <c r="D2598" s="162"/>
      <c r="E2598" s="162" t="s">
        <v>1200</v>
      </c>
      <c r="F2598" s="162" t="s">
        <v>16</v>
      </c>
      <c r="G2598" s="162" t="str">
        <f>CHOOSE(MONTH(H2598), "Janvier", "Fevrier", "Mars", "Avril", "Mai", "Juin", "Juillet", "Aout", "Septembre", "Octobre", "Novembre", "Decembre")</f>
        <v>Novembre</v>
      </c>
      <c r="H2598" s="153">
        <v>42704</v>
      </c>
      <c r="I2598" s="84" t="s">
        <v>1051</v>
      </c>
      <c r="J2598" s="162" t="s">
        <v>1052</v>
      </c>
      <c r="K2598" s="162" t="s">
        <v>1056</v>
      </c>
      <c r="L2598" s="72"/>
      <c r="M2598" s="80" t="str">
        <f>IFERROR(VLOOKUP(K2598,REFERENCES!R:S,2,FALSE),"")</f>
        <v>Nombre</v>
      </c>
      <c r="N2598" s="75">
        <v>400</v>
      </c>
      <c r="O2598" s="75"/>
      <c r="P2598" s="75"/>
      <c r="Q2598" s="75"/>
      <c r="R2598" s="79"/>
      <c r="S2598" s="75">
        <v>400</v>
      </c>
      <c r="T2598" s="162" t="s">
        <v>1040</v>
      </c>
      <c r="U2598" s="162" t="s">
        <v>174</v>
      </c>
      <c r="V2598" s="162" t="s">
        <v>200</v>
      </c>
      <c r="W2598" s="164" t="s">
        <v>1501</v>
      </c>
      <c r="X2598" s="162"/>
      <c r="Y2598" s="162"/>
      <c r="Z2598" s="162"/>
      <c r="AA2598" s="162"/>
      <c r="AB2598" s="162" t="str">
        <f>UPPER(LEFT(A2598,3)&amp;YEAR(H2598)&amp;MONTH(H2598)&amp;DAY((H2598))&amp;LEFT(U2598,2)&amp;LEFT(V2598,2)&amp;LEFT(W2598,2))</f>
        <v>WOR20161130OUAN2È</v>
      </c>
      <c r="AC2598" s="162">
        <f>COUNTIF($AB$4:$AB$297,AB2598)</f>
        <v>0</v>
      </c>
      <c r="AD2598" s="162" t="str">
        <f>VLOOKUP(U2598,NIVEAUXADMIN!A:B,2,FALSE)</f>
        <v>HT01</v>
      </c>
      <c r="AE2598" s="162" t="str">
        <f>VLOOKUP(V2598,NIVEAUXADMIN!E:F,2,FALSE)</f>
        <v>HT01151</v>
      </c>
      <c r="AF2598" s="162" t="str">
        <f>VLOOKUP(W2598,NIVEAUXADMIN!I:J,2,FALSE)</f>
        <v>HT01151-02</v>
      </c>
      <c r="AG2598" s="162">
        <f>IF(SUMPRODUCT(($A$4:$A2598=A2598)*($V$4:$V2598=V2598))&gt;1,0,1)</f>
        <v>0</v>
      </c>
    </row>
    <row r="2599" spans="1:33" ht="15" customHeight="1">
      <c r="A2599" s="162" t="s">
        <v>1090</v>
      </c>
      <c r="B2599" s="162" t="s">
        <v>1090</v>
      </c>
      <c r="C2599" s="162" t="s">
        <v>26</v>
      </c>
      <c r="D2599" s="162"/>
      <c r="E2599" s="162" t="s">
        <v>1200</v>
      </c>
      <c r="F2599" s="162" t="s">
        <v>16</v>
      </c>
      <c r="G2599" s="162" t="str">
        <f>CHOOSE(MONTH(H2599), "Janvier", "Fevrier", "Mars", "Avril", "Mai", "Juin", "Juillet", "Aout", "Septembre", "Octobre", "Novembre", "Decembre")</f>
        <v>Novembre</v>
      </c>
      <c r="H2599" s="153">
        <v>42704</v>
      </c>
      <c r="I2599" s="84" t="s">
        <v>1051</v>
      </c>
      <c r="J2599" s="162" t="s">
        <v>1052</v>
      </c>
      <c r="K2599" s="162" t="s">
        <v>1058</v>
      </c>
      <c r="L2599" s="72"/>
      <c r="M2599" s="80" t="str">
        <f>IFERROR(VLOOKUP(K2599,REFERENCES!R:S,2,FALSE),"")</f>
        <v>Nombre</v>
      </c>
      <c r="N2599" s="75">
        <v>600</v>
      </c>
      <c r="O2599" s="75"/>
      <c r="P2599" s="75"/>
      <c r="Q2599" s="75"/>
      <c r="R2599" s="79"/>
      <c r="S2599" s="75">
        <v>300</v>
      </c>
      <c r="T2599" s="162" t="s">
        <v>1040</v>
      </c>
      <c r="U2599" s="162" t="s">
        <v>153</v>
      </c>
      <c r="V2599" s="162" t="s">
        <v>290</v>
      </c>
      <c r="W2599" s="86" t="s">
        <v>1344</v>
      </c>
      <c r="X2599" s="162"/>
      <c r="Y2599" s="162"/>
      <c r="Z2599" s="162"/>
      <c r="AA2599" s="162"/>
      <c r="AB2599" s="162" t="str">
        <f>UPPER(LEFT(A2599,3)&amp;YEAR(H2599)&amp;MONTH(H2599)&amp;DAY((H2599))&amp;LEFT(U2599,2)&amp;LEFT(V2599,2)&amp;LEFT(W2599,2))</f>
        <v>WOR20161130NIGR1È</v>
      </c>
      <c r="AC2599" s="162">
        <f>COUNTIF($AB$4:$AB$297,AB2599)</f>
        <v>0</v>
      </c>
      <c r="AD2599" s="162" t="str">
        <f>VLOOKUP(U2599,NIVEAUXADMIN!A:B,2,FALSE)</f>
        <v>HT10</v>
      </c>
      <c r="AE2599" s="162" t="str">
        <f>VLOOKUP(V2599,NIVEAUXADMIN!E:F,2,FALSE)</f>
        <v>HT101032</v>
      </c>
      <c r="AF2599" s="162" t="str">
        <f>VLOOKUP(W2599,NIVEAUXADMIN!I:J,2,FALSE)</f>
        <v>HT101032-01</v>
      </c>
      <c r="AG2599" s="162">
        <f>IF(SUMPRODUCT(($A$4:$A2599=A2599)*($V$4:$V2599=V2599))&gt;1,0,1)</f>
        <v>0</v>
      </c>
    </row>
    <row r="2600" spans="1:33" ht="15" customHeight="1">
      <c r="A2600" s="162" t="s">
        <v>1090</v>
      </c>
      <c r="B2600" s="162" t="s">
        <v>1090</v>
      </c>
      <c r="C2600" s="162" t="s">
        <v>26</v>
      </c>
      <c r="D2600" s="162"/>
      <c r="E2600" s="162" t="s">
        <v>1200</v>
      </c>
      <c r="F2600" s="162" t="s">
        <v>16</v>
      </c>
      <c r="G2600" s="162" t="str">
        <f>CHOOSE(MONTH(H2600), "Janvier", "Fevrier", "Mars", "Avril", "Mai", "Juin", "Juillet", "Aout", "Septembre", "Octobre", "Novembre", "Decembre")</f>
        <v>Novembre</v>
      </c>
      <c r="H2600" s="153">
        <v>42704</v>
      </c>
      <c r="I2600" s="84" t="s">
        <v>1051</v>
      </c>
      <c r="J2600" s="162" t="s">
        <v>1052</v>
      </c>
      <c r="K2600" s="162" t="s">
        <v>1058</v>
      </c>
      <c r="L2600" s="72"/>
      <c r="M2600" s="80" t="str">
        <f>IFERROR(VLOOKUP(K2600,REFERENCES!R:S,2,FALSE),"")</f>
        <v>Nombre</v>
      </c>
      <c r="N2600" s="75">
        <v>764</v>
      </c>
      <c r="O2600" s="75"/>
      <c r="P2600" s="75"/>
      <c r="Q2600" s="75"/>
      <c r="R2600" s="79"/>
      <c r="S2600" s="75">
        <v>465</v>
      </c>
      <c r="T2600" s="162" t="s">
        <v>1040</v>
      </c>
      <c r="U2600" s="162" t="s">
        <v>153</v>
      </c>
      <c r="V2600" s="162" t="s">
        <v>290</v>
      </c>
      <c r="W2600" s="86" t="s">
        <v>1344</v>
      </c>
      <c r="X2600" s="162"/>
      <c r="Y2600" s="162"/>
      <c r="Z2600" s="162"/>
      <c r="AA2600" s="162"/>
      <c r="AB2600" s="162" t="str">
        <f>UPPER(LEFT(A2600,3)&amp;YEAR(H2600)&amp;MONTH(H2600)&amp;DAY((H2600))&amp;LEFT(U2600,2)&amp;LEFT(V2600,2)&amp;LEFT(W2600,2))</f>
        <v>WOR20161130NIGR1È</v>
      </c>
      <c r="AC2600" s="162">
        <f>COUNTIF($AB$4:$AB$297,AB2600)</f>
        <v>0</v>
      </c>
      <c r="AD2600" s="162" t="str">
        <f>VLOOKUP(U2600,NIVEAUXADMIN!A:B,2,FALSE)</f>
        <v>HT10</v>
      </c>
      <c r="AE2600" s="162" t="str">
        <f>VLOOKUP(V2600,NIVEAUXADMIN!E:F,2,FALSE)</f>
        <v>HT101032</v>
      </c>
      <c r="AF2600" s="162" t="str">
        <f>VLOOKUP(W2600,NIVEAUXADMIN!I:J,2,FALSE)</f>
        <v>HT101032-01</v>
      </c>
      <c r="AG2600" s="162">
        <f>IF(SUMPRODUCT(($A$4:$A2600=A2600)*($V$4:$V2600=V2600))&gt;1,0,1)</f>
        <v>0</v>
      </c>
    </row>
    <row r="2601" spans="1:33" ht="15" customHeight="1">
      <c r="A2601" s="162" t="s">
        <v>1090</v>
      </c>
      <c r="B2601" s="162" t="s">
        <v>1090</v>
      </c>
      <c r="C2601" s="162" t="s">
        <v>26</v>
      </c>
      <c r="D2601" s="162"/>
      <c r="E2601" s="162" t="s">
        <v>1200</v>
      </c>
      <c r="F2601" s="162" t="s">
        <v>16</v>
      </c>
      <c r="G2601" s="162" t="str">
        <f>CHOOSE(MONTH(H2601), "Janvier", "Fevrier", "Mars", "Avril", "Mai", "Juin", "Juillet", "Aout", "Septembre", "Octobre", "Novembre", "Decembre")</f>
        <v>Novembre</v>
      </c>
      <c r="H2601" s="153">
        <v>42704</v>
      </c>
      <c r="I2601" s="84" t="s">
        <v>1051</v>
      </c>
      <c r="J2601" s="162" t="s">
        <v>1052</v>
      </c>
      <c r="K2601" s="162" t="s">
        <v>1058</v>
      </c>
      <c r="L2601" s="72"/>
      <c r="M2601" s="80" t="str">
        <f>IFERROR(VLOOKUP(K2601,REFERENCES!R:S,2,FALSE),"")</f>
        <v>Nombre</v>
      </c>
      <c r="N2601" s="75">
        <v>400</v>
      </c>
      <c r="O2601" s="75"/>
      <c r="P2601" s="75"/>
      <c r="Q2601" s="75"/>
      <c r="R2601" s="79"/>
      <c r="S2601" s="75">
        <v>400</v>
      </c>
      <c r="T2601" s="162" t="s">
        <v>1040</v>
      </c>
      <c r="U2601" s="162" t="s">
        <v>174</v>
      </c>
      <c r="V2601" s="162" t="s">
        <v>200</v>
      </c>
      <c r="W2601" s="164" t="s">
        <v>1501</v>
      </c>
      <c r="X2601" s="162"/>
      <c r="Y2601" s="162"/>
      <c r="Z2601" s="162"/>
      <c r="AA2601" s="162"/>
      <c r="AB2601" s="162" t="str">
        <f>UPPER(LEFT(A2601,3)&amp;YEAR(H2601)&amp;MONTH(H2601)&amp;DAY((H2601))&amp;LEFT(U2601,2)&amp;LEFT(V2601,2)&amp;LEFT(W2601,2))</f>
        <v>WOR20161130OUAN2È</v>
      </c>
      <c r="AC2601" s="162">
        <f>COUNTIF($AB$4:$AB$297,AB2601)</f>
        <v>0</v>
      </c>
      <c r="AD2601" s="162" t="str">
        <f>VLOOKUP(U2601,NIVEAUXADMIN!A:B,2,FALSE)</f>
        <v>HT01</v>
      </c>
      <c r="AE2601" s="162" t="str">
        <f>VLOOKUP(V2601,NIVEAUXADMIN!E:F,2,FALSE)</f>
        <v>HT01151</v>
      </c>
      <c r="AF2601" s="162" t="str">
        <f>VLOOKUP(W2601,NIVEAUXADMIN!I:J,2,FALSE)</f>
        <v>HT01151-02</v>
      </c>
      <c r="AG2601" s="162">
        <f>IF(SUMPRODUCT(($A$4:$A2601=A2601)*($V$4:$V2601=V2601))&gt;1,0,1)</f>
        <v>0</v>
      </c>
    </row>
    <row r="2602" spans="1:33" ht="15" customHeight="1">
      <c r="A2602" s="162" t="s">
        <v>1090</v>
      </c>
      <c r="B2602" s="162" t="s">
        <v>1090</v>
      </c>
      <c r="C2602" s="162" t="s">
        <v>26</v>
      </c>
      <c r="D2602" s="162"/>
      <c r="E2602" s="162" t="s">
        <v>1200</v>
      </c>
      <c r="F2602" s="162" t="s">
        <v>16</v>
      </c>
      <c r="G2602" s="162" t="str">
        <f>CHOOSE(MONTH(H2602), "Janvier", "Fevrier", "Mars", "Avril", "Mai", "Juin", "Juillet", "Aout", "Septembre", "Octobre", "Novembre", "Decembre")</f>
        <v>Novembre</v>
      </c>
      <c r="H2602" s="153">
        <v>42704</v>
      </c>
      <c r="I2602" s="84" t="s">
        <v>1051</v>
      </c>
      <c r="J2602" s="162" t="s">
        <v>1052</v>
      </c>
      <c r="K2602" s="162" t="s">
        <v>1058</v>
      </c>
      <c r="L2602" s="72"/>
      <c r="M2602" s="80" t="str">
        <f>IFERROR(VLOOKUP(K2602,REFERENCES!R:S,2,FALSE),"")</f>
        <v>Nombre</v>
      </c>
      <c r="N2602" s="75">
        <v>400</v>
      </c>
      <c r="O2602" s="75"/>
      <c r="P2602" s="75"/>
      <c r="Q2602" s="75"/>
      <c r="R2602" s="79"/>
      <c r="S2602" s="75">
        <v>400</v>
      </c>
      <c r="T2602" s="162" t="s">
        <v>1040</v>
      </c>
      <c r="U2602" s="162" t="s">
        <v>174</v>
      </c>
      <c r="V2602" s="162" t="s">
        <v>494</v>
      </c>
      <c r="W2602" s="164" t="s">
        <v>1804</v>
      </c>
      <c r="X2602" s="162"/>
      <c r="Y2602" s="162"/>
      <c r="Z2602" s="162"/>
      <c r="AA2602" s="162"/>
      <c r="AB2602" s="162" t="str">
        <f>UPPER(LEFT(A2602,3)&amp;YEAR(H2602)&amp;MONTH(H2602)&amp;DAY((H2602))&amp;LEFT(U2602,2)&amp;LEFT(V2602,2)&amp;LEFT(W2602,2))</f>
        <v>WOR20161130OUPO9È</v>
      </c>
      <c r="AC2602" s="162">
        <f>COUNTIF($AB$4:$AB$297,AB2602)</f>
        <v>0</v>
      </c>
      <c r="AD2602" s="162" t="str">
        <f>VLOOKUP(U2602,NIVEAUXADMIN!A:B,2,FALSE)</f>
        <v>HT01</v>
      </c>
      <c r="AE2602" s="162" t="str">
        <f>VLOOKUP(V2602,NIVEAUXADMIN!E:F,2,FALSE)</f>
        <v>HT01152</v>
      </c>
      <c r="AF2602" s="162" t="str">
        <f>VLOOKUP(W2602,NIVEAUXADMIN!I:J,2,FALSE)</f>
        <v>HT01152-04</v>
      </c>
      <c r="AG2602" s="162">
        <f>IF(SUMPRODUCT(($A$4:$A2602=A2602)*($V$4:$V2602=V2602))&gt;1,0,1)</f>
        <v>0</v>
      </c>
    </row>
    <row r="2603" spans="1:33" ht="15" customHeight="1">
      <c r="A2603" s="162" t="s">
        <v>1090</v>
      </c>
      <c r="B2603" s="162" t="s">
        <v>1090</v>
      </c>
      <c r="C2603" s="162" t="s">
        <v>26</v>
      </c>
      <c r="D2603" s="162"/>
      <c r="E2603" s="162" t="s">
        <v>1200</v>
      </c>
      <c r="F2603" s="162" t="s">
        <v>16</v>
      </c>
      <c r="G2603" s="162" t="str">
        <f>CHOOSE(MONTH(H2603), "Janvier", "Fevrier", "Mars", "Avril", "Mai", "Juin", "Juillet", "Aout", "Septembre", "Octobre", "Novembre", "Decembre")</f>
        <v>Novembre</v>
      </c>
      <c r="H2603" s="153">
        <v>42704</v>
      </c>
      <c r="I2603" s="84" t="s">
        <v>1051</v>
      </c>
      <c r="J2603" s="162" t="s">
        <v>1052</v>
      </c>
      <c r="K2603" s="162" t="s">
        <v>1061</v>
      </c>
      <c r="L2603" s="72"/>
      <c r="M2603" s="80" t="str">
        <f>IFERROR(VLOOKUP(K2603,REFERENCES!R:S,2,FALSE),"")</f>
        <v>Nombre</v>
      </c>
      <c r="N2603" s="75">
        <v>400</v>
      </c>
      <c r="O2603" s="75"/>
      <c r="P2603" s="75"/>
      <c r="Q2603" s="75"/>
      <c r="R2603" s="79"/>
      <c r="S2603" s="75">
        <v>400</v>
      </c>
      <c r="T2603" s="162" t="s">
        <v>1040</v>
      </c>
      <c r="U2603" s="162" t="s">
        <v>174</v>
      </c>
      <c r="V2603" s="162" t="s">
        <v>200</v>
      </c>
      <c r="W2603" s="164" t="s">
        <v>1501</v>
      </c>
      <c r="X2603" s="162"/>
      <c r="Y2603" s="162"/>
      <c r="Z2603" s="162"/>
      <c r="AA2603" s="162"/>
      <c r="AB2603" s="162" t="str">
        <f>UPPER(LEFT(A2603,3)&amp;YEAR(H2603)&amp;MONTH(H2603)&amp;DAY((H2603))&amp;LEFT(U2603,2)&amp;LEFT(V2603,2)&amp;LEFT(W2603,2))</f>
        <v>WOR20161130OUAN2È</v>
      </c>
      <c r="AC2603" s="162">
        <f>COUNTIF($AB$4:$AB$297,AB2603)</f>
        <v>0</v>
      </c>
      <c r="AD2603" s="162" t="str">
        <f>VLOOKUP(U2603,NIVEAUXADMIN!A:B,2,FALSE)</f>
        <v>HT01</v>
      </c>
      <c r="AE2603" s="162" t="str">
        <f>VLOOKUP(V2603,NIVEAUXADMIN!E:F,2,FALSE)</f>
        <v>HT01151</v>
      </c>
      <c r="AF2603" s="162" t="str">
        <f>VLOOKUP(W2603,NIVEAUXADMIN!I:J,2,FALSE)</f>
        <v>HT01151-02</v>
      </c>
      <c r="AG2603" s="162">
        <f>IF(SUMPRODUCT(($A$4:$A2603=A2603)*($V$4:$V2603=V2603))&gt;1,0,1)</f>
        <v>0</v>
      </c>
    </row>
    <row r="2604" spans="1:33" ht="15" customHeight="1">
      <c r="A2604" s="162" t="s">
        <v>1090</v>
      </c>
      <c r="B2604" s="162" t="s">
        <v>1090</v>
      </c>
      <c r="C2604" s="162" t="s">
        <v>26</v>
      </c>
      <c r="D2604" s="162"/>
      <c r="E2604" s="162" t="s">
        <v>1200</v>
      </c>
      <c r="F2604" s="162" t="s">
        <v>16</v>
      </c>
      <c r="G2604" s="162" t="str">
        <f>CHOOSE(MONTH(H2604), "Janvier", "Fevrier", "Mars", "Avril", "Mai", "Juin", "Juillet", "Aout", "Septembre", "Octobre", "Novembre", "Decembre")</f>
        <v>Novembre</v>
      </c>
      <c r="H2604" s="153">
        <v>42704</v>
      </c>
      <c r="I2604" s="84" t="s">
        <v>1051</v>
      </c>
      <c r="J2604" s="162" t="s">
        <v>1052</v>
      </c>
      <c r="K2604" s="162" t="s">
        <v>1061</v>
      </c>
      <c r="L2604" s="72"/>
      <c r="M2604" s="80" t="str">
        <f>IFERROR(VLOOKUP(K2604,REFERENCES!R:S,2,FALSE),"")</f>
        <v>Nombre</v>
      </c>
      <c r="N2604" s="75">
        <v>400</v>
      </c>
      <c r="O2604" s="75"/>
      <c r="P2604" s="75"/>
      <c r="Q2604" s="75"/>
      <c r="R2604" s="79"/>
      <c r="S2604" s="75">
        <v>400</v>
      </c>
      <c r="T2604" s="162" t="s">
        <v>1040</v>
      </c>
      <c r="U2604" s="162" t="s">
        <v>174</v>
      </c>
      <c r="V2604" s="162" t="s">
        <v>494</v>
      </c>
      <c r="W2604" s="164" t="s">
        <v>1804</v>
      </c>
      <c r="X2604" s="162"/>
      <c r="Y2604" s="162"/>
      <c r="Z2604" s="162"/>
      <c r="AA2604" s="162"/>
      <c r="AB2604" s="162" t="str">
        <f>UPPER(LEFT(A2604,3)&amp;YEAR(H2604)&amp;MONTH(H2604)&amp;DAY((H2604))&amp;LEFT(U2604,2)&amp;LEFT(V2604,2)&amp;LEFT(W2604,2))</f>
        <v>WOR20161130OUPO9È</v>
      </c>
      <c r="AC2604" s="162">
        <f>COUNTIF($AB$4:$AB$297,AB2604)</f>
        <v>0</v>
      </c>
      <c r="AD2604" s="162" t="str">
        <f>VLOOKUP(U2604,NIVEAUXADMIN!A:B,2,FALSE)</f>
        <v>HT01</v>
      </c>
      <c r="AE2604" s="162" t="str">
        <f>VLOOKUP(V2604,NIVEAUXADMIN!E:F,2,FALSE)</f>
        <v>HT01152</v>
      </c>
      <c r="AF2604" s="162" t="str">
        <f>VLOOKUP(W2604,NIVEAUXADMIN!I:J,2,FALSE)</f>
        <v>HT01152-04</v>
      </c>
      <c r="AG2604" s="162">
        <f>IF(SUMPRODUCT(($A$4:$A2604=A2604)*($V$4:$V2604=V2604))&gt;1,0,1)</f>
        <v>0</v>
      </c>
    </row>
    <row r="2605" spans="1:33" ht="15" customHeight="1">
      <c r="A2605" s="162" t="s">
        <v>1090</v>
      </c>
      <c r="B2605" s="162" t="s">
        <v>1090</v>
      </c>
      <c r="C2605" s="162" t="s">
        <v>26</v>
      </c>
      <c r="D2605" s="162"/>
      <c r="E2605" s="162" t="s">
        <v>1200</v>
      </c>
      <c r="F2605" s="162" t="s">
        <v>16</v>
      </c>
      <c r="G2605" s="162" t="str">
        <f>CHOOSE(MONTH(H2605), "Janvier", "Fevrier", "Mars", "Avril", "Mai", "Juin", "Juillet", "Aout", "Septembre", "Octobre", "Novembre", "Decembre")</f>
        <v>Novembre</v>
      </c>
      <c r="H2605" s="153">
        <v>42704</v>
      </c>
      <c r="I2605" s="84" t="s">
        <v>1051</v>
      </c>
      <c r="J2605" s="162" t="s">
        <v>1052</v>
      </c>
      <c r="K2605" s="162" t="s">
        <v>1062</v>
      </c>
      <c r="L2605" s="72"/>
      <c r="M2605" s="80" t="str">
        <f>IFERROR(VLOOKUP(K2605,REFERENCES!R:S,2,FALSE),"")</f>
        <v>Nombre</v>
      </c>
      <c r="N2605" s="75">
        <v>300</v>
      </c>
      <c r="O2605" s="75"/>
      <c r="P2605" s="75"/>
      <c r="Q2605" s="75"/>
      <c r="R2605" s="79"/>
      <c r="S2605" s="75">
        <v>300</v>
      </c>
      <c r="T2605" s="162" t="s">
        <v>1040</v>
      </c>
      <c r="U2605" s="162" t="s">
        <v>153</v>
      </c>
      <c r="V2605" s="162" t="s">
        <v>290</v>
      </c>
      <c r="W2605" s="86" t="s">
        <v>1344</v>
      </c>
      <c r="X2605" s="162"/>
      <c r="Y2605" s="162"/>
      <c r="Z2605" s="162"/>
      <c r="AA2605" s="162"/>
      <c r="AB2605" s="162" t="str">
        <f>UPPER(LEFT(A2605,3)&amp;YEAR(H2605)&amp;MONTH(H2605)&amp;DAY((H2605))&amp;LEFT(U2605,2)&amp;LEFT(V2605,2)&amp;LEFT(W2605,2))</f>
        <v>WOR20161130NIGR1È</v>
      </c>
      <c r="AC2605" s="162">
        <f>COUNTIF($AB$4:$AB$297,AB2605)</f>
        <v>0</v>
      </c>
      <c r="AD2605" s="162" t="str">
        <f>VLOOKUP(U2605,NIVEAUXADMIN!A:B,2,FALSE)</f>
        <v>HT10</v>
      </c>
      <c r="AE2605" s="162" t="str">
        <f>VLOOKUP(V2605,NIVEAUXADMIN!E:F,2,FALSE)</f>
        <v>HT101032</v>
      </c>
      <c r="AF2605" s="162" t="str">
        <f>VLOOKUP(W2605,NIVEAUXADMIN!I:J,2,FALSE)</f>
        <v>HT101032-01</v>
      </c>
      <c r="AG2605" s="162">
        <f>IF(SUMPRODUCT(($A$4:$A2605=A2605)*($V$4:$V2605=V2605))&gt;1,0,1)</f>
        <v>0</v>
      </c>
    </row>
    <row r="2606" spans="1:33" ht="15" customHeight="1">
      <c r="A2606" s="162" t="s">
        <v>1090</v>
      </c>
      <c r="B2606" s="162" t="s">
        <v>1090</v>
      </c>
      <c r="C2606" s="162" t="s">
        <v>26</v>
      </c>
      <c r="D2606" s="162"/>
      <c r="E2606" s="162" t="s">
        <v>1200</v>
      </c>
      <c r="F2606" s="162" t="s">
        <v>16</v>
      </c>
      <c r="G2606" s="162" t="str">
        <f>CHOOSE(MONTH(H2606), "Janvier", "Fevrier", "Mars", "Avril", "Mai", "Juin", "Juillet", "Aout", "Septembre", "Octobre", "Novembre", "Decembre")</f>
        <v>Novembre</v>
      </c>
      <c r="H2606" s="153">
        <v>42704</v>
      </c>
      <c r="I2606" s="84" t="s">
        <v>1051</v>
      </c>
      <c r="J2606" s="162" t="s">
        <v>1052</v>
      </c>
      <c r="K2606" s="162" t="s">
        <v>1062</v>
      </c>
      <c r="L2606" s="72"/>
      <c r="M2606" s="80" t="str">
        <f>IFERROR(VLOOKUP(K2606,REFERENCES!R:S,2,FALSE),"")</f>
        <v>Nombre</v>
      </c>
      <c r="N2606" s="75">
        <v>382</v>
      </c>
      <c r="O2606" s="75"/>
      <c r="P2606" s="75"/>
      <c r="Q2606" s="75"/>
      <c r="R2606" s="79"/>
      <c r="S2606" s="75">
        <v>465</v>
      </c>
      <c r="T2606" s="162" t="s">
        <v>1040</v>
      </c>
      <c r="U2606" s="162" t="s">
        <v>153</v>
      </c>
      <c r="V2606" s="162" t="s">
        <v>290</v>
      </c>
      <c r="W2606" s="86" t="s">
        <v>1344</v>
      </c>
      <c r="X2606" s="162"/>
      <c r="Y2606" s="162"/>
      <c r="Z2606" s="162"/>
      <c r="AA2606" s="162"/>
      <c r="AB2606" s="162" t="str">
        <f>UPPER(LEFT(A2606,3)&amp;YEAR(H2606)&amp;MONTH(H2606)&amp;DAY((H2606))&amp;LEFT(U2606,2)&amp;LEFT(V2606,2)&amp;LEFT(W2606,2))</f>
        <v>WOR20161130NIGR1È</v>
      </c>
      <c r="AC2606" s="162">
        <f>COUNTIF($AB$4:$AB$297,AB2606)</f>
        <v>0</v>
      </c>
      <c r="AD2606" s="162" t="str">
        <f>VLOOKUP(U2606,NIVEAUXADMIN!A:B,2,FALSE)</f>
        <v>HT10</v>
      </c>
      <c r="AE2606" s="162" t="str">
        <f>VLOOKUP(V2606,NIVEAUXADMIN!E:F,2,FALSE)</f>
        <v>HT101032</v>
      </c>
      <c r="AF2606" s="162" t="str">
        <f>VLOOKUP(W2606,NIVEAUXADMIN!I:J,2,FALSE)</f>
        <v>HT101032-01</v>
      </c>
      <c r="AG2606" s="162">
        <f>IF(SUMPRODUCT(($A$4:$A2606=A2606)*($V$4:$V2606=V2606))&gt;1,0,1)</f>
        <v>0</v>
      </c>
    </row>
    <row r="2607" spans="1:33" ht="15" customHeight="1">
      <c r="A2607" s="162" t="s">
        <v>1090</v>
      </c>
      <c r="B2607" s="162" t="s">
        <v>1090</v>
      </c>
      <c r="C2607" s="162" t="s">
        <v>26</v>
      </c>
      <c r="D2607" s="162"/>
      <c r="E2607" s="162" t="s">
        <v>1200</v>
      </c>
      <c r="F2607" s="162" t="s">
        <v>16</v>
      </c>
      <c r="G2607" s="162" t="str">
        <f>CHOOSE(MONTH(H2607), "Janvier", "Fevrier", "Mars", "Avril", "Mai", "Juin", "Juillet", "Aout", "Septembre", "Octobre", "Novembre", "Decembre")</f>
        <v>Novembre</v>
      </c>
      <c r="H2607" s="153">
        <v>42704</v>
      </c>
      <c r="I2607" s="84" t="s">
        <v>1051</v>
      </c>
      <c r="J2607" s="162" t="s">
        <v>1052</v>
      </c>
      <c r="K2607" s="162" t="s">
        <v>1062</v>
      </c>
      <c r="L2607" s="72"/>
      <c r="M2607" s="80" t="str">
        <f>IFERROR(VLOOKUP(K2607,REFERENCES!R:S,2,FALSE),"")</f>
        <v>Nombre</v>
      </c>
      <c r="N2607" s="75">
        <v>400</v>
      </c>
      <c r="O2607" s="75"/>
      <c r="P2607" s="75"/>
      <c r="Q2607" s="75"/>
      <c r="R2607" s="79"/>
      <c r="S2607" s="75">
        <v>400</v>
      </c>
      <c r="T2607" s="162" t="s">
        <v>1040</v>
      </c>
      <c r="U2607" s="162" t="s">
        <v>174</v>
      </c>
      <c r="V2607" s="162" t="s">
        <v>494</v>
      </c>
      <c r="W2607" s="164" t="s">
        <v>1804</v>
      </c>
      <c r="X2607" s="162"/>
      <c r="Y2607" s="162"/>
      <c r="Z2607" s="162"/>
      <c r="AA2607" s="162"/>
      <c r="AB2607" s="162" t="str">
        <f>UPPER(LEFT(A2607,3)&amp;YEAR(H2607)&amp;MONTH(H2607)&amp;DAY((H2607))&amp;LEFT(U2607,2)&amp;LEFT(V2607,2)&amp;LEFT(W2607,2))</f>
        <v>WOR20161130OUPO9È</v>
      </c>
      <c r="AC2607" s="162">
        <f>COUNTIF($AB$4:$AB$297,AB2607)</f>
        <v>0</v>
      </c>
      <c r="AD2607" s="162" t="str">
        <f>VLOOKUP(U2607,NIVEAUXADMIN!A:B,2,FALSE)</f>
        <v>HT01</v>
      </c>
      <c r="AE2607" s="162" t="str">
        <f>VLOOKUP(V2607,NIVEAUXADMIN!E:F,2,FALSE)</f>
        <v>HT01152</v>
      </c>
      <c r="AF2607" s="162" t="str">
        <f>VLOOKUP(W2607,NIVEAUXADMIN!I:J,2,FALSE)</f>
        <v>HT01152-04</v>
      </c>
      <c r="AG2607" s="162">
        <f>IF(SUMPRODUCT(($A$4:$A2607=A2607)*($V$4:$V2607=V2607))&gt;1,0,1)</f>
        <v>0</v>
      </c>
    </row>
    <row r="2608" spans="1:33" ht="15" customHeight="1">
      <c r="A2608" s="162" t="s">
        <v>1090</v>
      </c>
      <c r="B2608" s="162" t="s">
        <v>1090</v>
      </c>
      <c r="C2608" s="162" t="s">
        <v>26</v>
      </c>
      <c r="D2608" s="162"/>
      <c r="E2608" s="162" t="s">
        <v>1200</v>
      </c>
      <c r="F2608" s="162" t="s">
        <v>16</v>
      </c>
      <c r="G2608" s="162" t="str">
        <f>CHOOSE(MONTH(H2608), "Janvier", "Fevrier", "Mars", "Avril", "Mai", "Juin", "Juillet", "Aout", "Septembre", "Octobre", "Novembre", "Decembre")</f>
        <v>Novembre</v>
      </c>
      <c r="H2608" s="153">
        <v>42704</v>
      </c>
      <c r="I2608" s="84" t="s">
        <v>1051</v>
      </c>
      <c r="J2608" s="162" t="s">
        <v>1052</v>
      </c>
      <c r="K2608" s="162" t="s">
        <v>1057</v>
      </c>
      <c r="L2608" s="72"/>
      <c r="M2608" s="80" t="str">
        <f>IFERROR(VLOOKUP(K2608,REFERENCES!R:S,2,FALSE),"")</f>
        <v>Nombre</v>
      </c>
      <c r="N2608" s="75">
        <v>400</v>
      </c>
      <c r="O2608" s="75"/>
      <c r="P2608" s="75"/>
      <c r="Q2608" s="75"/>
      <c r="R2608" s="79"/>
      <c r="S2608" s="75">
        <v>400</v>
      </c>
      <c r="T2608" s="162" t="s">
        <v>1040</v>
      </c>
      <c r="U2608" s="162" t="s">
        <v>174</v>
      </c>
      <c r="V2608" s="162" t="s">
        <v>200</v>
      </c>
      <c r="W2608" s="164" t="s">
        <v>1501</v>
      </c>
      <c r="X2608" s="162"/>
      <c r="Y2608" s="162"/>
      <c r="Z2608" s="162"/>
      <c r="AA2608" s="162" t="s">
        <v>1203</v>
      </c>
      <c r="AB2608" s="162" t="str">
        <f>UPPER(LEFT(A2608,3)&amp;YEAR(H2608)&amp;MONTH(H2608)&amp;DAY((H2608))&amp;LEFT(U2608,2)&amp;LEFT(V2608,2)&amp;LEFT(W2608,2))</f>
        <v>WOR20161130OUAN2È</v>
      </c>
      <c r="AC2608" s="162">
        <f>COUNTIF($AB$4:$AB$297,AB2608)</f>
        <v>0</v>
      </c>
      <c r="AD2608" s="162" t="str">
        <f>VLOOKUP(U2608,NIVEAUXADMIN!A:B,2,FALSE)</f>
        <v>HT01</v>
      </c>
      <c r="AE2608" s="162" t="str">
        <f>VLOOKUP(V2608,NIVEAUXADMIN!E:F,2,FALSE)</f>
        <v>HT01151</v>
      </c>
      <c r="AF2608" s="162" t="str">
        <f>VLOOKUP(W2608,NIVEAUXADMIN!I:J,2,FALSE)</f>
        <v>HT01151-02</v>
      </c>
      <c r="AG2608" s="162">
        <f>IF(SUMPRODUCT(($A$4:$A2608=A2608)*($V$4:$V2608=V2608))&gt;1,0,1)</f>
        <v>0</v>
      </c>
    </row>
    <row r="2609" spans="1:33" ht="15" customHeight="1">
      <c r="A2609" s="162" t="s">
        <v>1090</v>
      </c>
      <c r="B2609" s="162" t="s">
        <v>1090</v>
      </c>
      <c r="C2609" s="162" t="s">
        <v>26</v>
      </c>
      <c r="D2609" s="162"/>
      <c r="E2609" s="162" t="s">
        <v>1200</v>
      </c>
      <c r="F2609" s="162" t="s">
        <v>16</v>
      </c>
      <c r="G2609" s="162" t="str">
        <f>CHOOSE(MONTH(H2609), "Janvier", "Fevrier", "Mars", "Avril", "Mai", "Juin", "Juillet", "Aout", "Septembre", "Octobre", "Novembre", "Decembre")</f>
        <v>Novembre</v>
      </c>
      <c r="H2609" s="153">
        <v>42704</v>
      </c>
      <c r="I2609" s="84" t="s">
        <v>1051</v>
      </c>
      <c r="J2609" s="162" t="s">
        <v>1052</v>
      </c>
      <c r="K2609" s="162" t="s">
        <v>1057</v>
      </c>
      <c r="L2609" s="72"/>
      <c r="M2609" s="80" t="str">
        <f>IFERROR(VLOOKUP(K2609,REFERENCES!R:S,2,FALSE),"")</f>
        <v>Nombre</v>
      </c>
      <c r="N2609" s="75">
        <v>400</v>
      </c>
      <c r="O2609" s="75"/>
      <c r="P2609" s="75"/>
      <c r="Q2609" s="75"/>
      <c r="R2609" s="79"/>
      <c r="S2609" s="75">
        <v>400</v>
      </c>
      <c r="T2609" s="162" t="s">
        <v>1040</v>
      </c>
      <c r="U2609" s="162" t="s">
        <v>174</v>
      </c>
      <c r="V2609" s="162" t="s">
        <v>494</v>
      </c>
      <c r="W2609" s="164" t="s">
        <v>1804</v>
      </c>
      <c r="X2609" s="162"/>
      <c r="Y2609" s="162"/>
      <c r="Z2609" s="162"/>
      <c r="AA2609" s="162" t="s">
        <v>1203</v>
      </c>
      <c r="AB2609" s="162" t="str">
        <f>UPPER(LEFT(A2609,3)&amp;YEAR(H2609)&amp;MONTH(H2609)&amp;DAY((H2609))&amp;LEFT(U2609,2)&amp;LEFT(V2609,2)&amp;LEFT(W2609,2))</f>
        <v>WOR20161130OUPO9È</v>
      </c>
      <c r="AC2609" s="162">
        <f>COUNTIF($AB$4:$AB$297,AB2609)</f>
        <v>0</v>
      </c>
      <c r="AD2609" s="162" t="str">
        <f>VLOOKUP(U2609,NIVEAUXADMIN!A:B,2,FALSE)</f>
        <v>HT01</v>
      </c>
      <c r="AE2609" s="162" t="str">
        <f>VLOOKUP(V2609,NIVEAUXADMIN!E:F,2,FALSE)</f>
        <v>HT01152</v>
      </c>
      <c r="AF2609" s="162" t="str">
        <f>VLOOKUP(W2609,NIVEAUXADMIN!I:J,2,FALSE)</f>
        <v>HT01152-04</v>
      </c>
      <c r="AG2609" s="162">
        <f>IF(SUMPRODUCT(($A$4:$A2609=A2609)*($V$4:$V2609=V2609))&gt;1,0,1)</f>
        <v>0</v>
      </c>
    </row>
    <row r="2610" spans="1:33" ht="15" customHeight="1">
      <c r="A2610" s="162" t="s">
        <v>1090</v>
      </c>
      <c r="B2610" s="162" t="s">
        <v>1090</v>
      </c>
      <c r="C2610" s="162" t="s">
        <v>26</v>
      </c>
      <c r="D2610" s="162"/>
      <c r="E2610" s="162"/>
      <c r="F2610" s="162" t="s">
        <v>16</v>
      </c>
      <c r="G2610" s="162" t="str">
        <f>CHOOSE(MONTH(H2610), "Janvier", "Fevrier", "Mars", "Avril", "Mai", "Juin", "Juillet", "Aout", "Septembre", "Octobre", "Novembre", "Decembre")</f>
        <v>Novembre</v>
      </c>
      <c r="H2610" s="153">
        <v>42704</v>
      </c>
      <c r="I2610" s="84" t="s">
        <v>1050</v>
      </c>
      <c r="J2610" s="162" t="s">
        <v>1029</v>
      </c>
      <c r="K2610" s="162"/>
      <c r="L2610" s="72"/>
      <c r="M2610" s="80" t="str">
        <f>IFERROR(VLOOKUP(K2610,REFERENCES!R:S,2,FALSE),"")</f>
        <v/>
      </c>
      <c r="N2610" s="75">
        <v>400</v>
      </c>
      <c r="O2610" s="75"/>
      <c r="P2610" s="75"/>
      <c r="Q2610" s="75"/>
      <c r="R2610" s="79"/>
      <c r="S2610" s="75">
        <v>400</v>
      </c>
      <c r="T2610" s="162" t="s">
        <v>1040</v>
      </c>
      <c r="U2610" s="162" t="s">
        <v>174</v>
      </c>
      <c r="V2610" s="162" t="s">
        <v>200</v>
      </c>
      <c r="W2610" s="164" t="s">
        <v>1501</v>
      </c>
      <c r="X2610" s="162"/>
      <c r="Y2610" s="162"/>
      <c r="Z2610" s="162"/>
      <c r="AA2610" s="162"/>
      <c r="AB2610" s="162" t="str">
        <f>UPPER(LEFT(A2610,3)&amp;YEAR(H2610)&amp;MONTH(H2610)&amp;DAY((H2610))&amp;LEFT(U2610,2)&amp;LEFT(V2610,2)&amp;LEFT(W2610,2))</f>
        <v>WOR20161130OUAN2È</v>
      </c>
      <c r="AC2610" s="162">
        <f>COUNTIF($AB$4:$AB$297,AB2610)</f>
        <v>0</v>
      </c>
      <c r="AD2610" s="162" t="str">
        <f>VLOOKUP(U2610,NIVEAUXADMIN!A:B,2,FALSE)</f>
        <v>HT01</v>
      </c>
      <c r="AE2610" s="162" t="str">
        <f>VLOOKUP(V2610,NIVEAUXADMIN!E:F,2,FALSE)</f>
        <v>HT01151</v>
      </c>
      <c r="AF2610" s="162" t="str">
        <f>VLOOKUP(W2610,NIVEAUXADMIN!I:J,2,FALSE)</f>
        <v>HT01151-02</v>
      </c>
      <c r="AG2610" s="162">
        <f>IF(SUMPRODUCT(($A$4:$A2610=A2610)*($V$4:$V2610=V2610))&gt;1,0,1)</f>
        <v>0</v>
      </c>
    </row>
    <row r="2611" spans="1:33" ht="15" customHeight="1">
      <c r="A2611" s="162" t="s">
        <v>1090</v>
      </c>
      <c r="B2611" s="162" t="s">
        <v>1090</v>
      </c>
      <c r="C2611" s="162" t="s">
        <v>26</v>
      </c>
      <c r="D2611" s="162"/>
      <c r="E2611" s="162"/>
      <c r="F2611" s="162" t="s">
        <v>16</v>
      </c>
      <c r="G2611" s="162" t="str">
        <f>CHOOSE(MONTH(H2611), "Janvier", "Fevrier", "Mars", "Avril", "Mai", "Juin", "Juillet", "Aout", "Septembre", "Octobre", "Novembre", "Decembre")</f>
        <v>Novembre</v>
      </c>
      <c r="H2611" s="153">
        <v>42704</v>
      </c>
      <c r="I2611" s="84" t="s">
        <v>1050</v>
      </c>
      <c r="J2611" s="162" t="s">
        <v>1029</v>
      </c>
      <c r="K2611" s="162"/>
      <c r="L2611" s="72"/>
      <c r="M2611" s="80" t="str">
        <f>IFERROR(VLOOKUP(K2611,REFERENCES!R:S,2,FALSE),"")</f>
        <v/>
      </c>
      <c r="N2611" s="75">
        <v>400</v>
      </c>
      <c r="O2611" s="75"/>
      <c r="P2611" s="75"/>
      <c r="Q2611" s="75"/>
      <c r="R2611" s="79"/>
      <c r="S2611" s="75">
        <v>400</v>
      </c>
      <c r="T2611" s="162" t="s">
        <v>1040</v>
      </c>
      <c r="U2611" s="162" t="s">
        <v>174</v>
      </c>
      <c r="V2611" s="162" t="s">
        <v>494</v>
      </c>
      <c r="W2611" s="164" t="s">
        <v>1804</v>
      </c>
      <c r="X2611" s="162"/>
      <c r="Y2611" s="162"/>
      <c r="Z2611" s="162"/>
      <c r="AA2611" s="162"/>
      <c r="AB2611" s="162" t="str">
        <f>UPPER(LEFT(A2611,3)&amp;YEAR(H2611)&amp;MONTH(H2611)&amp;DAY((H2611))&amp;LEFT(U2611,2)&amp;LEFT(V2611,2)&amp;LEFT(W2611,2))</f>
        <v>WOR20161130OUPO9È</v>
      </c>
      <c r="AC2611" s="162">
        <f>COUNTIF($AB$4:$AB$297,AB2611)</f>
        <v>0</v>
      </c>
      <c r="AD2611" s="162" t="str">
        <f>VLOOKUP(U2611,NIVEAUXADMIN!A:B,2,FALSE)</f>
        <v>HT01</v>
      </c>
      <c r="AE2611" s="162" t="str">
        <f>VLOOKUP(V2611,NIVEAUXADMIN!E:F,2,FALSE)</f>
        <v>HT01152</v>
      </c>
      <c r="AF2611" s="162" t="str">
        <f>VLOOKUP(W2611,NIVEAUXADMIN!I:J,2,FALSE)</f>
        <v>HT01152-04</v>
      </c>
      <c r="AG2611" s="162">
        <f>IF(SUMPRODUCT(($A$4:$A2611=A2611)*($V$4:$V2611=V2611))&gt;1,0,1)</f>
        <v>0</v>
      </c>
    </row>
    <row r="2612" spans="1:33" ht="15" customHeight="1">
      <c r="A2612" s="162" t="s">
        <v>1090</v>
      </c>
      <c r="B2612" s="162" t="s">
        <v>1090</v>
      </c>
      <c r="C2612" s="162" t="s">
        <v>26</v>
      </c>
      <c r="D2612" s="162"/>
      <c r="E2612" s="162" t="s">
        <v>1200</v>
      </c>
      <c r="F2612" s="162" t="s">
        <v>16</v>
      </c>
      <c r="G2612" s="162" t="str">
        <f>CHOOSE(MONTH(H2612), "Janvier", "Fevrier", "Mars", "Avril", "Mai", "Juin", "Juillet", "Aout", "Septembre", "Octobre", "Novembre", "Decembre")</f>
        <v>Novembre</v>
      </c>
      <c r="H2612" s="153">
        <v>42704</v>
      </c>
      <c r="I2612" s="84" t="s">
        <v>1049</v>
      </c>
      <c r="J2612" s="162" t="s">
        <v>1084</v>
      </c>
      <c r="K2612" s="162" t="s">
        <v>1085</v>
      </c>
      <c r="L2612" s="72"/>
      <c r="M2612" s="80" t="str">
        <f>IFERROR(VLOOKUP(K2612,REFERENCES!R:S,2,FALSE),"")</f>
        <v>Valeur en USD</v>
      </c>
      <c r="N2612" s="75">
        <v>25</v>
      </c>
      <c r="O2612" s="75"/>
      <c r="P2612" s="75"/>
      <c r="Q2612" s="75"/>
      <c r="R2612" s="79"/>
      <c r="S2612" s="75">
        <v>501</v>
      </c>
      <c r="T2612" s="162"/>
      <c r="U2612" s="162" t="s">
        <v>174</v>
      </c>
      <c r="V2612" s="162" t="s">
        <v>200</v>
      </c>
      <c r="W2612" s="164" t="s">
        <v>1370</v>
      </c>
      <c r="X2612" s="162"/>
      <c r="Y2612" s="162"/>
      <c r="Z2612" s="162"/>
      <c r="AA2612" s="162" t="s">
        <v>1234</v>
      </c>
      <c r="AB2612" s="162" t="str">
        <f>UPPER(LEFT(A2612,3)&amp;YEAR(H2612)&amp;MONTH(H2612)&amp;DAY((H2612))&amp;LEFT(U2612,2)&amp;LEFT(V2612,2)&amp;LEFT(W2612,2))</f>
        <v>WOR20161130OUAN1È</v>
      </c>
      <c r="AC2612" s="162">
        <f>COUNTIF($AB$4:$AB$297,AB2612)</f>
        <v>0</v>
      </c>
      <c r="AD2612" s="162" t="str">
        <f>VLOOKUP(U2612,NIVEAUXADMIN!A:B,2,FALSE)</f>
        <v>HT01</v>
      </c>
      <c r="AE2612" s="162" t="str">
        <f>VLOOKUP(V2612,NIVEAUXADMIN!E:F,2,FALSE)</f>
        <v>HT01151</v>
      </c>
      <c r="AF2612" s="162" t="str">
        <f>VLOOKUP(W2612,NIVEAUXADMIN!I:J,2,FALSE)</f>
        <v>HT01151-01</v>
      </c>
      <c r="AG2612" s="162">
        <f>IF(SUMPRODUCT(($A$4:$A2612=A2612)*($V$4:$V2612=V2612))&gt;1,0,1)</f>
        <v>0</v>
      </c>
    </row>
    <row r="2613" spans="1:33" ht="15" customHeight="1">
      <c r="A2613" s="162" t="s">
        <v>1090</v>
      </c>
      <c r="B2613" s="162" t="s">
        <v>1090</v>
      </c>
      <c r="C2613" s="162" t="s">
        <v>26</v>
      </c>
      <c r="D2613" s="162"/>
      <c r="E2613" s="162" t="s">
        <v>1200</v>
      </c>
      <c r="F2613" s="162" t="s">
        <v>16</v>
      </c>
      <c r="G2613" s="162" t="str">
        <f>CHOOSE(MONTH(H2613), "Janvier", "Fevrier", "Mars", "Avril", "Mai", "Juin", "Juillet", "Aout", "Septembre", "Octobre", "Novembre", "Decembre")</f>
        <v>Novembre</v>
      </c>
      <c r="H2613" s="153">
        <v>42704</v>
      </c>
      <c r="I2613" s="84" t="s">
        <v>1049</v>
      </c>
      <c r="J2613" s="162" t="s">
        <v>1084</v>
      </c>
      <c r="K2613" s="162" t="s">
        <v>1085</v>
      </c>
      <c r="L2613" s="72"/>
      <c r="M2613" s="80" t="str">
        <f>IFERROR(VLOOKUP(K2613,REFERENCES!R:S,2,FALSE),"")</f>
        <v>Valeur en USD</v>
      </c>
      <c r="N2613" s="75">
        <v>25</v>
      </c>
      <c r="O2613" s="75"/>
      <c r="P2613" s="75"/>
      <c r="Q2613" s="75"/>
      <c r="R2613" s="79"/>
      <c r="S2613" s="75">
        <v>116</v>
      </c>
      <c r="T2613" s="162"/>
      <c r="U2613" s="162" t="s">
        <v>174</v>
      </c>
      <c r="V2613" s="162" t="s">
        <v>200</v>
      </c>
      <c r="W2613" s="164" t="s">
        <v>1501</v>
      </c>
      <c r="X2613" s="162"/>
      <c r="Y2613" s="162"/>
      <c r="Z2613" s="162"/>
      <c r="AA2613" s="162" t="s">
        <v>1234</v>
      </c>
      <c r="AB2613" s="162" t="str">
        <f>UPPER(LEFT(A2613,3)&amp;YEAR(H2613)&amp;MONTH(H2613)&amp;DAY((H2613))&amp;LEFT(U2613,2)&amp;LEFT(V2613,2)&amp;LEFT(W2613,2))</f>
        <v>WOR20161130OUAN2È</v>
      </c>
      <c r="AC2613" s="162">
        <f>COUNTIF($AB$4:$AB$297,AB2613)</f>
        <v>0</v>
      </c>
      <c r="AD2613" s="162" t="str">
        <f>VLOOKUP(U2613,NIVEAUXADMIN!A:B,2,FALSE)</f>
        <v>HT01</v>
      </c>
      <c r="AE2613" s="162" t="str">
        <f>VLOOKUP(V2613,NIVEAUXADMIN!E:F,2,FALSE)</f>
        <v>HT01151</v>
      </c>
      <c r="AF2613" s="162" t="str">
        <f>VLOOKUP(W2613,NIVEAUXADMIN!I:J,2,FALSE)</f>
        <v>HT01151-02</v>
      </c>
      <c r="AG2613" s="162">
        <f>IF(SUMPRODUCT(($A$4:$A2613=A2613)*($V$4:$V2613=V2613))&gt;1,0,1)</f>
        <v>0</v>
      </c>
    </row>
    <row r="2614" spans="1:33" ht="15" customHeight="1">
      <c r="A2614" s="162" t="s">
        <v>1090</v>
      </c>
      <c r="B2614" s="162" t="s">
        <v>1090</v>
      </c>
      <c r="C2614" s="162" t="s">
        <v>26</v>
      </c>
      <c r="D2614" s="162"/>
      <c r="E2614" s="162" t="s">
        <v>1200</v>
      </c>
      <c r="F2614" s="162" t="s">
        <v>16</v>
      </c>
      <c r="G2614" s="162" t="str">
        <f>CHOOSE(MONTH(H2614), "Janvier", "Fevrier", "Mars", "Avril", "Mai", "Juin", "Juillet", "Aout", "Septembre", "Octobre", "Novembre", "Decembre")</f>
        <v>Novembre</v>
      </c>
      <c r="H2614" s="153">
        <v>42704</v>
      </c>
      <c r="I2614" s="84" t="s">
        <v>1049</v>
      </c>
      <c r="J2614" s="162" t="s">
        <v>1084</v>
      </c>
      <c r="K2614" s="162" t="s">
        <v>1085</v>
      </c>
      <c r="L2614" s="72"/>
      <c r="M2614" s="80" t="str">
        <f>IFERROR(VLOOKUP(K2614,REFERENCES!R:S,2,FALSE),"")</f>
        <v>Valeur en USD</v>
      </c>
      <c r="N2614" s="75">
        <v>25</v>
      </c>
      <c r="O2614" s="75"/>
      <c r="P2614" s="75"/>
      <c r="Q2614" s="75"/>
      <c r="R2614" s="79"/>
      <c r="S2614" s="75">
        <v>165</v>
      </c>
      <c r="T2614" s="162"/>
      <c r="U2614" s="162" t="s">
        <v>174</v>
      </c>
      <c r="V2614" s="162" t="s">
        <v>200</v>
      </c>
      <c r="W2614" s="164" t="s">
        <v>1566</v>
      </c>
      <c r="X2614" s="162"/>
      <c r="Y2614" s="162"/>
      <c r="Z2614" s="162"/>
      <c r="AA2614" s="162" t="s">
        <v>1234</v>
      </c>
      <c r="AB2614" s="162" t="str">
        <f>UPPER(LEFT(A2614,3)&amp;YEAR(H2614)&amp;MONTH(H2614)&amp;DAY((H2614))&amp;LEFT(U2614,2)&amp;LEFT(V2614,2)&amp;LEFT(W2614,2))</f>
        <v>WOR20161130OUAN3È</v>
      </c>
      <c r="AC2614" s="162">
        <f>COUNTIF($AB$4:$AB$297,AB2614)</f>
        <v>0</v>
      </c>
      <c r="AD2614" s="162" t="str">
        <f>VLOOKUP(U2614,NIVEAUXADMIN!A:B,2,FALSE)</f>
        <v>HT01</v>
      </c>
      <c r="AE2614" s="162" t="str">
        <f>VLOOKUP(V2614,NIVEAUXADMIN!E:F,2,FALSE)</f>
        <v>HT01151</v>
      </c>
      <c r="AF2614" s="162" t="str">
        <f>VLOOKUP(W2614,NIVEAUXADMIN!I:J,2,FALSE)</f>
        <v>HT01151-03</v>
      </c>
      <c r="AG2614" s="162">
        <f>IF(SUMPRODUCT(($A$4:$A2614=A2614)*($V$4:$V2614=V2614))&gt;1,0,1)</f>
        <v>0</v>
      </c>
    </row>
    <row r="2615" spans="1:33" ht="15" customHeight="1">
      <c r="A2615" s="162" t="s">
        <v>1090</v>
      </c>
      <c r="B2615" s="162" t="s">
        <v>1090</v>
      </c>
      <c r="C2615" s="162" t="s">
        <v>26</v>
      </c>
      <c r="D2615" s="162"/>
      <c r="E2615" s="162" t="s">
        <v>1200</v>
      </c>
      <c r="F2615" s="162" t="s">
        <v>16</v>
      </c>
      <c r="G2615" s="162" t="str">
        <f>CHOOSE(MONTH(H2615), "Janvier", "Fevrier", "Mars", "Avril", "Mai", "Juin", "Juillet", "Aout", "Septembre", "Octobre", "Novembre", "Decembre")</f>
        <v>Novembre</v>
      </c>
      <c r="H2615" s="153">
        <v>42704</v>
      </c>
      <c r="I2615" s="84" t="s">
        <v>1049</v>
      </c>
      <c r="J2615" s="162" t="s">
        <v>1084</v>
      </c>
      <c r="K2615" s="162" t="s">
        <v>1085</v>
      </c>
      <c r="L2615" s="72"/>
      <c r="M2615" s="80" t="str">
        <f>IFERROR(VLOOKUP(K2615,REFERENCES!R:S,2,FALSE),"")</f>
        <v>Valeur en USD</v>
      </c>
      <c r="N2615" s="75">
        <v>25</v>
      </c>
      <c r="O2615" s="75"/>
      <c r="P2615" s="75"/>
      <c r="Q2615" s="75"/>
      <c r="R2615" s="79"/>
      <c r="S2615" s="75">
        <v>109</v>
      </c>
      <c r="T2615" s="162"/>
      <c r="U2615" s="162" t="s">
        <v>174</v>
      </c>
      <c r="V2615" s="162" t="s">
        <v>200</v>
      </c>
      <c r="W2615" s="164" t="s">
        <v>1643</v>
      </c>
      <c r="X2615" s="162"/>
      <c r="Y2615" s="162"/>
      <c r="Z2615" s="162"/>
      <c r="AA2615" s="162" t="s">
        <v>1234</v>
      </c>
      <c r="AB2615" s="162" t="str">
        <f>UPPER(LEFT(A2615,3)&amp;YEAR(H2615)&amp;MONTH(H2615)&amp;DAY((H2615))&amp;LEFT(U2615,2)&amp;LEFT(V2615,2)&amp;LEFT(W2615,2))</f>
        <v>WOR20161130OUAN4È</v>
      </c>
      <c r="AC2615" s="162">
        <f>COUNTIF($AB$4:$AB$297,AB2615)</f>
        <v>0</v>
      </c>
      <c r="AD2615" s="162" t="str">
        <f>VLOOKUP(U2615,NIVEAUXADMIN!A:B,2,FALSE)</f>
        <v>HT01</v>
      </c>
      <c r="AE2615" s="162" t="str">
        <f>VLOOKUP(V2615,NIVEAUXADMIN!E:F,2,FALSE)</f>
        <v>HT01151</v>
      </c>
      <c r="AF2615" s="162" t="str">
        <f>VLOOKUP(W2615,NIVEAUXADMIN!I:J,2,FALSE)</f>
        <v>HT01151-04</v>
      </c>
      <c r="AG2615" s="162">
        <f>IF(SUMPRODUCT(($A$4:$A2615=A2615)*($V$4:$V2615=V2615))&gt;1,0,1)</f>
        <v>0</v>
      </c>
    </row>
    <row r="2616" spans="1:33" ht="15" customHeight="1">
      <c r="A2616" s="162" t="s">
        <v>1090</v>
      </c>
      <c r="B2616" s="162" t="s">
        <v>1090</v>
      </c>
      <c r="C2616" s="162" t="s">
        <v>26</v>
      </c>
      <c r="D2616" s="162"/>
      <c r="E2616" s="162" t="s">
        <v>1200</v>
      </c>
      <c r="F2616" s="162" t="s">
        <v>16</v>
      </c>
      <c r="G2616" s="162" t="str">
        <f>CHOOSE(MONTH(H2616), "Janvier", "Fevrier", "Mars", "Avril", "Mai", "Juin", "Juillet", "Aout", "Septembre", "Octobre", "Novembre", "Decembre")</f>
        <v>Novembre</v>
      </c>
      <c r="H2616" s="153">
        <v>42704</v>
      </c>
      <c r="I2616" s="84" t="s">
        <v>1049</v>
      </c>
      <c r="J2616" s="162" t="s">
        <v>1084</v>
      </c>
      <c r="K2616" s="162" t="s">
        <v>1085</v>
      </c>
      <c r="L2616" s="72"/>
      <c r="M2616" s="80" t="str">
        <f>IFERROR(VLOOKUP(K2616,REFERENCES!R:S,2,FALSE),"")</f>
        <v>Valeur en USD</v>
      </c>
      <c r="N2616" s="75">
        <v>25</v>
      </c>
      <c r="O2616" s="75"/>
      <c r="P2616" s="75"/>
      <c r="Q2616" s="75"/>
      <c r="R2616" s="79"/>
      <c r="S2616" s="75">
        <v>44</v>
      </c>
      <c r="T2616" s="162"/>
      <c r="U2616" s="162" t="s">
        <v>174</v>
      </c>
      <c r="V2616" s="162" t="s">
        <v>200</v>
      </c>
      <c r="W2616" s="164" t="s">
        <v>1256</v>
      </c>
      <c r="X2616" s="162"/>
      <c r="Y2616" s="162"/>
      <c r="Z2616" s="162"/>
      <c r="AA2616" s="162" t="s">
        <v>1234</v>
      </c>
      <c r="AB2616" s="162" t="str">
        <f>UPPER(LEFT(A2616,3)&amp;YEAR(H2616)&amp;MONTH(H2616)&amp;DAY((H2616))&amp;LEFT(U2616,2)&amp;LEFT(V2616,2)&amp;LEFT(W2616,2))</f>
        <v>WOR20161130OUAN10</v>
      </c>
      <c r="AC2616" s="162">
        <f>COUNTIF($AB$4:$AB$297,AB2616)</f>
        <v>0</v>
      </c>
      <c r="AD2616" s="162" t="str">
        <f>VLOOKUP(U2616,NIVEAUXADMIN!A:B,2,FALSE)</f>
        <v>HT01</v>
      </c>
      <c r="AE2616" s="162" t="str">
        <f>VLOOKUP(V2616,NIVEAUXADMIN!E:F,2,FALSE)</f>
        <v>HT01151</v>
      </c>
      <c r="AF2616" s="162" t="str">
        <f>VLOOKUP(W2616,NIVEAUXADMIN!I:J,2,FALSE)</f>
        <v>HT01151-05</v>
      </c>
      <c r="AG2616" s="162">
        <f>IF(SUMPRODUCT(($A$4:$A2616=A2616)*($V$4:$V2616=V2616))&gt;1,0,1)</f>
        <v>0</v>
      </c>
    </row>
    <row r="2617" spans="1:33" ht="15" customHeight="1">
      <c r="A2617" s="162" t="s">
        <v>1090</v>
      </c>
      <c r="B2617" s="162" t="s">
        <v>1090</v>
      </c>
      <c r="C2617" s="162" t="s">
        <v>26</v>
      </c>
      <c r="D2617" s="162"/>
      <c r="E2617" s="162" t="s">
        <v>1200</v>
      </c>
      <c r="F2617" s="162" t="s">
        <v>16</v>
      </c>
      <c r="G2617" s="162" t="str">
        <f>CHOOSE(MONTH(H2617), "Janvier", "Fevrier", "Mars", "Avril", "Mai", "Juin", "Juillet", "Aout", "Septembre", "Octobre", "Novembre", "Decembre")</f>
        <v>Novembre</v>
      </c>
      <c r="H2617" s="153">
        <v>42704</v>
      </c>
      <c r="I2617" s="84" t="s">
        <v>1049</v>
      </c>
      <c r="J2617" s="162" t="s">
        <v>1084</v>
      </c>
      <c r="K2617" s="162" t="s">
        <v>1085</v>
      </c>
      <c r="L2617" s="72"/>
      <c r="M2617" s="80" t="str">
        <f>IFERROR(VLOOKUP(K2617,REFERENCES!R:S,2,FALSE),"")</f>
        <v>Valeur en USD</v>
      </c>
      <c r="N2617" s="75">
        <v>25</v>
      </c>
      <c r="O2617" s="75"/>
      <c r="P2617" s="75"/>
      <c r="Q2617" s="75"/>
      <c r="R2617" s="79"/>
      <c r="S2617" s="75">
        <v>74</v>
      </c>
      <c r="T2617" s="162"/>
      <c r="U2617" s="162" t="s">
        <v>174</v>
      </c>
      <c r="V2617" s="162" t="s">
        <v>200</v>
      </c>
      <c r="W2617" s="164" t="s">
        <v>1263</v>
      </c>
      <c r="X2617" s="162"/>
      <c r="Y2617" s="162"/>
      <c r="Z2617" s="162"/>
      <c r="AA2617" s="162" t="s">
        <v>1234</v>
      </c>
      <c r="AB2617" s="162" t="str">
        <f>UPPER(LEFT(A2617,3)&amp;YEAR(H2617)&amp;MONTH(H2617)&amp;DAY((H2617))&amp;LEFT(U2617,2)&amp;LEFT(V2617,2)&amp;LEFT(W2617,2))</f>
        <v>WOR20161130OUAN11</v>
      </c>
      <c r="AC2617" s="162">
        <f>COUNTIF($AB$4:$AB$297,AB2617)</f>
        <v>0</v>
      </c>
      <c r="AD2617" s="162" t="str">
        <f>VLOOKUP(U2617,NIVEAUXADMIN!A:B,2,FALSE)</f>
        <v>HT01</v>
      </c>
      <c r="AE2617" s="162" t="str">
        <f>VLOOKUP(V2617,NIVEAUXADMIN!E:F,2,FALSE)</f>
        <v>HT01151</v>
      </c>
      <c r="AF2617" s="162" t="str">
        <f>VLOOKUP(W2617,NIVEAUXADMIN!I:J,2,FALSE)</f>
        <v>HT01151-06</v>
      </c>
      <c r="AG2617" s="162">
        <f>IF(SUMPRODUCT(($A$4:$A2617=A2617)*($V$4:$V2617=V2617))&gt;1,0,1)</f>
        <v>0</v>
      </c>
    </row>
    <row r="2618" spans="1:33" ht="15" customHeight="1">
      <c r="A2618" s="162" t="s">
        <v>1090</v>
      </c>
      <c r="B2618" s="162" t="s">
        <v>1090</v>
      </c>
      <c r="C2618" s="162" t="s">
        <v>26</v>
      </c>
      <c r="D2618" s="162"/>
      <c r="E2618" s="162" t="s">
        <v>1200</v>
      </c>
      <c r="F2618" s="162" t="s">
        <v>16</v>
      </c>
      <c r="G2618" s="162" t="str">
        <f>CHOOSE(MONTH(H2618), "Janvier", "Fevrier", "Mars", "Avril", "Mai", "Juin", "Juillet", "Aout", "Septembre", "Octobre", "Novembre", "Decembre")</f>
        <v>Novembre</v>
      </c>
      <c r="H2618" s="153">
        <v>42704</v>
      </c>
      <c r="I2618" s="84" t="s">
        <v>1049</v>
      </c>
      <c r="J2618" s="162" t="s">
        <v>1084</v>
      </c>
      <c r="K2618" s="162" t="s">
        <v>1085</v>
      </c>
      <c r="L2618" s="72"/>
      <c r="M2618" s="80" t="str">
        <f>IFERROR(VLOOKUP(K2618,REFERENCES!R:S,2,FALSE),"")</f>
        <v>Valeur en USD</v>
      </c>
      <c r="N2618" s="75">
        <v>25</v>
      </c>
      <c r="O2618" s="75"/>
      <c r="P2618" s="75"/>
      <c r="Q2618" s="75"/>
      <c r="R2618" s="79"/>
      <c r="S2618" s="75">
        <v>82</v>
      </c>
      <c r="T2618" s="162"/>
      <c r="U2618" s="162" t="s">
        <v>174</v>
      </c>
      <c r="V2618" s="162" t="s">
        <v>494</v>
      </c>
      <c r="W2618" s="164" t="s">
        <v>1730</v>
      </c>
      <c r="X2618" s="162"/>
      <c r="Y2618" s="162"/>
      <c r="Z2618" s="162"/>
      <c r="AA2618" s="162" t="s">
        <v>1234</v>
      </c>
      <c r="AB2618" s="162" t="str">
        <f>UPPER(LEFT(A2618,3)&amp;YEAR(H2618)&amp;MONTH(H2618)&amp;DAY((H2618))&amp;LEFT(U2618,2)&amp;LEFT(V2618,2)&amp;LEFT(W2618,2))</f>
        <v>WOR20161130OUPO6È</v>
      </c>
      <c r="AC2618" s="162">
        <f>COUNTIF($AB$4:$AB$297,AB2618)</f>
        <v>0</v>
      </c>
      <c r="AD2618" s="162" t="str">
        <f>VLOOKUP(U2618,NIVEAUXADMIN!A:B,2,FALSE)</f>
        <v>HT01</v>
      </c>
      <c r="AE2618" s="162" t="str">
        <f>VLOOKUP(V2618,NIVEAUXADMIN!E:F,2,FALSE)</f>
        <v>HT01152</v>
      </c>
      <c r="AF2618" s="162" t="str">
        <f>VLOOKUP(W2618,NIVEAUXADMIN!I:J,2,FALSE)</f>
        <v>HT01152-01</v>
      </c>
      <c r="AG2618" s="162">
        <f>IF(SUMPRODUCT(($A$4:$A2618=A2618)*($V$4:$V2618=V2618))&gt;1,0,1)</f>
        <v>0</v>
      </c>
    </row>
    <row r="2619" spans="1:33" ht="15" customHeight="1">
      <c r="A2619" s="162" t="s">
        <v>1090</v>
      </c>
      <c r="B2619" s="162" t="s">
        <v>1090</v>
      </c>
      <c r="C2619" s="162" t="s">
        <v>26</v>
      </c>
      <c r="D2619" s="162"/>
      <c r="E2619" s="162" t="s">
        <v>1200</v>
      </c>
      <c r="F2619" s="162" t="s">
        <v>16</v>
      </c>
      <c r="G2619" s="162" t="str">
        <f>CHOOSE(MONTH(H2619), "Janvier", "Fevrier", "Mars", "Avril", "Mai", "Juin", "Juillet", "Aout", "Septembre", "Octobre", "Novembre", "Decembre")</f>
        <v>Novembre</v>
      </c>
      <c r="H2619" s="153">
        <v>42704</v>
      </c>
      <c r="I2619" s="84" t="s">
        <v>1049</v>
      </c>
      <c r="J2619" s="162" t="s">
        <v>1084</v>
      </c>
      <c r="K2619" s="162" t="s">
        <v>1085</v>
      </c>
      <c r="L2619" s="72"/>
      <c r="M2619" s="80" t="str">
        <f>IFERROR(VLOOKUP(K2619,REFERENCES!R:S,2,FALSE),"")</f>
        <v>Valeur en USD</v>
      </c>
      <c r="N2619" s="75">
        <v>25</v>
      </c>
      <c r="O2619" s="75"/>
      <c r="P2619" s="75"/>
      <c r="Q2619" s="75"/>
      <c r="R2619" s="79"/>
      <c r="S2619" s="75">
        <v>112</v>
      </c>
      <c r="T2619" s="162"/>
      <c r="U2619" s="162" t="s">
        <v>174</v>
      </c>
      <c r="V2619" s="162" t="s">
        <v>494</v>
      </c>
      <c r="W2619" s="164" t="s">
        <v>1765</v>
      </c>
      <c r="X2619" s="162"/>
      <c r="Y2619" s="162"/>
      <c r="Z2619" s="162"/>
      <c r="AA2619" s="162" t="s">
        <v>1234</v>
      </c>
      <c r="AB2619" s="162" t="str">
        <f>UPPER(LEFT(A2619,3)&amp;YEAR(H2619)&amp;MONTH(H2619)&amp;DAY((H2619))&amp;LEFT(U2619,2)&amp;LEFT(V2619,2)&amp;LEFT(W2619,2))</f>
        <v>WOR20161130OUPO7È</v>
      </c>
      <c r="AC2619" s="162">
        <f>COUNTIF($AB$4:$AB$297,AB2619)</f>
        <v>0</v>
      </c>
      <c r="AD2619" s="162" t="str">
        <f>VLOOKUP(U2619,NIVEAUXADMIN!A:B,2,FALSE)</f>
        <v>HT01</v>
      </c>
      <c r="AE2619" s="162" t="str">
        <f>VLOOKUP(V2619,NIVEAUXADMIN!E:F,2,FALSE)</f>
        <v>HT01152</v>
      </c>
      <c r="AF2619" s="162" t="str">
        <f>VLOOKUP(W2619,NIVEAUXADMIN!I:J,2,FALSE)</f>
        <v>HT01152-02</v>
      </c>
      <c r="AG2619" s="162">
        <f>IF(SUMPRODUCT(($A$4:$A2619=A2619)*($V$4:$V2619=V2619))&gt;1,0,1)</f>
        <v>0</v>
      </c>
    </row>
    <row r="2620" spans="1:33" ht="15" customHeight="1">
      <c r="A2620" s="162" t="s">
        <v>1090</v>
      </c>
      <c r="B2620" s="162" t="s">
        <v>1090</v>
      </c>
      <c r="C2620" s="162" t="s">
        <v>26</v>
      </c>
      <c r="D2620" s="162"/>
      <c r="E2620" s="162" t="s">
        <v>1200</v>
      </c>
      <c r="F2620" s="162" t="s">
        <v>16</v>
      </c>
      <c r="G2620" s="162" t="str">
        <f>CHOOSE(MONTH(H2620), "Janvier", "Fevrier", "Mars", "Avril", "Mai", "Juin", "Juillet", "Aout", "Septembre", "Octobre", "Novembre", "Decembre")</f>
        <v>Novembre</v>
      </c>
      <c r="H2620" s="153">
        <v>42704</v>
      </c>
      <c r="I2620" s="84" t="s">
        <v>1049</v>
      </c>
      <c r="J2620" s="162" t="s">
        <v>1084</v>
      </c>
      <c r="K2620" s="162" t="s">
        <v>1085</v>
      </c>
      <c r="L2620" s="72"/>
      <c r="M2620" s="80" t="str">
        <f>IFERROR(VLOOKUP(K2620,REFERENCES!R:S,2,FALSE),"")</f>
        <v>Valeur en USD</v>
      </c>
      <c r="N2620" s="75">
        <v>25</v>
      </c>
      <c r="O2620" s="75"/>
      <c r="P2620" s="75"/>
      <c r="Q2620" s="75"/>
      <c r="R2620" s="79"/>
      <c r="S2620" s="75">
        <v>181</v>
      </c>
      <c r="T2620" s="162"/>
      <c r="U2620" s="162" t="s">
        <v>174</v>
      </c>
      <c r="V2620" s="162" t="s">
        <v>494</v>
      </c>
      <c r="W2620" s="164" t="s">
        <v>1794</v>
      </c>
      <c r="X2620" s="162"/>
      <c r="Y2620" s="162"/>
      <c r="Z2620" s="162"/>
      <c r="AA2620" s="162" t="s">
        <v>1234</v>
      </c>
      <c r="AB2620" s="162" t="str">
        <f>UPPER(LEFT(A2620,3)&amp;YEAR(H2620)&amp;MONTH(H2620)&amp;DAY((H2620))&amp;LEFT(U2620,2)&amp;LEFT(V2620,2)&amp;LEFT(W2620,2))</f>
        <v>WOR20161130OUPO8È</v>
      </c>
      <c r="AC2620" s="162">
        <f>COUNTIF($AB$4:$AB$297,AB2620)</f>
        <v>0</v>
      </c>
      <c r="AD2620" s="162" t="str">
        <f>VLOOKUP(U2620,NIVEAUXADMIN!A:B,2,FALSE)</f>
        <v>HT01</v>
      </c>
      <c r="AE2620" s="162" t="str">
        <f>VLOOKUP(V2620,NIVEAUXADMIN!E:F,2,FALSE)</f>
        <v>HT01152</v>
      </c>
      <c r="AF2620" s="162" t="str">
        <f>VLOOKUP(W2620,NIVEAUXADMIN!I:J,2,FALSE)</f>
        <v>HT01152-03</v>
      </c>
      <c r="AG2620" s="162">
        <f>IF(SUMPRODUCT(($A$4:$A2620=A2620)*($V$4:$V2620=V2620))&gt;1,0,1)</f>
        <v>0</v>
      </c>
    </row>
    <row r="2621" spans="1:33" ht="15" customHeight="1">
      <c r="A2621" s="162" t="s">
        <v>1090</v>
      </c>
      <c r="B2621" s="162" t="s">
        <v>1090</v>
      </c>
      <c r="C2621" s="162" t="s">
        <v>26</v>
      </c>
      <c r="D2621" s="162"/>
      <c r="E2621" s="162" t="s">
        <v>1200</v>
      </c>
      <c r="F2621" s="162" t="s">
        <v>16</v>
      </c>
      <c r="G2621" s="162" t="str">
        <f>CHOOSE(MONTH(H2621), "Janvier", "Fevrier", "Mars", "Avril", "Mai", "Juin", "Juillet", "Aout", "Septembre", "Octobre", "Novembre", "Decembre")</f>
        <v>Novembre</v>
      </c>
      <c r="H2621" s="153">
        <v>42704</v>
      </c>
      <c r="I2621" s="84" t="s">
        <v>1049</v>
      </c>
      <c r="J2621" s="162" t="s">
        <v>1084</v>
      </c>
      <c r="K2621" s="162" t="s">
        <v>1085</v>
      </c>
      <c r="L2621" s="72"/>
      <c r="M2621" s="80" t="str">
        <f>IFERROR(VLOOKUP(K2621,REFERENCES!R:S,2,FALSE),"")</f>
        <v>Valeur en USD</v>
      </c>
      <c r="N2621" s="75">
        <v>25</v>
      </c>
      <c r="O2621" s="75"/>
      <c r="P2621" s="75"/>
      <c r="Q2621" s="75"/>
      <c r="R2621" s="79"/>
      <c r="S2621" s="75">
        <v>198</v>
      </c>
      <c r="T2621" s="162"/>
      <c r="U2621" s="162" t="s">
        <v>174</v>
      </c>
      <c r="V2621" s="162" t="s">
        <v>494</v>
      </c>
      <c r="W2621" s="164" t="s">
        <v>1804</v>
      </c>
      <c r="X2621" s="162"/>
      <c r="Y2621" s="162"/>
      <c r="Z2621" s="162"/>
      <c r="AA2621" s="162" t="s">
        <v>1234</v>
      </c>
      <c r="AB2621" s="162" t="str">
        <f>UPPER(LEFT(A2621,3)&amp;YEAR(H2621)&amp;MONTH(H2621)&amp;DAY((H2621))&amp;LEFT(U2621,2)&amp;LEFT(V2621,2)&amp;LEFT(W2621,2))</f>
        <v>WOR20161130OUPO9È</v>
      </c>
      <c r="AC2621" s="162">
        <f>COUNTIF($AB$4:$AB$297,AB2621)</f>
        <v>0</v>
      </c>
      <c r="AD2621" s="162" t="str">
        <f>VLOOKUP(U2621,NIVEAUXADMIN!A:B,2,FALSE)</f>
        <v>HT01</v>
      </c>
      <c r="AE2621" s="162" t="str">
        <f>VLOOKUP(V2621,NIVEAUXADMIN!E:F,2,FALSE)</f>
        <v>HT01152</v>
      </c>
      <c r="AF2621" s="162" t="str">
        <f>VLOOKUP(W2621,NIVEAUXADMIN!I:J,2,FALSE)</f>
        <v>HT01152-04</v>
      </c>
      <c r="AG2621" s="162">
        <f>IF(SUMPRODUCT(($A$4:$A2621=A2621)*($V$4:$V2621=V2621))&gt;1,0,1)</f>
        <v>0</v>
      </c>
    </row>
    <row r="2622" spans="1:33" ht="15" customHeight="1">
      <c r="A2622" s="162" t="s">
        <v>1090</v>
      </c>
      <c r="B2622" s="162" t="s">
        <v>1090</v>
      </c>
      <c r="C2622" s="162" t="s">
        <v>26</v>
      </c>
      <c r="D2622" s="162"/>
      <c r="E2622" s="162" t="s">
        <v>1200</v>
      </c>
      <c r="F2622" s="162" t="s">
        <v>16</v>
      </c>
      <c r="G2622" s="162" t="str">
        <f>CHOOSE(MONTH(H2622), "Janvier", "Fevrier", "Mars", "Avril", "Mai", "Juin", "Juillet", "Aout", "Septembre", "Octobre", "Novembre", "Decembre")</f>
        <v>Novembre</v>
      </c>
      <c r="H2622" s="153">
        <v>42704</v>
      </c>
      <c r="I2622" s="84" t="s">
        <v>1049</v>
      </c>
      <c r="J2622" s="162" t="s">
        <v>1084</v>
      </c>
      <c r="K2622" s="162" t="s">
        <v>1085</v>
      </c>
      <c r="L2622" s="72"/>
      <c r="M2622" s="80" t="str">
        <f>IFERROR(VLOOKUP(K2622,REFERENCES!R:S,2,FALSE),"")</f>
        <v>Valeur en USD</v>
      </c>
      <c r="N2622" s="75">
        <v>25</v>
      </c>
      <c r="O2622" s="75"/>
      <c r="P2622" s="75"/>
      <c r="Q2622" s="75"/>
      <c r="R2622" s="79"/>
      <c r="S2622" s="75">
        <v>67</v>
      </c>
      <c r="T2622" s="162"/>
      <c r="U2622" s="162" t="s">
        <v>174</v>
      </c>
      <c r="V2622" s="162" t="s">
        <v>494</v>
      </c>
      <c r="W2622" s="164" t="s">
        <v>1696</v>
      </c>
      <c r="X2622" s="162"/>
      <c r="Y2622" s="162"/>
      <c r="Z2622" s="162"/>
      <c r="AA2622" s="162" t="s">
        <v>1234</v>
      </c>
      <c r="AB2622" s="162" t="str">
        <f>UPPER(LEFT(A2622,3)&amp;YEAR(H2622)&amp;MONTH(H2622)&amp;DAY((H2622))&amp;LEFT(U2622,2)&amp;LEFT(V2622,2)&amp;LEFT(W2622,2))</f>
        <v>WOR20161130OUPO5È</v>
      </c>
      <c r="AC2622" s="162">
        <f>COUNTIF($AB$4:$AB$297,AB2622)</f>
        <v>0</v>
      </c>
      <c r="AD2622" s="162" t="str">
        <f>VLOOKUP(U2622,NIVEAUXADMIN!A:B,2,FALSE)</f>
        <v>HT01</v>
      </c>
      <c r="AE2622" s="162" t="str">
        <f>VLOOKUP(V2622,NIVEAUXADMIN!E:F,2,FALSE)</f>
        <v>HT01152</v>
      </c>
      <c r="AF2622" s="162" t="str">
        <f>VLOOKUP(W2622,NIVEAUXADMIN!I:J,2,FALSE)</f>
        <v>HT01152-05</v>
      </c>
      <c r="AG2622" s="162">
        <f>IF(SUMPRODUCT(($A$4:$A2622=A2622)*($V$4:$V2622=V2622))&gt;1,0,1)</f>
        <v>0</v>
      </c>
    </row>
    <row r="2623" spans="1:33" ht="15" customHeight="1">
      <c r="A2623" s="162" t="s">
        <v>1090</v>
      </c>
      <c r="B2623" s="162" t="s">
        <v>1090</v>
      </c>
      <c r="C2623" s="162" t="s">
        <v>26</v>
      </c>
      <c r="D2623" s="162"/>
      <c r="E2623" s="162"/>
      <c r="F2623" s="162" t="s">
        <v>16</v>
      </c>
      <c r="G2623" s="162" t="str">
        <f>CHOOSE(MONTH(H2623), "Janvier", "Fevrier", "Mars", "Avril", "Mai", "Juin", "Juillet", "Aout", "Septembre", "Octobre", "Novembre", "Decembre")</f>
        <v>Novembre</v>
      </c>
      <c r="H2623" s="153">
        <v>42704</v>
      </c>
      <c r="I2623" s="84" t="s">
        <v>1049</v>
      </c>
      <c r="J2623" s="162" t="s">
        <v>1084</v>
      </c>
      <c r="K2623" s="162" t="s">
        <v>1086</v>
      </c>
      <c r="L2623" s="72"/>
      <c r="M2623" s="80" t="str">
        <f>IFERROR(VLOOKUP(K2623,REFERENCES!R:S,2,FALSE),"")</f>
        <v>Valeur en USD</v>
      </c>
      <c r="N2623" s="75">
        <v>50</v>
      </c>
      <c r="O2623" s="75"/>
      <c r="P2623" s="75"/>
      <c r="Q2623" s="75"/>
      <c r="R2623" s="79"/>
      <c r="S2623" s="75">
        <v>1152</v>
      </c>
      <c r="T2623" s="162"/>
      <c r="U2623" s="162" t="s">
        <v>174</v>
      </c>
      <c r="V2623" s="162" t="s">
        <v>200</v>
      </c>
      <c r="W2623" s="164" t="s">
        <v>1370</v>
      </c>
      <c r="X2623" s="162"/>
      <c r="Y2623" s="162"/>
      <c r="Z2623" s="162"/>
      <c r="AA2623" s="162" t="s">
        <v>1091</v>
      </c>
      <c r="AB2623" s="162" t="str">
        <f>UPPER(LEFT(A2623,3)&amp;YEAR(H2623)&amp;MONTH(H2623)&amp;DAY((H2623))&amp;LEFT(U2623,2)&amp;LEFT(V2623,2)&amp;LEFT(W2623,2))</f>
        <v>WOR20161130OUAN1È</v>
      </c>
      <c r="AC2623" s="162">
        <f>COUNTIF($AB$4:$AB$297,AB2623)</f>
        <v>0</v>
      </c>
      <c r="AD2623" s="162" t="str">
        <f>VLOOKUP(U2623,NIVEAUXADMIN!A:B,2,FALSE)</f>
        <v>HT01</v>
      </c>
      <c r="AE2623" s="162" t="str">
        <f>VLOOKUP(V2623,NIVEAUXADMIN!E:F,2,FALSE)</f>
        <v>HT01151</v>
      </c>
      <c r="AF2623" s="162" t="str">
        <f>VLOOKUP(W2623,NIVEAUXADMIN!I:J,2,FALSE)</f>
        <v>HT01151-01</v>
      </c>
      <c r="AG2623" s="162">
        <f>IF(SUMPRODUCT(($A$4:$A2623=A2623)*($V$4:$V2623=V2623))&gt;1,0,1)</f>
        <v>0</v>
      </c>
    </row>
    <row r="2624" spans="1:33" ht="15" customHeight="1">
      <c r="A2624" s="162" t="s">
        <v>1090</v>
      </c>
      <c r="B2624" s="162" t="s">
        <v>1090</v>
      </c>
      <c r="C2624" s="162" t="s">
        <v>26</v>
      </c>
      <c r="D2624" s="162"/>
      <c r="E2624" s="162"/>
      <c r="F2624" s="162" t="s">
        <v>16</v>
      </c>
      <c r="G2624" s="162" t="str">
        <f>CHOOSE(MONTH(H2624), "Janvier", "Fevrier", "Mars", "Avril", "Mai", "Juin", "Juillet", "Aout", "Septembre", "Octobre", "Novembre", "Decembre")</f>
        <v>Novembre</v>
      </c>
      <c r="H2624" s="153">
        <v>42704</v>
      </c>
      <c r="I2624" s="84" t="s">
        <v>1049</v>
      </c>
      <c r="J2624" s="162" t="s">
        <v>1084</v>
      </c>
      <c r="K2624" s="162" t="s">
        <v>1086</v>
      </c>
      <c r="L2624" s="72"/>
      <c r="M2624" s="80" t="str">
        <f>IFERROR(VLOOKUP(K2624,REFERENCES!R:S,2,FALSE),"")</f>
        <v>Valeur en USD</v>
      </c>
      <c r="N2624" s="75">
        <v>50</v>
      </c>
      <c r="O2624" s="75"/>
      <c r="P2624" s="75"/>
      <c r="Q2624" s="75"/>
      <c r="R2624" s="79"/>
      <c r="S2624" s="75">
        <v>907</v>
      </c>
      <c r="T2624" s="162"/>
      <c r="U2624" s="162" t="s">
        <v>174</v>
      </c>
      <c r="V2624" s="162" t="s">
        <v>200</v>
      </c>
      <c r="W2624" s="164" t="s">
        <v>1501</v>
      </c>
      <c r="X2624" s="162"/>
      <c r="Y2624" s="162"/>
      <c r="Z2624" s="162"/>
      <c r="AA2624" s="162" t="s">
        <v>1091</v>
      </c>
      <c r="AB2624" s="162" t="str">
        <f>UPPER(LEFT(A2624,3)&amp;YEAR(H2624)&amp;MONTH(H2624)&amp;DAY((H2624))&amp;LEFT(U2624,2)&amp;LEFT(V2624,2)&amp;LEFT(W2624,2))</f>
        <v>WOR20161130OUAN2È</v>
      </c>
      <c r="AC2624" s="162">
        <f>COUNTIF($AB$4:$AB$297,AB2624)</f>
        <v>0</v>
      </c>
      <c r="AD2624" s="162" t="str">
        <f>VLOOKUP(U2624,NIVEAUXADMIN!A:B,2,FALSE)</f>
        <v>HT01</v>
      </c>
      <c r="AE2624" s="162" t="str">
        <f>VLOOKUP(V2624,NIVEAUXADMIN!E:F,2,FALSE)</f>
        <v>HT01151</v>
      </c>
      <c r="AF2624" s="162" t="str">
        <f>VLOOKUP(W2624,NIVEAUXADMIN!I:J,2,FALSE)</f>
        <v>HT01151-02</v>
      </c>
      <c r="AG2624" s="162">
        <f>IF(SUMPRODUCT(($A$4:$A2624=A2624)*($V$4:$V2624=V2624))&gt;1,0,1)</f>
        <v>0</v>
      </c>
    </row>
    <row r="2625" spans="1:33" ht="15" customHeight="1">
      <c r="A2625" s="162" t="s">
        <v>1090</v>
      </c>
      <c r="B2625" s="162" t="s">
        <v>1090</v>
      </c>
      <c r="C2625" s="162" t="s">
        <v>26</v>
      </c>
      <c r="D2625" s="162"/>
      <c r="E2625" s="162"/>
      <c r="F2625" s="162" t="s">
        <v>16</v>
      </c>
      <c r="G2625" s="162" t="str">
        <f>CHOOSE(MONTH(H2625), "Janvier", "Fevrier", "Mars", "Avril", "Mai", "Juin", "Juillet", "Aout", "Septembre", "Octobre", "Novembre", "Decembre")</f>
        <v>Novembre</v>
      </c>
      <c r="H2625" s="153">
        <v>42704</v>
      </c>
      <c r="I2625" s="84" t="s">
        <v>1049</v>
      </c>
      <c r="J2625" s="162" t="s">
        <v>1084</v>
      </c>
      <c r="K2625" s="162" t="s">
        <v>1086</v>
      </c>
      <c r="L2625" s="72"/>
      <c r="M2625" s="80" t="str">
        <f>IFERROR(VLOOKUP(K2625,REFERENCES!R:S,2,FALSE),"")</f>
        <v>Valeur en USD</v>
      </c>
      <c r="N2625" s="75">
        <v>50</v>
      </c>
      <c r="O2625" s="75"/>
      <c r="P2625" s="75"/>
      <c r="Q2625" s="75"/>
      <c r="R2625" s="79"/>
      <c r="S2625" s="75">
        <v>378</v>
      </c>
      <c r="T2625" s="162"/>
      <c r="U2625" s="162" t="s">
        <v>174</v>
      </c>
      <c r="V2625" s="162" t="s">
        <v>200</v>
      </c>
      <c r="W2625" s="164" t="s">
        <v>1566</v>
      </c>
      <c r="X2625" s="162"/>
      <c r="Y2625" s="162"/>
      <c r="Z2625" s="162"/>
      <c r="AA2625" s="162" t="s">
        <v>1091</v>
      </c>
      <c r="AB2625" s="162" t="str">
        <f>UPPER(LEFT(A2625,3)&amp;YEAR(H2625)&amp;MONTH(H2625)&amp;DAY((H2625))&amp;LEFT(U2625,2)&amp;LEFT(V2625,2)&amp;LEFT(W2625,2))</f>
        <v>WOR20161130OUAN3È</v>
      </c>
      <c r="AC2625" s="162">
        <f>COUNTIF($AB$4:$AB$297,AB2625)</f>
        <v>0</v>
      </c>
      <c r="AD2625" s="162" t="str">
        <f>VLOOKUP(U2625,NIVEAUXADMIN!A:B,2,FALSE)</f>
        <v>HT01</v>
      </c>
      <c r="AE2625" s="162" t="str">
        <f>VLOOKUP(V2625,NIVEAUXADMIN!E:F,2,FALSE)</f>
        <v>HT01151</v>
      </c>
      <c r="AF2625" s="162" t="str">
        <f>VLOOKUP(W2625,NIVEAUXADMIN!I:J,2,FALSE)</f>
        <v>HT01151-03</v>
      </c>
      <c r="AG2625" s="162">
        <f>IF(SUMPRODUCT(($A$4:$A2625=A2625)*($V$4:$V2625=V2625))&gt;1,0,1)</f>
        <v>0</v>
      </c>
    </row>
    <row r="2626" spans="1:33" ht="15" customHeight="1">
      <c r="A2626" s="162" t="s">
        <v>1090</v>
      </c>
      <c r="B2626" s="162" t="s">
        <v>1090</v>
      </c>
      <c r="C2626" s="162" t="s">
        <v>26</v>
      </c>
      <c r="D2626" s="162"/>
      <c r="E2626" s="162"/>
      <c r="F2626" s="162" t="s">
        <v>16</v>
      </c>
      <c r="G2626" s="162" t="str">
        <f>CHOOSE(MONTH(H2626), "Janvier", "Fevrier", "Mars", "Avril", "Mai", "Juin", "Juillet", "Aout", "Septembre", "Octobre", "Novembre", "Decembre")</f>
        <v>Novembre</v>
      </c>
      <c r="H2626" s="153">
        <v>42704</v>
      </c>
      <c r="I2626" s="84" t="s">
        <v>1049</v>
      </c>
      <c r="J2626" s="162" t="s">
        <v>1084</v>
      </c>
      <c r="K2626" s="162" t="s">
        <v>1086</v>
      </c>
      <c r="L2626" s="72"/>
      <c r="M2626" s="80" t="str">
        <f>IFERROR(VLOOKUP(K2626,REFERENCES!R:S,2,FALSE),"")</f>
        <v>Valeur en USD</v>
      </c>
      <c r="N2626" s="75">
        <v>50</v>
      </c>
      <c r="O2626" s="75"/>
      <c r="P2626" s="75"/>
      <c r="Q2626" s="75"/>
      <c r="R2626" s="79"/>
      <c r="S2626" s="75">
        <v>400</v>
      </c>
      <c r="T2626" s="162"/>
      <c r="U2626" s="162" t="s">
        <v>174</v>
      </c>
      <c r="V2626" s="162" t="s">
        <v>200</v>
      </c>
      <c r="W2626" s="164" t="s">
        <v>1643</v>
      </c>
      <c r="X2626" s="162"/>
      <c r="Y2626" s="162"/>
      <c r="Z2626" s="162"/>
      <c r="AA2626" s="162" t="s">
        <v>1091</v>
      </c>
      <c r="AB2626" s="162" t="str">
        <f>UPPER(LEFT(A2626,3)&amp;YEAR(H2626)&amp;MONTH(H2626)&amp;DAY((H2626))&amp;LEFT(U2626,2)&amp;LEFT(V2626,2)&amp;LEFT(W2626,2))</f>
        <v>WOR20161130OUAN4È</v>
      </c>
      <c r="AC2626" s="162">
        <f>COUNTIF($AB$4:$AB$297,AB2626)</f>
        <v>0</v>
      </c>
      <c r="AD2626" s="162" t="str">
        <f>VLOOKUP(U2626,NIVEAUXADMIN!A:B,2,FALSE)</f>
        <v>HT01</v>
      </c>
      <c r="AE2626" s="162" t="str">
        <f>VLOOKUP(V2626,NIVEAUXADMIN!E:F,2,FALSE)</f>
        <v>HT01151</v>
      </c>
      <c r="AF2626" s="162" t="str">
        <f>VLOOKUP(W2626,NIVEAUXADMIN!I:J,2,FALSE)</f>
        <v>HT01151-04</v>
      </c>
      <c r="AG2626" s="162">
        <f>IF(SUMPRODUCT(($A$4:$A2626=A2626)*($V$4:$V2626=V2626))&gt;1,0,1)</f>
        <v>0</v>
      </c>
    </row>
    <row r="2627" spans="1:33" ht="15" customHeight="1">
      <c r="A2627" s="162" t="s">
        <v>1090</v>
      </c>
      <c r="B2627" s="162" t="s">
        <v>1090</v>
      </c>
      <c r="C2627" s="162" t="s">
        <v>26</v>
      </c>
      <c r="D2627" s="162"/>
      <c r="E2627" s="162"/>
      <c r="F2627" s="162" t="s">
        <v>16</v>
      </c>
      <c r="G2627" s="162" t="str">
        <f>CHOOSE(MONTH(H2627), "Janvier", "Fevrier", "Mars", "Avril", "Mai", "Juin", "Juillet", "Aout", "Septembre", "Octobre", "Novembre", "Decembre")</f>
        <v>Novembre</v>
      </c>
      <c r="H2627" s="153">
        <v>42704</v>
      </c>
      <c r="I2627" s="84" t="s">
        <v>1049</v>
      </c>
      <c r="J2627" s="162" t="s">
        <v>1084</v>
      </c>
      <c r="K2627" s="162" t="s">
        <v>1086</v>
      </c>
      <c r="L2627" s="72"/>
      <c r="M2627" s="80" t="str">
        <f>IFERROR(VLOOKUP(K2627,REFERENCES!R:S,2,FALSE),"")</f>
        <v>Valeur en USD</v>
      </c>
      <c r="N2627" s="75">
        <v>50</v>
      </c>
      <c r="O2627" s="75"/>
      <c r="P2627" s="75"/>
      <c r="Q2627" s="75"/>
      <c r="R2627" s="79"/>
      <c r="S2627" s="75">
        <v>172</v>
      </c>
      <c r="T2627" s="162"/>
      <c r="U2627" s="162" t="s">
        <v>174</v>
      </c>
      <c r="V2627" s="162" t="s">
        <v>200</v>
      </c>
      <c r="W2627" s="164" t="s">
        <v>1256</v>
      </c>
      <c r="X2627" s="162"/>
      <c r="Y2627" s="162"/>
      <c r="Z2627" s="162"/>
      <c r="AA2627" s="162" t="s">
        <v>1091</v>
      </c>
      <c r="AB2627" s="162" t="str">
        <f>UPPER(LEFT(A2627,3)&amp;YEAR(H2627)&amp;MONTH(H2627)&amp;DAY((H2627))&amp;LEFT(U2627,2)&amp;LEFT(V2627,2)&amp;LEFT(W2627,2))</f>
        <v>WOR20161130OUAN10</v>
      </c>
      <c r="AC2627" s="162">
        <f>COUNTIF($AB$4:$AB$297,AB2627)</f>
        <v>0</v>
      </c>
      <c r="AD2627" s="162" t="str">
        <f>VLOOKUP(U2627,NIVEAUXADMIN!A:B,2,FALSE)</f>
        <v>HT01</v>
      </c>
      <c r="AE2627" s="162" t="str">
        <f>VLOOKUP(V2627,NIVEAUXADMIN!E:F,2,FALSE)</f>
        <v>HT01151</v>
      </c>
      <c r="AF2627" s="162" t="str">
        <f>VLOOKUP(W2627,NIVEAUXADMIN!I:J,2,FALSE)</f>
        <v>HT01151-05</v>
      </c>
      <c r="AG2627" s="162">
        <f>IF(SUMPRODUCT(($A$4:$A2627=A2627)*($V$4:$V2627=V2627))&gt;1,0,1)</f>
        <v>0</v>
      </c>
    </row>
    <row r="2628" spans="1:33" ht="15" customHeight="1">
      <c r="A2628" s="162" t="s">
        <v>1090</v>
      </c>
      <c r="B2628" s="162" t="s">
        <v>1090</v>
      </c>
      <c r="C2628" s="162" t="s">
        <v>26</v>
      </c>
      <c r="D2628" s="162"/>
      <c r="E2628" s="162"/>
      <c r="F2628" s="162" t="s">
        <v>16</v>
      </c>
      <c r="G2628" s="162" t="str">
        <f>CHOOSE(MONTH(H2628), "Janvier", "Fevrier", "Mars", "Avril", "Mai", "Juin", "Juillet", "Aout", "Septembre", "Octobre", "Novembre", "Decembre")</f>
        <v>Novembre</v>
      </c>
      <c r="H2628" s="153">
        <v>42704</v>
      </c>
      <c r="I2628" s="84" t="s">
        <v>1049</v>
      </c>
      <c r="J2628" s="162" t="s">
        <v>1084</v>
      </c>
      <c r="K2628" s="162" t="s">
        <v>1086</v>
      </c>
      <c r="L2628" s="72"/>
      <c r="M2628" s="80" t="str">
        <f>IFERROR(VLOOKUP(K2628,REFERENCES!R:S,2,FALSE),"")</f>
        <v>Valeur en USD</v>
      </c>
      <c r="N2628" s="75">
        <v>50</v>
      </c>
      <c r="O2628" s="75"/>
      <c r="P2628" s="75"/>
      <c r="Q2628" s="75"/>
      <c r="R2628" s="79"/>
      <c r="S2628" s="75">
        <v>111</v>
      </c>
      <c r="T2628" s="162"/>
      <c r="U2628" s="162" t="s">
        <v>174</v>
      </c>
      <c r="V2628" s="162" t="s">
        <v>200</v>
      </c>
      <c r="W2628" s="164" t="s">
        <v>1263</v>
      </c>
      <c r="X2628" s="162"/>
      <c r="Y2628" s="162"/>
      <c r="Z2628" s="162"/>
      <c r="AA2628" s="162" t="s">
        <v>1091</v>
      </c>
      <c r="AB2628" s="162" t="str">
        <f>UPPER(LEFT(A2628,3)&amp;YEAR(H2628)&amp;MONTH(H2628)&amp;DAY((H2628))&amp;LEFT(U2628,2)&amp;LEFT(V2628,2)&amp;LEFT(W2628,2))</f>
        <v>WOR20161130OUAN11</v>
      </c>
      <c r="AC2628" s="162">
        <f>COUNTIF($AB$4:$AB$297,AB2628)</f>
        <v>0</v>
      </c>
      <c r="AD2628" s="162" t="str">
        <f>VLOOKUP(U2628,NIVEAUXADMIN!A:B,2,FALSE)</f>
        <v>HT01</v>
      </c>
      <c r="AE2628" s="162" t="str">
        <f>VLOOKUP(V2628,NIVEAUXADMIN!E:F,2,FALSE)</f>
        <v>HT01151</v>
      </c>
      <c r="AF2628" s="162" t="str">
        <f>VLOOKUP(W2628,NIVEAUXADMIN!I:J,2,FALSE)</f>
        <v>HT01151-06</v>
      </c>
      <c r="AG2628" s="162">
        <f>IF(SUMPRODUCT(($A$4:$A2628=A2628)*($V$4:$V2628=V2628))&gt;1,0,1)</f>
        <v>0</v>
      </c>
    </row>
    <row r="2629" spans="1:33" ht="15" customHeight="1">
      <c r="A2629" s="162" t="s">
        <v>1090</v>
      </c>
      <c r="B2629" s="162" t="s">
        <v>1090</v>
      </c>
      <c r="C2629" s="162" t="s">
        <v>26</v>
      </c>
      <c r="D2629" s="162"/>
      <c r="E2629" s="162"/>
      <c r="F2629" s="162" t="s">
        <v>16</v>
      </c>
      <c r="G2629" s="162" t="str">
        <f>CHOOSE(MONTH(H2629), "Janvier", "Fevrier", "Mars", "Avril", "Mai", "Juin", "Juillet", "Aout", "Septembre", "Octobre", "Novembre", "Decembre")</f>
        <v>Novembre</v>
      </c>
      <c r="H2629" s="153">
        <v>42704</v>
      </c>
      <c r="I2629" s="84" t="s">
        <v>1049</v>
      </c>
      <c r="J2629" s="162" t="s">
        <v>1084</v>
      </c>
      <c r="K2629" s="162" t="s">
        <v>1086</v>
      </c>
      <c r="L2629" s="72"/>
      <c r="M2629" s="80" t="str">
        <f>IFERROR(VLOOKUP(K2629,REFERENCES!R:S,2,FALSE),"")</f>
        <v>Valeur en USD</v>
      </c>
      <c r="N2629" s="75">
        <v>50</v>
      </c>
      <c r="O2629" s="75"/>
      <c r="P2629" s="75"/>
      <c r="Q2629" s="75"/>
      <c r="R2629" s="79"/>
      <c r="S2629" s="75">
        <v>227</v>
      </c>
      <c r="T2629" s="162"/>
      <c r="U2629" s="162" t="s">
        <v>174</v>
      </c>
      <c r="V2629" s="162" t="s">
        <v>494</v>
      </c>
      <c r="W2629" s="164" t="s">
        <v>1730</v>
      </c>
      <c r="X2629" s="162"/>
      <c r="Y2629" s="162"/>
      <c r="Z2629" s="162"/>
      <c r="AA2629" s="162" t="s">
        <v>1091</v>
      </c>
      <c r="AB2629" s="162" t="str">
        <f>UPPER(LEFT(A2629,3)&amp;YEAR(H2629)&amp;MONTH(H2629)&amp;DAY((H2629))&amp;LEFT(U2629,2)&amp;LEFT(V2629,2)&amp;LEFT(W2629,2))</f>
        <v>WOR20161130OUPO6È</v>
      </c>
      <c r="AC2629" s="162">
        <f>COUNTIF($AB$4:$AB$297,AB2629)</f>
        <v>0</v>
      </c>
      <c r="AD2629" s="162" t="str">
        <f>VLOOKUP(U2629,NIVEAUXADMIN!A:B,2,FALSE)</f>
        <v>HT01</v>
      </c>
      <c r="AE2629" s="162" t="str">
        <f>VLOOKUP(V2629,NIVEAUXADMIN!E:F,2,FALSE)</f>
        <v>HT01152</v>
      </c>
      <c r="AF2629" s="162" t="str">
        <f>VLOOKUP(W2629,NIVEAUXADMIN!I:J,2,FALSE)</f>
        <v>HT01152-01</v>
      </c>
      <c r="AG2629" s="162">
        <f>IF(SUMPRODUCT(($A$4:$A2629=A2629)*($V$4:$V2629=V2629))&gt;1,0,1)</f>
        <v>0</v>
      </c>
    </row>
    <row r="2630" spans="1:33" ht="15" customHeight="1">
      <c r="A2630" s="162" t="s">
        <v>1090</v>
      </c>
      <c r="B2630" s="162" t="s">
        <v>1090</v>
      </c>
      <c r="C2630" s="162" t="s">
        <v>26</v>
      </c>
      <c r="D2630" s="162"/>
      <c r="E2630" s="162"/>
      <c r="F2630" s="162" t="s">
        <v>16</v>
      </c>
      <c r="G2630" s="162" t="str">
        <f>CHOOSE(MONTH(H2630), "Janvier", "Fevrier", "Mars", "Avril", "Mai", "Juin", "Juillet", "Aout", "Septembre", "Octobre", "Novembre", "Decembre")</f>
        <v>Novembre</v>
      </c>
      <c r="H2630" s="153">
        <v>42704</v>
      </c>
      <c r="I2630" s="84" t="s">
        <v>1049</v>
      </c>
      <c r="J2630" s="162" t="s">
        <v>1084</v>
      </c>
      <c r="K2630" s="162" t="s">
        <v>1086</v>
      </c>
      <c r="L2630" s="72"/>
      <c r="M2630" s="80" t="str">
        <f>IFERROR(VLOOKUP(K2630,REFERENCES!R:S,2,FALSE),"")</f>
        <v>Valeur en USD</v>
      </c>
      <c r="N2630" s="75">
        <v>50</v>
      </c>
      <c r="O2630" s="75"/>
      <c r="P2630" s="75"/>
      <c r="Q2630" s="75"/>
      <c r="R2630" s="79"/>
      <c r="S2630" s="75">
        <v>405</v>
      </c>
      <c r="T2630" s="162"/>
      <c r="U2630" s="162" t="s">
        <v>174</v>
      </c>
      <c r="V2630" s="162" t="s">
        <v>494</v>
      </c>
      <c r="W2630" s="164" t="s">
        <v>1765</v>
      </c>
      <c r="X2630" s="162"/>
      <c r="Y2630" s="162"/>
      <c r="Z2630" s="162"/>
      <c r="AA2630" s="162" t="s">
        <v>1091</v>
      </c>
      <c r="AB2630" s="162" t="str">
        <f>UPPER(LEFT(A2630,3)&amp;YEAR(H2630)&amp;MONTH(H2630)&amp;DAY((H2630))&amp;LEFT(U2630,2)&amp;LEFT(V2630,2)&amp;LEFT(W2630,2))</f>
        <v>WOR20161130OUPO7È</v>
      </c>
      <c r="AC2630" s="162">
        <f>COUNTIF($AB$4:$AB$297,AB2630)</f>
        <v>0</v>
      </c>
      <c r="AD2630" s="162" t="str">
        <f>VLOOKUP(U2630,NIVEAUXADMIN!A:B,2,FALSE)</f>
        <v>HT01</v>
      </c>
      <c r="AE2630" s="162" t="str">
        <f>VLOOKUP(V2630,NIVEAUXADMIN!E:F,2,FALSE)</f>
        <v>HT01152</v>
      </c>
      <c r="AF2630" s="162" t="str">
        <f>VLOOKUP(W2630,NIVEAUXADMIN!I:J,2,FALSE)</f>
        <v>HT01152-02</v>
      </c>
      <c r="AG2630" s="162">
        <f>IF(SUMPRODUCT(($A$4:$A2630=A2630)*($V$4:$V2630=V2630))&gt;1,0,1)</f>
        <v>0</v>
      </c>
    </row>
    <row r="2631" spans="1:33" ht="15" customHeight="1">
      <c r="A2631" s="162" t="s">
        <v>1090</v>
      </c>
      <c r="B2631" s="162" t="s">
        <v>1090</v>
      </c>
      <c r="C2631" s="162" t="s">
        <v>26</v>
      </c>
      <c r="D2631" s="162"/>
      <c r="E2631" s="162"/>
      <c r="F2631" s="162" t="s">
        <v>16</v>
      </c>
      <c r="G2631" s="162" t="str">
        <f>CHOOSE(MONTH(H2631), "Janvier", "Fevrier", "Mars", "Avril", "Mai", "Juin", "Juillet", "Aout", "Septembre", "Octobre", "Novembre", "Decembre")</f>
        <v>Novembre</v>
      </c>
      <c r="H2631" s="153">
        <v>42704</v>
      </c>
      <c r="I2631" s="84" t="s">
        <v>1049</v>
      </c>
      <c r="J2631" s="162" t="s">
        <v>1084</v>
      </c>
      <c r="K2631" s="162" t="s">
        <v>1086</v>
      </c>
      <c r="L2631" s="72"/>
      <c r="M2631" s="80" t="str">
        <f>IFERROR(VLOOKUP(K2631,REFERENCES!R:S,2,FALSE),"")</f>
        <v>Valeur en USD</v>
      </c>
      <c r="N2631" s="75">
        <v>50</v>
      </c>
      <c r="O2631" s="75"/>
      <c r="P2631" s="75"/>
      <c r="Q2631" s="75"/>
      <c r="R2631" s="79"/>
      <c r="S2631" s="75">
        <v>654</v>
      </c>
      <c r="T2631" s="162"/>
      <c r="U2631" s="162" t="s">
        <v>174</v>
      </c>
      <c r="V2631" s="162" t="s">
        <v>494</v>
      </c>
      <c r="W2631" s="164" t="s">
        <v>1794</v>
      </c>
      <c r="X2631" s="162"/>
      <c r="Y2631" s="162"/>
      <c r="Z2631" s="162"/>
      <c r="AA2631" s="162" t="s">
        <v>1091</v>
      </c>
      <c r="AB2631" s="162" t="str">
        <f>UPPER(LEFT(A2631,3)&amp;YEAR(H2631)&amp;MONTH(H2631)&amp;DAY((H2631))&amp;LEFT(U2631,2)&amp;LEFT(V2631,2)&amp;LEFT(W2631,2))</f>
        <v>WOR20161130OUPO8È</v>
      </c>
      <c r="AC2631" s="162">
        <f>COUNTIF($AB$4:$AB$297,AB2631)</f>
        <v>0</v>
      </c>
      <c r="AD2631" s="162" t="str">
        <f>VLOOKUP(U2631,NIVEAUXADMIN!A:B,2,FALSE)</f>
        <v>HT01</v>
      </c>
      <c r="AE2631" s="162" t="str">
        <f>VLOOKUP(V2631,NIVEAUXADMIN!E:F,2,FALSE)</f>
        <v>HT01152</v>
      </c>
      <c r="AF2631" s="162" t="str">
        <f>VLOOKUP(W2631,NIVEAUXADMIN!I:J,2,FALSE)</f>
        <v>HT01152-03</v>
      </c>
      <c r="AG2631" s="162">
        <f>IF(SUMPRODUCT(($A$4:$A2631=A2631)*($V$4:$V2631=V2631))&gt;1,0,1)</f>
        <v>0</v>
      </c>
    </row>
    <row r="2632" spans="1:33" ht="15" customHeight="1">
      <c r="A2632" s="162" t="s">
        <v>1090</v>
      </c>
      <c r="B2632" s="162" t="s">
        <v>1090</v>
      </c>
      <c r="C2632" s="162" t="s">
        <v>26</v>
      </c>
      <c r="D2632" s="162"/>
      <c r="E2632" s="162"/>
      <c r="F2632" s="162" t="s">
        <v>16</v>
      </c>
      <c r="G2632" s="162" t="str">
        <f>CHOOSE(MONTH(H2632), "Janvier", "Fevrier", "Mars", "Avril", "Mai", "Juin", "Juillet", "Aout", "Septembre", "Octobre", "Novembre", "Decembre")</f>
        <v>Novembre</v>
      </c>
      <c r="H2632" s="153">
        <v>42704</v>
      </c>
      <c r="I2632" s="84" t="s">
        <v>1049</v>
      </c>
      <c r="J2632" s="162" t="s">
        <v>1084</v>
      </c>
      <c r="K2632" s="162" t="s">
        <v>1086</v>
      </c>
      <c r="L2632" s="72"/>
      <c r="M2632" s="80" t="str">
        <f>IFERROR(VLOOKUP(K2632,REFERENCES!R:S,2,FALSE),"")</f>
        <v>Valeur en USD</v>
      </c>
      <c r="N2632" s="75">
        <v>50</v>
      </c>
      <c r="O2632" s="75"/>
      <c r="P2632" s="75"/>
      <c r="Q2632" s="75"/>
      <c r="R2632" s="79"/>
      <c r="S2632" s="75">
        <v>859</v>
      </c>
      <c r="T2632" s="162"/>
      <c r="U2632" s="162" t="s">
        <v>174</v>
      </c>
      <c r="V2632" s="162" t="s">
        <v>494</v>
      </c>
      <c r="W2632" s="164" t="s">
        <v>1804</v>
      </c>
      <c r="X2632" s="162"/>
      <c r="Y2632" s="162"/>
      <c r="Z2632" s="162"/>
      <c r="AA2632" s="162" t="s">
        <v>1091</v>
      </c>
      <c r="AB2632" s="162" t="str">
        <f>UPPER(LEFT(A2632,3)&amp;YEAR(H2632)&amp;MONTH(H2632)&amp;DAY((H2632))&amp;LEFT(U2632,2)&amp;LEFT(V2632,2)&amp;LEFT(W2632,2))</f>
        <v>WOR20161130OUPO9È</v>
      </c>
      <c r="AC2632" s="162">
        <f>COUNTIF($AB$4:$AB$297,AB2632)</f>
        <v>0</v>
      </c>
      <c r="AD2632" s="162" t="str">
        <f>VLOOKUP(U2632,NIVEAUXADMIN!A:B,2,FALSE)</f>
        <v>HT01</v>
      </c>
      <c r="AE2632" s="162" t="str">
        <f>VLOOKUP(V2632,NIVEAUXADMIN!E:F,2,FALSE)</f>
        <v>HT01152</v>
      </c>
      <c r="AF2632" s="162" t="str">
        <f>VLOOKUP(W2632,NIVEAUXADMIN!I:J,2,FALSE)</f>
        <v>HT01152-04</v>
      </c>
      <c r="AG2632" s="162">
        <f>IF(SUMPRODUCT(($A$4:$A2632=A2632)*($V$4:$V2632=V2632))&gt;1,0,1)</f>
        <v>0</v>
      </c>
    </row>
    <row r="2633" spans="1:33" ht="15" customHeight="1">
      <c r="A2633" s="162" t="s">
        <v>1090</v>
      </c>
      <c r="B2633" s="162" t="s">
        <v>1090</v>
      </c>
      <c r="C2633" s="162" t="s">
        <v>26</v>
      </c>
      <c r="D2633" s="162"/>
      <c r="E2633" s="162"/>
      <c r="F2633" s="162" t="s">
        <v>16</v>
      </c>
      <c r="G2633" s="162" t="str">
        <f>CHOOSE(MONTH(H2633), "Janvier", "Fevrier", "Mars", "Avril", "Mai", "Juin", "Juillet", "Aout", "Septembre", "Octobre", "Novembre", "Decembre")</f>
        <v>Novembre</v>
      </c>
      <c r="H2633" s="153">
        <v>42704</v>
      </c>
      <c r="I2633" s="84" t="s">
        <v>1049</v>
      </c>
      <c r="J2633" s="162" t="s">
        <v>1084</v>
      </c>
      <c r="K2633" s="162" t="s">
        <v>1086</v>
      </c>
      <c r="L2633" s="72"/>
      <c r="M2633" s="80" t="str">
        <f>IFERROR(VLOOKUP(K2633,REFERENCES!R:S,2,FALSE),"")</f>
        <v>Valeur en USD</v>
      </c>
      <c r="N2633" s="75">
        <v>50</v>
      </c>
      <c r="O2633" s="75"/>
      <c r="P2633" s="75"/>
      <c r="Q2633" s="75"/>
      <c r="R2633" s="79"/>
      <c r="S2633" s="75">
        <v>129</v>
      </c>
      <c r="T2633" s="162"/>
      <c r="U2633" s="162" t="s">
        <v>174</v>
      </c>
      <c r="V2633" s="162" t="s">
        <v>494</v>
      </c>
      <c r="W2633" s="164" t="s">
        <v>1696</v>
      </c>
      <c r="X2633" s="162"/>
      <c r="Y2633" s="162"/>
      <c r="Z2633" s="162"/>
      <c r="AA2633" s="162" t="s">
        <v>1091</v>
      </c>
      <c r="AB2633" s="162" t="str">
        <f>UPPER(LEFT(A2633,3)&amp;YEAR(H2633)&amp;MONTH(H2633)&amp;DAY((H2633))&amp;LEFT(U2633,2)&amp;LEFT(V2633,2)&amp;LEFT(W2633,2))</f>
        <v>WOR20161130OUPO5È</v>
      </c>
      <c r="AC2633" s="162">
        <f>COUNTIF($AB$4:$AB$297,AB2633)</f>
        <v>0</v>
      </c>
      <c r="AD2633" s="162" t="str">
        <f>VLOOKUP(U2633,NIVEAUXADMIN!A:B,2,FALSE)</f>
        <v>HT01</v>
      </c>
      <c r="AE2633" s="162" t="str">
        <f>VLOOKUP(V2633,NIVEAUXADMIN!E:F,2,FALSE)</f>
        <v>HT01152</v>
      </c>
      <c r="AF2633" s="162" t="str">
        <f>VLOOKUP(W2633,NIVEAUXADMIN!I:J,2,FALSE)</f>
        <v>HT01152-05</v>
      </c>
      <c r="AG2633" s="162">
        <f>IF(SUMPRODUCT(($A$4:$A2633=A2633)*($V$4:$V2633=V2633))&gt;1,0,1)</f>
        <v>0</v>
      </c>
    </row>
    <row r="2634" spans="1:33" ht="15" customHeight="1">
      <c r="A2634" s="162" t="s">
        <v>1090</v>
      </c>
      <c r="B2634" s="162" t="s">
        <v>1090</v>
      </c>
      <c r="C2634" s="162" t="s">
        <v>26</v>
      </c>
      <c r="D2634" s="162"/>
      <c r="E2634" s="162"/>
      <c r="F2634" s="162" t="s">
        <v>16</v>
      </c>
      <c r="G2634" s="162" t="str">
        <f>CHOOSE(MONTH(H2634), "Janvier", "Fevrier", "Mars", "Avril", "Mai", "Juin", "Juillet", "Aout", "Septembre", "Octobre", "Novembre", "Decembre")</f>
        <v>Decembre</v>
      </c>
      <c r="H2634" s="153">
        <v>42706</v>
      </c>
      <c r="I2634" s="84" t="s">
        <v>1051</v>
      </c>
      <c r="J2634" s="162" t="s">
        <v>1052</v>
      </c>
      <c r="K2634" s="162" t="s">
        <v>1059</v>
      </c>
      <c r="L2634" s="72"/>
      <c r="M2634" s="80" t="str">
        <f>IFERROR(VLOOKUP(K2634,REFERENCES!R:S,2,FALSE),"")</f>
        <v>Nombre</v>
      </c>
      <c r="N2634" s="75">
        <v>12960</v>
      </c>
      <c r="O2634" s="75"/>
      <c r="P2634" s="75"/>
      <c r="Q2634" s="75"/>
      <c r="R2634" s="79"/>
      <c r="S2634" s="75">
        <v>216</v>
      </c>
      <c r="T2634" s="162" t="s">
        <v>1040</v>
      </c>
      <c r="U2634" s="162" t="s">
        <v>174</v>
      </c>
      <c r="V2634" s="162" t="s">
        <v>494</v>
      </c>
      <c r="W2634" s="164" t="s">
        <v>1804</v>
      </c>
      <c r="X2634" s="162"/>
      <c r="Y2634" s="162"/>
      <c r="Z2634" s="162"/>
      <c r="AA2634" s="162"/>
      <c r="AB2634" s="162" t="str">
        <f>UPPER(LEFT(A2634,3)&amp;YEAR(H2634)&amp;MONTH(H2634)&amp;DAY((H2634))&amp;LEFT(U2634,2)&amp;LEFT(V2634,2)&amp;LEFT(W2634,2))</f>
        <v>WOR2016122OUPO9È</v>
      </c>
      <c r="AC2634" s="162">
        <f>COUNTIF($AB$4:$AB$297,AB2634)</f>
        <v>0</v>
      </c>
      <c r="AD2634" s="162" t="str">
        <f>VLOOKUP(U2634,NIVEAUXADMIN!A:B,2,FALSE)</f>
        <v>HT01</v>
      </c>
      <c r="AE2634" s="162" t="str">
        <f>VLOOKUP(V2634,NIVEAUXADMIN!E:F,2,FALSE)</f>
        <v>HT01152</v>
      </c>
      <c r="AF2634" s="162" t="str">
        <f>VLOOKUP(W2634,NIVEAUXADMIN!I:J,2,FALSE)</f>
        <v>HT01152-04</v>
      </c>
      <c r="AG2634" s="162">
        <f>IF(SUMPRODUCT(($A$4:$A2634=A2634)*($V$4:$V2634=V2634))&gt;1,0,1)</f>
        <v>0</v>
      </c>
    </row>
    <row r="2635" spans="1:33" ht="15" customHeight="1">
      <c r="A2635" s="162" t="s">
        <v>1090</v>
      </c>
      <c r="B2635" s="162" t="s">
        <v>1090</v>
      </c>
      <c r="C2635" s="162" t="s">
        <v>26</v>
      </c>
      <c r="D2635" s="162"/>
      <c r="E2635" s="162"/>
      <c r="F2635" s="162" t="s">
        <v>16</v>
      </c>
      <c r="G2635" s="162" t="str">
        <f>CHOOSE(MONTH(H2635), "Janvier", "Fevrier", "Mars", "Avril", "Mai", "Juin", "Juillet", "Aout", "Septembre", "Octobre", "Novembre", "Decembre")</f>
        <v>Decembre</v>
      </c>
      <c r="H2635" s="153">
        <v>42706</v>
      </c>
      <c r="I2635" s="84" t="s">
        <v>1051</v>
      </c>
      <c r="J2635" s="162" t="s">
        <v>1052</v>
      </c>
      <c r="K2635" s="162" t="s">
        <v>1062</v>
      </c>
      <c r="L2635" s="72"/>
      <c r="M2635" s="80" t="str">
        <f>IFERROR(VLOOKUP(K2635,REFERENCES!R:S,2,FALSE),"")</f>
        <v>Nombre</v>
      </c>
      <c r="N2635" s="75">
        <v>6</v>
      </c>
      <c r="O2635" s="75"/>
      <c r="P2635" s="75"/>
      <c r="Q2635" s="75"/>
      <c r="R2635" s="79"/>
      <c r="S2635" s="75">
        <v>6</v>
      </c>
      <c r="T2635" s="162" t="s">
        <v>1040</v>
      </c>
      <c r="U2635" s="162" t="s">
        <v>174</v>
      </c>
      <c r="V2635" s="162" t="s">
        <v>494</v>
      </c>
      <c r="W2635" s="164" t="s">
        <v>1804</v>
      </c>
      <c r="X2635" s="162"/>
      <c r="Y2635" s="162"/>
      <c r="Z2635" s="162"/>
      <c r="AA2635" s="162"/>
      <c r="AB2635" s="162" t="str">
        <f>UPPER(LEFT(A2635,3)&amp;YEAR(H2635)&amp;MONTH(H2635)&amp;DAY((H2635))&amp;LEFT(U2635,2)&amp;LEFT(V2635,2)&amp;LEFT(W2635,2))</f>
        <v>WOR2016122OUPO9È</v>
      </c>
      <c r="AC2635" s="162">
        <f>COUNTIF($AB$4:$AB$297,AB2635)</f>
        <v>0</v>
      </c>
      <c r="AD2635" s="162" t="str">
        <f>VLOOKUP(U2635,NIVEAUXADMIN!A:B,2,FALSE)</f>
        <v>HT01</v>
      </c>
      <c r="AE2635" s="162" t="str">
        <f>VLOOKUP(V2635,NIVEAUXADMIN!E:F,2,FALSE)</f>
        <v>HT01152</v>
      </c>
      <c r="AF2635" s="162" t="str">
        <f>VLOOKUP(W2635,NIVEAUXADMIN!I:J,2,FALSE)</f>
        <v>HT01152-04</v>
      </c>
      <c r="AG2635" s="162">
        <f>IF(SUMPRODUCT(($A$4:$A2635=A2635)*($V$4:$V2635=V2635))&gt;1,0,1)</f>
        <v>0</v>
      </c>
    </row>
    <row r="2636" spans="1:33" ht="15" customHeight="1">
      <c r="A2636" s="162" t="s">
        <v>1090</v>
      </c>
      <c r="B2636" s="162" t="s">
        <v>1090</v>
      </c>
      <c r="C2636" s="162" t="s">
        <v>26</v>
      </c>
      <c r="D2636" s="162"/>
      <c r="E2636" s="162"/>
      <c r="F2636" s="162" t="s">
        <v>16</v>
      </c>
      <c r="G2636" s="162" t="str">
        <f>CHOOSE(MONTH(H2636), "Janvier", "Fevrier", "Mars", "Avril", "Mai", "Juin", "Juillet", "Aout", "Septembre", "Octobre", "Novembre", "Decembre")</f>
        <v>Decembre</v>
      </c>
      <c r="H2636" s="153">
        <v>42706</v>
      </c>
      <c r="I2636" s="84" t="s">
        <v>1051</v>
      </c>
      <c r="J2636" s="162" t="s">
        <v>1052</v>
      </c>
      <c r="K2636" s="162" t="s">
        <v>1057</v>
      </c>
      <c r="L2636" s="72"/>
      <c r="M2636" s="80" t="str">
        <f>IFERROR(VLOOKUP(K2636,REFERENCES!R:S,2,FALSE),"")</f>
        <v>Nombre</v>
      </c>
      <c r="N2636" s="75">
        <v>6</v>
      </c>
      <c r="O2636" s="75"/>
      <c r="P2636" s="75"/>
      <c r="Q2636" s="75"/>
      <c r="R2636" s="79"/>
      <c r="S2636" s="75">
        <v>6</v>
      </c>
      <c r="T2636" s="162" t="s">
        <v>1040</v>
      </c>
      <c r="U2636" s="162" t="s">
        <v>174</v>
      </c>
      <c r="V2636" s="162" t="s">
        <v>494</v>
      </c>
      <c r="W2636" s="164" t="s">
        <v>1804</v>
      </c>
      <c r="X2636" s="162"/>
      <c r="Y2636" s="162"/>
      <c r="Z2636" s="162"/>
      <c r="AA2636" s="162" t="s">
        <v>1235</v>
      </c>
      <c r="AB2636" s="162" t="str">
        <f>UPPER(LEFT(A2636,3)&amp;YEAR(H2636)&amp;MONTH(H2636)&amp;DAY((H2636))&amp;LEFT(U2636,2)&amp;LEFT(V2636,2)&amp;LEFT(W2636,2))</f>
        <v>WOR2016122OUPO9È</v>
      </c>
      <c r="AC2636" s="162">
        <f>COUNTIF($AB$4:$AB$297,AB2636)</f>
        <v>0</v>
      </c>
      <c r="AD2636" s="162" t="str">
        <f>VLOOKUP(U2636,NIVEAUXADMIN!A:B,2,FALSE)</f>
        <v>HT01</v>
      </c>
      <c r="AE2636" s="162" t="str">
        <f>VLOOKUP(V2636,NIVEAUXADMIN!E:F,2,FALSE)</f>
        <v>HT01152</v>
      </c>
      <c r="AF2636" s="162" t="str">
        <f>VLOOKUP(W2636,NIVEAUXADMIN!I:J,2,FALSE)</f>
        <v>HT01152-04</v>
      </c>
      <c r="AG2636" s="162">
        <f>IF(SUMPRODUCT(($A$4:$A2636=A2636)*($V$4:$V2636=V2636))&gt;1,0,1)</f>
        <v>0</v>
      </c>
    </row>
    <row r="2637" spans="1:33" ht="15" customHeight="1">
      <c r="A2637" s="162" t="s">
        <v>1090</v>
      </c>
      <c r="B2637" s="162" t="s">
        <v>1090</v>
      </c>
      <c r="C2637" s="162" t="s">
        <v>26</v>
      </c>
      <c r="D2637" s="162"/>
      <c r="E2637" s="162"/>
      <c r="F2637" s="162" t="s">
        <v>16</v>
      </c>
      <c r="G2637" s="162" t="str">
        <f>CHOOSE(MONTH(H2637), "Janvier", "Fevrier", "Mars", "Avril", "Mai", "Juin", "Juillet", "Aout", "Septembre", "Octobre", "Novembre", "Decembre")</f>
        <v>Decembre</v>
      </c>
      <c r="H2637" s="153">
        <v>42706</v>
      </c>
      <c r="I2637" s="84" t="s">
        <v>1050</v>
      </c>
      <c r="J2637" s="162" t="s">
        <v>1029</v>
      </c>
      <c r="K2637" s="162"/>
      <c r="L2637" s="72"/>
      <c r="M2637" s="80" t="str">
        <f>IFERROR(VLOOKUP(K2637,REFERENCES!R:S,2,FALSE),"")</f>
        <v/>
      </c>
      <c r="N2637" s="75">
        <v>216</v>
      </c>
      <c r="O2637" s="75"/>
      <c r="P2637" s="75"/>
      <c r="Q2637" s="75"/>
      <c r="R2637" s="79"/>
      <c r="S2637" s="75">
        <v>216</v>
      </c>
      <c r="T2637" s="162" t="s">
        <v>1040</v>
      </c>
      <c r="U2637" s="162" t="s">
        <v>174</v>
      </c>
      <c r="V2637" s="162" t="s">
        <v>494</v>
      </c>
      <c r="W2637" s="164" t="s">
        <v>1804</v>
      </c>
      <c r="X2637" s="162"/>
      <c r="Y2637" s="162"/>
      <c r="Z2637" s="162"/>
      <c r="AA2637" s="162"/>
      <c r="AB2637" s="162" t="str">
        <f>UPPER(LEFT(A2637,3)&amp;YEAR(H2637)&amp;MONTH(H2637)&amp;DAY((H2637))&amp;LEFT(U2637,2)&amp;LEFT(V2637,2)&amp;LEFT(W2637,2))</f>
        <v>WOR2016122OUPO9È</v>
      </c>
      <c r="AC2637" s="162">
        <f>COUNTIF($AB$4:$AB$297,AB2637)</f>
        <v>0</v>
      </c>
      <c r="AD2637" s="162" t="str">
        <f>VLOOKUP(U2637,NIVEAUXADMIN!A:B,2,FALSE)</f>
        <v>HT01</v>
      </c>
      <c r="AE2637" s="162" t="str">
        <f>VLOOKUP(V2637,NIVEAUXADMIN!E:F,2,FALSE)</f>
        <v>HT01152</v>
      </c>
      <c r="AF2637" s="162" t="str">
        <f>VLOOKUP(W2637,NIVEAUXADMIN!I:J,2,FALSE)</f>
        <v>HT01152-04</v>
      </c>
      <c r="AG2637" s="162">
        <f>IF(SUMPRODUCT(($A$4:$A2637=A2637)*($V$4:$V2637=V2637))&gt;1,0,1)</f>
        <v>0</v>
      </c>
    </row>
    <row r="2638" spans="1:33" ht="15" customHeight="1">
      <c r="A2638" s="162" t="s">
        <v>1090</v>
      </c>
      <c r="B2638" s="162" t="s">
        <v>1090</v>
      </c>
      <c r="C2638" s="162" t="s">
        <v>26</v>
      </c>
      <c r="D2638" s="162"/>
      <c r="E2638" s="162"/>
      <c r="F2638" s="162" t="s">
        <v>16</v>
      </c>
      <c r="G2638" s="162" t="str">
        <f>CHOOSE(MONTH(H2638), "Janvier", "Fevrier", "Mars", "Avril", "Mai", "Juin", "Juillet", "Aout", "Septembre", "Octobre", "Novembre", "Decembre")</f>
        <v>Decembre</v>
      </c>
      <c r="H2638" s="153">
        <v>42706</v>
      </c>
      <c r="I2638" s="84" t="s">
        <v>1051</v>
      </c>
      <c r="J2638" s="162" t="s">
        <v>1052</v>
      </c>
      <c r="K2638" s="162" t="s">
        <v>1059</v>
      </c>
      <c r="L2638" s="72"/>
      <c r="M2638" s="80" t="str">
        <f>IFERROR(VLOOKUP(K2638,REFERENCES!R:S,2,FALSE),"")</f>
        <v>Nombre</v>
      </c>
      <c r="N2638" s="75"/>
      <c r="O2638" s="75"/>
      <c r="P2638" s="75"/>
      <c r="Q2638" s="75"/>
      <c r="R2638" s="79"/>
      <c r="S2638" s="75"/>
      <c r="T2638" s="162"/>
      <c r="U2638" s="162"/>
      <c r="V2638" s="162"/>
      <c r="W2638" s="73"/>
      <c r="X2638" s="162"/>
      <c r="Y2638" s="162"/>
      <c r="Z2638" s="162"/>
      <c r="AA2638" s="162"/>
      <c r="AB2638" s="162" t="str">
        <f>UPPER(LEFT(A2638,3)&amp;YEAR(H2638)&amp;MONTH(H2638)&amp;DAY((H2638))&amp;LEFT(U2638,2)&amp;LEFT(V2638,2)&amp;LEFT(W2638,2))</f>
        <v>WOR2016122</v>
      </c>
      <c r="AC2638" s="162">
        <f>COUNTIF($AB$4:$AB$297,AB2638)</f>
        <v>0</v>
      </c>
      <c r="AD2638" s="162" t="e">
        <f>VLOOKUP(U2638,NIVEAUXADMIN!A:B,2,FALSE)</f>
        <v>#N/A</v>
      </c>
      <c r="AE2638" s="162" t="e">
        <f>VLOOKUP(V2638,NIVEAUXADMIN!E:F,2,FALSE)</f>
        <v>#N/A</v>
      </c>
      <c r="AF2638" s="162" t="e">
        <f>VLOOKUP(W2638,NIVEAUXADMIN!I:J,2,FALSE)</f>
        <v>#N/A</v>
      </c>
      <c r="AG2638" s="162">
        <f>IF(SUMPRODUCT(($A$4:$A2638=A2638)*($V$4:$V2638=V2638))&gt;1,0,1)</f>
        <v>1</v>
      </c>
    </row>
    <row r="2639" spans="1:33" ht="15" customHeight="1">
      <c r="A2639" s="162" t="s">
        <v>1090</v>
      </c>
      <c r="B2639" s="162" t="s">
        <v>1090</v>
      </c>
      <c r="C2639" s="162" t="s">
        <v>26</v>
      </c>
      <c r="D2639" s="162"/>
      <c r="E2639" s="162"/>
      <c r="F2639" s="162" t="s">
        <v>16</v>
      </c>
      <c r="G2639" s="162" t="str">
        <f>CHOOSE(MONTH(H2639), "Janvier", "Fevrier", "Mars", "Avril", "Mai", "Juin", "Juillet", "Aout", "Septembre", "Octobre", "Novembre", "Decembre")</f>
        <v>Decembre</v>
      </c>
      <c r="H2639" s="153">
        <v>42710</v>
      </c>
      <c r="I2639" s="84" t="s">
        <v>1051</v>
      </c>
      <c r="J2639" s="162" t="s">
        <v>1052</v>
      </c>
      <c r="K2639" s="162" t="s">
        <v>1056</v>
      </c>
      <c r="L2639" s="72"/>
      <c r="M2639" s="80" t="str">
        <f>IFERROR(VLOOKUP(K2639,REFERENCES!R:S,2,FALSE),"")</f>
        <v>Nombre</v>
      </c>
      <c r="N2639" s="75">
        <v>250</v>
      </c>
      <c r="O2639" s="75"/>
      <c r="P2639" s="75"/>
      <c r="Q2639" s="75"/>
      <c r="R2639" s="79"/>
      <c r="S2639" s="75">
        <v>250</v>
      </c>
      <c r="T2639" s="162" t="s">
        <v>1040</v>
      </c>
      <c r="U2639" s="162" t="s">
        <v>153</v>
      </c>
      <c r="V2639" s="162" t="s">
        <v>302</v>
      </c>
      <c r="W2639" s="86" t="s">
        <v>1384</v>
      </c>
      <c r="X2639" s="162" t="s">
        <v>1236</v>
      </c>
      <c r="Y2639" s="162"/>
      <c r="Z2639" s="162"/>
      <c r="AA2639" s="162"/>
      <c r="AB2639" s="162" t="str">
        <f>UPPER(LEFT(A2639,3)&amp;YEAR(H2639)&amp;MONTH(H2639)&amp;DAY((H2639))&amp;LEFT(U2639,2)&amp;LEFT(V2639,2)&amp;LEFT(W2639,2))</f>
        <v>WOR2016126NIPE1È</v>
      </c>
      <c r="AC2639" s="162">
        <f>COUNTIF($AB$4:$AB$297,AB2639)</f>
        <v>0</v>
      </c>
      <c r="AD2639" s="162" t="str">
        <f>VLOOKUP(U2639,NIVEAUXADMIN!A:B,2,FALSE)</f>
        <v>HT10</v>
      </c>
      <c r="AE2639" s="162" t="str">
        <f>VLOOKUP(V2639,NIVEAUXADMIN!E:F,2,FALSE)</f>
        <v>HT101022</v>
      </c>
      <c r="AF2639" s="162" t="str">
        <f>VLOOKUP(W2639,NIVEAUXADMIN!I:J,2,FALSE)</f>
        <v>HT101022-01</v>
      </c>
      <c r="AG2639" s="162">
        <f>IF(SUMPRODUCT(($A$4:$A2639=A2639)*($V$4:$V2639=V2639))&gt;1,0,1)</f>
        <v>0</v>
      </c>
    </row>
    <row r="2640" spans="1:33" ht="15" customHeight="1">
      <c r="A2640" s="162" t="s">
        <v>1090</v>
      </c>
      <c r="B2640" s="162" t="s">
        <v>1090</v>
      </c>
      <c r="C2640" s="162" t="s">
        <v>26</v>
      </c>
      <c r="D2640" s="162"/>
      <c r="E2640" s="162"/>
      <c r="F2640" s="162" t="s">
        <v>16</v>
      </c>
      <c r="G2640" s="162" t="str">
        <f>CHOOSE(MONTH(H2640), "Janvier", "Fevrier", "Mars", "Avril", "Mai", "Juin", "Juillet", "Aout", "Septembre", "Octobre", "Novembre", "Decembre")</f>
        <v>Decembre</v>
      </c>
      <c r="H2640" s="153">
        <v>42710</v>
      </c>
      <c r="I2640" s="84" t="s">
        <v>1051</v>
      </c>
      <c r="J2640" s="162" t="s">
        <v>1052</v>
      </c>
      <c r="K2640" s="162" t="s">
        <v>1054</v>
      </c>
      <c r="L2640" s="72"/>
      <c r="M2640" s="80" t="str">
        <f>IFERROR(VLOOKUP(K2640,REFERENCES!R:S,2,FALSE),"")</f>
        <v>Nombre</v>
      </c>
      <c r="N2640" s="75">
        <v>500</v>
      </c>
      <c r="O2640" s="75"/>
      <c r="P2640" s="75"/>
      <c r="Q2640" s="75"/>
      <c r="R2640" s="79"/>
      <c r="S2640" s="75">
        <v>250</v>
      </c>
      <c r="T2640" s="162" t="s">
        <v>1040</v>
      </c>
      <c r="U2640" s="162" t="s">
        <v>153</v>
      </c>
      <c r="V2640" s="162" t="s">
        <v>302</v>
      </c>
      <c r="W2640" s="86" t="s">
        <v>1384</v>
      </c>
      <c r="X2640" s="162" t="s">
        <v>1236</v>
      </c>
      <c r="Y2640" s="162"/>
      <c r="Z2640" s="162"/>
      <c r="AA2640" s="162"/>
      <c r="AB2640" s="162" t="str">
        <f>UPPER(LEFT(A2640,3)&amp;YEAR(H2640)&amp;MONTH(H2640)&amp;DAY((H2640))&amp;LEFT(U2640,2)&amp;LEFT(V2640,2)&amp;LEFT(W2640,2))</f>
        <v>WOR2016126NIPE1È</v>
      </c>
      <c r="AC2640" s="162">
        <f>COUNTIF($AB$4:$AB$297,AB2640)</f>
        <v>0</v>
      </c>
      <c r="AD2640" s="162" t="str">
        <f>VLOOKUP(U2640,NIVEAUXADMIN!A:B,2,FALSE)</f>
        <v>HT10</v>
      </c>
      <c r="AE2640" s="162" t="str">
        <f>VLOOKUP(V2640,NIVEAUXADMIN!E:F,2,FALSE)</f>
        <v>HT101022</v>
      </c>
      <c r="AF2640" s="162" t="str">
        <f>VLOOKUP(W2640,NIVEAUXADMIN!I:J,2,FALSE)</f>
        <v>HT101022-01</v>
      </c>
      <c r="AG2640" s="162">
        <f>IF(SUMPRODUCT(($A$4:$A2640=A2640)*($V$4:$V2640=V2640))&gt;1,0,1)</f>
        <v>0</v>
      </c>
    </row>
    <row r="2641" spans="1:33" ht="15" customHeight="1">
      <c r="A2641" s="162" t="s">
        <v>1090</v>
      </c>
      <c r="B2641" s="162" t="s">
        <v>1090</v>
      </c>
      <c r="C2641" s="162" t="s">
        <v>26</v>
      </c>
      <c r="D2641" s="162"/>
      <c r="E2641" s="162"/>
      <c r="F2641" s="162" t="s">
        <v>16</v>
      </c>
      <c r="G2641" s="162" t="str">
        <f>CHOOSE(MONTH(H2641), "Janvier", "Fevrier", "Mars", "Avril", "Mai", "Juin", "Juillet", "Aout", "Septembre", "Octobre", "Novembre", "Decembre")</f>
        <v>Decembre</v>
      </c>
      <c r="H2641" s="153">
        <v>42710</v>
      </c>
      <c r="I2641" s="84" t="s">
        <v>1051</v>
      </c>
      <c r="J2641" s="162" t="s">
        <v>1052</v>
      </c>
      <c r="K2641" s="162" t="s">
        <v>1063</v>
      </c>
      <c r="L2641" s="72"/>
      <c r="M2641" s="80" t="str">
        <f>IFERROR(VLOOKUP(K2641,REFERENCES!R:S,2,FALSE),"")</f>
        <v>Nombre</v>
      </c>
      <c r="N2641" s="75">
        <v>250</v>
      </c>
      <c r="O2641" s="75"/>
      <c r="P2641" s="75"/>
      <c r="Q2641" s="75"/>
      <c r="R2641" s="79"/>
      <c r="S2641" s="75">
        <v>250</v>
      </c>
      <c r="T2641" s="162" t="s">
        <v>1040</v>
      </c>
      <c r="U2641" s="162" t="s">
        <v>153</v>
      </c>
      <c r="V2641" s="162" t="s">
        <v>302</v>
      </c>
      <c r="W2641" s="86" t="s">
        <v>1384</v>
      </c>
      <c r="X2641" s="162" t="s">
        <v>1236</v>
      </c>
      <c r="Y2641" s="162"/>
      <c r="Z2641" s="162"/>
      <c r="AA2641" s="162"/>
      <c r="AB2641" s="162" t="str">
        <f>UPPER(LEFT(A2641,3)&amp;YEAR(H2641)&amp;MONTH(H2641)&amp;DAY((H2641))&amp;LEFT(U2641,2)&amp;LEFT(V2641,2)&amp;LEFT(W2641,2))</f>
        <v>WOR2016126NIPE1È</v>
      </c>
      <c r="AC2641" s="162">
        <f>COUNTIF($AB$4:$AB$297,AB2641)</f>
        <v>0</v>
      </c>
      <c r="AD2641" s="162" t="str">
        <f>VLOOKUP(U2641,NIVEAUXADMIN!A:B,2,FALSE)</f>
        <v>HT10</v>
      </c>
      <c r="AE2641" s="162" t="str">
        <f>VLOOKUP(V2641,NIVEAUXADMIN!E:F,2,FALSE)</f>
        <v>HT101022</v>
      </c>
      <c r="AF2641" s="162" t="str">
        <f>VLOOKUP(W2641,NIVEAUXADMIN!I:J,2,FALSE)</f>
        <v>HT101022-01</v>
      </c>
      <c r="AG2641" s="162">
        <f>IF(SUMPRODUCT(($A$4:$A2641=A2641)*($V$4:$V2641=V2641))&gt;1,0,1)</f>
        <v>0</v>
      </c>
    </row>
    <row r="2642" spans="1:33" ht="15" customHeight="1">
      <c r="A2642" s="162" t="s">
        <v>1090</v>
      </c>
      <c r="B2642" s="162" t="s">
        <v>1090</v>
      </c>
      <c r="C2642" s="162" t="s">
        <v>26</v>
      </c>
      <c r="D2642" s="162"/>
      <c r="E2642" s="162"/>
      <c r="F2642" s="162" t="s">
        <v>16</v>
      </c>
      <c r="G2642" s="162" t="str">
        <f>CHOOSE(MONTH(H2642), "Janvier", "Fevrier", "Mars", "Avril", "Mai", "Juin", "Juillet", "Aout", "Septembre", "Octobre", "Novembre", "Decembre")</f>
        <v>Decembre</v>
      </c>
      <c r="H2642" s="153">
        <v>42710</v>
      </c>
      <c r="I2642" s="84" t="s">
        <v>1051</v>
      </c>
      <c r="J2642" s="162" t="s">
        <v>1052</v>
      </c>
      <c r="K2642" s="162" t="s">
        <v>1056</v>
      </c>
      <c r="L2642" s="72"/>
      <c r="M2642" s="80" t="str">
        <f>IFERROR(VLOOKUP(K2642,REFERENCES!R:S,2,FALSE),"")</f>
        <v>Nombre</v>
      </c>
      <c r="N2642" s="75">
        <v>250</v>
      </c>
      <c r="O2642" s="75"/>
      <c r="P2642" s="75"/>
      <c r="Q2642" s="75"/>
      <c r="R2642" s="79"/>
      <c r="S2642" s="75">
        <v>250</v>
      </c>
      <c r="T2642" s="162" t="s">
        <v>1040</v>
      </c>
      <c r="U2642" s="162" t="s">
        <v>153</v>
      </c>
      <c r="V2642" s="162" t="s">
        <v>302</v>
      </c>
      <c r="W2642" s="86" t="s">
        <v>1384</v>
      </c>
      <c r="X2642" s="162" t="s">
        <v>1237</v>
      </c>
      <c r="Y2642" s="162"/>
      <c r="Z2642" s="162"/>
      <c r="AA2642" s="162"/>
      <c r="AB2642" s="162" t="str">
        <f>UPPER(LEFT(A2642,3)&amp;YEAR(H2642)&amp;MONTH(H2642)&amp;DAY((H2642))&amp;LEFT(U2642,2)&amp;LEFT(V2642,2)&amp;LEFT(W2642,2))</f>
        <v>WOR2016126NIPE1È</v>
      </c>
      <c r="AC2642" s="162">
        <f>COUNTIF($AB$4:$AB$297,AB2642)</f>
        <v>0</v>
      </c>
      <c r="AD2642" s="162" t="str">
        <f>VLOOKUP(U2642,NIVEAUXADMIN!A:B,2,FALSE)</f>
        <v>HT10</v>
      </c>
      <c r="AE2642" s="162" t="str">
        <f>VLOOKUP(V2642,NIVEAUXADMIN!E:F,2,FALSE)</f>
        <v>HT101022</v>
      </c>
      <c r="AF2642" s="162" t="str">
        <f>VLOOKUP(W2642,NIVEAUXADMIN!I:J,2,FALSE)</f>
        <v>HT101022-01</v>
      </c>
      <c r="AG2642" s="162">
        <f>IF(SUMPRODUCT(($A$4:$A2642=A2642)*($V$4:$V2642=V2642))&gt;1,0,1)</f>
        <v>0</v>
      </c>
    </row>
    <row r="2643" spans="1:33" ht="15" customHeight="1">
      <c r="A2643" s="162" t="s">
        <v>1090</v>
      </c>
      <c r="B2643" s="162" t="s">
        <v>1090</v>
      </c>
      <c r="C2643" s="162" t="s">
        <v>26</v>
      </c>
      <c r="D2643" s="162"/>
      <c r="E2643" s="162"/>
      <c r="F2643" s="162" t="s">
        <v>16</v>
      </c>
      <c r="G2643" s="162" t="str">
        <f>CHOOSE(MONTH(H2643), "Janvier", "Fevrier", "Mars", "Avril", "Mai", "Juin", "Juillet", "Aout", "Septembre", "Octobre", "Novembre", "Decembre")</f>
        <v>Decembre</v>
      </c>
      <c r="H2643" s="153">
        <v>42710</v>
      </c>
      <c r="I2643" s="84" t="s">
        <v>1051</v>
      </c>
      <c r="J2643" s="162" t="s">
        <v>1052</v>
      </c>
      <c r="K2643" s="162" t="s">
        <v>1054</v>
      </c>
      <c r="L2643" s="72"/>
      <c r="M2643" s="80" t="str">
        <f>IFERROR(VLOOKUP(K2643,REFERENCES!R:S,2,FALSE),"")</f>
        <v>Nombre</v>
      </c>
      <c r="N2643" s="75">
        <v>500</v>
      </c>
      <c r="O2643" s="75"/>
      <c r="P2643" s="75"/>
      <c r="Q2643" s="75"/>
      <c r="R2643" s="79"/>
      <c r="S2643" s="75">
        <v>250</v>
      </c>
      <c r="T2643" s="162" t="s">
        <v>1040</v>
      </c>
      <c r="U2643" s="162" t="s">
        <v>153</v>
      </c>
      <c r="V2643" s="162" t="s">
        <v>302</v>
      </c>
      <c r="W2643" s="86" t="s">
        <v>1384</v>
      </c>
      <c r="X2643" s="162" t="s">
        <v>1237</v>
      </c>
      <c r="Y2643" s="162"/>
      <c r="Z2643" s="162"/>
      <c r="AA2643" s="162"/>
      <c r="AB2643" s="162" t="str">
        <f>UPPER(LEFT(A2643,3)&amp;YEAR(H2643)&amp;MONTH(H2643)&amp;DAY((H2643))&amp;LEFT(U2643,2)&amp;LEFT(V2643,2)&amp;LEFT(W2643,2))</f>
        <v>WOR2016126NIPE1È</v>
      </c>
      <c r="AC2643" s="162">
        <f>COUNTIF($AB$4:$AB$297,AB2643)</f>
        <v>0</v>
      </c>
      <c r="AD2643" s="162" t="str">
        <f>VLOOKUP(U2643,NIVEAUXADMIN!A:B,2,FALSE)</f>
        <v>HT10</v>
      </c>
      <c r="AE2643" s="162" t="str">
        <f>VLOOKUP(V2643,NIVEAUXADMIN!E:F,2,FALSE)</f>
        <v>HT101022</v>
      </c>
      <c r="AF2643" s="162" t="str">
        <f>VLOOKUP(W2643,NIVEAUXADMIN!I:J,2,FALSE)</f>
        <v>HT101022-01</v>
      </c>
      <c r="AG2643" s="162">
        <f>IF(SUMPRODUCT(($A$4:$A2643=A2643)*($V$4:$V2643=V2643))&gt;1,0,1)</f>
        <v>0</v>
      </c>
    </row>
    <row r="2644" spans="1:33" ht="15" customHeight="1">
      <c r="A2644" s="162" t="s">
        <v>1090</v>
      </c>
      <c r="B2644" s="162" t="s">
        <v>1090</v>
      </c>
      <c r="C2644" s="162" t="s">
        <v>26</v>
      </c>
      <c r="D2644" s="162"/>
      <c r="E2644" s="162"/>
      <c r="F2644" s="162" t="s">
        <v>16</v>
      </c>
      <c r="G2644" s="162" t="str">
        <f>CHOOSE(MONTH(H2644), "Janvier", "Fevrier", "Mars", "Avril", "Mai", "Juin", "Juillet", "Aout", "Septembre", "Octobre", "Novembre", "Decembre")</f>
        <v>Decembre</v>
      </c>
      <c r="H2644" s="153">
        <v>42710</v>
      </c>
      <c r="I2644" s="84" t="s">
        <v>1051</v>
      </c>
      <c r="J2644" s="162" t="s">
        <v>1052</v>
      </c>
      <c r="K2644" s="162" t="s">
        <v>1063</v>
      </c>
      <c r="L2644" s="72"/>
      <c r="M2644" s="80" t="str">
        <f>IFERROR(VLOOKUP(K2644,REFERENCES!R:S,2,FALSE),"")</f>
        <v>Nombre</v>
      </c>
      <c r="N2644" s="75">
        <v>250</v>
      </c>
      <c r="O2644" s="75"/>
      <c r="P2644" s="75"/>
      <c r="Q2644" s="75"/>
      <c r="R2644" s="79"/>
      <c r="S2644" s="75">
        <v>250</v>
      </c>
      <c r="T2644" s="162" t="s">
        <v>1040</v>
      </c>
      <c r="U2644" s="162" t="s">
        <v>153</v>
      </c>
      <c r="V2644" s="162" t="s">
        <v>302</v>
      </c>
      <c r="W2644" s="86" t="s">
        <v>1384</v>
      </c>
      <c r="X2644" s="162" t="s">
        <v>1237</v>
      </c>
      <c r="Y2644" s="162"/>
      <c r="Z2644" s="162"/>
      <c r="AA2644" s="162"/>
      <c r="AB2644" s="162" t="str">
        <f>UPPER(LEFT(A2644,3)&amp;YEAR(H2644)&amp;MONTH(H2644)&amp;DAY((H2644))&amp;LEFT(U2644,2)&amp;LEFT(V2644,2)&amp;LEFT(W2644,2))</f>
        <v>WOR2016126NIPE1È</v>
      </c>
      <c r="AC2644" s="162">
        <f>COUNTIF($AB$4:$AB$297,AB2644)</f>
        <v>0</v>
      </c>
      <c r="AD2644" s="162" t="str">
        <f>VLOOKUP(U2644,NIVEAUXADMIN!A:B,2,FALSE)</f>
        <v>HT10</v>
      </c>
      <c r="AE2644" s="162" t="str">
        <f>VLOOKUP(V2644,NIVEAUXADMIN!E:F,2,FALSE)</f>
        <v>HT101022</v>
      </c>
      <c r="AF2644" s="162" t="str">
        <f>VLOOKUP(W2644,NIVEAUXADMIN!I:J,2,FALSE)</f>
        <v>HT101022-01</v>
      </c>
      <c r="AG2644" s="162">
        <f>IF(SUMPRODUCT(($A$4:$A2644=A2644)*($V$4:$V2644=V2644))&gt;1,0,1)</f>
        <v>0</v>
      </c>
    </row>
    <row r="2645" spans="1:33" ht="15" customHeight="1">
      <c r="A2645" s="162" t="s">
        <v>1090</v>
      </c>
      <c r="B2645" s="162" t="s">
        <v>1090</v>
      </c>
      <c r="C2645" s="162" t="s">
        <v>26</v>
      </c>
      <c r="D2645" s="162"/>
      <c r="E2645" s="162"/>
      <c r="F2645" s="162" t="s">
        <v>16</v>
      </c>
      <c r="G2645" s="162" t="str">
        <f>CHOOSE(MONTH(H2645), "Janvier", "Fevrier", "Mars", "Avril", "Mai", "Juin", "Juillet", "Aout", "Septembre", "Octobre", "Novembre", "Decembre")</f>
        <v>Decembre</v>
      </c>
      <c r="H2645" s="153">
        <v>42711</v>
      </c>
      <c r="I2645" s="84" t="s">
        <v>1051</v>
      </c>
      <c r="J2645" s="162" t="s">
        <v>1052</v>
      </c>
      <c r="K2645" s="162" t="s">
        <v>1054</v>
      </c>
      <c r="L2645" s="72"/>
      <c r="M2645" s="80" t="str">
        <f>IFERROR(VLOOKUP(K2645,REFERENCES!R:S,2,FALSE),"")</f>
        <v>Nombre</v>
      </c>
      <c r="N2645" s="75">
        <v>800</v>
      </c>
      <c r="O2645" s="75"/>
      <c r="P2645" s="75"/>
      <c r="Q2645" s="75"/>
      <c r="R2645" s="79"/>
      <c r="S2645" s="75">
        <v>400</v>
      </c>
      <c r="T2645" s="162" t="s">
        <v>1040</v>
      </c>
      <c r="U2645" s="162" t="s">
        <v>158</v>
      </c>
      <c r="V2645" s="162" t="s">
        <v>339</v>
      </c>
      <c r="W2645" s="86" t="s">
        <v>1434</v>
      </c>
      <c r="X2645" s="162"/>
      <c r="Y2645" s="162"/>
      <c r="Z2645" s="162"/>
      <c r="AA2645" s="162"/>
      <c r="AB2645" s="162" t="str">
        <f>UPPER(LEFT(A2645,3)&amp;YEAR(H2645)&amp;MONTH(H2645)&amp;DAY((H2645))&amp;LEFT(U2645,2)&amp;LEFT(V2645,2)&amp;LEFT(W2645,2))</f>
        <v>WOR2016127NOLI2È</v>
      </c>
      <c r="AC2645" s="162">
        <f>COUNTIF($AB$4:$AB$297,AB2645)</f>
        <v>0</v>
      </c>
      <c r="AD2645" s="162" t="str">
        <f>VLOOKUP(U2645,NIVEAUXADMIN!A:B,2,FALSE)</f>
        <v>HT03</v>
      </c>
      <c r="AE2645" s="162" t="str">
        <f>VLOOKUP(V2645,NIVEAUXADMIN!E:F,2,FALSE)</f>
        <v>HT03313</v>
      </c>
      <c r="AF2645" s="162" t="str">
        <f>VLOOKUP(W2645,NIVEAUXADMIN!I:J,2,FALSE)</f>
        <v>HT03313-02</v>
      </c>
      <c r="AG2645" s="162">
        <f>IF(SUMPRODUCT(($A$4:$A2645=A2645)*($V$4:$V2645=V2645))&gt;1,0,1)</f>
        <v>0</v>
      </c>
    </row>
    <row r="2646" spans="1:33" ht="15" customHeight="1">
      <c r="A2646" s="162" t="s">
        <v>1090</v>
      </c>
      <c r="B2646" s="162" t="s">
        <v>1090</v>
      </c>
      <c r="C2646" s="162" t="s">
        <v>26</v>
      </c>
      <c r="D2646" s="162"/>
      <c r="E2646" s="162"/>
      <c r="F2646" s="162" t="s">
        <v>16</v>
      </c>
      <c r="G2646" s="162" t="str">
        <f>CHOOSE(MONTH(H2646), "Janvier", "Fevrier", "Mars", "Avril", "Mai", "Juin", "Juillet", "Aout", "Septembre", "Octobre", "Novembre", "Decembre")</f>
        <v>Decembre</v>
      </c>
      <c r="H2646" s="153">
        <v>42711</v>
      </c>
      <c r="I2646" s="84" t="s">
        <v>1049</v>
      </c>
      <c r="J2646" s="162" t="s">
        <v>1053</v>
      </c>
      <c r="K2646" s="162" t="s">
        <v>1048</v>
      </c>
      <c r="L2646" s="72"/>
      <c r="M2646" s="80" t="str">
        <f>IFERROR(VLOOKUP(K2646,REFERENCES!R:S,2,FALSE),"")</f>
        <v>Nombre</v>
      </c>
      <c r="N2646" s="75">
        <v>400</v>
      </c>
      <c r="O2646" s="75"/>
      <c r="P2646" s="75"/>
      <c r="Q2646" s="75"/>
      <c r="R2646" s="79"/>
      <c r="S2646" s="75">
        <v>400</v>
      </c>
      <c r="T2646" s="162" t="s">
        <v>1040</v>
      </c>
      <c r="U2646" s="162" t="s">
        <v>158</v>
      </c>
      <c r="V2646" s="162" t="s">
        <v>339</v>
      </c>
      <c r="W2646" s="86" t="s">
        <v>1434</v>
      </c>
      <c r="X2646" s="162"/>
      <c r="Y2646" s="162"/>
      <c r="Z2646" s="162"/>
      <c r="AA2646" s="162"/>
      <c r="AB2646" s="162" t="str">
        <f>UPPER(LEFT(A2646,3)&amp;YEAR(H2646)&amp;MONTH(H2646)&amp;DAY((H2646))&amp;LEFT(U2646,2)&amp;LEFT(V2646,2)&amp;LEFT(W2646,2))</f>
        <v>WOR2016127NOLI2È</v>
      </c>
      <c r="AC2646" s="162">
        <f>COUNTIF($AB$4:$AB$297,AB2646)</f>
        <v>0</v>
      </c>
      <c r="AD2646" s="162" t="str">
        <f>VLOOKUP(U2646,NIVEAUXADMIN!A:B,2,FALSE)</f>
        <v>HT03</v>
      </c>
      <c r="AE2646" s="162" t="str">
        <f>VLOOKUP(V2646,NIVEAUXADMIN!E:F,2,FALSE)</f>
        <v>HT03313</v>
      </c>
      <c r="AF2646" s="162" t="str">
        <f>VLOOKUP(W2646,NIVEAUXADMIN!I:J,2,FALSE)</f>
        <v>HT03313-02</v>
      </c>
      <c r="AG2646" s="162">
        <f>IF(SUMPRODUCT(($A$4:$A2646=A2646)*($V$4:$V2646=V2646))&gt;1,0,1)</f>
        <v>0</v>
      </c>
    </row>
    <row r="2647" spans="1:33" ht="15" customHeight="1">
      <c r="A2647" s="162" t="s">
        <v>1090</v>
      </c>
      <c r="B2647" s="162" t="s">
        <v>1090</v>
      </c>
      <c r="C2647" s="162" t="s">
        <v>26</v>
      </c>
      <c r="D2647" s="162"/>
      <c r="E2647" s="162"/>
      <c r="F2647" s="162" t="s">
        <v>16</v>
      </c>
      <c r="G2647" s="162" t="str">
        <f>CHOOSE(MONTH(H2647), "Janvier", "Fevrier", "Mars", "Avril", "Mai", "Juin", "Juillet", "Aout", "Septembre", "Octobre", "Novembre", "Decembre")</f>
        <v>Decembre</v>
      </c>
      <c r="H2647" s="153">
        <v>42711</v>
      </c>
      <c r="I2647" s="84" t="s">
        <v>1051</v>
      </c>
      <c r="J2647" s="162" t="s">
        <v>1052</v>
      </c>
      <c r="K2647" s="162" t="s">
        <v>1062</v>
      </c>
      <c r="L2647" s="72"/>
      <c r="M2647" s="80" t="str">
        <f>IFERROR(VLOOKUP(K2647,REFERENCES!R:S,2,FALSE),"")</f>
        <v>Nombre</v>
      </c>
      <c r="N2647" s="75">
        <v>400</v>
      </c>
      <c r="O2647" s="75"/>
      <c r="P2647" s="75"/>
      <c r="Q2647" s="75"/>
      <c r="R2647" s="79"/>
      <c r="S2647" s="75">
        <v>400</v>
      </c>
      <c r="T2647" s="162" t="s">
        <v>1040</v>
      </c>
      <c r="U2647" s="162" t="s">
        <v>158</v>
      </c>
      <c r="V2647" s="162" t="s">
        <v>339</v>
      </c>
      <c r="W2647" s="86" t="s">
        <v>1434</v>
      </c>
      <c r="X2647" s="162"/>
      <c r="Y2647" s="162"/>
      <c r="Z2647" s="162"/>
      <c r="AA2647" s="162"/>
      <c r="AB2647" s="162" t="str">
        <f>UPPER(LEFT(A2647,3)&amp;YEAR(H2647)&amp;MONTH(H2647)&amp;DAY((H2647))&amp;LEFT(U2647,2)&amp;LEFT(V2647,2)&amp;LEFT(W2647,2))</f>
        <v>WOR2016127NOLI2È</v>
      </c>
      <c r="AC2647" s="162">
        <f>COUNTIF($AB$4:$AB$297,AB2647)</f>
        <v>0</v>
      </c>
      <c r="AD2647" s="162" t="str">
        <f>VLOOKUP(U2647,NIVEAUXADMIN!A:B,2,FALSE)</f>
        <v>HT03</v>
      </c>
      <c r="AE2647" s="162" t="str">
        <f>VLOOKUP(V2647,NIVEAUXADMIN!E:F,2,FALSE)</f>
        <v>HT03313</v>
      </c>
      <c r="AF2647" s="162" t="str">
        <f>VLOOKUP(W2647,NIVEAUXADMIN!I:J,2,FALSE)</f>
        <v>HT03313-02</v>
      </c>
      <c r="AG2647" s="162">
        <f>IF(SUMPRODUCT(($A$4:$A2647=A2647)*($V$4:$V2647=V2647))&gt;1,0,1)</f>
        <v>0</v>
      </c>
    </row>
    <row r="2648" spans="1:33" ht="15" customHeight="1">
      <c r="A2648" s="162" t="s">
        <v>1090</v>
      </c>
      <c r="B2648" s="162" t="s">
        <v>1090</v>
      </c>
      <c r="C2648" s="162" t="s">
        <v>26</v>
      </c>
      <c r="D2648" s="162"/>
      <c r="E2648" s="162"/>
      <c r="F2648" s="162" t="s">
        <v>16</v>
      </c>
      <c r="G2648" s="162" t="str">
        <f>CHOOSE(MONTH(H2648), "Janvier", "Fevrier", "Mars", "Avril", "Mai", "Juin", "Juillet", "Aout", "Septembre", "Octobre", "Novembre", "Decembre")</f>
        <v>Decembre</v>
      </c>
      <c r="H2648" s="153">
        <v>42711</v>
      </c>
      <c r="I2648" s="84" t="s">
        <v>1051</v>
      </c>
      <c r="J2648" s="162" t="s">
        <v>1052</v>
      </c>
      <c r="K2648" s="162" t="s">
        <v>1058</v>
      </c>
      <c r="L2648" s="72"/>
      <c r="M2648" s="80" t="str">
        <f>IFERROR(VLOOKUP(K2648,REFERENCES!R:S,2,FALSE),"")</f>
        <v>Nombre</v>
      </c>
      <c r="N2648" s="75">
        <v>800</v>
      </c>
      <c r="O2648" s="75"/>
      <c r="P2648" s="75"/>
      <c r="Q2648" s="75"/>
      <c r="R2648" s="79"/>
      <c r="S2648" s="75">
        <v>400</v>
      </c>
      <c r="T2648" s="162" t="s">
        <v>1040</v>
      </c>
      <c r="U2648" s="162" t="s">
        <v>158</v>
      </c>
      <c r="V2648" s="162" t="s">
        <v>339</v>
      </c>
      <c r="W2648" s="86" t="s">
        <v>1434</v>
      </c>
      <c r="X2648" s="162"/>
      <c r="Y2648" s="162"/>
      <c r="Z2648" s="162"/>
      <c r="AA2648" s="162"/>
      <c r="AB2648" s="162" t="str">
        <f>UPPER(LEFT(A2648,3)&amp;YEAR(H2648)&amp;MONTH(H2648)&amp;DAY((H2648))&amp;LEFT(U2648,2)&amp;LEFT(V2648,2)&amp;LEFT(W2648,2))</f>
        <v>WOR2016127NOLI2È</v>
      </c>
      <c r="AC2648" s="162">
        <f>COUNTIF($AB$4:$AB$297,AB2648)</f>
        <v>0</v>
      </c>
      <c r="AD2648" s="162" t="str">
        <f>VLOOKUP(U2648,NIVEAUXADMIN!A:B,2,FALSE)</f>
        <v>HT03</v>
      </c>
      <c r="AE2648" s="162" t="str">
        <f>VLOOKUP(V2648,NIVEAUXADMIN!E:F,2,FALSE)</f>
        <v>HT03313</v>
      </c>
      <c r="AF2648" s="162" t="str">
        <f>VLOOKUP(W2648,NIVEAUXADMIN!I:J,2,FALSE)</f>
        <v>HT03313-02</v>
      </c>
      <c r="AG2648" s="162">
        <f>IF(SUMPRODUCT(($A$4:$A2648=A2648)*($V$4:$V2648=V2648))&gt;1,0,1)</f>
        <v>0</v>
      </c>
    </row>
    <row r="2649" spans="1:33" ht="15" customHeight="1">
      <c r="A2649" s="162" t="s">
        <v>1090</v>
      </c>
      <c r="B2649" s="162" t="s">
        <v>1090</v>
      </c>
      <c r="C2649" s="162" t="s">
        <v>26</v>
      </c>
      <c r="D2649" s="162"/>
      <c r="E2649" s="162"/>
      <c r="F2649" s="162" t="s">
        <v>16</v>
      </c>
      <c r="G2649" s="162" t="str">
        <f>CHOOSE(MONTH(H2649), "Janvier", "Fevrier", "Mars", "Avril", "Mai", "Juin", "Juillet", "Aout", "Septembre", "Octobre", "Novembre", "Decembre")</f>
        <v>Decembre</v>
      </c>
      <c r="H2649" s="153">
        <v>42711</v>
      </c>
      <c r="I2649" s="84" t="s">
        <v>1051</v>
      </c>
      <c r="J2649" s="162" t="s">
        <v>1052</v>
      </c>
      <c r="K2649" s="162" t="s">
        <v>1059</v>
      </c>
      <c r="L2649" s="72"/>
      <c r="M2649" s="80" t="str">
        <f>IFERROR(VLOOKUP(K2649,REFERENCES!R:S,2,FALSE),"")</f>
        <v>Nombre</v>
      </c>
      <c r="N2649" s="75">
        <v>2520</v>
      </c>
      <c r="O2649" s="75"/>
      <c r="P2649" s="75"/>
      <c r="Q2649" s="75"/>
      <c r="R2649" s="79"/>
      <c r="S2649" s="75">
        <v>42</v>
      </c>
      <c r="T2649" s="162" t="s">
        <v>1040</v>
      </c>
      <c r="U2649" s="162" t="s">
        <v>174</v>
      </c>
      <c r="V2649" s="162" t="s">
        <v>494</v>
      </c>
      <c r="W2649" s="164" t="s">
        <v>1804</v>
      </c>
      <c r="X2649" s="162" t="s">
        <v>1238</v>
      </c>
      <c r="Y2649" s="162"/>
      <c r="Z2649" s="162"/>
      <c r="AA2649" s="162"/>
      <c r="AB2649" s="162" t="str">
        <f>UPPER(LEFT(A2649,3)&amp;YEAR(H2649)&amp;MONTH(H2649)&amp;DAY((H2649))&amp;LEFT(U2649,2)&amp;LEFT(V2649,2)&amp;LEFT(W2649,2))</f>
        <v>WOR2016127OUPO9È</v>
      </c>
      <c r="AC2649" s="162">
        <f>COUNTIF($AB$4:$AB$297,AB2649)</f>
        <v>0</v>
      </c>
      <c r="AD2649" s="162" t="str">
        <f>VLOOKUP(U2649,NIVEAUXADMIN!A:B,2,FALSE)</f>
        <v>HT01</v>
      </c>
      <c r="AE2649" s="162" t="str">
        <f>VLOOKUP(V2649,NIVEAUXADMIN!E:F,2,FALSE)</f>
        <v>HT01152</v>
      </c>
      <c r="AF2649" s="162" t="str">
        <f>VLOOKUP(W2649,NIVEAUXADMIN!I:J,2,FALSE)</f>
        <v>HT01152-04</v>
      </c>
      <c r="AG2649" s="162">
        <f>IF(SUMPRODUCT(($A$4:$A2649=A2649)*($V$4:$V2649=V2649))&gt;1,0,1)</f>
        <v>0</v>
      </c>
    </row>
    <row r="2650" spans="1:33" ht="15" customHeight="1">
      <c r="A2650" s="162" t="s">
        <v>1090</v>
      </c>
      <c r="B2650" s="162" t="s">
        <v>1090</v>
      </c>
      <c r="C2650" s="162" t="s">
        <v>26</v>
      </c>
      <c r="D2650" s="162"/>
      <c r="E2650" s="162"/>
      <c r="F2650" s="162" t="s">
        <v>16</v>
      </c>
      <c r="G2650" s="162" t="str">
        <f>CHOOSE(MONTH(H2650), "Janvier", "Fevrier", "Mars", "Avril", "Mai", "Juin", "Juillet", "Aout", "Septembre", "Octobre", "Novembre", "Decembre")</f>
        <v>Decembre</v>
      </c>
      <c r="H2650" s="153">
        <v>42713</v>
      </c>
      <c r="I2650" s="84" t="s">
        <v>1051</v>
      </c>
      <c r="J2650" s="162" t="s">
        <v>1052</v>
      </c>
      <c r="K2650" s="162" t="s">
        <v>1057</v>
      </c>
      <c r="L2650" s="72"/>
      <c r="M2650" s="80" t="str">
        <f>IFERROR(VLOOKUP(K2650,REFERENCES!R:S,2,FALSE),"")</f>
        <v>Nombre</v>
      </c>
      <c r="N2650" s="75">
        <v>200</v>
      </c>
      <c r="O2650" s="75"/>
      <c r="P2650" s="75"/>
      <c r="Q2650" s="75"/>
      <c r="R2650" s="79"/>
      <c r="S2650" s="75">
        <v>200</v>
      </c>
      <c r="T2650" s="162" t="s">
        <v>1040</v>
      </c>
      <c r="U2650" s="162" t="s">
        <v>174</v>
      </c>
      <c r="V2650" s="162" t="s">
        <v>494</v>
      </c>
      <c r="W2650" s="164" t="s">
        <v>1804</v>
      </c>
      <c r="X2650" s="162" t="s">
        <v>1869</v>
      </c>
      <c r="Y2650" s="162"/>
      <c r="Z2650" s="162"/>
      <c r="AA2650" s="162"/>
      <c r="AB2650" s="162" t="str">
        <f>UPPER(LEFT(A2650,3)&amp;YEAR(H2650)&amp;MONTH(H2650)&amp;DAY((H2650))&amp;LEFT(U2650,2)&amp;LEFT(V2650,2)&amp;LEFT(W2650,2))</f>
        <v>WOR2016129OUPO9È</v>
      </c>
      <c r="AC2650" s="162">
        <f>COUNTIF($AB$4:$AB$297,AB2650)</f>
        <v>0</v>
      </c>
      <c r="AD2650" s="162" t="str">
        <f>VLOOKUP(U2650,NIVEAUXADMIN!A:B,2,FALSE)</f>
        <v>HT01</v>
      </c>
      <c r="AE2650" s="162" t="str">
        <f>VLOOKUP(V2650,NIVEAUXADMIN!E:F,2,FALSE)</f>
        <v>HT01152</v>
      </c>
      <c r="AF2650" s="162" t="str">
        <f>VLOOKUP(W2650,NIVEAUXADMIN!I:J,2,FALSE)</f>
        <v>HT01152-04</v>
      </c>
      <c r="AG2650" s="162">
        <f>IF(SUMPRODUCT(($A$4:$A2650=A2650)*($V$4:$V2650=V2650))&gt;1,0,1)</f>
        <v>0</v>
      </c>
    </row>
    <row r="2651" spans="1:33" ht="15" customHeight="1">
      <c r="A2651" s="162" t="s">
        <v>1090</v>
      </c>
      <c r="B2651" s="162" t="s">
        <v>1090</v>
      </c>
      <c r="C2651" s="162" t="s">
        <v>26</v>
      </c>
      <c r="D2651" s="162"/>
      <c r="E2651" s="162"/>
      <c r="F2651" s="162" t="s">
        <v>16</v>
      </c>
      <c r="G2651" s="162" t="str">
        <f>CHOOSE(MONTH(H2651), "Janvier", "Fevrier", "Mars", "Avril", "Mai", "Juin", "Juillet", "Aout", "Septembre", "Octobre", "Novembre", "Decembre")</f>
        <v>Decembre</v>
      </c>
      <c r="H2651" s="153">
        <v>42713</v>
      </c>
      <c r="I2651" s="84" t="s">
        <v>1051</v>
      </c>
      <c r="J2651" s="162" t="s">
        <v>1052</v>
      </c>
      <c r="K2651" s="162" t="s">
        <v>1056</v>
      </c>
      <c r="L2651" s="72"/>
      <c r="M2651" s="80" t="str">
        <f>IFERROR(VLOOKUP(K2651,REFERENCES!R:S,2,FALSE),"")</f>
        <v>Nombre</v>
      </c>
      <c r="N2651" s="75">
        <v>200</v>
      </c>
      <c r="O2651" s="75"/>
      <c r="P2651" s="75"/>
      <c r="Q2651" s="75"/>
      <c r="R2651" s="79"/>
      <c r="S2651" s="75">
        <v>200</v>
      </c>
      <c r="T2651" s="162" t="s">
        <v>1040</v>
      </c>
      <c r="U2651" s="162" t="s">
        <v>174</v>
      </c>
      <c r="V2651" s="162" t="s">
        <v>494</v>
      </c>
      <c r="W2651" s="164" t="s">
        <v>1804</v>
      </c>
      <c r="X2651" s="162" t="s">
        <v>1869</v>
      </c>
      <c r="Y2651" s="162"/>
      <c r="Z2651" s="162"/>
      <c r="AA2651" s="162"/>
      <c r="AB2651" s="162" t="str">
        <f>UPPER(LEFT(A2651,3)&amp;YEAR(H2651)&amp;MONTH(H2651)&amp;DAY((H2651))&amp;LEFT(U2651,2)&amp;LEFT(V2651,2)&amp;LEFT(W2651,2))</f>
        <v>WOR2016129OUPO9È</v>
      </c>
      <c r="AC2651" s="162">
        <f>COUNTIF($AB$4:$AB$297,AB2651)</f>
        <v>0</v>
      </c>
      <c r="AD2651" s="162" t="str">
        <f>VLOOKUP(U2651,NIVEAUXADMIN!A:B,2,FALSE)</f>
        <v>HT01</v>
      </c>
      <c r="AE2651" s="162" t="str">
        <f>VLOOKUP(V2651,NIVEAUXADMIN!E:F,2,FALSE)</f>
        <v>HT01152</v>
      </c>
      <c r="AF2651" s="162" t="str">
        <f>VLOOKUP(W2651,NIVEAUXADMIN!I:J,2,FALSE)</f>
        <v>HT01152-04</v>
      </c>
      <c r="AG2651" s="162">
        <f>IF(SUMPRODUCT(($A$4:$A2651=A2651)*($V$4:$V2651=V2651))&gt;1,0,1)</f>
        <v>0</v>
      </c>
    </row>
    <row r="2652" spans="1:33" ht="15" customHeight="1">
      <c r="A2652" s="162" t="s">
        <v>1090</v>
      </c>
      <c r="B2652" s="162" t="s">
        <v>1090</v>
      </c>
      <c r="C2652" s="162" t="s">
        <v>26</v>
      </c>
      <c r="D2652" s="162"/>
      <c r="E2652" s="162"/>
      <c r="F2652" s="162" t="s">
        <v>16</v>
      </c>
      <c r="G2652" s="162" t="str">
        <f>CHOOSE(MONTH(H2652), "Janvier", "Fevrier", "Mars", "Avril", "Mai", "Juin", "Juillet", "Aout", "Septembre", "Octobre", "Novembre", "Decembre")</f>
        <v>Decembre</v>
      </c>
      <c r="H2652" s="153">
        <v>42713</v>
      </c>
      <c r="I2652" s="84" t="s">
        <v>1051</v>
      </c>
      <c r="J2652" s="162" t="s">
        <v>1052</v>
      </c>
      <c r="K2652" s="162" t="s">
        <v>1061</v>
      </c>
      <c r="L2652" s="72"/>
      <c r="M2652" s="80" t="str">
        <f>IFERROR(VLOOKUP(K2652,REFERENCES!R:S,2,FALSE),"")</f>
        <v>Nombre</v>
      </c>
      <c r="N2652" s="75">
        <v>200</v>
      </c>
      <c r="O2652" s="75"/>
      <c r="P2652" s="75"/>
      <c r="Q2652" s="75"/>
      <c r="R2652" s="79"/>
      <c r="S2652" s="75">
        <v>200</v>
      </c>
      <c r="T2652" s="162" t="s">
        <v>1040</v>
      </c>
      <c r="U2652" s="162" t="s">
        <v>174</v>
      </c>
      <c r="V2652" s="162" t="s">
        <v>494</v>
      </c>
      <c r="W2652" s="164" t="s">
        <v>1804</v>
      </c>
      <c r="X2652" s="162" t="s">
        <v>1869</v>
      </c>
      <c r="Y2652" s="162"/>
      <c r="Z2652" s="162"/>
      <c r="AA2652" s="162"/>
      <c r="AB2652" s="162" t="str">
        <f>UPPER(LEFT(A2652,3)&amp;YEAR(H2652)&amp;MONTH(H2652)&amp;DAY((H2652))&amp;LEFT(U2652,2)&amp;LEFT(V2652,2)&amp;LEFT(W2652,2))</f>
        <v>WOR2016129OUPO9È</v>
      </c>
      <c r="AC2652" s="162">
        <f>COUNTIF($AB$4:$AB$297,AB2652)</f>
        <v>0</v>
      </c>
      <c r="AD2652" s="162" t="str">
        <f>VLOOKUP(U2652,NIVEAUXADMIN!A:B,2,FALSE)</f>
        <v>HT01</v>
      </c>
      <c r="AE2652" s="162" t="str">
        <f>VLOOKUP(V2652,NIVEAUXADMIN!E:F,2,FALSE)</f>
        <v>HT01152</v>
      </c>
      <c r="AF2652" s="162" t="str">
        <f>VLOOKUP(W2652,NIVEAUXADMIN!I:J,2,FALSE)</f>
        <v>HT01152-04</v>
      </c>
      <c r="AG2652" s="162">
        <f>IF(SUMPRODUCT(($A$4:$A2652=A2652)*($V$4:$V2652=V2652))&gt;1,0,1)</f>
        <v>0</v>
      </c>
    </row>
    <row r="2653" spans="1:33" ht="15" customHeight="1">
      <c r="A2653" s="162" t="s">
        <v>1090</v>
      </c>
      <c r="B2653" s="162" t="s">
        <v>1090</v>
      </c>
      <c r="C2653" s="162" t="s">
        <v>26</v>
      </c>
      <c r="D2653" s="162"/>
      <c r="E2653" s="162"/>
      <c r="F2653" s="162" t="s">
        <v>16</v>
      </c>
      <c r="G2653" s="162" t="str">
        <f>CHOOSE(MONTH(H2653), "Janvier", "Fevrier", "Mars", "Avril", "Mai", "Juin", "Juillet", "Aout", "Septembre", "Octobre", "Novembre", "Decembre")</f>
        <v>Decembre</v>
      </c>
      <c r="H2653" s="153">
        <v>42713</v>
      </c>
      <c r="I2653" s="84" t="s">
        <v>1051</v>
      </c>
      <c r="J2653" s="162" t="s">
        <v>1052</v>
      </c>
      <c r="K2653" s="162" t="s">
        <v>1058</v>
      </c>
      <c r="L2653" s="72"/>
      <c r="M2653" s="80" t="str">
        <f>IFERROR(VLOOKUP(K2653,REFERENCES!R:S,2,FALSE),"")</f>
        <v>Nombre</v>
      </c>
      <c r="N2653" s="75">
        <v>200</v>
      </c>
      <c r="O2653" s="75"/>
      <c r="P2653" s="75"/>
      <c r="Q2653" s="75"/>
      <c r="R2653" s="79"/>
      <c r="S2653" s="75">
        <v>200</v>
      </c>
      <c r="T2653" s="162" t="s">
        <v>1040</v>
      </c>
      <c r="U2653" s="162" t="s">
        <v>174</v>
      </c>
      <c r="V2653" s="162" t="s">
        <v>494</v>
      </c>
      <c r="W2653" s="164" t="s">
        <v>1804</v>
      </c>
      <c r="X2653" s="162" t="s">
        <v>1869</v>
      </c>
      <c r="Y2653" s="162"/>
      <c r="Z2653" s="162"/>
      <c r="AA2653" s="162"/>
      <c r="AB2653" s="162" t="str">
        <f>UPPER(LEFT(A2653,3)&amp;YEAR(H2653)&amp;MONTH(H2653)&amp;DAY((H2653))&amp;LEFT(U2653,2)&amp;LEFT(V2653,2)&amp;LEFT(W2653,2))</f>
        <v>WOR2016129OUPO9È</v>
      </c>
      <c r="AC2653" s="162">
        <f>COUNTIF($AB$4:$AB$297,AB2653)</f>
        <v>0</v>
      </c>
      <c r="AD2653" s="162" t="str">
        <f>VLOOKUP(U2653,NIVEAUXADMIN!A:B,2,FALSE)</f>
        <v>HT01</v>
      </c>
      <c r="AE2653" s="162" t="str">
        <f>VLOOKUP(V2653,NIVEAUXADMIN!E:F,2,FALSE)</f>
        <v>HT01152</v>
      </c>
      <c r="AF2653" s="162" t="str">
        <f>VLOOKUP(W2653,NIVEAUXADMIN!I:J,2,FALSE)</f>
        <v>HT01152-04</v>
      </c>
      <c r="AG2653" s="162">
        <f>IF(SUMPRODUCT(($A$4:$A2653=A2653)*($V$4:$V2653=V2653))&gt;1,0,1)</f>
        <v>0</v>
      </c>
    </row>
    <row r="2654" spans="1:33" ht="15" customHeight="1">
      <c r="A2654" s="162" t="s">
        <v>1090</v>
      </c>
      <c r="B2654" s="162" t="s">
        <v>1090</v>
      </c>
      <c r="C2654" s="162" t="s">
        <v>26</v>
      </c>
      <c r="D2654" s="162"/>
      <c r="E2654" s="162"/>
      <c r="F2654" s="162" t="s">
        <v>16</v>
      </c>
      <c r="G2654" s="162" t="str">
        <f>CHOOSE(MONTH(H2654), "Janvier", "Fevrier", "Mars", "Avril", "Mai", "Juin", "Juillet", "Aout", "Septembre", "Octobre", "Novembre", "Decembre")</f>
        <v>Decembre</v>
      </c>
      <c r="H2654" s="153">
        <v>42713</v>
      </c>
      <c r="I2654" s="84" t="s">
        <v>1050</v>
      </c>
      <c r="J2654" s="162" t="s">
        <v>1029</v>
      </c>
      <c r="K2654" s="162"/>
      <c r="L2654" s="72"/>
      <c r="M2654" s="80" t="str">
        <f>IFERROR(VLOOKUP(K2654,REFERENCES!R:S,2,FALSE),"")</f>
        <v/>
      </c>
      <c r="N2654" s="75">
        <v>200</v>
      </c>
      <c r="O2654" s="75"/>
      <c r="P2654" s="75"/>
      <c r="Q2654" s="75"/>
      <c r="R2654" s="79"/>
      <c r="S2654" s="75">
        <v>200</v>
      </c>
      <c r="T2654" s="162" t="s">
        <v>1040</v>
      </c>
      <c r="U2654" s="162" t="s">
        <v>174</v>
      </c>
      <c r="V2654" s="162" t="s">
        <v>494</v>
      </c>
      <c r="W2654" s="164" t="s">
        <v>1804</v>
      </c>
      <c r="X2654" s="162" t="s">
        <v>1233</v>
      </c>
      <c r="Y2654" s="162"/>
      <c r="Z2654" s="162"/>
      <c r="AA2654" s="162"/>
      <c r="AB2654" s="162" t="str">
        <f>UPPER(LEFT(A2654,3)&amp;YEAR(H2654)&amp;MONTH(H2654)&amp;DAY((H2654))&amp;LEFT(U2654,2)&amp;LEFT(V2654,2)&amp;LEFT(W2654,2))</f>
        <v>WOR2016129OUPO9È</v>
      </c>
      <c r="AC2654" s="162">
        <f>COUNTIF($AB$4:$AB$297,AB2654)</f>
        <v>0</v>
      </c>
      <c r="AD2654" s="162" t="str">
        <f>VLOOKUP(U2654,NIVEAUXADMIN!A:B,2,FALSE)</f>
        <v>HT01</v>
      </c>
      <c r="AE2654" s="162" t="str">
        <f>VLOOKUP(V2654,NIVEAUXADMIN!E:F,2,FALSE)</f>
        <v>HT01152</v>
      </c>
      <c r="AF2654" s="162" t="str">
        <f>VLOOKUP(W2654,NIVEAUXADMIN!I:J,2,FALSE)</f>
        <v>HT01152-04</v>
      </c>
      <c r="AG2654" s="162">
        <f>IF(SUMPRODUCT(($A$4:$A2654=A2654)*($V$4:$V2654=V2654))&gt;1,0,1)</f>
        <v>0</v>
      </c>
    </row>
    <row r="2655" spans="1:33" ht="15" customHeight="1">
      <c r="A2655" s="162" t="s">
        <v>1090</v>
      </c>
      <c r="B2655" s="162" t="s">
        <v>1090</v>
      </c>
      <c r="C2655" s="162" t="s">
        <v>26</v>
      </c>
      <c r="D2655" s="162"/>
      <c r="E2655" s="162"/>
      <c r="F2655" s="162" t="s">
        <v>16</v>
      </c>
      <c r="G2655" s="162" t="str">
        <f>CHOOSE(MONTH(H2655), "Janvier", "Fevrier", "Mars", "Avril", "Mai", "Juin", "Juillet", "Aout", "Septembre", "Octobre", "Novembre", "Decembre")</f>
        <v>Decembre</v>
      </c>
      <c r="H2655" s="153">
        <v>42717</v>
      </c>
      <c r="I2655" s="84" t="s">
        <v>1051</v>
      </c>
      <c r="J2655" s="162" t="s">
        <v>1052</v>
      </c>
      <c r="K2655" s="162" t="s">
        <v>1056</v>
      </c>
      <c r="L2655" s="72"/>
      <c r="M2655" s="80" t="str">
        <f>IFERROR(VLOOKUP(K2655,REFERENCES!R:S,2,FALSE),"")</f>
        <v>Nombre</v>
      </c>
      <c r="N2655" s="75">
        <v>400</v>
      </c>
      <c r="O2655" s="75"/>
      <c r="P2655" s="75"/>
      <c r="Q2655" s="75"/>
      <c r="R2655" s="79"/>
      <c r="S2655" s="75">
        <v>400</v>
      </c>
      <c r="T2655" s="162" t="s">
        <v>1040</v>
      </c>
      <c r="U2655" s="162" t="s">
        <v>174</v>
      </c>
      <c r="V2655" s="162" t="s">
        <v>494</v>
      </c>
      <c r="W2655" s="164" t="s">
        <v>1794</v>
      </c>
      <c r="X2655" s="162" t="s">
        <v>1870</v>
      </c>
      <c r="Y2655" s="162"/>
      <c r="Z2655" s="162"/>
      <c r="AA2655" s="162"/>
      <c r="AB2655" s="162" t="str">
        <f>UPPER(LEFT(A2655,3)&amp;YEAR(H2655)&amp;MONTH(H2655)&amp;DAY((H2655))&amp;LEFT(U2655,2)&amp;LEFT(V2655,2)&amp;LEFT(W2655,2))</f>
        <v>WOR20161213OUPO8È</v>
      </c>
      <c r="AC2655" s="162">
        <f>COUNTIF($AB$4:$AB$297,AB2655)</f>
        <v>0</v>
      </c>
      <c r="AD2655" s="162" t="str">
        <f>VLOOKUP(U2655,NIVEAUXADMIN!A:B,2,FALSE)</f>
        <v>HT01</v>
      </c>
      <c r="AE2655" s="162" t="str">
        <f>VLOOKUP(V2655,NIVEAUXADMIN!E:F,2,FALSE)</f>
        <v>HT01152</v>
      </c>
      <c r="AF2655" s="162" t="str">
        <f>VLOOKUP(W2655,NIVEAUXADMIN!I:J,2,FALSE)</f>
        <v>HT01152-03</v>
      </c>
      <c r="AG2655" s="162">
        <f>IF(SUMPRODUCT(($A$4:$A2655=A2655)*($V$4:$V2655=V2655))&gt;1,0,1)</f>
        <v>0</v>
      </c>
    </row>
    <row r="2656" spans="1:33" ht="15" customHeight="1">
      <c r="A2656" s="162" t="s">
        <v>1090</v>
      </c>
      <c r="B2656" s="162" t="s">
        <v>1090</v>
      </c>
      <c r="C2656" s="162" t="s">
        <v>26</v>
      </c>
      <c r="D2656" s="162"/>
      <c r="E2656" s="162"/>
      <c r="F2656" s="162" t="s">
        <v>16</v>
      </c>
      <c r="G2656" s="162" t="str">
        <f>CHOOSE(MONTH(H2656), "Janvier", "Fevrier", "Mars", "Avril", "Mai", "Juin", "Juillet", "Aout", "Septembre", "Octobre", "Novembre", "Decembre")</f>
        <v>Decembre</v>
      </c>
      <c r="H2656" s="153">
        <v>42717</v>
      </c>
      <c r="I2656" s="84" t="s">
        <v>1051</v>
      </c>
      <c r="J2656" s="162" t="s">
        <v>1052</v>
      </c>
      <c r="K2656" s="162" t="s">
        <v>1061</v>
      </c>
      <c r="L2656" s="72"/>
      <c r="M2656" s="80" t="str">
        <f>IFERROR(VLOOKUP(K2656,REFERENCES!R:S,2,FALSE),"")</f>
        <v>Nombre</v>
      </c>
      <c r="N2656" s="75">
        <v>400</v>
      </c>
      <c r="O2656" s="75"/>
      <c r="P2656" s="75"/>
      <c r="Q2656" s="75"/>
      <c r="R2656" s="79"/>
      <c r="S2656" s="75">
        <v>400</v>
      </c>
      <c r="T2656" s="162" t="s">
        <v>1040</v>
      </c>
      <c r="U2656" s="162" t="s">
        <v>174</v>
      </c>
      <c r="V2656" s="162" t="s">
        <v>494</v>
      </c>
      <c r="W2656" s="164" t="s">
        <v>1794</v>
      </c>
      <c r="X2656" s="162" t="s">
        <v>1870</v>
      </c>
      <c r="Y2656" s="162"/>
      <c r="Z2656" s="162"/>
      <c r="AA2656" s="162"/>
      <c r="AB2656" s="162" t="str">
        <f>UPPER(LEFT(A2656,3)&amp;YEAR(H2656)&amp;MONTH(H2656)&amp;DAY((H2656))&amp;LEFT(U2656,2)&amp;LEFT(V2656,2)&amp;LEFT(W2656,2))</f>
        <v>WOR20161213OUPO8È</v>
      </c>
      <c r="AC2656" s="162">
        <f>COUNTIF($AB$4:$AB$297,AB2656)</f>
        <v>0</v>
      </c>
      <c r="AD2656" s="162" t="str">
        <f>VLOOKUP(U2656,NIVEAUXADMIN!A:B,2,FALSE)</f>
        <v>HT01</v>
      </c>
      <c r="AE2656" s="162" t="str">
        <f>VLOOKUP(V2656,NIVEAUXADMIN!E:F,2,FALSE)</f>
        <v>HT01152</v>
      </c>
      <c r="AF2656" s="162" t="str">
        <f>VLOOKUP(W2656,NIVEAUXADMIN!I:J,2,FALSE)</f>
        <v>HT01152-03</v>
      </c>
      <c r="AG2656" s="162">
        <f>IF(SUMPRODUCT(($A$4:$A2656=A2656)*($V$4:$V2656=V2656))&gt;1,0,1)</f>
        <v>0</v>
      </c>
    </row>
    <row r="2657" spans="1:33" ht="15" customHeight="1">
      <c r="A2657" s="162" t="s">
        <v>1090</v>
      </c>
      <c r="B2657" s="162" t="s">
        <v>1090</v>
      </c>
      <c r="C2657" s="162" t="s">
        <v>26</v>
      </c>
      <c r="D2657" s="162"/>
      <c r="E2657" s="162"/>
      <c r="F2657" s="162" t="s">
        <v>16</v>
      </c>
      <c r="G2657" s="162" t="str">
        <f>CHOOSE(MONTH(H2657), "Janvier", "Fevrier", "Mars", "Avril", "Mai", "Juin", "Juillet", "Aout", "Septembre", "Octobre", "Novembre", "Decembre")</f>
        <v>Decembre</v>
      </c>
      <c r="H2657" s="153">
        <v>42717</v>
      </c>
      <c r="I2657" s="84" t="s">
        <v>1051</v>
      </c>
      <c r="J2657" s="162" t="s">
        <v>1052</v>
      </c>
      <c r="K2657" s="162" t="s">
        <v>1058</v>
      </c>
      <c r="L2657" s="72"/>
      <c r="M2657" s="80" t="str">
        <f>IFERROR(VLOOKUP(K2657,REFERENCES!R:S,2,FALSE),"")</f>
        <v>Nombre</v>
      </c>
      <c r="N2657" s="75">
        <v>400</v>
      </c>
      <c r="O2657" s="75"/>
      <c r="P2657" s="75"/>
      <c r="Q2657" s="75"/>
      <c r="R2657" s="79"/>
      <c r="S2657" s="75">
        <v>400</v>
      </c>
      <c r="T2657" s="162" t="s">
        <v>1040</v>
      </c>
      <c r="U2657" s="162" t="s">
        <v>174</v>
      </c>
      <c r="V2657" s="162" t="s">
        <v>494</v>
      </c>
      <c r="W2657" s="164" t="s">
        <v>1794</v>
      </c>
      <c r="X2657" s="162" t="s">
        <v>1870</v>
      </c>
      <c r="Y2657" s="162"/>
      <c r="Z2657" s="162"/>
      <c r="AA2657" s="162"/>
      <c r="AB2657" s="162" t="str">
        <f>UPPER(LEFT(A2657,3)&amp;YEAR(H2657)&amp;MONTH(H2657)&amp;DAY((H2657))&amp;LEFT(U2657,2)&amp;LEFT(V2657,2)&amp;LEFT(W2657,2))</f>
        <v>WOR20161213OUPO8È</v>
      </c>
      <c r="AC2657" s="162">
        <f>COUNTIF($AB$4:$AB$297,AB2657)</f>
        <v>0</v>
      </c>
      <c r="AD2657" s="162" t="str">
        <f>VLOOKUP(U2657,NIVEAUXADMIN!A:B,2,FALSE)</f>
        <v>HT01</v>
      </c>
      <c r="AE2657" s="162" t="str">
        <f>VLOOKUP(V2657,NIVEAUXADMIN!E:F,2,FALSE)</f>
        <v>HT01152</v>
      </c>
      <c r="AF2657" s="162" t="str">
        <f>VLOOKUP(W2657,NIVEAUXADMIN!I:J,2,FALSE)</f>
        <v>HT01152-03</v>
      </c>
      <c r="AG2657" s="162">
        <f>IF(SUMPRODUCT(($A$4:$A2657=A2657)*($V$4:$V2657=V2657))&gt;1,0,1)</f>
        <v>0</v>
      </c>
    </row>
    <row r="2658" spans="1:33" ht="15" customHeight="1">
      <c r="A2658" s="162" t="s">
        <v>1090</v>
      </c>
      <c r="B2658" s="162" t="s">
        <v>1090</v>
      </c>
      <c r="C2658" s="162" t="s">
        <v>26</v>
      </c>
      <c r="D2658" s="162"/>
      <c r="E2658" s="162"/>
      <c r="F2658" s="162" t="s">
        <v>16</v>
      </c>
      <c r="G2658" s="162" t="str">
        <f>CHOOSE(MONTH(H2658), "Janvier", "Fevrier", "Mars", "Avril", "Mai", "Juin", "Juillet", "Aout", "Septembre", "Octobre", "Novembre", "Decembre")</f>
        <v>Decembre</v>
      </c>
      <c r="H2658" s="153">
        <v>42717</v>
      </c>
      <c r="I2658" s="84" t="s">
        <v>1051</v>
      </c>
      <c r="J2658" s="162" t="s">
        <v>1052</v>
      </c>
      <c r="K2658" s="162" t="s">
        <v>1057</v>
      </c>
      <c r="L2658" s="72"/>
      <c r="M2658" s="80" t="str">
        <f>IFERROR(VLOOKUP(K2658,REFERENCES!R:S,2,FALSE),"")</f>
        <v>Nombre</v>
      </c>
      <c r="N2658" s="75">
        <v>400</v>
      </c>
      <c r="O2658" s="75"/>
      <c r="P2658" s="75"/>
      <c r="Q2658" s="75"/>
      <c r="R2658" s="79"/>
      <c r="S2658" s="75">
        <v>400</v>
      </c>
      <c r="T2658" s="162" t="s">
        <v>1040</v>
      </c>
      <c r="U2658" s="162" t="s">
        <v>174</v>
      </c>
      <c r="V2658" s="162" t="s">
        <v>494</v>
      </c>
      <c r="W2658" s="164" t="s">
        <v>1794</v>
      </c>
      <c r="X2658" s="162" t="s">
        <v>1870</v>
      </c>
      <c r="Y2658" s="162"/>
      <c r="Z2658" s="162"/>
      <c r="AA2658" s="162"/>
      <c r="AB2658" s="162" t="str">
        <f>UPPER(LEFT(A2658,3)&amp;YEAR(H2658)&amp;MONTH(H2658)&amp;DAY((H2658))&amp;LEFT(U2658,2)&amp;LEFT(V2658,2)&amp;LEFT(W2658,2))</f>
        <v>WOR20161213OUPO8È</v>
      </c>
      <c r="AC2658" s="162">
        <f>COUNTIF($AB$4:$AB$297,AB2658)</f>
        <v>0</v>
      </c>
      <c r="AD2658" s="162" t="str">
        <f>VLOOKUP(U2658,NIVEAUXADMIN!A:B,2,FALSE)</f>
        <v>HT01</v>
      </c>
      <c r="AE2658" s="162" t="str">
        <f>VLOOKUP(V2658,NIVEAUXADMIN!E:F,2,FALSE)</f>
        <v>HT01152</v>
      </c>
      <c r="AF2658" s="162" t="str">
        <f>VLOOKUP(W2658,NIVEAUXADMIN!I:J,2,FALSE)</f>
        <v>HT01152-03</v>
      </c>
      <c r="AG2658" s="162">
        <f>IF(SUMPRODUCT(($A$4:$A2658=A2658)*($V$4:$V2658=V2658))&gt;1,0,1)</f>
        <v>0</v>
      </c>
    </row>
    <row r="2659" spans="1:33" ht="15" customHeight="1">
      <c r="A2659" s="162" t="s">
        <v>1090</v>
      </c>
      <c r="B2659" s="162" t="s">
        <v>1090</v>
      </c>
      <c r="C2659" s="162" t="s">
        <v>26</v>
      </c>
      <c r="D2659" s="162"/>
      <c r="E2659" s="162"/>
      <c r="F2659" s="162" t="s">
        <v>16</v>
      </c>
      <c r="G2659" s="162" t="str">
        <f>CHOOSE(MONTH(H2659), "Janvier", "Fevrier", "Mars", "Avril", "Mai", "Juin", "Juillet", "Aout", "Septembre", "Octobre", "Novembre", "Decembre")</f>
        <v>Decembre</v>
      </c>
      <c r="H2659" s="153">
        <v>42717</v>
      </c>
      <c r="I2659" s="84" t="s">
        <v>1050</v>
      </c>
      <c r="J2659" s="162" t="s">
        <v>1029</v>
      </c>
      <c r="K2659" s="162"/>
      <c r="L2659" s="72"/>
      <c r="M2659" s="80" t="str">
        <f>IFERROR(VLOOKUP(K2659,REFERENCES!R:S,2,FALSE),"")</f>
        <v/>
      </c>
      <c r="N2659" s="75">
        <v>400</v>
      </c>
      <c r="O2659" s="75"/>
      <c r="P2659" s="75"/>
      <c r="Q2659" s="75"/>
      <c r="R2659" s="79"/>
      <c r="S2659" s="75">
        <v>400</v>
      </c>
      <c r="T2659" s="162" t="s">
        <v>1040</v>
      </c>
      <c r="U2659" s="162" t="s">
        <v>174</v>
      </c>
      <c r="V2659" s="162" t="s">
        <v>494</v>
      </c>
      <c r="W2659" s="164" t="s">
        <v>1794</v>
      </c>
      <c r="X2659" s="162" t="s">
        <v>1870</v>
      </c>
      <c r="Y2659" s="162"/>
      <c r="Z2659" s="162"/>
      <c r="AA2659" s="162"/>
      <c r="AB2659" s="162" t="str">
        <f>UPPER(LEFT(A2659,3)&amp;YEAR(H2659)&amp;MONTH(H2659)&amp;DAY((H2659))&amp;LEFT(U2659,2)&amp;LEFT(V2659,2)&amp;LEFT(W2659,2))</f>
        <v>WOR20161213OUPO8È</v>
      </c>
      <c r="AC2659" s="162">
        <f>COUNTIF($AB$4:$AB$297,AB2659)</f>
        <v>0</v>
      </c>
      <c r="AD2659" s="162" t="str">
        <f>VLOOKUP(U2659,NIVEAUXADMIN!A:B,2,FALSE)</f>
        <v>HT01</v>
      </c>
      <c r="AE2659" s="162" t="str">
        <f>VLOOKUP(V2659,NIVEAUXADMIN!E:F,2,FALSE)</f>
        <v>HT01152</v>
      </c>
      <c r="AF2659" s="162" t="str">
        <f>VLOOKUP(W2659,NIVEAUXADMIN!I:J,2,FALSE)</f>
        <v>HT01152-03</v>
      </c>
      <c r="AG2659" s="162">
        <f>IF(SUMPRODUCT(($A$4:$A2659=A2659)*($V$4:$V2659=V2659))&gt;1,0,1)</f>
        <v>0</v>
      </c>
    </row>
    <row r="2660" spans="1:33" ht="15" customHeight="1">
      <c r="A2660" s="162" t="s">
        <v>1090</v>
      </c>
      <c r="B2660" s="162" t="s">
        <v>1090</v>
      </c>
      <c r="C2660" s="162" t="s">
        <v>26</v>
      </c>
      <c r="D2660" s="162"/>
      <c r="E2660" s="162"/>
      <c r="F2660" s="162" t="s">
        <v>16</v>
      </c>
      <c r="G2660" s="162" t="str">
        <f>CHOOSE(MONTH(H2660), "Janvier", "Fevrier", "Mars", "Avril", "Mai", "Juin", "Juillet", "Aout", "Septembre", "Octobre", "Novembre", "Decembre")</f>
        <v>Decembre</v>
      </c>
      <c r="H2660" s="153">
        <v>42719</v>
      </c>
      <c r="I2660" s="84" t="s">
        <v>1051</v>
      </c>
      <c r="J2660" s="162" t="s">
        <v>1052</v>
      </c>
      <c r="K2660" s="162" t="s">
        <v>1063</v>
      </c>
      <c r="L2660" s="72"/>
      <c r="M2660" s="80" t="str">
        <f>IFERROR(VLOOKUP(K2660,REFERENCES!R:S,2,FALSE),"")</f>
        <v>Nombre</v>
      </c>
      <c r="N2660" s="75">
        <v>250</v>
      </c>
      <c r="O2660" s="75"/>
      <c r="P2660" s="75"/>
      <c r="Q2660" s="75"/>
      <c r="R2660" s="79"/>
      <c r="S2660" s="75">
        <v>250</v>
      </c>
      <c r="T2660" s="162" t="s">
        <v>1040</v>
      </c>
      <c r="U2660" s="162" t="s">
        <v>153</v>
      </c>
      <c r="V2660" s="162" t="s">
        <v>302</v>
      </c>
      <c r="W2660" s="164" t="s">
        <v>1515</v>
      </c>
      <c r="X2660" s="162" t="s">
        <v>1886</v>
      </c>
      <c r="Y2660" s="162"/>
      <c r="Z2660" s="162"/>
      <c r="AA2660" s="162"/>
      <c r="AB2660" s="162" t="str">
        <f>UPPER(LEFT(A2660,3)&amp;YEAR(H2660)&amp;MONTH(H2660)&amp;DAY((H2660))&amp;LEFT(U2660,2)&amp;LEFT(V2660,2)&amp;LEFT(W2660,2))</f>
        <v>WOR20161215NIPE2È</v>
      </c>
      <c r="AC2660" s="162">
        <f>COUNTIF($AB$4:$AB$297,AB2660)</f>
        <v>0</v>
      </c>
      <c r="AD2660" s="162" t="str">
        <f>VLOOKUP(U2660,NIVEAUXADMIN!A:B,2,FALSE)</f>
        <v>HT10</v>
      </c>
      <c r="AE2660" s="162" t="str">
        <f>VLOOKUP(V2660,NIVEAUXADMIN!E:F,2,FALSE)</f>
        <v>HT101022</v>
      </c>
      <c r="AF2660" s="162" t="str">
        <f>VLOOKUP(W2660,NIVEAUXADMIN!I:J,2,FALSE)</f>
        <v>HT101022-02</v>
      </c>
      <c r="AG2660" s="162">
        <f>IF(SUMPRODUCT(($A$4:$A2660=A2660)*($V$4:$V2660=V2660))&gt;1,0,1)</f>
        <v>0</v>
      </c>
    </row>
    <row r="2661" spans="1:33" ht="15" customHeight="1">
      <c r="A2661" s="162" t="s">
        <v>1090</v>
      </c>
      <c r="B2661" s="162" t="s">
        <v>1090</v>
      </c>
      <c r="C2661" s="162" t="s">
        <v>26</v>
      </c>
      <c r="D2661" s="162"/>
      <c r="E2661" s="162"/>
      <c r="F2661" s="162" t="s">
        <v>16</v>
      </c>
      <c r="G2661" s="162" t="str">
        <f>CHOOSE(MONTH(H2661), "Janvier", "Fevrier", "Mars", "Avril", "Mai", "Juin", "Juillet", "Aout", "Septembre", "Octobre", "Novembre", "Decembre")</f>
        <v>Decembre</v>
      </c>
      <c r="H2661" s="153">
        <v>42719</v>
      </c>
      <c r="I2661" s="84" t="s">
        <v>1051</v>
      </c>
      <c r="J2661" s="162" t="s">
        <v>1052</v>
      </c>
      <c r="K2661" s="162" t="s">
        <v>1056</v>
      </c>
      <c r="L2661" s="72"/>
      <c r="M2661" s="80" t="str">
        <f>IFERROR(VLOOKUP(K2661,REFERENCES!R:S,2,FALSE),"")</f>
        <v>Nombre</v>
      </c>
      <c r="N2661" s="75">
        <v>250</v>
      </c>
      <c r="O2661" s="75"/>
      <c r="P2661" s="75"/>
      <c r="Q2661" s="75"/>
      <c r="R2661" s="79"/>
      <c r="S2661" s="75">
        <v>250</v>
      </c>
      <c r="T2661" s="162" t="s">
        <v>1040</v>
      </c>
      <c r="U2661" s="162" t="s">
        <v>153</v>
      </c>
      <c r="V2661" s="162" t="s">
        <v>302</v>
      </c>
      <c r="W2661" s="164" t="s">
        <v>1515</v>
      </c>
      <c r="X2661" s="162" t="s">
        <v>1886</v>
      </c>
      <c r="Y2661" s="162"/>
      <c r="Z2661" s="162"/>
      <c r="AA2661" s="162"/>
      <c r="AB2661" s="162" t="str">
        <f>UPPER(LEFT(A2661,3)&amp;YEAR(H2661)&amp;MONTH(H2661)&amp;DAY((H2661))&amp;LEFT(U2661,2)&amp;LEFT(V2661,2)&amp;LEFT(W2661,2))</f>
        <v>WOR20161215NIPE2È</v>
      </c>
      <c r="AC2661" s="162">
        <f>COUNTIF($AB$4:$AB$297,AB2661)</f>
        <v>0</v>
      </c>
      <c r="AD2661" s="162" t="str">
        <f>VLOOKUP(U2661,NIVEAUXADMIN!A:B,2,FALSE)</f>
        <v>HT10</v>
      </c>
      <c r="AE2661" s="162" t="str">
        <f>VLOOKUP(V2661,NIVEAUXADMIN!E:F,2,FALSE)</f>
        <v>HT101022</v>
      </c>
      <c r="AF2661" s="162" t="str">
        <f>VLOOKUP(W2661,NIVEAUXADMIN!I:J,2,FALSE)</f>
        <v>HT101022-02</v>
      </c>
      <c r="AG2661" s="162">
        <f>IF(SUMPRODUCT(($A$4:$A2661=A2661)*($V$4:$V2661=V2661))&gt;1,0,1)</f>
        <v>0</v>
      </c>
    </row>
    <row r="2662" spans="1:33" ht="15" customHeight="1">
      <c r="A2662" s="162" t="s">
        <v>1090</v>
      </c>
      <c r="B2662" s="162" t="s">
        <v>1090</v>
      </c>
      <c r="C2662" s="162" t="s">
        <v>26</v>
      </c>
      <c r="D2662" s="162"/>
      <c r="E2662" s="162"/>
      <c r="F2662" s="162" t="s">
        <v>16</v>
      </c>
      <c r="G2662" s="162" t="str">
        <f>CHOOSE(MONTH(H2662), "Janvier", "Fevrier", "Mars", "Avril", "Mai", "Juin", "Juillet", "Aout", "Septembre", "Octobre", "Novembre", "Decembre")</f>
        <v>Decembre</v>
      </c>
      <c r="H2662" s="153">
        <v>42719</v>
      </c>
      <c r="I2662" s="84" t="s">
        <v>1051</v>
      </c>
      <c r="J2662" s="162" t="s">
        <v>1052</v>
      </c>
      <c r="K2662" s="162" t="s">
        <v>1054</v>
      </c>
      <c r="L2662" s="72"/>
      <c r="M2662" s="80" t="str">
        <f>IFERROR(VLOOKUP(K2662,REFERENCES!R:S,2,FALSE),"")</f>
        <v>Nombre</v>
      </c>
      <c r="N2662" s="75">
        <v>500</v>
      </c>
      <c r="O2662" s="75"/>
      <c r="P2662" s="75"/>
      <c r="Q2662" s="75"/>
      <c r="R2662" s="79"/>
      <c r="S2662" s="75">
        <v>250</v>
      </c>
      <c r="T2662" s="162" t="s">
        <v>1040</v>
      </c>
      <c r="U2662" s="162" t="s">
        <v>153</v>
      </c>
      <c r="V2662" s="162" t="s">
        <v>302</v>
      </c>
      <c r="W2662" s="164" t="s">
        <v>1515</v>
      </c>
      <c r="X2662" s="162" t="s">
        <v>1886</v>
      </c>
      <c r="Y2662" s="162"/>
      <c r="Z2662" s="162"/>
      <c r="AA2662" s="162"/>
      <c r="AB2662" s="162" t="str">
        <f>UPPER(LEFT(A2662,3)&amp;YEAR(H2662)&amp;MONTH(H2662)&amp;DAY((H2662))&amp;LEFT(U2662,2)&amp;LEFT(V2662,2)&amp;LEFT(W2662,2))</f>
        <v>WOR20161215NIPE2È</v>
      </c>
      <c r="AC2662" s="162">
        <f>COUNTIF($AB$4:$AB$297,AB2662)</f>
        <v>0</v>
      </c>
      <c r="AD2662" s="162" t="str">
        <f>VLOOKUP(U2662,NIVEAUXADMIN!A:B,2,FALSE)</f>
        <v>HT10</v>
      </c>
      <c r="AE2662" s="162" t="str">
        <f>VLOOKUP(V2662,NIVEAUXADMIN!E:F,2,FALSE)</f>
        <v>HT101022</v>
      </c>
      <c r="AF2662" s="162" t="str">
        <f>VLOOKUP(W2662,NIVEAUXADMIN!I:J,2,FALSE)</f>
        <v>HT101022-02</v>
      </c>
      <c r="AG2662" s="162">
        <f>IF(SUMPRODUCT(($A$4:$A2662=A2662)*($V$4:$V2662=V2662))&gt;1,0,1)</f>
        <v>0</v>
      </c>
    </row>
    <row r="2663" spans="1:33" ht="15" customHeight="1">
      <c r="A2663" s="162" t="s">
        <v>1090</v>
      </c>
      <c r="B2663" s="162" t="s">
        <v>1090</v>
      </c>
      <c r="C2663" s="162" t="s">
        <v>26</v>
      </c>
      <c r="D2663" s="162"/>
      <c r="E2663" s="162"/>
      <c r="F2663" s="162" t="s">
        <v>16</v>
      </c>
      <c r="G2663" s="162" t="str">
        <f>CHOOSE(MONTH(H2663), "Janvier", "Fevrier", "Mars", "Avril", "Mai", "Juin", "Juillet", "Aout", "Septembre", "Octobre", "Novembre", "Decembre")</f>
        <v>Decembre</v>
      </c>
      <c r="H2663" s="153">
        <v>42719</v>
      </c>
      <c r="I2663" s="84" t="s">
        <v>1051</v>
      </c>
      <c r="J2663" s="162" t="s">
        <v>1052</v>
      </c>
      <c r="K2663" s="162" t="s">
        <v>1062</v>
      </c>
      <c r="L2663" s="72"/>
      <c r="M2663" s="80" t="str">
        <f>IFERROR(VLOOKUP(K2663,REFERENCES!R:S,2,FALSE),"")</f>
        <v>Nombre</v>
      </c>
      <c r="N2663" s="75">
        <v>200</v>
      </c>
      <c r="O2663" s="75"/>
      <c r="P2663" s="75"/>
      <c r="Q2663" s="75"/>
      <c r="R2663" s="79"/>
      <c r="S2663" s="75">
        <v>200</v>
      </c>
      <c r="T2663" s="162" t="s">
        <v>1040</v>
      </c>
      <c r="U2663" s="162" t="s">
        <v>174</v>
      </c>
      <c r="V2663" s="162" t="s">
        <v>200</v>
      </c>
      <c r="W2663" s="164" t="s">
        <v>1566</v>
      </c>
      <c r="X2663" s="162" t="s">
        <v>1887</v>
      </c>
      <c r="Y2663" s="162"/>
      <c r="Z2663" s="162"/>
      <c r="AA2663" s="162"/>
      <c r="AB2663" s="162" t="str">
        <f>UPPER(LEFT(A2663,3)&amp;YEAR(H2663)&amp;MONTH(H2663)&amp;DAY((H2663))&amp;LEFT(U2663,2)&amp;LEFT(V2663,2)&amp;LEFT(W2663,2))</f>
        <v>WOR20161215OUAN3È</v>
      </c>
      <c r="AC2663" s="162">
        <f>COUNTIF($AB$4:$AB$297,AB2663)</f>
        <v>0</v>
      </c>
      <c r="AD2663" s="162" t="str">
        <f>VLOOKUP(U2663,NIVEAUXADMIN!A:B,2,FALSE)</f>
        <v>HT01</v>
      </c>
      <c r="AE2663" s="162" t="str">
        <f>VLOOKUP(V2663,NIVEAUXADMIN!E:F,2,FALSE)</f>
        <v>HT01151</v>
      </c>
      <c r="AF2663" s="162" t="str">
        <f>VLOOKUP(W2663,NIVEAUXADMIN!I:J,2,FALSE)</f>
        <v>HT01151-03</v>
      </c>
      <c r="AG2663" s="162">
        <f>IF(SUMPRODUCT(($A$4:$A2663=A2663)*($V$4:$V2663=V2663))&gt;1,0,1)</f>
        <v>0</v>
      </c>
    </row>
    <row r="2664" spans="1:33" ht="15" customHeight="1">
      <c r="A2664" s="162" t="s">
        <v>1090</v>
      </c>
      <c r="B2664" s="162" t="s">
        <v>1090</v>
      </c>
      <c r="C2664" s="162" t="s">
        <v>26</v>
      </c>
      <c r="D2664" s="162"/>
      <c r="E2664" s="162"/>
      <c r="F2664" s="162" t="s">
        <v>16</v>
      </c>
      <c r="G2664" s="162" t="str">
        <f>CHOOSE(MONTH(H2664), "Janvier", "Fevrier", "Mars", "Avril", "Mai", "Juin", "Juillet", "Aout", "Septembre", "Octobre", "Novembre", "Decembre")</f>
        <v>Decembre</v>
      </c>
      <c r="H2664" s="153">
        <v>42719</v>
      </c>
      <c r="I2664" s="84" t="s">
        <v>1051</v>
      </c>
      <c r="J2664" s="162" t="s">
        <v>1052</v>
      </c>
      <c r="K2664" s="162" t="s">
        <v>1058</v>
      </c>
      <c r="L2664" s="72"/>
      <c r="M2664" s="80" t="str">
        <f>IFERROR(VLOOKUP(K2664,REFERENCES!R:S,2,FALSE),"")</f>
        <v>Nombre</v>
      </c>
      <c r="N2664" s="75">
        <v>200</v>
      </c>
      <c r="O2664" s="75"/>
      <c r="P2664" s="75"/>
      <c r="Q2664" s="75"/>
      <c r="R2664" s="79"/>
      <c r="S2664" s="75">
        <v>200</v>
      </c>
      <c r="T2664" s="162" t="s">
        <v>1040</v>
      </c>
      <c r="U2664" s="162" t="s">
        <v>174</v>
      </c>
      <c r="V2664" s="162" t="s">
        <v>200</v>
      </c>
      <c r="W2664" s="164" t="s">
        <v>1566</v>
      </c>
      <c r="X2664" s="162" t="s">
        <v>1887</v>
      </c>
      <c r="Y2664" s="162"/>
      <c r="Z2664" s="162"/>
      <c r="AA2664" s="162"/>
      <c r="AB2664" s="162" t="str">
        <f>UPPER(LEFT(A2664,3)&amp;YEAR(H2664)&amp;MONTH(H2664)&amp;DAY((H2664))&amp;LEFT(U2664,2)&amp;LEFT(V2664,2)&amp;LEFT(W2664,2))</f>
        <v>WOR20161215OUAN3È</v>
      </c>
      <c r="AC2664" s="162">
        <f>COUNTIF($AB$4:$AB$297,AB2664)</f>
        <v>0</v>
      </c>
      <c r="AD2664" s="162" t="str">
        <f>VLOOKUP(U2664,NIVEAUXADMIN!A:B,2,FALSE)</f>
        <v>HT01</v>
      </c>
      <c r="AE2664" s="162" t="str">
        <f>VLOOKUP(V2664,NIVEAUXADMIN!E:F,2,FALSE)</f>
        <v>HT01151</v>
      </c>
      <c r="AF2664" s="162" t="str">
        <f>VLOOKUP(W2664,NIVEAUXADMIN!I:J,2,FALSE)</f>
        <v>HT01151-03</v>
      </c>
      <c r="AG2664" s="162">
        <f>IF(SUMPRODUCT(($A$4:$A2664=A2664)*($V$4:$V2664=V2664))&gt;1,0,1)</f>
        <v>0</v>
      </c>
    </row>
    <row r="2665" spans="1:33" ht="15" customHeight="1">
      <c r="A2665" s="162" t="s">
        <v>1090</v>
      </c>
      <c r="B2665" s="162" t="s">
        <v>1090</v>
      </c>
      <c r="C2665" s="162" t="s">
        <v>26</v>
      </c>
      <c r="D2665" s="162"/>
      <c r="E2665" s="162"/>
      <c r="F2665" s="162" t="s">
        <v>16</v>
      </c>
      <c r="G2665" s="162" t="str">
        <f>CHOOSE(MONTH(H2665), "Janvier", "Fevrier", "Mars", "Avril", "Mai", "Juin", "Juillet", "Aout", "Septembre", "Octobre", "Novembre", "Decembre")</f>
        <v>Decembre</v>
      </c>
      <c r="H2665" s="153">
        <v>42719</v>
      </c>
      <c r="I2665" s="84" t="s">
        <v>1051</v>
      </c>
      <c r="J2665" s="162" t="s">
        <v>1052</v>
      </c>
      <c r="K2665" s="162" t="s">
        <v>1061</v>
      </c>
      <c r="L2665" s="72"/>
      <c r="M2665" s="80" t="str">
        <f>IFERROR(VLOOKUP(K2665,REFERENCES!R:S,2,FALSE),"")</f>
        <v>Nombre</v>
      </c>
      <c r="N2665" s="75">
        <v>200</v>
      </c>
      <c r="O2665" s="75"/>
      <c r="P2665" s="75"/>
      <c r="Q2665" s="75"/>
      <c r="R2665" s="79"/>
      <c r="S2665" s="75">
        <v>200</v>
      </c>
      <c r="T2665" s="162" t="s">
        <v>1040</v>
      </c>
      <c r="U2665" s="162" t="s">
        <v>174</v>
      </c>
      <c r="V2665" s="162" t="s">
        <v>200</v>
      </c>
      <c r="W2665" s="164" t="s">
        <v>1566</v>
      </c>
      <c r="X2665" s="162" t="s">
        <v>1887</v>
      </c>
      <c r="Y2665" s="162"/>
      <c r="Z2665" s="162"/>
      <c r="AA2665" s="162"/>
      <c r="AB2665" s="162" t="str">
        <f>UPPER(LEFT(A2665,3)&amp;YEAR(H2665)&amp;MONTH(H2665)&amp;DAY((H2665))&amp;LEFT(U2665,2)&amp;LEFT(V2665,2)&amp;LEFT(W2665,2))</f>
        <v>WOR20161215OUAN3È</v>
      </c>
      <c r="AC2665" s="162">
        <f>COUNTIF($AB$4:$AB$297,AB2665)</f>
        <v>0</v>
      </c>
      <c r="AD2665" s="162" t="str">
        <f>VLOOKUP(U2665,NIVEAUXADMIN!A:B,2,FALSE)</f>
        <v>HT01</v>
      </c>
      <c r="AE2665" s="162" t="str">
        <f>VLOOKUP(V2665,NIVEAUXADMIN!E:F,2,FALSE)</f>
        <v>HT01151</v>
      </c>
      <c r="AF2665" s="162" t="str">
        <f>VLOOKUP(W2665,NIVEAUXADMIN!I:J,2,FALSE)</f>
        <v>HT01151-03</v>
      </c>
      <c r="AG2665" s="162">
        <f>IF(SUMPRODUCT(($A$4:$A2665=A2665)*($V$4:$V2665=V2665))&gt;1,0,1)</f>
        <v>0</v>
      </c>
    </row>
    <row r="2666" spans="1:33" ht="15" customHeight="1">
      <c r="A2666" s="162" t="s">
        <v>1090</v>
      </c>
      <c r="B2666" s="162" t="s">
        <v>1090</v>
      </c>
      <c r="C2666" s="162" t="s">
        <v>26</v>
      </c>
      <c r="D2666" s="162"/>
      <c r="E2666" s="162"/>
      <c r="F2666" s="162" t="s">
        <v>16</v>
      </c>
      <c r="G2666" s="162" t="str">
        <f>CHOOSE(MONTH(H2666), "Janvier", "Fevrier", "Mars", "Avril", "Mai", "Juin", "Juillet", "Aout", "Septembre", "Octobre", "Novembre", "Decembre")</f>
        <v>Decembre</v>
      </c>
      <c r="H2666" s="153">
        <v>42719</v>
      </c>
      <c r="I2666" s="84" t="s">
        <v>1051</v>
      </c>
      <c r="J2666" s="162" t="s">
        <v>1052</v>
      </c>
      <c r="K2666" s="162" t="s">
        <v>1057</v>
      </c>
      <c r="L2666" s="72"/>
      <c r="M2666" s="80" t="str">
        <f>IFERROR(VLOOKUP(K2666,REFERENCES!R:S,2,FALSE),"")</f>
        <v>Nombre</v>
      </c>
      <c r="N2666" s="75">
        <v>200</v>
      </c>
      <c r="O2666" s="75"/>
      <c r="P2666" s="75"/>
      <c r="Q2666" s="75"/>
      <c r="R2666" s="79"/>
      <c r="S2666" s="75">
        <v>200</v>
      </c>
      <c r="T2666" s="162" t="s">
        <v>1040</v>
      </c>
      <c r="U2666" s="162" t="s">
        <v>174</v>
      </c>
      <c r="V2666" s="162" t="s">
        <v>200</v>
      </c>
      <c r="W2666" s="164" t="s">
        <v>1566</v>
      </c>
      <c r="X2666" s="162" t="s">
        <v>1887</v>
      </c>
      <c r="Y2666" s="162"/>
      <c r="Z2666" s="162"/>
      <c r="AA2666" s="162"/>
      <c r="AB2666" s="162" t="str">
        <f>UPPER(LEFT(A2666,3)&amp;YEAR(H2666)&amp;MONTH(H2666)&amp;DAY((H2666))&amp;LEFT(U2666,2)&amp;LEFT(V2666,2)&amp;LEFT(W2666,2))</f>
        <v>WOR20161215OUAN3È</v>
      </c>
      <c r="AC2666" s="162">
        <f>COUNTIF($AB$4:$AB$297,AB2666)</f>
        <v>0</v>
      </c>
      <c r="AD2666" s="162" t="str">
        <f>VLOOKUP(U2666,NIVEAUXADMIN!A:B,2,FALSE)</f>
        <v>HT01</v>
      </c>
      <c r="AE2666" s="162" t="str">
        <f>VLOOKUP(V2666,NIVEAUXADMIN!E:F,2,FALSE)</f>
        <v>HT01151</v>
      </c>
      <c r="AF2666" s="162" t="str">
        <f>VLOOKUP(W2666,NIVEAUXADMIN!I:J,2,FALSE)</f>
        <v>HT01151-03</v>
      </c>
      <c r="AG2666" s="162">
        <f>IF(SUMPRODUCT(($A$4:$A2666=A2666)*($V$4:$V2666=V2666))&gt;1,0,1)</f>
        <v>0</v>
      </c>
    </row>
    <row r="2667" spans="1:33" ht="15" customHeight="1">
      <c r="A2667" s="162" t="s">
        <v>1090</v>
      </c>
      <c r="B2667" s="162" t="s">
        <v>1090</v>
      </c>
      <c r="C2667" s="162" t="s">
        <v>26</v>
      </c>
      <c r="D2667" s="162"/>
      <c r="E2667" s="162"/>
      <c r="F2667" s="162" t="s">
        <v>16</v>
      </c>
      <c r="G2667" s="162" t="str">
        <f>CHOOSE(MONTH(H2667), "Janvier", "Fevrier", "Mars", "Avril", "Mai", "Juin", "Juillet", "Aout", "Septembre", "Octobre", "Novembre", "Decembre")</f>
        <v>Decembre</v>
      </c>
      <c r="H2667" s="153">
        <v>42719</v>
      </c>
      <c r="I2667" s="84" t="s">
        <v>1050</v>
      </c>
      <c r="J2667" s="162" t="s">
        <v>1029</v>
      </c>
      <c r="K2667" s="162"/>
      <c r="L2667" s="72"/>
      <c r="M2667" s="80" t="str">
        <f>IFERROR(VLOOKUP(K2667,REFERENCES!R:S,2,FALSE),"")</f>
        <v/>
      </c>
      <c r="N2667" s="75">
        <v>200</v>
      </c>
      <c r="O2667" s="75"/>
      <c r="P2667" s="75"/>
      <c r="Q2667" s="75"/>
      <c r="R2667" s="79"/>
      <c r="S2667" s="75">
        <v>200</v>
      </c>
      <c r="T2667" s="162" t="s">
        <v>1040</v>
      </c>
      <c r="U2667" s="162" t="s">
        <v>174</v>
      </c>
      <c r="V2667" s="162" t="s">
        <v>200</v>
      </c>
      <c r="W2667" s="164" t="s">
        <v>1566</v>
      </c>
      <c r="X2667" s="162" t="s">
        <v>1887</v>
      </c>
      <c r="Y2667" s="162"/>
      <c r="Z2667" s="162"/>
      <c r="AA2667" s="162"/>
      <c r="AB2667" s="162" t="str">
        <f>UPPER(LEFT(A2667,3)&amp;YEAR(H2667)&amp;MONTH(H2667)&amp;DAY((H2667))&amp;LEFT(U2667,2)&amp;LEFT(V2667,2)&amp;LEFT(W2667,2))</f>
        <v>WOR20161215OUAN3È</v>
      </c>
      <c r="AC2667" s="162">
        <f>COUNTIF($AB$4:$AB$297,AB2667)</f>
        <v>0</v>
      </c>
      <c r="AD2667" s="162" t="str">
        <f>VLOOKUP(U2667,NIVEAUXADMIN!A:B,2,FALSE)</f>
        <v>HT01</v>
      </c>
      <c r="AE2667" s="162" t="str">
        <f>VLOOKUP(V2667,NIVEAUXADMIN!E:F,2,FALSE)</f>
        <v>HT01151</v>
      </c>
      <c r="AF2667" s="162" t="str">
        <f>VLOOKUP(W2667,NIVEAUXADMIN!I:J,2,FALSE)</f>
        <v>HT01151-03</v>
      </c>
      <c r="AG2667" s="162">
        <f>IF(SUMPRODUCT(($A$4:$A2667=A2667)*($V$4:$V2667=V2667))&gt;1,0,1)</f>
        <v>0</v>
      </c>
    </row>
    <row r="2668" spans="1:33" ht="15" customHeight="1">
      <c r="A2668" s="162" t="s">
        <v>1090</v>
      </c>
      <c r="B2668" s="162" t="s">
        <v>1090</v>
      </c>
      <c r="C2668" s="162" t="s">
        <v>26</v>
      </c>
      <c r="D2668" s="162"/>
      <c r="E2668" s="162"/>
      <c r="F2668" s="162" t="s">
        <v>16</v>
      </c>
      <c r="G2668" s="162" t="str">
        <f>CHOOSE(MONTH(H2668), "Janvier", "Fevrier", "Mars", "Avril", "Mai", "Juin", "Juillet", "Aout", "Septembre", "Octobre", "Novembre", "Decembre")</f>
        <v>Decembre</v>
      </c>
      <c r="H2668" s="153">
        <v>42720</v>
      </c>
      <c r="I2668" s="84" t="s">
        <v>1051</v>
      </c>
      <c r="J2668" s="162" t="s">
        <v>1052</v>
      </c>
      <c r="K2668" s="162" t="s">
        <v>1056</v>
      </c>
      <c r="L2668" s="72"/>
      <c r="M2668" s="80" t="str">
        <f>IFERROR(VLOOKUP(K2668,REFERENCES!R:S,2,FALSE),"")</f>
        <v>Nombre</v>
      </c>
      <c r="N2668" s="75">
        <v>250</v>
      </c>
      <c r="O2668" s="75"/>
      <c r="P2668" s="75"/>
      <c r="Q2668" s="75"/>
      <c r="R2668" s="79"/>
      <c r="S2668" s="75">
        <v>250</v>
      </c>
      <c r="T2668" s="162" t="s">
        <v>1040</v>
      </c>
      <c r="U2668" s="162" t="s">
        <v>153</v>
      </c>
      <c r="V2668" s="162" t="s">
        <v>302</v>
      </c>
      <c r="W2668" s="164" t="s">
        <v>1580</v>
      </c>
      <c r="X2668" s="162" t="s">
        <v>1888</v>
      </c>
      <c r="Y2668" s="162"/>
      <c r="Z2668" s="162"/>
      <c r="AA2668" s="162"/>
      <c r="AB2668" s="162" t="str">
        <f>UPPER(LEFT(A2668,3)&amp;YEAR(H2668)&amp;MONTH(H2668)&amp;DAY((H2668))&amp;LEFT(U2668,2)&amp;LEFT(V2668,2)&amp;LEFT(W2668,2))</f>
        <v>WOR20161216NIPE3È</v>
      </c>
      <c r="AC2668" s="162">
        <f>COUNTIF($AB$4:$AB$297,AB2668)</f>
        <v>0</v>
      </c>
      <c r="AD2668" s="162" t="str">
        <f>VLOOKUP(U2668,NIVEAUXADMIN!A:B,2,FALSE)</f>
        <v>HT10</v>
      </c>
      <c r="AE2668" s="162" t="str">
        <f>VLOOKUP(V2668,NIVEAUXADMIN!E:F,2,FALSE)</f>
        <v>HT101022</v>
      </c>
      <c r="AF2668" s="162" t="str">
        <f>VLOOKUP(W2668,NIVEAUXADMIN!I:J,2,FALSE)</f>
        <v>HT101022-03</v>
      </c>
      <c r="AG2668" s="162">
        <f>IF(SUMPRODUCT(($A$4:$A2668=A2668)*($V$4:$V2668=V2668))&gt;1,0,1)</f>
        <v>0</v>
      </c>
    </row>
    <row r="2669" spans="1:33" ht="15" customHeight="1">
      <c r="A2669" s="162" t="s">
        <v>1090</v>
      </c>
      <c r="B2669" s="162" t="s">
        <v>1090</v>
      </c>
      <c r="C2669" s="162" t="s">
        <v>26</v>
      </c>
      <c r="D2669" s="162"/>
      <c r="E2669" s="162"/>
      <c r="F2669" s="162" t="s">
        <v>16</v>
      </c>
      <c r="G2669" s="162" t="str">
        <f>CHOOSE(MONTH(H2669), "Janvier", "Fevrier", "Mars", "Avril", "Mai", "Juin", "Juillet", "Aout", "Septembre", "Octobre", "Novembre", "Decembre")</f>
        <v>Decembre</v>
      </c>
      <c r="H2669" s="153">
        <v>42720</v>
      </c>
      <c r="I2669" s="84" t="s">
        <v>1051</v>
      </c>
      <c r="J2669" s="162" t="s">
        <v>1052</v>
      </c>
      <c r="K2669" s="162" t="s">
        <v>1063</v>
      </c>
      <c r="L2669" s="72"/>
      <c r="M2669" s="80" t="str">
        <f>IFERROR(VLOOKUP(K2669,REFERENCES!R:S,2,FALSE),"")</f>
        <v>Nombre</v>
      </c>
      <c r="N2669" s="75">
        <v>250</v>
      </c>
      <c r="O2669" s="75"/>
      <c r="P2669" s="75"/>
      <c r="Q2669" s="75"/>
      <c r="R2669" s="79"/>
      <c r="S2669" s="75">
        <v>250</v>
      </c>
      <c r="T2669" s="162" t="s">
        <v>1040</v>
      </c>
      <c r="U2669" s="162" t="s">
        <v>153</v>
      </c>
      <c r="V2669" s="162" t="s">
        <v>302</v>
      </c>
      <c r="W2669" s="164" t="s">
        <v>1580</v>
      </c>
      <c r="X2669" s="162" t="s">
        <v>1888</v>
      </c>
      <c r="Y2669" s="162"/>
      <c r="Z2669" s="162"/>
      <c r="AA2669" s="162"/>
      <c r="AB2669" s="162" t="str">
        <f>UPPER(LEFT(A2669,3)&amp;YEAR(H2669)&amp;MONTH(H2669)&amp;DAY((H2669))&amp;LEFT(U2669,2)&amp;LEFT(V2669,2)&amp;LEFT(W2669,2))</f>
        <v>WOR20161216NIPE3È</v>
      </c>
      <c r="AC2669" s="162">
        <f>COUNTIF($AB$4:$AB$297,AB2669)</f>
        <v>0</v>
      </c>
      <c r="AD2669" s="162" t="str">
        <f>VLOOKUP(U2669,NIVEAUXADMIN!A:B,2,FALSE)</f>
        <v>HT10</v>
      </c>
      <c r="AE2669" s="162" t="str">
        <f>VLOOKUP(V2669,NIVEAUXADMIN!E:F,2,FALSE)</f>
        <v>HT101022</v>
      </c>
      <c r="AF2669" s="162" t="str">
        <f>VLOOKUP(W2669,NIVEAUXADMIN!I:J,2,FALSE)</f>
        <v>HT101022-03</v>
      </c>
      <c r="AG2669" s="162">
        <f>IF(SUMPRODUCT(($A$4:$A2669=A2669)*($V$4:$V2669=V2669))&gt;1,0,1)</f>
        <v>0</v>
      </c>
    </row>
    <row r="2670" spans="1:33" ht="15" customHeight="1">
      <c r="A2670" s="162" t="s">
        <v>1090</v>
      </c>
      <c r="B2670" s="162" t="s">
        <v>1090</v>
      </c>
      <c r="C2670" s="162" t="s">
        <v>26</v>
      </c>
      <c r="D2670" s="162"/>
      <c r="E2670" s="162"/>
      <c r="F2670" s="162" t="s">
        <v>16</v>
      </c>
      <c r="G2670" s="162" t="str">
        <f>CHOOSE(MONTH(H2670), "Janvier", "Fevrier", "Mars", "Avril", "Mai", "Juin", "Juillet", "Aout", "Septembre", "Octobre", "Novembre", "Decembre")</f>
        <v>Decembre</v>
      </c>
      <c r="H2670" s="153">
        <v>42720</v>
      </c>
      <c r="I2670" s="84" t="s">
        <v>1051</v>
      </c>
      <c r="J2670" s="162" t="s">
        <v>1052</v>
      </c>
      <c r="K2670" s="162" t="s">
        <v>1054</v>
      </c>
      <c r="L2670" s="72"/>
      <c r="M2670" s="80" t="str">
        <f>IFERROR(VLOOKUP(K2670,REFERENCES!R:S,2,FALSE),"")</f>
        <v>Nombre</v>
      </c>
      <c r="N2670" s="75">
        <v>500</v>
      </c>
      <c r="O2670" s="75"/>
      <c r="P2670" s="75"/>
      <c r="Q2670" s="75"/>
      <c r="R2670" s="79"/>
      <c r="S2670" s="75">
        <v>250</v>
      </c>
      <c r="T2670" s="162" t="s">
        <v>1040</v>
      </c>
      <c r="U2670" s="162" t="s">
        <v>153</v>
      </c>
      <c r="V2670" s="162" t="s">
        <v>302</v>
      </c>
      <c r="W2670" s="164" t="s">
        <v>1580</v>
      </c>
      <c r="X2670" s="162" t="s">
        <v>1888</v>
      </c>
      <c r="Y2670" s="162"/>
      <c r="Z2670" s="162"/>
      <c r="AA2670" s="162"/>
      <c r="AB2670" s="162" t="str">
        <f>UPPER(LEFT(A2670,3)&amp;YEAR(H2670)&amp;MONTH(H2670)&amp;DAY((H2670))&amp;LEFT(U2670,2)&amp;LEFT(V2670,2)&amp;LEFT(W2670,2))</f>
        <v>WOR20161216NIPE3È</v>
      </c>
      <c r="AC2670" s="162">
        <f>COUNTIF($AB$4:$AB$297,AB2670)</f>
        <v>0</v>
      </c>
      <c r="AD2670" s="162" t="str">
        <f>VLOOKUP(U2670,NIVEAUXADMIN!A:B,2,FALSE)</f>
        <v>HT10</v>
      </c>
      <c r="AE2670" s="162" t="str">
        <f>VLOOKUP(V2670,NIVEAUXADMIN!E:F,2,FALSE)</f>
        <v>HT101022</v>
      </c>
      <c r="AF2670" s="162" t="str">
        <f>VLOOKUP(W2670,NIVEAUXADMIN!I:J,2,FALSE)</f>
        <v>HT101022-03</v>
      </c>
      <c r="AG2670" s="162">
        <f>IF(SUMPRODUCT(($A$4:$A2670=A2670)*($V$4:$V2670=V2670))&gt;1,0,1)</f>
        <v>0</v>
      </c>
    </row>
    <row r="2671" spans="1:33" ht="15" customHeight="1">
      <c r="A2671" s="162" t="s">
        <v>1090</v>
      </c>
      <c r="B2671" s="162" t="s">
        <v>1090</v>
      </c>
      <c r="C2671" s="162" t="s">
        <v>26</v>
      </c>
      <c r="D2671" s="162"/>
      <c r="E2671" s="162"/>
      <c r="F2671" s="162" t="s">
        <v>16</v>
      </c>
      <c r="G2671" s="162" t="str">
        <f>CHOOSE(MONTH(H2671), "Janvier", "Fevrier", "Mars", "Avril", "Mai", "Juin", "Juillet", "Aout", "Septembre", "Octobre", "Novembre", "Decembre")</f>
        <v>Decembre</v>
      </c>
      <c r="H2671" s="153">
        <v>42721</v>
      </c>
      <c r="I2671" s="84" t="s">
        <v>1051</v>
      </c>
      <c r="J2671" s="162" t="s">
        <v>1052</v>
      </c>
      <c r="K2671" s="162" t="s">
        <v>1059</v>
      </c>
      <c r="L2671" s="72"/>
      <c r="M2671" s="80" t="str">
        <f>IFERROR(VLOOKUP(K2671,REFERENCES!R:S,2,FALSE),"")</f>
        <v>Nombre</v>
      </c>
      <c r="N2671" s="75">
        <v>2940</v>
      </c>
      <c r="O2671" s="75"/>
      <c r="P2671" s="75"/>
      <c r="Q2671" s="75"/>
      <c r="R2671" s="79"/>
      <c r="S2671" s="75">
        <v>49</v>
      </c>
      <c r="T2671" s="162" t="s">
        <v>1040</v>
      </c>
      <c r="U2671" s="162" t="s">
        <v>174</v>
      </c>
      <c r="V2671" s="162" t="s">
        <v>200</v>
      </c>
      <c r="W2671" s="164" t="s">
        <v>1501</v>
      </c>
      <c r="X2671" s="162"/>
      <c r="Y2671" s="162"/>
      <c r="Z2671" s="162"/>
      <c r="AA2671" s="162"/>
      <c r="AB2671" s="162" t="str">
        <f>UPPER(LEFT(A2671,3)&amp;YEAR(H2671)&amp;MONTH(H2671)&amp;DAY((H2671))&amp;LEFT(U2671,2)&amp;LEFT(V2671,2)&amp;LEFT(W2671,2))</f>
        <v>WOR20161217OUAN2È</v>
      </c>
      <c r="AC2671" s="162">
        <f>COUNTIF($AB$4:$AB$297,AB2671)</f>
        <v>0</v>
      </c>
      <c r="AD2671" s="162" t="str">
        <f>VLOOKUP(U2671,NIVEAUXADMIN!A:B,2,FALSE)</f>
        <v>HT01</v>
      </c>
      <c r="AE2671" s="162" t="str">
        <f>VLOOKUP(V2671,NIVEAUXADMIN!E:F,2,FALSE)</f>
        <v>HT01151</v>
      </c>
      <c r="AF2671" s="162" t="str">
        <f>VLOOKUP(W2671,NIVEAUXADMIN!I:J,2,FALSE)</f>
        <v>HT01151-02</v>
      </c>
      <c r="AG2671" s="162">
        <f>IF(SUMPRODUCT(($A$4:$A2671=A2671)*($V$4:$V2671=V2671))&gt;1,0,1)</f>
        <v>0</v>
      </c>
    </row>
    <row r="2672" spans="1:33" ht="15" customHeight="1">
      <c r="A2672" s="162" t="s">
        <v>1090</v>
      </c>
      <c r="B2672" s="162" t="s">
        <v>1090</v>
      </c>
      <c r="C2672" s="162" t="s">
        <v>26</v>
      </c>
      <c r="D2672" s="162"/>
      <c r="E2672" s="162"/>
      <c r="F2672" s="162" t="s">
        <v>16</v>
      </c>
      <c r="G2672" s="162" t="str">
        <f>CHOOSE(MONTH(H2672), "Janvier", "Fevrier", "Mars", "Avril", "Mai", "Juin", "Juillet", "Aout", "Septembre", "Octobre", "Novembre", "Decembre")</f>
        <v>Decembre</v>
      </c>
      <c r="H2672" s="153">
        <v>42721</v>
      </c>
      <c r="I2672" s="84" t="s">
        <v>1050</v>
      </c>
      <c r="J2672" s="162" t="s">
        <v>1029</v>
      </c>
      <c r="K2672" s="162"/>
      <c r="L2672" s="72"/>
      <c r="M2672" s="80" t="str">
        <f>IFERROR(VLOOKUP(K2672,REFERENCES!R:S,2,FALSE),"")</f>
        <v/>
      </c>
      <c r="N2672" s="75">
        <v>49</v>
      </c>
      <c r="O2672" s="75"/>
      <c r="P2672" s="75"/>
      <c r="Q2672" s="75"/>
      <c r="R2672" s="79"/>
      <c r="S2672" s="75">
        <v>49</v>
      </c>
      <c r="T2672" s="162" t="s">
        <v>1040</v>
      </c>
      <c r="U2672" s="162" t="s">
        <v>174</v>
      </c>
      <c r="V2672" s="162" t="s">
        <v>200</v>
      </c>
      <c r="W2672" s="164" t="s">
        <v>1501</v>
      </c>
      <c r="X2672" s="162"/>
      <c r="Y2672" s="162"/>
      <c r="Z2672" s="162"/>
      <c r="AA2672" s="162"/>
      <c r="AB2672" s="162" t="str">
        <f>UPPER(LEFT(A2672,3)&amp;YEAR(H2672)&amp;MONTH(H2672)&amp;DAY((H2672))&amp;LEFT(U2672,2)&amp;LEFT(V2672,2)&amp;LEFT(W2672,2))</f>
        <v>WOR20161217OUAN2È</v>
      </c>
      <c r="AC2672" s="162">
        <f>COUNTIF($AB$4:$AB$297,AB2672)</f>
        <v>0</v>
      </c>
      <c r="AD2672" s="162" t="str">
        <f>VLOOKUP(U2672,NIVEAUXADMIN!A:B,2,FALSE)</f>
        <v>HT01</v>
      </c>
      <c r="AE2672" s="162" t="str">
        <f>VLOOKUP(V2672,NIVEAUXADMIN!E:F,2,FALSE)</f>
        <v>HT01151</v>
      </c>
      <c r="AF2672" s="162" t="str">
        <f>VLOOKUP(W2672,NIVEAUXADMIN!I:J,2,FALSE)</f>
        <v>HT01151-02</v>
      </c>
      <c r="AG2672" s="162">
        <f>IF(SUMPRODUCT(($A$4:$A2672=A2672)*($V$4:$V2672=V2672))&gt;1,0,1)</f>
        <v>0</v>
      </c>
    </row>
    <row r="2673" spans="1:33" ht="15" customHeight="1">
      <c r="A2673" s="162" t="s">
        <v>1090</v>
      </c>
      <c r="B2673" s="162" t="s">
        <v>1090</v>
      </c>
      <c r="C2673" s="162" t="s">
        <v>26</v>
      </c>
      <c r="D2673" s="162"/>
      <c r="E2673" s="162"/>
      <c r="F2673" s="162" t="s">
        <v>16</v>
      </c>
      <c r="G2673" s="162" t="str">
        <f>CHOOSE(MONTH(H2673), "Janvier", "Fevrier", "Mars", "Avril", "Mai", "Juin", "Juillet", "Aout", "Septembre", "Octobre", "Novembre", "Decembre")</f>
        <v>Decembre</v>
      </c>
      <c r="H2673" s="153">
        <v>42721</v>
      </c>
      <c r="I2673" s="84" t="s">
        <v>1051</v>
      </c>
      <c r="J2673" s="162" t="s">
        <v>1052</v>
      </c>
      <c r="K2673" s="162" t="s">
        <v>1057</v>
      </c>
      <c r="L2673" s="72"/>
      <c r="M2673" s="80" t="str">
        <f>IFERROR(VLOOKUP(K2673,REFERENCES!R:S,2,FALSE),"")</f>
        <v>Nombre</v>
      </c>
      <c r="N2673" s="75">
        <v>220</v>
      </c>
      <c r="O2673" s="75"/>
      <c r="P2673" s="75"/>
      <c r="Q2673" s="75"/>
      <c r="R2673" s="79"/>
      <c r="S2673" s="75">
        <v>220</v>
      </c>
      <c r="T2673" s="162" t="s">
        <v>1040</v>
      </c>
      <c r="U2673" s="162" t="s">
        <v>153</v>
      </c>
      <c r="V2673" s="162" t="s">
        <v>305</v>
      </c>
      <c r="W2673" s="164" t="s">
        <v>1601</v>
      </c>
      <c r="X2673" s="162" t="s">
        <v>2571</v>
      </c>
      <c r="Y2673" s="162"/>
      <c r="Z2673" s="162"/>
      <c r="AA2673" s="162"/>
      <c r="AB2673" s="162" t="str">
        <f>UPPER(LEFT(A2673,3)&amp;YEAR(H2673)&amp;MONTH(H2673)&amp;DAY((H2673))&amp;LEFT(U2673,2)&amp;LEFT(V2673,2)&amp;LEFT(W2673,2))</f>
        <v>WOR20161217NIPE3È</v>
      </c>
      <c r="AC2673" s="162">
        <f>COUNTIF($AB$4:$AB$297,AB2673)</f>
        <v>0</v>
      </c>
      <c r="AD2673" s="162" t="str">
        <f>VLOOKUP(U2673,NIVEAUXADMIN!A:B,2,FALSE)</f>
        <v>HT10</v>
      </c>
      <c r="AE2673" s="162" t="str">
        <f>VLOOKUP(V2673,NIVEAUXADMIN!E:F,2,FALSE)</f>
        <v>HT101012</v>
      </c>
      <c r="AF2673" s="162" t="str">
        <f>VLOOKUP(W2673,NIVEAUXADMIN!I:J,2,FALSE)</f>
        <v>HT101012-03</v>
      </c>
      <c r="AG2673" s="162">
        <f>IF(SUMPRODUCT(($A$4:$A2673=A2673)*($V$4:$V2673=V2673))&gt;1,0,1)</f>
        <v>0</v>
      </c>
    </row>
    <row r="2674" spans="1:33" ht="15" customHeight="1">
      <c r="A2674" s="162" t="s">
        <v>1090</v>
      </c>
      <c r="B2674" s="162" t="s">
        <v>1090</v>
      </c>
      <c r="C2674" s="162" t="s">
        <v>26</v>
      </c>
      <c r="D2674" s="162"/>
      <c r="E2674" s="162"/>
      <c r="F2674" s="162" t="s">
        <v>16</v>
      </c>
      <c r="G2674" s="162" t="str">
        <f>CHOOSE(MONTH(H2674), "Janvier", "Fevrier", "Mars", "Avril", "Mai", "Juin", "Juillet", "Aout", "Septembre", "Octobre", "Novembre", "Decembre")</f>
        <v>Decembre</v>
      </c>
      <c r="H2674" s="153">
        <v>42721</v>
      </c>
      <c r="I2674" s="84" t="s">
        <v>1050</v>
      </c>
      <c r="J2674" s="162" t="s">
        <v>1029</v>
      </c>
      <c r="K2674" s="162"/>
      <c r="L2674" s="72"/>
      <c r="M2674" s="80" t="str">
        <f>IFERROR(VLOOKUP(K2674,REFERENCES!R:S,2,FALSE),"")</f>
        <v/>
      </c>
      <c r="N2674" s="75">
        <v>220</v>
      </c>
      <c r="O2674" s="75"/>
      <c r="P2674" s="75"/>
      <c r="Q2674" s="75"/>
      <c r="R2674" s="79"/>
      <c r="S2674" s="75">
        <v>220</v>
      </c>
      <c r="T2674" s="162" t="s">
        <v>1040</v>
      </c>
      <c r="U2674" s="162" t="s">
        <v>153</v>
      </c>
      <c r="V2674" s="162" t="s">
        <v>305</v>
      </c>
      <c r="W2674" s="164" t="s">
        <v>1601</v>
      </c>
      <c r="X2674" s="162" t="s">
        <v>2571</v>
      </c>
      <c r="Y2674" s="162"/>
      <c r="Z2674" s="162"/>
      <c r="AA2674" s="162"/>
      <c r="AB2674" s="162" t="str">
        <f>UPPER(LEFT(A2674,3)&amp;YEAR(H2674)&amp;MONTH(H2674)&amp;DAY((H2674))&amp;LEFT(U2674,2)&amp;LEFT(V2674,2)&amp;LEFT(W2674,2))</f>
        <v>WOR20161217NIPE3È</v>
      </c>
      <c r="AC2674" s="162">
        <f>COUNTIF($AB$4:$AB$297,AB2674)</f>
        <v>0</v>
      </c>
      <c r="AD2674" s="162" t="str">
        <f>VLOOKUP(U2674,NIVEAUXADMIN!A:B,2,FALSE)</f>
        <v>HT10</v>
      </c>
      <c r="AE2674" s="162" t="str">
        <f>VLOOKUP(V2674,NIVEAUXADMIN!E:F,2,FALSE)</f>
        <v>HT101012</v>
      </c>
      <c r="AF2674" s="162" t="str">
        <f>VLOOKUP(W2674,NIVEAUXADMIN!I:J,2,FALSE)</f>
        <v>HT101012-03</v>
      </c>
      <c r="AG2674" s="162">
        <f>IF(SUMPRODUCT(($A$4:$A2674=A2674)*($V$4:$V2674=V2674))&gt;1,0,1)</f>
        <v>0</v>
      </c>
    </row>
    <row r="2675" spans="1:33" ht="15" customHeight="1">
      <c r="A2675" s="162" t="s">
        <v>1090</v>
      </c>
      <c r="B2675" s="162" t="s">
        <v>1090</v>
      </c>
      <c r="C2675" s="162" t="s">
        <v>26</v>
      </c>
      <c r="D2675" s="162"/>
      <c r="E2675" s="162"/>
      <c r="F2675" s="162" t="s">
        <v>16</v>
      </c>
      <c r="G2675" s="162" t="str">
        <f>CHOOSE(MONTH(H2675), "Janvier", "Fevrier", "Mars", "Avril", "Mai", "Juin", "Juillet", "Aout", "Septembre", "Octobre", "Novembre", "Decembre")</f>
        <v>Decembre</v>
      </c>
      <c r="H2675" s="153">
        <v>42723</v>
      </c>
      <c r="I2675" s="84" t="s">
        <v>1051</v>
      </c>
      <c r="J2675" s="162" t="s">
        <v>1052</v>
      </c>
      <c r="K2675" s="162" t="s">
        <v>1062</v>
      </c>
      <c r="L2675" s="72"/>
      <c r="M2675" s="80" t="str">
        <f>IFERROR(VLOOKUP(K2675,REFERENCES!R:S,2,FALSE),"")</f>
        <v>Nombre</v>
      </c>
      <c r="N2675" s="75">
        <v>845</v>
      </c>
      <c r="O2675" s="75"/>
      <c r="P2675" s="75"/>
      <c r="Q2675" s="75"/>
      <c r="R2675" s="79"/>
      <c r="S2675" s="75">
        <v>845</v>
      </c>
      <c r="T2675" s="162" t="s">
        <v>1040</v>
      </c>
      <c r="U2675" s="162" t="s">
        <v>20</v>
      </c>
      <c r="V2675" s="162" t="s">
        <v>548</v>
      </c>
      <c r="W2675" s="86" t="s">
        <v>1758</v>
      </c>
      <c r="X2675" s="162"/>
      <c r="Y2675" s="162"/>
      <c r="Z2675" s="162"/>
      <c r="AA2675" s="162"/>
      <c r="AB2675" s="162" t="str">
        <f>UPPER(LEFT(A2675,3)&amp;YEAR(H2675)&amp;MONTH(H2675)&amp;DAY((H2675))&amp;LEFT(U2675,2)&amp;LEFT(V2675,2)&amp;LEFT(W2675,2))</f>
        <v>WOR20161219SUST7È</v>
      </c>
      <c r="AC2675" s="162">
        <f>COUNTIF($AB$4:$AB$297,AB2675)</f>
        <v>0</v>
      </c>
      <c r="AD2675" s="162" t="str">
        <f>VLOOKUP(U2675,NIVEAUXADMIN!A:B,2,FALSE)</f>
        <v>HT07</v>
      </c>
      <c r="AE2675" s="162" t="str">
        <f>VLOOKUP(V2675,NIVEAUXADMIN!E:F,2,FALSE)</f>
        <v>HT07732</v>
      </c>
      <c r="AF2675" s="162" t="str">
        <f>VLOOKUP(W2675,NIVEAUXADMIN!I:J,2,FALSE)</f>
        <v>HT07732-07</v>
      </c>
      <c r="AG2675" s="162">
        <f>IF(SUMPRODUCT(($A$4:$A2675=A2675)*($V$4:$V2675=V2675))&gt;1,0,1)</f>
        <v>0</v>
      </c>
    </row>
    <row r="2676" spans="1:33" ht="15" customHeight="1">
      <c r="A2676" s="162" t="s">
        <v>1090</v>
      </c>
      <c r="B2676" s="162" t="s">
        <v>1090</v>
      </c>
      <c r="C2676" s="162" t="s">
        <v>26</v>
      </c>
      <c r="D2676" s="162"/>
      <c r="E2676" s="162"/>
      <c r="F2676" s="162" t="s">
        <v>16</v>
      </c>
      <c r="G2676" s="162" t="str">
        <f>CHOOSE(MONTH(H2676), "Janvier", "Fevrier", "Mars", "Avril", "Mai", "Juin", "Juillet", "Aout", "Septembre", "Octobre", "Novembre", "Decembre")</f>
        <v>Decembre</v>
      </c>
      <c r="H2676" s="153">
        <v>42723</v>
      </c>
      <c r="I2676" s="84" t="s">
        <v>1051</v>
      </c>
      <c r="J2676" s="162" t="s">
        <v>1052</v>
      </c>
      <c r="K2676" s="162" t="s">
        <v>1056</v>
      </c>
      <c r="L2676" s="72"/>
      <c r="M2676" s="80" t="str">
        <f>IFERROR(VLOOKUP(K2676,REFERENCES!R:S,2,FALSE),"")</f>
        <v>Nombre</v>
      </c>
      <c r="N2676" s="75">
        <v>1690</v>
      </c>
      <c r="O2676" s="75"/>
      <c r="P2676" s="75"/>
      <c r="Q2676" s="75"/>
      <c r="R2676" s="79"/>
      <c r="S2676" s="75">
        <v>845</v>
      </c>
      <c r="T2676" s="162" t="s">
        <v>1040</v>
      </c>
      <c r="U2676" s="162" t="s">
        <v>20</v>
      </c>
      <c r="V2676" s="162" t="s">
        <v>548</v>
      </c>
      <c r="W2676" s="86" t="s">
        <v>1758</v>
      </c>
      <c r="X2676" s="162"/>
      <c r="Y2676" s="162"/>
      <c r="Z2676" s="162"/>
      <c r="AA2676" s="162"/>
      <c r="AB2676" s="162" t="str">
        <f>UPPER(LEFT(A2676,3)&amp;YEAR(H2676)&amp;MONTH(H2676)&amp;DAY((H2676))&amp;LEFT(U2676,2)&amp;LEFT(V2676,2)&amp;LEFT(W2676,2))</f>
        <v>WOR20161219SUST7È</v>
      </c>
      <c r="AC2676" s="162">
        <f>COUNTIF($AB$4:$AB$297,AB2676)</f>
        <v>0</v>
      </c>
      <c r="AD2676" s="162" t="str">
        <f>VLOOKUP(U2676,NIVEAUXADMIN!A:B,2,FALSE)</f>
        <v>HT07</v>
      </c>
      <c r="AE2676" s="162" t="str">
        <f>VLOOKUP(V2676,NIVEAUXADMIN!E:F,2,FALSE)</f>
        <v>HT07732</v>
      </c>
      <c r="AF2676" s="162" t="str">
        <f>VLOOKUP(W2676,NIVEAUXADMIN!I:J,2,FALSE)</f>
        <v>HT07732-07</v>
      </c>
      <c r="AG2676" s="162">
        <f>IF(SUMPRODUCT(($A$4:$A2676=A2676)*($V$4:$V2676=V2676))&gt;1,0,1)</f>
        <v>0</v>
      </c>
    </row>
    <row r="2677" spans="1:33" ht="15" customHeight="1">
      <c r="A2677" s="162" t="s">
        <v>1090</v>
      </c>
      <c r="B2677" s="162" t="s">
        <v>1090</v>
      </c>
      <c r="C2677" s="162" t="s">
        <v>26</v>
      </c>
      <c r="D2677" s="162"/>
      <c r="E2677" s="162"/>
      <c r="F2677" s="162" t="s">
        <v>16</v>
      </c>
      <c r="G2677" s="162" t="str">
        <f>CHOOSE(MONTH(H2677), "Janvier", "Fevrier", "Mars", "Avril", "Mai", "Juin", "Juillet", "Aout", "Septembre", "Octobre", "Novembre", "Decembre")</f>
        <v>Decembre</v>
      </c>
      <c r="H2677" s="153">
        <v>42723</v>
      </c>
      <c r="I2677" s="84" t="s">
        <v>1051</v>
      </c>
      <c r="J2677" s="162" t="s">
        <v>1052</v>
      </c>
      <c r="K2677" s="162" t="s">
        <v>1057</v>
      </c>
      <c r="L2677" s="72"/>
      <c r="M2677" s="80" t="str">
        <f>IFERROR(VLOOKUP(K2677,REFERENCES!R:S,2,FALSE),"")</f>
        <v>Nombre</v>
      </c>
      <c r="N2677" s="75">
        <v>845</v>
      </c>
      <c r="O2677" s="75"/>
      <c r="P2677" s="75"/>
      <c r="Q2677" s="75"/>
      <c r="R2677" s="79"/>
      <c r="S2677" s="75">
        <v>845</v>
      </c>
      <c r="T2677" s="162" t="s">
        <v>1040</v>
      </c>
      <c r="U2677" s="162" t="s">
        <v>20</v>
      </c>
      <c r="V2677" s="162" t="s">
        <v>548</v>
      </c>
      <c r="W2677" s="86" t="s">
        <v>1758</v>
      </c>
      <c r="X2677" s="162"/>
      <c r="Y2677" s="162"/>
      <c r="Z2677" s="162"/>
      <c r="AA2677" s="162"/>
      <c r="AB2677" s="162" t="str">
        <f>UPPER(LEFT(A2677,3)&amp;YEAR(H2677)&amp;MONTH(H2677)&amp;DAY((H2677))&amp;LEFT(U2677,2)&amp;LEFT(V2677,2)&amp;LEFT(W2677,2))</f>
        <v>WOR20161219SUST7È</v>
      </c>
      <c r="AC2677" s="162">
        <f>COUNTIF($AB$4:$AB$297,AB2677)</f>
        <v>0</v>
      </c>
      <c r="AD2677" s="162" t="str">
        <f>VLOOKUP(U2677,NIVEAUXADMIN!A:B,2,FALSE)</f>
        <v>HT07</v>
      </c>
      <c r="AE2677" s="162" t="str">
        <f>VLOOKUP(V2677,NIVEAUXADMIN!E:F,2,FALSE)</f>
        <v>HT07732</v>
      </c>
      <c r="AF2677" s="162" t="str">
        <f>VLOOKUP(W2677,NIVEAUXADMIN!I:J,2,FALSE)</f>
        <v>HT07732-07</v>
      </c>
      <c r="AG2677" s="162">
        <f>IF(SUMPRODUCT(($A$4:$A2677=A2677)*($V$4:$V2677=V2677))&gt;1,0,1)</f>
        <v>0</v>
      </c>
    </row>
    <row r="2678" spans="1:33" ht="15" customHeight="1">
      <c r="A2678" s="162" t="s">
        <v>1090</v>
      </c>
      <c r="B2678" s="162" t="s">
        <v>1090</v>
      </c>
      <c r="C2678" s="162" t="s">
        <v>26</v>
      </c>
      <c r="D2678" s="162"/>
      <c r="E2678" s="162"/>
      <c r="F2678" s="162" t="s">
        <v>16</v>
      </c>
      <c r="G2678" s="162" t="str">
        <f>CHOOSE(MONTH(H2678), "Janvier", "Fevrier", "Mars", "Avril", "Mai", "Juin", "Juillet", "Aout", "Septembre", "Octobre", "Novembre", "Decembre")</f>
        <v>Decembre</v>
      </c>
      <c r="H2678" s="153">
        <v>42723</v>
      </c>
      <c r="I2678" s="84" t="s">
        <v>1051</v>
      </c>
      <c r="J2678" s="162" t="s">
        <v>1052</v>
      </c>
      <c r="K2678" s="162" t="s">
        <v>1054</v>
      </c>
      <c r="L2678" s="72"/>
      <c r="M2678" s="80" t="str">
        <f>IFERROR(VLOOKUP(K2678,REFERENCES!R:S,2,FALSE),"")</f>
        <v>Nombre</v>
      </c>
      <c r="N2678" s="75">
        <v>845</v>
      </c>
      <c r="O2678" s="75"/>
      <c r="P2678" s="75"/>
      <c r="Q2678" s="75"/>
      <c r="R2678" s="79"/>
      <c r="S2678" s="75">
        <v>845</v>
      </c>
      <c r="T2678" s="162" t="s">
        <v>1040</v>
      </c>
      <c r="U2678" s="162" t="s">
        <v>20</v>
      </c>
      <c r="V2678" s="162" t="s">
        <v>548</v>
      </c>
      <c r="W2678" s="86" t="s">
        <v>1758</v>
      </c>
      <c r="X2678" s="162"/>
      <c r="Y2678" s="162"/>
      <c r="Z2678" s="162"/>
      <c r="AA2678" s="162"/>
      <c r="AB2678" s="162" t="str">
        <f>UPPER(LEFT(A2678,3)&amp;YEAR(H2678)&amp;MONTH(H2678)&amp;DAY((H2678))&amp;LEFT(U2678,2)&amp;LEFT(V2678,2)&amp;LEFT(W2678,2))</f>
        <v>WOR20161219SUST7È</v>
      </c>
      <c r="AC2678" s="162">
        <f>COUNTIF($AB$4:$AB$297,AB2678)</f>
        <v>0</v>
      </c>
      <c r="AD2678" s="162" t="str">
        <f>VLOOKUP(U2678,NIVEAUXADMIN!A:B,2,FALSE)</f>
        <v>HT07</v>
      </c>
      <c r="AE2678" s="162" t="str">
        <f>VLOOKUP(V2678,NIVEAUXADMIN!E:F,2,FALSE)</f>
        <v>HT07732</v>
      </c>
      <c r="AF2678" s="162" t="str">
        <f>VLOOKUP(W2678,NIVEAUXADMIN!I:J,2,FALSE)</f>
        <v>HT07732-07</v>
      </c>
      <c r="AG2678" s="162">
        <f>IF(SUMPRODUCT(($A$4:$A2678=A2678)*($V$4:$V2678=V2678))&gt;1,0,1)</f>
        <v>0</v>
      </c>
    </row>
    <row r="2679" spans="1:33" ht="15" customHeight="1">
      <c r="A2679" s="162" t="s">
        <v>1090</v>
      </c>
      <c r="B2679" s="162" t="s">
        <v>1090</v>
      </c>
      <c r="C2679" s="162" t="s">
        <v>26</v>
      </c>
      <c r="D2679" s="162"/>
      <c r="E2679" s="162"/>
      <c r="F2679" s="162" t="s">
        <v>16</v>
      </c>
      <c r="G2679" s="162" t="str">
        <f>CHOOSE(MONTH(H2679), "Janvier", "Fevrier", "Mars", "Avril", "Mai", "Juin", "Juillet", "Aout", "Septembre", "Octobre", "Novembre", "Decembre")</f>
        <v>Decembre</v>
      </c>
      <c r="H2679" s="153">
        <v>42723</v>
      </c>
      <c r="I2679" s="84" t="s">
        <v>1051</v>
      </c>
      <c r="J2679" s="162" t="s">
        <v>1052</v>
      </c>
      <c r="K2679" s="162" t="s">
        <v>1063</v>
      </c>
      <c r="L2679" s="72"/>
      <c r="M2679" s="80" t="str">
        <f>IFERROR(VLOOKUP(K2679,REFERENCES!R:S,2,FALSE),"")</f>
        <v>Nombre</v>
      </c>
      <c r="N2679" s="75">
        <v>845</v>
      </c>
      <c r="O2679" s="75"/>
      <c r="P2679" s="75"/>
      <c r="Q2679" s="75"/>
      <c r="R2679" s="79"/>
      <c r="S2679" s="75">
        <v>845</v>
      </c>
      <c r="T2679" s="162" t="s">
        <v>1040</v>
      </c>
      <c r="U2679" s="162" t="s">
        <v>20</v>
      </c>
      <c r="V2679" s="162" t="s">
        <v>548</v>
      </c>
      <c r="W2679" s="86" t="s">
        <v>1758</v>
      </c>
      <c r="X2679" s="162"/>
      <c r="Y2679" s="162"/>
      <c r="Z2679" s="162"/>
      <c r="AA2679" s="162"/>
      <c r="AB2679" s="162" t="str">
        <f>UPPER(LEFT(A2679,3)&amp;YEAR(H2679)&amp;MONTH(H2679)&amp;DAY((H2679))&amp;LEFT(U2679,2)&amp;LEFT(V2679,2)&amp;LEFT(W2679,2))</f>
        <v>WOR20161219SUST7È</v>
      </c>
      <c r="AC2679" s="162">
        <f>COUNTIF($AB$4:$AB$297,AB2679)</f>
        <v>0</v>
      </c>
      <c r="AD2679" s="162" t="str">
        <f>VLOOKUP(U2679,NIVEAUXADMIN!A:B,2,FALSE)</f>
        <v>HT07</v>
      </c>
      <c r="AE2679" s="162" t="str">
        <f>VLOOKUP(V2679,NIVEAUXADMIN!E:F,2,FALSE)</f>
        <v>HT07732</v>
      </c>
      <c r="AF2679" s="162" t="str">
        <f>VLOOKUP(W2679,NIVEAUXADMIN!I:J,2,FALSE)</f>
        <v>HT07732-07</v>
      </c>
      <c r="AG2679" s="162">
        <f>IF(SUMPRODUCT(($A$4:$A2679=A2679)*($V$4:$V2679=V2679))&gt;1,0,1)</f>
        <v>0</v>
      </c>
    </row>
    <row r="2680" spans="1:33" ht="15" customHeight="1">
      <c r="A2680" s="162" t="s">
        <v>1090</v>
      </c>
      <c r="B2680" s="162" t="s">
        <v>1090</v>
      </c>
      <c r="C2680" s="162" t="s">
        <v>26</v>
      </c>
      <c r="D2680" s="162"/>
      <c r="E2680" s="162"/>
      <c r="F2680" s="162" t="s">
        <v>16</v>
      </c>
      <c r="G2680" s="162" t="str">
        <f>CHOOSE(MONTH(H2680), "Janvier", "Fevrier", "Mars", "Avril", "Mai", "Juin", "Juillet", "Aout", "Septembre", "Octobre", "Novembre", "Decembre")</f>
        <v>Decembre</v>
      </c>
      <c r="H2680" s="153">
        <v>42723</v>
      </c>
      <c r="I2680" s="84" t="s">
        <v>1051</v>
      </c>
      <c r="J2680" s="162" t="s">
        <v>1052</v>
      </c>
      <c r="K2680" s="162" t="s">
        <v>1061</v>
      </c>
      <c r="L2680" s="72"/>
      <c r="M2680" s="80" t="str">
        <f>IFERROR(VLOOKUP(K2680,REFERENCES!R:S,2,FALSE),"")</f>
        <v>Nombre</v>
      </c>
      <c r="N2680" s="75">
        <v>845</v>
      </c>
      <c r="O2680" s="75"/>
      <c r="P2680" s="75"/>
      <c r="Q2680" s="75"/>
      <c r="R2680" s="79"/>
      <c r="S2680" s="75">
        <v>845</v>
      </c>
      <c r="T2680" s="162" t="s">
        <v>1040</v>
      </c>
      <c r="U2680" s="162" t="s">
        <v>20</v>
      </c>
      <c r="V2680" s="162" t="s">
        <v>548</v>
      </c>
      <c r="W2680" s="86" t="s">
        <v>1758</v>
      </c>
      <c r="X2680" s="162"/>
      <c r="Y2680" s="162"/>
      <c r="Z2680" s="162"/>
      <c r="AA2680" s="162"/>
      <c r="AB2680" s="162" t="str">
        <f>UPPER(LEFT(A2680,3)&amp;YEAR(H2680)&amp;MONTH(H2680)&amp;DAY((H2680))&amp;LEFT(U2680,2)&amp;LEFT(V2680,2)&amp;LEFT(W2680,2))</f>
        <v>WOR20161219SUST7È</v>
      </c>
      <c r="AC2680" s="162">
        <f>COUNTIF($AB$4:$AB$297,AB2680)</f>
        <v>0</v>
      </c>
      <c r="AD2680" s="162" t="str">
        <f>VLOOKUP(U2680,NIVEAUXADMIN!A:B,2,FALSE)</f>
        <v>HT07</v>
      </c>
      <c r="AE2680" s="162" t="str">
        <f>VLOOKUP(V2680,NIVEAUXADMIN!E:F,2,FALSE)</f>
        <v>HT07732</v>
      </c>
      <c r="AF2680" s="162" t="str">
        <f>VLOOKUP(W2680,NIVEAUXADMIN!I:J,2,FALSE)</f>
        <v>HT07732-07</v>
      </c>
      <c r="AG2680" s="162">
        <f>IF(SUMPRODUCT(($A$4:$A2680=A2680)*($V$4:$V2680=V2680))&gt;1,0,1)</f>
        <v>0</v>
      </c>
    </row>
    <row r="2681" spans="1:33" ht="15" customHeight="1">
      <c r="A2681" s="162" t="s">
        <v>1090</v>
      </c>
      <c r="B2681" s="162" t="s">
        <v>1090</v>
      </c>
      <c r="C2681" s="162" t="s">
        <v>26</v>
      </c>
      <c r="D2681" s="162"/>
      <c r="E2681" s="162"/>
      <c r="F2681" s="162" t="s">
        <v>16</v>
      </c>
      <c r="G2681" s="162" t="str">
        <f>CHOOSE(MONTH(H2681), "Janvier", "Fevrier", "Mars", "Avril", "Mai", "Juin", "Juillet", "Aout", "Septembre", "Octobre", "Novembre", "Decembre")</f>
        <v>Decembre</v>
      </c>
      <c r="H2681" s="153">
        <v>42723</v>
      </c>
      <c r="I2681" s="84" t="s">
        <v>1050</v>
      </c>
      <c r="J2681" s="162" t="s">
        <v>1029</v>
      </c>
      <c r="K2681" s="162"/>
      <c r="L2681" s="72"/>
      <c r="M2681" s="80" t="str">
        <f>IFERROR(VLOOKUP(K2681,REFERENCES!R:S,2,FALSE),"")</f>
        <v/>
      </c>
      <c r="N2681" s="75">
        <v>845</v>
      </c>
      <c r="O2681" s="75"/>
      <c r="P2681" s="75"/>
      <c r="Q2681" s="75"/>
      <c r="R2681" s="79"/>
      <c r="S2681" s="75">
        <v>845</v>
      </c>
      <c r="T2681" s="162" t="s">
        <v>1040</v>
      </c>
      <c r="U2681" s="162" t="s">
        <v>20</v>
      </c>
      <c r="V2681" s="162" t="s">
        <v>548</v>
      </c>
      <c r="W2681" s="86" t="s">
        <v>1758</v>
      </c>
      <c r="X2681" s="162"/>
      <c r="Y2681" s="162"/>
      <c r="Z2681" s="162"/>
      <c r="AA2681" s="162"/>
      <c r="AB2681" s="162" t="str">
        <f>UPPER(LEFT(A2681,3)&amp;YEAR(H2681)&amp;MONTH(H2681)&amp;DAY((H2681))&amp;LEFT(U2681,2)&amp;LEFT(V2681,2)&amp;LEFT(W2681,2))</f>
        <v>WOR20161219SUST7È</v>
      </c>
      <c r="AC2681" s="162">
        <f>COUNTIF($AB$4:$AB$297,AB2681)</f>
        <v>0</v>
      </c>
      <c r="AD2681" s="162" t="str">
        <f>VLOOKUP(U2681,NIVEAUXADMIN!A:B,2,FALSE)</f>
        <v>HT07</v>
      </c>
      <c r="AE2681" s="162" t="str">
        <f>VLOOKUP(V2681,NIVEAUXADMIN!E:F,2,FALSE)</f>
        <v>HT07732</v>
      </c>
      <c r="AF2681" s="162" t="str">
        <f>VLOOKUP(W2681,NIVEAUXADMIN!I:J,2,FALSE)</f>
        <v>HT07732-07</v>
      </c>
      <c r="AG2681" s="162">
        <f>IF(SUMPRODUCT(($A$4:$A2681=A2681)*($V$4:$V2681=V2681))&gt;1,0,1)</f>
        <v>0</v>
      </c>
    </row>
    <row r="2682" spans="1:33" ht="15" customHeight="1">
      <c r="A2682" s="162" t="s">
        <v>1090</v>
      </c>
      <c r="B2682" s="162" t="s">
        <v>1090</v>
      </c>
      <c r="C2682" s="162" t="s">
        <v>26</v>
      </c>
      <c r="D2682" s="162"/>
      <c r="E2682" s="162"/>
      <c r="F2682" s="162" t="s">
        <v>16</v>
      </c>
      <c r="G2682" s="162" t="str">
        <f>CHOOSE(MONTH(H2682), "Janvier", "Fevrier", "Mars", "Avril", "Mai", "Juin", "Juillet", "Aout", "Septembre", "Octobre", "Novembre", "Decembre")</f>
        <v>Decembre</v>
      </c>
      <c r="H2682" s="153">
        <v>42724</v>
      </c>
      <c r="I2682" s="84" t="s">
        <v>1051</v>
      </c>
      <c r="J2682" s="162" t="s">
        <v>1052</v>
      </c>
      <c r="K2682" s="162" t="s">
        <v>1062</v>
      </c>
      <c r="L2682" s="72"/>
      <c r="M2682" s="80" t="str">
        <f>IFERROR(VLOOKUP(K2682,REFERENCES!R:S,2,FALSE),"")</f>
        <v>Nombre</v>
      </c>
      <c r="N2682" s="75">
        <v>418</v>
      </c>
      <c r="O2682" s="75"/>
      <c r="P2682" s="75"/>
      <c r="Q2682" s="75"/>
      <c r="R2682" s="79"/>
      <c r="S2682" s="75">
        <v>418</v>
      </c>
      <c r="T2682" s="162" t="s">
        <v>1040</v>
      </c>
      <c r="U2682" s="162" t="s">
        <v>20</v>
      </c>
      <c r="V2682" s="162" t="s">
        <v>548</v>
      </c>
      <c r="W2682" s="86" t="s">
        <v>1783</v>
      </c>
      <c r="X2682" s="162"/>
      <c r="Y2682" s="162"/>
      <c r="Z2682" s="162"/>
      <c r="AA2682" s="162"/>
      <c r="AB2682" s="162" t="str">
        <f>UPPER(LEFT(A2682,3)&amp;YEAR(H2682)&amp;MONTH(H2682)&amp;DAY((H2682))&amp;LEFT(U2682,2)&amp;LEFT(V2682,2)&amp;LEFT(W2682,2))</f>
        <v>WOR20161220SUST8È</v>
      </c>
      <c r="AC2682" s="162">
        <f>COUNTIF($AB$4:$AB$297,AB2682)</f>
        <v>0</v>
      </c>
      <c r="AD2682" s="162" t="str">
        <f>VLOOKUP(U2682,NIVEAUXADMIN!A:B,2,FALSE)</f>
        <v>HT07</v>
      </c>
      <c r="AE2682" s="162" t="str">
        <f>VLOOKUP(V2682,NIVEAUXADMIN!E:F,2,FALSE)</f>
        <v>HT07732</v>
      </c>
      <c r="AF2682" s="162" t="str">
        <f>VLOOKUP(W2682,NIVEAUXADMIN!I:J,2,FALSE)</f>
        <v>HT07732-08</v>
      </c>
      <c r="AG2682" s="162">
        <f>IF(SUMPRODUCT(($A$4:$A2682=A2682)*($V$4:$V2682=V2682))&gt;1,0,1)</f>
        <v>0</v>
      </c>
    </row>
    <row r="2683" spans="1:33" ht="15" customHeight="1">
      <c r="A2683" s="162" t="s">
        <v>1090</v>
      </c>
      <c r="B2683" s="162" t="s">
        <v>1090</v>
      </c>
      <c r="C2683" s="162" t="s">
        <v>26</v>
      </c>
      <c r="D2683" s="162"/>
      <c r="E2683" s="162"/>
      <c r="F2683" s="162" t="s">
        <v>16</v>
      </c>
      <c r="G2683" s="162" t="str">
        <f>CHOOSE(MONTH(H2683), "Janvier", "Fevrier", "Mars", "Avril", "Mai", "Juin", "Juillet", "Aout", "Septembre", "Octobre", "Novembre", "Decembre")</f>
        <v>Decembre</v>
      </c>
      <c r="H2683" s="153">
        <v>42724</v>
      </c>
      <c r="I2683" s="84" t="s">
        <v>1051</v>
      </c>
      <c r="J2683" s="162" t="s">
        <v>1052</v>
      </c>
      <c r="K2683" s="162" t="s">
        <v>1056</v>
      </c>
      <c r="L2683" s="72"/>
      <c r="M2683" s="80" t="str">
        <f>IFERROR(VLOOKUP(K2683,REFERENCES!R:S,2,FALSE),"")</f>
        <v>Nombre</v>
      </c>
      <c r="N2683" s="75">
        <v>836</v>
      </c>
      <c r="O2683" s="75"/>
      <c r="P2683" s="75"/>
      <c r="Q2683" s="75"/>
      <c r="R2683" s="79"/>
      <c r="S2683" s="75">
        <v>418</v>
      </c>
      <c r="T2683" s="162" t="s">
        <v>1040</v>
      </c>
      <c r="U2683" s="162" t="s">
        <v>20</v>
      </c>
      <c r="V2683" s="162" t="s">
        <v>548</v>
      </c>
      <c r="W2683" s="86" t="s">
        <v>1783</v>
      </c>
      <c r="X2683" s="162"/>
      <c r="Y2683" s="162"/>
      <c r="Z2683" s="162"/>
      <c r="AA2683" s="162"/>
      <c r="AB2683" s="162" t="str">
        <f>UPPER(LEFT(A2683,3)&amp;YEAR(H2683)&amp;MONTH(H2683)&amp;DAY((H2683))&amp;LEFT(U2683,2)&amp;LEFT(V2683,2)&amp;LEFT(W2683,2))</f>
        <v>WOR20161220SUST8È</v>
      </c>
      <c r="AC2683" s="162">
        <f>COUNTIF($AB$4:$AB$297,AB2683)</f>
        <v>0</v>
      </c>
      <c r="AD2683" s="162" t="str">
        <f>VLOOKUP(U2683,NIVEAUXADMIN!A:B,2,FALSE)</f>
        <v>HT07</v>
      </c>
      <c r="AE2683" s="162" t="str">
        <f>VLOOKUP(V2683,NIVEAUXADMIN!E:F,2,FALSE)</f>
        <v>HT07732</v>
      </c>
      <c r="AF2683" s="162" t="str">
        <f>VLOOKUP(W2683,NIVEAUXADMIN!I:J,2,FALSE)</f>
        <v>HT07732-08</v>
      </c>
      <c r="AG2683" s="162">
        <f>IF(SUMPRODUCT(($A$4:$A2683=A2683)*($V$4:$V2683=V2683))&gt;1,0,1)</f>
        <v>0</v>
      </c>
    </row>
    <row r="2684" spans="1:33" ht="15" customHeight="1">
      <c r="A2684" s="162" t="s">
        <v>1090</v>
      </c>
      <c r="B2684" s="162" t="s">
        <v>1090</v>
      </c>
      <c r="C2684" s="162" t="s">
        <v>26</v>
      </c>
      <c r="D2684" s="162"/>
      <c r="E2684" s="162"/>
      <c r="F2684" s="162" t="s">
        <v>16</v>
      </c>
      <c r="G2684" s="162" t="str">
        <f>CHOOSE(MONTH(H2684), "Janvier", "Fevrier", "Mars", "Avril", "Mai", "Juin", "Juillet", "Aout", "Septembre", "Octobre", "Novembre", "Decembre")</f>
        <v>Decembre</v>
      </c>
      <c r="H2684" s="153">
        <v>42724</v>
      </c>
      <c r="I2684" s="84" t="s">
        <v>1051</v>
      </c>
      <c r="J2684" s="162" t="s">
        <v>1052</v>
      </c>
      <c r="K2684" s="162" t="s">
        <v>1057</v>
      </c>
      <c r="L2684" s="72"/>
      <c r="M2684" s="80" t="str">
        <f>IFERROR(VLOOKUP(K2684,REFERENCES!R:S,2,FALSE),"")</f>
        <v>Nombre</v>
      </c>
      <c r="N2684" s="75">
        <v>418</v>
      </c>
      <c r="O2684" s="75"/>
      <c r="P2684" s="75"/>
      <c r="Q2684" s="75"/>
      <c r="R2684" s="79"/>
      <c r="S2684" s="75">
        <v>418</v>
      </c>
      <c r="T2684" s="162" t="s">
        <v>1040</v>
      </c>
      <c r="U2684" s="162" t="s">
        <v>20</v>
      </c>
      <c r="V2684" s="162" t="s">
        <v>548</v>
      </c>
      <c r="W2684" s="86" t="s">
        <v>1783</v>
      </c>
      <c r="X2684" s="162"/>
      <c r="Y2684" s="162"/>
      <c r="Z2684" s="162"/>
      <c r="AA2684" s="162"/>
      <c r="AB2684" s="162" t="str">
        <f>UPPER(LEFT(A2684,3)&amp;YEAR(H2684)&amp;MONTH(H2684)&amp;DAY((H2684))&amp;LEFT(U2684,2)&amp;LEFT(V2684,2)&amp;LEFT(W2684,2))</f>
        <v>WOR20161220SUST8È</v>
      </c>
      <c r="AC2684" s="162">
        <f>COUNTIF($AB$4:$AB$297,AB2684)</f>
        <v>0</v>
      </c>
      <c r="AD2684" s="162" t="str">
        <f>VLOOKUP(U2684,NIVEAUXADMIN!A:B,2,FALSE)</f>
        <v>HT07</v>
      </c>
      <c r="AE2684" s="162" t="str">
        <f>VLOOKUP(V2684,NIVEAUXADMIN!E:F,2,FALSE)</f>
        <v>HT07732</v>
      </c>
      <c r="AF2684" s="162" t="str">
        <f>VLOOKUP(W2684,NIVEAUXADMIN!I:J,2,FALSE)</f>
        <v>HT07732-08</v>
      </c>
      <c r="AG2684" s="162">
        <f>IF(SUMPRODUCT(($A$4:$A2684=A2684)*($V$4:$V2684=V2684))&gt;1,0,1)</f>
        <v>0</v>
      </c>
    </row>
    <row r="2685" spans="1:33" ht="15" customHeight="1">
      <c r="A2685" s="162" t="s">
        <v>1090</v>
      </c>
      <c r="B2685" s="162" t="s">
        <v>1090</v>
      </c>
      <c r="C2685" s="162" t="s">
        <v>26</v>
      </c>
      <c r="D2685" s="162"/>
      <c r="E2685" s="162"/>
      <c r="F2685" s="162" t="s">
        <v>16</v>
      </c>
      <c r="G2685" s="162" t="str">
        <f>CHOOSE(MONTH(H2685), "Janvier", "Fevrier", "Mars", "Avril", "Mai", "Juin", "Juillet", "Aout", "Septembre", "Octobre", "Novembre", "Decembre")</f>
        <v>Decembre</v>
      </c>
      <c r="H2685" s="153">
        <v>42724</v>
      </c>
      <c r="I2685" s="84" t="s">
        <v>1051</v>
      </c>
      <c r="J2685" s="162" t="s">
        <v>1052</v>
      </c>
      <c r="K2685" s="162" t="s">
        <v>1054</v>
      </c>
      <c r="L2685" s="72"/>
      <c r="M2685" s="80" t="str">
        <f>IFERROR(VLOOKUP(K2685,REFERENCES!R:S,2,FALSE),"")</f>
        <v>Nombre</v>
      </c>
      <c r="N2685" s="75">
        <v>418</v>
      </c>
      <c r="O2685" s="75"/>
      <c r="P2685" s="75"/>
      <c r="Q2685" s="75"/>
      <c r="R2685" s="79"/>
      <c r="S2685" s="75">
        <v>418</v>
      </c>
      <c r="T2685" s="162" t="s">
        <v>1040</v>
      </c>
      <c r="U2685" s="162" t="s">
        <v>20</v>
      </c>
      <c r="V2685" s="162" t="s">
        <v>548</v>
      </c>
      <c r="W2685" s="86" t="s">
        <v>1783</v>
      </c>
      <c r="X2685" s="162"/>
      <c r="Y2685" s="162"/>
      <c r="Z2685" s="162"/>
      <c r="AA2685" s="162"/>
      <c r="AB2685" s="162" t="str">
        <f>UPPER(LEFT(A2685,3)&amp;YEAR(H2685)&amp;MONTH(H2685)&amp;DAY((H2685))&amp;LEFT(U2685,2)&amp;LEFT(V2685,2)&amp;LEFT(W2685,2))</f>
        <v>WOR20161220SUST8È</v>
      </c>
      <c r="AC2685" s="162">
        <f>COUNTIF($AB$4:$AB$297,AB2685)</f>
        <v>0</v>
      </c>
      <c r="AD2685" s="162" t="str">
        <f>VLOOKUP(U2685,NIVEAUXADMIN!A:B,2,FALSE)</f>
        <v>HT07</v>
      </c>
      <c r="AE2685" s="162" t="str">
        <f>VLOOKUP(V2685,NIVEAUXADMIN!E:F,2,FALSE)</f>
        <v>HT07732</v>
      </c>
      <c r="AF2685" s="162" t="str">
        <f>VLOOKUP(W2685,NIVEAUXADMIN!I:J,2,FALSE)</f>
        <v>HT07732-08</v>
      </c>
      <c r="AG2685" s="162">
        <f>IF(SUMPRODUCT(($A$4:$A2685=A2685)*($V$4:$V2685=V2685))&gt;1,0,1)</f>
        <v>0</v>
      </c>
    </row>
    <row r="2686" spans="1:33" ht="15" customHeight="1">
      <c r="A2686" s="162" t="s">
        <v>1090</v>
      </c>
      <c r="B2686" s="162" t="s">
        <v>1090</v>
      </c>
      <c r="C2686" s="162" t="s">
        <v>26</v>
      </c>
      <c r="D2686" s="162"/>
      <c r="E2686" s="162"/>
      <c r="F2686" s="162" t="s">
        <v>16</v>
      </c>
      <c r="G2686" s="162" t="str">
        <f>CHOOSE(MONTH(H2686), "Janvier", "Fevrier", "Mars", "Avril", "Mai", "Juin", "Juillet", "Aout", "Septembre", "Octobre", "Novembre", "Decembre")</f>
        <v>Decembre</v>
      </c>
      <c r="H2686" s="153">
        <v>42724</v>
      </c>
      <c r="I2686" s="84" t="s">
        <v>1051</v>
      </c>
      <c r="J2686" s="162" t="s">
        <v>1052</v>
      </c>
      <c r="K2686" s="162" t="s">
        <v>1063</v>
      </c>
      <c r="L2686" s="72"/>
      <c r="M2686" s="80" t="str">
        <f>IFERROR(VLOOKUP(K2686,REFERENCES!R:S,2,FALSE),"")</f>
        <v>Nombre</v>
      </c>
      <c r="N2686" s="75">
        <v>418</v>
      </c>
      <c r="O2686" s="75"/>
      <c r="P2686" s="75"/>
      <c r="Q2686" s="75"/>
      <c r="R2686" s="79"/>
      <c r="S2686" s="75">
        <v>418</v>
      </c>
      <c r="T2686" s="162" t="s">
        <v>1040</v>
      </c>
      <c r="U2686" s="162" t="s">
        <v>20</v>
      </c>
      <c r="V2686" s="162" t="s">
        <v>548</v>
      </c>
      <c r="W2686" s="86" t="s">
        <v>1783</v>
      </c>
      <c r="X2686" s="162"/>
      <c r="Y2686" s="162"/>
      <c r="Z2686" s="162"/>
      <c r="AA2686" s="162"/>
      <c r="AB2686" s="162" t="str">
        <f>UPPER(LEFT(A2686,3)&amp;YEAR(H2686)&amp;MONTH(H2686)&amp;DAY((H2686))&amp;LEFT(U2686,2)&amp;LEFT(V2686,2)&amp;LEFT(W2686,2))</f>
        <v>WOR20161220SUST8È</v>
      </c>
      <c r="AC2686" s="162">
        <f>COUNTIF($AB$4:$AB$297,AB2686)</f>
        <v>0</v>
      </c>
      <c r="AD2686" s="162" t="str">
        <f>VLOOKUP(U2686,NIVEAUXADMIN!A:B,2,FALSE)</f>
        <v>HT07</v>
      </c>
      <c r="AE2686" s="162" t="str">
        <f>VLOOKUP(V2686,NIVEAUXADMIN!E:F,2,FALSE)</f>
        <v>HT07732</v>
      </c>
      <c r="AF2686" s="162" t="str">
        <f>VLOOKUP(W2686,NIVEAUXADMIN!I:J,2,FALSE)</f>
        <v>HT07732-08</v>
      </c>
      <c r="AG2686" s="162">
        <f>IF(SUMPRODUCT(($A$4:$A2686=A2686)*($V$4:$V2686=V2686))&gt;1,0,1)</f>
        <v>0</v>
      </c>
    </row>
    <row r="2687" spans="1:33" ht="15" customHeight="1">
      <c r="A2687" s="162" t="s">
        <v>1090</v>
      </c>
      <c r="B2687" s="162" t="s">
        <v>1090</v>
      </c>
      <c r="C2687" s="162" t="s">
        <v>26</v>
      </c>
      <c r="D2687" s="162"/>
      <c r="E2687" s="162"/>
      <c r="F2687" s="162" t="s">
        <v>16</v>
      </c>
      <c r="G2687" s="162" t="str">
        <f>CHOOSE(MONTH(H2687), "Janvier", "Fevrier", "Mars", "Avril", "Mai", "Juin", "Juillet", "Aout", "Septembre", "Octobre", "Novembre", "Decembre")</f>
        <v>Decembre</v>
      </c>
      <c r="H2687" s="153">
        <v>42724</v>
      </c>
      <c r="I2687" s="84" t="s">
        <v>1051</v>
      </c>
      <c r="J2687" s="162" t="s">
        <v>1052</v>
      </c>
      <c r="K2687" s="162" t="s">
        <v>1061</v>
      </c>
      <c r="L2687" s="72"/>
      <c r="M2687" s="80" t="str">
        <f>IFERROR(VLOOKUP(K2687,REFERENCES!R:S,2,FALSE),"")</f>
        <v>Nombre</v>
      </c>
      <c r="N2687" s="75">
        <v>418</v>
      </c>
      <c r="O2687" s="75"/>
      <c r="P2687" s="75"/>
      <c r="Q2687" s="75"/>
      <c r="R2687" s="79"/>
      <c r="S2687" s="75">
        <v>418</v>
      </c>
      <c r="T2687" s="162" t="s">
        <v>1040</v>
      </c>
      <c r="U2687" s="162" t="s">
        <v>20</v>
      </c>
      <c r="V2687" s="162" t="s">
        <v>548</v>
      </c>
      <c r="W2687" s="86" t="s">
        <v>1783</v>
      </c>
      <c r="X2687" s="162"/>
      <c r="Y2687" s="162"/>
      <c r="Z2687" s="162"/>
      <c r="AA2687" s="162"/>
      <c r="AB2687" s="162" t="str">
        <f>UPPER(LEFT(A2687,3)&amp;YEAR(H2687)&amp;MONTH(H2687)&amp;DAY((H2687))&amp;LEFT(U2687,2)&amp;LEFT(V2687,2)&amp;LEFT(W2687,2))</f>
        <v>WOR20161220SUST8È</v>
      </c>
      <c r="AC2687" s="162">
        <f>COUNTIF($AB$4:$AB$297,AB2687)</f>
        <v>0</v>
      </c>
      <c r="AD2687" s="162" t="str">
        <f>VLOOKUP(U2687,NIVEAUXADMIN!A:B,2,FALSE)</f>
        <v>HT07</v>
      </c>
      <c r="AE2687" s="162" t="str">
        <f>VLOOKUP(V2687,NIVEAUXADMIN!E:F,2,FALSE)</f>
        <v>HT07732</v>
      </c>
      <c r="AF2687" s="162" t="str">
        <f>VLOOKUP(W2687,NIVEAUXADMIN!I:J,2,FALSE)</f>
        <v>HT07732-08</v>
      </c>
      <c r="AG2687" s="162">
        <f>IF(SUMPRODUCT(($A$4:$A2687=A2687)*($V$4:$V2687=V2687))&gt;1,0,1)</f>
        <v>0</v>
      </c>
    </row>
    <row r="2688" spans="1:33" ht="15" customHeight="1">
      <c r="A2688" s="162" t="s">
        <v>1090</v>
      </c>
      <c r="B2688" s="162" t="s">
        <v>1090</v>
      </c>
      <c r="C2688" s="162" t="s">
        <v>26</v>
      </c>
      <c r="D2688" s="162"/>
      <c r="E2688" s="162"/>
      <c r="F2688" s="162" t="s">
        <v>16</v>
      </c>
      <c r="G2688" s="162" t="str">
        <f>CHOOSE(MONTH(H2688), "Janvier", "Fevrier", "Mars", "Avril", "Mai", "Juin", "Juillet", "Aout", "Septembre", "Octobre", "Novembre", "Decembre")</f>
        <v>Decembre</v>
      </c>
      <c r="H2688" s="153">
        <v>42724</v>
      </c>
      <c r="I2688" s="84" t="s">
        <v>1050</v>
      </c>
      <c r="J2688" s="162" t="s">
        <v>1029</v>
      </c>
      <c r="K2688" s="162"/>
      <c r="L2688" s="72"/>
      <c r="M2688" s="80" t="str">
        <f>IFERROR(VLOOKUP(K2688,REFERENCES!R:S,2,FALSE),"")</f>
        <v/>
      </c>
      <c r="N2688" s="75">
        <v>418</v>
      </c>
      <c r="O2688" s="75"/>
      <c r="P2688" s="75"/>
      <c r="Q2688" s="75"/>
      <c r="R2688" s="79"/>
      <c r="S2688" s="75">
        <v>418</v>
      </c>
      <c r="T2688" s="162" t="s">
        <v>1040</v>
      </c>
      <c r="U2688" s="162" t="s">
        <v>20</v>
      </c>
      <c r="V2688" s="162" t="s">
        <v>548</v>
      </c>
      <c r="W2688" s="86" t="s">
        <v>1783</v>
      </c>
      <c r="X2688" s="162"/>
      <c r="Y2688" s="162"/>
      <c r="Z2688" s="162"/>
      <c r="AA2688" s="162"/>
      <c r="AB2688" s="162" t="str">
        <f>UPPER(LEFT(A2688,3)&amp;YEAR(H2688)&amp;MONTH(H2688)&amp;DAY((H2688))&amp;LEFT(U2688,2)&amp;LEFT(V2688,2)&amp;LEFT(W2688,2))</f>
        <v>WOR20161220SUST8È</v>
      </c>
      <c r="AC2688" s="162">
        <f>COUNTIF($AB$4:$AB$297,AB2688)</f>
        <v>0</v>
      </c>
      <c r="AD2688" s="162" t="str">
        <f>VLOOKUP(U2688,NIVEAUXADMIN!A:B,2,FALSE)</f>
        <v>HT07</v>
      </c>
      <c r="AE2688" s="162" t="str">
        <f>VLOOKUP(V2688,NIVEAUXADMIN!E:F,2,FALSE)</f>
        <v>HT07732</v>
      </c>
      <c r="AF2688" s="162" t="str">
        <f>VLOOKUP(W2688,NIVEAUXADMIN!I:J,2,FALSE)</f>
        <v>HT07732-08</v>
      </c>
      <c r="AG2688" s="162">
        <f>IF(SUMPRODUCT(($A$4:$A2688=A2688)*($V$4:$V2688=V2688))&gt;1,0,1)</f>
        <v>0</v>
      </c>
    </row>
    <row r="2689" spans="1:33" ht="15" customHeight="1">
      <c r="A2689" s="162" t="s">
        <v>1090</v>
      </c>
      <c r="B2689" s="162" t="s">
        <v>1090</v>
      </c>
      <c r="C2689" s="162" t="s">
        <v>26</v>
      </c>
      <c r="D2689" s="162"/>
      <c r="E2689" s="162"/>
      <c r="F2689" s="162" t="s">
        <v>16</v>
      </c>
      <c r="G2689" s="162" t="str">
        <f>CHOOSE(MONTH(H2689), "Janvier", "Fevrier", "Mars", "Avril", "Mai", "Juin", "Juillet", "Aout", "Septembre", "Octobre", "Novembre", "Decembre")</f>
        <v>Decembre</v>
      </c>
      <c r="H2689" s="153">
        <v>42725</v>
      </c>
      <c r="I2689" s="84" t="s">
        <v>1051</v>
      </c>
      <c r="J2689" s="162" t="s">
        <v>1052</v>
      </c>
      <c r="K2689" s="162" t="s">
        <v>1062</v>
      </c>
      <c r="L2689" s="72"/>
      <c r="M2689" s="80" t="str">
        <f>IFERROR(VLOOKUP(K2689,REFERENCES!R:S,2,FALSE),"")</f>
        <v>Nombre</v>
      </c>
      <c r="N2689" s="75">
        <v>1044</v>
      </c>
      <c r="O2689" s="75"/>
      <c r="P2689" s="75"/>
      <c r="Q2689" s="75"/>
      <c r="R2689" s="79"/>
      <c r="S2689" s="75">
        <v>1044</v>
      </c>
      <c r="T2689" s="162" t="s">
        <v>1040</v>
      </c>
      <c r="U2689" s="162" t="s">
        <v>20</v>
      </c>
      <c r="V2689" s="162" t="s">
        <v>548</v>
      </c>
      <c r="W2689" s="86" t="s">
        <v>1567</v>
      </c>
      <c r="X2689" s="162"/>
      <c r="Y2689" s="162"/>
      <c r="Z2689" s="162"/>
      <c r="AA2689" s="162"/>
      <c r="AB2689" s="162" t="str">
        <f>UPPER(LEFT(A2689,3)&amp;YEAR(H2689)&amp;MONTH(H2689)&amp;DAY((H2689))&amp;LEFT(U2689,2)&amp;LEFT(V2689,2)&amp;LEFT(W2689,2))</f>
        <v>WOR20161221SUST3È</v>
      </c>
      <c r="AC2689" s="162">
        <f>COUNTIF($AB$4:$AB$297,AB2689)</f>
        <v>0</v>
      </c>
      <c r="AD2689" s="162" t="str">
        <f>VLOOKUP(U2689,NIVEAUXADMIN!A:B,2,FALSE)</f>
        <v>HT07</v>
      </c>
      <c r="AE2689" s="162" t="str">
        <f>VLOOKUP(V2689,NIVEAUXADMIN!E:F,2,FALSE)</f>
        <v>HT07732</v>
      </c>
      <c r="AF2689" s="162" t="str">
        <f>VLOOKUP(W2689,NIVEAUXADMIN!I:J,2,FALSE)</f>
        <v>HT07732-03</v>
      </c>
      <c r="AG2689" s="162">
        <f>IF(SUMPRODUCT(($A$4:$A2689=A2689)*($V$4:$V2689=V2689))&gt;1,0,1)</f>
        <v>0</v>
      </c>
    </row>
    <row r="2690" spans="1:33" ht="15" customHeight="1">
      <c r="A2690" s="162" t="s">
        <v>1090</v>
      </c>
      <c r="B2690" s="162" t="s">
        <v>1090</v>
      </c>
      <c r="C2690" s="162" t="s">
        <v>26</v>
      </c>
      <c r="D2690" s="162"/>
      <c r="E2690" s="162"/>
      <c r="F2690" s="162" t="s">
        <v>16</v>
      </c>
      <c r="G2690" s="162" t="str">
        <f>CHOOSE(MONTH(H2690), "Janvier", "Fevrier", "Mars", "Avril", "Mai", "Juin", "Juillet", "Aout", "Septembre", "Octobre", "Novembre", "Decembre")</f>
        <v>Decembre</v>
      </c>
      <c r="H2690" s="153">
        <v>42725</v>
      </c>
      <c r="I2690" s="84" t="s">
        <v>1051</v>
      </c>
      <c r="J2690" s="162" t="s">
        <v>1052</v>
      </c>
      <c r="K2690" s="162" t="s">
        <v>1056</v>
      </c>
      <c r="L2690" s="72"/>
      <c r="M2690" s="80" t="str">
        <f>IFERROR(VLOOKUP(K2690,REFERENCES!R:S,2,FALSE),"")</f>
        <v>Nombre</v>
      </c>
      <c r="N2690" s="75">
        <v>2088</v>
      </c>
      <c r="O2690" s="75"/>
      <c r="P2690" s="75"/>
      <c r="Q2690" s="75"/>
      <c r="R2690" s="79"/>
      <c r="S2690" s="75">
        <v>1044</v>
      </c>
      <c r="T2690" s="162" t="s">
        <v>1040</v>
      </c>
      <c r="U2690" s="162" t="s">
        <v>20</v>
      </c>
      <c r="V2690" s="162" t="s">
        <v>548</v>
      </c>
      <c r="W2690" s="86" t="s">
        <v>1567</v>
      </c>
      <c r="X2690" s="162"/>
      <c r="Y2690" s="162"/>
      <c r="Z2690" s="162"/>
      <c r="AA2690" s="162"/>
      <c r="AB2690" s="162" t="str">
        <f>UPPER(LEFT(A2690,3)&amp;YEAR(H2690)&amp;MONTH(H2690)&amp;DAY((H2690))&amp;LEFT(U2690,2)&amp;LEFT(V2690,2)&amp;LEFT(W2690,2))</f>
        <v>WOR20161221SUST3È</v>
      </c>
      <c r="AC2690" s="162">
        <f>COUNTIF($AB$4:$AB$297,AB2690)</f>
        <v>0</v>
      </c>
      <c r="AD2690" s="162" t="str">
        <f>VLOOKUP(U2690,NIVEAUXADMIN!A:B,2,FALSE)</f>
        <v>HT07</v>
      </c>
      <c r="AE2690" s="162" t="str">
        <f>VLOOKUP(V2690,NIVEAUXADMIN!E:F,2,FALSE)</f>
        <v>HT07732</v>
      </c>
      <c r="AF2690" s="162" t="str">
        <f>VLOOKUP(W2690,NIVEAUXADMIN!I:J,2,FALSE)</f>
        <v>HT07732-03</v>
      </c>
      <c r="AG2690" s="162">
        <f>IF(SUMPRODUCT(($A$4:$A2690=A2690)*($V$4:$V2690=V2690))&gt;1,0,1)</f>
        <v>0</v>
      </c>
    </row>
    <row r="2691" spans="1:33" ht="15" customHeight="1">
      <c r="A2691" s="162" t="s">
        <v>1090</v>
      </c>
      <c r="B2691" s="162" t="s">
        <v>1090</v>
      </c>
      <c r="C2691" s="162" t="s">
        <v>26</v>
      </c>
      <c r="D2691" s="162"/>
      <c r="E2691" s="162"/>
      <c r="F2691" s="162" t="s">
        <v>16</v>
      </c>
      <c r="G2691" s="162" t="str">
        <f>CHOOSE(MONTH(H2691), "Janvier", "Fevrier", "Mars", "Avril", "Mai", "Juin", "Juillet", "Aout", "Septembre", "Octobre", "Novembre", "Decembre")</f>
        <v>Decembre</v>
      </c>
      <c r="H2691" s="153">
        <v>42725</v>
      </c>
      <c r="I2691" s="84" t="s">
        <v>1051</v>
      </c>
      <c r="J2691" s="162" t="s">
        <v>1052</v>
      </c>
      <c r="K2691" s="162" t="s">
        <v>1057</v>
      </c>
      <c r="L2691" s="72"/>
      <c r="M2691" s="80" t="str">
        <f>IFERROR(VLOOKUP(K2691,REFERENCES!R:S,2,FALSE),"")</f>
        <v>Nombre</v>
      </c>
      <c r="N2691" s="75">
        <v>1044</v>
      </c>
      <c r="O2691" s="75"/>
      <c r="P2691" s="75"/>
      <c r="Q2691" s="75"/>
      <c r="R2691" s="79"/>
      <c r="S2691" s="75">
        <v>1044</v>
      </c>
      <c r="T2691" s="162" t="s">
        <v>1040</v>
      </c>
      <c r="U2691" s="162" t="s">
        <v>20</v>
      </c>
      <c r="V2691" s="162" t="s">
        <v>548</v>
      </c>
      <c r="W2691" s="86" t="s">
        <v>1567</v>
      </c>
      <c r="X2691" s="162"/>
      <c r="Y2691" s="162"/>
      <c r="Z2691" s="162"/>
      <c r="AA2691" s="162"/>
      <c r="AB2691" s="162" t="str">
        <f>UPPER(LEFT(A2691,3)&amp;YEAR(H2691)&amp;MONTH(H2691)&amp;DAY((H2691))&amp;LEFT(U2691,2)&amp;LEFT(V2691,2)&amp;LEFT(W2691,2))</f>
        <v>WOR20161221SUST3È</v>
      </c>
      <c r="AC2691" s="162">
        <f>COUNTIF($AB$4:$AB$297,AB2691)</f>
        <v>0</v>
      </c>
      <c r="AD2691" s="162" t="str">
        <f>VLOOKUP(U2691,NIVEAUXADMIN!A:B,2,FALSE)</f>
        <v>HT07</v>
      </c>
      <c r="AE2691" s="162" t="str">
        <f>VLOOKUP(V2691,NIVEAUXADMIN!E:F,2,FALSE)</f>
        <v>HT07732</v>
      </c>
      <c r="AF2691" s="162" t="str">
        <f>VLOOKUP(W2691,NIVEAUXADMIN!I:J,2,FALSE)</f>
        <v>HT07732-03</v>
      </c>
      <c r="AG2691" s="162">
        <f>IF(SUMPRODUCT(($A$4:$A2691=A2691)*($V$4:$V2691=V2691))&gt;1,0,1)</f>
        <v>0</v>
      </c>
    </row>
    <row r="2692" spans="1:33" ht="15" customHeight="1">
      <c r="A2692" s="162" t="s">
        <v>1090</v>
      </c>
      <c r="B2692" s="162" t="s">
        <v>1090</v>
      </c>
      <c r="C2692" s="162" t="s">
        <v>26</v>
      </c>
      <c r="D2692" s="162"/>
      <c r="E2692" s="162"/>
      <c r="F2692" s="162" t="s">
        <v>16</v>
      </c>
      <c r="G2692" s="162" t="str">
        <f>CHOOSE(MONTH(H2692), "Janvier", "Fevrier", "Mars", "Avril", "Mai", "Juin", "Juillet", "Aout", "Septembre", "Octobre", "Novembre", "Decembre")</f>
        <v>Decembre</v>
      </c>
      <c r="H2692" s="153">
        <v>42725</v>
      </c>
      <c r="I2692" s="84" t="s">
        <v>1051</v>
      </c>
      <c r="J2692" s="162" t="s">
        <v>1052</v>
      </c>
      <c r="K2692" s="162" t="s">
        <v>1054</v>
      </c>
      <c r="L2692" s="72"/>
      <c r="M2692" s="80" t="str">
        <f>IFERROR(VLOOKUP(K2692,REFERENCES!R:S,2,FALSE),"")</f>
        <v>Nombre</v>
      </c>
      <c r="N2692" s="75">
        <v>1044</v>
      </c>
      <c r="O2692" s="75"/>
      <c r="P2692" s="75"/>
      <c r="Q2692" s="75"/>
      <c r="R2692" s="79"/>
      <c r="S2692" s="75">
        <v>1044</v>
      </c>
      <c r="T2692" s="162" t="s">
        <v>1040</v>
      </c>
      <c r="U2692" s="162" t="s">
        <v>20</v>
      </c>
      <c r="V2692" s="162" t="s">
        <v>548</v>
      </c>
      <c r="W2692" s="86" t="s">
        <v>1567</v>
      </c>
      <c r="X2692" s="162"/>
      <c r="Y2692" s="162"/>
      <c r="Z2692" s="162"/>
      <c r="AA2692" s="162"/>
      <c r="AB2692" s="162" t="str">
        <f>UPPER(LEFT(A2692,3)&amp;YEAR(H2692)&amp;MONTH(H2692)&amp;DAY((H2692))&amp;LEFT(U2692,2)&amp;LEFT(V2692,2)&amp;LEFT(W2692,2))</f>
        <v>WOR20161221SUST3È</v>
      </c>
      <c r="AC2692" s="162">
        <f>COUNTIF($AB$4:$AB$297,AB2692)</f>
        <v>0</v>
      </c>
      <c r="AD2692" s="162" t="str">
        <f>VLOOKUP(U2692,NIVEAUXADMIN!A:B,2,FALSE)</f>
        <v>HT07</v>
      </c>
      <c r="AE2692" s="162" t="str">
        <f>VLOOKUP(V2692,NIVEAUXADMIN!E:F,2,FALSE)</f>
        <v>HT07732</v>
      </c>
      <c r="AF2692" s="162" t="str">
        <f>VLOOKUP(W2692,NIVEAUXADMIN!I:J,2,FALSE)</f>
        <v>HT07732-03</v>
      </c>
      <c r="AG2692" s="162">
        <f>IF(SUMPRODUCT(($A$4:$A2692=A2692)*($V$4:$V2692=V2692))&gt;1,0,1)</f>
        <v>0</v>
      </c>
    </row>
    <row r="2693" spans="1:33" ht="15" customHeight="1">
      <c r="A2693" s="162" t="s">
        <v>1090</v>
      </c>
      <c r="B2693" s="162" t="s">
        <v>1090</v>
      </c>
      <c r="C2693" s="162" t="s">
        <v>26</v>
      </c>
      <c r="D2693" s="162"/>
      <c r="E2693" s="162"/>
      <c r="F2693" s="162" t="s">
        <v>16</v>
      </c>
      <c r="G2693" s="162" t="str">
        <f>CHOOSE(MONTH(H2693), "Janvier", "Fevrier", "Mars", "Avril", "Mai", "Juin", "Juillet", "Aout", "Septembre", "Octobre", "Novembre", "Decembre")</f>
        <v>Decembre</v>
      </c>
      <c r="H2693" s="153">
        <v>42725</v>
      </c>
      <c r="I2693" s="84" t="s">
        <v>1051</v>
      </c>
      <c r="J2693" s="162" t="s">
        <v>1052</v>
      </c>
      <c r="K2693" s="162" t="s">
        <v>1063</v>
      </c>
      <c r="L2693" s="72"/>
      <c r="M2693" s="80" t="str">
        <f>IFERROR(VLOOKUP(K2693,REFERENCES!R:S,2,FALSE),"")</f>
        <v>Nombre</v>
      </c>
      <c r="N2693" s="75">
        <v>1044</v>
      </c>
      <c r="O2693" s="75"/>
      <c r="P2693" s="75"/>
      <c r="Q2693" s="75"/>
      <c r="R2693" s="79"/>
      <c r="S2693" s="75">
        <v>1044</v>
      </c>
      <c r="T2693" s="162" t="s">
        <v>1040</v>
      </c>
      <c r="U2693" s="162" t="s">
        <v>20</v>
      </c>
      <c r="V2693" s="162" t="s">
        <v>548</v>
      </c>
      <c r="W2693" s="86" t="s">
        <v>1567</v>
      </c>
      <c r="X2693" s="162"/>
      <c r="Y2693" s="162"/>
      <c r="Z2693" s="162"/>
      <c r="AA2693" s="162"/>
      <c r="AB2693" s="162" t="str">
        <f>UPPER(LEFT(A2693,3)&amp;YEAR(H2693)&amp;MONTH(H2693)&amp;DAY((H2693))&amp;LEFT(U2693,2)&amp;LEFT(V2693,2)&amp;LEFT(W2693,2))</f>
        <v>WOR20161221SUST3È</v>
      </c>
      <c r="AC2693" s="162">
        <f>COUNTIF($AB$4:$AB$297,AB2693)</f>
        <v>0</v>
      </c>
      <c r="AD2693" s="162" t="str">
        <f>VLOOKUP(U2693,NIVEAUXADMIN!A:B,2,FALSE)</f>
        <v>HT07</v>
      </c>
      <c r="AE2693" s="162" t="str">
        <f>VLOOKUP(V2693,NIVEAUXADMIN!E:F,2,FALSE)</f>
        <v>HT07732</v>
      </c>
      <c r="AF2693" s="162" t="str">
        <f>VLOOKUP(W2693,NIVEAUXADMIN!I:J,2,FALSE)</f>
        <v>HT07732-03</v>
      </c>
      <c r="AG2693" s="162">
        <f>IF(SUMPRODUCT(($A$4:$A2693=A2693)*($V$4:$V2693=V2693))&gt;1,0,1)</f>
        <v>0</v>
      </c>
    </row>
    <row r="2694" spans="1:33" ht="15" customHeight="1">
      <c r="A2694" s="162" t="s">
        <v>1090</v>
      </c>
      <c r="B2694" s="162" t="s">
        <v>1090</v>
      </c>
      <c r="C2694" s="162" t="s">
        <v>26</v>
      </c>
      <c r="D2694" s="162"/>
      <c r="E2694" s="162"/>
      <c r="F2694" s="162" t="s">
        <v>16</v>
      </c>
      <c r="G2694" s="162" t="str">
        <f>CHOOSE(MONTH(H2694), "Janvier", "Fevrier", "Mars", "Avril", "Mai", "Juin", "Juillet", "Aout", "Septembre", "Octobre", "Novembre", "Decembre")</f>
        <v>Decembre</v>
      </c>
      <c r="H2694" s="153">
        <v>42725</v>
      </c>
      <c r="I2694" s="84" t="s">
        <v>1051</v>
      </c>
      <c r="J2694" s="162" t="s">
        <v>1052</v>
      </c>
      <c r="K2694" s="162" t="s">
        <v>1061</v>
      </c>
      <c r="L2694" s="72"/>
      <c r="M2694" s="80" t="str">
        <f>IFERROR(VLOOKUP(K2694,REFERENCES!R:S,2,FALSE),"")</f>
        <v>Nombre</v>
      </c>
      <c r="N2694" s="75">
        <v>1044</v>
      </c>
      <c r="O2694" s="75"/>
      <c r="P2694" s="75"/>
      <c r="Q2694" s="75"/>
      <c r="R2694" s="79"/>
      <c r="S2694" s="75">
        <v>1044</v>
      </c>
      <c r="T2694" s="162" t="s">
        <v>1040</v>
      </c>
      <c r="U2694" s="162" t="s">
        <v>20</v>
      </c>
      <c r="V2694" s="162" t="s">
        <v>548</v>
      </c>
      <c r="W2694" s="86" t="s">
        <v>1567</v>
      </c>
      <c r="X2694" s="162"/>
      <c r="Y2694" s="162"/>
      <c r="Z2694" s="162"/>
      <c r="AA2694" s="162"/>
      <c r="AB2694" s="162" t="str">
        <f>UPPER(LEFT(A2694,3)&amp;YEAR(H2694)&amp;MONTH(H2694)&amp;DAY((H2694))&amp;LEFT(U2694,2)&amp;LEFT(V2694,2)&amp;LEFT(W2694,2))</f>
        <v>WOR20161221SUST3È</v>
      </c>
      <c r="AC2694" s="162">
        <f>COUNTIF($AB$4:$AB$297,AB2694)</f>
        <v>0</v>
      </c>
      <c r="AD2694" s="162" t="str">
        <f>VLOOKUP(U2694,NIVEAUXADMIN!A:B,2,FALSE)</f>
        <v>HT07</v>
      </c>
      <c r="AE2694" s="162" t="str">
        <f>VLOOKUP(V2694,NIVEAUXADMIN!E:F,2,FALSE)</f>
        <v>HT07732</v>
      </c>
      <c r="AF2694" s="162" t="str">
        <f>VLOOKUP(W2694,NIVEAUXADMIN!I:J,2,FALSE)</f>
        <v>HT07732-03</v>
      </c>
      <c r="AG2694" s="162">
        <f>IF(SUMPRODUCT(($A$4:$A2694=A2694)*($V$4:$V2694=V2694))&gt;1,0,1)</f>
        <v>0</v>
      </c>
    </row>
    <row r="2695" spans="1:33" ht="15" customHeight="1">
      <c r="A2695" s="162" t="s">
        <v>1090</v>
      </c>
      <c r="B2695" s="162" t="s">
        <v>1090</v>
      </c>
      <c r="C2695" s="162" t="s">
        <v>26</v>
      </c>
      <c r="D2695" s="162"/>
      <c r="E2695" s="162"/>
      <c r="F2695" s="162" t="s">
        <v>16</v>
      </c>
      <c r="G2695" s="162" t="str">
        <f>CHOOSE(MONTH(H2695), "Janvier", "Fevrier", "Mars", "Avril", "Mai", "Juin", "Juillet", "Aout", "Septembre", "Octobre", "Novembre", "Decembre")</f>
        <v>Decembre</v>
      </c>
      <c r="H2695" s="153">
        <v>42725</v>
      </c>
      <c r="I2695" s="84" t="s">
        <v>1050</v>
      </c>
      <c r="J2695" s="162" t="s">
        <v>1029</v>
      </c>
      <c r="K2695" s="162"/>
      <c r="L2695" s="72"/>
      <c r="M2695" s="80" t="str">
        <f>IFERROR(VLOOKUP(K2695,REFERENCES!R:S,2,FALSE),"")</f>
        <v/>
      </c>
      <c r="N2695" s="75">
        <v>1044</v>
      </c>
      <c r="O2695" s="75"/>
      <c r="P2695" s="75"/>
      <c r="Q2695" s="75"/>
      <c r="R2695" s="79"/>
      <c r="S2695" s="75">
        <v>1044</v>
      </c>
      <c r="T2695" s="162" t="s">
        <v>1040</v>
      </c>
      <c r="U2695" s="162" t="s">
        <v>20</v>
      </c>
      <c r="V2695" s="162" t="s">
        <v>548</v>
      </c>
      <c r="W2695" s="86" t="s">
        <v>1567</v>
      </c>
      <c r="X2695" s="162"/>
      <c r="Y2695" s="162"/>
      <c r="Z2695" s="162"/>
      <c r="AA2695" s="162"/>
      <c r="AB2695" s="162" t="str">
        <f>UPPER(LEFT(A2695,3)&amp;YEAR(H2695)&amp;MONTH(H2695)&amp;DAY((H2695))&amp;LEFT(U2695,2)&amp;LEFT(V2695,2)&amp;LEFT(W2695,2))</f>
        <v>WOR20161221SUST3È</v>
      </c>
      <c r="AC2695" s="162">
        <f>COUNTIF($AB$4:$AB$297,AB2695)</f>
        <v>0</v>
      </c>
      <c r="AD2695" s="162" t="str">
        <f>VLOOKUP(U2695,NIVEAUXADMIN!A:B,2,FALSE)</f>
        <v>HT07</v>
      </c>
      <c r="AE2695" s="162" t="str">
        <f>VLOOKUP(V2695,NIVEAUXADMIN!E:F,2,FALSE)</f>
        <v>HT07732</v>
      </c>
      <c r="AF2695" s="162" t="str">
        <f>VLOOKUP(W2695,NIVEAUXADMIN!I:J,2,FALSE)</f>
        <v>HT07732-03</v>
      </c>
      <c r="AG2695" s="162">
        <f>IF(SUMPRODUCT(($A$4:$A2695=A2695)*($V$4:$V2695=V2695))&gt;1,0,1)</f>
        <v>0</v>
      </c>
    </row>
    <row r="2696" spans="1:33" ht="15" customHeight="1">
      <c r="A2696" s="162" t="s">
        <v>1090</v>
      </c>
      <c r="B2696" s="162" t="s">
        <v>1090</v>
      </c>
      <c r="C2696" s="162" t="s">
        <v>26</v>
      </c>
      <c r="D2696" s="162"/>
      <c r="E2696" s="162"/>
      <c r="F2696" s="162" t="s">
        <v>16</v>
      </c>
      <c r="G2696" s="162" t="str">
        <f>CHOOSE(MONTH(H2696), "Janvier", "Fevrier", "Mars", "Avril", "Mai", "Juin", "Juillet", "Aout", "Septembre", "Octobre", "Novembre", "Decembre")</f>
        <v>Decembre</v>
      </c>
      <c r="H2696" s="153">
        <v>42726</v>
      </c>
      <c r="I2696" s="84" t="s">
        <v>1051</v>
      </c>
      <c r="J2696" s="162" t="s">
        <v>1052</v>
      </c>
      <c r="K2696" s="162" t="s">
        <v>1062</v>
      </c>
      <c r="L2696" s="72"/>
      <c r="M2696" s="80" t="str">
        <f>IFERROR(VLOOKUP(K2696,REFERENCES!R:S,2,FALSE),"")</f>
        <v>Nombre</v>
      </c>
      <c r="N2696" s="75">
        <v>797</v>
      </c>
      <c r="O2696" s="75"/>
      <c r="P2696" s="75"/>
      <c r="Q2696" s="75"/>
      <c r="R2696" s="79"/>
      <c r="S2696" s="75">
        <v>797</v>
      </c>
      <c r="T2696" s="162" t="s">
        <v>1040</v>
      </c>
      <c r="U2696" s="162" t="s">
        <v>20</v>
      </c>
      <c r="V2696" s="162" t="s">
        <v>548</v>
      </c>
      <c r="W2696" s="86" t="s">
        <v>1670</v>
      </c>
      <c r="X2696" s="162"/>
      <c r="Y2696" s="162"/>
      <c r="Z2696" s="162"/>
      <c r="AA2696" s="162"/>
      <c r="AB2696" s="162" t="str">
        <f>UPPER(LEFT(A2696,3)&amp;YEAR(H2696)&amp;MONTH(H2696)&amp;DAY((H2696))&amp;LEFT(U2696,2)&amp;LEFT(V2696,2)&amp;LEFT(W2696,2))</f>
        <v>WOR20161222SUST4È</v>
      </c>
      <c r="AC2696" s="162">
        <f>COUNTIF($AB$4:$AB$297,AB2696)</f>
        <v>0</v>
      </c>
      <c r="AD2696" s="162" t="str">
        <f>VLOOKUP(U2696,NIVEAUXADMIN!A:B,2,FALSE)</f>
        <v>HT07</v>
      </c>
      <c r="AE2696" s="162" t="str">
        <f>VLOOKUP(V2696,NIVEAUXADMIN!E:F,2,FALSE)</f>
        <v>HT07732</v>
      </c>
      <c r="AF2696" s="162" t="str">
        <f>VLOOKUP(W2696,NIVEAUXADMIN!I:J,2,FALSE)</f>
        <v>HT07732-04</v>
      </c>
      <c r="AG2696" s="162">
        <f>IF(SUMPRODUCT(($A$4:$A2696=A2696)*($V$4:$V2696=V2696))&gt;1,0,1)</f>
        <v>0</v>
      </c>
    </row>
    <row r="2697" spans="1:33" ht="15" customHeight="1">
      <c r="A2697" s="162" t="s">
        <v>1090</v>
      </c>
      <c r="B2697" s="162" t="s">
        <v>1090</v>
      </c>
      <c r="C2697" s="162" t="s">
        <v>26</v>
      </c>
      <c r="D2697" s="162"/>
      <c r="E2697" s="162"/>
      <c r="F2697" s="162" t="s">
        <v>16</v>
      </c>
      <c r="G2697" s="162" t="str">
        <f>CHOOSE(MONTH(H2697), "Janvier", "Fevrier", "Mars", "Avril", "Mai", "Juin", "Juillet", "Aout", "Septembre", "Octobre", "Novembre", "Decembre")</f>
        <v>Decembre</v>
      </c>
      <c r="H2697" s="153">
        <v>42726</v>
      </c>
      <c r="I2697" s="84" t="s">
        <v>1051</v>
      </c>
      <c r="J2697" s="162" t="s">
        <v>1052</v>
      </c>
      <c r="K2697" s="162" t="s">
        <v>1056</v>
      </c>
      <c r="L2697" s="72"/>
      <c r="M2697" s="80" t="str">
        <f>IFERROR(VLOOKUP(K2697,REFERENCES!R:S,2,FALSE),"")</f>
        <v>Nombre</v>
      </c>
      <c r="N2697" s="75">
        <v>1594</v>
      </c>
      <c r="O2697" s="75"/>
      <c r="P2697" s="75"/>
      <c r="Q2697" s="75"/>
      <c r="R2697" s="79"/>
      <c r="S2697" s="75">
        <v>797</v>
      </c>
      <c r="T2697" s="162" t="s">
        <v>1040</v>
      </c>
      <c r="U2697" s="162" t="s">
        <v>20</v>
      </c>
      <c r="V2697" s="162" t="s">
        <v>548</v>
      </c>
      <c r="W2697" s="86" t="s">
        <v>1670</v>
      </c>
      <c r="X2697" s="162"/>
      <c r="Y2697" s="162"/>
      <c r="Z2697" s="162"/>
      <c r="AA2697" s="162"/>
      <c r="AB2697" s="162" t="str">
        <f>UPPER(LEFT(A2697,3)&amp;YEAR(H2697)&amp;MONTH(H2697)&amp;DAY((H2697))&amp;LEFT(U2697,2)&amp;LEFT(V2697,2)&amp;LEFT(W2697,2))</f>
        <v>WOR20161222SUST4È</v>
      </c>
      <c r="AC2697" s="162">
        <f>COUNTIF($AB$4:$AB$297,AB2697)</f>
        <v>0</v>
      </c>
      <c r="AD2697" s="162" t="str">
        <f>VLOOKUP(U2697,NIVEAUXADMIN!A:B,2,FALSE)</f>
        <v>HT07</v>
      </c>
      <c r="AE2697" s="162" t="str">
        <f>VLOOKUP(V2697,NIVEAUXADMIN!E:F,2,FALSE)</f>
        <v>HT07732</v>
      </c>
      <c r="AF2697" s="162" t="str">
        <f>VLOOKUP(W2697,NIVEAUXADMIN!I:J,2,FALSE)</f>
        <v>HT07732-04</v>
      </c>
      <c r="AG2697" s="162">
        <f>IF(SUMPRODUCT(($A$4:$A2697=A2697)*($V$4:$V2697=V2697))&gt;1,0,1)</f>
        <v>0</v>
      </c>
    </row>
    <row r="2698" spans="1:33" ht="15" customHeight="1">
      <c r="A2698" s="162" t="s">
        <v>1090</v>
      </c>
      <c r="B2698" s="162" t="s">
        <v>1090</v>
      </c>
      <c r="C2698" s="162" t="s">
        <v>26</v>
      </c>
      <c r="D2698" s="162"/>
      <c r="E2698" s="162"/>
      <c r="F2698" s="162" t="s">
        <v>16</v>
      </c>
      <c r="G2698" s="162" t="str">
        <f>CHOOSE(MONTH(H2698), "Janvier", "Fevrier", "Mars", "Avril", "Mai", "Juin", "Juillet", "Aout", "Septembre", "Octobre", "Novembre", "Decembre")</f>
        <v>Decembre</v>
      </c>
      <c r="H2698" s="153">
        <v>42726</v>
      </c>
      <c r="I2698" s="84" t="s">
        <v>1051</v>
      </c>
      <c r="J2698" s="162" t="s">
        <v>1052</v>
      </c>
      <c r="K2698" s="162" t="s">
        <v>1057</v>
      </c>
      <c r="L2698" s="72"/>
      <c r="M2698" s="80" t="str">
        <f>IFERROR(VLOOKUP(K2698,REFERENCES!R:S,2,FALSE),"")</f>
        <v>Nombre</v>
      </c>
      <c r="N2698" s="75">
        <v>797</v>
      </c>
      <c r="O2698" s="75"/>
      <c r="P2698" s="75"/>
      <c r="Q2698" s="75"/>
      <c r="R2698" s="79"/>
      <c r="S2698" s="75">
        <v>797</v>
      </c>
      <c r="T2698" s="162" t="s">
        <v>1040</v>
      </c>
      <c r="U2698" s="162" t="s">
        <v>20</v>
      </c>
      <c r="V2698" s="162" t="s">
        <v>548</v>
      </c>
      <c r="W2698" s="86" t="s">
        <v>1670</v>
      </c>
      <c r="X2698" s="162"/>
      <c r="Y2698" s="162"/>
      <c r="Z2698" s="162"/>
      <c r="AA2698" s="162"/>
      <c r="AB2698" s="162" t="str">
        <f>UPPER(LEFT(A2698,3)&amp;YEAR(H2698)&amp;MONTH(H2698)&amp;DAY((H2698))&amp;LEFT(U2698,2)&amp;LEFT(V2698,2)&amp;LEFT(W2698,2))</f>
        <v>WOR20161222SUST4È</v>
      </c>
      <c r="AC2698" s="162">
        <f>COUNTIF($AB$4:$AB$297,AB2698)</f>
        <v>0</v>
      </c>
      <c r="AD2698" s="162" t="str">
        <f>VLOOKUP(U2698,NIVEAUXADMIN!A:B,2,FALSE)</f>
        <v>HT07</v>
      </c>
      <c r="AE2698" s="162" t="str">
        <f>VLOOKUP(V2698,NIVEAUXADMIN!E:F,2,FALSE)</f>
        <v>HT07732</v>
      </c>
      <c r="AF2698" s="162" t="str">
        <f>VLOOKUP(W2698,NIVEAUXADMIN!I:J,2,FALSE)</f>
        <v>HT07732-04</v>
      </c>
      <c r="AG2698" s="162">
        <f>IF(SUMPRODUCT(($A$4:$A2698=A2698)*($V$4:$V2698=V2698))&gt;1,0,1)</f>
        <v>0</v>
      </c>
    </row>
    <row r="2699" spans="1:33" ht="15" customHeight="1">
      <c r="A2699" s="162" t="s">
        <v>1090</v>
      </c>
      <c r="B2699" s="162" t="s">
        <v>1090</v>
      </c>
      <c r="C2699" s="162" t="s">
        <v>26</v>
      </c>
      <c r="D2699" s="162"/>
      <c r="E2699" s="162"/>
      <c r="F2699" s="162" t="s">
        <v>16</v>
      </c>
      <c r="G2699" s="162" t="str">
        <f>CHOOSE(MONTH(H2699), "Janvier", "Fevrier", "Mars", "Avril", "Mai", "Juin", "Juillet", "Aout", "Septembre", "Octobre", "Novembre", "Decembre")</f>
        <v>Decembre</v>
      </c>
      <c r="H2699" s="153">
        <v>42726</v>
      </c>
      <c r="I2699" s="84" t="s">
        <v>1051</v>
      </c>
      <c r="J2699" s="162" t="s">
        <v>1052</v>
      </c>
      <c r="K2699" s="162" t="s">
        <v>1054</v>
      </c>
      <c r="L2699" s="72"/>
      <c r="M2699" s="80" t="str">
        <f>IFERROR(VLOOKUP(K2699,REFERENCES!R:S,2,FALSE),"")</f>
        <v>Nombre</v>
      </c>
      <c r="N2699" s="75">
        <v>797</v>
      </c>
      <c r="O2699" s="75"/>
      <c r="P2699" s="75"/>
      <c r="Q2699" s="75"/>
      <c r="R2699" s="79"/>
      <c r="S2699" s="75">
        <v>797</v>
      </c>
      <c r="T2699" s="162" t="s">
        <v>1040</v>
      </c>
      <c r="U2699" s="162" t="s">
        <v>20</v>
      </c>
      <c r="V2699" s="162" t="s">
        <v>548</v>
      </c>
      <c r="W2699" s="86" t="s">
        <v>1670</v>
      </c>
      <c r="X2699" s="162"/>
      <c r="Y2699" s="162"/>
      <c r="Z2699" s="162"/>
      <c r="AA2699" s="162"/>
      <c r="AB2699" s="162" t="str">
        <f>UPPER(LEFT(A2699,3)&amp;YEAR(H2699)&amp;MONTH(H2699)&amp;DAY((H2699))&amp;LEFT(U2699,2)&amp;LEFT(V2699,2)&amp;LEFT(W2699,2))</f>
        <v>WOR20161222SUST4È</v>
      </c>
      <c r="AC2699" s="162">
        <f>COUNTIF($AB$4:$AB$297,AB2699)</f>
        <v>0</v>
      </c>
      <c r="AD2699" s="162" t="str">
        <f>VLOOKUP(U2699,NIVEAUXADMIN!A:B,2,FALSE)</f>
        <v>HT07</v>
      </c>
      <c r="AE2699" s="162" t="str">
        <f>VLOOKUP(V2699,NIVEAUXADMIN!E:F,2,FALSE)</f>
        <v>HT07732</v>
      </c>
      <c r="AF2699" s="162" t="str">
        <f>VLOOKUP(W2699,NIVEAUXADMIN!I:J,2,FALSE)</f>
        <v>HT07732-04</v>
      </c>
      <c r="AG2699" s="162">
        <f>IF(SUMPRODUCT(($A$4:$A2699=A2699)*($V$4:$V2699=V2699))&gt;1,0,1)</f>
        <v>0</v>
      </c>
    </row>
    <row r="2700" spans="1:33" ht="15" customHeight="1">
      <c r="A2700" s="162" t="s">
        <v>1090</v>
      </c>
      <c r="B2700" s="162" t="s">
        <v>1090</v>
      </c>
      <c r="C2700" s="162" t="s">
        <v>26</v>
      </c>
      <c r="D2700" s="162"/>
      <c r="E2700" s="162"/>
      <c r="F2700" s="162" t="s">
        <v>16</v>
      </c>
      <c r="G2700" s="162" t="str">
        <f>CHOOSE(MONTH(H2700), "Janvier", "Fevrier", "Mars", "Avril", "Mai", "Juin", "Juillet", "Aout", "Septembre", "Octobre", "Novembre", "Decembre")</f>
        <v>Decembre</v>
      </c>
      <c r="H2700" s="153">
        <v>42726</v>
      </c>
      <c r="I2700" s="84" t="s">
        <v>1051</v>
      </c>
      <c r="J2700" s="162" t="s">
        <v>1052</v>
      </c>
      <c r="K2700" s="162" t="s">
        <v>1063</v>
      </c>
      <c r="L2700" s="72"/>
      <c r="M2700" s="80" t="str">
        <f>IFERROR(VLOOKUP(K2700,REFERENCES!R:S,2,FALSE),"")</f>
        <v>Nombre</v>
      </c>
      <c r="N2700" s="75">
        <v>797</v>
      </c>
      <c r="O2700" s="75"/>
      <c r="P2700" s="75"/>
      <c r="Q2700" s="75"/>
      <c r="R2700" s="79"/>
      <c r="S2700" s="75">
        <v>797</v>
      </c>
      <c r="T2700" s="162" t="s">
        <v>1040</v>
      </c>
      <c r="U2700" s="162" t="s">
        <v>20</v>
      </c>
      <c r="V2700" s="162" t="s">
        <v>548</v>
      </c>
      <c r="W2700" s="86" t="s">
        <v>1670</v>
      </c>
      <c r="X2700" s="162"/>
      <c r="Y2700" s="162"/>
      <c r="Z2700" s="162"/>
      <c r="AA2700" s="162"/>
      <c r="AB2700" s="162" t="str">
        <f>UPPER(LEFT(A2700,3)&amp;YEAR(H2700)&amp;MONTH(H2700)&amp;DAY((H2700))&amp;LEFT(U2700,2)&amp;LEFT(V2700,2)&amp;LEFT(W2700,2))</f>
        <v>WOR20161222SUST4È</v>
      </c>
      <c r="AC2700" s="162">
        <f>COUNTIF($AB$4:$AB$297,AB2700)</f>
        <v>0</v>
      </c>
      <c r="AD2700" s="162" t="str">
        <f>VLOOKUP(U2700,NIVEAUXADMIN!A:B,2,FALSE)</f>
        <v>HT07</v>
      </c>
      <c r="AE2700" s="162" t="str">
        <f>VLOOKUP(V2700,NIVEAUXADMIN!E:F,2,FALSE)</f>
        <v>HT07732</v>
      </c>
      <c r="AF2700" s="162" t="str">
        <f>VLOOKUP(W2700,NIVEAUXADMIN!I:J,2,FALSE)</f>
        <v>HT07732-04</v>
      </c>
      <c r="AG2700" s="162">
        <f>IF(SUMPRODUCT(($A$4:$A2700=A2700)*($V$4:$V2700=V2700))&gt;1,0,1)</f>
        <v>0</v>
      </c>
    </row>
    <row r="2701" spans="1:33" ht="15" customHeight="1">
      <c r="A2701" s="162" t="s">
        <v>1090</v>
      </c>
      <c r="B2701" s="162" t="s">
        <v>1090</v>
      </c>
      <c r="C2701" s="162" t="s">
        <v>26</v>
      </c>
      <c r="D2701" s="162"/>
      <c r="E2701" s="162"/>
      <c r="F2701" s="162" t="s">
        <v>16</v>
      </c>
      <c r="G2701" s="162" t="str">
        <f>CHOOSE(MONTH(H2701), "Janvier", "Fevrier", "Mars", "Avril", "Mai", "Juin", "Juillet", "Aout", "Septembre", "Octobre", "Novembre", "Decembre")</f>
        <v>Decembre</v>
      </c>
      <c r="H2701" s="153">
        <v>42726</v>
      </c>
      <c r="I2701" s="84" t="s">
        <v>1051</v>
      </c>
      <c r="J2701" s="162" t="s">
        <v>1052</v>
      </c>
      <c r="K2701" s="162" t="s">
        <v>1061</v>
      </c>
      <c r="L2701" s="72"/>
      <c r="M2701" s="80" t="str">
        <f>IFERROR(VLOOKUP(K2701,REFERENCES!R:S,2,FALSE),"")</f>
        <v>Nombre</v>
      </c>
      <c r="N2701" s="75">
        <v>797</v>
      </c>
      <c r="O2701" s="75"/>
      <c r="P2701" s="75"/>
      <c r="Q2701" s="75"/>
      <c r="R2701" s="79"/>
      <c r="S2701" s="75">
        <v>797</v>
      </c>
      <c r="T2701" s="162" t="s">
        <v>1040</v>
      </c>
      <c r="U2701" s="162" t="s">
        <v>20</v>
      </c>
      <c r="V2701" s="162" t="s">
        <v>548</v>
      </c>
      <c r="W2701" s="86" t="s">
        <v>1670</v>
      </c>
      <c r="X2701" s="162"/>
      <c r="Y2701" s="162"/>
      <c r="Z2701" s="162"/>
      <c r="AA2701" s="162"/>
      <c r="AB2701" s="162" t="str">
        <f>UPPER(LEFT(A2701,3)&amp;YEAR(H2701)&amp;MONTH(H2701)&amp;DAY((H2701))&amp;LEFT(U2701,2)&amp;LEFT(V2701,2)&amp;LEFT(W2701,2))</f>
        <v>WOR20161222SUST4È</v>
      </c>
      <c r="AC2701" s="162">
        <f>COUNTIF($AB$4:$AB$297,AB2701)</f>
        <v>0</v>
      </c>
      <c r="AD2701" s="162" t="str">
        <f>VLOOKUP(U2701,NIVEAUXADMIN!A:B,2,FALSE)</f>
        <v>HT07</v>
      </c>
      <c r="AE2701" s="162" t="str">
        <f>VLOOKUP(V2701,NIVEAUXADMIN!E:F,2,FALSE)</f>
        <v>HT07732</v>
      </c>
      <c r="AF2701" s="162" t="str">
        <f>VLOOKUP(W2701,NIVEAUXADMIN!I:J,2,FALSE)</f>
        <v>HT07732-04</v>
      </c>
      <c r="AG2701" s="162">
        <f>IF(SUMPRODUCT(($A$4:$A2701=A2701)*($V$4:$V2701=V2701))&gt;1,0,1)</f>
        <v>0</v>
      </c>
    </row>
    <row r="2702" spans="1:33" ht="15" customHeight="1">
      <c r="A2702" s="162" t="s">
        <v>1090</v>
      </c>
      <c r="B2702" s="162" t="s">
        <v>1090</v>
      </c>
      <c r="C2702" s="162" t="s">
        <v>26</v>
      </c>
      <c r="D2702" s="162"/>
      <c r="E2702" s="162"/>
      <c r="F2702" s="162" t="s">
        <v>16</v>
      </c>
      <c r="G2702" s="162" t="str">
        <f>CHOOSE(MONTH(H2702), "Janvier", "Fevrier", "Mars", "Avril", "Mai", "Juin", "Juillet", "Aout", "Septembre", "Octobre", "Novembre", "Decembre")</f>
        <v>Decembre</v>
      </c>
      <c r="H2702" s="153">
        <v>42726</v>
      </c>
      <c r="I2702" s="84" t="s">
        <v>1050</v>
      </c>
      <c r="J2702" s="162" t="s">
        <v>1029</v>
      </c>
      <c r="K2702" s="162"/>
      <c r="L2702" s="72"/>
      <c r="M2702" s="80" t="str">
        <f>IFERROR(VLOOKUP(K2702,REFERENCES!R:S,2,FALSE),"")</f>
        <v/>
      </c>
      <c r="N2702" s="75">
        <v>797</v>
      </c>
      <c r="O2702" s="75"/>
      <c r="P2702" s="75"/>
      <c r="Q2702" s="75"/>
      <c r="R2702" s="79"/>
      <c r="S2702" s="75">
        <v>797</v>
      </c>
      <c r="T2702" s="162" t="s">
        <v>1040</v>
      </c>
      <c r="U2702" s="162" t="s">
        <v>20</v>
      </c>
      <c r="V2702" s="162" t="s">
        <v>548</v>
      </c>
      <c r="W2702" s="86" t="s">
        <v>1670</v>
      </c>
      <c r="X2702" s="162"/>
      <c r="Y2702" s="162"/>
      <c r="Z2702" s="162"/>
      <c r="AA2702" s="162"/>
      <c r="AB2702" s="162" t="str">
        <f>UPPER(LEFT(A2702,3)&amp;YEAR(H2702)&amp;MONTH(H2702)&amp;DAY((H2702))&amp;LEFT(U2702,2)&amp;LEFT(V2702,2)&amp;LEFT(W2702,2))</f>
        <v>WOR20161222SUST4È</v>
      </c>
      <c r="AC2702" s="162">
        <f>COUNTIF($AB$4:$AB$297,AB2702)</f>
        <v>0</v>
      </c>
      <c r="AD2702" s="162" t="str">
        <f>VLOOKUP(U2702,NIVEAUXADMIN!A:B,2,FALSE)</f>
        <v>HT07</v>
      </c>
      <c r="AE2702" s="162" t="str">
        <f>VLOOKUP(V2702,NIVEAUXADMIN!E:F,2,FALSE)</f>
        <v>HT07732</v>
      </c>
      <c r="AF2702" s="162" t="str">
        <f>VLOOKUP(W2702,NIVEAUXADMIN!I:J,2,FALSE)</f>
        <v>HT07732-04</v>
      </c>
      <c r="AG2702" s="162">
        <f>IF(SUMPRODUCT(($A$4:$A2702=A2702)*($V$4:$V2702=V2702))&gt;1,0,1)</f>
        <v>0</v>
      </c>
    </row>
    <row r="2703" spans="1:33" ht="15" customHeight="1">
      <c r="A2703" s="162" t="s">
        <v>1090</v>
      </c>
      <c r="B2703" s="162" t="s">
        <v>1090</v>
      </c>
      <c r="C2703" s="162" t="s">
        <v>26</v>
      </c>
      <c r="D2703" s="162"/>
      <c r="E2703" s="162"/>
      <c r="F2703" s="162" t="s">
        <v>16</v>
      </c>
      <c r="G2703" s="162" t="str">
        <f>CHOOSE(MONTH(H2703), "Janvier", "Fevrier", "Mars", "Avril", "Mai", "Juin", "Juillet", "Aout", "Septembre", "Octobre", "Novembre", "Decembre")</f>
        <v>Decembre</v>
      </c>
      <c r="H2703" s="153">
        <v>42726</v>
      </c>
      <c r="I2703" s="84" t="s">
        <v>1051</v>
      </c>
      <c r="J2703" s="162" t="s">
        <v>1052</v>
      </c>
      <c r="K2703" s="162" t="s">
        <v>1062</v>
      </c>
      <c r="L2703" s="72"/>
      <c r="M2703" s="80" t="str">
        <f>IFERROR(VLOOKUP(K2703,REFERENCES!R:S,2,FALSE),"")</f>
        <v>Nombre</v>
      </c>
      <c r="N2703" s="75">
        <v>353</v>
      </c>
      <c r="O2703" s="75"/>
      <c r="P2703" s="75"/>
      <c r="Q2703" s="75"/>
      <c r="R2703" s="79"/>
      <c r="S2703" s="75">
        <v>353</v>
      </c>
      <c r="T2703" s="162" t="s">
        <v>1040</v>
      </c>
      <c r="U2703" s="162" t="s">
        <v>20</v>
      </c>
      <c r="V2703" s="162" t="s">
        <v>548</v>
      </c>
      <c r="W2703" s="86" t="s">
        <v>1710</v>
      </c>
      <c r="X2703" s="162"/>
      <c r="Y2703" s="162"/>
      <c r="Z2703" s="162"/>
      <c r="AA2703" s="162"/>
      <c r="AB2703" s="162" t="str">
        <f>UPPER(LEFT(A2703,3)&amp;YEAR(H2703)&amp;MONTH(H2703)&amp;DAY((H2703))&amp;LEFT(U2703,2)&amp;LEFT(V2703,2)&amp;LEFT(W2703,2))</f>
        <v>WOR20161222SUST5È</v>
      </c>
      <c r="AC2703" s="162">
        <f>COUNTIF($AB$4:$AB$297,AB2703)</f>
        <v>0</v>
      </c>
      <c r="AD2703" s="162" t="str">
        <f>VLOOKUP(U2703,NIVEAUXADMIN!A:B,2,FALSE)</f>
        <v>HT07</v>
      </c>
      <c r="AE2703" s="162" t="str">
        <f>VLOOKUP(V2703,NIVEAUXADMIN!E:F,2,FALSE)</f>
        <v>HT07732</v>
      </c>
      <c r="AF2703" s="162" t="str">
        <f>VLOOKUP(W2703,NIVEAUXADMIN!I:J,2,FALSE)</f>
        <v>HT07732-05</v>
      </c>
      <c r="AG2703" s="162">
        <f>IF(SUMPRODUCT(($A$4:$A2703=A2703)*($V$4:$V2703=V2703))&gt;1,0,1)</f>
        <v>0</v>
      </c>
    </row>
    <row r="2704" spans="1:33" ht="15" customHeight="1">
      <c r="A2704" s="162" t="s">
        <v>1090</v>
      </c>
      <c r="B2704" s="162" t="s">
        <v>1090</v>
      </c>
      <c r="C2704" s="162" t="s">
        <v>26</v>
      </c>
      <c r="D2704" s="162"/>
      <c r="E2704" s="162"/>
      <c r="F2704" s="162" t="s">
        <v>16</v>
      </c>
      <c r="G2704" s="162" t="str">
        <f>CHOOSE(MONTH(H2704), "Janvier", "Fevrier", "Mars", "Avril", "Mai", "Juin", "Juillet", "Aout", "Septembre", "Octobre", "Novembre", "Decembre")</f>
        <v>Decembre</v>
      </c>
      <c r="H2704" s="153">
        <v>42726</v>
      </c>
      <c r="I2704" s="84" t="s">
        <v>1051</v>
      </c>
      <c r="J2704" s="162" t="s">
        <v>1052</v>
      </c>
      <c r="K2704" s="162" t="s">
        <v>1056</v>
      </c>
      <c r="L2704" s="72"/>
      <c r="M2704" s="80" t="str">
        <f>IFERROR(VLOOKUP(K2704,REFERENCES!R:S,2,FALSE),"")</f>
        <v>Nombre</v>
      </c>
      <c r="N2704" s="75">
        <v>706</v>
      </c>
      <c r="O2704" s="75"/>
      <c r="P2704" s="75"/>
      <c r="Q2704" s="75"/>
      <c r="R2704" s="79"/>
      <c r="S2704" s="75">
        <v>353</v>
      </c>
      <c r="T2704" s="162" t="s">
        <v>1040</v>
      </c>
      <c r="U2704" s="162" t="s">
        <v>20</v>
      </c>
      <c r="V2704" s="162" t="s">
        <v>548</v>
      </c>
      <c r="W2704" s="86" t="s">
        <v>1710</v>
      </c>
      <c r="X2704" s="162"/>
      <c r="Y2704" s="162"/>
      <c r="Z2704" s="162"/>
      <c r="AA2704" s="162"/>
      <c r="AB2704" s="162" t="str">
        <f>UPPER(LEFT(A2704,3)&amp;YEAR(H2704)&amp;MONTH(H2704)&amp;DAY((H2704))&amp;LEFT(U2704,2)&amp;LEFT(V2704,2)&amp;LEFT(W2704,2))</f>
        <v>WOR20161222SUST5È</v>
      </c>
      <c r="AC2704" s="162">
        <f>COUNTIF($AB$4:$AB$297,AB2704)</f>
        <v>0</v>
      </c>
      <c r="AD2704" s="162" t="str">
        <f>VLOOKUP(U2704,NIVEAUXADMIN!A:B,2,FALSE)</f>
        <v>HT07</v>
      </c>
      <c r="AE2704" s="162" t="str">
        <f>VLOOKUP(V2704,NIVEAUXADMIN!E:F,2,FALSE)</f>
        <v>HT07732</v>
      </c>
      <c r="AF2704" s="162" t="str">
        <f>VLOOKUP(W2704,NIVEAUXADMIN!I:J,2,FALSE)</f>
        <v>HT07732-05</v>
      </c>
      <c r="AG2704" s="162">
        <f>IF(SUMPRODUCT(($A$4:$A2704=A2704)*($V$4:$V2704=V2704))&gt;1,0,1)</f>
        <v>0</v>
      </c>
    </row>
    <row r="2705" spans="1:33" ht="15" customHeight="1">
      <c r="A2705" s="162" t="s">
        <v>1090</v>
      </c>
      <c r="B2705" s="162" t="s">
        <v>1090</v>
      </c>
      <c r="C2705" s="162" t="s">
        <v>26</v>
      </c>
      <c r="D2705" s="162"/>
      <c r="E2705" s="162"/>
      <c r="F2705" s="162" t="s">
        <v>16</v>
      </c>
      <c r="G2705" s="162" t="str">
        <f>CHOOSE(MONTH(H2705), "Janvier", "Fevrier", "Mars", "Avril", "Mai", "Juin", "Juillet", "Aout", "Septembre", "Octobre", "Novembre", "Decembre")</f>
        <v>Decembre</v>
      </c>
      <c r="H2705" s="153">
        <v>42726</v>
      </c>
      <c r="I2705" s="84" t="s">
        <v>1051</v>
      </c>
      <c r="J2705" s="162" t="s">
        <v>1052</v>
      </c>
      <c r="K2705" s="162" t="s">
        <v>1057</v>
      </c>
      <c r="L2705" s="72"/>
      <c r="M2705" s="80" t="str">
        <f>IFERROR(VLOOKUP(K2705,REFERENCES!R:S,2,FALSE),"")</f>
        <v>Nombre</v>
      </c>
      <c r="N2705" s="75">
        <v>353</v>
      </c>
      <c r="O2705" s="75"/>
      <c r="P2705" s="75"/>
      <c r="Q2705" s="75"/>
      <c r="R2705" s="79"/>
      <c r="S2705" s="75">
        <v>353</v>
      </c>
      <c r="T2705" s="162" t="s">
        <v>1040</v>
      </c>
      <c r="U2705" s="162" t="s">
        <v>20</v>
      </c>
      <c r="V2705" s="162" t="s">
        <v>548</v>
      </c>
      <c r="W2705" s="86" t="s">
        <v>1710</v>
      </c>
      <c r="X2705" s="162"/>
      <c r="Y2705" s="162"/>
      <c r="Z2705" s="162"/>
      <c r="AA2705" s="162"/>
      <c r="AB2705" s="162" t="str">
        <f>UPPER(LEFT(A2705,3)&amp;YEAR(H2705)&amp;MONTH(H2705)&amp;DAY((H2705))&amp;LEFT(U2705,2)&amp;LEFT(V2705,2)&amp;LEFT(W2705,2))</f>
        <v>WOR20161222SUST5È</v>
      </c>
      <c r="AC2705" s="162">
        <f>COUNTIF($AB$4:$AB$297,AB2705)</f>
        <v>0</v>
      </c>
      <c r="AD2705" s="162" t="str">
        <f>VLOOKUP(U2705,NIVEAUXADMIN!A:B,2,FALSE)</f>
        <v>HT07</v>
      </c>
      <c r="AE2705" s="162" t="str">
        <f>VLOOKUP(V2705,NIVEAUXADMIN!E:F,2,FALSE)</f>
        <v>HT07732</v>
      </c>
      <c r="AF2705" s="162" t="str">
        <f>VLOOKUP(W2705,NIVEAUXADMIN!I:J,2,FALSE)</f>
        <v>HT07732-05</v>
      </c>
      <c r="AG2705" s="162">
        <f>IF(SUMPRODUCT(($A$4:$A2705=A2705)*($V$4:$V2705=V2705))&gt;1,0,1)</f>
        <v>0</v>
      </c>
    </row>
    <row r="2706" spans="1:33" ht="15" customHeight="1">
      <c r="A2706" s="162" t="s">
        <v>1090</v>
      </c>
      <c r="B2706" s="162" t="s">
        <v>1090</v>
      </c>
      <c r="C2706" s="162" t="s">
        <v>26</v>
      </c>
      <c r="D2706" s="162"/>
      <c r="E2706" s="162"/>
      <c r="F2706" s="162" t="s">
        <v>16</v>
      </c>
      <c r="G2706" s="162" t="str">
        <f>CHOOSE(MONTH(H2706), "Janvier", "Fevrier", "Mars", "Avril", "Mai", "Juin", "Juillet", "Aout", "Septembre", "Octobre", "Novembre", "Decembre")</f>
        <v>Decembre</v>
      </c>
      <c r="H2706" s="153">
        <v>42726</v>
      </c>
      <c r="I2706" s="84" t="s">
        <v>1051</v>
      </c>
      <c r="J2706" s="162" t="s">
        <v>1052</v>
      </c>
      <c r="K2706" s="162" t="s">
        <v>1054</v>
      </c>
      <c r="L2706" s="72"/>
      <c r="M2706" s="80" t="str">
        <f>IFERROR(VLOOKUP(K2706,REFERENCES!R:S,2,FALSE),"")</f>
        <v>Nombre</v>
      </c>
      <c r="N2706" s="75">
        <v>353</v>
      </c>
      <c r="O2706" s="75"/>
      <c r="P2706" s="75"/>
      <c r="Q2706" s="75"/>
      <c r="R2706" s="79"/>
      <c r="S2706" s="75">
        <v>353</v>
      </c>
      <c r="T2706" s="162" t="s">
        <v>1040</v>
      </c>
      <c r="U2706" s="162" t="s">
        <v>20</v>
      </c>
      <c r="V2706" s="162" t="s">
        <v>548</v>
      </c>
      <c r="W2706" s="86" t="s">
        <v>1710</v>
      </c>
      <c r="X2706" s="162"/>
      <c r="Y2706" s="162"/>
      <c r="Z2706" s="162"/>
      <c r="AA2706" s="162"/>
      <c r="AB2706" s="162" t="str">
        <f>UPPER(LEFT(A2706,3)&amp;YEAR(H2706)&amp;MONTH(H2706)&amp;DAY((H2706))&amp;LEFT(U2706,2)&amp;LEFT(V2706,2)&amp;LEFT(W2706,2))</f>
        <v>WOR20161222SUST5È</v>
      </c>
      <c r="AC2706" s="162">
        <f>COUNTIF($AB$4:$AB$297,AB2706)</f>
        <v>0</v>
      </c>
      <c r="AD2706" s="162" t="str">
        <f>VLOOKUP(U2706,NIVEAUXADMIN!A:B,2,FALSE)</f>
        <v>HT07</v>
      </c>
      <c r="AE2706" s="162" t="str">
        <f>VLOOKUP(V2706,NIVEAUXADMIN!E:F,2,FALSE)</f>
        <v>HT07732</v>
      </c>
      <c r="AF2706" s="162" t="str">
        <f>VLOOKUP(W2706,NIVEAUXADMIN!I:J,2,FALSE)</f>
        <v>HT07732-05</v>
      </c>
      <c r="AG2706" s="162">
        <f>IF(SUMPRODUCT(($A$4:$A2706=A2706)*($V$4:$V2706=V2706))&gt;1,0,1)</f>
        <v>0</v>
      </c>
    </row>
    <row r="2707" spans="1:33" ht="15" customHeight="1">
      <c r="A2707" s="162" t="s">
        <v>1090</v>
      </c>
      <c r="B2707" s="162" t="s">
        <v>1090</v>
      </c>
      <c r="C2707" s="162" t="s">
        <v>26</v>
      </c>
      <c r="D2707" s="162"/>
      <c r="E2707" s="162"/>
      <c r="F2707" s="162" t="s">
        <v>16</v>
      </c>
      <c r="G2707" s="162" t="str">
        <f>CHOOSE(MONTH(H2707), "Janvier", "Fevrier", "Mars", "Avril", "Mai", "Juin", "Juillet", "Aout", "Septembre", "Octobre", "Novembre", "Decembre")</f>
        <v>Decembre</v>
      </c>
      <c r="H2707" s="153">
        <v>42726</v>
      </c>
      <c r="I2707" s="84" t="s">
        <v>1051</v>
      </c>
      <c r="J2707" s="162" t="s">
        <v>1052</v>
      </c>
      <c r="K2707" s="162" t="s">
        <v>1063</v>
      </c>
      <c r="L2707" s="72"/>
      <c r="M2707" s="80" t="str">
        <f>IFERROR(VLOOKUP(K2707,REFERENCES!R:S,2,FALSE),"")</f>
        <v>Nombre</v>
      </c>
      <c r="N2707" s="75">
        <v>353</v>
      </c>
      <c r="O2707" s="75"/>
      <c r="P2707" s="75"/>
      <c r="Q2707" s="75"/>
      <c r="R2707" s="79"/>
      <c r="S2707" s="75">
        <v>353</v>
      </c>
      <c r="T2707" s="162" t="s">
        <v>1040</v>
      </c>
      <c r="U2707" s="162" t="s">
        <v>20</v>
      </c>
      <c r="V2707" s="162" t="s">
        <v>548</v>
      </c>
      <c r="W2707" s="86" t="s">
        <v>1710</v>
      </c>
      <c r="X2707" s="162"/>
      <c r="Y2707" s="162"/>
      <c r="Z2707" s="162"/>
      <c r="AA2707" s="162"/>
      <c r="AB2707" s="162" t="str">
        <f>UPPER(LEFT(A2707,3)&amp;YEAR(H2707)&amp;MONTH(H2707)&amp;DAY((H2707))&amp;LEFT(U2707,2)&amp;LEFT(V2707,2)&amp;LEFT(W2707,2))</f>
        <v>WOR20161222SUST5È</v>
      </c>
      <c r="AC2707" s="162">
        <f>COUNTIF($AB$4:$AB$297,AB2707)</f>
        <v>0</v>
      </c>
      <c r="AD2707" s="162" t="str">
        <f>VLOOKUP(U2707,NIVEAUXADMIN!A:B,2,FALSE)</f>
        <v>HT07</v>
      </c>
      <c r="AE2707" s="162" t="str">
        <f>VLOOKUP(V2707,NIVEAUXADMIN!E:F,2,FALSE)</f>
        <v>HT07732</v>
      </c>
      <c r="AF2707" s="162" t="str">
        <f>VLOOKUP(W2707,NIVEAUXADMIN!I:J,2,FALSE)</f>
        <v>HT07732-05</v>
      </c>
      <c r="AG2707" s="162">
        <f>IF(SUMPRODUCT(($A$4:$A2707=A2707)*($V$4:$V2707=V2707))&gt;1,0,1)</f>
        <v>0</v>
      </c>
    </row>
    <row r="2708" spans="1:33" ht="15" customHeight="1">
      <c r="A2708" s="162" t="s">
        <v>1090</v>
      </c>
      <c r="B2708" s="162" t="s">
        <v>1090</v>
      </c>
      <c r="C2708" s="162" t="s">
        <v>26</v>
      </c>
      <c r="D2708" s="162"/>
      <c r="E2708" s="162"/>
      <c r="F2708" s="162" t="s">
        <v>16</v>
      </c>
      <c r="G2708" s="162" t="str">
        <f>CHOOSE(MONTH(H2708), "Janvier", "Fevrier", "Mars", "Avril", "Mai", "Juin", "Juillet", "Aout", "Septembre", "Octobre", "Novembre", "Decembre")</f>
        <v>Decembre</v>
      </c>
      <c r="H2708" s="153">
        <v>42726</v>
      </c>
      <c r="I2708" s="84" t="s">
        <v>1051</v>
      </c>
      <c r="J2708" s="162" t="s">
        <v>1052</v>
      </c>
      <c r="K2708" s="162" t="s">
        <v>1061</v>
      </c>
      <c r="L2708" s="72"/>
      <c r="M2708" s="80" t="str">
        <f>IFERROR(VLOOKUP(K2708,REFERENCES!R:S,2,FALSE),"")</f>
        <v>Nombre</v>
      </c>
      <c r="N2708" s="75">
        <v>353</v>
      </c>
      <c r="O2708" s="75"/>
      <c r="P2708" s="75"/>
      <c r="Q2708" s="75"/>
      <c r="R2708" s="79"/>
      <c r="S2708" s="75">
        <v>353</v>
      </c>
      <c r="T2708" s="162" t="s">
        <v>1040</v>
      </c>
      <c r="U2708" s="162" t="s">
        <v>20</v>
      </c>
      <c r="V2708" s="162" t="s">
        <v>548</v>
      </c>
      <c r="W2708" s="86" t="s">
        <v>1710</v>
      </c>
      <c r="X2708" s="162"/>
      <c r="Y2708" s="162"/>
      <c r="Z2708" s="162"/>
      <c r="AA2708" s="162"/>
      <c r="AB2708" s="162" t="str">
        <f>UPPER(LEFT(A2708,3)&amp;YEAR(H2708)&amp;MONTH(H2708)&amp;DAY((H2708))&amp;LEFT(U2708,2)&amp;LEFT(V2708,2)&amp;LEFT(W2708,2))</f>
        <v>WOR20161222SUST5È</v>
      </c>
      <c r="AC2708" s="162">
        <f>COUNTIF($AB$4:$AB$297,AB2708)</f>
        <v>0</v>
      </c>
      <c r="AD2708" s="162" t="str">
        <f>VLOOKUP(U2708,NIVEAUXADMIN!A:B,2,FALSE)</f>
        <v>HT07</v>
      </c>
      <c r="AE2708" s="162" t="str">
        <f>VLOOKUP(V2708,NIVEAUXADMIN!E:F,2,FALSE)</f>
        <v>HT07732</v>
      </c>
      <c r="AF2708" s="162" t="str">
        <f>VLOOKUP(W2708,NIVEAUXADMIN!I:J,2,FALSE)</f>
        <v>HT07732-05</v>
      </c>
      <c r="AG2708" s="162">
        <f>IF(SUMPRODUCT(($A$4:$A2708=A2708)*($V$4:$V2708=V2708))&gt;1,0,1)</f>
        <v>0</v>
      </c>
    </row>
    <row r="2709" spans="1:33" ht="15" customHeight="1">
      <c r="A2709" s="162" t="s">
        <v>1090</v>
      </c>
      <c r="B2709" s="162" t="s">
        <v>1090</v>
      </c>
      <c r="C2709" s="162" t="s">
        <v>26</v>
      </c>
      <c r="D2709" s="162"/>
      <c r="E2709" s="162"/>
      <c r="F2709" s="162" t="s">
        <v>16</v>
      </c>
      <c r="G2709" s="162" t="str">
        <f>CHOOSE(MONTH(H2709), "Janvier", "Fevrier", "Mars", "Avril", "Mai", "Juin", "Juillet", "Aout", "Septembre", "Octobre", "Novembre", "Decembre")</f>
        <v>Decembre</v>
      </c>
      <c r="H2709" s="153">
        <v>42726</v>
      </c>
      <c r="I2709" s="84" t="s">
        <v>1050</v>
      </c>
      <c r="J2709" s="162" t="s">
        <v>1029</v>
      </c>
      <c r="K2709" s="162"/>
      <c r="L2709" s="72"/>
      <c r="M2709" s="80" t="str">
        <f>IFERROR(VLOOKUP(K2709,REFERENCES!R:S,2,FALSE),"")</f>
        <v/>
      </c>
      <c r="N2709" s="75">
        <v>353</v>
      </c>
      <c r="O2709" s="75"/>
      <c r="P2709" s="75"/>
      <c r="Q2709" s="75"/>
      <c r="R2709" s="79"/>
      <c r="S2709" s="75">
        <v>353</v>
      </c>
      <c r="T2709" s="162" t="s">
        <v>1040</v>
      </c>
      <c r="U2709" s="162" t="s">
        <v>20</v>
      </c>
      <c r="V2709" s="162" t="s">
        <v>548</v>
      </c>
      <c r="W2709" s="86" t="s">
        <v>1710</v>
      </c>
      <c r="X2709" s="162"/>
      <c r="Y2709" s="162"/>
      <c r="Z2709" s="162"/>
      <c r="AA2709" s="162"/>
      <c r="AB2709" s="162" t="str">
        <f>UPPER(LEFT(A2709,3)&amp;YEAR(H2709)&amp;MONTH(H2709)&amp;DAY((H2709))&amp;LEFT(U2709,2)&amp;LEFT(V2709,2)&amp;LEFT(W2709,2))</f>
        <v>WOR20161222SUST5È</v>
      </c>
      <c r="AC2709" s="162">
        <f>COUNTIF($AB$4:$AB$297,AB2709)</f>
        <v>0</v>
      </c>
      <c r="AD2709" s="162" t="str">
        <f>VLOOKUP(U2709,NIVEAUXADMIN!A:B,2,FALSE)</f>
        <v>HT07</v>
      </c>
      <c r="AE2709" s="162" t="str">
        <f>VLOOKUP(V2709,NIVEAUXADMIN!E:F,2,FALSE)</f>
        <v>HT07732</v>
      </c>
      <c r="AF2709" s="162" t="str">
        <f>VLOOKUP(W2709,NIVEAUXADMIN!I:J,2,FALSE)</f>
        <v>HT07732-05</v>
      </c>
      <c r="AG2709" s="162">
        <f>IF(SUMPRODUCT(($A$4:$A2709=A2709)*($V$4:$V2709=V2709))&gt;1,0,1)</f>
        <v>0</v>
      </c>
    </row>
    <row r="2710" spans="1:33" ht="15" customHeight="1">
      <c r="A2710" s="162" t="s">
        <v>1090</v>
      </c>
      <c r="B2710" s="162" t="s">
        <v>1090</v>
      </c>
      <c r="C2710" s="162" t="s">
        <v>26</v>
      </c>
      <c r="D2710" s="162"/>
      <c r="E2710" s="162" t="s">
        <v>1200</v>
      </c>
      <c r="F2710" s="162" t="s">
        <v>16</v>
      </c>
      <c r="G2710" s="162" t="str">
        <f>CHOOSE(MONTH(H2710), "Janvier", "Fevrier", "Mars", "Avril", "Mai", "Juin", "Juillet", "Aout", "Septembre", "Octobre", "Novembre", "Decembre")</f>
        <v>Decembre</v>
      </c>
      <c r="H2710" s="153">
        <v>42726</v>
      </c>
      <c r="I2710" s="84" t="s">
        <v>1049</v>
      </c>
      <c r="J2710" s="162" t="s">
        <v>1084</v>
      </c>
      <c r="K2710" s="162" t="s">
        <v>1085</v>
      </c>
      <c r="L2710" s="72"/>
      <c r="M2710" s="80" t="str">
        <f>IFERROR(VLOOKUP(K2710,REFERENCES!R:S,2,FALSE),"")</f>
        <v>Valeur en USD</v>
      </c>
      <c r="N2710" s="75">
        <v>25</v>
      </c>
      <c r="O2710" s="75"/>
      <c r="P2710" s="75"/>
      <c r="Q2710" s="75"/>
      <c r="R2710" s="79"/>
      <c r="S2710" s="75">
        <v>501</v>
      </c>
      <c r="T2710" s="162"/>
      <c r="U2710" s="162" t="s">
        <v>174</v>
      </c>
      <c r="V2710" s="162" t="s">
        <v>200</v>
      </c>
      <c r="W2710" s="164" t="s">
        <v>1370</v>
      </c>
      <c r="X2710" s="162"/>
      <c r="Y2710" s="162"/>
      <c r="Z2710" s="162"/>
      <c r="AA2710" s="162" t="s">
        <v>1234</v>
      </c>
      <c r="AB2710" s="162" t="str">
        <f>UPPER(LEFT(A2710,3)&amp;YEAR(H2710)&amp;MONTH(H2710)&amp;DAY((H2710))&amp;LEFT(U2710,2)&amp;LEFT(V2710,2)&amp;LEFT(W2710,2))</f>
        <v>WOR20161222OUAN1È</v>
      </c>
      <c r="AC2710" s="162">
        <f>COUNTIF($AB$4:$AB$297,AB2710)</f>
        <v>0</v>
      </c>
      <c r="AD2710" s="162" t="str">
        <f>VLOOKUP(U2710,NIVEAUXADMIN!A:B,2,FALSE)</f>
        <v>HT01</v>
      </c>
      <c r="AE2710" s="162" t="str">
        <f>VLOOKUP(V2710,NIVEAUXADMIN!E:F,2,FALSE)</f>
        <v>HT01151</v>
      </c>
      <c r="AF2710" s="162" t="str">
        <f>VLOOKUP(W2710,NIVEAUXADMIN!I:J,2,FALSE)</f>
        <v>HT01151-01</v>
      </c>
      <c r="AG2710" s="162">
        <f>IF(SUMPRODUCT(($A$4:$A2710=A2710)*($V$4:$V2710=V2710))&gt;1,0,1)</f>
        <v>0</v>
      </c>
    </row>
    <row r="2711" spans="1:33" ht="15" customHeight="1">
      <c r="A2711" s="162" t="s">
        <v>1090</v>
      </c>
      <c r="B2711" s="162" t="s">
        <v>1090</v>
      </c>
      <c r="C2711" s="162" t="s">
        <v>26</v>
      </c>
      <c r="D2711" s="162"/>
      <c r="E2711" s="162" t="s">
        <v>1200</v>
      </c>
      <c r="F2711" s="162" t="s">
        <v>16</v>
      </c>
      <c r="G2711" s="162" t="str">
        <f>CHOOSE(MONTH(H2711), "Janvier", "Fevrier", "Mars", "Avril", "Mai", "Juin", "Juillet", "Aout", "Septembre", "Octobre", "Novembre", "Decembre")</f>
        <v>Decembre</v>
      </c>
      <c r="H2711" s="153">
        <v>42726</v>
      </c>
      <c r="I2711" s="84" t="s">
        <v>1049</v>
      </c>
      <c r="J2711" s="162" t="s">
        <v>1084</v>
      </c>
      <c r="K2711" s="162" t="s">
        <v>1085</v>
      </c>
      <c r="L2711" s="72"/>
      <c r="M2711" s="80" t="str">
        <f>IFERROR(VLOOKUP(K2711,REFERENCES!R:S,2,FALSE),"")</f>
        <v>Valeur en USD</v>
      </c>
      <c r="N2711" s="75">
        <v>25</v>
      </c>
      <c r="O2711" s="75"/>
      <c r="P2711" s="75"/>
      <c r="Q2711" s="75"/>
      <c r="R2711" s="79"/>
      <c r="S2711" s="75">
        <v>116</v>
      </c>
      <c r="T2711" s="162"/>
      <c r="U2711" s="162" t="s">
        <v>174</v>
      </c>
      <c r="V2711" s="162" t="s">
        <v>200</v>
      </c>
      <c r="W2711" s="164" t="s">
        <v>1501</v>
      </c>
      <c r="X2711" s="162"/>
      <c r="Y2711" s="162"/>
      <c r="Z2711" s="162"/>
      <c r="AA2711" s="162" t="s">
        <v>1234</v>
      </c>
      <c r="AB2711" s="162" t="str">
        <f>UPPER(LEFT(A2711,3)&amp;YEAR(H2711)&amp;MONTH(H2711)&amp;DAY((H2711))&amp;LEFT(U2711,2)&amp;LEFT(V2711,2)&amp;LEFT(W2711,2))</f>
        <v>WOR20161222OUAN2È</v>
      </c>
      <c r="AC2711" s="162">
        <f>COUNTIF($AB$4:$AB$297,AB2711)</f>
        <v>0</v>
      </c>
      <c r="AD2711" s="162" t="str">
        <f>VLOOKUP(U2711,NIVEAUXADMIN!A:B,2,FALSE)</f>
        <v>HT01</v>
      </c>
      <c r="AE2711" s="162" t="str">
        <f>VLOOKUP(V2711,NIVEAUXADMIN!E:F,2,FALSE)</f>
        <v>HT01151</v>
      </c>
      <c r="AF2711" s="162" t="str">
        <f>VLOOKUP(W2711,NIVEAUXADMIN!I:J,2,FALSE)</f>
        <v>HT01151-02</v>
      </c>
      <c r="AG2711" s="162">
        <f>IF(SUMPRODUCT(($A$4:$A2711=A2711)*($V$4:$V2711=V2711))&gt;1,0,1)</f>
        <v>0</v>
      </c>
    </row>
    <row r="2712" spans="1:33" ht="15" customHeight="1">
      <c r="A2712" s="162" t="s">
        <v>1090</v>
      </c>
      <c r="B2712" s="162" t="s">
        <v>1090</v>
      </c>
      <c r="C2712" s="162" t="s">
        <v>26</v>
      </c>
      <c r="D2712" s="162"/>
      <c r="E2712" s="162" t="s">
        <v>1200</v>
      </c>
      <c r="F2712" s="162" t="s">
        <v>16</v>
      </c>
      <c r="G2712" s="162" t="str">
        <f>CHOOSE(MONTH(H2712), "Janvier", "Fevrier", "Mars", "Avril", "Mai", "Juin", "Juillet", "Aout", "Septembre", "Octobre", "Novembre", "Decembre")</f>
        <v>Decembre</v>
      </c>
      <c r="H2712" s="153">
        <v>42726</v>
      </c>
      <c r="I2712" s="84" t="s">
        <v>1049</v>
      </c>
      <c r="J2712" s="162" t="s">
        <v>1084</v>
      </c>
      <c r="K2712" s="162" t="s">
        <v>1085</v>
      </c>
      <c r="L2712" s="72"/>
      <c r="M2712" s="80" t="str">
        <f>IFERROR(VLOOKUP(K2712,REFERENCES!R:S,2,FALSE),"")</f>
        <v>Valeur en USD</v>
      </c>
      <c r="N2712" s="75">
        <v>25</v>
      </c>
      <c r="O2712" s="75"/>
      <c r="P2712" s="75"/>
      <c r="Q2712" s="75"/>
      <c r="R2712" s="79"/>
      <c r="S2712" s="75">
        <v>165</v>
      </c>
      <c r="T2712" s="162"/>
      <c r="U2712" s="162" t="s">
        <v>174</v>
      </c>
      <c r="V2712" s="162" t="s">
        <v>200</v>
      </c>
      <c r="W2712" s="164" t="s">
        <v>1566</v>
      </c>
      <c r="X2712" s="162"/>
      <c r="Y2712" s="162"/>
      <c r="Z2712" s="162"/>
      <c r="AA2712" s="162" t="s">
        <v>1234</v>
      </c>
      <c r="AB2712" s="162" t="str">
        <f>UPPER(LEFT(A2712,3)&amp;YEAR(H2712)&amp;MONTH(H2712)&amp;DAY((H2712))&amp;LEFT(U2712,2)&amp;LEFT(V2712,2)&amp;LEFT(W2712,2))</f>
        <v>WOR20161222OUAN3È</v>
      </c>
      <c r="AC2712" s="162">
        <f>COUNTIF($AB$4:$AB$297,AB2712)</f>
        <v>0</v>
      </c>
      <c r="AD2712" s="162" t="str">
        <f>VLOOKUP(U2712,NIVEAUXADMIN!A:B,2,FALSE)</f>
        <v>HT01</v>
      </c>
      <c r="AE2712" s="162" t="str">
        <f>VLOOKUP(V2712,NIVEAUXADMIN!E:F,2,FALSE)</f>
        <v>HT01151</v>
      </c>
      <c r="AF2712" s="162" t="str">
        <f>VLOOKUP(W2712,NIVEAUXADMIN!I:J,2,FALSE)</f>
        <v>HT01151-03</v>
      </c>
      <c r="AG2712" s="162">
        <f>IF(SUMPRODUCT(($A$4:$A2712=A2712)*($V$4:$V2712=V2712))&gt;1,0,1)</f>
        <v>0</v>
      </c>
    </row>
    <row r="2713" spans="1:33" ht="15" customHeight="1">
      <c r="A2713" s="162" t="s">
        <v>1090</v>
      </c>
      <c r="B2713" s="162" t="s">
        <v>1090</v>
      </c>
      <c r="C2713" s="162" t="s">
        <v>26</v>
      </c>
      <c r="D2713" s="162"/>
      <c r="E2713" s="162" t="s">
        <v>1200</v>
      </c>
      <c r="F2713" s="162" t="s">
        <v>16</v>
      </c>
      <c r="G2713" s="162" t="str">
        <f>CHOOSE(MONTH(H2713), "Janvier", "Fevrier", "Mars", "Avril", "Mai", "Juin", "Juillet", "Aout", "Septembre", "Octobre", "Novembre", "Decembre")</f>
        <v>Decembre</v>
      </c>
      <c r="H2713" s="153">
        <v>42726</v>
      </c>
      <c r="I2713" s="84" t="s">
        <v>1049</v>
      </c>
      <c r="J2713" s="162" t="s">
        <v>1084</v>
      </c>
      <c r="K2713" s="162" t="s">
        <v>1085</v>
      </c>
      <c r="L2713" s="72"/>
      <c r="M2713" s="80" t="str">
        <f>IFERROR(VLOOKUP(K2713,REFERENCES!R:S,2,FALSE),"")</f>
        <v>Valeur en USD</v>
      </c>
      <c r="N2713" s="75">
        <v>25</v>
      </c>
      <c r="O2713" s="75"/>
      <c r="P2713" s="75"/>
      <c r="Q2713" s="75"/>
      <c r="R2713" s="79"/>
      <c r="S2713" s="75">
        <v>109</v>
      </c>
      <c r="T2713" s="162"/>
      <c r="U2713" s="162" t="s">
        <v>174</v>
      </c>
      <c r="V2713" s="162" t="s">
        <v>200</v>
      </c>
      <c r="W2713" s="164" t="s">
        <v>1643</v>
      </c>
      <c r="X2713" s="162"/>
      <c r="Y2713" s="162"/>
      <c r="Z2713" s="162"/>
      <c r="AA2713" s="162" t="s">
        <v>1234</v>
      </c>
      <c r="AB2713" s="162" t="str">
        <f>UPPER(LEFT(A2713,3)&amp;YEAR(H2713)&amp;MONTH(H2713)&amp;DAY((H2713))&amp;LEFT(U2713,2)&amp;LEFT(V2713,2)&amp;LEFT(W2713,2))</f>
        <v>WOR20161222OUAN4È</v>
      </c>
      <c r="AC2713" s="162">
        <f>COUNTIF($AB$4:$AB$297,AB2713)</f>
        <v>0</v>
      </c>
      <c r="AD2713" s="162" t="str">
        <f>VLOOKUP(U2713,NIVEAUXADMIN!A:B,2,FALSE)</f>
        <v>HT01</v>
      </c>
      <c r="AE2713" s="162" t="str">
        <f>VLOOKUP(V2713,NIVEAUXADMIN!E:F,2,FALSE)</f>
        <v>HT01151</v>
      </c>
      <c r="AF2713" s="162" t="str">
        <f>VLOOKUP(W2713,NIVEAUXADMIN!I:J,2,FALSE)</f>
        <v>HT01151-04</v>
      </c>
      <c r="AG2713" s="162">
        <f>IF(SUMPRODUCT(($A$4:$A2713=A2713)*($V$4:$V2713=V2713))&gt;1,0,1)</f>
        <v>0</v>
      </c>
    </row>
    <row r="2714" spans="1:33" ht="15" customHeight="1">
      <c r="A2714" s="162" t="s">
        <v>1090</v>
      </c>
      <c r="B2714" s="162" t="s">
        <v>1090</v>
      </c>
      <c r="C2714" s="162" t="s">
        <v>26</v>
      </c>
      <c r="D2714" s="162"/>
      <c r="E2714" s="162" t="s">
        <v>1200</v>
      </c>
      <c r="F2714" s="162" t="s">
        <v>16</v>
      </c>
      <c r="G2714" s="162" t="str">
        <f>CHOOSE(MONTH(H2714), "Janvier", "Fevrier", "Mars", "Avril", "Mai", "Juin", "Juillet", "Aout", "Septembre", "Octobre", "Novembre", "Decembre")</f>
        <v>Decembre</v>
      </c>
      <c r="H2714" s="153">
        <v>42726</v>
      </c>
      <c r="I2714" s="84" t="s">
        <v>1049</v>
      </c>
      <c r="J2714" s="162" t="s">
        <v>1084</v>
      </c>
      <c r="K2714" s="162" t="s">
        <v>1085</v>
      </c>
      <c r="L2714" s="72"/>
      <c r="M2714" s="80" t="str">
        <f>IFERROR(VLOOKUP(K2714,REFERENCES!R:S,2,FALSE),"")</f>
        <v>Valeur en USD</v>
      </c>
      <c r="N2714" s="75">
        <v>25</v>
      </c>
      <c r="O2714" s="75"/>
      <c r="P2714" s="75"/>
      <c r="Q2714" s="75"/>
      <c r="R2714" s="79"/>
      <c r="S2714" s="75">
        <v>44</v>
      </c>
      <c r="T2714" s="162"/>
      <c r="U2714" s="162" t="s">
        <v>174</v>
      </c>
      <c r="V2714" s="162" t="s">
        <v>200</v>
      </c>
      <c r="W2714" s="164" t="s">
        <v>1256</v>
      </c>
      <c r="X2714" s="162"/>
      <c r="Y2714" s="162"/>
      <c r="Z2714" s="162"/>
      <c r="AA2714" s="162" t="s">
        <v>1234</v>
      </c>
      <c r="AB2714" s="162" t="str">
        <f>UPPER(LEFT(A2714,3)&amp;YEAR(H2714)&amp;MONTH(H2714)&amp;DAY((H2714))&amp;LEFT(U2714,2)&amp;LEFT(V2714,2)&amp;LEFT(W2714,2))</f>
        <v>WOR20161222OUAN10</v>
      </c>
      <c r="AC2714" s="162">
        <f>COUNTIF($AB$4:$AB$297,AB2714)</f>
        <v>0</v>
      </c>
      <c r="AD2714" s="162" t="str">
        <f>VLOOKUP(U2714,NIVEAUXADMIN!A:B,2,FALSE)</f>
        <v>HT01</v>
      </c>
      <c r="AE2714" s="162" t="str">
        <f>VLOOKUP(V2714,NIVEAUXADMIN!E:F,2,FALSE)</f>
        <v>HT01151</v>
      </c>
      <c r="AF2714" s="162" t="str">
        <f>VLOOKUP(W2714,NIVEAUXADMIN!I:J,2,FALSE)</f>
        <v>HT01151-05</v>
      </c>
      <c r="AG2714" s="162">
        <f>IF(SUMPRODUCT(($A$4:$A2714=A2714)*($V$4:$V2714=V2714))&gt;1,0,1)</f>
        <v>0</v>
      </c>
    </row>
    <row r="2715" spans="1:33" ht="15" customHeight="1">
      <c r="A2715" s="162" t="s">
        <v>1090</v>
      </c>
      <c r="B2715" s="162" t="s">
        <v>1090</v>
      </c>
      <c r="C2715" s="162" t="s">
        <v>26</v>
      </c>
      <c r="D2715" s="162"/>
      <c r="E2715" s="162" t="s">
        <v>1200</v>
      </c>
      <c r="F2715" s="162" t="s">
        <v>16</v>
      </c>
      <c r="G2715" s="162" t="str">
        <f>CHOOSE(MONTH(H2715), "Janvier", "Fevrier", "Mars", "Avril", "Mai", "Juin", "Juillet", "Aout", "Septembre", "Octobre", "Novembre", "Decembre")</f>
        <v>Decembre</v>
      </c>
      <c r="H2715" s="153">
        <v>42726</v>
      </c>
      <c r="I2715" s="84" t="s">
        <v>1049</v>
      </c>
      <c r="J2715" s="162" t="s">
        <v>1084</v>
      </c>
      <c r="K2715" s="162" t="s">
        <v>1085</v>
      </c>
      <c r="L2715" s="72"/>
      <c r="M2715" s="80" t="str">
        <f>IFERROR(VLOOKUP(K2715,REFERENCES!R:S,2,FALSE),"")</f>
        <v>Valeur en USD</v>
      </c>
      <c r="N2715" s="75">
        <v>25</v>
      </c>
      <c r="O2715" s="75"/>
      <c r="P2715" s="75"/>
      <c r="Q2715" s="75"/>
      <c r="R2715" s="79"/>
      <c r="S2715" s="75">
        <v>74</v>
      </c>
      <c r="T2715" s="162"/>
      <c r="U2715" s="162" t="s">
        <v>174</v>
      </c>
      <c r="V2715" s="162" t="s">
        <v>200</v>
      </c>
      <c r="W2715" s="164" t="s">
        <v>1263</v>
      </c>
      <c r="X2715" s="162"/>
      <c r="Y2715" s="162"/>
      <c r="Z2715" s="162"/>
      <c r="AA2715" s="162" t="s">
        <v>1234</v>
      </c>
      <c r="AB2715" s="162" t="str">
        <f>UPPER(LEFT(A2715,3)&amp;YEAR(H2715)&amp;MONTH(H2715)&amp;DAY((H2715))&amp;LEFT(U2715,2)&amp;LEFT(V2715,2)&amp;LEFT(W2715,2))</f>
        <v>WOR20161222OUAN11</v>
      </c>
      <c r="AC2715" s="162">
        <f>COUNTIF($AB$4:$AB$297,AB2715)</f>
        <v>0</v>
      </c>
      <c r="AD2715" s="162" t="str">
        <f>VLOOKUP(U2715,NIVEAUXADMIN!A:B,2,FALSE)</f>
        <v>HT01</v>
      </c>
      <c r="AE2715" s="162" t="str">
        <f>VLOOKUP(V2715,NIVEAUXADMIN!E:F,2,FALSE)</f>
        <v>HT01151</v>
      </c>
      <c r="AF2715" s="162" t="str">
        <f>VLOOKUP(W2715,NIVEAUXADMIN!I:J,2,FALSE)</f>
        <v>HT01151-06</v>
      </c>
      <c r="AG2715" s="162">
        <f>IF(SUMPRODUCT(($A$4:$A2715=A2715)*($V$4:$V2715=V2715))&gt;1,0,1)</f>
        <v>0</v>
      </c>
    </row>
    <row r="2716" spans="1:33" ht="15" customHeight="1">
      <c r="A2716" s="162" t="s">
        <v>1090</v>
      </c>
      <c r="B2716" s="162" t="s">
        <v>1090</v>
      </c>
      <c r="C2716" s="162" t="s">
        <v>26</v>
      </c>
      <c r="D2716" s="162"/>
      <c r="E2716" s="162" t="s">
        <v>1200</v>
      </c>
      <c r="F2716" s="162" t="s">
        <v>16</v>
      </c>
      <c r="G2716" s="162" t="str">
        <f>CHOOSE(MONTH(H2716), "Janvier", "Fevrier", "Mars", "Avril", "Mai", "Juin", "Juillet", "Aout", "Septembre", "Octobre", "Novembre", "Decembre")</f>
        <v>Decembre</v>
      </c>
      <c r="H2716" s="153">
        <v>42726</v>
      </c>
      <c r="I2716" s="84" t="s">
        <v>1049</v>
      </c>
      <c r="J2716" s="162" t="s">
        <v>1084</v>
      </c>
      <c r="K2716" s="162" t="s">
        <v>1085</v>
      </c>
      <c r="L2716" s="72"/>
      <c r="M2716" s="80" t="str">
        <f>IFERROR(VLOOKUP(K2716,REFERENCES!R:S,2,FALSE),"")</f>
        <v>Valeur en USD</v>
      </c>
      <c r="N2716" s="75">
        <v>25</v>
      </c>
      <c r="O2716" s="75"/>
      <c r="P2716" s="75"/>
      <c r="Q2716" s="75"/>
      <c r="R2716" s="79"/>
      <c r="S2716" s="75">
        <v>82</v>
      </c>
      <c r="T2716" s="162"/>
      <c r="U2716" s="162" t="s">
        <v>174</v>
      </c>
      <c r="V2716" s="162" t="s">
        <v>494</v>
      </c>
      <c r="W2716" s="164" t="s">
        <v>1730</v>
      </c>
      <c r="X2716" s="162"/>
      <c r="Y2716" s="162"/>
      <c r="Z2716" s="162"/>
      <c r="AA2716" s="162" t="s">
        <v>1234</v>
      </c>
      <c r="AB2716" s="162" t="str">
        <f>UPPER(LEFT(A2716,3)&amp;YEAR(H2716)&amp;MONTH(H2716)&amp;DAY((H2716))&amp;LEFT(U2716,2)&amp;LEFT(V2716,2)&amp;LEFT(W2716,2))</f>
        <v>WOR20161222OUPO6È</v>
      </c>
      <c r="AC2716" s="162">
        <f>COUNTIF($AB$4:$AB$297,AB2716)</f>
        <v>0</v>
      </c>
      <c r="AD2716" s="162" t="str">
        <f>VLOOKUP(U2716,NIVEAUXADMIN!A:B,2,FALSE)</f>
        <v>HT01</v>
      </c>
      <c r="AE2716" s="162" t="str">
        <f>VLOOKUP(V2716,NIVEAUXADMIN!E:F,2,FALSE)</f>
        <v>HT01152</v>
      </c>
      <c r="AF2716" s="162" t="str">
        <f>VLOOKUP(W2716,NIVEAUXADMIN!I:J,2,FALSE)</f>
        <v>HT01152-01</v>
      </c>
      <c r="AG2716" s="162">
        <f>IF(SUMPRODUCT(($A$4:$A2716=A2716)*($V$4:$V2716=V2716))&gt;1,0,1)</f>
        <v>0</v>
      </c>
    </row>
    <row r="2717" spans="1:33" ht="15" customHeight="1">
      <c r="A2717" s="162" t="s">
        <v>1090</v>
      </c>
      <c r="B2717" s="162" t="s">
        <v>1090</v>
      </c>
      <c r="C2717" s="162" t="s">
        <v>26</v>
      </c>
      <c r="D2717" s="162"/>
      <c r="E2717" s="162" t="s">
        <v>1200</v>
      </c>
      <c r="F2717" s="162" t="s">
        <v>16</v>
      </c>
      <c r="G2717" s="162" t="str">
        <f>CHOOSE(MONTH(H2717), "Janvier", "Fevrier", "Mars", "Avril", "Mai", "Juin", "Juillet", "Aout", "Septembre", "Octobre", "Novembre", "Decembre")</f>
        <v>Decembre</v>
      </c>
      <c r="H2717" s="153">
        <v>42726</v>
      </c>
      <c r="I2717" s="84" t="s">
        <v>1049</v>
      </c>
      <c r="J2717" s="162" t="s">
        <v>1084</v>
      </c>
      <c r="K2717" s="162" t="s">
        <v>1085</v>
      </c>
      <c r="L2717" s="72"/>
      <c r="M2717" s="80" t="str">
        <f>IFERROR(VLOOKUP(K2717,REFERENCES!R:S,2,FALSE),"")</f>
        <v>Valeur en USD</v>
      </c>
      <c r="N2717" s="75">
        <v>25</v>
      </c>
      <c r="O2717" s="75"/>
      <c r="P2717" s="75"/>
      <c r="Q2717" s="75"/>
      <c r="R2717" s="79"/>
      <c r="S2717" s="75">
        <v>112</v>
      </c>
      <c r="T2717" s="162"/>
      <c r="U2717" s="162" t="s">
        <v>174</v>
      </c>
      <c r="V2717" s="162" t="s">
        <v>494</v>
      </c>
      <c r="W2717" s="164" t="s">
        <v>1765</v>
      </c>
      <c r="X2717" s="162"/>
      <c r="Y2717" s="162"/>
      <c r="Z2717" s="162"/>
      <c r="AA2717" s="162" t="s">
        <v>1234</v>
      </c>
      <c r="AB2717" s="162" t="str">
        <f>UPPER(LEFT(A2717,3)&amp;YEAR(H2717)&amp;MONTH(H2717)&amp;DAY((H2717))&amp;LEFT(U2717,2)&amp;LEFT(V2717,2)&amp;LEFT(W2717,2))</f>
        <v>WOR20161222OUPO7È</v>
      </c>
      <c r="AC2717" s="162">
        <f>COUNTIF($AB$4:$AB$297,AB2717)</f>
        <v>0</v>
      </c>
      <c r="AD2717" s="162" t="str">
        <f>VLOOKUP(U2717,NIVEAUXADMIN!A:B,2,FALSE)</f>
        <v>HT01</v>
      </c>
      <c r="AE2717" s="162" t="str">
        <f>VLOOKUP(V2717,NIVEAUXADMIN!E:F,2,FALSE)</f>
        <v>HT01152</v>
      </c>
      <c r="AF2717" s="162" t="str">
        <f>VLOOKUP(W2717,NIVEAUXADMIN!I:J,2,FALSE)</f>
        <v>HT01152-02</v>
      </c>
      <c r="AG2717" s="162">
        <f>IF(SUMPRODUCT(($A$4:$A2717=A2717)*($V$4:$V2717=V2717))&gt;1,0,1)</f>
        <v>0</v>
      </c>
    </row>
    <row r="2718" spans="1:33" ht="15" customHeight="1">
      <c r="A2718" s="162" t="s">
        <v>1090</v>
      </c>
      <c r="B2718" s="162" t="s">
        <v>1090</v>
      </c>
      <c r="C2718" s="162" t="s">
        <v>26</v>
      </c>
      <c r="D2718" s="162"/>
      <c r="E2718" s="162" t="s">
        <v>1200</v>
      </c>
      <c r="F2718" s="162" t="s">
        <v>16</v>
      </c>
      <c r="G2718" s="162" t="str">
        <f>CHOOSE(MONTH(H2718), "Janvier", "Fevrier", "Mars", "Avril", "Mai", "Juin", "Juillet", "Aout", "Septembre", "Octobre", "Novembre", "Decembre")</f>
        <v>Decembre</v>
      </c>
      <c r="H2718" s="153">
        <v>42726</v>
      </c>
      <c r="I2718" s="84" t="s">
        <v>1049</v>
      </c>
      <c r="J2718" s="162" t="s">
        <v>1084</v>
      </c>
      <c r="K2718" s="162" t="s">
        <v>1085</v>
      </c>
      <c r="L2718" s="72"/>
      <c r="M2718" s="80" t="str">
        <f>IFERROR(VLOOKUP(K2718,REFERENCES!R:S,2,FALSE),"")</f>
        <v>Valeur en USD</v>
      </c>
      <c r="N2718" s="75">
        <v>25</v>
      </c>
      <c r="O2718" s="75"/>
      <c r="P2718" s="75"/>
      <c r="Q2718" s="75"/>
      <c r="R2718" s="79"/>
      <c r="S2718" s="75">
        <v>181</v>
      </c>
      <c r="T2718" s="162"/>
      <c r="U2718" s="162" t="s">
        <v>174</v>
      </c>
      <c r="V2718" s="162" t="s">
        <v>494</v>
      </c>
      <c r="W2718" s="164" t="s">
        <v>1794</v>
      </c>
      <c r="X2718" s="162"/>
      <c r="Y2718" s="162"/>
      <c r="Z2718" s="162"/>
      <c r="AA2718" s="162" t="s">
        <v>1234</v>
      </c>
      <c r="AB2718" s="162" t="str">
        <f>UPPER(LEFT(A2718,3)&amp;YEAR(H2718)&amp;MONTH(H2718)&amp;DAY((H2718))&amp;LEFT(U2718,2)&amp;LEFT(V2718,2)&amp;LEFT(W2718,2))</f>
        <v>WOR20161222OUPO8È</v>
      </c>
      <c r="AC2718" s="162">
        <f>COUNTIF($AB$4:$AB$297,AB2718)</f>
        <v>0</v>
      </c>
      <c r="AD2718" s="162" t="str">
        <f>VLOOKUP(U2718,NIVEAUXADMIN!A:B,2,FALSE)</f>
        <v>HT01</v>
      </c>
      <c r="AE2718" s="162" t="str">
        <f>VLOOKUP(V2718,NIVEAUXADMIN!E:F,2,FALSE)</f>
        <v>HT01152</v>
      </c>
      <c r="AF2718" s="162" t="str">
        <f>VLOOKUP(W2718,NIVEAUXADMIN!I:J,2,FALSE)</f>
        <v>HT01152-03</v>
      </c>
      <c r="AG2718" s="162">
        <f>IF(SUMPRODUCT(($A$4:$A2718=A2718)*($V$4:$V2718=V2718))&gt;1,0,1)</f>
        <v>0</v>
      </c>
    </row>
    <row r="2719" spans="1:33" ht="15" customHeight="1">
      <c r="A2719" s="162" t="s">
        <v>1090</v>
      </c>
      <c r="B2719" s="162" t="s">
        <v>1090</v>
      </c>
      <c r="C2719" s="162" t="s">
        <v>26</v>
      </c>
      <c r="D2719" s="162"/>
      <c r="E2719" s="162" t="s">
        <v>1200</v>
      </c>
      <c r="F2719" s="162" t="s">
        <v>16</v>
      </c>
      <c r="G2719" s="162" t="str">
        <f>CHOOSE(MONTH(H2719), "Janvier", "Fevrier", "Mars", "Avril", "Mai", "Juin", "Juillet", "Aout", "Septembre", "Octobre", "Novembre", "Decembre")</f>
        <v>Decembre</v>
      </c>
      <c r="H2719" s="153">
        <v>42726</v>
      </c>
      <c r="I2719" s="84" t="s">
        <v>1049</v>
      </c>
      <c r="J2719" s="162" t="s">
        <v>1084</v>
      </c>
      <c r="K2719" s="162" t="s">
        <v>1085</v>
      </c>
      <c r="L2719" s="72"/>
      <c r="M2719" s="80" t="str">
        <f>IFERROR(VLOOKUP(K2719,REFERENCES!R:S,2,FALSE),"")</f>
        <v>Valeur en USD</v>
      </c>
      <c r="N2719" s="75">
        <v>25</v>
      </c>
      <c r="O2719" s="75"/>
      <c r="P2719" s="75"/>
      <c r="Q2719" s="75"/>
      <c r="R2719" s="79"/>
      <c r="S2719" s="75">
        <v>198</v>
      </c>
      <c r="T2719" s="162"/>
      <c r="U2719" s="162" t="s">
        <v>174</v>
      </c>
      <c r="V2719" s="162" t="s">
        <v>494</v>
      </c>
      <c r="W2719" s="164" t="s">
        <v>1804</v>
      </c>
      <c r="X2719" s="162"/>
      <c r="Y2719" s="162"/>
      <c r="Z2719" s="162"/>
      <c r="AA2719" s="162" t="s">
        <v>1234</v>
      </c>
      <c r="AB2719" s="162" t="str">
        <f>UPPER(LEFT(A2719,3)&amp;YEAR(H2719)&amp;MONTH(H2719)&amp;DAY((H2719))&amp;LEFT(U2719,2)&amp;LEFT(V2719,2)&amp;LEFT(W2719,2))</f>
        <v>WOR20161222OUPO9È</v>
      </c>
      <c r="AC2719" s="162">
        <f>COUNTIF($AB$4:$AB$297,AB2719)</f>
        <v>0</v>
      </c>
      <c r="AD2719" s="162" t="str">
        <f>VLOOKUP(U2719,NIVEAUXADMIN!A:B,2,FALSE)</f>
        <v>HT01</v>
      </c>
      <c r="AE2719" s="162" t="str">
        <f>VLOOKUP(V2719,NIVEAUXADMIN!E:F,2,FALSE)</f>
        <v>HT01152</v>
      </c>
      <c r="AF2719" s="162" t="str">
        <f>VLOOKUP(W2719,NIVEAUXADMIN!I:J,2,FALSE)</f>
        <v>HT01152-04</v>
      </c>
      <c r="AG2719" s="162">
        <f>IF(SUMPRODUCT(($A$4:$A2719=A2719)*($V$4:$V2719=V2719))&gt;1,0,1)</f>
        <v>0</v>
      </c>
    </row>
    <row r="2720" spans="1:33" ht="15" customHeight="1">
      <c r="A2720" s="162" t="s">
        <v>1090</v>
      </c>
      <c r="B2720" s="162" t="s">
        <v>1090</v>
      </c>
      <c r="C2720" s="162" t="s">
        <v>26</v>
      </c>
      <c r="D2720" s="162"/>
      <c r="E2720" s="162" t="s">
        <v>1200</v>
      </c>
      <c r="F2720" s="162" t="s">
        <v>16</v>
      </c>
      <c r="G2720" s="162" t="str">
        <f>CHOOSE(MONTH(H2720), "Janvier", "Fevrier", "Mars", "Avril", "Mai", "Juin", "Juillet", "Aout", "Septembre", "Octobre", "Novembre", "Decembre")</f>
        <v>Decembre</v>
      </c>
      <c r="H2720" s="153">
        <v>42726</v>
      </c>
      <c r="I2720" s="84" t="s">
        <v>1049</v>
      </c>
      <c r="J2720" s="162" t="s">
        <v>1084</v>
      </c>
      <c r="K2720" s="162" t="s">
        <v>1085</v>
      </c>
      <c r="L2720" s="72"/>
      <c r="M2720" s="80" t="str">
        <f>IFERROR(VLOOKUP(K2720,REFERENCES!R:S,2,FALSE),"")</f>
        <v>Valeur en USD</v>
      </c>
      <c r="N2720" s="75">
        <v>25</v>
      </c>
      <c r="O2720" s="75"/>
      <c r="P2720" s="75"/>
      <c r="Q2720" s="75"/>
      <c r="R2720" s="79"/>
      <c r="S2720" s="75">
        <v>67</v>
      </c>
      <c r="T2720" s="162"/>
      <c r="U2720" s="162" t="s">
        <v>174</v>
      </c>
      <c r="V2720" s="162" t="s">
        <v>494</v>
      </c>
      <c r="W2720" s="164" t="s">
        <v>1696</v>
      </c>
      <c r="X2720" s="162"/>
      <c r="Y2720" s="162"/>
      <c r="Z2720" s="162"/>
      <c r="AA2720" s="162" t="s">
        <v>1234</v>
      </c>
      <c r="AB2720" s="162" t="str">
        <f>UPPER(LEFT(A2720,3)&amp;YEAR(H2720)&amp;MONTH(H2720)&amp;DAY((H2720))&amp;LEFT(U2720,2)&amp;LEFT(V2720,2)&amp;LEFT(W2720,2))</f>
        <v>WOR20161222OUPO5È</v>
      </c>
      <c r="AC2720" s="162">
        <f>COUNTIF($AB$4:$AB$297,AB2720)</f>
        <v>0</v>
      </c>
      <c r="AD2720" s="162" t="str">
        <f>VLOOKUP(U2720,NIVEAUXADMIN!A:B,2,FALSE)</f>
        <v>HT01</v>
      </c>
      <c r="AE2720" s="162" t="str">
        <f>VLOOKUP(V2720,NIVEAUXADMIN!E:F,2,FALSE)</f>
        <v>HT01152</v>
      </c>
      <c r="AF2720" s="162" t="str">
        <f>VLOOKUP(W2720,NIVEAUXADMIN!I:J,2,FALSE)</f>
        <v>HT01152-05</v>
      </c>
      <c r="AG2720" s="162">
        <f>IF(SUMPRODUCT(($A$4:$A2720=A2720)*($V$4:$V2720=V2720))&gt;1,0,1)</f>
        <v>0</v>
      </c>
    </row>
    <row r="2721" spans="1:33" ht="15" customHeight="1">
      <c r="A2721" s="162" t="s">
        <v>1090</v>
      </c>
      <c r="B2721" s="162" t="s">
        <v>1090</v>
      </c>
      <c r="C2721" s="162" t="s">
        <v>26</v>
      </c>
      <c r="D2721" s="162"/>
      <c r="E2721" s="162"/>
      <c r="F2721" s="162" t="s">
        <v>16</v>
      </c>
      <c r="G2721" s="162" t="str">
        <f>CHOOSE(MONTH(H2721), "Janvier", "Fevrier", "Mars", "Avril", "Mai", "Juin", "Juillet", "Aout", "Septembre", "Octobre", "Novembre", "Decembre")</f>
        <v>Janvier</v>
      </c>
      <c r="H2721" s="153">
        <v>42744</v>
      </c>
      <c r="I2721" s="84" t="s">
        <v>1051</v>
      </c>
      <c r="J2721" s="162" t="s">
        <v>1052</v>
      </c>
      <c r="K2721" s="162" t="s">
        <v>1059</v>
      </c>
      <c r="L2721" s="72"/>
      <c r="M2721" s="80" t="str">
        <f>IFERROR(VLOOKUP(K2721,REFERENCES!R:S,2,FALSE),"")</f>
        <v>Nombre</v>
      </c>
      <c r="N2721" s="75">
        <v>19380</v>
      </c>
      <c r="O2721" s="75"/>
      <c r="P2721" s="75"/>
      <c r="Q2721" s="75"/>
      <c r="R2721" s="79"/>
      <c r="S2721" s="75">
        <v>323</v>
      </c>
      <c r="T2721" s="162" t="s">
        <v>1040</v>
      </c>
      <c r="U2721" s="162" t="s">
        <v>174</v>
      </c>
      <c r="V2721" s="162" t="s">
        <v>494</v>
      </c>
      <c r="W2721" s="164" t="s">
        <v>1696</v>
      </c>
      <c r="X2721" s="162"/>
      <c r="Y2721" s="162"/>
      <c r="Z2721" s="162"/>
      <c r="AA2721" s="162"/>
      <c r="AB2721" s="162" t="str">
        <f>UPPER(LEFT(A2721,3)&amp;YEAR(H2721)&amp;MONTH(H2721)&amp;DAY((H2721))&amp;LEFT(U2721,2)&amp;LEFT(V2721,2)&amp;LEFT(W2721,2))</f>
        <v>WOR201719OUPO5È</v>
      </c>
      <c r="AC2721" s="162">
        <f>COUNTIF($AB$4:$AB$297,AB2721)</f>
        <v>0</v>
      </c>
      <c r="AD2721" s="162" t="str">
        <f>VLOOKUP(U2721,NIVEAUXADMIN!A:B,2,FALSE)</f>
        <v>HT01</v>
      </c>
      <c r="AE2721" s="162" t="str">
        <f>VLOOKUP(V2721,NIVEAUXADMIN!E:F,2,FALSE)</f>
        <v>HT01152</v>
      </c>
      <c r="AF2721" s="162" t="str">
        <f>VLOOKUP(W2721,NIVEAUXADMIN!I:J,2,FALSE)</f>
        <v>HT01152-05</v>
      </c>
      <c r="AG2721" s="162">
        <f>IF(SUMPRODUCT(($A$4:$A2721=A2721)*($V$4:$V2721=V2721))&gt;1,0,1)</f>
        <v>0</v>
      </c>
    </row>
    <row r="2722" spans="1:33" ht="15" customHeight="1">
      <c r="A2722" s="162" t="s">
        <v>1090</v>
      </c>
      <c r="B2722" s="162" t="s">
        <v>1090</v>
      </c>
      <c r="C2722" s="162" t="s">
        <v>26</v>
      </c>
      <c r="D2722" s="162"/>
      <c r="E2722" s="162"/>
      <c r="F2722" s="162" t="s">
        <v>16</v>
      </c>
      <c r="G2722" s="162" t="str">
        <f>CHOOSE(MONTH(H2722), "Janvier", "Fevrier", "Mars", "Avril", "Mai", "Juin", "Juillet", "Aout", "Septembre", "Octobre", "Novembre", "Decembre")</f>
        <v>Janvier</v>
      </c>
      <c r="H2722" s="153">
        <v>42744</v>
      </c>
      <c r="I2722" s="84" t="s">
        <v>1050</v>
      </c>
      <c r="J2722" s="162" t="s">
        <v>1029</v>
      </c>
      <c r="K2722" s="162"/>
      <c r="L2722" s="72"/>
      <c r="M2722" s="80" t="str">
        <f>IFERROR(VLOOKUP(K2722,REFERENCES!R:S,2,FALSE),"")</f>
        <v/>
      </c>
      <c r="N2722" s="75">
        <v>323</v>
      </c>
      <c r="O2722" s="75"/>
      <c r="P2722" s="75"/>
      <c r="Q2722" s="75"/>
      <c r="R2722" s="79"/>
      <c r="S2722" s="75">
        <v>323</v>
      </c>
      <c r="T2722" s="162" t="s">
        <v>1040</v>
      </c>
      <c r="U2722" s="162" t="s">
        <v>174</v>
      </c>
      <c r="V2722" s="162" t="s">
        <v>494</v>
      </c>
      <c r="W2722" s="164" t="s">
        <v>1696</v>
      </c>
      <c r="X2722" s="162"/>
      <c r="Y2722" s="162"/>
      <c r="Z2722" s="162"/>
      <c r="AA2722" s="162"/>
      <c r="AB2722" s="162" t="str">
        <f>UPPER(LEFT(A2722,3)&amp;YEAR(H2722)&amp;MONTH(H2722)&amp;DAY((H2722))&amp;LEFT(U2722,2)&amp;LEFT(V2722,2)&amp;LEFT(W2722,2))</f>
        <v>WOR201719OUPO5È</v>
      </c>
      <c r="AC2722" s="162">
        <f>COUNTIF($AB$4:$AB$297,AB2722)</f>
        <v>0</v>
      </c>
      <c r="AD2722" s="162" t="str">
        <f>VLOOKUP(U2722,NIVEAUXADMIN!A:B,2,FALSE)</f>
        <v>HT01</v>
      </c>
      <c r="AE2722" s="162" t="str">
        <f>VLOOKUP(V2722,NIVEAUXADMIN!E:F,2,FALSE)</f>
        <v>HT01152</v>
      </c>
      <c r="AF2722" s="162" t="str">
        <f>VLOOKUP(W2722,NIVEAUXADMIN!I:J,2,FALSE)</f>
        <v>HT01152-05</v>
      </c>
      <c r="AG2722" s="162">
        <f>IF(SUMPRODUCT(($A$4:$A2722=A2722)*($V$4:$V2722=V2722))&gt;1,0,1)</f>
        <v>0</v>
      </c>
    </row>
    <row r="2723" spans="1:33" ht="15" customHeight="1">
      <c r="A2723" s="162" t="s">
        <v>1090</v>
      </c>
      <c r="B2723" s="162" t="s">
        <v>1090</v>
      </c>
      <c r="C2723" s="162" t="s">
        <v>26</v>
      </c>
      <c r="D2723" s="162"/>
      <c r="E2723" s="162"/>
      <c r="F2723" s="162" t="s">
        <v>16</v>
      </c>
      <c r="G2723" s="162" t="str">
        <f>CHOOSE(MONTH(H2723), "Janvier", "Fevrier", "Mars", "Avril", "Mai", "Juin", "Juillet", "Aout", "Septembre", "Octobre", "Novembre", "Decembre")</f>
        <v>Janvier</v>
      </c>
      <c r="H2723" s="153">
        <v>42745</v>
      </c>
      <c r="I2723" s="84" t="s">
        <v>1051</v>
      </c>
      <c r="J2723" s="162" t="s">
        <v>1052</v>
      </c>
      <c r="K2723" s="162" t="s">
        <v>1059</v>
      </c>
      <c r="L2723" s="72"/>
      <c r="M2723" s="80" t="str">
        <f>IFERROR(VLOOKUP(K2723,REFERENCES!R:S,2,FALSE),"")</f>
        <v>Nombre</v>
      </c>
      <c r="N2723" s="75">
        <v>4260</v>
      </c>
      <c r="O2723" s="75"/>
      <c r="P2723" s="75"/>
      <c r="Q2723" s="75"/>
      <c r="R2723" s="79"/>
      <c r="S2723" s="75">
        <v>71</v>
      </c>
      <c r="T2723" s="162" t="s">
        <v>1040</v>
      </c>
      <c r="U2723" s="162" t="s">
        <v>174</v>
      </c>
      <c r="V2723" s="162" t="s">
        <v>494</v>
      </c>
      <c r="W2723" s="164" t="s">
        <v>1696</v>
      </c>
      <c r="X2723" s="162" t="s">
        <v>2526</v>
      </c>
      <c r="Y2723" s="162"/>
      <c r="Z2723" s="162"/>
      <c r="AA2723" s="162"/>
      <c r="AB2723" s="162" t="str">
        <f>UPPER(LEFT(A2723,3)&amp;YEAR(H2723)&amp;MONTH(H2723)&amp;DAY((H2723))&amp;LEFT(U2723,2)&amp;LEFT(V2723,2)&amp;LEFT(W2723,2))</f>
        <v>WOR2017110OUPO5È</v>
      </c>
      <c r="AC2723" s="162">
        <f>COUNTIF($AB$4:$AB$297,AB2723)</f>
        <v>0</v>
      </c>
      <c r="AD2723" s="162" t="str">
        <f>VLOOKUP(U2723,NIVEAUXADMIN!A:B,2,FALSE)</f>
        <v>HT01</v>
      </c>
      <c r="AE2723" s="162" t="str">
        <f>VLOOKUP(V2723,NIVEAUXADMIN!E:F,2,FALSE)</f>
        <v>HT01152</v>
      </c>
      <c r="AF2723" s="162" t="str">
        <f>VLOOKUP(W2723,NIVEAUXADMIN!I:J,2,FALSE)</f>
        <v>HT01152-05</v>
      </c>
      <c r="AG2723" s="162">
        <f>IF(SUMPRODUCT(($A$4:$A2723=A2723)*($V$4:$V2723=V2723))&gt;1,0,1)</f>
        <v>0</v>
      </c>
    </row>
    <row r="2724" spans="1:33" ht="15" customHeight="1">
      <c r="A2724" s="162" t="s">
        <v>1090</v>
      </c>
      <c r="B2724" s="162" t="s">
        <v>1090</v>
      </c>
      <c r="C2724" s="162" t="s">
        <v>26</v>
      </c>
      <c r="D2724" s="162"/>
      <c r="E2724" s="162"/>
      <c r="F2724" s="162" t="s">
        <v>16</v>
      </c>
      <c r="G2724" s="162" t="str">
        <f>CHOOSE(MONTH(H2724), "Janvier", "Fevrier", "Mars", "Avril", "Mai", "Juin", "Juillet", "Aout", "Septembre", "Octobre", "Novembre", "Decembre")</f>
        <v>Janvier</v>
      </c>
      <c r="H2724" s="153">
        <v>42745</v>
      </c>
      <c r="I2724" s="84" t="s">
        <v>1050</v>
      </c>
      <c r="J2724" s="162" t="s">
        <v>1029</v>
      </c>
      <c r="K2724" s="162"/>
      <c r="L2724" s="72"/>
      <c r="M2724" s="80" t="str">
        <f>IFERROR(VLOOKUP(K2724,REFERENCES!R:S,2,FALSE),"")</f>
        <v/>
      </c>
      <c r="N2724" s="75">
        <v>71</v>
      </c>
      <c r="O2724" s="75"/>
      <c r="P2724" s="75"/>
      <c r="Q2724" s="75"/>
      <c r="R2724" s="79"/>
      <c r="S2724" s="75">
        <v>71</v>
      </c>
      <c r="T2724" s="162" t="s">
        <v>1040</v>
      </c>
      <c r="U2724" s="162" t="s">
        <v>174</v>
      </c>
      <c r="V2724" s="162" t="s">
        <v>494</v>
      </c>
      <c r="W2724" s="164" t="s">
        <v>1696</v>
      </c>
      <c r="X2724" s="162" t="s">
        <v>2526</v>
      </c>
      <c r="Y2724" s="162"/>
      <c r="Z2724" s="162"/>
      <c r="AA2724" s="162"/>
      <c r="AB2724" s="162" t="str">
        <f>UPPER(LEFT(A2724,3)&amp;YEAR(H2724)&amp;MONTH(H2724)&amp;DAY((H2724))&amp;LEFT(U2724,2)&amp;LEFT(V2724,2)&amp;LEFT(W2724,2))</f>
        <v>WOR2017110OUPO5È</v>
      </c>
      <c r="AC2724" s="162">
        <f>COUNTIF($AB$4:$AB$297,AB2724)</f>
        <v>0</v>
      </c>
      <c r="AD2724" s="162" t="str">
        <f>VLOOKUP(U2724,NIVEAUXADMIN!A:B,2,FALSE)</f>
        <v>HT01</v>
      </c>
      <c r="AE2724" s="162" t="str">
        <f>VLOOKUP(V2724,NIVEAUXADMIN!E:F,2,FALSE)</f>
        <v>HT01152</v>
      </c>
      <c r="AF2724" s="162" t="str">
        <f>VLOOKUP(W2724,NIVEAUXADMIN!I:J,2,FALSE)</f>
        <v>HT01152-05</v>
      </c>
      <c r="AG2724" s="162">
        <f>IF(SUMPRODUCT(($A$4:$A2724=A2724)*($V$4:$V2724=V2724))&gt;1,0,1)</f>
        <v>0</v>
      </c>
    </row>
    <row r="2725" spans="1:33" ht="15" customHeight="1">
      <c r="A2725" s="162" t="s">
        <v>1090</v>
      </c>
      <c r="B2725" s="162" t="s">
        <v>1090</v>
      </c>
      <c r="C2725" s="162" t="s">
        <v>26</v>
      </c>
      <c r="D2725" s="162"/>
      <c r="E2725" s="162"/>
      <c r="F2725" s="162" t="s">
        <v>16</v>
      </c>
      <c r="G2725" s="162" t="str">
        <f>CHOOSE(MONTH(H2725), "Janvier", "Fevrier", "Mars", "Avril", "Mai", "Juin", "Juillet", "Aout", "Septembre", "Octobre", "Novembre", "Decembre")</f>
        <v>Janvier</v>
      </c>
      <c r="H2725" s="153">
        <v>42747</v>
      </c>
      <c r="I2725" s="84" t="s">
        <v>1051</v>
      </c>
      <c r="J2725" s="162" t="s">
        <v>1052</v>
      </c>
      <c r="K2725" s="162" t="s">
        <v>1059</v>
      </c>
      <c r="L2725" s="72"/>
      <c r="M2725" s="80" t="str">
        <f>IFERROR(VLOOKUP(K2725,REFERENCES!R:S,2,FALSE),"")</f>
        <v>Nombre</v>
      </c>
      <c r="N2725" s="75">
        <v>10700</v>
      </c>
      <c r="O2725" s="75"/>
      <c r="P2725" s="75"/>
      <c r="Q2725" s="75"/>
      <c r="R2725" s="79"/>
      <c r="S2725" s="75">
        <v>107</v>
      </c>
      <c r="T2725" s="162" t="s">
        <v>1040</v>
      </c>
      <c r="U2725" s="162" t="s">
        <v>174</v>
      </c>
      <c r="V2725" s="162" t="s">
        <v>494</v>
      </c>
      <c r="W2725" s="164" t="s">
        <v>1730</v>
      </c>
      <c r="X2725" s="162" t="s">
        <v>2527</v>
      </c>
      <c r="Y2725" s="162"/>
      <c r="Z2725" s="162"/>
      <c r="AA2725" s="162"/>
      <c r="AB2725" s="162" t="str">
        <f>UPPER(LEFT(A2725,3)&amp;YEAR(H2725)&amp;MONTH(H2725)&amp;DAY((H2725))&amp;LEFT(U2725,2)&amp;LEFT(V2725,2)&amp;LEFT(W2725,2))</f>
        <v>WOR2017112OUPO6È</v>
      </c>
      <c r="AC2725" s="162">
        <f>COUNTIF($AB$4:$AB$297,AB2725)</f>
        <v>0</v>
      </c>
      <c r="AD2725" s="162" t="str">
        <f>VLOOKUP(U2725,NIVEAUXADMIN!A:B,2,FALSE)</f>
        <v>HT01</v>
      </c>
      <c r="AE2725" s="162" t="str">
        <f>VLOOKUP(V2725,NIVEAUXADMIN!E:F,2,FALSE)</f>
        <v>HT01152</v>
      </c>
      <c r="AF2725" s="162" t="str">
        <f>VLOOKUP(W2725,NIVEAUXADMIN!I:J,2,FALSE)</f>
        <v>HT01152-01</v>
      </c>
      <c r="AG2725" s="162">
        <f>IF(SUMPRODUCT(($A$4:$A2725=A2725)*($V$4:$V2725=V2725))&gt;1,0,1)</f>
        <v>0</v>
      </c>
    </row>
    <row r="2726" spans="1:33" ht="15" customHeight="1">
      <c r="A2726" s="162" t="s">
        <v>1090</v>
      </c>
      <c r="B2726" s="162" t="s">
        <v>1090</v>
      </c>
      <c r="C2726" s="162" t="s">
        <v>26</v>
      </c>
      <c r="D2726" s="162"/>
      <c r="E2726" s="162"/>
      <c r="F2726" s="162" t="s">
        <v>16</v>
      </c>
      <c r="G2726" s="162" t="str">
        <f>CHOOSE(MONTH(H2726), "Janvier", "Fevrier", "Mars", "Avril", "Mai", "Juin", "Juillet", "Aout", "Septembre", "Octobre", "Novembre", "Decembre")</f>
        <v>Janvier</v>
      </c>
      <c r="H2726" s="153">
        <v>42747</v>
      </c>
      <c r="I2726" s="84" t="s">
        <v>1050</v>
      </c>
      <c r="J2726" s="162" t="s">
        <v>1029</v>
      </c>
      <c r="K2726" s="162"/>
      <c r="L2726" s="72"/>
      <c r="M2726" s="80" t="str">
        <f>IFERROR(VLOOKUP(K2726,REFERENCES!R:S,2,FALSE),"")</f>
        <v/>
      </c>
      <c r="N2726" s="75">
        <v>107</v>
      </c>
      <c r="O2726" s="75"/>
      <c r="P2726" s="75"/>
      <c r="Q2726" s="75"/>
      <c r="R2726" s="79"/>
      <c r="S2726" s="75">
        <v>107</v>
      </c>
      <c r="T2726" s="162" t="s">
        <v>1040</v>
      </c>
      <c r="U2726" s="162" t="s">
        <v>174</v>
      </c>
      <c r="V2726" s="162" t="s">
        <v>494</v>
      </c>
      <c r="W2726" s="164" t="s">
        <v>1730</v>
      </c>
      <c r="X2726" s="162" t="s">
        <v>2527</v>
      </c>
      <c r="Y2726" s="162"/>
      <c r="Z2726" s="162"/>
      <c r="AA2726" s="162"/>
      <c r="AB2726" s="162" t="str">
        <f>UPPER(LEFT(A2726,3)&amp;YEAR(H2726)&amp;MONTH(H2726)&amp;DAY((H2726))&amp;LEFT(U2726,2)&amp;LEFT(V2726,2)&amp;LEFT(W2726,2))</f>
        <v>WOR2017112OUPO6È</v>
      </c>
      <c r="AC2726" s="162">
        <f>COUNTIF($AB$4:$AB$297,AB2726)</f>
        <v>0</v>
      </c>
      <c r="AD2726" s="162" t="str">
        <f>VLOOKUP(U2726,NIVEAUXADMIN!A:B,2,FALSE)</f>
        <v>HT01</v>
      </c>
      <c r="AE2726" s="162" t="str">
        <f>VLOOKUP(V2726,NIVEAUXADMIN!E:F,2,FALSE)</f>
        <v>HT01152</v>
      </c>
      <c r="AF2726" s="162" t="str">
        <f>VLOOKUP(W2726,NIVEAUXADMIN!I:J,2,FALSE)</f>
        <v>HT01152-01</v>
      </c>
      <c r="AG2726" s="162">
        <f>IF(SUMPRODUCT(($A$4:$A2726=A2726)*($V$4:$V2726=V2726))&gt;1,0,1)</f>
        <v>0</v>
      </c>
    </row>
    <row r="2727" spans="1:33" ht="15" customHeight="1">
      <c r="A2727" s="162" t="s">
        <v>1090</v>
      </c>
      <c r="B2727" s="162" t="s">
        <v>1090</v>
      </c>
      <c r="C2727" s="162" t="s">
        <v>26</v>
      </c>
      <c r="D2727" s="162"/>
      <c r="E2727" s="162"/>
      <c r="F2727" s="162" t="s">
        <v>16</v>
      </c>
      <c r="G2727" s="162" t="str">
        <f>CHOOSE(MONTH(H2727), "Janvier", "Fevrier", "Mars", "Avril", "Mai", "Juin", "Juillet", "Aout", "Septembre", "Octobre", "Novembre", "Decembre")</f>
        <v>Janvier</v>
      </c>
      <c r="H2727" s="153">
        <v>42747</v>
      </c>
      <c r="I2727" s="84" t="s">
        <v>1051</v>
      </c>
      <c r="J2727" s="162" t="s">
        <v>1052</v>
      </c>
      <c r="K2727" s="162" t="s">
        <v>1059</v>
      </c>
      <c r="L2727" s="72"/>
      <c r="M2727" s="80" t="str">
        <f>IFERROR(VLOOKUP(K2727,REFERENCES!R:S,2,FALSE),"")</f>
        <v>Nombre</v>
      </c>
      <c r="N2727" s="75">
        <v>4200</v>
      </c>
      <c r="O2727" s="75"/>
      <c r="P2727" s="75"/>
      <c r="Q2727" s="75"/>
      <c r="R2727" s="79"/>
      <c r="S2727" s="75">
        <v>84</v>
      </c>
      <c r="T2727" s="162" t="s">
        <v>1040</v>
      </c>
      <c r="U2727" s="162" t="s">
        <v>174</v>
      </c>
      <c r="V2727" s="162" t="s">
        <v>494</v>
      </c>
      <c r="W2727" s="164" t="s">
        <v>1730</v>
      </c>
      <c r="X2727" s="162" t="s">
        <v>2528</v>
      </c>
      <c r="Y2727" s="162"/>
      <c r="Z2727" s="162"/>
      <c r="AA2727" s="162"/>
      <c r="AB2727" s="162" t="str">
        <f>UPPER(LEFT(A2727,3)&amp;YEAR(H2727)&amp;MONTH(H2727)&amp;DAY((H2727))&amp;LEFT(U2727,2)&amp;LEFT(V2727,2)&amp;LEFT(W2727,2))</f>
        <v>WOR2017112OUPO6È</v>
      </c>
      <c r="AC2727" s="162">
        <f>COUNTIF($AB$4:$AB$297,AB2727)</f>
        <v>0</v>
      </c>
      <c r="AD2727" s="162" t="str">
        <f>VLOOKUP(U2727,NIVEAUXADMIN!A:B,2,FALSE)</f>
        <v>HT01</v>
      </c>
      <c r="AE2727" s="162" t="str">
        <f>VLOOKUP(V2727,NIVEAUXADMIN!E:F,2,FALSE)</f>
        <v>HT01152</v>
      </c>
      <c r="AF2727" s="162" t="str">
        <f>VLOOKUP(W2727,NIVEAUXADMIN!I:J,2,FALSE)</f>
        <v>HT01152-01</v>
      </c>
      <c r="AG2727" s="162">
        <f>IF(SUMPRODUCT(($A$4:$A2727=A2727)*($V$4:$V2727=V2727))&gt;1,0,1)</f>
        <v>0</v>
      </c>
    </row>
    <row r="2728" spans="1:33" ht="15" customHeight="1">
      <c r="A2728" s="162" t="s">
        <v>1090</v>
      </c>
      <c r="B2728" s="162" t="s">
        <v>1090</v>
      </c>
      <c r="C2728" s="162" t="s">
        <v>26</v>
      </c>
      <c r="D2728" s="162"/>
      <c r="E2728" s="162"/>
      <c r="F2728" s="162" t="s">
        <v>16</v>
      </c>
      <c r="G2728" s="162" t="str">
        <f>CHOOSE(MONTH(H2728), "Janvier", "Fevrier", "Mars", "Avril", "Mai", "Juin", "Juillet", "Aout", "Septembre", "Octobre", "Novembre", "Decembre")</f>
        <v>Janvier</v>
      </c>
      <c r="H2728" s="153">
        <v>42747</v>
      </c>
      <c r="I2728" s="84" t="s">
        <v>1050</v>
      </c>
      <c r="J2728" s="162" t="s">
        <v>1029</v>
      </c>
      <c r="K2728" s="162"/>
      <c r="L2728" s="72"/>
      <c r="M2728" s="80" t="str">
        <f>IFERROR(VLOOKUP(K2728,REFERENCES!R:S,2,FALSE),"")</f>
        <v/>
      </c>
      <c r="N2728" s="75">
        <v>84</v>
      </c>
      <c r="O2728" s="75"/>
      <c r="P2728" s="75"/>
      <c r="Q2728" s="75"/>
      <c r="R2728" s="79"/>
      <c r="S2728" s="75">
        <v>84</v>
      </c>
      <c r="T2728" s="162" t="s">
        <v>1040</v>
      </c>
      <c r="U2728" s="162" t="s">
        <v>174</v>
      </c>
      <c r="V2728" s="162" t="s">
        <v>494</v>
      </c>
      <c r="W2728" s="164" t="s">
        <v>1730</v>
      </c>
      <c r="X2728" s="162" t="s">
        <v>2528</v>
      </c>
      <c r="Y2728" s="162"/>
      <c r="Z2728" s="162"/>
      <c r="AA2728" s="162"/>
      <c r="AB2728" s="162" t="str">
        <f>UPPER(LEFT(A2728,3)&amp;YEAR(H2728)&amp;MONTH(H2728)&amp;DAY((H2728))&amp;LEFT(U2728,2)&amp;LEFT(V2728,2)&amp;LEFT(W2728,2))</f>
        <v>WOR2017112OUPO6È</v>
      </c>
      <c r="AC2728" s="162">
        <f>COUNTIF($AB$4:$AB$297,AB2728)</f>
        <v>0</v>
      </c>
      <c r="AD2728" s="162" t="str">
        <f>VLOOKUP(U2728,NIVEAUXADMIN!A:B,2,FALSE)</f>
        <v>HT01</v>
      </c>
      <c r="AE2728" s="162" t="str">
        <f>VLOOKUP(V2728,NIVEAUXADMIN!E:F,2,FALSE)</f>
        <v>HT01152</v>
      </c>
      <c r="AF2728" s="162" t="str">
        <f>VLOOKUP(W2728,NIVEAUXADMIN!I:J,2,FALSE)</f>
        <v>HT01152-01</v>
      </c>
      <c r="AG2728" s="162">
        <f>IF(SUMPRODUCT(($A$4:$A2728=A2728)*($V$4:$V2728=V2728))&gt;1,0,1)</f>
        <v>0</v>
      </c>
    </row>
    <row r="2729" spans="1:33" ht="15" customHeight="1">
      <c r="A2729" s="162" t="s">
        <v>1090</v>
      </c>
      <c r="B2729" s="162" t="s">
        <v>1090</v>
      </c>
      <c r="C2729" s="162" t="s">
        <v>26</v>
      </c>
      <c r="D2729" s="162"/>
      <c r="E2729" s="162"/>
      <c r="F2729" s="162" t="s">
        <v>16</v>
      </c>
      <c r="G2729" s="162" t="str">
        <f>CHOOSE(MONTH(H2729), "Janvier", "Fevrier", "Mars", "Avril", "Mai", "Juin", "Juillet", "Aout", "Septembre", "Octobre", "Novembre", "Decembre")</f>
        <v>Janvier</v>
      </c>
      <c r="H2729" s="153">
        <v>42748</v>
      </c>
      <c r="I2729" s="84" t="s">
        <v>1051</v>
      </c>
      <c r="J2729" s="162" t="s">
        <v>1052</v>
      </c>
      <c r="K2729" s="162" t="s">
        <v>1059</v>
      </c>
      <c r="L2729" s="72"/>
      <c r="M2729" s="80" t="str">
        <f>IFERROR(VLOOKUP(K2729,REFERENCES!R:S,2,FALSE),"")</f>
        <v>Nombre</v>
      </c>
      <c r="N2729" s="75">
        <v>14900</v>
      </c>
      <c r="O2729" s="75"/>
      <c r="P2729" s="75"/>
      <c r="Q2729" s="75"/>
      <c r="R2729" s="79"/>
      <c r="S2729" s="75">
        <v>149</v>
      </c>
      <c r="T2729" s="162" t="s">
        <v>1040</v>
      </c>
      <c r="U2729" s="162" t="s">
        <v>174</v>
      </c>
      <c r="V2729" s="162" t="s">
        <v>200</v>
      </c>
      <c r="W2729" s="164" t="s">
        <v>1256</v>
      </c>
      <c r="X2729" s="162" t="s">
        <v>2529</v>
      </c>
      <c r="Y2729" s="162"/>
      <c r="Z2729" s="162"/>
      <c r="AA2729" s="162"/>
      <c r="AB2729" s="162" t="str">
        <f>UPPER(LEFT(A2729,3)&amp;YEAR(H2729)&amp;MONTH(H2729)&amp;DAY((H2729))&amp;LEFT(U2729,2)&amp;LEFT(V2729,2)&amp;LEFT(W2729,2))</f>
        <v>WOR2017113OUAN10</v>
      </c>
      <c r="AC2729" s="162">
        <f>COUNTIF($AB$4:$AB$297,AB2729)</f>
        <v>0</v>
      </c>
      <c r="AD2729" s="162" t="str">
        <f>VLOOKUP(U2729,NIVEAUXADMIN!A:B,2,FALSE)</f>
        <v>HT01</v>
      </c>
      <c r="AE2729" s="162" t="str">
        <f>VLOOKUP(V2729,NIVEAUXADMIN!E:F,2,FALSE)</f>
        <v>HT01151</v>
      </c>
      <c r="AF2729" s="162" t="str">
        <f>VLOOKUP(W2729,NIVEAUXADMIN!I:J,2,FALSE)</f>
        <v>HT01151-05</v>
      </c>
      <c r="AG2729" s="162">
        <f>IF(SUMPRODUCT(($A$4:$A2729=A2729)*($V$4:$V2729=V2729))&gt;1,0,1)</f>
        <v>0</v>
      </c>
    </row>
    <row r="2730" spans="1:33" ht="15" customHeight="1">
      <c r="A2730" s="162" t="s">
        <v>1090</v>
      </c>
      <c r="B2730" s="162" t="s">
        <v>1090</v>
      </c>
      <c r="C2730" s="162" t="s">
        <v>26</v>
      </c>
      <c r="D2730" s="162"/>
      <c r="E2730" s="162"/>
      <c r="F2730" s="162" t="s">
        <v>16</v>
      </c>
      <c r="G2730" s="162" t="str">
        <f>CHOOSE(MONTH(H2730), "Janvier", "Fevrier", "Mars", "Avril", "Mai", "Juin", "Juillet", "Aout", "Septembre", "Octobre", "Novembre", "Decembre")</f>
        <v>Janvier</v>
      </c>
      <c r="H2730" s="153">
        <v>42748</v>
      </c>
      <c r="I2730" s="84" t="s">
        <v>1050</v>
      </c>
      <c r="J2730" s="162" t="s">
        <v>1029</v>
      </c>
      <c r="K2730" s="162"/>
      <c r="L2730" s="72"/>
      <c r="M2730" s="80" t="str">
        <f>IFERROR(VLOOKUP(K2730,REFERENCES!R:S,2,FALSE),"")</f>
        <v/>
      </c>
      <c r="N2730" s="75">
        <v>149</v>
      </c>
      <c r="O2730" s="75"/>
      <c r="P2730" s="75"/>
      <c r="Q2730" s="75"/>
      <c r="R2730" s="79"/>
      <c r="S2730" s="75">
        <v>149</v>
      </c>
      <c r="T2730" s="162" t="s">
        <v>1040</v>
      </c>
      <c r="U2730" s="162" t="s">
        <v>174</v>
      </c>
      <c r="V2730" s="162" t="s">
        <v>200</v>
      </c>
      <c r="W2730" s="164" t="s">
        <v>1256</v>
      </c>
      <c r="X2730" s="162" t="s">
        <v>2529</v>
      </c>
      <c r="Y2730" s="162"/>
      <c r="Z2730" s="162"/>
      <c r="AA2730" s="162"/>
      <c r="AB2730" s="162" t="str">
        <f>UPPER(LEFT(A2730,3)&amp;YEAR(H2730)&amp;MONTH(H2730)&amp;DAY((H2730))&amp;LEFT(U2730,2)&amp;LEFT(V2730,2)&amp;LEFT(W2730,2))</f>
        <v>WOR2017113OUAN10</v>
      </c>
      <c r="AC2730" s="162">
        <f>COUNTIF($AB$4:$AB$297,AB2730)</f>
        <v>0</v>
      </c>
      <c r="AD2730" s="162" t="str">
        <f>VLOOKUP(U2730,NIVEAUXADMIN!A:B,2,FALSE)</f>
        <v>HT01</v>
      </c>
      <c r="AE2730" s="162" t="str">
        <f>VLOOKUP(V2730,NIVEAUXADMIN!E:F,2,FALSE)</f>
        <v>HT01151</v>
      </c>
      <c r="AF2730" s="162" t="str">
        <f>VLOOKUP(W2730,NIVEAUXADMIN!I:J,2,FALSE)</f>
        <v>HT01151-05</v>
      </c>
      <c r="AG2730" s="162">
        <f>IF(SUMPRODUCT(($A$4:$A2730=A2730)*($V$4:$V2730=V2730))&gt;1,0,1)</f>
        <v>0</v>
      </c>
    </row>
    <row r="2731" spans="1:33" ht="15" customHeight="1">
      <c r="A2731" s="162" t="s">
        <v>1090</v>
      </c>
      <c r="B2731" s="162" t="s">
        <v>1090</v>
      </c>
      <c r="C2731" s="162" t="s">
        <v>26</v>
      </c>
      <c r="D2731" s="162"/>
      <c r="E2731" s="162"/>
      <c r="F2731" s="162" t="s">
        <v>16</v>
      </c>
      <c r="G2731" s="162" t="str">
        <f>CHOOSE(MONTH(H2731), "Janvier", "Fevrier", "Mars", "Avril", "Mai", "Juin", "Juillet", "Aout", "Septembre", "Octobre", "Novembre", "Decembre")</f>
        <v>Janvier</v>
      </c>
      <c r="H2731" s="153">
        <v>42752</v>
      </c>
      <c r="I2731" s="84" t="s">
        <v>1051</v>
      </c>
      <c r="J2731" s="162" t="s">
        <v>1052</v>
      </c>
      <c r="K2731" s="162" t="s">
        <v>1059</v>
      </c>
      <c r="L2731" s="72"/>
      <c r="M2731" s="80" t="str">
        <f>IFERROR(VLOOKUP(K2731,REFERENCES!R:S,2,FALSE),"")</f>
        <v>Nombre</v>
      </c>
      <c r="N2731" s="75">
        <v>12300</v>
      </c>
      <c r="O2731" s="75"/>
      <c r="P2731" s="75"/>
      <c r="Q2731" s="75"/>
      <c r="R2731" s="79"/>
      <c r="S2731" s="75">
        <v>123</v>
      </c>
      <c r="T2731" s="162" t="s">
        <v>1040</v>
      </c>
      <c r="U2731" s="162" t="s">
        <v>174</v>
      </c>
      <c r="V2731" s="162" t="s">
        <v>200</v>
      </c>
      <c r="W2731" s="164" t="s">
        <v>1370</v>
      </c>
      <c r="X2731" s="162" t="s">
        <v>2530</v>
      </c>
      <c r="Y2731" s="162"/>
      <c r="Z2731" s="162"/>
      <c r="AA2731" s="162"/>
      <c r="AB2731" s="162" t="str">
        <f>UPPER(LEFT(A2731,3)&amp;YEAR(H2731)&amp;MONTH(H2731)&amp;DAY((H2731))&amp;LEFT(U2731,2)&amp;LEFT(V2731,2)&amp;LEFT(W2731,2))</f>
        <v>WOR2017117OUAN1È</v>
      </c>
      <c r="AC2731" s="162">
        <f>COUNTIF($AB$4:$AB$297,AB2731)</f>
        <v>0</v>
      </c>
      <c r="AD2731" s="162" t="str">
        <f>VLOOKUP(U2731,NIVEAUXADMIN!A:B,2,FALSE)</f>
        <v>HT01</v>
      </c>
      <c r="AE2731" s="162" t="str">
        <f>VLOOKUP(V2731,NIVEAUXADMIN!E:F,2,FALSE)</f>
        <v>HT01151</v>
      </c>
      <c r="AF2731" s="162" t="str">
        <f>VLOOKUP(W2731,NIVEAUXADMIN!I:J,2,FALSE)</f>
        <v>HT01151-01</v>
      </c>
      <c r="AG2731" s="162">
        <f>IF(SUMPRODUCT(($A$4:$A2731=A2731)*($V$4:$V2731=V2731))&gt;1,0,1)</f>
        <v>0</v>
      </c>
    </row>
    <row r="2732" spans="1:33" ht="15" customHeight="1">
      <c r="A2732" s="162" t="s">
        <v>1090</v>
      </c>
      <c r="B2732" s="162" t="s">
        <v>1090</v>
      </c>
      <c r="C2732" s="162" t="s">
        <v>26</v>
      </c>
      <c r="D2732" s="162"/>
      <c r="E2732" s="162"/>
      <c r="F2732" s="162" t="s">
        <v>16</v>
      </c>
      <c r="G2732" s="162" t="str">
        <f>CHOOSE(MONTH(H2732), "Janvier", "Fevrier", "Mars", "Avril", "Mai", "Juin", "Juillet", "Aout", "Septembre", "Octobre", "Novembre", "Decembre")</f>
        <v>Janvier</v>
      </c>
      <c r="H2732" s="153">
        <v>42752</v>
      </c>
      <c r="I2732" s="84" t="s">
        <v>1050</v>
      </c>
      <c r="J2732" s="162" t="s">
        <v>1029</v>
      </c>
      <c r="K2732" s="162"/>
      <c r="L2732" s="72"/>
      <c r="M2732" s="80" t="str">
        <f>IFERROR(VLOOKUP(K2732,REFERENCES!R:S,2,FALSE),"")</f>
        <v/>
      </c>
      <c r="N2732" s="75">
        <v>123</v>
      </c>
      <c r="O2732" s="75"/>
      <c r="P2732" s="75"/>
      <c r="Q2732" s="75"/>
      <c r="R2732" s="79"/>
      <c r="S2732" s="75">
        <v>123</v>
      </c>
      <c r="T2732" s="162" t="s">
        <v>1040</v>
      </c>
      <c r="U2732" s="162" t="s">
        <v>174</v>
      </c>
      <c r="V2732" s="162" t="s">
        <v>200</v>
      </c>
      <c r="W2732" s="164" t="s">
        <v>1370</v>
      </c>
      <c r="X2732" s="162" t="s">
        <v>2530</v>
      </c>
      <c r="Y2732" s="162"/>
      <c r="Z2732" s="162"/>
      <c r="AA2732" s="162"/>
      <c r="AB2732" s="162" t="str">
        <f>UPPER(LEFT(A2732,3)&amp;YEAR(H2732)&amp;MONTH(H2732)&amp;DAY((H2732))&amp;LEFT(U2732,2)&amp;LEFT(V2732,2)&amp;LEFT(W2732,2))</f>
        <v>WOR2017117OUAN1È</v>
      </c>
      <c r="AC2732" s="162">
        <f>COUNTIF($AB$4:$AB$297,AB2732)</f>
        <v>0</v>
      </c>
      <c r="AD2732" s="162" t="str">
        <f>VLOOKUP(U2732,NIVEAUXADMIN!A:B,2,FALSE)</f>
        <v>HT01</v>
      </c>
      <c r="AE2732" s="162" t="str">
        <f>VLOOKUP(V2732,NIVEAUXADMIN!E:F,2,FALSE)</f>
        <v>HT01151</v>
      </c>
      <c r="AF2732" s="162" t="str">
        <f>VLOOKUP(W2732,NIVEAUXADMIN!I:J,2,FALSE)</f>
        <v>HT01151-01</v>
      </c>
      <c r="AG2732" s="162">
        <f>IF(SUMPRODUCT(($A$4:$A2732=A2732)*($V$4:$V2732=V2732))&gt;1,0,1)</f>
        <v>0</v>
      </c>
    </row>
    <row r="2733" spans="1:33" ht="15" customHeight="1">
      <c r="A2733" s="162" t="s">
        <v>1090</v>
      </c>
      <c r="B2733" s="162" t="s">
        <v>1090</v>
      </c>
      <c r="C2733" s="162" t="s">
        <v>26</v>
      </c>
      <c r="D2733" s="162"/>
      <c r="E2733" s="162"/>
      <c r="F2733" s="162" t="s">
        <v>16</v>
      </c>
      <c r="G2733" s="162" t="str">
        <f>CHOOSE(MONTH(H2733), "Janvier", "Fevrier", "Mars", "Avril", "Mai", "Juin", "Juillet", "Aout", "Septembre", "Octobre", "Novembre", "Decembre")</f>
        <v>Janvier</v>
      </c>
      <c r="H2733" s="153">
        <v>42752</v>
      </c>
      <c r="I2733" s="84" t="s">
        <v>1051</v>
      </c>
      <c r="J2733" s="162" t="s">
        <v>1052</v>
      </c>
      <c r="K2733" s="162" t="s">
        <v>1059</v>
      </c>
      <c r="L2733" s="72"/>
      <c r="M2733" s="80" t="str">
        <f>IFERROR(VLOOKUP(K2733,REFERENCES!R:S,2,FALSE),"")</f>
        <v>Nombre</v>
      </c>
      <c r="N2733" s="75">
        <v>9400</v>
      </c>
      <c r="O2733" s="75"/>
      <c r="P2733" s="75"/>
      <c r="Q2733" s="75"/>
      <c r="R2733" s="79"/>
      <c r="S2733" s="75">
        <v>94</v>
      </c>
      <c r="T2733" s="162" t="s">
        <v>1040</v>
      </c>
      <c r="U2733" s="162" t="s">
        <v>174</v>
      </c>
      <c r="V2733" s="162" t="s">
        <v>200</v>
      </c>
      <c r="W2733" s="164" t="s">
        <v>1370</v>
      </c>
      <c r="X2733" s="162" t="s">
        <v>2531</v>
      </c>
      <c r="Y2733" s="162"/>
      <c r="Z2733" s="162"/>
      <c r="AA2733" s="162"/>
      <c r="AB2733" s="162" t="str">
        <f>UPPER(LEFT(A2733,3)&amp;YEAR(H2733)&amp;MONTH(H2733)&amp;DAY((H2733))&amp;LEFT(U2733,2)&amp;LEFT(V2733,2)&amp;LEFT(W2733,2))</f>
        <v>WOR2017117OUAN1È</v>
      </c>
      <c r="AC2733" s="162">
        <f>COUNTIF($AB$4:$AB$297,AB2733)</f>
        <v>0</v>
      </c>
      <c r="AD2733" s="162" t="str">
        <f>VLOOKUP(U2733,NIVEAUXADMIN!A:B,2,FALSE)</f>
        <v>HT01</v>
      </c>
      <c r="AE2733" s="162" t="str">
        <f>VLOOKUP(V2733,NIVEAUXADMIN!E:F,2,FALSE)</f>
        <v>HT01151</v>
      </c>
      <c r="AF2733" s="162" t="str">
        <f>VLOOKUP(W2733,NIVEAUXADMIN!I:J,2,FALSE)</f>
        <v>HT01151-01</v>
      </c>
      <c r="AG2733" s="162">
        <f>IF(SUMPRODUCT(($A$4:$A2733=A2733)*($V$4:$V2733=V2733))&gt;1,0,1)</f>
        <v>0</v>
      </c>
    </row>
    <row r="2734" spans="1:33" ht="15" customHeight="1">
      <c r="A2734" s="162" t="s">
        <v>1090</v>
      </c>
      <c r="B2734" s="162" t="s">
        <v>1090</v>
      </c>
      <c r="C2734" s="162" t="s">
        <v>26</v>
      </c>
      <c r="D2734" s="162"/>
      <c r="E2734" s="162"/>
      <c r="F2734" s="162" t="s">
        <v>16</v>
      </c>
      <c r="G2734" s="162" t="str">
        <f>CHOOSE(MONTH(H2734), "Janvier", "Fevrier", "Mars", "Avril", "Mai", "Juin", "Juillet", "Aout", "Septembre", "Octobre", "Novembre", "Decembre")</f>
        <v>Janvier</v>
      </c>
      <c r="H2734" s="153">
        <v>42752</v>
      </c>
      <c r="I2734" s="84" t="s">
        <v>1050</v>
      </c>
      <c r="J2734" s="162" t="s">
        <v>1029</v>
      </c>
      <c r="K2734" s="162"/>
      <c r="L2734" s="72"/>
      <c r="M2734" s="80" t="str">
        <f>IFERROR(VLOOKUP(K2734,REFERENCES!R:S,2,FALSE),"")</f>
        <v/>
      </c>
      <c r="N2734" s="75">
        <v>94</v>
      </c>
      <c r="O2734" s="75"/>
      <c r="P2734" s="75"/>
      <c r="Q2734" s="75"/>
      <c r="R2734" s="79"/>
      <c r="S2734" s="75">
        <v>94</v>
      </c>
      <c r="T2734" s="162" t="s">
        <v>1040</v>
      </c>
      <c r="U2734" s="162" t="s">
        <v>174</v>
      </c>
      <c r="V2734" s="162" t="s">
        <v>200</v>
      </c>
      <c r="W2734" s="164" t="s">
        <v>1370</v>
      </c>
      <c r="X2734" s="162" t="s">
        <v>2531</v>
      </c>
      <c r="Y2734" s="162"/>
      <c r="Z2734" s="162"/>
      <c r="AA2734" s="162"/>
      <c r="AB2734" s="162" t="str">
        <f>UPPER(LEFT(A2734,3)&amp;YEAR(H2734)&amp;MONTH(H2734)&amp;DAY((H2734))&amp;LEFT(U2734,2)&amp;LEFT(V2734,2)&amp;LEFT(W2734,2))</f>
        <v>WOR2017117OUAN1È</v>
      </c>
      <c r="AC2734" s="162">
        <f>COUNTIF($AB$4:$AB$297,AB2734)</f>
        <v>0</v>
      </c>
      <c r="AD2734" s="162" t="str">
        <f>VLOOKUP(U2734,NIVEAUXADMIN!A:B,2,FALSE)</f>
        <v>HT01</v>
      </c>
      <c r="AE2734" s="162" t="str">
        <f>VLOOKUP(V2734,NIVEAUXADMIN!E:F,2,FALSE)</f>
        <v>HT01151</v>
      </c>
      <c r="AF2734" s="162" t="str">
        <f>VLOOKUP(W2734,NIVEAUXADMIN!I:J,2,FALSE)</f>
        <v>HT01151-01</v>
      </c>
      <c r="AG2734" s="162">
        <f>IF(SUMPRODUCT(($A$4:$A2734=A2734)*($V$4:$V2734=V2734))&gt;1,0,1)</f>
        <v>0</v>
      </c>
    </row>
    <row r="2735" spans="1:33" ht="15" customHeight="1">
      <c r="A2735" s="162" t="s">
        <v>1090</v>
      </c>
      <c r="B2735" s="162" t="s">
        <v>1090</v>
      </c>
      <c r="C2735" s="162" t="s">
        <v>26</v>
      </c>
      <c r="D2735" s="162"/>
      <c r="E2735" s="162"/>
      <c r="F2735" s="162" t="s">
        <v>16</v>
      </c>
      <c r="G2735" s="162" t="str">
        <f>CHOOSE(MONTH(H2735), "Janvier", "Fevrier", "Mars", "Avril", "Mai", "Juin", "Juillet", "Aout", "Septembre", "Octobre", "Novembre", "Decembre")</f>
        <v>Janvier</v>
      </c>
      <c r="H2735" s="153">
        <v>42752</v>
      </c>
      <c r="I2735" s="84" t="s">
        <v>1051</v>
      </c>
      <c r="J2735" s="162" t="s">
        <v>1052</v>
      </c>
      <c r="K2735" s="162" t="s">
        <v>1059</v>
      </c>
      <c r="L2735" s="72"/>
      <c r="M2735" s="80" t="str">
        <f>IFERROR(VLOOKUP(K2735,REFERENCES!R:S,2,FALSE),"")</f>
        <v>Nombre</v>
      </c>
      <c r="N2735" s="75">
        <v>10800</v>
      </c>
      <c r="O2735" s="75"/>
      <c r="P2735" s="75"/>
      <c r="Q2735" s="75"/>
      <c r="R2735" s="79"/>
      <c r="S2735" s="75">
        <v>108</v>
      </c>
      <c r="T2735" s="162" t="s">
        <v>1040</v>
      </c>
      <c r="U2735" s="162" t="s">
        <v>174</v>
      </c>
      <c r="V2735" s="162" t="s">
        <v>200</v>
      </c>
      <c r="W2735" s="164" t="s">
        <v>1370</v>
      </c>
      <c r="X2735" s="162" t="s">
        <v>2532</v>
      </c>
      <c r="Y2735" s="162"/>
      <c r="Z2735" s="162"/>
      <c r="AA2735" s="162"/>
      <c r="AB2735" s="162" t="str">
        <f>UPPER(LEFT(A2735,3)&amp;YEAR(H2735)&amp;MONTH(H2735)&amp;DAY((H2735))&amp;LEFT(U2735,2)&amp;LEFT(V2735,2)&amp;LEFT(W2735,2))</f>
        <v>WOR2017117OUAN1È</v>
      </c>
      <c r="AC2735" s="162">
        <f>COUNTIF($AB$4:$AB$297,AB2735)</f>
        <v>0</v>
      </c>
      <c r="AD2735" s="162" t="str">
        <f>VLOOKUP(U2735,NIVEAUXADMIN!A:B,2,FALSE)</f>
        <v>HT01</v>
      </c>
      <c r="AE2735" s="162" t="str">
        <f>VLOOKUP(V2735,NIVEAUXADMIN!E:F,2,FALSE)</f>
        <v>HT01151</v>
      </c>
      <c r="AF2735" s="162" t="str">
        <f>VLOOKUP(W2735,NIVEAUXADMIN!I:J,2,FALSE)</f>
        <v>HT01151-01</v>
      </c>
      <c r="AG2735" s="162">
        <f>IF(SUMPRODUCT(($A$4:$A2735=A2735)*($V$4:$V2735=V2735))&gt;1,0,1)</f>
        <v>0</v>
      </c>
    </row>
    <row r="2736" spans="1:33" ht="15" customHeight="1">
      <c r="A2736" s="162" t="s">
        <v>1090</v>
      </c>
      <c r="B2736" s="162" t="s">
        <v>1090</v>
      </c>
      <c r="C2736" s="162" t="s">
        <v>26</v>
      </c>
      <c r="D2736" s="162"/>
      <c r="E2736" s="162"/>
      <c r="F2736" s="162" t="s">
        <v>16</v>
      </c>
      <c r="G2736" s="162" t="str">
        <f>CHOOSE(MONTH(H2736), "Janvier", "Fevrier", "Mars", "Avril", "Mai", "Juin", "Juillet", "Aout", "Septembre", "Octobre", "Novembre", "Decembre")</f>
        <v>Janvier</v>
      </c>
      <c r="H2736" s="153">
        <v>42752</v>
      </c>
      <c r="I2736" s="84" t="s">
        <v>1050</v>
      </c>
      <c r="J2736" s="162" t="s">
        <v>1029</v>
      </c>
      <c r="K2736" s="162"/>
      <c r="L2736" s="72"/>
      <c r="M2736" s="80" t="str">
        <f>IFERROR(VLOOKUP(K2736,REFERENCES!R:S,2,FALSE),"")</f>
        <v/>
      </c>
      <c r="N2736" s="75">
        <v>108</v>
      </c>
      <c r="O2736" s="75"/>
      <c r="P2736" s="75"/>
      <c r="Q2736" s="75"/>
      <c r="R2736" s="79"/>
      <c r="S2736" s="75">
        <v>108</v>
      </c>
      <c r="T2736" s="162" t="s">
        <v>1040</v>
      </c>
      <c r="U2736" s="162" t="s">
        <v>174</v>
      </c>
      <c r="V2736" s="162" t="s">
        <v>200</v>
      </c>
      <c r="W2736" s="164" t="s">
        <v>1370</v>
      </c>
      <c r="X2736" s="162" t="s">
        <v>2532</v>
      </c>
      <c r="Y2736" s="162"/>
      <c r="Z2736" s="162"/>
      <c r="AA2736" s="162"/>
      <c r="AB2736" s="162" t="str">
        <f>UPPER(LEFT(A2736,3)&amp;YEAR(H2736)&amp;MONTH(H2736)&amp;DAY((H2736))&amp;LEFT(U2736,2)&amp;LEFT(V2736,2)&amp;LEFT(W2736,2))</f>
        <v>WOR2017117OUAN1È</v>
      </c>
      <c r="AC2736" s="162">
        <f>COUNTIF($AB$4:$AB$297,AB2736)</f>
        <v>0</v>
      </c>
      <c r="AD2736" s="162" t="str">
        <f>VLOOKUP(U2736,NIVEAUXADMIN!A:B,2,FALSE)</f>
        <v>HT01</v>
      </c>
      <c r="AE2736" s="162" t="str">
        <f>VLOOKUP(V2736,NIVEAUXADMIN!E:F,2,FALSE)</f>
        <v>HT01151</v>
      </c>
      <c r="AF2736" s="162" t="str">
        <f>VLOOKUP(W2736,NIVEAUXADMIN!I:J,2,FALSE)</f>
        <v>HT01151-01</v>
      </c>
      <c r="AG2736" s="162">
        <f>IF(SUMPRODUCT(($A$4:$A2736=A2736)*($V$4:$V2736=V2736))&gt;1,0,1)</f>
        <v>0</v>
      </c>
    </row>
    <row r="2737" spans="1:33" ht="15" customHeight="1">
      <c r="A2737" s="162" t="s">
        <v>1090</v>
      </c>
      <c r="B2737" s="162" t="s">
        <v>1090</v>
      </c>
      <c r="C2737" s="162" t="s">
        <v>26</v>
      </c>
      <c r="D2737" s="162"/>
      <c r="E2737" s="162"/>
      <c r="F2737" s="162" t="s">
        <v>16</v>
      </c>
      <c r="G2737" s="162" t="str">
        <f>CHOOSE(MONTH(H2737), "Janvier", "Fevrier", "Mars", "Avril", "Mai", "Juin", "Juillet", "Aout", "Septembre", "Octobre", "Novembre", "Decembre")</f>
        <v>Janvier</v>
      </c>
      <c r="H2737" s="153">
        <v>42752</v>
      </c>
      <c r="I2737" s="84" t="s">
        <v>1050</v>
      </c>
      <c r="J2737" s="162" t="s">
        <v>1029</v>
      </c>
      <c r="K2737" s="162"/>
      <c r="L2737" s="72"/>
      <c r="M2737" s="80" t="str">
        <f>IFERROR(VLOOKUP(K2737,REFERENCES!R:S,2,FALSE),"")</f>
        <v/>
      </c>
      <c r="N2737" s="75">
        <v>104</v>
      </c>
      <c r="O2737" s="75"/>
      <c r="P2737" s="75"/>
      <c r="Q2737" s="75"/>
      <c r="R2737" s="79"/>
      <c r="S2737" s="75">
        <v>104</v>
      </c>
      <c r="T2737" s="162" t="s">
        <v>1040</v>
      </c>
      <c r="U2737" s="162" t="s">
        <v>174</v>
      </c>
      <c r="V2737" s="162" t="s">
        <v>200</v>
      </c>
      <c r="W2737" s="164" t="s">
        <v>1643</v>
      </c>
      <c r="X2737" s="162" t="s">
        <v>2533</v>
      </c>
      <c r="Y2737" s="162"/>
      <c r="Z2737" s="162"/>
      <c r="AA2737" s="162"/>
      <c r="AB2737" s="162" t="str">
        <f>UPPER(LEFT(A2737,3)&amp;YEAR(H2737)&amp;MONTH(H2737)&amp;DAY((H2737))&amp;LEFT(U2737,2)&amp;LEFT(V2737,2)&amp;LEFT(W2737,2))</f>
        <v>WOR2017117OUAN4È</v>
      </c>
      <c r="AC2737" s="162">
        <f>COUNTIF($AB$4:$AB$297,AB2737)</f>
        <v>0</v>
      </c>
      <c r="AD2737" s="162" t="str">
        <f>VLOOKUP(U2737,NIVEAUXADMIN!A:B,2,FALSE)</f>
        <v>HT01</v>
      </c>
      <c r="AE2737" s="162" t="str">
        <f>VLOOKUP(V2737,NIVEAUXADMIN!E:F,2,FALSE)</f>
        <v>HT01151</v>
      </c>
      <c r="AF2737" s="162" t="str">
        <f>VLOOKUP(W2737,NIVEAUXADMIN!I:J,2,FALSE)</f>
        <v>HT01151-04</v>
      </c>
      <c r="AG2737" s="162">
        <f>IF(SUMPRODUCT(($A$4:$A2737=A2737)*($V$4:$V2737=V2737))&gt;1,0,1)</f>
        <v>0</v>
      </c>
    </row>
    <row r="2738" spans="1:33" ht="15" customHeight="1">
      <c r="A2738" s="162" t="s">
        <v>1090</v>
      </c>
      <c r="B2738" s="162" t="s">
        <v>1090</v>
      </c>
      <c r="C2738" s="162" t="s">
        <v>26</v>
      </c>
      <c r="D2738" s="162"/>
      <c r="E2738" s="162"/>
      <c r="F2738" s="162" t="s">
        <v>16</v>
      </c>
      <c r="G2738" s="162" t="str">
        <f>CHOOSE(MONTH(H2738), "Janvier", "Fevrier", "Mars", "Avril", "Mai", "Juin", "Juillet", "Aout", "Septembre", "Octobre", "Novembre", "Decembre")</f>
        <v>Janvier</v>
      </c>
      <c r="H2738" s="153">
        <v>42754</v>
      </c>
      <c r="I2738" s="84" t="s">
        <v>1051</v>
      </c>
      <c r="J2738" s="162" t="s">
        <v>1052</v>
      </c>
      <c r="K2738" s="162" t="s">
        <v>1059</v>
      </c>
      <c r="L2738" s="72"/>
      <c r="M2738" s="80" t="str">
        <f>IFERROR(VLOOKUP(K2738,REFERENCES!R:S,2,FALSE),"")</f>
        <v>Nombre</v>
      </c>
      <c r="N2738" s="75">
        <v>18100</v>
      </c>
      <c r="O2738" s="75"/>
      <c r="P2738" s="75"/>
      <c r="Q2738" s="75"/>
      <c r="R2738" s="79"/>
      <c r="S2738" s="75">
        <v>181</v>
      </c>
      <c r="T2738" s="162" t="s">
        <v>1040</v>
      </c>
      <c r="U2738" s="162" t="s">
        <v>174</v>
      </c>
      <c r="V2738" s="162" t="s">
        <v>200</v>
      </c>
      <c r="W2738" s="164" t="s">
        <v>1263</v>
      </c>
      <c r="X2738" s="162" t="s">
        <v>2568</v>
      </c>
      <c r="Y2738" s="162"/>
      <c r="Z2738" s="162"/>
      <c r="AA2738" s="162"/>
      <c r="AB2738" s="162" t="str">
        <f>UPPER(LEFT(A2738,3)&amp;YEAR(H2738)&amp;MONTH(H2738)&amp;DAY((H2738))&amp;LEFT(U2738,2)&amp;LEFT(V2738,2)&amp;LEFT(W2738,2))</f>
        <v>WOR2017119OUAN11</v>
      </c>
      <c r="AC2738" s="162">
        <f>COUNTIF($AB$4:$AB$297,AB2738)</f>
        <v>0</v>
      </c>
      <c r="AD2738" s="162" t="str">
        <f>VLOOKUP(U2738,NIVEAUXADMIN!A:B,2,FALSE)</f>
        <v>HT01</v>
      </c>
      <c r="AE2738" s="162" t="str">
        <f>VLOOKUP(V2738,NIVEAUXADMIN!E:F,2,FALSE)</f>
        <v>HT01151</v>
      </c>
      <c r="AF2738" s="162" t="str">
        <f>VLOOKUP(W2738,NIVEAUXADMIN!I:J,2,FALSE)</f>
        <v>HT01151-06</v>
      </c>
      <c r="AG2738" s="162">
        <f>IF(SUMPRODUCT(($A$4:$A2738=A2738)*($V$4:$V2738=V2738))&gt;1,0,1)</f>
        <v>0</v>
      </c>
    </row>
    <row r="2739" spans="1:33" ht="15" customHeight="1">
      <c r="A2739" s="162" t="s">
        <v>1090</v>
      </c>
      <c r="B2739" s="162" t="s">
        <v>1090</v>
      </c>
      <c r="C2739" s="162" t="s">
        <v>26</v>
      </c>
      <c r="D2739" s="162"/>
      <c r="E2739" s="162"/>
      <c r="F2739" s="162" t="s">
        <v>16</v>
      </c>
      <c r="G2739" s="162" t="str">
        <f>CHOOSE(MONTH(H2739), "Janvier", "Fevrier", "Mars", "Avril", "Mai", "Juin", "Juillet", "Aout", "Septembre", "Octobre", "Novembre", "Decembre")</f>
        <v>Janvier</v>
      </c>
      <c r="H2739" s="153">
        <v>42754</v>
      </c>
      <c r="I2739" s="84" t="s">
        <v>1050</v>
      </c>
      <c r="J2739" s="162" t="s">
        <v>1029</v>
      </c>
      <c r="K2739" s="162"/>
      <c r="L2739" s="72"/>
      <c r="M2739" s="80" t="str">
        <f>IFERROR(VLOOKUP(K2739,REFERENCES!R:S,2,FALSE),"")</f>
        <v/>
      </c>
      <c r="N2739" s="75">
        <v>181</v>
      </c>
      <c r="O2739" s="75"/>
      <c r="P2739" s="75"/>
      <c r="Q2739" s="75"/>
      <c r="R2739" s="79"/>
      <c r="S2739" s="75">
        <v>181</v>
      </c>
      <c r="T2739" s="162" t="s">
        <v>1040</v>
      </c>
      <c r="U2739" s="162" t="s">
        <v>174</v>
      </c>
      <c r="V2739" s="162" t="s">
        <v>200</v>
      </c>
      <c r="W2739" s="164" t="s">
        <v>1263</v>
      </c>
      <c r="X2739" s="162" t="s">
        <v>2568</v>
      </c>
      <c r="Y2739" s="162"/>
      <c r="Z2739" s="162"/>
      <c r="AA2739" s="162"/>
      <c r="AB2739" s="162" t="str">
        <f>UPPER(LEFT(A2739,3)&amp;YEAR(H2739)&amp;MONTH(H2739)&amp;DAY((H2739))&amp;LEFT(U2739,2)&amp;LEFT(V2739,2)&amp;LEFT(W2739,2))</f>
        <v>WOR2017119OUAN11</v>
      </c>
      <c r="AC2739" s="162">
        <f>COUNTIF($AB$4:$AB$297,AB2739)</f>
        <v>0</v>
      </c>
      <c r="AD2739" s="162" t="str">
        <f>VLOOKUP(U2739,NIVEAUXADMIN!A:B,2,FALSE)</f>
        <v>HT01</v>
      </c>
      <c r="AE2739" s="162" t="str">
        <f>VLOOKUP(V2739,NIVEAUXADMIN!E:F,2,FALSE)</f>
        <v>HT01151</v>
      </c>
      <c r="AF2739" s="162" t="str">
        <f>VLOOKUP(W2739,NIVEAUXADMIN!I:J,2,FALSE)</f>
        <v>HT01151-06</v>
      </c>
      <c r="AG2739" s="162">
        <f>IF(SUMPRODUCT(($A$4:$A2739=A2739)*($V$4:$V2739=V2739))&gt;1,0,1)</f>
        <v>0</v>
      </c>
    </row>
    <row r="2740" spans="1:33" ht="15" customHeight="1">
      <c r="A2740" s="162" t="s">
        <v>1090</v>
      </c>
      <c r="B2740" s="162" t="s">
        <v>1090</v>
      </c>
      <c r="C2740" s="162" t="s">
        <v>26</v>
      </c>
      <c r="D2740" s="162"/>
      <c r="E2740" s="162"/>
      <c r="F2740" s="162" t="s">
        <v>16</v>
      </c>
      <c r="G2740" s="162" t="str">
        <f>CHOOSE(MONTH(H2740), "Janvier", "Fevrier", "Mars", "Avril", "Mai", "Juin", "Juillet", "Aout", "Septembre", "Octobre", "Novembre", "Decembre")</f>
        <v>Janvier</v>
      </c>
      <c r="H2740" s="153">
        <v>42754</v>
      </c>
      <c r="I2740" s="84" t="s">
        <v>1051</v>
      </c>
      <c r="J2740" s="162" t="s">
        <v>1052</v>
      </c>
      <c r="K2740" s="162" t="s">
        <v>1059</v>
      </c>
      <c r="L2740" s="72"/>
      <c r="M2740" s="80" t="str">
        <f>IFERROR(VLOOKUP(K2740,REFERENCES!R:S,2,FALSE),"")</f>
        <v>Nombre</v>
      </c>
      <c r="N2740" s="75">
        <v>17600</v>
      </c>
      <c r="O2740" s="75"/>
      <c r="P2740" s="75"/>
      <c r="Q2740" s="75"/>
      <c r="R2740" s="79"/>
      <c r="S2740" s="75">
        <v>176</v>
      </c>
      <c r="T2740" s="162" t="s">
        <v>1040</v>
      </c>
      <c r="U2740" s="162" t="s">
        <v>174</v>
      </c>
      <c r="V2740" s="162" t="s">
        <v>200</v>
      </c>
      <c r="W2740" s="164" t="s">
        <v>1263</v>
      </c>
      <c r="X2740" s="162" t="s">
        <v>2572</v>
      </c>
      <c r="Y2740" s="162"/>
      <c r="Z2740" s="162"/>
      <c r="AA2740" s="162"/>
      <c r="AB2740" s="162" t="str">
        <f>UPPER(LEFT(A2740,3)&amp;YEAR(H2740)&amp;MONTH(H2740)&amp;DAY((H2740))&amp;LEFT(U2740,2)&amp;LEFT(V2740,2)&amp;LEFT(W2740,2))</f>
        <v>WOR2017119OUAN11</v>
      </c>
      <c r="AC2740" s="162">
        <f>COUNTIF($AB$4:$AB$297,AB2740)</f>
        <v>0</v>
      </c>
      <c r="AD2740" s="162" t="str">
        <f>VLOOKUP(U2740,NIVEAUXADMIN!A:B,2,FALSE)</f>
        <v>HT01</v>
      </c>
      <c r="AE2740" s="162" t="str">
        <f>VLOOKUP(V2740,NIVEAUXADMIN!E:F,2,FALSE)</f>
        <v>HT01151</v>
      </c>
      <c r="AF2740" s="162" t="str">
        <f>VLOOKUP(W2740,NIVEAUXADMIN!I:J,2,FALSE)</f>
        <v>HT01151-06</v>
      </c>
      <c r="AG2740" s="162">
        <f>IF(SUMPRODUCT(($A$4:$A2740=A2740)*($V$4:$V2740=V2740))&gt;1,0,1)</f>
        <v>0</v>
      </c>
    </row>
    <row r="2741" spans="1:33" ht="15" customHeight="1">
      <c r="A2741" s="162" t="s">
        <v>1090</v>
      </c>
      <c r="B2741" s="162" t="s">
        <v>1090</v>
      </c>
      <c r="C2741" s="162" t="s">
        <v>26</v>
      </c>
      <c r="D2741" s="162"/>
      <c r="E2741" s="162"/>
      <c r="F2741" s="162" t="s">
        <v>16</v>
      </c>
      <c r="G2741" s="162" t="str">
        <f>CHOOSE(MONTH(H2741), "Janvier", "Fevrier", "Mars", "Avril", "Mai", "Juin", "Juillet", "Aout", "Septembre", "Octobre", "Novembre", "Decembre")</f>
        <v>Janvier</v>
      </c>
      <c r="H2741" s="153">
        <v>42754</v>
      </c>
      <c r="I2741" s="84" t="s">
        <v>1050</v>
      </c>
      <c r="J2741" s="162" t="s">
        <v>1029</v>
      </c>
      <c r="K2741" s="162"/>
      <c r="L2741" s="72"/>
      <c r="M2741" s="80" t="str">
        <f>IFERROR(VLOOKUP(K2741,REFERENCES!R:S,2,FALSE),"")</f>
        <v/>
      </c>
      <c r="N2741" s="75">
        <v>176</v>
      </c>
      <c r="O2741" s="75"/>
      <c r="P2741" s="75"/>
      <c r="Q2741" s="75"/>
      <c r="R2741" s="79"/>
      <c r="S2741" s="75">
        <v>176</v>
      </c>
      <c r="T2741" s="162" t="s">
        <v>1040</v>
      </c>
      <c r="U2741" s="162" t="s">
        <v>174</v>
      </c>
      <c r="V2741" s="162" t="s">
        <v>200</v>
      </c>
      <c r="W2741" s="164" t="s">
        <v>1263</v>
      </c>
      <c r="X2741" s="162" t="s">
        <v>2572</v>
      </c>
      <c r="Y2741" s="162"/>
      <c r="Z2741" s="162"/>
      <c r="AA2741" s="162"/>
      <c r="AB2741" s="162" t="str">
        <f>UPPER(LEFT(A2741,3)&amp;YEAR(H2741)&amp;MONTH(H2741)&amp;DAY((H2741))&amp;LEFT(U2741,2)&amp;LEFT(V2741,2)&amp;LEFT(W2741,2))</f>
        <v>WOR2017119OUAN11</v>
      </c>
      <c r="AC2741" s="162">
        <f>COUNTIF($AB$4:$AB$297,AB2741)</f>
        <v>0</v>
      </c>
      <c r="AD2741" s="162" t="str">
        <f>VLOOKUP(U2741,NIVEAUXADMIN!A:B,2,FALSE)</f>
        <v>HT01</v>
      </c>
      <c r="AE2741" s="162" t="str">
        <f>VLOOKUP(V2741,NIVEAUXADMIN!E:F,2,FALSE)</f>
        <v>HT01151</v>
      </c>
      <c r="AF2741" s="162" t="str">
        <f>VLOOKUP(W2741,NIVEAUXADMIN!I:J,2,FALSE)</f>
        <v>HT01151-06</v>
      </c>
      <c r="AG2741" s="162">
        <f>IF(SUMPRODUCT(($A$4:$A2741=A2741)*($V$4:$V2741=V2741))&gt;1,0,1)</f>
        <v>0</v>
      </c>
    </row>
    <row r="2742" spans="1:33" ht="15" customHeight="1">
      <c r="A2742" s="162" t="s">
        <v>1090</v>
      </c>
      <c r="B2742" s="162" t="s">
        <v>1090</v>
      </c>
      <c r="C2742" s="162" t="s">
        <v>26</v>
      </c>
      <c r="D2742" s="162"/>
      <c r="E2742" s="162"/>
      <c r="F2742" s="162" t="s">
        <v>16</v>
      </c>
      <c r="G2742" s="162" t="str">
        <f>CHOOSE(MONTH(H2742), "Janvier", "Fevrier", "Mars", "Avril", "Mai", "Juin", "Juillet", "Aout", "Septembre", "Octobre", "Novembre", "Decembre")</f>
        <v>Janvier</v>
      </c>
      <c r="H2742" s="153">
        <v>42761</v>
      </c>
      <c r="I2742" s="84" t="s">
        <v>1051</v>
      </c>
      <c r="J2742" s="162" t="s">
        <v>1052</v>
      </c>
      <c r="K2742" s="162" t="s">
        <v>1059</v>
      </c>
      <c r="L2742" s="72"/>
      <c r="M2742" s="80" t="str">
        <f>IFERROR(VLOOKUP(K2742,REFERENCES!R:S,2,FALSE),"")</f>
        <v>Nombre</v>
      </c>
      <c r="N2742" s="75">
        <v>13800</v>
      </c>
      <c r="O2742" s="75"/>
      <c r="P2742" s="75"/>
      <c r="Q2742" s="75"/>
      <c r="R2742" s="79"/>
      <c r="S2742" s="75">
        <v>138</v>
      </c>
      <c r="T2742" s="162" t="s">
        <v>1040</v>
      </c>
      <c r="U2742" s="162" t="s">
        <v>174</v>
      </c>
      <c r="V2742" s="162" t="s">
        <v>200</v>
      </c>
      <c r="W2742" s="164" t="s">
        <v>1370</v>
      </c>
      <c r="X2742" s="162" t="s">
        <v>2622</v>
      </c>
      <c r="Y2742" s="162"/>
      <c r="Z2742" s="162"/>
      <c r="AA2742" s="162"/>
      <c r="AB2742" s="162" t="str">
        <f>UPPER(LEFT(A2742,3)&amp;YEAR(H2742)&amp;MONTH(H2742)&amp;DAY((H2742))&amp;LEFT(U2742,2)&amp;LEFT(V2742,2)&amp;LEFT(W2742,2))</f>
        <v>WOR2017126OUAN1È</v>
      </c>
      <c r="AC2742" s="162">
        <f>COUNTIF($AB$4:$AB$297,AB2742)</f>
        <v>0</v>
      </c>
      <c r="AD2742" s="162" t="str">
        <f>VLOOKUP(U2742,NIVEAUXADMIN!A:B,2,FALSE)</f>
        <v>HT01</v>
      </c>
      <c r="AE2742" s="162" t="str">
        <f>VLOOKUP(V2742,NIVEAUXADMIN!E:F,2,FALSE)</f>
        <v>HT01151</v>
      </c>
      <c r="AF2742" s="162" t="str">
        <f>VLOOKUP(W2742,NIVEAUXADMIN!I:J,2,FALSE)</f>
        <v>HT01151-01</v>
      </c>
      <c r="AG2742" s="162">
        <f>IF(SUMPRODUCT(($A$4:$A2742=A2742)*($V$4:$V2742=V2742))&gt;1,0,1)</f>
        <v>0</v>
      </c>
    </row>
    <row r="2743" spans="1:33" ht="15" customHeight="1">
      <c r="A2743" s="162" t="s">
        <v>1090</v>
      </c>
      <c r="B2743" s="162" t="s">
        <v>1090</v>
      </c>
      <c r="C2743" s="162" t="s">
        <v>26</v>
      </c>
      <c r="D2743" s="162"/>
      <c r="E2743" s="162"/>
      <c r="F2743" s="162" t="s">
        <v>16</v>
      </c>
      <c r="G2743" s="162" t="str">
        <f>CHOOSE(MONTH(H2743), "Janvier", "Fevrier", "Mars", "Avril", "Mai", "Juin", "Juillet", "Aout", "Septembre", "Octobre", "Novembre", "Decembre")</f>
        <v>Janvier</v>
      </c>
      <c r="H2743" s="153">
        <v>42761</v>
      </c>
      <c r="I2743" s="84" t="s">
        <v>1050</v>
      </c>
      <c r="J2743" s="162" t="s">
        <v>1029</v>
      </c>
      <c r="K2743" s="162"/>
      <c r="L2743" s="72"/>
      <c r="M2743" s="80" t="str">
        <f>IFERROR(VLOOKUP(K2743,REFERENCES!R:S,2,FALSE),"")</f>
        <v/>
      </c>
      <c r="N2743" s="75">
        <v>138</v>
      </c>
      <c r="O2743" s="75"/>
      <c r="P2743" s="75"/>
      <c r="Q2743" s="75"/>
      <c r="R2743" s="79"/>
      <c r="S2743" s="75">
        <v>138</v>
      </c>
      <c r="T2743" s="162" t="s">
        <v>1040</v>
      </c>
      <c r="U2743" s="162" t="s">
        <v>174</v>
      </c>
      <c r="V2743" s="162" t="s">
        <v>200</v>
      </c>
      <c r="W2743" s="164" t="s">
        <v>1370</v>
      </c>
      <c r="X2743" s="162" t="s">
        <v>2622</v>
      </c>
      <c r="Y2743" s="162"/>
      <c r="Z2743" s="162"/>
      <c r="AA2743" s="162"/>
      <c r="AB2743" s="162" t="str">
        <f>UPPER(LEFT(A2743,3)&amp;YEAR(H2743)&amp;MONTH(H2743)&amp;DAY((H2743))&amp;LEFT(U2743,2)&amp;LEFT(V2743,2)&amp;LEFT(W2743,2))</f>
        <v>WOR2017126OUAN1È</v>
      </c>
      <c r="AC2743" s="162">
        <f>COUNTIF($AB$4:$AB$297,AB2743)</f>
        <v>0</v>
      </c>
      <c r="AD2743" s="162" t="str">
        <f>VLOOKUP(U2743,NIVEAUXADMIN!A:B,2,FALSE)</f>
        <v>HT01</v>
      </c>
      <c r="AE2743" s="162" t="str">
        <f>VLOOKUP(V2743,NIVEAUXADMIN!E:F,2,FALSE)</f>
        <v>HT01151</v>
      </c>
      <c r="AF2743" s="162" t="str">
        <f>VLOOKUP(W2743,NIVEAUXADMIN!I:J,2,FALSE)</f>
        <v>HT01151-01</v>
      </c>
      <c r="AG2743" s="162">
        <f>IF(SUMPRODUCT(($A$4:$A2743=A2743)*($V$4:$V2743=V2743))&gt;1,0,1)</f>
        <v>0</v>
      </c>
    </row>
    <row r="2744" spans="1:33" ht="15" customHeight="1">
      <c r="A2744" s="162" t="s">
        <v>1090</v>
      </c>
      <c r="B2744" s="162" t="s">
        <v>1090</v>
      </c>
      <c r="C2744" s="162" t="s">
        <v>26</v>
      </c>
      <c r="D2744" s="162"/>
      <c r="E2744" s="162"/>
      <c r="F2744" s="162" t="s">
        <v>16</v>
      </c>
      <c r="G2744" s="162" t="str">
        <f>CHOOSE(MONTH(H2744), "Janvier", "Fevrier", "Mars", "Avril", "Mai", "Juin", "Juillet", "Aout", "Septembre", "Octobre", "Novembre", "Decembre")</f>
        <v>Janvier</v>
      </c>
      <c r="H2744" s="153">
        <v>42761</v>
      </c>
      <c r="I2744" s="84" t="s">
        <v>1051</v>
      </c>
      <c r="J2744" s="162" t="s">
        <v>1052</v>
      </c>
      <c r="K2744" s="162" t="s">
        <v>1059</v>
      </c>
      <c r="L2744" s="72"/>
      <c r="M2744" s="80" t="str">
        <f>IFERROR(VLOOKUP(K2744,REFERENCES!R:S,2,FALSE),"")</f>
        <v>Nombre</v>
      </c>
      <c r="N2744" s="75">
        <v>6700</v>
      </c>
      <c r="O2744" s="75"/>
      <c r="P2744" s="75"/>
      <c r="Q2744" s="75"/>
      <c r="R2744" s="79"/>
      <c r="S2744" s="75">
        <v>67</v>
      </c>
      <c r="T2744" s="162" t="s">
        <v>1040</v>
      </c>
      <c r="U2744" s="162" t="s">
        <v>174</v>
      </c>
      <c r="V2744" s="162" t="s">
        <v>200</v>
      </c>
      <c r="W2744" s="164" t="s">
        <v>1370</v>
      </c>
      <c r="X2744" s="162" t="s">
        <v>2623</v>
      </c>
      <c r="Y2744" s="162"/>
      <c r="Z2744" s="162"/>
      <c r="AA2744" s="162"/>
      <c r="AB2744" s="162" t="str">
        <f>UPPER(LEFT(A2744,3)&amp;YEAR(H2744)&amp;MONTH(H2744)&amp;DAY((H2744))&amp;LEFT(U2744,2)&amp;LEFT(V2744,2)&amp;LEFT(W2744,2))</f>
        <v>WOR2017126OUAN1È</v>
      </c>
      <c r="AC2744" s="162">
        <f>COUNTIF($AB$4:$AB$297,AB2744)</f>
        <v>0</v>
      </c>
      <c r="AD2744" s="162" t="str">
        <f>VLOOKUP(U2744,NIVEAUXADMIN!A:B,2,FALSE)</f>
        <v>HT01</v>
      </c>
      <c r="AE2744" s="162" t="str">
        <f>VLOOKUP(V2744,NIVEAUXADMIN!E:F,2,FALSE)</f>
        <v>HT01151</v>
      </c>
      <c r="AF2744" s="162" t="str">
        <f>VLOOKUP(W2744,NIVEAUXADMIN!I:J,2,FALSE)</f>
        <v>HT01151-01</v>
      </c>
      <c r="AG2744" s="162">
        <f>IF(SUMPRODUCT(($A$4:$A2744=A2744)*($V$4:$V2744=V2744))&gt;1,0,1)</f>
        <v>0</v>
      </c>
    </row>
    <row r="2745" spans="1:33" ht="15" customHeight="1">
      <c r="A2745" s="162" t="s">
        <v>1090</v>
      </c>
      <c r="B2745" s="162" t="s">
        <v>1090</v>
      </c>
      <c r="C2745" s="162" t="s">
        <v>26</v>
      </c>
      <c r="D2745" s="162"/>
      <c r="E2745" s="162"/>
      <c r="F2745" s="162" t="s">
        <v>16</v>
      </c>
      <c r="G2745" s="162" t="str">
        <f>CHOOSE(MONTH(H2745), "Janvier", "Fevrier", "Mars", "Avril", "Mai", "Juin", "Juillet", "Aout", "Septembre", "Octobre", "Novembre", "Decembre")</f>
        <v>Janvier</v>
      </c>
      <c r="H2745" s="153">
        <v>42761</v>
      </c>
      <c r="I2745" s="84" t="s">
        <v>1050</v>
      </c>
      <c r="J2745" s="162" t="s">
        <v>1029</v>
      </c>
      <c r="K2745" s="162"/>
      <c r="L2745" s="72"/>
      <c r="M2745" s="80" t="str">
        <f>IFERROR(VLOOKUP(K2745,REFERENCES!R:S,2,FALSE),"")</f>
        <v/>
      </c>
      <c r="N2745" s="75">
        <v>67</v>
      </c>
      <c r="O2745" s="75"/>
      <c r="P2745" s="75"/>
      <c r="Q2745" s="75"/>
      <c r="R2745" s="79"/>
      <c r="S2745" s="75">
        <v>67</v>
      </c>
      <c r="T2745" s="162" t="s">
        <v>1040</v>
      </c>
      <c r="U2745" s="162" t="s">
        <v>174</v>
      </c>
      <c r="V2745" s="162" t="s">
        <v>200</v>
      </c>
      <c r="W2745" s="164" t="s">
        <v>1370</v>
      </c>
      <c r="X2745" s="162" t="s">
        <v>2623</v>
      </c>
      <c r="Y2745" s="162"/>
      <c r="Z2745" s="162"/>
      <c r="AA2745" s="162"/>
      <c r="AB2745" s="162" t="str">
        <f>UPPER(LEFT(A2745,3)&amp;YEAR(H2745)&amp;MONTH(H2745)&amp;DAY((H2745))&amp;LEFT(U2745,2)&amp;LEFT(V2745,2)&amp;LEFT(W2745,2))</f>
        <v>WOR2017126OUAN1È</v>
      </c>
      <c r="AC2745" s="162">
        <f>COUNTIF($AB$4:$AB$297,AB2745)</f>
        <v>0</v>
      </c>
      <c r="AD2745" s="162" t="str">
        <f>VLOOKUP(U2745,NIVEAUXADMIN!A:B,2,FALSE)</f>
        <v>HT01</v>
      </c>
      <c r="AE2745" s="162" t="str">
        <f>VLOOKUP(V2745,NIVEAUXADMIN!E:F,2,FALSE)</f>
        <v>HT01151</v>
      </c>
      <c r="AF2745" s="162" t="str">
        <f>VLOOKUP(W2745,NIVEAUXADMIN!I:J,2,FALSE)</f>
        <v>HT01151-01</v>
      </c>
      <c r="AG2745" s="162">
        <f>IF(SUMPRODUCT(($A$4:$A2745=A2745)*($V$4:$V2745=V2745))&gt;1,0,1)</f>
        <v>0</v>
      </c>
    </row>
    <row r="2746" spans="1:33" ht="15" customHeight="1">
      <c r="A2746" s="162" t="s">
        <v>1090</v>
      </c>
      <c r="B2746" s="162" t="s">
        <v>1090</v>
      </c>
      <c r="C2746" s="162" t="s">
        <v>26</v>
      </c>
      <c r="D2746" s="162"/>
      <c r="E2746" s="162"/>
      <c r="F2746" s="162" t="s">
        <v>16</v>
      </c>
      <c r="G2746" s="162" t="str">
        <f>CHOOSE(MONTH(H2746), "Janvier", "Fevrier", "Mars", "Avril", "Mai", "Juin", "Juillet", "Aout", "Septembre", "Octobre", "Novembre", "Decembre")</f>
        <v>Janvier</v>
      </c>
      <c r="H2746" s="153">
        <v>42761</v>
      </c>
      <c r="I2746" s="84" t="s">
        <v>1051</v>
      </c>
      <c r="J2746" s="162" t="s">
        <v>1052</v>
      </c>
      <c r="K2746" s="162" t="s">
        <v>1059</v>
      </c>
      <c r="L2746" s="72"/>
      <c r="M2746" s="80" t="str">
        <f>IFERROR(VLOOKUP(K2746,REFERENCES!R:S,2,FALSE),"")</f>
        <v>Nombre</v>
      </c>
      <c r="N2746" s="75">
        <v>14600</v>
      </c>
      <c r="O2746" s="75"/>
      <c r="P2746" s="75"/>
      <c r="Q2746" s="75"/>
      <c r="R2746" s="79"/>
      <c r="S2746" s="75">
        <v>146</v>
      </c>
      <c r="T2746" s="162" t="s">
        <v>1040</v>
      </c>
      <c r="U2746" s="162" t="s">
        <v>174</v>
      </c>
      <c r="V2746" s="162" t="s">
        <v>200</v>
      </c>
      <c r="W2746" s="164" t="s">
        <v>1370</v>
      </c>
      <c r="X2746" s="162" t="s">
        <v>2620</v>
      </c>
      <c r="Y2746" s="162"/>
      <c r="Z2746" s="162"/>
      <c r="AA2746" s="162"/>
      <c r="AB2746" s="162" t="str">
        <f>UPPER(LEFT(A2746,3)&amp;YEAR(H2746)&amp;MONTH(H2746)&amp;DAY((H2746))&amp;LEFT(U2746,2)&amp;LEFT(V2746,2)&amp;LEFT(W2746,2))</f>
        <v>WOR2017126OUAN1È</v>
      </c>
      <c r="AC2746" s="162">
        <f>COUNTIF($AB$4:$AB$297,AB2746)</f>
        <v>0</v>
      </c>
      <c r="AD2746" s="162" t="str">
        <f>VLOOKUP(U2746,NIVEAUXADMIN!A:B,2,FALSE)</f>
        <v>HT01</v>
      </c>
      <c r="AE2746" s="162" t="str">
        <f>VLOOKUP(V2746,NIVEAUXADMIN!E:F,2,FALSE)</f>
        <v>HT01151</v>
      </c>
      <c r="AF2746" s="162" t="str">
        <f>VLOOKUP(W2746,NIVEAUXADMIN!I:J,2,FALSE)</f>
        <v>HT01151-01</v>
      </c>
      <c r="AG2746" s="162">
        <f>IF(SUMPRODUCT(($A$4:$A2746=A2746)*($V$4:$V2746=V2746))&gt;1,0,1)</f>
        <v>0</v>
      </c>
    </row>
    <row r="2747" spans="1:33" ht="15" customHeight="1">
      <c r="A2747" s="162" t="s">
        <v>1090</v>
      </c>
      <c r="B2747" s="162" t="s">
        <v>1090</v>
      </c>
      <c r="C2747" s="162" t="s">
        <v>26</v>
      </c>
      <c r="D2747" s="162"/>
      <c r="E2747" s="162"/>
      <c r="F2747" s="162" t="s">
        <v>16</v>
      </c>
      <c r="G2747" s="162" t="str">
        <f>CHOOSE(MONTH(H2747), "Janvier", "Fevrier", "Mars", "Avril", "Mai", "Juin", "Juillet", "Aout", "Septembre", "Octobre", "Novembre", "Decembre")</f>
        <v>Janvier</v>
      </c>
      <c r="H2747" s="153">
        <v>42761</v>
      </c>
      <c r="I2747" s="84" t="s">
        <v>1050</v>
      </c>
      <c r="J2747" s="162" t="s">
        <v>1029</v>
      </c>
      <c r="K2747" s="162"/>
      <c r="L2747" s="72"/>
      <c r="M2747" s="80" t="str">
        <f>IFERROR(VLOOKUP(K2747,REFERENCES!R:S,2,FALSE),"")</f>
        <v/>
      </c>
      <c r="N2747" s="75">
        <v>146</v>
      </c>
      <c r="O2747" s="75"/>
      <c r="P2747" s="75"/>
      <c r="Q2747" s="75"/>
      <c r="R2747" s="79"/>
      <c r="S2747" s="75">
        <v>146</v>
      </c>
      <c r="T2747" s="162" t="s">
        <v>1040</v>
      </c>
      <c r="U2747" s="162" t="s">
        <v>174</v>
      </c>
      <c r="V2747" s="162" t="s">
        <v>200</v>
      </c>
      <c r="W2747" s="164" t="s">
        <v>1370</v>
      </c>
      <c r="X2747" s="162" t="s">
        <v>2620</v>
      </c>
      <c r="Y2747" s="162"/>
      <c r="Z2747" s="162"/>
      <c r="AA2747" s="162"/>
      <c r="AB2747" s="162" t="str">
        <f>UPPER(LEFT(A2747,3)&amp;YEAR(H2747)&amp;MONTH(H2747)&amp;DAY((H2747))&amp;LEFT(U2747,2)&amp;LEFT(V2747,2)&amp;LEFT(W2747,2))</f>
        <v>WOR2017126OUAN1È</v>
      </c>
      <c r="AC2747" s="162">
        <f>COUNTIF($AB$4:$AB$297,AB2747)</f>
        <v>0</v>
      </c>
      <c r="AD2747" s="162" t="str">
        <f>VLOOKUP(U2747,NIVEAUXADMIN!A:B,2,FALSE)</f>
        <v>HT01</v>
      </c>
      <c r="AE2747" s="162" t="str">
        <f>VLOOKUP(V2747,NIVEAUXADMIN!E:F,2,FALSE)</f>
        <v>HT01151</v>
      </c>
      <c r="AF2747" s="162" t="str">
        <f>VLOOKUP(W2747,NIVEAUXADMIN!I:J,2,FALSE)</f>
        <v>HT01151-01</v>
      </c>
      <c r="AG2747" s="162">
        <f>IF(SUMPRODUCT(($A$4:$A2747=A2747)*($V$4:$V2747=V2747))&gt;1,0,1)</f>
        <v>0</v>
      </c>
    </row>
    <row r="2748" spans="1:33" ht="15" customHeight="1">
      <c r="A2748" s="162" t="s">
        <v>1090</v>
      </c>
      <c r="B2748" s="162" t="s">
        <v>1090</v>
      </c>
      <c r="C2748" s="162" t="s">
        <v>26</v>
      </c>
      <c r="D2748" s="162"/>
      <c r="E2748" s="162"/>
      <c r="F2748" s="162" t="s">
        <v>16</v>
      </c>
      <c r="G2748" s="162" t="str">
        <f>CHOOSE(MONTH(H2748), "Janvier", "Fevrier", "Mars", "Avril", "Mai", "Juin", "Juillet", "Aout", "Septembre", "Octobre", "Novembre", "Decembre")</f>
        <v>Janvier</v>
      </c>
      <c r="H2748" s="153">
        <v>42761</v>
      </c>
      <c r="I2748" s="84" t="s">
        <v>1051</v>
      </c>
      <c r="J2748" s="162" t="s">
        <v>1052</v>
      </c>
      <c r="K2748" s="162" t="s">
        <v>1056</v>
      </c>
      <c r="L2748" s="72"/>
      <c r="M2748" s="80" t="str">
        <f>IFERROR(VLOOKUP(K2748,REFERENCES!R:S,2,FALSE),"")</f>
        <v>Nombre</v>
      </c>
      <c r="N2748" s="75">
        <v>600</v>
      </c>
      <c r="O2748" s="75"/>
      <c r="P2748" s="75"/>
      <c r="Q2748" s="75"/>
      <c r="R2748" s="79"/>
      <c r="S2748" s="75">
        <v>600</v>
      </c>
      <c r="T2748" s="162" t="s">
        <v>1040</v>
      </c>
      <c r="U2748" s="162" t="s">
        <v>153</v>
      </c>
      <c r="V2748" s="162" t="s">
        <v>284</v>
      </c>
      <c r="W2748" s="86" t="s">
        <v>1342</v>
      </c>
      <c r="X2748" s="162"/>
      <c r="Y2748" s="162"/>
      <c r="Z2748" s="162"/>
      <c r="AA2748" s="162"/>
      <c r="AB2748" s="162" t="str">
        <f>UPPER(LEFT(A2748,3)&amp;YEAR(H2748)&amp;MONTH(H2748)&amp;DAY((H2748))&amp;LEFT(U2748,2)&amp;LEFT(V2748,2)&amp;LEFT(W2748,2))</f>
        <v>WOR2017126NIBA1È</v>
      </c>
      <c r="AC2748" s="162">
        <f>COUNTIF($AB$4:$AB$297,AB2748)</f>
        <v>0</v>
      </c>
      <c r="AD2748" s="162" t="str">
        <f>VLOOKUP(U2748,NIVEAUXADMIN!A:B,2,FALSE)</f>
        <v>HT10</v>
      </c>
      <c r="AE2748" s="162" t="str">
        <f>VLOOKUP(V2748,NIVEAUXADMIN!E:F,2,FALSE)</f>
        <v>HT101031</v>
      </c>
      <c r="AF2748" s="162" t="str">
        <f>VLOOKUP(W2748,NIVEAUXADMIN!I:J,2,FALSE)</f>
        <v>HT101031-01</v>
      </c>
      <c r="AG2748" s="162">
        <f>IF(SUMPRODUCT(($A$4:$A2748=A2748)*($V$4:$V2748=V2748))&gt;1,0,1)</f>
        <v>1</v>
      </c>
    </row>
    <row r="2749" spans="1:33" ht="15" customHeight="1">
      <c r="A2749" s="162" t="s">
        <v>1090</v>
      </c>
      <c r="B2749" s="162" t="s">
        <v>1090</v>
      </c>
      <c r="C2749" s="162" t="s">
        <v>26</v>
      </c>
      <c r="D2749" s="162"/>
      <c r="E2749" s="162"/>
      <c r="F2749" s="162" t="s">
        <v>16</v>
      </c>
      <c r="G2749" s="162" t="str">
        <f>CHOOSE(MONTH(H2749), "Janvier", "Fevrier", "Mars", "Avril", "Mai", "Juin", "Juillet", "Aout", "Septembre", "Octobre", "Novembre", "Decembre")</f>
        <v>Janvier</v>
      </c>
      <c r="H2749" s="153">
        <v>42761</v>
      </c>
      <c r="I2749" s="84" t="s">
        <v>1051</v>
      </c>
      <c r="J2749" s="162" t="s">
        <v>1052</v>
      </c>
      <c r="K2749" s="162" t="s">
        <v>1054</v>
      </c>
      <c r="L2749" s="72"/>
      <c r="M2749" s="80" t="str">
        <f>IFERROR(VLOOKUP(K2749,REFERENCES!R:S,2,FALSE),"")</f>
        <v>Nombre</v>
      </c>
      <c r="N2749" s="75">
        <v>1200</v>
      </c>
      <c r="O2749" s="75"/>
      <c r="P2749" s="75"/>
      <c r="Q2749" s="75"/>
      <c r="R2749" s="79"/>
      <c r="S2749" s="75">
        <v>600</v>
      </c>
      <c r="T2749" s="162" t="s">
        <v>1040</v>
      </c>
      <c r="U2749" s="162" t="s">
        <v>153</v>
      </c>
      <c r="V2749" s="162" t="s">
        <v>284</v>
      </c>
      <c r="W2749" s="86" t="s">
        <v>1342</v>
      </c>
      <c r="X2749" s="162"/>
      <c r="Y2749" s="162"/>
      <c r="Z2749" s="162"/>
      <c r="AA2749" s="162"/>
      <c r="AB2749" s="162" t="str">
        <f>UPPER(LEFT(A2749,3)&amp;YEAR(H2749)&amp;MONTH(H2749)&amp;DAY((H2749))&amp;LEFT(U2749,2)&amp;LEFT(V2749,2)&amp;LEFT(W2749,2))</f>
        <v>WOR2017126NIBA1È</v>
      </c>
      <c r="AC2749" s="162">
        <f>COUNTIF($AB$4:$AB$297,AB2749)</f>
        <v>0</v>
      </c>
      <c r="AD2749" s="162" t="str">
        <f>VLOOKUP(U2749,NIVEAUXADMIN!A:B,2,FALSE)</f>
        <v>HT10</v>
      </c>
      <c r="AE2749" s="162" t="str">
        <f>VLOOKUP(V2749,NIVEAUXADMIN!E:F,2,FALSE)</f>
        <v>HT101031</v>
      </c>
      <c r="AF2749" s="162" t="str">
        <f>VLOOKUP(W2749,NIVEAUXADMIN!I:J,2,FALSE)</f>
        <v>HT101031-01</v>
      </c>
      <c r="AG2749" s="162">
        <f>IF(SUMPRODUCT(($A$4:$A2749=A2749)*($V$4:$V2749=V2749))&gt;1,0,1)</f>
        <v>0</v>
      </c>
    </row>
    <row r="2750" spans="1:33" ht="15" customHeight="1">
      <c r="A2750" s="162" t="s">
        <v>1090</v>
      </c>
      <c r="B2750" s="162" t="s">
        <v>1090</v>
      </c>
      <c r="C2750" s="162" t="s">
        <v>26</v>
      </c>
      <c r="D2750" s="162"/>
      <c r="E2750" s="162"/>
      <c r="F2750" s="162" t="s">
        <v>16</v>
      </c>
      <c r="G2750" s="162" t="str">
        <f>CHOOSE(MONTH(H2750), "Janvier", "Fevrier", "Mars", "Avril", "Mai", "Juin", "Juillet", "Aout", "Septembre", "Octobre", "Novembre", "Decembre")</f>
        <v>Janvier</v>
      </c>
      <c r="H2750" s="153">
        <v>42761</v>
      </c>
      <c r="I2750" s="84" t="s">
        <v>1051</v>
      </c>
      <c r="J2750" s="162" t="s">
        <v>1052</v>
      </c>
      <c r="K2750" s="162" t="s">
        <v>1056</v>
      </c>
      <c r="L2750" s="72"/>
      <c r="M2750" s="80" t="str">
        <f>IFERROR(VLOOKUP(K2750,REFERENCES!R:S,2,FALSE),"")</f>
        <v>Nombre</v>
      </c>
      <c r="N2750" s="75">
        <v>300</v>
      </c>
      <c r="O2750" s="75"/>
      <c r="P2750" s="75"/>
      <c r="Q2750" s="75"/>
      <c r="R2750" s="79"/>
      <c r="S2750" s="75">
        <v>300</v>
      </c>
      <c r="T2750" s="162" t="s">
        <v>1040</v>
      </c>
      <c r="U2750" s="162" t="s">
        <v>153</v>
      </c>
      <c r="V2750" s="162" t="s">
        <v>284</v>
      </c>
      <c r="W2750" s="86" t="s">
        <v>1708</v>
      </c>
      <c r="X2750" s="162"/>
      <c r="Y2750" s="162"/>
      <c r="Z2750" s="162"/>
      <c r="AA2750" s="162"/>
      <c r="AB2750" s="162" t="str">
        <f>UPPER(LEFT(A2750,3)&amp;YEAR(H2750)&amp;MONTH(H2750)&amp;DAY((H2750))&amp;LEFT(U2750,2)&amp;LEFT(V2750,2)&amp;LEFT(W2750,2))</f>
        <v>WOR2017126NIBA5È</v>
      </c>
      <c r="AC2750" s="162">
        <f>COUNTIF($AB$4:$AB$297,AB2750)</f>
        <v>0</v>
      </c>
      <c r="AD2750" s="162" t="str">
        <f>VLOOKUP(U2750,NIVEAUXADMIN!A:B,2,FALSE)</f>
        <v>HT10</v>
      </c>
      <c r="AE2750" s="162" t="str">
        <f>VLOOKUP(V2750,NIVEAUXADMIN!E:F,2,FALSE)</f>
        <v>HT101031</v>
      </c>
      <c r="AF2750" s="162" t="str">
        <f>VLOOKUP(W2750,NIVEAUXADMIN!I:J,2,FALSE)</f>
        <v>HT101031-05</v>
      </c>
      <c r="AG2750" s="162">
        <f>IF(SUMPRODUCT(($A$4:$A2750=A2750)*($V$4:$V2750=V2750))&gt;1,0,1)</f>
        <v>0</v>
      </c>
    </row>
    <row r="2751" spans="1:33" ht="15" customHeight="1">
      <c r="A2751" s="162" t="s">
        <v>1090</v>
      </c>
      <c r="B2751" s="162" t="s">
        <v>1090</v>
      </c>
      <c r="C2751" s="162" t="s">
        <v>26</v>
      </c>
      <c r="D2751" s="162"/>
      <c r="E2751" s="162"/>
      <c r="F2751" s="162" t="s">
        <v>16</v>
      </c>
      <c r="G2751" s="162" t="str">
        <f>CHOOSE(MONTH(H2751), "Janvier", "Fevrier", "Mars", "Avril", "Mai", "Juin", "Juillet", "Aout", "Septembre", "Octobre", "Novembre", "Decembre")</f>
        <v>Janvier</v>
      </c>
      <c r="H2751" s="153">
        <v>42761</v>
      </c>
      <c r="I2751" s="84" t="s">
        <v>1051</v>
      </c>
      <c r="J2751" s="162" t="s">
        <v>1052</v>
      </c>
      <c r="K2751" s="162" t="s">
        <v>1054</v>
      </c>
      <c r="L2751" s="72"/>
      <c r="M2751" s="80" t="str">
        <f>IFERROR(VLOOKUP(K2751,REFERENCES!R:S,2,FALSE),"")</f>
        <v>Nombre</v>
      </c>
      <c r="N2751" s="75">
        <v>600</v>
      </c>
      <c r="O2751" s="75"/>
      <c r="P2751" s="75"/>
      <c r="Q2751" s="75"/>
      <c r="R2751" s="79"/>
      <c r="S2751" s="75">
        <v>300</v>
      </c>
      <c r="T2751" s="162" t="s">
        <v>1040</v>
      </c>
      <c r="U2751" s="162" t="s">
        <v>153</v>
      </c>
      <c r="V2751" s="162" t="s">
        <v>284</v>
      </c>
      <c r="W2751" s="86" t="s">
        <v>1708</v>
      </c>
      <c r="X2751" s="162"/>
      <c r="Y2751" s="162"/>
      <c r="Z2751" s="162"/>
      <c r="AA2751" s="162"/>
      <c r="AB2751" s="162" t="str">
        <f>UPPER(LEFT(A2751,3)&amp;YEAR(H2751)&amp;MONTH(H2751)&amp;DAY((H2751))&amp;LEFT(U2751,2)&amp;LEFT(V2751,2)&amp;LEFT(W2751,2))</f>
        <v>WOR2017126NIBA5È</v>
      </c>
      <c r="AC2751" s="162">
        <f>COUNTIF($AB$4:$AB$297,AB2751)</f>
        <v>0</v>
      </c>
      <c r="AD2751" s="162" t="str">
        <f>VLOOKUP(U2751,NIVEAUXADMIN!A:B,2,FALSE)</f>
        <v>HT10</v>
      </c>
      <c r="AE2751" s="162" t="str">
        <f>VLOOKUP(V2751,NIVEAUXADMIN!E:F,2,FALSE)</f>
        <v>HT101031</v>
      </c>
      <c r="AF2751" s="162" t="str">
        <f>VLOOKUP(W2751,NIVEAUXADMIN!I:J,2,FALSE)</f>
        <v>HT101031-05</v>
      </c>
      <c r="AG2751" s="162">
        <f>IF(SUMPRODUCT(($A$4:$A2751=A2751)*($V$4:$V2751=V2751))&gt;1,0,1)</f>
        <v>0</v>
      </c>
    </row>
    <row r="2752" spans="1:33" ht="15" customHeight="1">
      <c r="A2752" s="162" t="s">
        <v>1090</v>
      </c>
      <c r="B2752" s="162" t="s">
        <v>1090</v>
      </c>
      <c r="C2752" s="162" t="s">
        <v>26</v>
      </c>
      <c r="D2752" s="162"/>
      <c r="E2752" s="162"/>
      <c r="F2752" s="162" t="s">
        <v>16</v>
      </c>
      <c r="G2752" s="162" t="str">
        <f>CHOOSE(MONTH(H2752), "Janvier", "Fevrier", "Mars", "Avril", "Mai", "Juin", "Juillet", "Aout", "Septembre", "Octobre", "Novembre", "Decembre")</f>
        <v>Janvier</v>
      </c>
      <c r="H2752" s="153">
        <v>42761</v>
      </c>
      <c r="I2752" s="84" t="s">
        <v>1051</v>
      </c>
      <c r="J2752" s="162" t="s">
        <v>1052</v>
      </c>
      <c r="K2752" s="162" t="s">
        <v>1062</v>
      </c>
      <c r="L2752" s="72"/>
      <c r="M2752" s="80" t="str">
        <f>IFERROR(VLOOKUP(K2752,REFERENCES!R:S,2,FALSE),"")</f>
        <v>Nombre</v>
      </c>
      <c r="N2752" s="75">
        <v>235</v>
      </c>
      <c r="O2752" s="75"/>
      <c r="P2752" s="75"/>
      <c r="Q2752" s="75"/>
      <c r="R2752" s="79"/>
      <c r="S2752" s="75">
        <v>235</v>
      </c>
      <c r="T2752" s="162" t="s">
        <v>1040</v>
      </c>
      <c r="U2752" s="162" t="s">
        <v>153</v>
      </c>
      <c r="V2752" s="162" t="s">
        <v>305</v>
      </c>
      <c r="W2752" s="164" t="s">
        <v>1337</v>
      </c>
      <c r="X2752" s="162" t="s">
        <v>2624</v>
      </c>
      <c r="Y2752" s="162"/>
      <c r="Z2752" s="162"/>
      <c r="AA2752" s="162"/>
      <c r="AB2752" s="162" t="str">
        <f>UPPER(LEFT(A2752,3)&amp;YEAR(H2752)&amp;MONTH(H2752)&amp;DAY((H2752))&amp;LEFT(U2752,2)&amp;LEFT(V2752,2)&amp;LEFT(W2752,2))</f>
        <v>WOR2017126NIPE1È</v>
      </c>
      <c r="AC2752" s="162">
        <f>COUNTIF($AB$4:$AB$297,AB2752)</f>
        <v>0</v>
      </c>
      <c r="AD2752" s="162" t="str">
        <f>VLOOKUP(U2752,NIVEAUXADMIN!A:B,2,FALSE)</f>
        <v>HT10</v>
      </c>
      <c r="AE2752" s="162" t="str">
        <f>VLOOKUP(V2752,NIVEAUXADMIN!E:F,2,FALSE)</f>
        <v>HT101012</v>
      </c>
      <c r="AF2752" s="162" t="str">
        <f>VLOOKUP(W2752,NIVEAUXADMIN!I:J,2,FALSE)</f>
        <v>HT101012-01</v>
      </c>
      <c r="AG2752" s="162">
        <f>IF(SUMPRODUCT(($A$4:$A2752=A2752)*($V$4:$V2752=V2752))&gt;1,0,1)</f>
        <v>0</v>
      </c>
    </row>
    <row r="2753" spans="1:33" ht="15" customHeight="1">
      <c r="A2753" s="162" t="s">
        <v>1090</v>
      </c>
      <c r="B2753" s="162" t="s">
        <v>1090</v>
      </c>
      <c r="C2753" s="162" t="s">
        <v>26</v>
      </c>
      <c r="D2753" s="162"/>
      <c r="E2753" s="162"/>
      <c r="F2753" s="162" t="s">
        <v>16</v>
      </c>
      <c r="G2753" s="162" t="str">
        <f>CHOOSE(MONTH(H2753), "Janvier", "Fevrier", "Mars", "Avril", "Mai", "Juin", "Juillet", "Aout", "Septembre", "Octobre", "Novembre", "Decembre")</f>
        <v>Janvier</v>
      </c>
      <c r="H2753" s="153">
        <v>42761</v>
      </c>
      <c r="I2753" s="84" t="s">
        <v>1051</v>
      </c>
      <c r="J2753" s="162" t="s">
        <v>1052</v>
      </c>
      <c r="K2753" s="162" t="s">
        <v>1057</v>
      </c>
      <c r="L2753" s="72"/>
      <c r="M2753" s="80" t="str">
        <f>IFERROR(VLOOKUP(K2753,REFERENCES!R:S,2,FALSE),"")</f>
        <v>Nombre</v>
      </c>
      <c r="N2753" s="75">
        <v>235</v>
      </c>
      <c r="O2753" s="75"/>
      <c r="P2753" s="75"/>
      <c r="Q2753" s="75"/>
      <c r="R2753" s="79"/>
      <c r="S2753" s="75">
        <v>235</v>
      </c>
      <c r="T2753" s="162" t="s">
        <v>1040</v>
      </c>
      <c r="U2753" s="162" t="s">
        <v>153</v>
      </c>
      <c r="V2753" s="162" t="s">
        <v>305</v>
      </c>
      <c r="W2753" s="164" t="s">
        <v>1337</v>
      </c>
      <c r="X2753" s="162" t="s">
        <v>2624</v>
      </c>
      <c r="Y2753" s="162"/>
      <c r="Z2753" s="162"/>
      <c r="AA2753" s="162"/>
      <c r="AB2753" s="162" t="str">
        <f>UPPER(LEFT(A2753,3)&amp;YEAR(H2753)&amp;MONTH(H2753)&amp;DAY((H2753))&amp;LEFT(U2753,2)&amp;LEFT(V2753,2)&amp;LEFT(W2753,2))</f>
        <v>WOR2017126NIPE1È</v>
      </c>
      <c r="AC2753" s="162">
        <f>COUNTIF($AB$4:$AB$297,AB2753)</f>
        <v>0</v>
      </c>
      <c r="AD2753" s="162" t="str">
        <f>VLOOKUP(U2753,NIVEAUXADMIN!A:B,2,FALSE)</f>
        <v>HT10</v>
      </c>
      <c r="AE2753" s="162" t="str">
        <f>VLOOKUP(V2753,NIVEAUXADMIN!E:F,2,FALSE)</f>
        <v>HT101012</v>
      </c>
      <c r="AF2753" s="162" t="str">
        <f>VLOOKUP(W2753,NIVEAUXADMIN!I:J,2,FALSE)</f>
        <v>HT101012-01</v>
      </c>
      <c r="AG2753" s="162">
        <f>IF(SUMPRODUCT(($A$4:$A2753=A2753)*($V$4:$V2753=V2753))&gt;1,0,1)</f>
        <v>0</v>
      </c>
    </row>
    <row r="2754" spans="1:33" ht="15" customHeight="1">
      <c r="A2754" s="162" t="s">
        <v>1090</v>
      </c>
      <c r="B2754" s="162" t="s">
        <v>1090</v>
      </c>
      <c r="C2754" s="162" t="s">
        <v>26</v>
      </c>
      <c r="D2754" s="162"/>
      <c r="E2754" s="162"/>
      <c r="F2754" s="162" t="s">
        <v>16</v>
      </c>
      <c r="G2754" s="162" t="str">
        <f>CHOOSE(MONTH(H2754), "Janvier", "Fevrier", "Mars", "Avril", "Mai", "Juin", "Juillet", "Aout", "Septembre", "Octobre", "Novembre", "Decembre")</f>
        <v>Janvier</v>
      </c>
      <c r="H2754" s="153">
        <v>42761</v>
      </c>
      <c r="I2754" s="84" t="s">
        <v>1050</v>
      </c>
      <c r="J2754" s="162" t="s">
        <v>1029</v>
      </c>
      <c r="K2754" s="162"/>
      <c r="L2754" s="72"/>
      <c r="M2754" s="80" t="str">
        <f>IFERROR(VLOOKUP(K2754,REFERENCES!R:S,2,FALSE),"")</f>
        <v/>
      </c>
      <c r="N2754" s="75">
        <v>91</v>
      </c>
      <c r="O2754" s="75"/>
      <c r="P2754" s="75"/>
      <c r="Q2754" s="75"/>
      <c r="R2754" s="79"/>
      <c r="S2754" s="75">
        <v>91</v>
      </c>
      <c r="T2754" s="162" t="s">
        <v>1040</v>
      </c>
      <c r="U2754" s="162" t="s">
        <v>174</v>
      </c>
      <c r="V2754" s="162" t="s">
        <v>494</v>
      </c>
      <c r="W2754" s="164" t="s">
        <v>1794</v>
      </c>
      <c r="X2754" s="162" t="s">
        <v>2625</v>
      </c>
      <c r="Y2754" s="162"/>
      <c r="Z2754" s="162"/>
      <c r="AA2754" s="162"/>
      <c r="AB2754" s="162" t="str">
        <f>UPPER(LEFT(A2754,3)&amp;YEAR(H2754)&amp;MONTH(H2754)&amp;DAY((H2754))&amp;LEFT(U2754,2)&amp;LEFT(V2754,2)&amp;LEFT(W2754,2))</f>
        <v>WOR2017126OUPO8È</v>
      </c>
      <c r="AC2754" s="162">
        <f>COUNTIF($AB$4:$AB$297,AB2754)</f>
        <v>0</v>
      </c>
      <c r="AD2754" s="162" t="str">
        <f>VLOOKUP(U2754,NIVEAUXADMIN!A:B,2,FALSE)</f>
        <v>HT01</v>
      </c>
      <c r="AE2754" s="162" t="str">
        <f>VLOOKUP(V2754,NIVEAUXADMIN!E:F,2,FALSE)</f>
        <v>HT01152</v>
      </c>
      <c r="AF2754" s="162" t="str">
        <f>VLOOKUP(W2754,NIVEAUXADMIN!I:J,2,FALSE)</f>
        <v>HT01152-03</v>
      </c>
      <c r="AG2754" s="162">
        <f>IF(SUMPRODUCT(($A$4:$A2754=A2754)*($V$4:$V2754=V2754))&gt;1,0,1)</f>
        <v>0</v>
      </c>
    </row>
    <row r="2755" spans="1:33" ht="15" customHeight="1">
      <c r="A2755" s="162" t="s">
        <v>1090</v>
      </c>
      <c r="B2755" s="162" t="s">
        <v>1090</v>
      </c>
      <c r="C2755" s="162" t="s">
        <v>26</v>
      </c>
      <c r="D2755" s="162"/>
      <c r="E2755" s="162" t="s">
        <v>1200</v>
      </c>
      <c r="F2755" s="162" t="s">
        <v>16</v>
      </c>
      <c r="G2755" s="162" t="str">
        <f>CHOOSE(MONTH(H2755), "Janvier", "Fevrier", "Mars", "Avril", "Mai", "Juin", "Juillet", "Aout", "Septembre", "Octobre", "Novembre", "Decembre")</f>
        <v>Janvier</v>
      </c>
      <c r="H2755" s="153">
        <v>42766</v>
      </c>
      <c r="I2755" s="84" t="s">
        <v>1049</v>
      </c>
      <c r="J2755" s="162" t="s">
        <v>1084</v>
      </c>
      <c r="K2755" s="162" t="s">
        <v>1085</v>
      </c>
      <c r="L2755" s="72"/>
      <c r="M2755" s="80" t="str">
        <f>IFERROR(VLOOKUP(K2755,REFERENCES!R:S,2,FALSE),"")</f>
        <v>Valeur en USD</v>
      </c>
      <c r="N2755" s="75">
        <v>25</v>
      </c>
      <c r="O2755" s="75"/>
      <c r="P2755" s="75"/>
      <c r="Q2755" s="75"/>
      <c r="R2755" s="79"/>
      <c r="S2755" s="75">
        <v>501</v>
      </c>
      <c r="T2755" s="162"/>
      <c r="U2755" s="162" t="s">
        <v>174</v>
      </c>
      <c r="V2755" s="162" t="s">
        <v>200</v>
      </c>
      <c r="W2755" s="164" t="s">
        <v>1370</v>
      </c>
      <c r="X2755" s="162"/>
      <c r="Y2755" s="162"/>
      <c r="Z2755" s="162"/>
      <c r="AA2755" s="162" t="s">
        <v>1234</v>
      </c>
      <c r="AB2755" s="162" t="str">
        <f>UPPER(LEFT(A2755,3)&amp;YEAR(H2755)&amp;MONTH(H2755)&amp;DAY((H2755))&amp;LEFT(U2755,2)&amp;LEFT(V2755,2)&amp;LEFT(W2755,2))</f>
        <v>WOR2017131OUAN1È</v>
      </c>
      <c r="AC2755" s="162">
        <f>COUNTIF($AB$4:$AB$297,AB2755)</f>
        <v>0</v>
      </c>
      <c r="AD2755" s="162" t="str">
        <f>VLOOKUP(U2755,NIVEAUXADMIN!A:B,2,FALSE)</f>
        <v>HT01</v>
      </c>
      <c r="AE2755" s="162" t="str">
        <f>VLOOKUP(V2755,NIVEAUXADMIN!E:F,2,FALSE)</f>
        <v>HT01151</v>
      </c>
      <c r="AF2755" s="162" t="str">
        <f>VLOOKUP(W2755,NIVEAUXADMIN!I:J,2,FALSE)</f>
        <v>HT01151-01</v>
      </c>
      <c r="AG2755" s="162">
        <f>IF(SUMPRODUCT(($A$4:$A2755=A2755)*($V$4:$V2755=V2755))&gt;1,0,1)</f>
        <v>0</v>
      </c>
    </row>
    <row r="2756" spans="1:33" ht="15" customHeight="1">
      <c r="A2756" s="162" t="s">
        <v>1090</v>
      </c>
      <c r="B2756" s="162" t="s">
        <v>1090</v>
      </c>
      <c r="C2756" s="162" t="s">
        <v>26</v>
      </c>
      <c r="D2756" s="162"/>
      <c r="E2756" s="162" t="s">
        <v>1200</v>
      </c>
      <c r="F2756" s="162" t="s">
        <v>16</v>
      </c>
      <c r="G2756" s="162" t="str">
        <f>CHOOSE(MONTH(H2756), "Janvier", "Fevrier", "Mars", "Avril", "Mai", "Juin", "Juillet", "Aout", "Septembre", "Octobre", "Novembre", "Decembre")</f>
        <v>Janvier</v>
      </c>
      <c r="H2756" s="153">
        <v>42766</v>
      </c>
      <c r="I2756" s="84" t="s">
        <v>1049</v>
      </c>
      <c r="J2756" s="162" t="s">
        <v>1084</v>
      </c>
      <c r="K2756" s="162" t="s">
        <v>1085</v>
      </c>
      <c r="L2756" s="72"/>
      <c r="M2756" s="80" t="str">
        <f>IFERROR(VLOOKUP(K2756,REFERENCES!R:S,2,FALSE),"")</f>
        <v>Valeur en USD</v>
      </c>
      <c r="N2756" s="75">
        <v>25</v>
      </c>
      <c r="O2756" s="75"/>
      <c r="P2756" s="75"/>
      <c r="Q2756" s="75"/>
      <c r="R2756" s="79"/>
      <c r="S2756" s="75">
        <v>116</v>
      </c>
      <c r="T2756" s="162"/>
      <c r="U2756" s="162" t="s">
        <v>174</v>
      </c>
      <c r="V2756" s="162" t="s">
        <v>200</v>
      </c>
      <c r="W2756" s="164" t="s">
        <v>1501</v>
      </c>
      <c r="X2756" s="162"/>
      <c r="Y2756" s="162"/>
      <c r="Z2756" s="162"/>
      <c r="AA2756" s="162" t="s">
        <v>1234</v>
      </c>
      <c r="AB2756" s="162" t="str">
        <f>UPPER(LEFT(A2756,3)&amp;YEAR(H2756)&amp;MONTH(H2756)&amp;DAY((H2756))&amp;LEFT(U2756,2)&amp;LEFT(V2756,2)&amp;LEFT(W2756,2))</f>
        <v>WOR2017131OUAN2È</v>
      </c>
      <c r="AC2756" s="162">
        <f>COUNTIF($AB$4:$AB$297,AB2756)</f>
        <v>0</v>
      </c>
      <c r="AD2756" s="162" t="str">
        <f>VLOOKUP(U2756,NIVEAUXADMIN!A:B,2,FALSE)</f>
        <v>HT01</v>
      </c>
      <c r="AE2756" s="162" t="str">
        <f>VLOOKUP(V2756,NIVEAUXADMIN!E:F,2,FALSE)</f>
        <v>HT01151</v>
      </c>
      <c r="AF2756" s="162" t="str">
        <f>VLOOKUP(W2756,NIVEAUXADMIN!I:J,2,FALSE)</f>
        <v>HT01151-02</v>
      </c>
      <c r="AG2756" s="162">
        <f>IF(SUMPRODUCT(($A$4:$A2756=A2756)*($V$4:$V2756=V2756))&gt;1,0,1)</f>
        <v>0</v>
      </c>
    </row>
    <row r="2757" spans="1:33" ht="15" customHeight="1">
      <c r="A2757" s="162" t="s">
        <v>1090</v>
      </c>
      <c r="B2757" s="162" t="s">
        <v>1090</v>
      </c>
      <c r="C2757" s="162" t="s">
        <v>26</v>
      </c>
      <c r="D2757" s="162"/>
      <c r="E2757" s="162" t="s">
        <v>1200</v>
      </c>
      <c r="F2757" s="162" t="s">
        <v>16</v>
      </c>
      <c r="G2757" s="162" t="str">
        <f>CHOOSE(MONTH(H2757), "Janvier", "Fevrier", "Mars", "Avril", "Mai", "Juin", "Juillet", "Aout", "Septembre", "Octobre", "Novembre", "Decembre")</f>
        <v>Janvier</v>
      </c>
      <c r="H2757" s="153">
        <v>42766</v>
      </c>
      <c r="I2757" s="84" t="s">
        <v>1049</v>
      </c>
      <c r="J2757" s="162" t="s">
        <v>1084</v>
      </c>
      <c r="K2757" s="162" t="s">
        <v>1085</v>
      </c>
      <c r="L2757" s="72"/>
      <c r="M2757" s="80" t="str">
        <f>IFERROR(VLOOKUP(K2757,REFERENCES!R:S,2,FALSE),"")</f>
        <v>Valeur en USD</v>
      </c>
      <c r="N2757" s="75">
        <v>25</v>
      </c>
      <c r="O2757" s="75"/>
      <c r="P2757" s="75"/>
      <c r="Q2757" s="75"/>
      <c r="R2757" s="79"/>
      <c r="S2757" s="75">
        <v>165</v>
      </c>
      <c r="T2757" s="162"/>
      <c r="U2757" s="162" t="s">
        <v>174</v>
      </c>
      <c r="V2757" s="162" t="s">
        <v>200</v>
      </c>
      <c r="W2757" s="164" t="s">
        <v>1566</v>
      </c>
      <c r="X2757" s="162"/>
      <c r="Y2757" s="162"/>
      <c r="Z2757" s="162"/>
      <c r="AA2757" s="162" t="s">
        <v>1234</v>
      </c>
      <c r="AB2757" s="162" t="str">
        <f>UPPER(LEFT(A2757,3)&amp;YEAR(H2757)&amp;MONTH(H2757)&amp;DAY((H2757))&amp;LEFT(U2757,2)&amp;LEFT(V2757,2)&amp;LEFT(W2757,2))</f>
        <v>WOR2017131OUAN3È</v>
      </c>
      <c r="AC2757" s="162">
        <f>COUNTIF($AB$4:$AB$297,AB2757)</f>
        <v>0</v>
      </c>
      <c r="AD2757" s="162" t="str">
        <f>VLOOKUP(U2757,NIVEAUXADMIN!A:B,2,FALSE)</f>
        <v>HT01</v>
      </c>
      <c r="AE2757" s="162" t="str">
        <f>VLOOKUP(V2757,NIVEAUXADMIN!E:F,2,FALSE)</f>
        <v>HT01151</v>
      </c>
      <c r="AF2757" s="162" t="str">
        <f>VLOOKUP(W2757,NIVEAUXADMIN!I:J,2,FALSE)</f>
        <v>HT01151-03</v>
      </c>
      <c r="AG2757" s="162">
        <f>IF(SUMPRODUCT(($A$4:$A2757=A2757)*($V$4:$V2757=V2757))&gt;1,0,1)</f>
        <v>0</v>
      </c>
    </row>
    <row r="2758" spans="1:33" ht="15" customHeight="1">
      <c r="A2758" s="162" t="s">
        <v>1090</v>
      </c>
      <c r="B2758" s="162" t="s">
        <v>1090</v>
      </c>
      <c r="C2758" s="162" t="s">
        <v>26</v>
      </c>
      <c r="D2758" s="162"/>
      <c r="E2758" s="162" t="s">
        <v>1200</v>
      </c>
      <c r="F2758" s="162" t="s">
        <v>16</v>
      </c>
      <c r="G2758" s="162" t="str">
        <f>CHOOSE(MONTH(H2758), "Janvier", "Fevrier", "Mars", "Avril", "Mai", "Juin", "Juillet", "Aout", "Septembre", "Octobre", "Novembre", "Decembre")</f>
        <v>Janvier</v>
      </c>
      <c r="H2758" s="153">
        <v>42766</v>
      </c>
      <c r="I2758" s="84" t="s">
        <v>1049</v>
      </c>
      <c r="J2758" s="162" t="s">
        <v>1084</v>
      </c>
      <c r="K2758" s="162" t="s">
        <v>1085</v>
      </c>
      <c r="L2758" s="72"/>
      <c r="M2758" s="80" t="str">
        <f>IFERROR(VLOOKUP(K2758,REFERENCES!R:S,2,FALSE),"")</f>
        <v>Valeur en USD</v>
      </c>
      <c r="N2758" s="75">
        <v>25</v>
      </c>
      <c r="O2758" s="75"/>
      <c r="P2758" s="75"/>
      <c r="Q2758" s="75"/>
      <c r="R2758" s="79"/>
      <c r="S2758" s="75">
        <v>109</v>
      </c>
      <c r="T2758" s="162"/>
      <c r="U2758" s="162" t="s">
        <v>174</v>
      </c>
      <c r="V2758" s="162" t="s">
        <v>200</v>
      </c>
      <c r="W2758" s="164" t="s">
        <v>1643</v>
      </c>
      <c r="X2758" s="162"/>
      <c r="Y2758" s="162"/>
      <c r="Z2758" s="162"/>
      <c r="AA2758" s="162" t="s">
        <v>1234</v>
      </c>
      <c r="AB2758" s="162" t="str">
        <f>UPPER(LEFT(A2758,3)&amp;YEAR(H2758)&amp;MONTH(H2758)&amp;DAY((H2758))&amp;LEFT(U2758,2)&amp;LEFT(V2758,2)&amp;LEFT(W2758,2))</f>
        <v>WOR2017131OUAN4È</v>
      </c>
      <c r="AC2758" s="162">
        <f>COUNTIF($AB$4:$AB$297,AB2758)</f>
        <v>0</v>
      </c>
      <c r="AD2758" s="162" t="str">
        <f>VLOOKUP(U2758,NIVEAUXADMIN!A:B,2,FALSE)</f>
        <v>HT01</v>
      </c>
      <c r="AE2758" s="162" t="str">
        <f>VLOOKUP(V2758,NIVEAUXADMIN!E:F,2,FALSE)</f>
        <v>HT01151</v>
      </c>
      <c r="AF2758" s="162" t="str">
        <f>VLOOKUP(W2758,NIVEAUXADMIN!I:J,2,FALSE)</f>
        <v>HT01151-04</v>
      </c>
      <c r="AG2758" s="162">
        <f>IF(SUMPRODUCT(($A$4:$A2758=A2758)*($V$4:$V2758=V2758))&gt;1,0,1)</f>
        <v>0</v>
      </c>
    </row>
    <row r="2759" spans="1:33" ht="15" customHeight="1">
      <c r="A2759" s="162" t="s">
        <v>1090</v>
      </c>
      <c r="B2759" s="162" t="s">
        <v>1090</v>
      </c>
      <c r="C2759" s="162" t="s">
        <v>26</v>
      </c>
      <c r="D2759" s="162"/>
      <c r="E2759" s="162" t="s">
        <v>1200</v>
      </c>
      <c r="F2759" s="162" t="s">
        <v>16</v>
      </c>
      <c r="G2759" s="162" t="str">
        <f>CHOOSE(MONTH(H2759), "Janvier", "Fevrier", "Mars", "Avril", "Mai", "Juin", "Juillet", "Aout", "Septembre", "Octobre", "Novembre", "Decembre")</f>
        <v>Janvier</v>
      </c>
      <c r="H2759" s="153">
        <v>42766</v>
      </c>
      <c r="I2759" s="84" t="s">
        <v>1049</v>
      </c>
      <c r="J2759" s="162" t="s">
        <v>1084</v>
      </c>
      <c r="K2759" s="162" t="s">
        <v>1085</v>
      </c>
      <c r="L2759" s="72"/>
      <c r="M2759" s="80" t="str">
        <f>IFERROR(VLOOKUP(K2759,REFERENCES!R:S,2,FALSE),"")</f>
        <v>Valeur en USD</v>
      </c>
      <c r="N2759" s="75">
        <v>25</v>
      </c>
      <c r="O2759" s="75"/>
      <c r="P2759" s="75"/>
      <c r="Q2759" s="75"/>
      <c r="R2759" s="79"/>
      <c r="S2759" s="75">
        <v>44</v>
      </c>
      <c r="T2759" s="162"/>
      <c r="U2759" s="162" t="s">
        <v>174</v>
      </c>
      <c r="V2759" s="162" t="s">
        <v>200</v>
      </c>
      <c r="W2759" s="164" t="s">
        <v>1256</v>
      </c>
      <c r="X2759" s="162"/>
      <c r="Y2759" s="162"/>
      <c r="Z2759" s="162"/>
      <c r="AA2759" s="162" t="s">
        <v>1234</v>
      </c>
      <c r="AB2759" s="162" t="str">
        <f>UPPER(LEFT(A2759,3)&amp;YEAR(H2759)&amp;MONTH(H2759)&amp;DAY((H2759))&amp;LEFT(U2759,2)&amp;LEFT(V2759,2)&amp;LEFT(W2759,2))</f>
        <v>WOR2017131OUAN10</v>
      </c>
      <c r="AC2759" s="162">
        <f>COUNTIF($AB$4:$AB$297,AB2759)</f>
        <v>0</v>
      </c>
      <c r="AD2759" s="162" t="str">
        <f>VLOOKUP(U2759,NIVEAUXADMIN!A:B,2,FALSE)</f>
        <v>HT01</v>
      </c>
      <c r="AE2759" s="162" t="str">
        <f>VLOOKUP(V2759,NIVEAUXADMIN!E:F,2,FALSE)</f>
        <v>HT01151</v>
      </c>
      <c r="AF2759" s="162" t="str">
        <f>VLOOKUP(W2759,NIVEAUXADMIN!I:J,2,FALSE)</f>
        <v>HT01151-05</v>
      </c>
      <c r="AG2759" s="162">
        <f>IF(SUMPRODUCT(($A$4:$A2759=A2759)*($V$4:$V2759=V2759))&gt;1,0,1)</f>
        <v>0</v>
      </c>
    </row>
    <row r="2760" spans="1:33" ht="15" customHeight="1">
      <c r="A2760" s="162" t="s">
        <v>1090</v>
      </c>
      <c r="B2760" s="162" t="s">
        <v>1090</v>
      </c>
      <c r="C2760" s="162" t="s">
        <v>26</v>
      </c>
      <c r="D2760" s="162"/>
      <c r="E2760" s="162" t="s">
        <v>1200</v>
      </c>
      <c r="F2760" s="162" t="s">
        <v>16</v>
      </c>
      <c r="G2760" s="162" t="str">
        <f>CHOOSE(MONTH(H2760), "Janvier", "Fevrier", "Mars", "Avril", "Mai", "Juin", "Juillet", "Aout", "Septembre", "Octobre", "Novembre", "Decembre")</f>
        <v>Janvier</v>
      </c>
      <c r="H2760" s="153">
        <v>42766</v>
      </c>
      <c r="I2760" s="84" t="s">
        <v>1049</v>
      </c>
      <c r="J2760" s="162" t="s">
        <v>1084</v>
      </c>
      <c r="K2760" s="162" t="s">
        <v>1085</v>
      </c>
      <c r="L2760" s="72"/>
      <c r="M2760" s="80" t="str">
        <f>IFERROR(VLOOKUP(K2760,REFERENCES!R:S,2,FALSE),"")</f>
        <v>Valeur en USD</v>
      </c>
      <c r="N2760" s="75">
        <v>25</v>
      </c>
      <c r="O2760" s="75"/>
      <c r="P2760" s="75"/>
      <c r="Q2760" s="75"/>
      <c r="R2760" s="79"/>
      <c r="S2760" s="75">
        <v>74</v>
      </c>
      <c r="T2760" s="162"/>
      <c r="U2760" s="162" t="s">
        <v>174</v>
      </c>
      <c r="V2760" s="162" t="s">
        <v>200</v>
      </c>
      <c r="W2760" s="164" t="s">
        <v>1263</v>
      </c>
      <c r="X2760" s="162"/>
      <c r="Y2760" s="162"/>
      <c r="Z2760" s="162"/>
      <c r="AA2760" s="162" t="s">
        <v>1234</v>
      </c>
      <c r="AB2760" s="162" t="str">
        <f>UPPER(LEFT(A2760,3)&amp;YEAR(H2760)&amp;MONTH(H2760)&amp;DAY((H2760))&amp;LEFT(U2760,2)&amp;LEFT(V2760,2)&amp;LEFT(W2760,2))</f>
        <v>WOR2017131OUAN11</v>
      </c>
      <c r="AC2760" s="162">
        <f>COUNTIF($AB$4:$AB$297,AB2760)</f>
        <v>0</v>
      </c>
      <c r="AD2760" s="162" t="str">
        <f>VLOOKUP(U2760,NIVEAUXADMIN!A:B,2,FALSE)</f>
        <v>HT01</v>
      </c>
      <c r="AE2760" s="162" t="str">
        <f>VLOOKUP(V2760,NIVEAUXADMIN!E:F,2,FALSE)</f>
        <v>HT01151</v>
      </c>
      <c r="AF2760" s="162" t="str">
        <f>VLOOKUP(W2760,NIVEAUXADMIN!I:J,2,FALSE)</f>
        <v>HT01151-06</v>
      </c>
      <c r="AG2760" s="162">
        <f>IF(SUMPRODUCT(($A$4:$A2760=A2760)*($V$4:$V2760=V2760))&gt;1,0,1)</f>
        <v>0</v>
      </c>
    </row>
    <row r="2761" spans="1:33" ht="15" customHeight="1">
      <c r="A2761" s="162" t="s">
        <v>1090</v>
      </c>
      <c r="B2761" s="162" t="s">
        <v>1090</v>
      </c>
      <c r="C2761" s="162" t="s">
        <v>26</v>
      </c>
      <c r="D2761" s="162"/>
      <c r="E2761" s="162" t="s">
        <v>1200</v>
      </c>
      <c r="F2761" s="162" t="s">
        <v>16</v>
      </c>
      <c r="G2761" s="162" t="str">
        <f>CHOOSE(MONTH(H2761), "Janvier", "Fevrier", "Mars", "Avril", "Mai", "Juin", "Juillet", "Aout", "Septembre", "Octobre", "Novembre", "Decembre")</f>
        <v>Janvier</v>
      </c>
      <c r="H2761" s="153">
        <v>42766</v>
      </c>
      <c r="I2761" s="84" t="s">
        <v>1049</v>
      </c>
      <c r="J2761" s="162" t="s">
        <v>1084</v>
      </c>
      <c r="K2761" s="162" t="s">
        <v>1085</v>
      </c>
      <c r="L2761" s="72"/>
      <c r="M2761" s="80" t="str">
        <f>IFERROR(VLOOKUP(K2761,REFERENCES!R:S,2,FALSE),"")</f>
        <v>Valeur en USD</v>
      </c>
      <c r="N2761" s="75">
        <v>25</v>
      </c>
      <c r="O2761" s="75"/>
      <c r="P2761" s="75"/>
      <c r="Q2761" s="75"/>
      <c r="R2761" s="79"/>
      <c r="S2761" s="75">
        <v>82</v>
      </c>
      <c r="T2761" s="162"/>
      <c r="U2761" s="162" t="s">
        <v>174</v>
      </c>
      <c r="V2761" s="162" t="s">
        <v>494</v>
      </c>
      <c r="W2761" s="164" t="s">
        <v>1730</v>
      </c>
      <c r="X2761" s="162"/>
      <c r="Y2761" s="162"/>
      <c r="Z2761" s="162"/>
      <c r="AA2761" s="162" t="s">
        <v>1234</v>
      </c>
      <c r="AB2761" s="162" t="str">
        <f>UPPER(LEFT(A2761,3)&amp;YEAR(H2761)&amp;MONTH(H2761)&amp;DAY((H2761))&amp;LEFT(U2761,2)&amp;LEFT(V2761,2)&amp;LEFT(W2761,2))</f>
        <v>WOR2017131OUPO6È</v>
      </c>
      <c r="AC2761" s="162">
        <f>COUNTIF($AB$4:$AB$297,AB2761)</f>
        <v>0</v>
      </c>
      <c r="AD2761" s="162" t="str">
        <f>VLOOKUP(U2761,NIVEAUXADMIN!A:B,2,FALSE)</f>
        <v>HT01</v>
      </c>
      <c r="AE2761" s="162" t="str">
        <f>VLOOKUP(V2761,NIVEAUXADMIN!E:F,2,FALSE)</f>
        <v>HT01152</v>
      </c>
      <c r="AF2761" s="162" t="str">
        <f>VLOOKUP(W2761,NIVEAUXADMIN!I:J,2,FALSE)</f>
        <v>HT01152-01</v>
      </c>
      <c r="AG2761" s="162">
        <f>IF(SUMPRODUCT(($A$4:$A2761=A2761)*($V$4:$V2761=V2761))&gt;1,0,1)</f>
        <v>0</v>
      </c>
    </row>
    <row r="2762" spans="1:33" ht="15" customHeight="1">
      <c r="A2762" s="162" t="s">
        <v>1090</v>
      </c>
      <c r="B2762" s="162" t="s">
        <v>1090</v>
      </c>
      <c r="C2762" s="162" t="s">
        <v>26</v>
      </c>
      <c r="D2762" s="162"/>
      <c r="E2762" s="162" t="s">
        <v>1200</v>
      </c>
      <c r="F2762" s="162" t="s">
        <v>16</v>
      </c>
      <c r="G2762" s="162" t="str">
        <f>CHOOSE(MONTH(H2762), "Janvier", "Fevrier", "Mars", "Avril", "Mai", "Juin", "Juillet", "Aout", "Septembre", "Octobre", "Novembre", "Decembre")</f>
        <v>Janvier</v>
      </c>
      <c r="H2762" s="153">
        <v>42766</v>
      </c>
      <c r="I2762" s="84" t="s">
        <v>1049</v>
      </c>
      <c r="J2762" s="162" t="s">
        <v>1084</v>
      </c>
      <c r="K2762" s="162" t="s">
        <v>1085</v>
      </c>
      <c r="L2762" s="72"/>
      <c r="M2762" s="80" t="str">
        <f>IFERROR(VLOOKUP(K2762,REFERENCES!R:S,2,FALSE),"")</f>
        <v>Valeur en USD</v>
      </c>
      <c r="N2762" s="75">
        <v>25</v>
      </c>
      <c r="O2762" s="75"/>
      <c r="P2762" s="75"/>
      <c r="Q2762" s="75"/>
      <c r="R2762" s="79"/>
      <c r="S2762" s="75">
        <v>112</v>
      </c>
      <c r="T2762" s="162"/>
      <c r="U2762" s="162" t="s">
        <v>174</v>
      </c>
      <c r="V2762" s="162" t="s">
        <v>494</v>
      </c>
      <c r="W2762" s="164" t="s">
        <v>1765</v>
      </c>
      <c r="X2762" s="162"/>
      <c r="Y2762" s="162"/>
      <c r="Z2762" s="162"/>
      <c r="AA2762" s="162" t="s">
        <v>1234</v>
      </c>
      <c r="AB2762" s="162" t="str">
        <f>UPPER(LEFT(A2762,3)&amp;YEAR(H2762)&amp;MONTH(H2762)&amp;DAY((H2762))&amp;LEFT(U2762,2)&amp;LEFT(V2762,2)&amp;LEFT(W2762,2))</f>
        <v>WOR2017131OUPO7È</v>
      </c>
      <c r="AC2762" s="162">
        <f>COUNTIF($AB$4:$AB$297,AB2762)</f>
        <v>0</v>
      </c>
      <c r="AD2762" s="162" t="str">
        <f>VLOOKUP(U2762,NIVEAUXADMIN!A:B,2,FALSE)</f>
        <v>HT01</v>
      </c>
      <c r="AE2762" s="162" t="str">
        <f>VLOOKUP(V2762,NIVEAUXADMIN!E:F,2,FALSE)</f>
        <v>HT01152</v>
      </c>
      <c r="AF2762" s="162" t="str">
        <f>VLOOKUP(W2762,NIVEAUXADMIN!I:J,2,FALSE)</f>
        <v>HT01152-02</v>
      </c>
      <c r="AG2762" s="162">
        <f>IF(SUMPRODUCT(($A$4:$A2762=A2762)*($V$4:$V2762=V2762))&gt;1,0,1)</f>
        <v>0</v>
      </c>
    </row>
    <row r="2763" spans="1:33" ht="15" customHeight="1">
      <c r="A2763" s="162" t="s">
        <v>1090</v>
      </c>
      <c r="B2763" s="162" t="s">
        <v>1090</v>
      </c>
      <c r="C2763" s="162" t="s">
        <v>26</v>
      </c>
      <c r="D2763" s="162"/>
      <c r="E2763" s="162" t="s">
        <v>1200</v>
      </c>
      <c r="F2763" s="162" t="s">
        <v>16</v>
      </c>
      <c r="G2763" s="162" t="str">
        <f>CHOOSE(MONTH(H2763), "Janvier", "Fevrier", "Mars", "Avril", "Mai", "Juin", "Juillet", "Aout", "Septembre", "Octobre", "Novembre", "Decembre")</f>
        <v>Janvier</v>
      </c>
      <c r="H2763" s="153">
        <v>42766</v>
      </c>
      <c r="I2763" s="84" t="s">
        <v>1049</v>
      </c>
      <c r="J2763" s="162" t="s">
        <v>1084</v>
      </c>
      <c r="K2763" s="162" t="s">
        <v>1085</v>
      </c>
      <c r="L2763" s="72"/>
      <c r="M2763" s="80" t="str">
        <f>IFERROR(VLOOKUP(K2763,REFERENCES!R:S,2,FALSE),"")</f>
        <v>Valeur en USD</v>
      </c>
      <c r="N2763" s="75">
        <v>25</v>
      </c>
      <c r="O2763" s="75"/>
      <c r="P2763" s="75"/>
      <c r="Q2763" s="75"/>
      <c r="R2763" s="79"/>
      <c r="S2763" s="75">
        <v>181</v>
      </c>
      <c r="T2763" s="162"/>
      <c r="U2763" s="162" t="s">
        <v>174</v>
      </c>
      <c r="V2763" s="162" t="s">
        <v>494</v>
      </c>
      <c r="W2763" s="164" t="s">
        <v>1794</v>
      </c>
      <c r="X2763" s="162"/>
      <c r="Y2763" s="162"/>
      <c r="Z2763" s="162"/>
      <c r="AA2763" s="162" t="s">
        <v>1234</v>
      </c>
      <c r="AB2763" s="162" t="str">
        <f>UPPER(LEFT(A2763,3)&amp;YEAR(H2763)&amp;MONTH(H2763)&amp;DAY((H2763))&amp;LEFT(U2763,2)&amp;LEFT(V2763,2)&amp;LEFT(W2763,2))</f>
        <v>WOR2017131OUPO8È</v>
      </c>
      <c r="AC2763" s="162">
        <f>COUNTIF($AB$4:$AB$297,AB2763)</f>
        <v>0</v>
      </c>
      <c r="AD2763" s="162" t="str">
        <f>VLOOKUP(U2763,NIVEAUXADMIN!A:B,2,FALSE)</f>
        <v>HT01</v>
      </c>
      <c r="AE2763" s="162" t="str">
        <f>VLOOKUP(V2763,NIVEAUXADMIN!E:F,2,FALSE)</f>
        <v>HT01152</v>
      </c>
      <c r="AF2763" s="162" t="str">
        <f>VLOOKUP(W2763,NIVEAUXADMIN!I:J,2,FALSE)</f>
        <v>HT01152-03</v>
      </c>
      <c r="AG2763" s="162">
        <f>IF(SUMPRODUCT(($A$4:$A2763=A2763)*($V$4:$V2763=V2763))&gt;1,0,1)</f>
        <v>0</v>
      </c>
    </row>
    <row r="2764" spans="1:33" ht="15" customHeight="1">
      <c r="A2764" s="162" t="s">
        <v>1090</v>
      </c>
      <c r="B2764" s="162" t="s">
        <v>1090</v>
      </c>
      <c r="C2764" s="162" t="s">
        <v>26</v>
      </c>
      <c r="D2764" s="162"/>
      <c r="E2764" s="162" t="s">
        <v>1200</v>
      </c>
      <c r="F2764" s="162" t="s">
        <v>16</v>
      </c>
      <c r="G2764" s="162" t="str">
        <f>CHOOSE(MONTH(H2764), "Janvier", "Fevrier", "Mars", "Avril", "Mai", "Juin", "Juillet", "Aout", "Septembre", "Octobre", "Novembre", "Decembre")</f>
        <v>Janvier</v>
      </c>
      <c r="H2764" s="153">
        <v>42766</v>
      </c>
      <c r="I2764" s="84" t="s">
        <v>1049</v>
      </c>
      <c r="J2764" s="162" t="s">
        <v>1084</v>
      </c>
      <c r="K2764" s="162" t="s">
        <v>1085</v>
      </c>
      <c r="L2764" s="72"/>
      <c r="M2764" s="80" t="str">
        <f>IFERROR(VLOOKUP(K2764,REFERENCES!R:S,2,FALSE),"")</f>
        <v>Valeur en USD</v>
      </c>
      <c r="N2764" s="75">
        <v>25</v>
      </c>
      <c r="O2764" s="75"/>
      <c r="P2764" s="75"/>
      <c r="Q2764" s="75"/>
      <c r="R2764" s="79"/>
      <c r="S2764" s="75">
        <v>198</v>
      </c>
      <c r="T2764" s="162"/>
      <c r="U2764" s="162" t="s">
        <v>174</v>
      </c>
      <c r="V2764" s="162" t="s">
        <v>494</v>
      </c>
      <c r="W2764" s="164" t="s">
        <v>1804</v>
      </c>
      <c r="X2764" s="162"/>
      <c r="Y2764" s="162"/>
      <c r="Z2764" s="162"/>
      <c r="AA2764" s="162" t="s">
        <v>1234</v>
      </c>
      <c r="AB2764" s="162" t="str">
        <f>UPPER(LEFT(A2764,3)&amp;YEAR(H2764)&amp;MONTH(H2764)&amp;DAY((H2764))&amp;LEFT(U2764,2)&amp;LEFT(V2764,2)&amp;LEFT(W2764,2))</f>
        <v>WOR2017131OUPO9È</v>
      </c>
      <c r="AC2764" s="162">
        <f>COUNTIF($AB$4:$AB$297,AB2764)</f>
        <v>0</v>
      </c>
      <c r="AD2764" s="162" t="str">
        <f>VLOOKUP(U2764,NIVEAUXADMIN!A:B,2,FALSE)</f>
        <v>HT01</v>
      </c>
      <c r="AE2764" s="162" t="str">
        <f>VLOOKUP(V2764,NIVEAUXADMIN!E:F,2,FALSE)</f>
        <v>HT01152</v>
      </c>
      <c r="AF2764" s="162" t="str">
        <f>VLOOKUP(W2764,NIVEAUXADMIN!I:J,2,FALSE)</f>
        <v>HT01152-04</v>
      </c>
      <c r="AG2764" s="162">
        <f>IF(SUMPRODUCT(($A$4:$A2764=A2764)*($V$4:$V2764=V2764))&gt;1,0,1)</f>
        <v>0</v>
      </c>
    </row>
    <row r="2765" spans="1:33" ht="15" customHeight="1">
      <c r="A2765" s="162" t="s">
        <v>1090</v>
      </c>
      <c r="B2765" s="162" t="s">
        <v>1090</v>
      </c>
      <c r="C2765" s="162" t="s">
        <v>26</v>
      </c>
      <c r="D2765" s="162"/>
      <c r="E2765" s="162" t="s">
        <v>1200</v>
      </c>
      <c r="F2765" s="162" t="s">
        <v>16</v>
      </c>
      <c r="G2765" s="162" t="str">
        <f>CHOOSE(MONTH(H2765), "Janvier", "Fevrier", "Mars", "Avril", "Mai", "Juin", "Juillet", "Aout", "Septembre", "Octobre", "Novembre", "Decembre")</f>
        <v>Janvier</v>
      </c>
      <c r="H2765" s="153">
        <v>42766</v>
      </c>
      <c r="I2765" s="84" t="s">
        <v>1049</v>
      </c>
      <c r="J2765" s="162" t="s">
        <v>1084</v>
      </c>
      <c r="K2765" s="162" t="s">
        <v>1085</v>
      </c>
      <c r="L2765" s="72"/>
      <c r="M2765" s="80" t="str">
        <f>IFERROR(VLOOKUP(K2765,REFERENCES!R:S,2,FALSE),"")</f>
        <v>Valeur en USD</v>
      </c>
      <c r="N2765" s="75">
        <v>25</v>
      </c>
      <c r="O2765" s="75"/>
      <c r="P2765" s="75"/>
      <c r="Q2765" s="75"/>
      <c r="R2765" s="79"/>
      <c r="S2765" s="75">
        <v>66</v>
      </c>
      <c r="T2765" s="162"/>
      <c r="U2765" s="162" t="s">
        <v>174</v>
      </c>
      <c r="V2765" s="162" t="s">
        <v>494</v>
      </c>
      <c r="W2765" s="164" t="s">
        <v>1696</v>
      </c>
      <c r="X2765" s="162"/>
      <c r="Y2765" s="162"/>
      <c r="Z2765" s="162"/>
      <c r="AA2765" s="162" t="s">
        <v>1234</v>
      </c>
      <c r="AB2765" s="162" t="str">
        <f>UPPER(LEFT(A2765,3)&amp;YEAR(H2765)&amp;MONTH(H2765)&amp;DAY((H2765))&amp;LEFT(U2765,2)&amp;LEFT(V2765,2)&amp;LEFT(W2765,2))</f>
        <v>WOR2017131OUPO5È</v>
      </c>
      <c r="AC2765" s="162">
        <f>COUNTIF($AB$4:$AB$297,AB2765)</f>
        <v>0</v>
      </c>
      <c r="AD2765" s="162" t="str">
        <f>VLOOKUP(U2765,NIVEAUXADMIN!A:B,2,FALSE)</f>
        <v>HT01</v>
      </c>
      <c r="AE2765" s="162" t="str">
        <f>VLOOKUP(V2765,NIVEAUXADMIN!E:F,2,FALSE)</f>
        <v>HT01152</v>
      </c>
      <c r="AF2765" s="162" t="str">
        <f>VLOOKUP(W2765,NIVEAUXADMIN!I:J,2,FALSE)</f>
        <v>HT01152-05</v>
      </c>
      <c r="AG2765" s="162">
        <f>IF(SUMPRODUCT(($A$4:$A2765=A2765)*($V$4:$V2765=V2765))&gt;1,0,1)</f>
        <v>0</v>
      </c>
    </row>
    <row r="2766" spans="1:33" ht="15" customHeight="1">
      <c r="A2766" s="162" t="s">
        <v>1090</v>
      </c>
      <c r="B2766" s="162" t="s">
        <v>1090</v>
      </c>
      <c r="C2766" s="162" t="s">
        <v>26</v>
      </c>
      <c r="D2766" s="162"/>
      <c r="E2766" s="162"/>
      <c r="F2766" s="162" t="s">
        <v>16</v>
      </c>
      <c r="G2766" s="162" t="str">
        <f>CHOOSE(MONTH(H2766), "Janvier", "Fevrier", "Mars", "Avril", "Mai", "Juin", "Juillet", "Aout", "Septembre", "Octobre", "Novembre", "Decembre")</f>
        <v>Janvier</v>
      </c>
      <c r="H2766" s="153">
        <v>42766</v>
      </c>
      <c r="I2766" s="84" t="s">
        <v>1049</v>
      </c>
      <c r="J2766" s="162" t="s">
        <v>1084</v>
      </c>
      <c r="K2766" s="162" t="s">
        <v>1086</v>
      </c>
      <c r="L2766" s="72"/>
      <c r="M2766" s="80" t="str">
        <f>IFERROR(VLOOKUP(K2766,REFERENCES!R:S,2,FALSE),"")</f>
        <v>Valeur en USD</v>
      </c>
      <c r="N2766" s="75">
        <v>50</v>
      </c>
      <c r="O2766" s="75"/>
      <c r="P2766" s="75"/>
      <c r="Q2766" s="75"/>
      <c r="R2766" s="79"/>
      <c r="S2766" s="75">
        <v>233</v>
      </c>
      <c r="T2766" s="162"/>
      <c r="U2766" s="162" t="s">
        <v>174</v>
      </c>
      <c r="V2766" s="162" t="s">
        <v>200</v>
      </c>
      <c r="W2766" s="164" t="s">
        <v>1370</v>
      </c>
      <c r="X2766" s="162"/>
      <c r="Y2766" s="162"/>
      <c r="Z2766" s="162"/>
      <c r="AA2766" s="162" t="s">
        <v>1091</v>
      </c>
      <c r="AB2766" s="162" t="str">
        <f>UPPER(LEFT(A2766,3)&amp;YEAR(H2766)&amp;MONTH(H2766)&amp;DAY((H2766))&amp;LEFT(U2766,2)&amp;LEFT(V2766,2)&amp;LEFT(W2766,2))</f>
        <v>WOR2017131OUAN1È</v>
      </c>
      <c r="AC2766" s="162">
        <f>COUNTIF($AB$4:$AB$297,AB2766)</f>
        <v>0</v>
      </c>
      <c r="AD2766" s="162" t="str">
        <f>VLOOKUP(U2766,NIVEAUXADMIN!A:B,2,FALSE)</f>
        <v>HT01</v>
      </c>
      <c r="AE2766" s="162" t="str">
        <f>VLOOKUP(V2766,NIVEAUXADMIN!E:F,2,FALSE)</f>
        <v>HT01151</v>
      </c>
      <c r="AF2766" s="162" t="str">
        <f>VLOOKUP(W2766,NIVEAUXADMIN!I:J,2,FALSE)</f>
        <v>HT01151-01</v>
      </c>
      <c r="AG2766" s="162">
        <f>IF(SUMPRODUCT(($A$4:$A2766=A2766)*($V$4:$V2766=V2766))&gt;1,0,1)</f>
        <v>0</v>
      </c>
    </row>
    <row r="2767" spans="1:33" ht="15" customHeight="1">
      <c r="A2767" s="162" t="s">
        <v>1090</v>
      </c>
      <c r="B2767" s="162" t="s">
        <v>1090</v>
      </c>
      <c r="C2767" s="162" t="s">
        <v>26</v>
      </c>
      <c r="D2767" s="162"/>
      <c r="E2767" s="162"/>
      <c r="F2767" s="162" t="s">
        <v>16</v>
      </c>
      <c r="G2767" s="162" t="str">
        <f>CHOOSE(MONTH(H2767), "Janvier", "Fevrier", "Mars", "Avril", "Mai", "Juin", "Juillet", "Aout", "Septembre", "Octobre", "Novembre", "Decembre")</f>
        <v>Janvier</v>
      </c>
      <c r="H2767" s="153">
        <v>42766</v>
      </c>
      <c r="I2767" s="84" t="s">
        <v>1049</v>
      </c>
      <c r="J2767" s="162" t="s">
        <v>1084</v>
      </c>
      <c r="K2767" s="162" t="s">
        <v>1086</v>
      </c>
      <c r="L2767" s="72"/>
      <c r="M2767" s="80" t="str">
        <f>IFERROR(VLOOKUP(K2767,REFERENCES!R:S,2,FALSE),"")</f>
        <v>Valeur en USD</v>
      </c>
      <c r="N2767" s="75">
        <v>50</v>
      </c>
      <c r="O2767" s="75"/>
      <c r="P2767" s="75"/>
      <c r="Q2767" s="75"/>
      <c r="R2767" s="79"/>
      <c r="S2767" s="75">
        <v>151</v>
      </c>
      <c r="T2767" s="162"/>
      <c r="U2767" s="162" t="s">
        <v>174</v>
      </c>
      <c r="V2767" s="162" t="s">
        <v>200</v>
      </c>
      <c r="W2767" s="164" t="s">
        <v>1501</v>
      </c>
      <c r="X2767" s="162"/>
      <c r="Y2767" s="162"/>
      <c r="Z2767" s="162"/>
      <c r="AA2767" s="162" t="s">
        <v>1091</v>
      </c>
      <c r="AB2767" s="162" t="str">
        <f>UPPER(LEFT(A2767,3)&amp;YEAR(H2767)&amp;MONTH(H2767)&amp;DAY((H2767))&amp;LEFT(U2767,2)&amp;LEFT(V2767,2)&amp;LEFT(W2767,2))</f>
        <v>WOR2017131OUAN2È</v>
      </c>
      <c r="AC2767" s="162">
        <f>COUNTIF($AB$4:$AB$297,AB2767)</f>
        <v>0</v>
      </c>
      <c r="AD2767" s="162" t="str">
        <f>VLOOKUP(U2767,NIVEAUXADMIN!A:B,2,FALSE)</f>
        <v>HT01</v>
      </c>
      <c r="AE2767" s="162" t="str">
        <f>VLOOKUP(V2767,NIVEAUXADMIN!E:F,2,FALSE)</f>
        <v>HT01151</v>
      </c>
      <c r="AF2767" s="162" t="str">
        <f>VLOOKUP(W2767,NIVEAUXADMIN!I:J,2,FALSE)</f>
        <v>HT01151-02</v>
      </c>
      <c r="AG2767" s="162">
        <f>IF(SUMPRODUCT(($A$4:$A2767=A2767)*($V$4:$V2767=V2767))&gt;1,0,1)</f>
        <v>0</v>
      </c>
    </row>
    <row r="2768" spans="1:33" ht="15" customHeight="1">
      <c r="A2768" s="162" t="s">
        <v>1090</v>
      </c>
      <c r="B2768" s="162" t="s">
        <v>1090</v>
      </c>
      <c r="C2768" s="162" t="s">
        <v>26</v>
      </c>
      <c r="D2768" s="162"/>
      <c r="E2768" s="162"/>
      <c r="F2768" s="162" t="s">
        <v>16</v>
      </c>
      <c r="G2768" s="162" t="str">
        <f>CHOOSE(MONTH(H2768), "Janvier", "Fevrier", "Mars", "Avril", "Mai", "Juin", "Juillet", "Aout", "Septembre", "Octobre", "Novembre", "Decembre")</f>
        <v>Janvier</v>
      </c>
      <c r="H2768" s="153">
        <v>42766</v>
      </c>
      <c r="I2768" s="84" t="s">
        <v>1049</v>
      </c>
      <c r="J2768" s="162" t="s">
        <v>1084</v>
      </c>
      <c r="K2768" s="162" t="s">
        <v>1086</v>
      </c>
      <c r="L2768" s="72"/>
      <c r="M2768" s="80" t="str">
        <f>IFERROR(VLOOKUP(K2768,REFERENCES!R:S,2,FALSE),"")</f>
        <v>Valeur en USD</v>
      </c>
      <c r="N2768" s="75">
        <v>50</v>
      </c>
      <c r="O2768" s="75"/>
      <c r="P2768" s="75"/>
      <c r="Q2768" s="75"/>
      <c r="R2768" s="79"/>
      <c r="S2768" s="75">
        <v>86</v>
      </c>
      <c r="T2768" s="162"/>
      <c r="U2768" s="162" t="s">
        <v>174</v>
      </c>
      <c r="V2768" s="162" t="s">
        <v>200</v>
      </c>
      <c r="W2768" s="164" t="s">
        <v>1566</v>
      </c>
      <c r="X2768" s="162"/>
      <c r="Y2768" s="162"/>
      <c r="Z2768" s="162"/>
      <c r="AA2768" s="162" t="s">
        <v>1091</v>
      </c>
      <c r="AB2768" s="162" t="str">
        <f>UPPER(LEFT(A2768,3)&amp;YEAR(H2768)&amp;MONTH(H2768)&amp;DAY((H2768))&amp;LEFT(U2768,2)&amp;LEFT(V2768,2)&amp;LEFT(W2768,2))</f>
        <v>WOR2017131OUAN3È</v>
      </c>
      <c r="AC2768" s="162">
        <f>COUNTIF($AB$4:$AB$297,AB2768)</f>
        <v>0</v>
      </c>
      <c r="AD2768" s="162" t="str">
        <f>VLOOKUP(U2768,NIVEAUXADMIN!A:B,2,FALSE)</f>
        <v>HT01</v>
      </c>
      <c r="AE2768" s="162" t="str">
        <f>VLOOKUP(V2768,NIVEAUXADMIN!E:F,2,FALSE)</f>
        <v>HT01151</v>
      </c>
      <c r="AF2768" s="162" t="str">
        <f>VLOOKUP(W2768,NIVEAUXADMIN!I:J,2,FALSE)</f>
        <v>HT01151-03</v>
      </c>
      <c r="AG2768" s="162">
        <f>IF(SUMPRODUCT(($A$4:$A2768=A2768)*($V$4:$V2768=V2768))&gt;1,0,1)</f>
        <v>0</v>
      </c>
    </row>
    <row r="2769" spans="1:33" ht="15" customHeight="1">
      <c r="A2769" s="162" t="s">
        <v>1090</v>
      </c>
      <c r="B2769" s="162" t="s">
        <v>1090</v>
      </c>
      <c r="C2769" s="162" t="s">
        <v>26</v>
      </c>
      <c r="D2769" s="162"/>
      <c r="E2769" s="162"/>
      <c r="F2769" s="162" t="s">
        <v>16</v>
      </c>
      <c r="G2769" s="162" t="str">
        <f>CHOOSE(MONTH(H2769), "Janvier", "Fevrier", "Mars", "Avril", "Mai", "Juin", "Juillet", "Aout", "Septembre", "Octobre", "Novembre", "Decembre")</f>
        <v>Janvier</v>
      </c>
      <c r="H2769" s="153">
        <v>42766</v>
      </c>
      <c r="I2769" s="84" t="s">
        <v>1049</v>
      </c>
      <c r="J2769" s="162" t="s">
        <v>1084</v>
      </c>
      <c r="K2769" s="162" t="s">
        <v>1086</v>
      </c>
      <c r="L2769" s="72"/>
      <c r="M2769" s="80" t="str">
        <f>IFERROR(VLOOKUP(K2769,REFERENCES!R:S,2,FALSE),"")</f>
        <v>Valeur en USD</v>
      </c>
      <c r="N2769" s="75">
        <v>50</v>
      </c>
      <c r="O2769" s="75"/>
      <c r="P2769" s="75"/>
      <c r="Q2769" s="75"/>
      <c r="R2769" s="79"/>
      <c r="S2769" s="75">
        <v>293</v>
      </c>
      <c r="T2769" s="162"/>
      <c r="U2769" s="162" t="s">
        <v>174</v>
      </c>
      <c r="V2769" s="162" t="s">
        <v>200</v>
      </c>
      <c r="W2769" s="164" t="s">
        <v>1643</v>
      </c>
      <c r="X2769" s="162"/>
      <c r="Y2769" s="162"/>
      <c r="Z2769" s="162"/>
      <c r="AA2769" s="162" t="s">
        <v>1091</v>
      </c>
      <c r="AB2769" s="162" t="str">
        <f>UPPER(LEFT(A2769,3)&amp;YEAR(H2769)&amp;MONTH(H2769)&amp;DAY((H2769))&amp;LEFT(U2769,2)&amp;LEFT(V2769,2)&amp;LEFT(W2769,2))</f>
        <v>WOR2017131OUAN4È</v>
      </c>
      <c r="AC2769" s="162">
        <f>COUNTIF($AB$4:$AB$297,AB2769)</f>
        <v>0</v>
      </c>
      <c r="AD2769" s="162" t="str">
        <f>VLOOKUP(U2769,NIVEAUXADMIN!A:B,2,FALSE)</f>
        <v>HT01</v>
      </c>
      <c r="AE2769" s="162" t="str">
        <f>VLOOKUP(V2769,NIVEAUXADMIN!E:F,2,FALSE)</f>
        <v>HT01151</v>
      </c>
      <c r="AF2769" s="162" t="str">
        <f>VLOOKUP(W2769,NIVEAUXADMIN!I:J,2,FALSE)</f>
        <v>HT01151-04</v>
      </c>
      <c r="AG2769" s="162">
        <f>IF(SUMPRODUCT(($A$4:$A2769=A2769)*($V$4:$V2769=V2769))&gt;1,0,1)</f>
        <v>0</v>
      </c>
    </row>
    <row r="2770" spans="1:33" ht="15" customHeight="1">
      <c r="A2770" s="162" t="s">
        <v>1090</v>
      </c>
      <c r="B2770" s="162" t="s">
        <v>1090</v>
      </c>
      <c r="C2770" s="162" t="s">
        <v>26</v>
      </c>
      <c r="D2770" s="162"/>
      <c r="E2770" s="162"/>
      <c r="F2770" s="162" t="s">
        <v>16</v>
      </c>
      <c r="G2770" s="162" t="str">
        <f>CHOOSE(MONTH(H2770), "Janvier", "Fevrier", "Mars", "Avril", "Mai", "Juin", "Juillet", "Aout", "Septembre", "Octobre", "Novembre", "Decembre")</f>
        <v>Janvier</v>
      </c>
      <c r="H2770" s="153">
        <v>42766</v>
      </c>
      <c r="I2770" s="84" t="s">
        <v>1049</v>
      </c>
      <c r="J2770" s="162" t="s">
        <v>1084</v>
      </c>
      <c r="K2770" s="162" t="s">
        <v>1086</v>
      </c>
      <c r="L2770" s="72"/>
      <c r="M2770" s="80" t="str">
        <f>IFERROR(VLOOKUP(K2770,REFERENCES!R:S,2,FALSE),"")</f>
        <v>Valeur en USD</v>
      </c>
      <c r="N2770" s="75">
        <v>50</v>
      </c>
      <c r="O2770" s="75"/>
      <c r="P2770" s="75"/>
      <c r="Q2770" s="75"/>
      <c r="R2770" s="79"/>
      <c r="S2770" s="75">
        <v>110</v>
      </c>
      <c r="T2770" s="162"/>
      <c r="U2770" s="162" t="s">
        <v>174</v>
      </c>
      <c r="V2770" s="162" t="s">
        <v>200</v>
      </c>
      <c r="W2770" s="164" t="s">
        <v>1256</v>
      </c>
      <c r="X2770" s="162"/>
      <c r="Y2770" s="162"/>
      <c r="Z2770" s="162"/>
      <c r="AA2770" s="162" t="s">
        <v>1091</v>
      </c>
      <c r="AB2770" s="162" t="str">
        <f>UPPER(LEFT(A2770,3)&amp;YEAR(H2770)&amp;MONTH(H2770)&amp;DAY((H2770))&amp;LEFT(U2770,2)&amp;LEFT(V2770,2)&amp;LEFT(W2770,2))</f>
        <v>WOR2017131OUAN10</v>
      </c>
      <c r="AC2770" s="162">
        <f>COUNTIF($AB$4:$AB$297,AB2770)</f>
        <v>0</v>
      </c>
      <c r="AD2770" s="162" t="str">
        <f>VLOOKUP(U2770,NIVEAUXADMIN!A:B,2,FALSE)</f>
        <v>HT01</v>
      </c>
      <c r="AE2770" s="162" t="str">
        <f>VLOOKUP(V2770,NIVEAUXADMIN!E:F,2,FALSE)</f>
        <v>HT01151</v>
      </c>
      <c r="AF2770" s="162" t="str">
        <f>VLOOKUP(W2770,NIVEAUXADMIN!I:J,2,FALSE)</f>
        <v>HT01151-05</v>
      </c>
      <c r="AG2770" s="162">
        <f>IF(SUMPRODUCT(($A$4:$A2770=A2770)*($V$4:$V2770=V2770))&gt;1,0,1)</f>
        <v>0</v>
      </c>
    </row>
    <row r="2771" spans="1:33" ht="15" customHeight="1">
      <c r="A2771" s="162" t="s">
        <v>1090</v>
      </c>
      <c r="B2771" s="162" t="s">
        <v>1090</v>
      </c>
      <c r="C2771" s="162" t="s">
        <v>26</v>
      </c>
      <c r="D2771" s="162"/>
      <c r="E2771" s="162"/>
      <c r="F2771" s="162" t="s">
        <v>16</v>
      </c>
      <c r="G2771" s="162" t="str">
        <f>CHOOSE(MONTH(H2771), "Janvier", "Fevrier", "Mars", "Avril", "Mai", "Juin", "Juillet", "Aout", "Septembre", "Octobre", "Novembre", "Decembre")</f>
        <v>Janvier</v>
      </c>
      <c r="H2771" s="153">
        <v>42766</v>
      </c>
      <c r="I2771" s="84" t="s">
        <v>1049</v>
      </c>
      <c r="J2771" s="162" t="s">
        <v>1084</v>
      </c>
      <c r="K2771" s="162" t="s">
        <v>1086</v>
      </c>
      <c r="L2771" s="72"/>
      <c r="M2771" s="80" t="str">
        <f>IFERROR(VLOOKUP(K2771,REFERENCES!R:S,2,FALSE),"")</f>
        <v>Valeur en USD</v>
      </c>
      <c r="N2771" s="75">
        <v>50</v>
      </c>
      <c r="O2771" s="75"/>
      <c r="P2771" s="75"/>
      <c r="Q2771" s="75"/>
      <c r="R2771" s="79"/>
      <c r="S2771" s="75">
        <v>73</v>
      </c>
      <c r="T2771" s="162"/>
      <c r="U2771" s="162" t="s">
        <v>174</v>
      </c>
      <c r="V2771" s="162" t="s">
        <v>200</v>
      </c>
      <c r="W2771" s="164" t="s">
        <v>1263</v>
      </c>
      <c r="X2771" s="162"/>
      <c r="Y2771" s="162"/>
      <c r="Z2771" s="162"/>
      <c r="AA2771" s="162" t="s">
        <v>1091</v>
      </c>
      <c r="AB2771" s="162" t="str">
        <f>UPPER(LEFT(A2771,3)&amp;YEAR(H2771)&amp;MONTH(H2771)&amp;DAY((H2771))&amp;LEFT(U2771,2)&amp;LEFT(V2771,2)&amp;LEFT(W2771,2))</f>
        <v>WOR2017131OUAN11</v>
      </c>
      <c r="AC2771" s="162">
        <f>COUNTIF($AB$4:$AB$297,AB2771)</f>
        <v>0</v>
      </c>
      <c r="AD2771" s="162" t="str">
        <f>VLOOKUP(U2771,NIVEAUXADMIN!A:B,2,FALSE)</f>
        <v>HT01</v>
      </c>
      <c r="AE2771" s="162" t="str">
        <f>VLOOKUP(V2771,NIVEAUXADMIN!E:F,2,FALSE)</f>
        <v>HT01151</v>
      </c>
      <c r="AF2771" s="162" t="str">
        <f>VLOOKUP(W2771,NIVEAUXADMIN!I:J,2,FALSE)</f>
        <v>HT01151-06</v>
      </c>
      <c r="AG2771" s="162">
        <f>IF(SUMPRODUCT(($A$4:$A2771=A2771)*($V$4:$V2771=V2771))&gt;1,0,1)</f>
        <v>0</v>
      </c>
    </row>
    <row r="2772" spans="1:33" ht="15" customHeight="1">
      <c r="A2772" s="162" t="s">
        <v>1090</v>
      </c>
      <c r="B2772" s="162" t="s">
        <v>1090</v>
      </c>
      <c r="C2772" s="162" t="s">
        <v>26</v>
      </c>
      <c r="D2772" s="162"/>
      <c r="E2772" s="162"/>
      <c r="F2772" s="162" t="s">
        <v>16</v>
      </c>
      <c r="G2772" s="162" t="str">
        <f>CHOOSE(MONTH(H2772), "Janvier", "Fevrier", "Mars", "Avril", "Mai", "Juin", "Juillet", "Aout", "Septembre", "Octobre", "Novembre", "Decembre")</f>
        <v>Janvier</v>
      </c>
      <c r="H2772" s="153">
        <v>42766</v>
      </c>
      <c r="I2772" s="84" t="s">
        <v>1049</v>
      </c>
      <c r="J2772" s="162" t="s">
        <v>1084</v>
      </c>
      <c r="K2772" s="162" t="s">
        <v>1086</v>
      </c>
      <c r="L2772" s="72"/>
      <c r="M2772" s="80" t="str">
        <f>IFERROR(VLOOKUP(K2772,REFERENCES!R:S,2,FALSE),"")</f>
        <v>Valeur en USD</v>
      </c>
      <c r="N2772" s="75">
        <v>50</v>
      </c>
      <c r="O2772" s="75"/>
      <c r="P2772" s="75"/>
      <c r="Q2772" s="75"/>
      <c r="R2772" s="79"/>
      <c r="S2772" s="75">
        <v>134</v>
      </c>
      <c r="T2772" s="162"/>
      <c r="U2772" s="162" t="s">
        <v>174</v>
      </c>
      <c r="V2772" s="162" t="s">
        <v>494</v>
      </c>
      <c r="W2772" s="164" t="s">
        <v>1730</v>
      </c>
      <c r="X2772" s="162"/>
      <c r="Y2772" s="162"/>
      <c r="Z2772" s="162"/>
      <c r="AA2772" s="162" t="s">
        <v>1091</v>
      </c>
      <c r="AB2772" s="162" t="str">
        <f>UPPER(LEFT(A2772,3)&amp;YEAR(H2772)&amp;MONTH(H2772)&amp;DAY((H2772))&amp;LEFT(U2772,2)&amp;LEFT(V2772,2)&amp;LEFT(W2772,2))</f>
        <v>WOR2017131OUPO6È</v>
      </c>
      <c r="AC2772" s="162">
        <f>COUNTIF($AB$4:$AB$297,AB2772)</f>
        <v>0</v>
      </c>
      <c r="AD2772" s="162" t="str">
        <f>VLOOKUP(U2772,NIVEAUXADMIN!A:B,2,FALSE)</f>
        <v>HT01</v>
      </c>
      <c r="AE2772" s="162" t="str">
        <f>VLOOKUP(V2772,NIVEAUXADMIN!E:F,2,FALSE)</f>
        <v>HT01152</v>
      </c>
      <c r="AF2772" s="162" t="str">
        <f>VLOOKUP(W2772,NIVEAUXADMIN!I:J,2,FALSE)</f>
        <v>HT01152-01</v>
      </c>
      <c r="AG2772" s="162">
        <f>IF(SUMPRODUCT(($A$4:$A2772=A2772)*($V$4:$V2772=V2772))&gt;1,0,1)</f>
        <v>0</v>
      </c>
    </row>
    <row r="2773" spans="1:33" ht="15" customHeight="1">
      <c r="A2773" s="162" t="s">
        <v>1090</v>
      </c>
      <c r="B2773" s="162" t="s">
        <v>1090</v>
      </c>
      <c r="C2773" s="162" t="s">
        <v>26</v>
      </c>
      <c r="D2773" s="162"/>
      <c r="E2773" s="162"/>
      <c r="F2773" s="162" t="s">
        <v>16</v>
      </c>
      <c r="G2773" s="162" t="str">
        <f>CHOOSE(MONTH(H2773), "Janvier", "Fevrier", "Mars", "Avril", "Mai", "Juin", "Juillet", "Aout", "Septembre", "Octobre", "Novembre", "Decembre")</f>
        <v>Janvier</v>
      </c>
      <c r="H2773" s="153">
        <v>42766</v>
      </c>
      <c r="I2773" s="84" t="s">
        <v>1049</v>
      </c>
      <c r="J2773" s="162" t="s">
        <v>1084</v>
      </c>
      <c r="K2773" s="162" t="s">
        <v>1086</v>
      </c>
      <c r="L2773" s="72"/>
      <c r="M2773" s="80" t="str">
        <f>IFERROR(VLOOKUP(K2773,REFERENCES!R:S,2,FALSE),"")</f>
        <v>Valeur en USD</v>
      </c>
      <c r="N2773" s="75">
        <v>50</v>
      </c>
      <c r="O2773" s="75"/>
      <c r="P2773" s="75"/>
      <c r="Q2773" s="75"/>
      <c r="R2773" s="79"/>
      <c r="S2773" s="75">
        <v>510</v>
      </c>
      <c r="T2773" s="162"/>
      <c r="U2773" s="162" t="s">
        <v>174</v>
      </c>
      <c r="V2773" s="162" t="s">
        <v>494</v>
      </c>
      <c r="W2773" s="164" t="s">
        <v>1765</v>
      </c>
      <c r="X2773" s="162"/>
      <c r="Y2773" s="162"/>
      <c r="Z2773" s="162"/>
      <c r="AA2773" s="162" t="s">
        <v>1091</v>
      </c>
      <c r="AB2773" s="162" t="str">
        <f>UPPER(LEFT(A2773,3)&amp;YEAR(H2773)&amp;MONTH(H2773)&amp;DAY((H2773))&amp;LEFT(U2773,2)&amp;LEFT(V2773,2)&amp;LEFT(W2773,2))</f>
        <v>WOR2017131OUPO7È</v>
      </c>
      <c r="AC2773" s="162">
        <f>COUNTIF($AB$4:$AB$297,AB2773)</f>
        <v>0</v>
      </c>
      <c r="AD2773" s="162" t="str">
        <f>VLOOKUP(U2773,NIVEAUXADMIN!A:B,2,FALSE)</f>
        <v>HT01</v>
      </c>
      <c r="AE2773" s="162" t="str">
        <f>VLOOKUP(V2773,NIVEAUXADMIN!E:F,2,FALSE)</f>
        <v>HT01152</v>
      </c>
      <c r="AF2773" s="162" t="str">
        <f>VLOOKUP(W2773,NIVEAUXADMIN!I:J,2,FALSE)</f>
        <v>HT01152-02</v>
      </c>
      <c r="AG2773" s="162">
        <f>IF(SUMPRODUCT(($A$4:$A2773=A2773)*($V$4:$V2773=V2773))&gt;1,0,1)</f>
        <v>0</v>
      </c>
    </row>
    <row r="2774" spans="1:33" ht="15" customHeight="1">
      <c r="A2774" s="162" t="s">
        <v>1090</v>
      </c>
      <c r="B2774" s="162" t="s">
        <v>1090</v>
      </c>
      <c r="C2774" s="162" t="s">
        <v>26</v>
      </c>
      <c r="D2774" s="162"/>
      <c r="E2774" s="162"/>
      <c r="F2774" s="162" t="s">
        <v>16</v>
      </c>
      <c r="G2774" s="162" t="str">
        <f>CHOOSE(MONTH(H2774), "Janvier", "Fevrier", "Mars", "Avril", "Mai", "Juin", "Juillet", "Aout", "Septembre", "Octobre", "Novembre", "Decembre")</f>
        <v>Janvier</v>
      </c>
      <c r="H2774" s="153">
        <v>42766</v>
      </c>
      <c r="I2774" s="84" t="s">
        <v>1049</v>
      </c>
      <c r="J2774" s="162" t="s">
        <v>1084</v>
      </c>
      <c r="K2774" s="162" t="s">
        <v>1086</v>
      </c>
      <c r="L2774" s="72"/>
      <c r="M2774" s="80" t="str">
        <f>IFERROR(VLOOKUP(K2774,REFERENCES!R:S,2,FALSE),"")</f>
        <v>Valeur en USD</v>
      </c>
      <c r="N2774" s="75">
        <v>50</v>
      </c>
      <c r="O2774" s="75"/>
      <c r="P2774" s="75"/>
      <c r="Q2774" s="75"/>
      <c r="R2774" s="79"/>
      <c r="S2774" s="75">
        <v>242</v>
      </c>
      <c r="T2774" s="162"/>
      <c r="U2774" s="162" t="s">
        <v>174</v>
      </c>
      <c r="V2774" s="162" t="s">
        <v>494</v>
      </c>
      <c r="W2774" s="164" t="s">
        <v>1794</v>
      </c>
      <c r="X2774" s="162"/>
      <c r="Y2774" s="162"/>
      <c r="Z2774" s="162"/>
      <c r="AA2774" s="162" t="s">
        <v>1091</v>
      </c>
      <c r="AB2774" s="162" t="str">
        <f>UPPER(LEFT(A2774,3)&amp;YEAR(H2774)&amp;MONTH(H2774)&amp;DAY((H2774))&amp;LEFT(U2774,2)&amp;LEFT(V2774,2)&amp;LEFT(W2774,2))</f>
        <v>WOR2017131OUPO8È</v>
      </c>
      <c r="AC2774" s="162">
        <f>COUNTIF($AB$4:$AB$297,AB2774)</f>
        <v>0</v>
      </c>
      <c r="AD2774" s="162" t="str">
        <f>VLOOKUP(U2774,NIVEAUXADMIN!A:B,2,FALSE)</f>
        <v>HT01</v>
      </c>
      <c r="AE2774" s="162" t="str">
        <f>VLOOKUP(V2774,NIVEAUXADMIN!E:F,2,FALSE)</f>
        <v>HT01152</v>
      </c>
      <c r="AF2774" s="162" t="str">
        <f>VLOOKUP(W2774,NIVEAUXADMIN!I:J,2,FALSE)</f>
        <v>HT01152-03</v>
      </c>
      <c r="AG2774" s="162">
        <f>IF(SUMPRODUCT(($A$4:$A2774=A2774)*($V$4:$V2774=V2774))&gt;1,0,1)</f>
        <v>0</v>
      </c>
    </row>
    <row r="2775" spans="1:33" ht="15" customHeight="1">
      <c r="A2775" s="162" t="s">
        <v>1090</v>
      </c>
      <c r="B2775" s="162" t="s">
        <v>1090</v>
      </c>
      <c r="C2775" s="162" t="s">
        <v>26</v>
      </c>
      <c r="D2775" s="162"/>
      <c r="E2775" s="162"/>
      <c r="F2775" s="162" t="s">
        <v>16</v>
      </c>
      <c r="G2775" s="162" t="str">
        <f>CHOOSE(MONTH(H2775), "Janvier", "Fevrier", "Mars", "Avril", "Mai", "Juin", "Juillet", "Aout", "Septembre", "Octobre", "Novembre", "Decembre")</f>
        <v>Janvier</v>
      </c>
      <c r="H2775" s="153">
        <v>42766</v>
      </c>
      <c r="I2775" s="84" t="s">
        <v>1049</v>
      </c>
      <c r="J2775" s="162" t="s">
        <v>1084</v>
      </c>
      <c r="K2775" s="162" t="s">
        <v>1086</v>
      </c>
      <c r="L2775" s="72"/>
      <c r="M2775" s="80" t="str">
        <f>IFERROR(VLOOKUP(K2775,REFERENCES!R:S,2,FALSE),"")</f>
        <v>Valeur en USD</v>
      </c>
      <c r="N2775" s="75">
        <v>50</v>
      </c>
      <c r="O2775" s="75"/>
      <c r="P2775" s="75"/>
      <c r="Q2775" s="75"/>
      <c r="R2775" s="79"/>
      <c r="S2775" s="75">
        <v>385</v>
      </c>
      <c r="T2775" s="162"/>
      <c r="U2775" s="162" t="s">
        <v>174</v>
      </c>
      <c r="V2775" s="162" t="s">
        <v>494</v>
      </c>
      <c r="W2775" s="164" t="s">
        <v>1804</v>
      </c>
      <c r="X2775" s="162"/>
      <c r="Y2775" s="162"/>
      <c r="Z2775" s="162"/>
      <c r="AA2775" s="162" t="s">
        <v>1091</v>
      </c>
      <c r="AB2775" s="162" t="str">
        <f>UPPER(LEFT(A2775,3)&amp;YEAR(H2775)&amp;MONTH(H2775)&amp;DAY((H2775))&amp;LEFT(U2775,2)&amp;LEFT(V2775,2)&amp;LEFT(W2775,2))</f>
        <v>WOR2017131OUPO9È</v>
      </c>
      <c r="AC2775" s="162">
        <f>COUNTIF($AB$4:$AB$297,AB2775)</f>
        <v>0</v>
      </c>
      <c r="AD2775" s="162" t="str">
        <f>VLOOKUP(U2775,NIVEAUXADMIN!A:B,2,FALSE)</f>
        <v>HT01</v>
      </c>
      <c r="AE2775" s="162" t="str">
        <f>VLOOKUP(V2775,NIVEAUXADMIN!E:F,2,FALSE)</f>
        <v>HT01152</v>
      </c>
      <c r="AF2775" s="162" t="str">
        <f>VLOOKUP(W2775,NIVEAUXADMIN!I:J,2,FALSE)</f>
        <v>HT01152-04</v>
      </c>
      <c r="AG2775" s="162">
        <f>IF(SUMPRODUCT(($A$4:$A2775=A2775)*($V$4:$V2775=V2775))&gt;1,0,1)</f>
        <v>0</v>
      </c>
    </row>
    <row r="2776" spans="1:33" ht="15" customHeight="1">
      <c r="A2776" s="162" t="s">
        <v>1090</v>
      </c>
      <c r="B2776" s="162" t="s">
        <v>1090</v>
      </c>
      <c r="C2776" s="162" t="s">
        <v>26</v>
      </c>
      <c r="D2776" s="162"/>
      <c r="E2776" s="162"/>
      <c r="F2776" s="162" t="s">
        <v>16</v>
      </c>
      <c r="G2776" s="162" t="str">
        <f>CHOOSE(MONTH(H2776), "Janvier", "Fevrier", "Mars", "Avril", "Mai", "Juin", "Juillet", "Aout", "Septembre", "Octobre", "Novembre", "Decembre")</f>
        <v>Janvier</v>
      </c>
      <c r="H2776" s="153">
        <v>42766</v>
      </c>
      <c r="I2776" s="84" t="s">
        <v>1049</v>
      </c>
      <c r="J2776" s="162" t="s">
        <v>1084</v>
      </c>
      <c r="K2776" s="162" t="s">
        <v>1086</v>
      </c>
      <c r="L2776" s="72"/>
      <c r="M2776" s="80" t="str">
        <f>IFERROR(VLOOKUP(K2776,REFERENCES!R:S,2,FALSE),"")</f>
        <v>Valeur en USD</v>
      </c>
      <c r="N2776" s="75">
        <v>50</v>
      </c>
      <c r="O2776" s="75"/>
      <c r="P2776" s="75"/>
      <c r="Q2776" s="75"/>
      <c r="R2776" s="79"/>
      <c r="S2776" s="75">
        <v>83</v>
      </c>
      <c r="T2776" s="162"/>
      <c r="U2776" s="162" t="s">
        <v>174</v>
      </c>
      <c r="V2776" s="162" t="s">
        <v>494</v>
      </c>
      <c r="W2776" s="164" t="s">
        <v>1696</v>
      </c>
      <c r="X2776" s="162"/>
      <c r="Y2776" s="162"/>
      <c r="Z2776" s="162"/>
      <c r="AA2776" s="162" t="s">
        <v>1091</v>
      </c>
      <c r="AB2776" s="162" t="str">
        <f>UPPER(LEFT(A2776,3)&amp;YEAR(H2776)&amp;MONTH(H2776)&amp;DAY((H2776))&amp;LEFT(U2776,2)&amp;LEFT(V2776,2)&amp;LEFT(W2776,2))</f>
        <v>WOR2017131OUPO5È</v>
      </c>
      <c r="AC2776" s="162">
        <f>COUNTIF($AB$4:$AB$297,AB2776)</f>
        <v>0</v>
      </c>
      <c r="AD2776" s="162" t="str">
        <f>VLOOKUP(U2776,NIVEAUXADMIN!A:B,2,FALSE)</f>
        <v>HT01</v>
      </c>
      <c r="AE2776" s="162" t="str">
        <f>VLOOKUP(V2776,NIVEAUXADMIN!E:F,2,FALSE)</f>
        <v>HT01152</v>
      </c>
      <c r="AF2776" s="162" t="str">
        <f>VLOOKUP(W2776,NIVEAUXADMIN!I:J,2,FALSE)</f>
        <v>HT01152-05</v>
      </c>
      <c r="AG2776" s="162">
        <f>IF(SUMPRODUCT(($A$4:$A2776=A2776)*($V$4:$V2776=V2776))&gt;1,0,1)</f>
        <v>0</v>
      </c>
    </row>
    <row r="2777" spans="1:33" ht="15" customHeight="1">
      <c r="A2777" s="162" t="s">
        <v>1090</v>
      </c>
      <c r="B2777" s="162" t="s">
        <v>1090</v>
      </c>
      <c r="C2777" s="162" t="s">
        <v>26</v>
      </c>
      <c r="D2777" s="162"/>
      <c r="E2777" s="162"/>
      <c r="F2777" s="162" t="s">
        <v>16</v>
      </c>
      <c r="G2777" s="162" t="str">
        <f>CHOOSE(MONTH(H2777), "Janvier", "Fevrier", "Mars", "Avril", "Mai", "Juin", "Juillet", "Aout", "Septembre", "Octobre", "Novembre", "Decembre")</f>
        <v>Fevrier</v>
      </c>
      <c r="H2777" s="153">
        <v>42770</v>
      </c>
      <c r="I2777" s="84" t="s">
        <v>1051</v>
      </c>
      <c r="J2777" s="162" t="s">
        <v>1052</v>
      </c>
      <c r="K2777" s="162" t="s">
        <v>1054</v>
      </c>
      <c r="L2777" s="72"/>
      <c r="M2777" s="80" t="str">
        <f>IFERROR(VLOOKUP(K2777,REFERENCES!R:S,2,FALSE),"")</f>
        <v>Nombre</v>
      </c>
      <c r="N2777" s="75">
        <v>1500</v>
      </c>
      <c r="O2777" s="75"/>
      <c r="P2777" s="75"/>
      <c r="Q2777" s="75"/>
      <c r="R2777" s="79"/>
      <c r="S2777" s="75">
        <v>1500</v>
      </c>
      <c r="T2777" s="162" t="s">
        <v>1040</v>
      </c>
      <c r="U2777" s="162" t="s">
        <v>20</v>
      </c>
      <c r="V2777" s="162" t="s">
        <v>548</v>
      </c>
      <c r="W2777" s="164" t="s">
        <v>1416</v>
      </c>
      <c r="X2777" s="162"/>
      <c r="Y2777" s="162"/>
      <c r="Z2777" s="162"/>
      <c r="AA2777" s="162"/>
      <c r="AB2777" s="162" t="str">
        <f>UPPER(LEFT(A2777,3)&amp;YEAR(H2777)&amp;MONTH(H2777)&amp;DAY((H2777))&amp;LEFT(U2777,2)&amp;LEFT(V2777,2)&amp;LEFT(W2777,2))</f>
        <v>WOR201724SUST2È</v>
      </c>
      <c r="AC2777" s="162">
        <f>COUNTIF($AB$4:$AB$297,AB2777)</f>
        <v>0</v>
      </c>
      <c r="AD2777" s="162" t="str">
        <f>VLOOKUP(U2777,NIVEAUXADMIN!A:B,2,FALSE)</f>
        <v>HT07</v>
      </c>
      <c r="AE2777" s="162" t="str">
        <f>VLOOKUP(V2777,NIVEAUXADMIN!E:F,2,FALSE)</f>
        <v>HT07732</v>
      </c>
      <c r="AF2777" s="162" t="str">
        <f>VLOOKUP(W2777,NIVEAUXADMIN!I:J,2,FALSE)</f>
        <v>HT07732-02</v>
      </c>
      <c r="AG2777" s="162">
        <f>IF(SUMPRODUCT(($A$4:$A2777=A2777)*($V$4:$V2777=V2777))&gt;1,0,1)</f>
        <v>0</v>
      </c>
    </row>
    <row r="2778" spans="1:33" ht="15" customHeight="1">
      <c r="A2778" s="162" t="s">
        <v>1090</v>
      </c>
      <c r="B2778" s="162" t="s">
        <v>1090</v>
      </c>
      <c r="C2778" s="162" t="s">
        <v>26</v>
      </c>
      <c r="D2778" s="162"/>
      <c r="E2778" s="162"/>
      <c r="F2778" s="162" t="s">
        <v>16</v>
      </c>
      <c r="G2778" s="162" t="str">
        <f>CHOOSE(MONTH(H2778), "Janvier", "Fevrier", "Mars", "Avril", "Mai", "Juin", "Juillet", "Aout", "Septembre", "Octobre", "Novembre", "Decembre")</f>
        <v>Fevrier</v>
      </c>
      <c r="H2778" s="153">
        <v>42770</v>
      </c>
      <c r="I2778" s="84" t="s">
        <v>1051</v>
      </c>
      <c r="J2778" s="162" t="s">
        <v>1052</v>
      </c>
      <c r="K2778" s="162" t="s">
        <v>1056</v>
      </c>
      <c r="L2778" s="72"/>
      <c r="M2778" s="80" t="str">
        <f>IFERROR(VLOOKUP(K2778,REFERENCES!R:S,2,FALSE),"")</f>
        <v>Nombre</v>
      </c>
      <c r="N2778" s="75">
        <v>1500</v>
      </c>
      <c r="O2778" s="75"/>
      <c r="P2778" s="75"/>
      <c r="Q2778" s="75"/>
      <c r="R2778" s="79"/>
      <c r="S2778" s="75">
        <v>1500</v>
      </c>
      <c r="T2778" s="162" t="s">
        <v>1040</v>
      </c>
      <c r="U2778" s="162" t="s">
        <v>20</v>
      </c>
      <c r="V2778" s="162" t="s">
        <v>548</v>
      </c>
      <c r="W2778" s="164" t="s">
        <v>1416</v>
      </c>
      <c r="X2778" s="162"/>
      <c r="Y2778" s="162"/>
      <c r="Z2778" s="162"/>
      <c r="AA2778" s="162"/>
      <c r="AB2778" s="162" t="str">
        <f>UPPER(LEFT(A2778,3)&amp;YEAR(H2778)&amp;MONTH(H2778)&amp;DAY((H2778))&amp;LEFT(U2778,2)&amp;LEFT(V2778,2)&amp;LEFT(W2778,2))</f>
        <v>WOR201724SUST2È</v>
      </c>
      <c r="AC2778" s="162">
        <f>COUNTIF($AB$4:$AB$297,AB2778)</f>
        <v>0</v>
      </c>
      <c r="AD2778" s="162" t="str">
        <f>VLOOKUP(U2778,NIVEAUXADMIN!A:B,2,FALSE)</f>
        <v>HT07</v>
      </c>
      <c r="AE2778" s="162" t="str">
        <f>VLOOKUP(V2778,NIVEAUXADMIN!E:F,2,FALSE)</f>
        <v>HT07732</v>
      </c>
      <c r="AF2778" s="162" t="str">
        <f>VLOOKUP(W2778,NIVEAUXADMIN!I:J,2,FALSE)</f>
        <v>HT07732-02</v>
      </c>
      <c r="AG2778" s="162">
        <f>IF(SUMPRODUCT(($A$4:$A2778=A2778)*($V$4:$V2778=V2778))&gt;1,0,1)</f>
        <v>0</v>
      </c>
    </row>
    <row r="2779" spans="1:33" ht="15" customHeight="1">
      <c r="A2779" s="162" t="s">
        <v>1090</v>
      </c>
      <c r="B2779" s="162" t="s">
        <v>1090</v>
      </c>
      <c r="C2779" s="162" t="s">
        <v>26</v>
      </c>
      <c r="D2779" s="162"/>
      <c r="E2779" s="162"/>
      <c r="F2779" s="162" t="s">
        <v>16</v>
      </c>
      <c r="G2779" s="162" t="str">
        <f>CHOOSE(MONTH(H2779), "Janvier", "Fevrier", "Mars", "Avril", "Mai", "Juin", "Juillet", "Aout", "Septembre", "Octobre", "Novembre", "Decembre")</f>
        <v>Fevrier</v>
      </c>
      <c r="H2779" s="153">
        <v>42770</v>
      </c>
      <c r="I2779" s="84" t="s">
        <v>1051</v>
      </c>
      <c r="J2779" s="162" t="s">
        <v>1052</v>
      </c>
      <c r="K2779" s="162" t="s">
        <v>1063</v>
      </c>
      <c r="L2779" s="72"/>
      <c r="M2779" s="80" t="str">
        <f>IFERROR(VLOOKUP(K2779,REFERENCES!R:S,2,FALSE),"")</f>
        <v>Nombre</v>
      </c>
      <c r="N2779" s="75">
        <v>1500</v>
      </c>
      <c r="O2779" s="75"/>
      <c r="P2779" s="75"/>
      <c r="Q2779" s="75"/>
      <c r="R2779" s="79"/>
      <c r="S2779" s="75">
        <v>1500</v>
      </c>
      <c r="T2779" s="162" t="s">
        <v>1040</v>
      </c>
      <c r="U2779" s="162" t="s">
        <v>20</v>
      </c>
      <c r="V2779" s="162" t="s">
        <v>548</v>
      </c>
      <c r="W2779" s="164" t="s">
        <v>1416</v>
      </c>
      <c r="X2779" s="162"/>
      <c r="Y2779" s="162"/>
      <c r="Z2779" s="162"/>
      <c r="AA2779" s="162"/>
      <c r="AB2779" s="162" t="str">
        <f>UPPER(LEFT(A2779,3)&amp;YEAR(H2779)&amp;MONTH(H2779)&amp;DAY((H2779))&amp;LEFT(U2779,2)&amp;LEFT(V2779,2)&amp;LEFT(W2779,2))</f>
        <v>WOR201724SUST2È</v>
      </c>
      <c r="AC2779" s="162">
        <f>COUNTIF($AB$4:$AB$297,AB2779)</f>
        <v>0</v>
      </c>
      <c r="AD2779" s="162" t="str">
        <f>VLOOKUP(U2779,NIVEAUXADMIN!A:B,2,FALSE)</f>
        <v>HT07</v>
      </c>
      <c r="AE2779" s="162" t="str">
        <f>VLOOKUP(V2779,NIVEAUXADMIN!E:F,2,FALSE)</f>
        <v>HT07732</v>
      </c>
      <c r="AF2779" s="162" t="str">
        <f>VLOOKUP(W2779,NIVEAUXADMIN!I:J,2,FALSE)</f>
        <v>HT07732-02</v>
      </c>
      <c r="AG2779" s="162">
        <f>IF(SUMPRODUCT(($A$4:$A2779=A2779)*($V$4:$V2779=V2779))&gt;1,0,1)</f>
        <v>0</v>
      </c>
    </row>
    <row r="2780" spans="1:33" ht="15" customHeight="1">
      <c r="A2780" s="162" t="s">
        <v>1090</v>
      </c>
      <c r="B2780" s="162" t="s">
        <v>1090</v>
      </c>
      <c r="C2780" s="162" t="s">
        <v>26</v>
      </c>
      <c r="D2780" s="162"/>
      <c r="E2780" s="162"/>
      <c r="F2780" s="162" t="s">
        <v>16</v>
      </c>
      <c r="G2780" s="162" t="str">
        <f>CHOOSE(MONTH(H2780), "Janvier", "Fevrier", "Mars", "Avril", "Mai", "Juin", "Juillet", "Aout", "Septembre", "Octobre", "Novembre", "Decembre")</f>
        <v>Fevrier</v>
      </c>
      <c r="H2780" s="153">
        <v>42776</v>
      </c>
      <c r="I2780" s="84" t="s">
        <v>1051</v>
      </c>
      <c r="J2780" s="162" t="s">
        <v>1052</v>
      </c>
      <c r="K2780" s="162" t="s">
        <v>1062</v>
      </c>
      <c r="L2780" s="72"/>
      <c r="M2780" s="80" t="str">
        <f>IFERROR(VLOOKUP(K2780,REFERENCES!R:S,2,FALSE),"")</f>
        <v>Nombre</v>
      </c>
      <c r="N2780" s="75">
        <v>651</v>
      </c>
      <c r="O2780" s="75"/>
      <c r="P2780" s="75"/>
      <c r="Q2780" s="75"/>
      <c r="R2780" s="79"/>
      <c r="S2780" s="75">
        <v>651</v>
      </c>
      <c r="T2780" s="162" t="s">
        <v>1040</v>
      </c>
      <c r="U2780" s="162" t="s">
        <v>153</v>
      </c>
      <c r="V2780" s="162" t="s">
        <v>284</v>
      </c>
      <c r="W2780" s="86"/>
      <c r="X2780" s="162"/>
      <c r="Y2780" s="162"/>
      <c r="Z2780" s="162"/>
      <c r="AA2780" s="162"/>
      <c r="AB2780" s="162" t="str">
        <f>UPPER(LEFT(A2780,3)&amp;YEAR(H2780)&amp;MONTH(H2780)&amp;DAY((H2780))&amp;LEFT(U2780,2)&amp;LEFT(V2780,2)&amp;LEFT(W2780,2))</f>
        <v>WOR2017210NIBA</v>
      </c>
      <c r="AC2780" s="162">
        <f>COUNTIF($AB$4:$AB$297,AB2780)</f>
        <v>0</v>
      </c>
      <c r="AD2780" s="162" t="str">
        <f>VLOOKUP(U2780,NIVEAUXADMIN!A:B,2,FALSE)</f>
        <v>HT10</v>
      </c>
      <c r="AE2780" s="162" t="str">
        <f>VLOOKUP(V2780,NIVEAUXADMIN!E:F,2,FALSE)</f>
        <v>HT101031</v>
      </c>
      <c r="AF2780" s="162" t="e">
        <f>VLOOKUP(W2780,NIVEAUXADMIN!I:J,2,FALSE)</f>
        <v>#N/A</v>
      </c>
      <c r="AG2780" s="162">
        <f>IF(SUMPRODUCT(($A$4:$A2780=A2780)*($V$4:$V2780=V2780))&gt;1,0,1)</f>
        <v>0</v>
      </c>
    </row>
    <row r="2781" spans="1:33" ht="15" customHeight="1">
      <c r="A2781" s="162" t="s">
        <v>1090</v>
      </c>
      <c r="B2781" s="162" t="s">
        <v>1090</v>
      </c>
      <c r="C2781" s="162" t="s">
        <v>26</v>
      </c>
      <c r="D2781" s="162"/>
      <c r="E2781" s="162"/>
      <c r="F2781" s="162" t="s">
        <v>16</v>
      </c>
      <c r="G2781" s="162" t="str">
        <f>CHOOSE(MONTH(H2781), "Janvier", "Fevrier", "Mars", "Avril", "Mai", "Juin", "Juillet", "Aout", "Septembre", "Octobre", "Novembre", "Decembre")</f>
        <v>Fevrier</v>
      </c>
      <c r="H2781" s="153">
        <v>42776</v>
      </c>
      <c r="I2781" s="84" t="s">
        <v>1051</v>
      </c>
      <c r="J2781" s="162" t="s">
        <v>1052</v>
      </c>
      <c r="K2781" s="162" t="s">
        <v>1056</v>
      </c>
      <c r="L2781" s="72"/>
      <c r="M2781" s="80" t="str">
        <f>IFERROR(VLOOKUP(K2781,REFERENCES!R:S,2,FALSE),"")</f>
        <v>Nombre</v>
      </c>
      <c r="N2781" s="75">
        <v>651</v>
      </c>
      <c r="O2781" s="75"/>
      <c r="P2781" s="75"/>
      <c r="Q2781" s="75"/>
      <c r="R2781" s="79"/>
      <c r="S2781" s="75">
        <v>651</v>
      </c>
      <c r="T2781" s="162" t="s">
        <v>1040</v>
      </c>
      <c r="U2781" s="162" t="s">
        <v>153</v>
      </c>
      <c r="V2781" s="162" t="s">
        <v>284</v>
      </c>
      <c r="W2781" s="86"/>
      <c r="X2781" s="162"/>
      <c r="Y2781" s="162"/>
      <c r="Z2781" s="162"/>
      <c r="AA2781" s="162"/>
      <c r="AB2781" s="162" t="str">
        <f>UPPER(LEFT(A2781,3)&amp;YEAR(H2781)&amp;MONTH(H2781)&amp;DAY((H2781))&amp;LEFT(U2781,2)&amp;LEFT(V2781,2)&amp;LEFT(W2781,2))</f>
        <v>WOR2017210NIBA</v>
      </c>
      <c r="AC2781" s="162">
        <f>COUNTIF($AB$4:$AB$297,AB2781)</f>
        <v>0</v>
      </c>
      <c r="AD2781" s="162" t="str">
        <f>VLOOKUP(U2781,NIVEAUXADMIN!A:B,2,FALSE)</f>
        <v>HT10</v>
      </c>
      <c r="AE2781" s="162" t="str">
        <f>VLOOKUP(V2781,NIVEAUXADMIN!E:F,2,FALSE)</f>
        <v>HT101031</v>
      </c>
      <c r="AF2781" s="162" t="e">
        <f>VLOOKUP(W2781,NIVEAUXADMIN!I:J,2,FALSE)</f>
        <v>#N/A</v>
      </c>
      <c r="AG2781" s="162">
        <f>IF(SUMPRODUCT(($A$4:$A2781=A2781)*($V$4:$V2781=V2781))&gt;1,0,1)</f>
        <v>0</v>
      </c>
    </row>
    <row r="2782" spans="1:33" ht="15" customHeight="1">
      <c r="A2782" s="162" t="s">
        <v>1090</v>
      </c>
      <c r="B2782" s="162" t="s">
        <v>1090</v>
      </c>
      <c r="C2782" s="162" t="s">
        <v>26</v>
      </c>
      <c r="D2782" s="162"/>
      <c r="E2782" s="162"/>
      <c r="F2782" s="162" t="s">
        <v>16</v>
      </c>
      <c r="G2782" s="162" t="str">
        <f>CHOOSE(MONTH(H2782), "Janvier", "Fevrier", "Mars", "Avril", "Mai", "Juin", "Juillet", "Aout", "Septembre", "Octobre", "Novembre", "Decembre")</f>
        <v>Fevrier</v>
      </c>
      <c r="H2782" s="153">
        <v>42776</v>
      </c>
      <c r="I2782" s="84" t="s">
        <v>1051</v>
      </c>
      <c r="J2782" s="162" t="s">
        <v>1052</v>
      </c>
      <c r="K2782" s="162" t="s">
        <v>1057</v>
      </c>
      <c r="L2782" s="72"/>
      <c r="M2782" s="80" t="str">
        <f>IFERROR(VLOOKUP(K2782,REFERENCES!R:S,2,FALSE),"")</f>
        <v>Nombre</v>
      </c>
      <c r="N2782" s="75">
        <v>651</v>
      </c>
      <c r="O2782" s="75"/>
      <c r="P2782" s="75"/>
      <c r="Q2782" s="75"/>
      <c r="R2782" s="79"/>
      <c r="S2782" s="75">
        <v>651</v>
      </c>
      <c r="T2782" s="162" t="s">
        <v>1040</v>
      </c>
      <c r="U2782" s="162" t="s">
        <v>153</v>
      </c>
      <c r="V2782" s="162" t="s">
        <v>284</v>
      </c>
      <c r="W2782" s="86"/>
      <c r="X2782" s="162"/>
      <c r="Y2782" s="162"/>
      <c r="Z2782" s="162"/>
      <c r="AA2782" s="162"/>
      <c r="AB2782" s="162" t="str">
        <f>UPPER(LEFT(A2782,3)&amp;YEAR(H2782)&amp;MONTH(H2782)&amp;DAY((H2782))&amp;LEFT(U2782,2)&amp;LEFT(V2782,2)&amp;LEFT(W2782,2))</f>
        <v>WOR2017210NIBA</v>
      </c>
      <c r="AC2782" s="162">
        <f>COUNTIF($AB$4:$AB$297,AB2782)</f>
        <v>0</v>
      </c>
      <c r="AD2782" s="162" t="str">
        <f>VLOOKUP(U2782,NIVEAUXADMIN!A:B,2,FALSE)</f>
        <v>HT10</v>
      </c>
      <c r="AE2782" s="162" t="str">
        <f>VLOOKUP(V2782,NIVEAUXADMIN!E:F,2,FALSE)</f>
        <v>HT101031</v>
      </c>
      <c r="AF2782" s="162" t="e">
        <f>VLOOKUP(W2782,NIVEAUXADMIN!I:J,2,FALSE)</f>
        <v>#N/A</v>
      </c>
      <c r="AG2782" s="162">
        <f>IF(SUMPRODUCT(($A$4:$A2782=A2782)*($V$4:$V2782=V2782))&gt;1,0,1)</f>
        <v>0</v>
      </c>
    </row>
    <row r="2783" spans="1:33">
      <c r="A2783" s="162" t="s">
        <v>1090</v>
      </c>
      <c r="B2783" s="162" t="s">
        <v>1090</v>
      </c>
      <c r="C2783" s="162" t="s">
        <v>26</v>
      </c>
      <c r="D2783" s="162"/>
      <c r="E2783" s="162"/>
      <c r="F2783" s="162" t="s">
        <v>16</v>
      </c>
      <c r="G2783" s="162" t="str">
        <f>CHOOSE(MONTH(H2783), "Janvier", "Fevrier", "Mars", "Avril", "Mai", "Juin", "Juillet", "Aout", "Septembre", "Octobre", "Novembre", "Decembre")</f>
        <v>Fevrier</v>
      </c>
      <c r="H2783" s="153">
        <v>42776</v>
      </c>
      <c r="I2783" s="84" t="s">
        <v>1051</v>
      </c>
      <c r="J2783" s="162" t="s">
        <v>1052</v>
      </c>
      <c r="K2783" s="162" t="s">
        <v>1054</v>
      </c>
      <c r="L2783" s="72"/>
      <c r="M2783" s="80" t="str">
        <f>IFERROR(VLOOKUP(K2783,REFERENCES!R:S,2,FALSE),"")</f>
        <v>Nombre</v>
      </c>
      <c r="N2783" s="75">
        <v>1302</v>
      </c>
      <c r="O2783" s="75"/>
      <c r="P2783" s="75"/>
      <c r="Q2783" s="75"/>
      <c r="R2783" s="79"/>
      <c r="S2783" s="75">
        <v>651</v>
      </c>
      <c r="T2783" s="162" t="s">
        <v>1040</v>
      </c>
      <c r="U2783" s="162" t="s">
        <v>153</v>
      </c>
      <c r="V2783" s="162" t="s">
        <v>284</v>
      </c>
      <c r="W2783" s="86"/>
      <c r="X2783" s="162"/>
      <c r="Y2783" s="162"/>
      <c r="Z2783" s="162"/>
      <c r="AA2783" s="162"/>
      <c r="AB2783" s="162" t="str">
        <f>UPPER(LEFT(A2783,3)&amp;YEAR(H2783)&amp;MONTH(H2783)&amp;DAY((H2783))&amp;LEFT(U2783,2)&amp;LEFT(V2783,2)&amp;LEFT(W2783,2))</f>
        <v>WOR2017210NIBA</v>
      </c>
      <c r="AC2783" s="162">
        <f>COUNTIF($AB$4:$AB$297,AB2783)</f>
        <v>0</v>
      </c>
      <c r="AD2783" s="162" t="str">
        <f>VLOOKUP(U2783,NIVEAUXADMIN!A:B,2,FALSE)</f>
        <v>HT10</v>
      </c>
      <c r="AE2783" s="162" t="str">
        <f>VLOOKUP(V2783,NIVEAUXADMIN!E:F,2,FALSE)</f>
        <v>HT101031</v>
      </c>
      <c r="AF2783" s="162" t="e">
        <f>VLOOKUP(W2783,NIVEAUXADMIN!I:J,2,FALSE)</f>
        <v>#N/A</v>
      </c>
      <c r="AG2783" s="162">
        <f>IF(SUMPRODUCT(($A$4:$A2783=A2783)*($V$4:$V2783=V2783))&gt;1,0,1)</f>
        <v>0</v>
      </c>
    </row>
    <row r="2784" spans="1:33">
      <c r="A2784" s="162" t="s">
        <v>1090</v>
      </c>
      <c r="B2784" s="162" t="s">
        <v>1090</v>
      </c>
      <c r="C2784" s="162" t="s">
        <v>26</v>
      </c>
      <c r="D2784" s="162"/>
      <c r="E2784" s="162"/>
      <c r="F2784" s="162" t="s">
        <v>16</v>
      </c>
      <c r="G2784" s="162" t="str">
        <f>CHOOSE(MONTH(H2784), "Janvier", "Fevrier", "Mars", "Avril", "Mai", "Juin", "Juillet", "Aout", "Septembre", "Octobre", "Novembre", "Decembre")</f>
        <v>Fevrier</v>
      </c>
      <c r="H2784" s="153">
        <v>42776</v>
      </c>
      <c r="I2784" s="84" t="s">
        <v>1051</v>
      </c>
      <c r="J2784" s="162" t="s">
        <v>1052</v>
      </c>
      <c r="K2784" s="162" t="s">
        <v>1063</v>
      </c>
      <c r="L2784" s="72"/>
      <c r="M2784" s="80" t="str">
        <f>IFERROR(VLOOKUP(K2784,REFERENCES!R:S,2,FALSE),"")</f>
        <v>Nombre</v>
      </c>
      <c r="N2784" s="75">
        <v>651</v>
      </c>
      <c r="O2784" s="75"/>
      <c r="P2784" s="75"/>
      <c r="Q2784" s="75"/>
      <c r="R2784" s="79"/>
      <c r="S2784" s="75">
        <v>651</v>
      </c>
      <c r="T2784" s="162" t="s">
        <v>1040</v>
      </c>
      <c r="U2784" s="162" t="s">
        <v>153</v>
      </c>
      <c r="V2784" s="162" t="s">
        <v>284</v>
      </c>
      <c r="W2784" s="86"/>
      <c r="X2784" s="162"/>
      <c r="Y2784" s="162"/>
      <c r="Z2784" s="162"/>
      <c r="AA2784" s="162"/>
      <c r="AB2784" s="162" t="str">
        <f>UPPER(LEFT(A2784,3)&amp;YEAR(H2784)&amp;MONTH(H2784)&amp;DAY((H2784))&amp;LEFT(U2784,2)&amp;LEFT(V2784,2)&amp;LEFT(W2784,2))</f>
        <v>WOR2017210NIBA</v>
      </c>
      <c r="AC2784" s="162">
        <f>COUNTIF($AB$4:$AB$297,AB2784)</f>
        <v>0</v>
      </c>
      <c r="AD2784" s="162" t="str">
        <f>VLOOKUP(U2784,NIVEAUXADMIN!A:B,2,FALSE)</f>
        <v>HT10</v>
      </c>
      <c r="AE2784" s="162" t="str">
        <f>VLOOKUP(V2784,NIVEAUXADMIN!E:F,2,FALSE)</f>
        <v>HT101031</v>
      </c>
      <c r="AF2784" s="162" t="e">
        <f>VLOOKUP(W2784,NIVEAUXADMIN!I:J,2,FALSE)</f>
        <v>#N/A</v>
      </c>
      <c r="AG2784" s="162">
        <f>IF(SUMPRODUCT(($A$4:$A2784=A2784)*($V$4:$V2784=V2784))&gt;1,0,1)</f>
        <v>0</v>
      </c>
    </row>
    <row r="2785" spans="1:33">
      <c r="A2785" s="162" t="s">
        <v>1090</v>
      </c>
      <c r="B2785" s="162" t="s">
        <v>1090</v>
      </c>
      <c r="C2785" s="162" t="s">
        <v>26</v>
      </c>
      <c r="D2785" s="162"/>
      <c r="E2785" s="162"/>
      <c r="F2785" s="162" t="s">
        <v>16</v>
      </c>
      <c r="G2785" s="162" t="str">
        <f>CHOOSE(MONTH(H2785), "Janvier", "Fevrier", "Mars", "Avril", "Mai", "Juin", "Juillet", "Aout", "Septembre", "Octobre", "Novembre", "Decembre")</f>
        <v>Fevrier</v>
      </c>
      <c r="H2785" s="153">
        <v>42776</v>
      </c>
      <c r="I2785" s="84" t="s">
        <v>1051</v>
      </c>
      <c r="J2785" s="162" t="s">
        <v>1052</v>
      </c>
      <c r="K2785" s="162" t="s">
        <v>1061</v>
      </c>
      <c r="L2785" s="72"/>
      <c r="M2785" s="80" t="str">
        <f>IFERROR(VLOOKUP(K2785,REFERENCES!R:S,2,FALSE),"")</f>
        <v>Nombre</v>
      </c>
      <c r="N2785" s="75">
        <v>651</v>
      </c>
      <c r="O2785" s="75"/>
      <c r="P2785" s="75"/>
      <c r="Q2785" s="75"/>
      <c r="R2785" s="79"/>
      <c r="S2785" s="75">
        <v>651</v>
      </c>
      <c r="T2785" s="162" t="s">
        <v>1040</v>
      </c>
      <c r="U2785" s="162" t="s">
        <v>153</v>
      </c>
      <c r="V2785" s="162" t="s">
        <v>284</v>
      </c>
      <c r="W2785" s="86"/>
      <c r="X2785" s="162"/>
      <c r="Y2785" s="162"/>
      <c r="Z2785" s="162"/>
      <c r="AA2785" s="162"/>
      <c r="AB2785" s="162" t="str">
        <f>UPPER(LEFT(A2785,3)&amp;YEAR(H2785)&amp;MONTH(H2785)&amp;DAY((H2785))&amp;LEFT(U2785,2)&amp;LEFT(V2785,2)&amp;LEFT(W2785,2))</f>
        <v>WOR2017210NIBA</v>
      </c>
      <c r="AC2785" s="162">
        <f>COUNTIF($AB$4:$AB$297,AB2785)</f>
        <v>0</v>
      </c>
      <c r="AD2785" s="162" t="str">
        <f>VLOOKUP(U2785,NIVEAUXADMIN!A:B,2,FALSE)</f>
        <v>HT10</v>
      </c>
      <c r="AE2785" s="162" t="str">
        <f>VLOOKUP(V2785,NIVEAUXADMIN!E:F,2,FALSE)</f>
        <v>HT101031</v>
      </c>
      <c r="AF2785" s="162" t="e">
        <f>VLOOKUP(W2785,NIVEAUXADMIN!I:J,2,FALSE)</f>
        <v>#N/A</v>
      </c>
      <c r="AG2785" s="162">
        <f>IF(SUMPRODUCT(($A$4:$A2785=A2785)*($V$4:$V2785=V2785))&gt;1,0,1)</f>
        <v>0</v>
      </c>
    </row>
    <row r="2786" spans="1:33">
      <c r="A2786" s="162" t="s">
        <v>1090</v>
      </c>
      <c r="B2786" s="162" t="s">
        <v>1090</v>
      </c>
      <c r="C2786" s="162" t="s">
        <v>26</v>
      </c>
      <c r="D2786" s="162"/>
      <c r="E2786" s="162"/>
      <c r="F2786" s="162" t="s">
        <v>16</v>
      </c>
      <c r="G2786" s="162" t="str">
        <f>CHOOSE(MONTH(H2786), "Janvier", "Fevrier", "Mars", "Avril", "Mai", "Juin", "Juillet", "Aout", "Septembre", "Octobre", "Novembre", "Decembre")</f>
        <v>Fevrier</v>
      </c>
      <c r="H2786" s="153">
        <v>42778</v>
      </c>
      <c r="I2786" s="84" t="s">
        <v>1051</v>
      </c>
      <c r="J2786" s="162" t="s">
        <v>1052</v>
      </c>
      <c r="K2786" s="162" t="s">
        <v>1062</v>
      </c>
      <c r="L2786" s="72"/>
      <c r="M2786" s="80" t="str">
        <f>IFERROR(VLOOKUP(K2786,REFERENCES!R:S,2,FALSE),"")</f>
        <v>Nombre</v>
      </c>
      <c r="N2786" s="75">
        <v>4</v>
      </c>
      <c r="O2786" s="75"/>
      <c r="P2786" s="75"/>
      <c r="Q2786" s="75"/>
      <c r="R2786" s="79"/>
      <c r="S2786" s="75">
        <v>4</v>
      </c>
      <c r="T2786" s="162" t="s">
        <v>1040</v>
      </c>
      <c r="U2786" s="162" t="s">
        <v>20</v>
      </c>
      <c r="V2786" s="162" t="s">
        <v>548</v>
      </c>
      <c r="W2786" s="86"/>
      <c r="X2786" s="162"/>
      <c r="Y2786" s="162"/>
      <c r="Z2786" s="162"/>
      <c r="AA2786" s="162"/>
      <c r="AB2786" s="162" t="str">
        <f>UPPER(LEFT(A2786,3)&amp;YEAR(H2786)&amp;MONTH(H2786)&amp;DAY((H2786))&amp;LEFT(U2786,2)&amp;LEFT(V2786,2)&amp;LEFT(W2786,2))</f>
        <v>WOR2017212SUST</v>
      </c>
      <c r="AC2786" s="162">
        <f>COUNTIF($AB$4:$AB$297,AB2786)</f>
        <v>0</v>
      </c>
      <c r="AD2786" s="162" t="str">
        <f>VLOOKUP(U2786,NIVEAUXADMIN!A:B,2,FALSE)</f>
        <v>HT07</v>
      </c>
      <c r="AE2786" s="162" t="str">
        <f>VLOOKUP(V2786,NIVEAUXADMIN!E:F,2,FALSE)</f>
        <v>HT07732</v>
      </c>
      <c r="AF2786" s="162" t="e">
        <f>VLOOKUP(W2786,NIVEAUXADMIN!I:J,2,FALSE)</f>
        <v>#N/A</v>
      </c>
      <c r="AG2786" s="162">
        <f>IF(SUMPRODUCT(($A$4:$A2786=A2786)*($V$4:$V2786=V2786))&gt;1,0,1)</f>
        <v>0</v>
      </c>
    </row>
    <row r="2787" spans="1:33">
      <c r="A2787" s="162" t="s">
        <v>1090</v>
      </c>
      <c r="B2787" s="162" t="s">
        <v>1090</v>
      </c>
      <c r="C2787" s="162" t="s">
        <v>26</v>
      </c>
      <c r="D2787" s="162"/>
      <c r="E2787" s="162"/>
      <c r="F2787" s="162" t="s">
        <v>16</v>
      </c>
      <c r="G2787" s="162" t="str">
        <f>CHOOSE(MONTH(H2787), "Janvier", "Fevrier", "Mars", "Avril", "Mai", "Juin", "Juillet", "Aout", "Septembre", "Octobre", "Novembre", "Decembre")</f>
        <v>Fevrier</v>
      </c>
      <c r="H2787" s="153">
        <v>42778</v>
      </c>
      <c r="I2787" s="84" t="s">
        <v>1051</v>
      </c>
      <c r="J2787" s="162" t="s">
        <v>1052</v>
      </c>
      <c r="K2787" s="162" t="s">
        <v>1056</v>
      </c>
      <c r="L2787" s="72"/>
      <c r="M2787" s="80" t="str">
        <f>IFERROR(VLOOKUP(K2787,REFERENCES!R:S,2,FALSE),"")</f>
        <v>Nombre</v>
      </c>
      <c r="N2787" s="75">
        <v>4</v>
      </c>
      <c r="O2787" s="75"/>
      <c r="P2787" s="75"/>
      <c r="Q2787" s="75"/>
      <c r="R2787" s="79"/>
      <c r="S2787" s="75">
        <v>4</v>
      </c>
      <c r="T2787" s="162" t="s">
        <v>1040</v>
      </c>
      <c r="U2787" s="162" t="s">
        <v>20</v>
      </c>
      <c r="V2787" s="162" t="s">
        <v>548</v>
      </c>
      <c r="W2787" s="86"/>
      <c r="X2787" s="162"/>
      <c r="Y2787" s="162"/>
      <c r="Z2787" s="162"/>
      <c r="AA2787" s="162"/>
      <c r="AB2787" s="162" t="str">
        <f>UPPER(LEFT(A2787,3)&amp;YEAR(H2787)&amp;MONTH(H2787)&amp;DAY((H2787))&amp;LEFT(U2787,2)&amp;LEFT(V2787,2)&amp;LEFT(W2787,2))</f>
        <v>WOR2017212SUST</v>
      </c>
      <c r="AC2787" s="162">
        <f>COUNTIF($AB$4:$AB$297,AB2787)</f>
        <v>0</v>
      </c>
      <c r="AD2787" s="162" t="str">
        <f>VLOOKUP(U2787,NIVEAUXADMIN!A:B,2,FALSE)</f>
        <v>HT07</v>
      </c>
      <c r="AE2787" s="162" t="str">
        <f>VLOOKUP(V2787,NIVEAUXADMIN!E:F,2,FALSE)</f>
        <v>HT07732</v>
      </c>
      <c r="AF2787" s="162" t="e">
        <f>VLOOKUP(W2787,NIVEAUXADMIN!I:J,2,FALSE)</f>
        <v>#N/A</v>
      </c>
      <c r="AG2787" s="162">
        <f>IF(SUMPRODUCT(($A$4:$A2787=A2787)*($V$4:$V2787=V2787))&gt;1,0,1)</f>
        <v>0</v>
      </c>
    </row>
    <row r="2788" spans="1:33">
      <c r="A2788" s="162" t="s">
        <v>1090</v>
      </c>
      <c r="B2788" s="162" t="s">
        <v>1090</v>
      </c>
      <c r="C2788" s="162" t="s">
        <v>26</v>
      </c>
      <c r="D2788" s="162"/>
      <c r="E2788" s="162"/>
      <c r="F2788" s="162" t="s">
        <v>16</v>
      </c>
      <c r="G2788" s="162" t="str">
        <f>CHOOSE(MONTH(H2788), "Janvier", "Fevrier", "Mars", "Avril", "Mai", "Juin", "Juillet", "Aout", "Septembre", "Octobre", "Novembre", "Decembre")</f>
        <v>Fevrier</v>
      </c>
      <c r="H2788" s="153">
        <v>42778</v>
      </c>
      <c r="I2788" s="84" t="s">
        <v>1051</v>
      </c>
      <c r="J2788" s="162" t="s">
        <v>1052</v>
      </c>
      <c r="K2788" s="162" t="s">
        <v>1054</v>
      </c>
      <c r="L2788" s="72"/>
      <c r="M2788" s="80" t="str">
        <f>IFERROR(VLOOKUP(K2788,REFERENCES!R:S,2,FALSE),"")</f>
        <v>Nombre</v>
      </c>
      <c r="N2788" s="75">
        <v>4</v>
      </c>
      <c r="O2788" s="75"/>
      <c r="P2788" s="75"/>
      <c r="Q2788" s="75"/>
      <c r="R2788" s="79"/>
      <c r="S2788" s="75">
        <v>4</v>
      </c>
      <c r="T2788" s="162" t="s">
        <v>1040</v>
      </c>
      <c r="U2788" s="162" t="s">
        <v>20</v>
      </c>
      <c r="V2788" s="162" t="s">
        <v>548</v>
      </c>
      <c r="W2788" s="86"/>
      <c r="X2788" s="162"/>
      <c r="Y2788" s="162"/>
      <c r="Z2788" s="162"/>
      <c r="AA2788" s="162"/>
      <c r="AB2788" s="162" t="str">
        <f>UPPER(LEFT(A2788,3)&amp;YEAR(H2788)&amp;MONTH(H2788)&amp;DAY((H2788))&amp;LEFT(U2788,2)&amp;LEFT(V2788,2)&amp;LEFT(W2788,2))</f>
        <v>WOR2017212SUST</v>
      </c>
      <c r="AC2788" s="162">
        <f>COUNTIF($AB$4:$AB$297,AB2788)</f>
        <v>0</v>
      </c>
      <c r="AD2788" s="162" t="str">
        <f>VLOOKUP(U2788,NIVEAUXADMIN!A:B,2,FALSE)</f>
        <v>HT07</v>
      </c>
      <c r="AE2788" s="162" t="str">
        <f>VLOOKUP(V2788,NIVEAUXADMIN!E:F,2,FALSE)</f>
        <v>HT07732</v>
      </c>
      <c r="AF2788" s="162" t="e">
        <f>VLOOKUP(W2788,NIVEAUXADMIN!I:J,2,FALSE)</f>
        <v>#N/A</v>
      </c>
      <c r="AG2788" s="162">
        <f>IF(SUMPRODUCT(($A$4:$A2788=A2788)*($V$4:$V2788=V2788))&gt;1,0,1)</f>
        <v>0</v>
      </c>
    </row>
    <row r="2789" spans="1:33">
      <c r="A2789" s="162" t="s">
        <v>1090</v>
      </c>
      <c r="B2789" s="162" t="s">
        <v>1090</v>
      </c>
      <c r="C2789" s="162" t="s">
        <v>26</v>
      </c>
      <c r="D2789" s="162"/>
      <c r="E2789" s="162"/>
      <c r="F2789" s="162" t="s">
        <v>16</v>
      </c>
      <c r="G2789" s="162" t="str">
        <f>CHOOSE(MONTH(H2789), "Janvier", "Fevrier", "Mars", "Avril", "Mai", "Juin", "Juillet", "Aout", "Septembre", "Octobre", "Novembre", "Decembre")</f>
        <v>Fevrier</v>
      </c>
      <c r="H2789" s="153">
        <v>42778</v>
      </c>
      <c r="I2789" s="84" t="s">
        <v>1051</v>
      </c>
      <c r="J2789" s="162" t="s">
        <v>1052</v>
      </c>
      <c r="K2789" s="162" t="s">
        <v>1063</v>
      </c>
      <c r="L2789" s="72"/>
      <c r="M2789" s="80" t="str">
        <f>IFERROR(VLOOKUP(K2789,REFERENCES!R:S,2,FALSE),"")</f>
        <v>Nombre</v>
      </c>
      <c r="N2789" s="75">
        <v>4</v>
      </c>
      <c r="O2789" s="75"/>
      <c r="P2789" s="75"/>
      <c r="Q2789" s="75"/>
      <c r="R2789" s="79"/>
      <c r="S2789" s="75">
        <v>4</v>
      </c>
      <c r="T2789" s="162" t="s">
        <v>1040</v>
      </c>
      <c r="U2789" s="162" t="s">
        <v>20</v>
      </c>
      <c r="V2789" s="162" t="s">
        <v>548</v>
      </c>
      <c r="W2789" s="86"/>
      <c r="X2789" s="162"/>
      <c r="Y2789" s="162"/>
      <c r="Z2789" s="162"/>
      <c r="AA2789" s="162"/>
      <c r="AB2789" s="162" t="str">
        <f>UPPER(LEFT(A2789,3)&amp;YEAR(H2789)&amp;MONTH(H2789)&amp;DAY((H2789))&amp;LEFT(U2789,2)&amp;LEFT(V2789,2)&amp;LEFT(W2789,2))</f>
        <v>WOR2017212SUST</v>
      </c>
      <c r="AC2789" s="162">
        <f>COUNTIF($AB$4:$AB$297,AB2789)</f>
        <v>0</v>
      </c>
      <c r="AD2789" s="162" t="str">
        <f>VLOOKUP(U2789,NIVEAUXADMIN!A:B,2,FALSE)</f>
        <v>HT07</v>
      </c>
      <c r="AE2789" s="162" t="str">
        <f>VLOOKUP(V2789,NIVEAUXADMIN!E:F,2,FALSE)</f>
        <v>HT07732</v>
      </c>
      <c r="AF2789" s="162" t="e">
        <f>VLOOKUP(W2789,NIVEAUXADMIN!I:J,2,FALSE)</f>
        <v>#N/A</v>
      </c>
      <c r="AG2789" s="162">
        <f>IF(SUMPRODUCT(($A$4:$A2789=A2789)*($V$4:$V2789=V2789))&gt;1,0,1)</f>
        <v>0</v>
      </c>
    </row>
    <row r="2790" spans="1:33" s="162" customFormat="1">
      <c r="A2790" s="162" t="s">
        <v>1090</v>
      </c>
      <c r="B2790" s="162" t="s">
        <v>1090</v>
      </c>
      <c r="C2790" s="162" t="s">
        <v>26</v>
      </c>
      <c r="F2790" s="162" t="s">
        <v>16</v>
      </c>
      <c r="G2790" s="162" t="str">
        <f>CHOOSE(MONTH(H2790), "Janvier", "Fevrier", "Mars", "Avril", "Mai", "Juin", "Juillet", "Aout", "Septembre", "Octobre", "Novembre", "Decembre")</f>
        <v>Fevrier</v>
      </c>
      <c r="H2790" s="153">
        <v>42782</v>
      </c>
      <c r="I2790" s="84" t="s">
        <v>1051</v>
      </c>
      <c r="J2790" s="162" t="s">
        <v>1052</v>
      </c>
      <c r="K2790" s="162" t="s">
        <v>1062</v>
      </c>
      <c r="L2790" s="72"/>
      <c r="M2790" s="80" t="str">
        <f>IFERROR(VLOOKUP(K2790,REFERENCES!R:S,2,FALSE),"")</f>
        <v>Nombre</v>
      </c>
      <c r="N2790" s="75">
        <v>625</v>
      </c>
      <c r="O2790" s="75"/>
      <c r="P2790" s="75"/>
      <c r="Q2790" s="75"/>
      <c r="R2790" s="79"/>
      <c r="S2790" s="75">
        <v>625</v>
      </c>
      <c r="T2790" s="162" t="s">
        <v>1040</v>
      </c>
      <c r="U2790" s="162" t="s">
        <v>153</v>
      </c>
      <c r="V2790" s="162" t="s">
        <v>302</v>
      </c>
      <c r="W2790" s="86" t="s">
        <v>1384</v>
      </c>
      <c r="AB2790" s="162" t="str">
        <f>UPPER(LEFT(A2790,3)&amp;YEAR(H2790)&amp;MONTH(H2790)&amp;DAY((H2790))&amp;LEFT(U2790,2)&amp;LEFT(V2790,2)&amp;LEFT(W2790,2))</f>
        <v>WOR2017216NIPE1È</v>
      </c>
      <c r="AC2790" s="162">
        <f>COUNTIF($AB$4:$AB$297,AB2790)</f>
        <v>0</v>
      </c>
      <c r="AD2790" s="162" t="str">
        <f>VLOOKUP(U2790,NIVEAUXADMIN!A:B,2,FALSE)</f>
        <v>HT10</v>
      </c>
      <c r="AE2790" s="162" t="str">
        <f>VLOOKUP(V2790,NIVEAUXADMIN!E:F,2,FALSE)</f>
        <v>HT101022</v>
      </c>
      <c r="AF2790" s="162" t="str">
        <f>VLOOKUP(W2790,NIVEAUXADMIN!I:J,2,FALSE)</f>
        <v>HT101022-01</v>
      </c>
      <c r="AG2790" s="162">
        <f>IF(SUMPRODUCT(($A$4:$A2790=A2790)*($V$4:$V2790=V2790))&gt;1,0,1)</f>
        <v>0</v>
      </c>
    </row>
    <row r="2791" spans="1:33" s="162" customFormat="1">
      <c r="A2791" s="162" t="s">
        <v>1090</v>
      </c>
      <c r="B2791" s="162" t="s">
        <v>1090</v>
      </c>
      <c r="C2791" s="162" t="s">
        <v>26</v>
      </c>
      <c r="F2791" s="162" t="s">
        <v>16</v>
      </c>
      <c r="G2791" s="162" t="str">
        <f>CHOOSE(MONTH(H2791), "Janvier", "Fevrier", "Mars", "Avril", "Mai", "Juin", "Juillet", "Aout", "Septembre", "Octobre", "Novembre", "Decembre")</f>
        <v>Fevrier</v>
      </c>
      <c r="H2791" s="153">
        <v>42782</v>
      </c>
      <c r="I2791" s="84" t="s">
        <v>1051</v>
      </c>
      <c r="J2791" s="162" t="s">
        <v>1052</v>
      </c>
      <c r="K2791" s="162" t="s">
        <v>1056</v>
      </c>
      <c r="L2791" s="72"/>
      <c r="M2791" s="80" t="str">
        <f>IFERROR(VLOOKUP(K2791,REFERENCES!R:S,2,FALSE),"")</f>
        <v>Nombre</v>
      </c>
      <c r="N2791" s="75">
        <v>625</v>
      </c>
      <c r="O2791" s="75"/>
      <c r="P2791" s="75"/>
      <c r="Q2791" s="75"/>
      <c r="R2791" s="79"/>
      <c r="S2791" s="75">
        <v>625</v>
      </c>
      <c r="T2791" s="162" t="s">
        <v>1040</v>
      </c>
      <c r="U2791" s="162" t="s">
        <v>153</v>
      </c>
      <c r="V2791" s="162" t="s">
        <v>302</v>
      </c>
      <c r="W2791" s="86" t="s">
        <v>1384</v>
      </c>
      <c r="AB2791" s="162" t="str">
        <f>UPPER(LEFT(A2791,3)&amp;YEAR(H2791)&amp;MONTH(H2791)&amp;DAY((H2791))&amp;LEFT(U2791,2)&amp;LEFT(V2791,2)&amp;LEFT(W2791,2))</f>
        <v>WOR2017216NIPE1È</v>
      </c>
      <c r="AC2791" s="162">
        <f>COUNTIF($AB$4:$AB$297,AB2791)</f>
        <v>0</v>
      </c>
      <c r="AD2791" s="162" t="str">
        <f>VLOOKUP(U2791,NIVEAUXADMIN!A:B,2,FALSE)</f>
        <v>HT10</v>
      </c>
      <c r="AE2791" s="162" t="str">
        <f>VLOOKUP(V2791,NIVEAUXADMIN!E:F,2,FALSE)</f>
        <v>HT101022</v>
      </c>
      <c r="AF2791" s="162" t="str">
        <f>VLOOKUP(W2791,NIVEAUXADMIN!I:J,2,FALSE)</f>
        <v>HT101022-01</v>
      </c>
      <c r="AG2791" s="162">
        <f>IF(SUMPRODUCT(($A$4:$A2791=A2791)*($V$4:$V2791=V2791))&gt;1,0,1)</f>
        <v>0</v>
      </c>
    </row>
    <row r="2792" spans="1:33" s="162" customFormat="1">
      <c r="A2792" s="162" t="s">
        <v>1090</v>
      </c>
      <c r="B2792" s="162" t="s">
        <v>1090</v>
      </c>
      <c r="C2792" s="162" t="s">
        <v>26</v>
      </c>
      <c r="F2792" s="162" t="s">
        <v>16</v>
      </c>
      <c r="G2792" s="162" t="str">
        <f>CHOOSE(MONTH(H2792), "Janvier", "Fevrier", "Mars", "Avril", "Mai", "Juin", "Juillet", "Aout", "Septembre", "Octobre", "Novembre", "Decembre")</f>
        <v>Fevrier</v>
      </c>
      <c r="H2792" s="153">
        <v>42782</v>
      </c>
      <c r="I2792" s="84" t="s">
        <v>1051</v>
      </c>
      <c r="J2792" s="162" t="s">
        <v>1052</v>
      </c>
      <c r="K2792" s="162" t="s">
        <v>1057</v>
      </c>
      <c r="L2792" s="72"/>
      <c r="M2792" s="80" t="str">
        <f>IFERROR(VLOOKUP(K2792,REFERENCES!R:S,2,FALSE),"")</f>
        <v>Nombre</v>
      </c>
      <c r="N2792" s="75">
        <v>625</v>
      </c>
      <c r="O2792" s="75"/>
      <c r="P2792" s="75"/>
      <c r="Q2792" s="75"/>
      <c r="R2792" s="79"/>
      <c r="S2792" s="75">
        <v>625</v>
      </c>
      <c r="T2792" s="162" t="s">
        <v>1040</v>
      </c>
      <c r="U2792" s="162" t="s">
        <v>153</v>
      </c>
      <c r="V2792" s="162" t="s">
        <v>302</v>
      </c>
      <c r="W2792" s="86" t="s">
        <v>1384</v>
      </c>
      <c r="AB2792" s="162" t="str">
        <f>UPPER(LEFT(A2792,3)&amp;YEAR(H2792)&amp;MONTH(H2792)&amp;DAY((H2792))&amp;LEFT(U2792,2)&amp;LEFT(V2792,2)&amp;LEFT(W2792,2))</f>
        <v>WOR2017216NIPE1È</v>
      </c>
      <c r="AC2792" s="162">
        <f>COUNTIF($AB$4:$AB$297,AB2792)</f>
        <v>0</v>
      </c>
      <c r="AD2792" s="162" t="str">
        <f>VLOOKUP(U2792,NIVEAUXADMIN!A:B,2,FALSE)</f>
        <v>HT10</v>
      </c>
      <c r="AE2792" s="162" t="str">
        <f>VLOOKUP(V2792,NIVEAUXADMIN!E:F,2,FALSE)</f>
        <v>HT101022</v>
      </c>
      <c r="AF2792" s="162" t="str">
        <f>VLOOKUP(W2792,NIVEAUXADMIN!I:J,2,FALSE)</f>
        <v>HT101022-01</v>
      </c>
      <c r="AG2792" s="162">
        <f>IF(SUMPRODUCT(($A$4:$A2792=A2792)*($V$4:$V2792=V2792))&gt;1,0,1)</f>
        <v>0</v>
      </c>
    </row>
    <row r="2793" spans="1:33" s="162" customFormat="1">
      <c r="A2793" s="162" t="s">
        <v>1090</v>
      </c>
      <c r="B2793" s="162" t="s">
        <v>1090</v>
      </c>
      <c r="C2793" s="162" t="s">
        <v>26</v>
      </c>
      <c r="F2793" s="162" t="s">
        <v>16</v>
      </c>
      <c r="G2793" s="162" t="str">
        <f>CHOOSE(MONTH(H2793), "Janvier", "Fevrier", "Mars", "Avril", "Mai", "Juin", "Juillet", "Aout", "Septembre", "Octobre", "Novembre", "Decembre")</f>
        <v>Fevrier</v>
      </c>
      <c r="H2793" s="153">
        <v>42782</v>
      </c>
      <c r="I2793" s="84" t="s">
        <v>1051</v>
      </c>
      <c r="J2793" s="162" t="s">
        <v>1052</v>
      </c>
      <c r="K2793" s="162" t="s">
        <v>1059</v>
      </c>
      <c r="L2793" s="72"/>
      <c r="M2793" s="80" t="str">
        <f>IFERROR(VLOOKUP(K2793,REFERENCES!R:S,2,FALSE),"")</f>
        <v>Nombre</v>
      </c>
      <c r="N2793" s="75">
        <v>168750</v>
      </c>
      <c r="O2793" s="75"/>
      <c r="P2793" s="75"/>
      <c r="Q2793" s="75"/>
      <c r="R2793" s="79"/>
      <c r="S2793" s="75">
        <v>625</v>
      </c>
      <c r="T2793" s="162" t="s">
        <v>1040</v>
      </c>
      <c r="U2793" s="162" t="s">
        <v>153</v>
      </c>
      <c r="V2793" s="162" t="s">
        <v>302</v>
      </c>
      <c r="W2793" s="86" t="s">
        <v>1384</v>
      </c>
      <c r="AB2793" s="162" t="str">
        <f>UPPER(LEFT(A2793,3)&amp;YEAR(H2793)&amp;MONTH(H2793)&amp;DAY((H2793))&amp;LEFT(U2793,2)&amp;LEFT(V2793,2)&amp;LEFT(W2793,2))</f>
        <v>WOR2017216NIPE1È</v>
      </c>
      <c r="AC2793" s="162">
        <f>COUNTIF($AB$4:$AB$297,AB2793)</f>
        <v>0</v>
      </c>
      <c r="AD2793" s="162" t="str">
        <f>VLOOKUP(U2793,NIVEAUXADMIN!A:B,2,FALSE)</f>
        <v>HT10</v>
      </c>
      <c r="AE2793" s="162" t="str">
        <f>VLOOKUP(V2793,NIVEAUXADMIN!E:F,2,FALSE)</f>
        <v>HT101022</v>
      </c>
      <c r="AF2793" s="162" t="str">
        <f>VLOOKUP(W2793,NIVEAUXADMIN!I:J,2,FALSE)</f>
        <v>HT101022-01</v>
      </c>
      <c r="AG2793" s="162">
        <f>IF(SUMPRODUCT(($A$4:$A2793=A2793)*($V$4:$V2793=V2793))&gt;1,0,1)</f>
        <v>0</v>
      </c>
    </row>
    <row r="2794" spans="1:33" s="162" customFormat="1">
      <c r="A2794" s="162" t="s">
        <v>1090</v>
      </c>
      <c r="B2794" s="162" t="s">
        <v>1090</v>
      </c>
      <c r="C2794" s="162" t="s">
        <v>26</v>
      </c>
      <c r="F2794" s="162" t="s">
        <v>16</v>
      </c>
      <c r="G2794" s="162" t="str">
        <f>CHOOSE(MONTH(H2794), "Janvier", "Fevrier", "Mars", "Avril", "Mai", "Juin", "Juillet", "Aout", "Septembre", "Octobre", "Novembre", "Decembre")</f>
        <v>Fevrier</v>
      </c>
      <c r="H2794" s="153">
        <v>42782</v>
      </c>
      <c r="I2794" s="84" t="s">
        <v>1051</v>
      </c>
      <c r="J2794" s="162" t="s">
        <v>1052</v>
      </c>
      <c r="K2794" s="162" t="s">
        <v>1054</v>
      </c>
      <c r="L2794" s="72"/>
      <c r="M2794" s="80" t="str">
        <f>IFERROR(VLOOKUP(K2794,REFERENCES!R:S,2,FALSE),"")</f>
        <v>Nombre</v>
      </c>
      <c r="N2794" s="75">
        <v>625</v>
      </c>
      <c r="O2794" s="75"/>
      <c r="P2794" s="75"/>
      <c r="Q2794" s="75"/>
      <c r="R2794" s="79"/>
      <c r="S2794" s="75">
        <v>625</v>
      </c>
      <c r="T2794" s="162" t="s">
        <v>1040</v>
      </c>
      <c r="U2794" s="162" t="s">
        <v>153</v>
      </c>
      <c r="V2794" s="162" t="s">
        <v>302</v>
      </c>
      <c r="W2794" s="86" t="s">
        <v>1384</v>
      </c>
      <c r="AB2794" s="162" t="str">
        <f>UPPER(LEFT(A2794,3)&amp;YEAR(H2794)&amp;MONTH(H2794)&amp;DAY((H2794))&amp;LEFT(U2794,2)&amp;LEFT(V2794,2)&amp;LEFT(W2794,2))</f>
        <v>WOR2017216NIPE1È</v>
      </c>
      <c r="AC2794" s="162">
        <f>COUNTIF($AB$4:$AB$297,AB2794)</f>
        <v>0</v>
      </c>
      <c r="AD2794" s="162" t="str">
        <f>VLOOKUP(U2794,NIVEAUXADMIN!A:B,2,FALSE)</f>
        <v>HT10</v>
      </c>
      <c r="AE2794" s="162" t="str">
        <f>VLOOKUP(V2794,NIVEAUXADMIN!E:F,2,FALSE)</f>
        <v>HT101022</v>
      </c>
      <c r="AF2794" s="162" t="str">
        <f>VLOOKUP(W2794,NIVEAUXADMIN!I:J,2,FALSE)</f>
        <v>HT101022-01</v>
      </c>
      <c r="AG2794" s="162">
        <f>IF(SUMPRODUCT(($A$4:$A2794=A2794)*($V$4:$V2794=V2794))&gt;1,0,1)</f>
        <v>0</v>
      </c>
    </row>
    <row r="2795" spans="1:33" s="162" customFormat="1">
      <c r="A2795" s="162" t="s">
        <v>1090</v>
      </c>
      <c r="B2795" s="162" t="s">
        <v>1090</v>
      </c>
      <c r="C2795" s="162" t="s">
        <v>26</v>
      </c>
      <c r="F2795" s="162" t="s">
        <v>16</v>
      </c>
      <c r="G2795" s="162" t="str">
        <f>CHOOSE(MONTH(H2795), "Janvier", "Fevrier", "Mars", "Avril", "Mai", "Juin", "Juillet", "Aout", "Septembre", "Octobre", "Novembre", "Decembre")</f>
        <v>Fevrier</v>
      </c>
      <c r="H2795" s="153">
        <v>42783</v>
      </c>
      <c r="I2795" s="84" t="s">
        <v>1051</v>
      </c>
      <c r="J2795" s="162" t="s">
        <v>1052</v>
      </c>
      <c r="K2795" s="162" t="s">
        <v>1062</v>
      </c>
      <c r="L2795" s="72"/>
      <c r="M2795" s="80" t="str">
        <f>IFERROR(VLOOKUP(K2795,REFERENCES!R:S,2,FALSE),"")</f>
        <v>Nombre</v>
      </c>
      <c r="N2795" s="75">
        <v>750</v>
      </c>
      <c r="O2795" s="75"/>
      <c r="P2795" s="75"/>
      <c r="Q2795" s="75"/>
      <c r="R2795" s="79"/>
      <c r="S2795" s="75">
        <v>750</v>
      </c>
      <c r="T2795" s="162" t="s">
        <v>1040</v>
      </c>
      <c r="U2795" s="162" t="s">
        <v>153</v>
      </c>
      <c r="V2795" s="162" t="s">
        <v>296</v>
      </c>
      <c r="W2795" s="86" t="s">
        <v>1430</v>
      </c>
      <c r="AB2795" s="162" t="str">
        <f>UPPER(LEFT(A2795,3)&amp;YEAR(H2795)&amp;MONTH(H2795)&amp;DAY((H2795))&amp;LEFT(U2795,2)&amp;LEFT(V2795,2)&amp;LEFT(W2795,2))</f>
        <v>WOR2017217NIMI2È</v>
      </c>
      <c r="AC2795" s="162">
        <f>COUNTIF($AB$4:$AB$297,AB2795)</f>
        <v>0</v>
      </c>
      <c r="AD2795" s="162" t="str">
        <f>VLOOKUP(U2795,NIVEAUXADMIN!A:B,2,FALSE)</f>
        <v>HT10</v>
      </c>
      <c r="AE2795" s="162" t="str">
        <f>VLOOKUP(V2795,NIVEAUXADMIN!E:F,2,FALSE)</f>
        <v>HT101011</v>
      </c>
      <c r="AF2795" s="162" t="str">
        <f>VLOOKUP(W2795,NIVEAUXADMIN!I:J,2,FALSE)</f>
        <v>HT101011-02</v>
      </c>
      <c r="AG2795" s="162">
        <f>IF(SUMPRODUCT(($A$4:$A2795=A2795)*($V$4:$V2795=V2795))&gt;1,0,1)</f>
        <v>0</v>
      </c>
    </row>
    <row r="2796" spans="1:33">
      <c r="A2796" s="162" t="s">
        <v>1090</v>
      </c>
      <c r="B2796" s="162" t="s">
        <v>1090</v>
      </c>
      <c r="C2796" s="162" t="s">
        <v>26</v>
      </c>
      <c r="D2796" s="162"/>
      <c r="E2796" s="162"/>
      <c r="F2796" s="162" t="s">
        <v>16</v>
      </c>
      <c r="G2796" s="162" t="str">
        <f>CHOOSE(MONTH(H2796), "Janvier", "Fevrier", "Mars", "Avril", "Mai", "Juin", "Juillet", "Aout", "Septembre", "Octobre", "Novembre", "Decembre")</f>
        <v>Fevrier</v>
      </c>
      <c r="H2796" s="153">
        <v>42783</v>
      </c>
      <c r="I2796" s="84" t="s">
        <v>1051</v>
      </c>
      <c r="J2796" s="162" t="s">
        <v>1052</v>
      </c>
      <c r="K2796" s="162" t="s">
        <v>1056</v>
      </c>
      <c r="L2796" s="72"/>
      <c r="M2796" s="80" t="str">
        <f>IFERROR(VLOOKUP(K2796,REFERENCES!R:S,2,FALSE),"")</f>
        <v>Nombre</v>
      </c>
      <c r="N2796" s="75">
        <v>750</v>
      </c>
      <c r="O2796" s="75"/>
      <c r="P2796" s="75"/>
      <c r="Q2796" s="75"/>
      <c r="R2796" s="79"/>
      <c r="S2796" s="75">
        <v>750</v>
      </c>
      <c r="T2796" s="162" t="s">
        <v>1040</v>
      </c>
      <c r="U2796" s="162" t="s">
        <v>153</v>
      </c>
      <c r="V2796" s="162" t="s">
        <v>296</v>
      </c>
      <c r="W2796" s="86" t="s">
        <v>1430</v>
      </c>
      <c r="X2796" s="162"/>
      <c r="Y2796" s="162"/>
      <c r="Z2796" s="162"/>
      <c r="AA2796" s="162"/>
      <c r="AB2796" s="162" t="str">
        <f>UPPER(LEFT(A2796,3)&amp;YEAR(H2796)&amp;MONTH(H2796)&amp;DAY((H2796))&amp;LEFT(U2796,2)&amp;LEFT(V2796,2)&amp;LEFT(W2796,2))</f>
        <v>WOR2017217NIMI2È</v>
      </c>
      <c r="AC2796" s="162">
        <f>COUNTIF($AB$4:$AB$297,AB2796)</f>
        <v>0</v>
      </c>
      <c r="AD2796" s="162" t="str">
        <f>VLOOKUP(U2796,NIVEAUXADMIN!A:B,2,FALSE)</f>
        <v>HT10</v>
      </c>
      <c r="AE2796" s="162" t="str">
        <f>VLOOKUP(V2796,NIVEAUXADMIN!E:F,2,FALSE)</f>
        <v>HT101011</v>
      </c>
      <c r="AF2796" s="162" t="str">
        <f>VLOOKUP(W2796,NIVEAUXADMIN!I:J,2,FALSE)</f>
        <v>HT101011-02</v>
      </c>
      <c r="AG2796" s="162">
        <f>IF(SUMPRODUCT(($A$4:$A2796=A2796)*($V$4:$V2796=V2796))&gt;1,0,1)</f>
        <v>0</v>
      </c>
    </row>
    <row r="2797" spans="1:33">
      <c r="A2797" s="162" t="s">
        <v>1090</v>
      </c>
      <c r="B2797" s="162" t="s">
        <v>1090</v>
      </c>
      <c r="C2797" s="162" t="s">
        <v>26</v>
      </c>
      <c r="D2797" s="162"/>
      <c r="E2797" s="162"/>
      <c r="F2797" s="162" t="s">
        <v>16</v>
      </c>
      <c r="G2797" s="162" t="str">
        <f>CHOOSE(MONTH(H2797), "Janvier", "Fevrier", "Mars", "Avril", "Mai", "Juin", "Juillet", "Aout", "Septembre", "Octobre", "Novembre", "Decembre")</f>
        <v>Fevrier</v>
      </c>
      <c r="H2797" s="153">
        <v>42783</v>
      </c>
      <c r="I2797" s="84" t="s">
        <v>1051</v>
      </c>
      <c r="J2797" s="162" t="s">
        <v>1052</v>
      </c>
      <c r="K2797" s="162" t="s">
        <v>1057</v>
      </c>
      <c r="L2797" s="72"/>
      <c r="M2797" s="80" t="str">
        <f>IFERROR(VLOOKUP(K2797,REFERENCES!R:S,2,FALSE),"")</f>
        <v>Nombre</v>
      </c>
      <c r="N2797" s="75">
        <v>750</v>
      </c>
      <c r="O2797" s="75"/>
      <c r="P2797" s="75"/>
      <c r="Q2797" s="75"/>
      <c r="R2797" s="79"/>
      <c r="S2797" s="75">
        <v>750</v>
      </c>
      <c r="T2797" s="162" t="s">
        <v>1040</v>
      </c>
      <c r="U2797" s="162" t="s">
        <v>153</v>
      </c>
      <c r="V2797" s="162" t="s">
        <v>296</v>
      </c>
      <c r="W2797" s="86" t="s">
        <v>1430</v>
      </c>
      <c r="X2797" s="162"/>
      <c r="Y2797" s="162"/>
      <c r="Z2797" s="162"/>
      <c r="AA2797" s="162"/>
      <c r="AB2797" s="162" t="str">
        <f>UPPER(LEFT(A2797,3)&amp;YEAR(H2797)&amp;MONTH(H2797)&amp;DAY((H2797))&amp;LEFT(U2797,2)&amp;LEFT(V2797,2)&amp;LEFT(W2797,2))</f>
        <v>WOR2017217NIMI2È</v>
      </c>
      <c r="AC2797" s="162">
        <f>COUNTIF($AB$4:$AB$297,AB2797)</f>
        <v>0</v>
      </c>
      <c r="AD2797" s="162" t="str">
        <f>VLOOKUP(U2797,NIVEAUXADMIN!A:B,2,FALSE)</f>
        <v>HT10</v>
      </c>
      <c r="AE2797" s="162" t="str">
        <f>VLOOKUP(V2797,NIVEAUXADMIN!E:F,2,FALSE)</f>
        <v>HT101011</v>
      </c>
      <c r="AF2797" s="162" t="str">
        <f>VLOOKUP(W2797,NIVEAUXADMIN!I:J,2,FALSE)</f>
        <v>HT101011-02</v>
      </c>
      <c r="AG2797" s="162">
        <f>IF(SUMPRODUCT(($A$4:$A2797=A2797)*($V$4:$V2797=V2797))&gt;1,0,1)</f>
        <v>0</v>
      </c>
    </row>
    <row r="2798" spans="1:33">
      <c r="A2798" s="162" t="s">
        <v>1090</v>
      </c>
      <c r="B2798" s="162" t="s">
        <v>1090</v>
      </c>
      <c r="C2798" s="162" t="s">
        <v>26</v>
      </c>
      <c r="D2798" s="162"/>
      <c r="E2798" s="162"/>
      <c r="F2798" s="162" t="s">
        <v>16</v>
      </c>
      <c r="G2798" s="162" t="str">
        <f>CHOOSE(MONTH(H2798), "Janvier", "Fevrier", "Mars", "Avril", "Mai", "Juin", "Juillet", "Aout", "Septembre", "Octobre", "Novembre", "Decembre")</f>
        <v>Fevrier</v>
      </c>
      <c r="H2798" s="153">
        <v>42783</v>
      </c>
      <c r="I2798" s="84" t="s">
        <v>1051</v>
      </c>
      <c r="J2798" s="162" t="s">
        <v>1052</v>
      </c>
      <c r="K2798" s="162" t="s">
        <v>1059</v>
      </c>
      <c r="L2798" s="72"/>
      <c r="M2798" s="80" t="str">
        <f>IFERROR(VLOOKUP(K2798,REFERENCES!R:S,2,FALSE),"")</f>
        <v>Nombre</v>
      </c>
      <c r="N2798" s="75">
        <v>202500</v>
      </c>
      <c r="O2798" s="75"/>
      <c r="P2798" s="75"/>
      <c r="Q2798" s="75"/>
      <c r="R2798" s="79"/>
      <c r="S2798" s="75">
        <v>750</v>
      </c>
      <c r="T2798" s="162" t="s">
        <v>1040</v>
      </c>
      <c r="U2798" s="162" t="s">
        <v>153</v>
      </c>
      <c r="V2798" s="162" t="s">
        <v>296</v>
      </c>
      <c r="W2798" s="86" t="s">
        <v>1430</v>
      </c>
      <c r="X2798" s="162"/>
      <c r="Y2798" s="162"/>
      <c r="Z2798" s="162"/>
      <c r="AA2798" s="162"/>
      <c r="AB2798" s="162" t="str">
        <f>UPPER(LEFT(A2798,3)&amp;YEAR(H2798)&amp;MONTH(H2798)&amp;DAY((H2798))&amp;LEFT(U2798,2)&amp;LEFT(V2798,2)&amp;LEFT(W2798,2))</f>
        <v>WOR2017217NIMI2È</v>
      </c>
      <c r="AC2798" s="162">
        <f>COUNTIF($AB$4:$AB$297,AB2798)</f>
        <v>0</v>
      </c>
      <c r="AD2798" s="162" t="str">
        <f>VLOOKUP(U2798,NIVEAUXADMIN!A:B,2,FALSE)</f>
        <v>HT10</v>
      </c>
      <c r="AE2798" s="162" t="str">
        <f>VLOOKUP(V2798,NIVEAUXADMIN!E:F,2,FALSE)</f>
        <v>HT101011</v>
      </c>
      <c r="AF2798" s="162" t="str">
        <f>VLOOKUP(W2798,NIVEAUXADMIN!I:J,2,FALSE)</f>
        <v>HT101011-02</v>
      </c>
      <c r="AG2798" s="162">
        <f>IF(SUMPRODUCT(($A$4:$A2798=A2798)*($V$4:$V2798=V2798))&gt;1,0,1)</f>
        <v>0</v>
      </c>
    </row>
    <row r="2799" spans="1:33">
      <c r="A2799" s="162" t="s">
        <v>1090</v>
      </c>
      <c r="B2799" s="162" t="s">
        <v>1090</v>
      </c>
      <c r="C2799" s="162" t="s">
        <v>26</v>
      </c>
      <c r="D2799" s="162"/>
      <c r="E2799" s="162"/>
      <c r="F2799" s="162" t="s">
        <v>16</v>
      </c>
      <c r="G2799" s="162" t="str">
        <f>CHOOSE(MONTH(H2799), "Janvier", "Fevrier", "Mars", "Avril", "Mai", "Juin", "Juillet", "Aout", "Septembre", "Octobre", "Novembre", "Decembre")</f>
        <v>Fevrier</v>
      </c>
      <c r="H2799" s="153">
        <v>42783</v>
      </c>
      <c r="I2799" s="84" t="s">
        <v>1051</v>
      </c>
      <c r="J2799" s="162" t="s">
        <v>1052</v>
      </c>
      <c r="K2799" s="162" t="s">
        <v>1054</v>
      </c>
      <c r="L2799" s="72"/>
      <c r="M2799" s="80" t="str">
        <f>IFERROR(VLOOKUP(K2799,REFERENCES!R:S,2,FALSE),"")</f>
        <v>Nombre</v>
      </c>
      <c r="N2799" s="75">
        <v>750</v>
      </c>
      <c r="O2799" s="75"/>
      <c r="P2799" s="75"/>
      <c r="Q2799" s="75"/>
      <c r="R2799" s="79"/>
      <c r="S2799" s="75">
        <v>750</v>
      </c>
      <c r="T2799" s="162" t="s">
        <v>1040</v>
      </c>
      <c r="U2799" s="162" t="s">
        <v>153</v>
      </c>
      <c r="V2799" s="162" t="s">
        <v>296</v>
      </c>
      <c r="W2799" s="86" t="s">
        <v>1430</v>
      </c>
      <c r="X2799" s="162"/>
      <c r="Y2799" s="162"/>
      <c r="Z2799" s="162"/>
      <c r="AA2799" s="162"/>
      <c r="AB2799" s="162" t="str">
        <f>UPPER(LEFT(A2799,3)&amp;YEAR(H2799)&amp;MONTH(H2799)&amp;DAY((H2799))&amp;LEFT(U2799,2)&amp;LEFT(V2799,2)&amp;LEFT(W2799,2))</f>
        <v>WOR2017217NIMI2È</v>
      </c>
      <c r="AC2799" s="162">
        <f>COUNTIF($AB$4:$AB$297,AB2799)</f>
        <v>0</v>
      </c>
      <c r="AD2799" s="162" t="str">
        <f>VLOOKUP(U2799,NIVEAUXADMIN!A:B,2,FALSE)</f>
        <v>HT10</v>
      </c>
      <c r="AE2799" s="162" t="str">
        <f>VLOOKUP(V2799,NIVEAUXADMIN!E:F,2,FALSE)</f>
        <v>HT101011</v>
      </c>
      <c r="AF2799" s="162" t="str">
        <f>VLOOKUP(W2799,NIVEAUXADMIN!I:J,2,FALSE)</f>
        <v>HT101011-02</v>
      </c>
      <c r="AG2799" s="162">
        <f>IF(SUMPRODUCT(($A$4:$A2799=A2799)*($V$4:$V2799=V2799))&gt;1,0,1)</f>
        <v>0</v>
      </c>
    </row>
    <row r="2800" spans="1:33">
      <c r="A2800" s="162" t="s">
        <v>1090</v>
      </c>
      <c r="B2800" s="162" t="s">
        <v>1090</v>
      </c>
      <c r="C2800" s="162" t="s">
        <v>26</v>
      </c>
      <c r="D2800" s="162"/>
      <c r="E2800" s="162"/>
      <c r="F2800" s="162" t="s">
        <v>16</v>
      </c>
      <c r="G2800" s="162" t="str">
        <f>CHOOSE(MONTH(H2800), "Janvier", "Fevrier", "Mars", "Avril", "Mai", "Juin", "Juillet", "Aout", "Septembre", "Octobre", "Novembre", "Decembre")</f>
        <v>Fevrier</v>
      </c>
      <c r="H2800" s="153">
        <v>42784</v>
      </c>
      <c r="I2800" s="84" t="s">
        <v>1051</v>
      </c>
      <c r="J2800" s="162" t="s">
        <v>1052</v>
      </c>
      <c r="K2800" s="162" t="s">
        <v>1062</v>
      </c>
      <c r="L2800" s="72"/>
      <c r="M2800" s="80" t="str">
        <f>IFERROR(VLOOKUP(K2800,REFERENCES!R:S,2,FALSE),"")</f>
        <v>Nombre</v>
      </c>
      <c r="N2800" s="75">
        <v>519</v>
      </c>
      <c r="O2800" s="75"/>
      <c r="P2800" s="75"/>
      <c r="Q2800" s="75"/>
      <c r="R2800" s="79"/>
      <c r="S2800" s="75">
        <v>519</v>
      </c>
      <c r="T2800" s="162" t="s">
        <v>1040</v>
      </c>
      <c r="U2800" s="162" t="s">
        <v>153</v>
      </c>
      <c r="V2800" s="162" t="s">
        <v>296</v>
      </c>
      <c r="W2800" s="86"/>
      <c r="X2800" s="162"/>
      <c r="Y2800" s="162"/>
      <c r="Z2800" s="162"/>
      <c r="AA2800" s="162"/>
      <c r="AB2800" s="162" t="str">
        <f>UPPER(LEFT(A2800,3)&amp;YEAR(H2800)&amp;MONTH(H2800)&amp;DAY((H2800))&amp;LEFT(U2800,2)&amp;LEFT(V2800,2)&amp;LEFT(W2800,2))</f>
        <v>WOR2017218NIMI</v>
      </c>
      <c r="AC2800" s="162">
        <f>COUNTIF($AB$4:$AB$297,AB2800)</f>
        <v>0</v>
      </c>
      <c r="AD2800" s="162" t="str">
        <f>VLOOKUP(U2800,NIVEAUXADMIN!A:B,2,FALSE)</f>
        <v>HT10</v>
      </c>
      <c r="AE2800" s="162" t="str">
        <f>VLOOKUP(V2800,NIVEAUXADMIN!E:F,2,FALSE)</f>
        <v>HT101011</v>
      </c>
      <c r="AF2800" s="162" t="e">
        <f>VLOOKUP(W2800,NIVEAUXADMIN!I:J,2,FALSE)</f>
        <v>#N/A</v>
      </c>
      <c r="AG2800" s="162">
        <f>IF(SUMPRODUCT(($A$4:$A2800=A2800)*($V$4:$V2800=V2800))&gt;1,0,1)</f>
        <v>0</v>
      </c>
    </row>
    <row r="2801" spans="1:33">
      <c r="A2801" s="162" t="s">
        <v>1090</v>
      </c>
      <c r="B2801" s="162" t="s">
        <v>1090</v>
      </c>
      <c r="C2801" s="162" t="s">
        <v>26</v>
      </c>
      <c r="D2801" s="162"/>
      <c r="E2801" s="162"/>
      <c r="F2801" s="162" t="s">
        <v>16</v>
      </c>
      <c r="G2801" s="162" t="str">
        <f>CHOOSE(MONTH(H2801), "Janvier", "Fevrier", "Mars", "Avril", "Mai", "Juin", "Juillet", "Aout", "Septembre", "Octobre", "Novembre", "Decembre")</f>
        <v>Fevrier</v>
      </c>
      <c r="H2801" s="153">
        <v>42784</v>
      </c>
      <c r="I2801" s="84" t="s">
        <v>1051</v>
      </c>
      <c r="J2801" s="162" t="s">
        <v>1052</v>
      </c>
      <c r="K2801" s="162" t="s">
        <v>1056</v>
      </c>
      <c r="L2801" s="72"/>
      <c r="M2801" s="80" t="str">
        <f>IFERROR(VLOOKUP(K2801,REFERENCES!R:S,2,FALSE),"")</f>
        <v>Nombre</v>
      </c>
      <c r="N2801" s="75">
        <v>519</v>
      </c>
      <c r="O2801" s="75"/>
      <c r="P2801" s="75"/>
      <c r="Q2801" s="75"/>
      <c r="R2801" s="79"/>
      <c r="S2801" s="75">
        <v>519</v>
      </c>
      <c r="T2801" s="162" t="s">
        <v>1040</v>
      </c>
      <c r="U2801" s="162" t="s">
        <v>153</v>
      </c>
      <c r="V2801" s="162" t="s">
        <v>296</v>
      </c>
      <c r="W2801" s="86"/>
      <c r="X2801" s="162"/>
      <c r="Y2801" s="162"/>
      <c r="Z2801" s="162"/>
      <c r="AA2801" s="162"/>
      <c r="AB2801" s="162" t="str">
        <f>UPPER(LEFT(A2801,3)&amp;YEAR(H2801)&amp;MONTH(H2801)&amp;DAY((H2801))&amp;LEFT(U2801,2)&amp;LEFT(V2801,2)&amp;LEFT(W2801,2))</f>
        <v>WOR2017218NIMI</v>
      </c>
      <c r="AC2801" s="162">
        <f>COUNTIF($AB$4:$AB$297,AB2801)</f>
        <v>0</v>
      </c>
      <c r="AD2801" s="162" t="str">
        <f>VLOOKUP(U2801,NIVEAUXADMIN!A:B,2,FALSE)</f>
        <v>HT10</v>
      </c>
      <c r="AE2801" s="162" t="str">
        <f>VLOOKUP(V2801,NIVEAUXADMIN!E:F,2,FALSE)</f>
        <v>HT101011</v>
      </c>
      <c r="AF2801" s="162" t="e">
        <f>VLOOKUP(W2801,NIVEAUXADMIN!I:J,2,FALSE)</f>
        <v>#N/A</v>
      </c>
      <c r="AG2801" s="162">
        <f>IF(SUMPRODUCT(($A$4:$A2801=A2801)*($V$4:$V2801=V2801))&gt;1,0,1)</f>
        <v>0</v>
      </c>
    </row>
    <row r="2802" spans="1:33">
      <c r="A2802" s="162" t="s">
        <v>1090</v>
      </c>
      <c r="B2802" s="162" t="s">
        <v>1090</v>
      </c>
      <c r="C2802" s="162" t="s">
        <v>26</v>
      </c>
      <c r="D2802" s="162"/>
      <c r="E2802" s="162"/>
      <c r="F2802" s="162" t="s">
        <v>16</v>
      </c>
      <c r="G2802" s="162" t="str">
        <f>CHOOSE(MONTH(H2802), "Janvier", "Fevrier", "Mars", "Avril", "Mai", "Juin", "Juillet", "Aout", "Septembre", "Octobre", "Novembre", "Decembre")</f>
        <v>Fevrier</v>
      </c>
      <c r="H2802" s="153">
        <v>42784</v>
      </c>
      <c r="I2802" s="84" t="s">
        <v>1051</v>
      </c>
      <c r="J2802" s="162" t="s">
        <v>1052</v>
      </c>
      <c r="K2802" s="162" t="s">
        <v>1057</v>
      </c>
      <c r="L2802" s="72"/>
      <c r="M2802" s="80" t="str">
        <f>IFERROR(VLOOKUP(K2802,REFERENCES!R:S,2,FALSE),"")</f>
        <v>Nombre</v>
      </c>
      <c r="N2802" s="75">
        <v>519</v>
      </c>
      <c r="O2802" s="75"/>
      <c r="P2802" s="75"/>
      <c r="Q2802" s="75"/>
      <c r="R2802" s="79"/>
      <c r="S2802" s="75">
        <v>519</v>
      </c>
      <c r="T2802" s="162" t="s">
        <v>1040</v>
      </c>
      <c r="U2802" s="162" t="s">
        <v>153</v>
      </c>
      <c r="V2802" s="162" t="s">
        <v>296</v>
      </c>
      <c r="W2802" s="86"/>
      <c r="X2802" s="162"/>
      <c r="Y2802" s="162"/>
      <c r="Z2802" s="162"/>
      <c r="AA2802" s="162"/>
      <c r="AB2802" s="162" t="str">
        <f>UPPER(LEFT(A2802,3)&amp;YEAR(H2802)&amp;MONTH(H2802)&amp;DAY((H2802))&amp;LEFT(U2802,2)&amp;LEFT(V2802,2)&amp;LEFT(W2802,2))</f>
        <v>WOR2017218NIMI</v>
      </c>
      <c r="AC2802" s="162">
        <f>COUNTIF($AB$4:$AB$297,AB2802)</f>
        <v>0</v>
      </c>
      <c r="AD2802" s="162" t="str">
        <f>VLOOKUP(U2802,NIVEAUXADMIN!A:B,2,FALSE)</f>
        <v>HT10</v>
      </c>
      <c r="AE2802" s="162" t="str">
        <f>VLOOKUP(V2802,NIVEAUXADMIN!E:F,2,FALSE)</f>
        <v>HT101011</v>
      </c>
      <c r="AF2802" s="162" t="e">
        <f>VLOOKUP(W2802,NIVEAUXADMIN!I:J,2,FALSE)</f>
        <v>#N/A</v>
      </c>
      <c r="AG2802" s="162">
        <f>IF(SUMPRODUCT(($A$4:$A2802=A2802)*($V$4:$V2802=V2802))&gt;1,0,1)</f>
        <v>0</v>
      </c>
    </row>
    <row r="2803" spans="1:33">
      <c r="A2803" s="162" t="s">
        <v>1090</v>
      </c>
      <c r="B2803" s="162" t="s">
        <v>1090</v>
      </c>
      <c r="C2803" s="162" t="s">
        <v>26</v>
      </c>
      <c r="D2803" s="162"/>
      <c r="E2803" s="162"/>
      <c r="F2803" s="162" t="s">
        <v>16</v>
      </c>
      <c r="G2803" s="162" t="str">
        <f>CHOOSE(MONTH(H2803), "Janvier", "Fevrier", "Mars", "Avril", "Mai", "Juin", "Juillet", "Aout", "Septembre", "Octobre", "Novembre", "Decembre")</f>
        <v>Fevrier</v>
      </c>
      <c r="H2803" s="153">
        <v>42784</v>
      </c>
      <c r="I2803" s="84" t="s">
        <v>1051</v>
      </c>
      <c r="J2803" s="162" t="s">
        <v>1052</v>
      </c>
      <c r="K2803" s="162" t="s">
        <v>1059</v>
      </c>
      <c r="L2803" s="72"/>
      <c r="M2803" s="80" t="str">
        <f>IFERROR(VLOOKUP(K2803,REFERENCES!R:S,2,FALSE),"")</f>
        <v>Nombre</v>
      </c>
      <c r="N2803" s="75">
        <v>140130</v>
      </c>
      <c r="O2803" s="75"/>
      <c r="P2803" s="75"/>
      <c r="Q2803" s="75"/>
      <c r="R2803" s="79"/>
      <c r="S2803" s="75">
        <v>519</v>
      </c>
      <c r="T2803" s="162" t="s">
        <v>1040</v>
      </c>
      <c r="U2803" s="162" t="s">
        <v>153</v>
      </c>
      <c r="V2803" s="162" t="s">
        <v>296</v>
      </c>
      <c r="W2803" s="86"/>
      <c r="X2803" s="162"/>
      <c r="Y2803" s="162"/>
      <c r="Z2803" s="162"/>
      <c r="AA2803" s="162"/>
      <c r="AB2803" s="162" t="str">
        <f>UPPER(LEFT(A2803,3)&amp;YEAR(H2803)&amp;MONTH(H2803)&amp;DAY((H2803))&amp;LEFT(U2803,2)&amp;LEFT(V2803,2)&amp;LEFT(W2803,2))</f>
        <v>WOR2017218NIMI</v>
      </c>
      <c r="AC2803" s="162">
        <f>COUNTIF($AB$4:$AB$297,AB2803)</f>
        <v>0</v>
      </c>
      <c r="AD2803" s="162" t="str">
        <f>VLOOKUP(U2803,NIVEAUXADMIN!A:B,2,FALSE)</f>
        <v>HT10</v>
      </c>
      <c r="AE2803" s="162" t="str">
        <f>VLOOKUP(V2803,NIVEAUXADMIN!E:F,2,FALSE)</f>
        <v>HT101011</v>
      </c>
      <c r="AF2803" s="162" t="e">
        <f>VLOOKUP(W2803,NIVEAUXADMIN!I:J,2,FALSE)</f>
        <v>#N/A</v>
      </c>
      <c r="AG2803" s="162">
        <f>IF(SUMPRODUCT(($A$4:$A2803=A2803)*($V$4:$V2803=V2803))&gt;1,0,1)</f>
        <v>0</v>
      </c>
    </row>
    <row r="2804" spans="1:33">
      <c r="A2804" s="162" t="s">
        <v>1090</v>
      </c>
      <c r="B2804" s="162" t="s">
        <v>1090</v>
      </c>
      <c r="C2804" s="162" t="s">
        <v>26</v>
      </c>
      <c r="D2804" s="162"/>
      <c r="E2804" s="162"/>
      <c r="F2804" s="162" t="s">
        <v>16</v>
      </c>
      <c r="G2804" s="162" t="str">
        <f>CHOOSE(MONTH(H2804), "Janvier", "Fevrier", "Mars", "Avril", "Mai", "Juin", "Juillet", "Aout", "Septembre", "Octobre", "Novembre", "Decembre")</f>
        <v>Fevrier</v>
      </c>
      <c r="H2804" s="153">
        <v>42784</v>
      </c>
      <c r="I2804" s="84" t="s">
        <v>1051</v>
      </c>
      <c r="J2804" s="162" t="s">
        <v>1052</v>
      </c>
      <c r="K2804" s="162" t="s">
        <v>1054</v>
      </c>
      <c r="L2804" s="72"/>
      <c r="M2804" s="80" t="str">
        <f>IFERROR(VLOOKUP(K2804,REFERENCES!R:S,2,FALSE),"")</f>
        <v>Nombre</v>
      </c>
      <c r="N2804" s="75">
        <v>519</v>
      </c>
      <c r="O2804" s="75"/>
      <c r="P2804" s="75"/>
      <c r="Q2804" s="75"/>
      <c r="R2804" s="79"/>
      <c r="S2804" s="75">
        <v>519</v>
      </c>
      <c r="T2804" s="162" t="s">
        <v>1040</v>
      </c>
      <c r="U2804" s="162" t="s">
        <v>153</v>
      </c>
      <c r="V2804" s="162" t="s">
        <v>296</v>
      </c>
      <c r="W2804" s="86"/>
      <c r="X2804" s="162"/>
      <c r="Y2804" s="162"/>
      <c r="Z2804" s="162"/>
      <c r="AA2804" s="162"/>
      <c r="AB2804" s="162" t="str">
        <f>UPPER(LEFT(A2804,3)&amp;YEAR(H2804)&amp;MONTH(H2804)&amp;DAY((H2804))&amp;LEFT(U2804,2)&amp;LEFT(V2804,2)&amp;LEFT(W2804,2))</f>
        <v>WOR2017218NIMI</v>
      </c>
      <c r="AC2804" s="162">
        <f>COUNTIF($AB$4:$AB$297,AB2804)</f>
        <v>0</v>
      </c>
      <c r="AD2804" s="162" t="str">
        <f>VLOOKUP(U2804,NIVEAUXADMIN!A:B,2,FALSE)</f>
        <v>HT10</v>
      </c>
      <c r="AE2804" s="162" t="str">
        <f>VLOOKUP(V2804,NIVEAUXADMIN!E:F,2,FALSE)</f>
        <v>HT101011</v>
      </c>
      <c r="AF2804" s="162" t="e">
        <f>VLOOKUP(W2804,NIVEAUXADMIN!I:J,2,FALSE)</f>
        <v>#N/A</v>
      </c>
      <c r="AG2804" s="162">
        <f>IF(SUMPRODUCT(($A$4:$A2804=A2804)*($V$4:$V2804=V2804))&gt;1,0,1)</f>
        <v>0</v>
      </c>
    </row>
    <row r="2805" spans="1:33">
      <c r="A2805" s="162" t="s">
        <v>1090</v>
      </c>
      <c r="B2805" s="162" t="s">
        <v>1090</v>
      </c>
      <c r="C2805" s="162" t="s">
        <v>26</v>
      </c>
      <c r="D2805" s="162"/>
      <c r="E2805" s="162"/>
      <c r="F2805" s="162" t="s">
        <v>16</v>
      </c>
      <c r="G2805" s="162" t="str">
        <f>CHOOSE(MONTH(H2805), "Janvier", "Fevrier", "Mars", "Avril", "Mai", "Juin", "Juillet", "Aout", "Septembre", "Octobre", "Novembre", "Decembre")</f>
        <v>Fevrier</v>
      </c>
      <c r="H2805" s="153">
        <v>42786</v>
      </c>
      <c r="I2805" s="84" t="s">
        <v>1051</v>
      </c>
      <c r="J2805" s="162" t="s">
        <v>1052</v>
      </c>
      <c r="K2805" s="162" t="s">
        <v>1062</v>
      </c>
      <c r="L2805" s="72"/>
      <c r="M2805" s="80" t="str">
        <f>IFERROR(VLOOKUP(K2805,REFERENCES!R:S,2,FALSE),"")</f>
        <v>Nombre</v>
      </c>
      <c r="N2805" s="75">
        <v>562</v>
      </c>
      <c r="O2805" s="75"/>
      <c r="P2805" s="75"/>
      <c r="Q2805" s="75"/>
      <c r="R2805" s="79"/>
      <c r="S2805" s="75">
        <v>562</v>
      </c>
      <c r="T2805" s="162" t="s">
        <v>1040</v>
      </c>
      <c r="U2805" s="162" t="s">
        <v>153</v>
      </c>
      <c r="V2805" s="162" t="s">
        <v>296</v>
      </c>
      <c r="W2805" s="86" t="s">
        <v>1558</v>
      </c>
      <c r="X2805" s="162"/>
      <c r="Y2805" s="162"/>
      <c r="Z2805" s="162"/>
      <c r="AA2805" s="162"/>
      <c r="AB2805" s="162" t="str">
        <f>UPPER(LEFT(A2805,3)&amp;YEAR(H2805)&amp;MONTH(H2805)&amp;DAY((H2805))&amp;LEFT(U2805,2)&amp;LEFT(V2805,2)&amp;LEFT(W2805,2))</f>
        <v>WOR2017220NIMI3È</v>
      </c>
      <c r="AC2805" s="162">
        <f>COUNTIF($AB$4:$AB$297,AB2805)</f>
        <v>0</v>
      </c>
      <c r="AD2805" s="162" t="str">
        <f>VLOOKUP(U2805,NIVEAUXADMIN!A:B,2,FALSE)</f>
        <v>HT10</v>
      </c>
      <c r="AE2805" s="162" t="str">
        <f>VLOOKUP(V2805,NIVEAUXADMIN!E:F,2,FALSE)</f>
        <v>HT101011</v>
      </c>
      <c r="AF2805" s="162" t="str">
        <f>VLOOKUP(W2805,NIVEAUXADMIN!I:J,2,FALSE)</f>
        <v>HT101011-03</v>
      </c>
      <c r="AG2805" s="162">
        <f>IF(SUMPRODUCT(($A$4:$A2805=A2805)*($V$4:$V2805=V2805))&gt;1,0,1)</f>
        <v>0</v>
      </c>
    </row>
    <row r="2806" spans="1:33">
      <c r="A2806" s="162" t="s">
        <v>1090</v>
      </c>
      <c r="B2806" s="162" t="s">
        <v>1090</v>
      </c>
      <c r="C2806" s="162" t="s">
        <v>26</v>
      </c>
      <c r="D2806" s="162"/>
      <c r="E2806" s="162"/>
      <c r="F2806" s="162" t="s">
        <v>16</v>
      </c>
      <c r="G2806" s="162" t="str">
        <f>CHOOSE(MONTH(H2806), "Janvier", "Fevrier", "Mars", "Avril", "Mai", "Juin", "Juillet", "Aout", "Septembre", "Octobre", "Novembre", "Decembre")</f>
        <v>Fevrier</v>
      </c>
      <c r="H2806" s="153">
        <v>42786</v>
      </c>
      <c r="I2806" s="84" t="s">
        <v>1051</v>
      </c>
      <c r="J2806" s="162" t="s">
        <v>1052</v>
      </c>
      <c r="K2806" s="162" t="s">
        <v>1056</v>
      </c>
      <c r="L2806" s="72"/>
      <c r="M2806" s="80" t="str">
        <f>IFERROR(VLOOKUP(K2806,REFERENCES!R:S,2,FALSE),"")</f>
        <v>Nombre</v>
      </c>
      <c r="N2806" s="75">
        <v>562</v>
      </c>
      <c r="O2806" s="75"/>
      <c r="P2806" s="75"/>
      <c r="Q2806" s="75"/>
      <c r="R2806" s="79"/>
      <c r="S2806" s="75">
        <v>562</v>
      </c>
      <c r="T2806" s="162" t="s">
        <v>1040</v>
      </c>
      <c r="U2806" s="162" t="s">
        <v>153</v>
      </c>
      <c r="V2806" s="162" t="s">
        <v>296</v>
      </c>
      <c r="W2806" s="86" t="s">
        <v>1558</v>
      </c>
      <c r="X2806" s="162"/>
      <c r="Y2806" s="162"/>
      <c r="Z2806" s="162"/>
      <c r="AA2806" s="162"/>
      <c r="AB2806" s="162" t="str">
        <f>UPPER(LEFT(A2806,3)&amp;YEAR(H2806)&amp;MONTH(H2806)&amp;DAY((H2806))&amp;LEFT(U2806,2)&amp;LEFT(V2806,2)&amp;LEFT(W2806,2))</f>
        <v>WOR2017220NIMI3È</v>
      </c>
      <c r="AC2806" s="162">
        <f>COUNTIF($AB$4:$AB$297,AB2806)</f>
        <v>0</v>
      </c>
      <c r="AD2806" s="162" t="str">
        <f>VLOOKUP(U2806,NIVEAUXADMIN!A:B,2,FALSE)</f>
        <v>HT10</v>
      </c>
      <c r="AE2806" s="162" t="str">
        <f>VLOOKUP(V2806,NIVEAUXADMIN!E:F,2,FALSE)</f>
        <v>HT101011</v>
      </c>
      <c r="AF2806" s="162" t="str">
        <f>VLOOKUP(W2806,NIVEAUXADMIN!I:J,2,FALSE)</f>
        <v>HT101011-03</v>
      </c>
      <c r="AG2806" s="162">
        <f>IF(SUMPRODUCT(($A$4:$A2806=A2806)*($V$4:$V2806=V2806))&gt;1,0,1)</f>
        <v>0</v>
      </c>
    </row>
    <row r="2807" spans="1:33">
      <c r="A2807" s="162" t="s">
        <v>1090</v>
      </c>
      <c r="B2807" s="162" t="s">
        <v>1090</v>
      </c>
      <c r="C2807" s="162" t="s">
        <v>26</v>
      </c>
      <c r="D2807" s="162"/>
      <c r="E2807" s="162"/>
      <c r="F2807" s="162" t="s">
        <v>16</v>
      </c>
      <c r="G2807" s="162" t="str">
        <f>CHOOSE(MONTH(H2807), "Janvier", "Fevrier", "Mars", "Avril", "Mai", "Juin", "Juillet", "Aout", "Septembre", "Octobre", "Novembre", "Decembre")</f>
        <v>Fevrier</v>
      </c>
      <c r="H2807" s="153">
        <v>42786</v>
      </c>
      <c r="I2807" s="84" t="s">
        <v>1051</v>
      </c>
      <c r="J2807" s="162" t="s">
        <v>1052</v>
      </c>
      <c r="K2807" s="162" t="s">
        <v>1057</v>
      </c>
      <c r="L2807" s="72"/>
      <c r="M2807" s="80" t="str">
        <f>IFERROR(VLOOKUP(K2807,REFERENCES!R:S,2,FALSE),"")</f>
        <v>Nombre</v>
      </c>
      <c r="N2807" s="75">
        <v>562</v>
      </c>
      <c r="O2807" s="75"/>
      <c r="P2807" s="75"/>
      <c r="Q2807" s="75"/>
      <c r="R2807" s="79"/>
      <c r="S2807" s="75">
        <v>562</v>
      </c>
      <c r="T2807" s="162" t="s">
        <v>1040</v>
      </c>
      <c r="U2807" s="162" t="s">
        <v>153</v>
      </c>
      <c r="V2807" s="162" t="s">
        <v>296</v>
      </c>
      <c r="W2807" s="86" t="s">
        <v>1558</v>
      </c>
      <c r="X2807" s="162"/>
      <c r="Y2807" s="162"/>
      <c r="Z2807" s="162"/>
      <c r="AA2807" s="162"/>
      <c r="AB2807" s="162" t="str">
        <f>UPPER(LEFT(A2807,3)&amp;YEAR(H2807)&amp;MONTH(H2807)&amp;DAY((H2807))&amp;LEFT(U2807,2)&amp;LEFT(V2807,2)&amp;LEFT(W2807,2))</f>
        <v>WOR2017220NIMI3È</v>
      </c>
      <c r="AC2807" s="162">
        <f>COUNTIF($AB$4:$AB$297,AB2807)</f>
        <v>0</v>
      </c>
      <c r="AD2807" s="162" t="str">
        <f>VLOOKUP(U2807,NIVEAUXADMIN!A:B,2,FALSE)</f>
        <v>HT10</v>
      </c>
      <c r="AE2807" s="162" t="str">
        <f>VLOOKUP(V2807,NIVEAUXADMIN!E:F,2,FALSE)</f>
        <v>HT101011</v>
      </c>
      <c r="AF2807" s="162" t="str">
        <f>VLOOKUP(W2807,NIVEAUXADMIN!I:J,2,FALSE)</f>
        <v>HT101011-03</v>
      </c>
      <c r="AG2807" s="162">
        <f>IF(SUMPRODUCT(($A$4:$A2807=A2807)*($V$4:$V2807=V2807))&gt;1,0,1)</f>
        <v>0</v>
      </c>
    </row>
    <row r="2808" spans="1:33">
      <c r="A2808" s="162" t="s">
        <v>1090</v>
      </c>
      <c r="B2808" s="162" t="s">
        <v>1090</v>
      </c>
      <c r="C2808" s="162" t="s">
        <v>26</v>
      </c>
      <c r="D2808" s="162"/>
      <c r="E2808" s="162"/>
      <c r="F2808" s="162" t="s">
        <v>16</v>
      </c>
      <c r="G2808" s="162" t="str">
        <f>CHOOSE(MONTH(H2808), "Janvier", "Fevrier", "Mars", "Avril", "Mai", "Juin", "Juillet", "Aout", "Septembre", "Octobre", "Novembre", "Decembre")</f>
        <v>Fevrier</v>
      </c>
      <c r="H2808" s="153">
        <v>42786</v>
      </c>
      <c r="I2808" s="84" t="s">
        <v>1051</v>
      </c>
      <c r="J2808" s="162" t="s">
        <v>1052</v>
      </c>
      <c r="K2808" s="162" t="s">
        <v>1059</v>
      </c>
      <c r="L2808" s="72"/>
      <c r="M2808" s="80" t="str">
        <f>IFERROR(VLOOKUP(K2808,REFERENCES!R:S,2,FALSE),"")</f>
        <v>Nombre</v>
      </c>
      <c r="N2808" s="75">
        <v>151740</v>
      </c>
      <c r="O2808" s="75"/>
      <c r="P2808" s="75"/>
      <c r="Q2808" s="75"/>
      <c r="R2808" s="79"/>
      <c r="S2808" s="75">
        <v>562</v>
      </c>
      <c r="T2808" s="162" t="s">
        <v>1040</v>
      </c>
      <c r="U2808" s="162" t="s">
        <v>153</v>
      </c>
      <c r="V2808" s="162" t="s">
        <v>296</v>
      </c>
      <c r="W2808" s="86" t="s">
        <v>1558</v>
      </c>
      <c r="X2808" s="162"/>
      <c r="Y2808" s="162"/>
      <c r="Z2808" s="162"/>
      <c r="AA2808" s="162"/>
      <c r="AB2808" s="162" t="str">
        <f>UPPER(LEFT(A2808,3)&amp;YEAR(H2808)&amp;MONTH(H2808)&amp;DAY((H2808))&amp;LEFT(U2808,2)&amp;LEFT(V2808,2)&amp;LEFT(W2808,2))</f>
        <v>WOR2017220NIMI3È</v>
      </c>
      <c r="AC2808" s="162">
        <f>COUNTIF($AB$4:$AB$297,AB2808)</f>
        <v>0</v>
      </c>
      <c r="AD2808" s="162" t="str">
        <f>VLOOKUP(U2808,NIVEAUXADMIN!A:B,2,FALSE)</f>
        <v>HT10</v>
      </c>
      <c r="AE2808" s="162" t="str">
        <f>VLOOKUP(V2808,NIVEAUXADMIN!E:F,2,FALSE)</f>
        <v>HT101011</v>
      </c>
      <c r="AF2808" s="162" t="str">
        <f>VLOOKUP(W2808,NIVEAUXADMIN!I:J,2,FALSE)</f>
        <v>HT101011-03</v>
      </c>
      <c r="AG2808" s="162">
        <f>IF(SUMPRODUCT(($A$4:$A2808=A2808)*($V$4:$V2808=V2808))&gt;1,0,1)</f>
        <v>0</v>
      </c>
    </row>
    <row r="2809" spans="1:33">
      <c r="A2809" s="162" t="s">
        <v>1090</v>
      </c>
      <c r="B2809" s="162" t="s">
        <v>1090</v>
      </c>
      <c r="C2809" s="162" t="s">
        <v>26</v>
      </c>
      <c r="D2809" s="162"/>
      <c r="E2809" s="162"/>
      <c r="F2809" s="162" t="s">
        <v>16</v>
      </c>
      <c r="G2809" s="162" t="str">
        <f>CHOOSE(MONTH(H2809), "Janvier", "Fevrier", "Mars", "Avril", "Mai", "Juin", "Juillet", "Aout", "Septembre", "Octobre", "Novembre", "Decembre")</f>
        <v>Fevrier</v>
      </c>
      <c r="H2809" s="153">
        <v>42786</v>
      </c>
      <c r="I2809" s="84" t="s">
        <v>1051</v>
      </c>
      <c r="J2809" s="162" t="s">
        <v>1052</v>
      </c>
      <c r="K2809" s="162" t="s">
        <v>1054</v>
      </c>
      <c r="L2809" s="72"/>
      <c r="M2809" s="80" t="str">
        <f>IFERROR(VLOOKUP(K2809,REFERENCES!R:S,2,FALSE),"")</f>
        <v>Nombre</v>
      </c>
      <c r="N2809" s="75">
        <v>562</v>
      </c>
      <c r="O2809" s="75"/>
      <c r="P2809" s="75"/>
      <c r="Q2809" s="75"/>
      <c r="R2809" s="79"/>
      <c r="S2809" s="75">
        <v>562</v>
      </c>
      <c r="T2809" s="162" t="s">
        <v>1040</v>
      </c>
      <c r="U2809" s="162" t="s">
        <v>153</v>
      </c>
      <c r="V2809" s="162" t="s">
        <v>296</v>
      </c>
      <c r="W2809" s="86" t="s">
        <v>1558</v>
      </c>
      <c r="X2809" s="162"/>
      <c r="Y2809" s="162"/>
      <c r="Z2809" s="162"/>
      <c r="AA2809" s="162"/>
      <c r="AB2809" s="162" t="str">
        <f>UPPER(LEFT(A2809,3)&amp;YEAR(H2809)&amp;MONTH(H2809)&amp;DAY((H2809))&amp;LEFT(U2809,2)&amp;LEFT(V2809,2)&amp;LEFT(W2809,2))</f>
        <v>WOR2017220NIMI3È</v>
      </c>
      <c r="AC2809" s="162">
        <f>COUNTIF($AB$4:$AB$297,AB2809)</f>
        <v>0</v>
      </c>
      <c r="AD2809" s="162" t="str">
        <f>VLOOKUP(U2809,NIVEAUXADMIN!A:B,2,FALSE)</f>
        <v>HT10</v>
      </c>
      <c r="AE2809" s="162" t="str">
        <f>VLOOKUP(V2809,NIVEAUXADMIN!E:F,2,FALSE)</f>
        <v>HT101011</v>
      </c>
      <c r="AF2809" s="162" t="str">
        <f>VLOOKUP(W2809,NIVEAUXADMIN!I:J,2,FALSE)</f>
        <v>HT101011-03</v>
      </c>
      <c r="AG2809" s="162">
        <f>IF(SUMPRODUCT(($A$4:$A2809=A2809)*($V$4:$V2809=V2809))&gt;1,0,1)</f>
        <v>0</v>
      </c>
    </row>
    <row r="2810" spans="1:33">
      <c r="A2810" s="162" t="s">
        <v>1090</v>
      </c>
      <c r="B2810" s="162" t="s">
        <v>1090</v>
      </c>
      <c r="C2810" s="162" t="s">
        <v>26</v>
      </c>
      <c r="D2810" s="162"/>
      <c r="E2810" s="162"/>
      <c r="F2810" s="162" t="s">
        <v>16</v>
      </c>
      <c r="G2810" s="162" t="str">
        <f>CHOOSE(MONTH(H2810), "Janvier", "Fevrier", "Mars", "Avril", "Mai", "Juin", "Juillet", "Aout", "Septembre", "Octobre", "Novembre", "Decembre")</f>
        <v>Fevrier</v>
      </c>
      <c r="H2810" s="153">
        <v>42787</v>
      </c>
      <c r="I2810" s="84" t="s">
        <v>1051</v>
      </c>
      <c r="J2810" s="162" t="s">
        <v>1052</v>
      </c>
      <c r="K2810" s="162" t="s">
        <v>1062</v>
      </c>
      <c r="L2810" s="72"/>
      <c r="M2810" s="80" t="str">
        <f>IFERROR(VLOOKUP(K2810,REFERENCES!R:S,2,FALSE),"")</f>
        <v>Nombre</v>
      </c>
      <c r="N2810" s="75">
        <v>614</v>
      </c>
      <c r="O2810" s="75"/>
      <c r="P2810" s="75"/>
      <c r="Q2810" s="75"/>
      <c r="R2810" s="79"/>
      <c r="S2810" s="75">
        <v>614</v>
      </c>
      <c r="T2810" s="162" t="s">
        <v>1040</v>
      </c>
      <c r="U2810" s="162" t="s">
        <v>153</v>
      </c>
      <c r="V2810" s="162" t="s">
        <v>302</v>
      </c>
      <c r="W2810" s="86" t="s">
        <v>1515</v>
      </c>
      <c r="X2810" s="162"/>
      <c r="Y2810" s="162"/>
      <c r="Z2810" s="162"/>
      <c r="AA2810" s="162"/>
      <c r="AB2810" s="162" t="str">
        <f>UPPER(LEFT(A2810,3)&amp;YEAR(H2810)&amp;MONTH(H2810)&amp;DAY((H2810))&amp;LEFT(U2810,2)&amp;LEFT(V2810,2)&amp;LEFT(W2810,2))</f>
        <v>WOR2017221NIPE2È</v>
      </c>
      <c r="AC2810" s="162">
        <f>COUNTIF($AB$4:$AB$297,AB2810)</f>
        <v>0</v>
      </c>
      <c r="AD2810" s="162" t="str">
        <f>VLOOKUP(U2810,NIVEAUXADMIN!A:B,2,FALSE)</f>
        <v>HT10</v>
      </c>
      <c r="AE2810" s="162" t="str">
        <f>VLOOKUP(V2810,NIVEAUXADMIN!E:F,2,FALSE)</f>
        <v>HT101022</v>
      </c>
      <c r="AF2810" s="162" t="str">
        <f>VLOOKUP(W2810,NIVEAUXADMIN!I:J,2,FALSE)</f>
        <v>HT101022-02</v>
      </c>
      <c r="AG2810" s="162">
        <f>IF(SUMPRODUCT(($A$4:$A2810=A2810)*($V$4:$V2810=V2810))&gt;1,0,1)</f>
        <v>0</v>
      </c>
    </row>
    <row r="2811" spans="1:33">
      <c r="A2811" s="162" t="s">
        <v>1090</v>
      </c>
      <c r="B2811" s="162" t="s">
        <v>1090</v>
      </c>
      <c r="C2811" s="162" t="s">
        <v>26</v>
      </c>
      <c r="D2811" s="162"/>
      <c r="E2811" s="162"/>
      <c r="F2811" s="162" t="s">
        <v>16</v>
      </c>
      <c r="G2811" s="162" t="str">
        <f>CHOOSE(MONTH(H2811), "Janvier", "Fevrier", "Mars", "Avril", "Mai", "Juin", "Juillet", "Aout", "Septembre", "Octobre", "Novembre", "Decembre")</f>
        <v>Fevrier</v>
      </c>
      <c r="H2811" s="153">
        <v>42787</v>
      </c>
      <c r="I2811" s="84" t="s">
        <v>1051</v>
      </c>
      <c r="J2811" s="162" t="s">
        <v>1052</v>
      </c>
      <c r="K2811" s="162" t="s">
        <v>1056</v>
      </c>
      <c r="L2811" s="72"/>
      <c r="M2811" s="80" t="str">
        <f>IFERROR(VLOOKUP(K2811,REFERENCES!R:S,2,FALSE),"")</f>
        <v>Nombre</v>
      </c>
      <c r="N2811" s="75">
        <v>614</v>
      </c>
      <c r="O2811" s="75"/>
      <c r="P2811" s="75"/>
      <c r="Q2811" s="75"/>
      <c r="R2811" s="79"/>
      <c r="S2811" s="75">
        <v>614</v>
      </c>
      <c r="T2811" s="162" t="s">
        <v>1040</v>
      </c>
      <c r="U2811" s="162" t="s">
        <v>153</v>
      </c>
      <c r="V2811" s="162" t="s">
        <v>302</v>
      </c>
      <c r="W2811" s="86" t="s">
        <v>1515</v>
      </c>
      <c r="X2811" s="162"/>
      <c r="Y2811" s="162"/>
      <c r="Z2811" s="162"/>
      <c r="AA2811" s="162"/>
      <c r="AB2811" s="162" t="str">
        <f>UPPER(LEFT(A2811,3)&amp;YEAR(H2811)&amp;MONTH(H2811)&amp;DAY((H2811))&amp;LEFT(U2811,2)&amp;LEFT(V2811,2)&amp;LEFT(W2811,2))</f>
        <v>WOR2017221NIPE2È</v>
      </c>
      <c r="AC2811" s="162">
        <f>COUNTIF($AB$4:$AB$297,AB2811)</f>
        <v>0</v>
      </c>
      <c r="AD2811" s="162" t="str">
        <f>VLOOKUP(U2811,NIVEAUXADMIN!A:B,2,FALSE)</f>
        <v>HT10</v>
      </c>
      <c r="AE2811" s="162" t="str">
        <f>VLOOKUP(V2811,NIVEAUXADMIN!E:F,2,FALSE)</f>
        <v>HT101022</v>
      </c>
      <c r="AF2811" s="162" t="str">
        <f>VLOOKUP(W2811,NIVEAUXADMIN!I:J,2,FALSE)</f>
        <v>HT101022-02</v>
      </c>
      <c r="AG2811" s="162">
        <f>IF(SUMPRODUCT(($A$4:$A2811=A2811)*($V$4:$V2811=V2811))&gt;1,0,1)</f>
        <v>0</v>
      </c>
    </row>
    <row r="2812" spans="1:33">
      <c r="A2812" s="162" t="s">
        <v>1090</v>
      </c>
      <c r="B2812" s="162" t="s">
        <v>1090</v>
      </c>
      <c r="C2812" s="162" t="s">
        <v>26</v>
      </c>
      <c r="D2812" s="162"/>
      <c r="E2812" s="162"/>
      <c r="F2812" s="162" t="s">
        <v>16</v>
      </c>
      <c r="G2812" s="162" t="str">
        <f>CHOOSE(MONTH(H2812), "Janvier", "Fevrier", "Mars", "Avril", "Mai", "Juin", "Juillet", "Aout", "Septembre", "Octobre", "Novembre", "Decembre")</f>
        <v>Fevrier</v>
      </c>
      <c r="H2812" s="153">
        <v>42787</v>
      </c>
      <c r="I2812" s="84" t="s">
        <v>1051</v>
      </c>
      <c r="J2812" s="162" t="s">
        <v>1052</v>
      </c>
      <c r="K2812" s="162" t="s">
        <v>1057</v>
      </c>
      <c r="L2812" s="72"/>
      <c r="M2812" s="80" t="str">
        <f>IFERROR(VLOOKUP(K2812,REFERENCES!R:S,2,FALSE),"")</f>
        <v>Nombre</v>
      </c>
      <c r="N2812" s="75">
        <v>614</v>
      </c>
      <c r="O2812" s="75"/>
      <c r="P2812" s="75"/>
      <c r="Q2812" s="75"/>
      <c r="R2812" s="79"/>
      <c r="S2812" s="75">
        <v>614</v>
      </c>
      <c r="T2812" s="162" t="s">
        <v>1040</v>
      </c>
      <c r="U2812" s="162" t="s">
        <v>153</v>
      </c>
      <c r="V2812" s="162" t="s">
        <v>302</v>
      </c>
      <c r="W2812" s="86" t="s">
        <v>1515</v>
      </c>
      <c r="X2812" s="162"/>
      <c r="Y2812" s="162"/>
      <c r="Z2812" s="162"/>
      <c r="AA2812" s="162"/>
      <c r="AB2812" s="162" t="str">
        <f>UPPER(LEFT(A2812,3)&amp;YEAR(H2812)&amp;MONTH(H2812)&amp;DAY((H2812))&amp;LEFT(U2812,2)&amp;LEFT(V2812,2)&amp;LEFT(W2812,2))</f>
        <v>WOR2017221NIPE2È</v>
      </c>
      <c r="AC2812" s="162">
        <f>COUNTIF($AB$4:$AB$297,AB2812)</f>
        <v>0</v>
      </c>
      <c r="AD2812" s="162" t="str">
        <f>VLOOKUP(U2812,NIVEAUXADMIN!A:B,2,FALSE)</f>
        <v>HT10</v>
      </c>
      <c r="AE2812" s="162" t="str">
        <f>VLOOKUP(V2812,NIVEAUXADMIN!E:F,2,FALSE)</f>
        <v>HT101022</v>
      </c>
      <c r="AF2812" s="162" t="str">
        <f>VLOOKUP(W2812,NIVEAUXADMIN!I:J,2,FALSE)</f>
        <v>HT101022-02</v>
      </c>
      <c r="AG2812" s="162">
        <f>IF(SUMPRODUCT(($A$4:$A2812=A2812)*($V$4:$V2812=V2812))&gt;1,0,1)</f>
        <v>0</v>
      </c>
    </row>
    <row r="2813" spans="1:33">
      <c r="A2813" s="162" t="s">
        <v>1090</v>
      </c>
      <c r="B2813" s="162" t="s">
        <v>1090</v>
      </c>
      <c r="C2813" s="162" t="s">
        <v>26</v>
      </c>
      <c r="D2813" s="162"/>
      <c r="E2813" s="162"/>
      <c r="F2813" s="162" t="s">
        <v>16</v>
      </c>
      <c r="G2813" s="162" t="str">
        <f>CHOOSE(MONTH(H2813), "Janvier", "Fevrier", "Mars", "Avril", "Mai", "Juin", "Juillet", "Aout", "Septembre", "Octobre", "Novembre", "Decembre")</f>
        <v>Fevrier</v>
      </c>
      <c r="H2813" s="153">
        <v>42787</v>
      </c>
      <c r="I2813" s="84" t="s">
        <v>1051</v>
      </c>
      <c r="J2813" s="162" t="s">
        <v>1052</v>
      </c>
      <c r="K2813" s="162" t="s">
        <v>1059</v>
      </c>
      <c r="L2813" s="72"/>
      <c r="M2813" s="80" t="str">
        <f>IFERROR(VLOOKUP(K2813,REFERENCES!R:S,2,FALSE),"")</f>
        <v>Nombre</v>
      </c>
      <c r="N2813" s="75">
        <v>165780</v>
      </c>
      <c r="O2813" s="75"/>
      <c r="P2813" s="75"/>
      <c r="Q2813" s="75"/>
      <c r="R2813" s="79"/>
      <c r="S2813" s="75">
        <v>614</v>
      </c>
      <c r="T2813" s="162" t="s">
        <v>1040</v>
      </c>
      <c r="U2813" s="162" t="s">
        <v>153</v>
      </c>
      <c r="V2813" s="162" t="s">
        <v>302</v>
      </c>
      <c r="W2813" s="86" t="s">
        <v>1515</v>
      </c>
      <c r="X2813" s="162"/>
      <c r="Y2813" s="162"/>
      <c r="Z2813" s="162"/>
      <c r="AA2813" s="162"/>
      <c r="AB2813" s="162" t="str">
        <f>UPPER(LEFT(A2813,3)&amp;YEAR(H2813)&amp;MONTH(H2813)&amp;DAY((H2813))&amp;LEFT(U2813,2)&amp;LEFT(V2813,2)&amp;LEFT(W2813,2))</f>
        <v>WOR2017221NIPE2È</v>
      </c>
      <c r="AC2813" s="162">
        <f>COUNTIF($AB$4:$AB$297,AB2813)</f>
        <v>0</v>
      </c>
      <c r="AD2813" s="162" t="str">
        <f>VLOOKUP(U2813,NIVEAUXADMIN!A:B,2,FALSE)</f>
        <v>HT10</v>
      </c>
      <c r="AE2813" s="162" t="str">
        <f>VLOOKUP(V2813,NIVEAUXADMIN!E:F,2,FALSE)</f>
        <v>HT101022</v>
      </c>
      <c r="AF2813" s="162" t="str">
        <f>VLOOKUP(W2813,NIVEAUXADMIN!I:J,2,FALSE)</f>
        <v>HT101022-02</v>
      </c>
      <c r="AG2813" s="162">
        <f>IF(SUMPRODUCT(($A$4:$A2813=A2813)*($V$4:$V2813=V2813))&gt;1,0,1)</f>
        <v>0</v>
      </c>
    </row>
    <row r="2814" spans="1:33">
      <c r="A2814" s="162" t="s">
        <v>1090</v>
      </c>
      <c r="B2814" s="162" t="s">
        <v>1090</v>
      </c>
      <c r="C2814" s="162" t="s">
        <v>26</v>
      </c>
      <c r="D2814" s="162"/>
      <c r="E2814" s="162"/>
      <c r="F2814" s="162" t="s">
        <v>16</v>
      </c>
      <c r="G2814" s="162" t="str">
        <f>CHOOSE(MONTH(H2814), "Janvier", "Fevrier", "Mars", "Avril", "Mai", "Juin", "Juillet", "Aout", "Septembre", "Octobre", "Novembre", "Decembre")</f>
        <v>Fevrier</v>
      </c>
      <c r="H2814" s="153">
        <v>42787</v>
      </c>
      <c r="I2814" s="84" t="s">
        <v>1051</v>
      </c>
      <c r="J2814" s="162" t="s">
        <v>1052</v>
      </c>
      <c r="K2814" s="162" t="s">
        <v>1054</v>
      </c>
      <c r="L2814" s="72"/>
      <c r="M2814" s="80" t="str">
        <f>IFERROR(VLOOKUP(K2814,REFERENCES!R:S,2,FALSE),"")</f>
        <v>Nombre</v>
      </c>
      <c r="N2814" s="75">
        <v>614</v>
      </c>
      <c r="O2814" s="75"/>
      <c r="P2814" s="75"/>
      <c r="Q2814" s="75"/>
      <c r="R2814" s="79"/>
      <c r="S2814" s="75">
        <v>614</v>
      </c>
      <c r="T2814" s="162" t="s">
        <v>1040</v>
      </c>
      <c r="U2814" s="162" t="s">
        <v>153</v>
      </c>
      <c r="V2814" s="162" t="s">
        <v>302</v>
      </c>
      <c r="W2814" s="86" t="s">
        <v>1515</v>
      </c>
      <c r="X2814" s="162"/>
      <c r="Y2814" s="162"/>
      <c r="Z2814" s="162"/>
      <c r="AA2814" s="162"/>
      <c r="AB2814" s="162" t="str">
        <f>UPPER(LEFT(A2814,3)&amp;YEAR(H2814)&amp;MONTH(H2814)&amp;DAY((H2814))&amp;LEFT(U2814,2)&amp;LEFT(V2814,2)&amp;LEFT(W2814,2))</f>
        <v>WOR2017221NIPE2È</v>
      </c>
      <c r="AC2814" s="162">
        <f>COUNTIF($AB$4:$AB$297,AB2814)</f>
        <v>0</v>
      </c>
      <c r="AD2814" s="162" t="str">
        <f>VLOOKUP(U2814,NIVEAUXADMIN!A:B,2,FALSE)</f>
        <v>HT10</v>
      </c>
      <c r="AE2814" s="162" t="str">
        <f>VLOOKUP(V2814,NIVEAUXADMIN!E:F,2,FALSE)</f>
        <v>HT101022</v>
      </c>
      <c r="AF2814" s="162" t="str">
        <f>VLOOKUP(W2814,NIVEAUXADMIN!I:J,2,FALSE)</f>
        <v>HT101022-02</v>
      </c>
      <c r="AG2814" s="162">
        <f>IF(SUMPRODUCT(($A$4:$A2814=A2814)*($V$4:$V2814=V2814))&gt;1,0,1)</f>
        <v>0</v>
      </c>
    </row>
    <row r="2815" spans="1:33">
      <c r="A2815" s="162" t="s">
        <v>1090</v>
      </c>
      <c r="B2815" s="162" t="s">
        <v>1090</v>
      </c>
      <c r="C2815" s="162" t="s">
        <v>26</v>
      </c>
      <c r="D2815" s="162"/>
      <c r="E2815" s="162"/>
      <c r="F2815" s="162" t="s">
        <v>16</v>
      </c>
      <c r="G2815" s="162" t="str">
        <f>CHOOSE(MONTH(H2815), "Janvier", "Fevrier", "Mars", "Avril", "Mai", "Juin", "Juillet", "Aout", "Septembre", "Octobre", "Novembre", "Decembre")</f>
        <v>Mars</v>
      </c>
      <c r="H2815" s="153">
        <v>42797</v>
      </c>
      <c r="I2815" s="84" t="s">
        <v>1050</v>
      </c>
      <c r="J2815" s="162" t="s">
        <v>1029</v>
      </c>
      <c r="K2815" s="162"/>
      <c r="L2815" s="72"/>
      <c r="M2815" s="80" t="str">
        <f>IFERROR(VLOOKUP(K2815,REFERENCES!R:S,2,FALSE),"")</f>
        <v/>
      </c>
      <c r="N2815" s="75">
        <v>385</v>
      </c>
      <c r="O2815" s="75"/>
      <c r="P2815" s="75"/>
      <c r="Q2815" s="75"/>
      <c r="R2815" s="79"/>
      <c r="S2815" s="75">
        <v>385</v>
      </c>
      <c r="T2815" s="162" t="s">
        <v>1040</v>
      </c>
      <c r="U2815" s="162" t="s">
        <v>153</v>
      </c>
      <c r="V2815" s="162" t="s">
        <v>302</v>
      </c>
      <c r="W2815" s="86" t="s">
        <v>1580</v>
      </c>
      <c r="X2815" s="162"/>
      <c r="Y2815" s="162"/>
      <c r="Z2815" s="162"/>
      <c r="AA2815" s="162"/>
      <c r="AB2815" s="162" t="str">
        <f>UPPER(LEFT(A2815,3)&amp;YEAR(H2815)&amp;MONTH(H2815)&amp;DAY((H2815))&amp;LEFT(U2815,2)&amp;LEFT(V2815,2)&amp;LEFT(W2815,2))</f>
        <v>WOR201733NIPE3È</v>
      </c>
      <c r="AC2815" s="162">
        <f>COUNTIF($AB$4:$AB$297,AB2815)</f>
        <v>0</v>
      </c>
      <c r="AD2815" s="162" t="str">
        <f>VLOOKUP(U2815,NIVEAUXADMIN!A:B,2,FALSE)</f>
        <v>HT10</v>
      </c>
      <c r="AE2815" s="162" t="str">
        <f>VLOOKUP(V2815,NIVEAUXADMIN!E:F,2,FALSE)</f>
        <v>HT101022</v>
      </c>
      <c r="AF2815" s="162" t="str">
        <f>VLOOKUP(W2815,NIVEAUXADMIN!I:J,2,FALSE)</f>
        <v>HT101022-03</v>
      </c>
      <c r="AG2815" s="162">
        <f>IF(SUMPRODUCT(($A$4:$A2815=A2815)*($V$4:$V2815=V2815))&gt;1,0,1)</f>
        <v>0</v>
      </c>
    </row>
    <row r="2816" spans="1:33">
      <c r="L2816" s="72"/>
      <c r="R2816" s="79"/>
    </row>
    <row r="2817" spans="12:12">
      <c r="L2817" s="72"/>
    </row>
    <row r="2818" spans="12:12">
      <c r="L2818" s="72"/>
    </row>
    <row r="2819" spans="12:12">
      <c r="L2819" s="72"/>
    </row>
    <row r="2820" spans="12:12">
      <c r="L2820" s="72"/>
    </row>
    <row r="2821" spans="12:12">
      <c r="L2821" s="72"/>
    </row>
    <row r="2822" spans="12:12">
      <c r="L2822" s="72"/>
    </row>
    <row r="2823" spans="12:12">
      <c r="L2823" s="72"/>
    </row>
    <row r="2824" spans="12:12">
      <c r="L2824" s="72"/>
    </row>
    <row r="2825" spans="12:12">
      <c r="L2825" s="72"/>
    </row>
  </sheetData>
  <autoFilter ref="A3:AG2815">
    <sortState ref="A4:AG2815">
      <sortCondition ref="A3:A2815"/>
    </sortState>
  </autoFilter>
  <mergeCells count="6">
    <mergeCell ref="AA2:AG2"/>
    <mergeCell ref="A2:E2"/>
    <mergeCell ref="I2:N2"/>
    <mergeCell ref="O2:T2"/>
    <mergeCell ref="U2:Z2"/>
    <mergeCell ref="F2:H2"/>
  </mergeCells>
  <dataValidations xWindow="1785" yWindow="908" count="16">
    <dataValidation allowBlank="1" showInputMessage="1" showErrorMessage="1" prompt="Insérez la localité (pas de menu déroulant disponible)" sqref="X360:X366 X251 X261:X276 X247 X10:X11 T367 X421:X422 X426 X706 X572:X632 X152:X160 T917 X976 X978 X988:X1072 X1424 X2290:X2292 X1380 X1360 X1353 X1337 X1256:X1323 X1331:X1333 X1349 X1374 X1390 X1396:X1399 X1410 X206:X224 X1445:X1473 X1529:X1531 X1559:X1622 X436:X479 X1628 X4:X8 X163:X203 X298:X338 X352:X358 X2327:X2393 X2434:X2436 X2465:X2483 X2671:X2677 X2681 X2586:X2592 X2528:X2578 X2669 X2708:X2758 X738:X916 X13:X63 X65:X150 X2783:X2785 X342:X350"/>
    <dataValidation type="list" allowBlank="1" showInputMessage="1" showErrorMessage="1" prompt="Sélectionnez la commune au préalable" sqref="W377:W378 W434 W706:W729 W425:W428 W736 W1275:W1286 W1331:W1334 W1293 W1290:W1291 W1295:W1297 W1336:W1337 W1288 W1396:W1405 W1340:W1343 W1345 W1347:W1354 W1356:W1358 W1317 W1320:W1328 W1408:W1410 W1360:W1363 W1383:W1392 W1365:W1381 W1299:W1315 W1413:W1512 W436:W704 W2504:W2686 W2688 W2690:W2702 W738:W1271 W1521:W2486 W2706:W2815 W382:W422 W4:W374">
      <formula1>OFFSET(COMMUNE0,MATCH(V4,COMMUNE0,0)-1,1,COUNTIF(COMMUNE0,V4),1)</formula1>
    </dataValidation>
    <dataValidation allowBlank="1" showInputMessage="1" showErrorMessage="1" prompt="JJ-MM-AA_x000a_" sqref="H235 H247:H258 H231:H232 H382:H391 H400:H401 H415:H418 H706:H707 H709 H712 H715:H729 H949 H933:H942 H955:H956 H2290:H2292 H2434:H2436 H1347:H1351 H1353:H1355 H1428:H1429 H1445:H1473 H1475:H1478 H1482:H1492 H680:H704 H1494:H1512 H1529:H1531 H976:H985 H971:H973 H987:H1345 H421:H674 H260:H293 H2504:H2599 H1358:H1413 H738:H924 H1839:H1840 H2607:H2608 H2327:H2429 H2615:H2636 H2655 H2671:H2685 H2648:H2649 H2690 H2695:H2702 H2705:H2785 H239 H1547:H1628 H2457:H2480 H237 H2666:H2669 H4:H224 H297:H374"/>
    <dataValidation type="list" allowBlank="1" showInputMessage="1" showErrorMessage="1" sqref="L6 L13:L18 K251:K257 K259:K274 K209:K233 K706:K729 K578:K704 K276:K293 K2603:K2604 K2675:K2686 K2607:K2673 K2688 K2690:K2702 K734:K2599 K4:K207 K2706:K2815 K295:K576 K235:K248">
      <formula1>OFFSET(ACTIVITE10,MATCH(J4,ACTIVITE10,0)-1,1,COUNTIF(ACTIVITE10,J4),1)</formula1>
    </dataValidation>
    <dataValidation type="list" allowBlank="1" showInputMessage="1" showErrorMessage="1" sqref="Y287:Y293 Y706 Y717:Y721 Y572:Y632 Y1086 Y1092 Y1103:Y1107 Y2434:Y2436 Y1414:Y1427 Y1430:Y1476 Y1479:Y1481 Y1529:Y1531 Y1547:Y1622 Y1628 Y2290:Y2292 Y2327:Y2393 Y738:Y1072 Y2465:Y2475 Y2504 Y2528:Y2592 Y2607:Y2685 Y2708:Y2758 Y1256:Y1349 Y298:Y479 Y4:Y283">
      <formula1>MILIEU</formula1>
    </dataValidation>
    <dataValidation type="list" allowBlank="1" showInputMessage="1" showErrorMessage="1" sqref="F706:F707 F710 F713:F714 F717:F719 F722:F729 F1529:F1531 F1537 F2688 F2690:F2702 F2706:F2815 F1547:F2686 F738:F1512 F295:F704 F4:F286">
      <formula1>STATUT</formula1>
    </dataValidation>
    <dataValidation type="list" allowBlank="1" showInputMessage="1" showErrorMessage="1" sqref="J706:J729 J2603:J2604 J2607:J2686 J2688 J2690:J2702 J734:J2599 J2706:J2815 J295:J704 J4:J293">
      <formula1>OFFSET(ASSISTANCE0,MATCH(I4,ASSISTANCE0,0)-1,1,COUNTIF(ASSISTANCE0,I4),1)</formula1>
    </dataValidation>
    <dataValidation type="list" allowBlank="1" showInputMessage="1" showErrorMessage="1" prompt="Utilisez le menu déroulant" sqref="I287:I293 I715:I718 I720:I725 I295:I296 I1790:I1795 I1810:I1813 I1898:I1916 I1923:I1925 I1933:I1942 I1959:I1963 I1965:I1976 I2044:I2052 I2055:I2059 I2090:I2092 I2096:I2102 I2104:I2105 I2107:I2109 I2111:I2113 I2115 I2117:I2118 I2120:I2124 I2136:I2138 I2149:I2151 I2157:I2159 I2171:I2174 I2184:I2186 I1753:I1754 I1756:I1760 I1763:I1767 I1770:I1788 I1815:I1817 I1978:I1983 I2028:I2031 I2033:I2037 I2142:I2145 I2164:I2165 I2176:I2177 I1704 I1733 I1801:I1808 I1828:I1842 I2063:I2065 I2071:I2073 I2076:I2077 I2080:I2081 I2180:I2181 I2193:I2195 I1844:I1896 I1639:I1640 I1642:I1643 I1645:I1646 I1648 I1650:I1651 I1653:I1654 I1656:I1657 I1700:I1701 I1706:I1707 I1709:I1710 I1712:I1713 I1715:I1716 I1718:I1719 I1721:I1722 I1724:I1725 I1727:I1728 I1730:I1731 I1735:I1736 I1738:I1739 I1741:I1742 I1744:I1745 I1747:I1748 I1750:I1751 I2153:I2154 I2167:I2168 I1659:I1660 I1663:I1665 I1797:I1799 I1918:I1921 I1927:I1931 I1944:I1957 I1985:I2022 I2024 I2026 I2039:I2041 I2061 I2068:I2069 I2084 I2086 I2088 I2094 I2126 I2128 I2130 I2132 I2134 I2140 I2147 I2161 I2188:I2191 I2220:I2289 I1629:I1637 I1668:I1669 I1672:I1673 I1676:I1677 I1680:I1681 I1684:I1685 I1688:I1689 I1692:I1693 I1696:I1697 I2197:I2200 I1819:I1826 I2484:I2486">
      <formula1>ASSISTANCE</formula1>
    </dataValidation>
    <dataValidation type="list" allowBlank="1" showInputMessage="1" showErrorMessage="1" prompt="Utilisez le menu déroulant" sqref="F287:F293 F708:F709 F711:F712 F715:F716 F720:F721">
      <formula1>STATUT</formula1>
    </dataValidation>
    <dataValidation type="list" allowBlank="1" showInputMessage="1" showErrorMessage="1" sqref="I706:I714 I719 I726:I729 I1661:I1662 I1796 I1814 I1922 I1958 I1964 I2053:I2054 I2178:I2179 I1638 I1641 I1644 I1647 I1649 I1652 I1655 I1658 I1702:I1703 I1705 I1708 I1711 I1714 I1717 I1720 I1723 I1726 I1729 I1732 I1734 I1737 I1740 I1743 I1746 I1749 I1752 I1755 I1761:I1762 I1768:I1769 I1809 I1926 I1977 I2042:I2043 I2066:I2067 I2074:I2075 I2078:I2079 I2082:I2083 I2125 I2155:I2156 I2162:I2163 I2169:I2170 I1666:I1667 I1670:I1671 I1674:I1675 I1678:I1679 I1682:I1683 I1686:I1687 I1690:I1691 I1694:I1695 I1698:I1699 I2182:I2183 I1789 I1800 I1818 I1827 I1843 I1897 I1917 I1932 I1943 I1984 I2023 I2025 I2027 I2032 I2038 I2060 I2062 I2070 I2085 I2087 I2089 I2093 I2095 I2103 I2106 I2110 I2114 I2116 I2119 I2127 I2129 I2131 I2133 I2135 I2139 I2141 I2146 I2148 I2152 I2160 I2166 I2175 I2187 I2192 I2196 I2201:I2219 I2487:I2686 I2688 I2690:I2702 I2290:I2483 I734:I1628 I2706:I2815 I297:I704 I4:I286">
      <formula1>ASSISTANCE</formula1>
    </dataValidation>
    <dataValidation type="list" allowBlank="1" showInputMessage="1" showErrorMessage="1" sqref="Z287:Z293 Z706 Z708:Z714 Z717:Z721 Z572:Z632 Z1086 Z1092 Z1103:Z1107 Z2434:Z2436 Z1414:Z1427 Z1430:Z1476 Z1479:Z1481 Z1529:Z1531 Z1547:Z1622 Z1628 Z2290:Z2292 Z2327:Z2393 Z738:Z1072 Z2465:Z2475 Z2504 Z2528:Z2685 Y2686 Y2688 Y2690:Y2702 Y2706:Y2707 Z2708:Z2758 Z1256:Z1349 Z298:Z479 Z4:Z283">
      <formula1>NIVEAU_INTERVENTION</formula1>
    </dataValidation>
    <dataValidation type="list" allowBlank="1" showInputMessage="1" showErrorMessage="1" prompt="Sélectionnez le département au préalable" sqref="R367 R371:R372 V706:V729 V736 V1347:V1352 V1365 V1367:V1377 V1379:V1380 V1382:V1406 V1410:V1411 V1413:V1512 V1354:V1363 V2688 V2690:V2702 V738:V1345 V1521:V2686 V2706:V2815 V295:V704 V4:V293">
      <formula1>OFFSET(DEPARTEMENT0,MATCH(Q4,DEPARTEMENT0,0)-1,1,COUNTIF(DEPARTEMENT0,Q4),1)</formula1>
    </dataValidation>
    <dataValidation type="list" allowBlank="1" showInputMessage="1" showErrorMessage="1" prompt="Utilisez le menu déroulant" sqref="U1413 U1424 U706:U729 U1355 U1411 U736 U1348 U1365 U1367:U1377 U1359:U1363 U1379:U1380 U1351 U1428:U1429 U1475:U1512 U1435:U1473 U2688 U2690:U2702 U2706:U2781 U1521:U2686 U738:U1345 U2783:U2815 U295:U704 U4:U293">
      <formula1>DEPARTEMENTS</formula1>
    </dataValidation>
    <dataValidation type="list" allowBlank="1" showInputMessage="1" showErrorMessage="1" sqref="T382:T383 T1424 T706 T708:T723 T1355 T933:T934 T1087:T1091 T1093:T1102 T2434:T2436 T988:T1085 T1359 T1351 T1445:T1456 T297:T338 T1469:T1473 T1475:T1476 T1529:T1531 T1623:T1628 T436:T632 T2290:T2292 T2327:T2429 T2465:T2483 T2505:T2686 T2688 T2690:T2702 T2706:T2778 T738:T916 T1108:T1349 T2783:T2785 T346:T366 T4:T293">
      <formula1>PRIORISATION</formula1>
    </dataValidation>
    <dataValidation allowBlank="1" showInputMessage="1" showErrorMessage="1" prompt="Sélectionnez la commune au préalable" sqref="W1287 W1289 W1318:W1319 W1335 W1393:W1395 W1292 W1294 W1298 W1355 W1316 W1272:W1274 W1338:W1339 W1359 W1344 W1406 W1411 W1382 W1329:W1330"/>
    <dataValidation allowBlank="1" showInputMessage="1" showErrorMessage="1" prompt="Utilisez le menu déroulant" sqref="Q367 Q371:Q372"/>
  </dataValidations>
  <pageMargins left="0.7" right="0.7" top="0.75" bottom="0.75" header="0.3" footer="0.3"/>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633"/>
  <sheetViews>
    <sheetView workbookViewId="0">
      <selection activeCell="C2" sqref="C2"/>
    </sheetView>
  </sheetViews>
  <sheetFormatPr defaultRowHeight="15"/>
  <cols>
    <col min="1" max="1" width="28" customWidth="1"/>
    <col min="2" max="2" width="15.7109375" customWidth="1"/>
    <col min="3" max="3" width="12.140625" customWidth="1"/>
    <col min="4" max="5" width="15.7109375" customWidth="1"/>
    <col min="6" max="6" width="13.7109375" customWidth="1"/>
    <col min="7" max="7" width="14.28515625" customWidth="1"/>
    <col min="8" max="8" width="21.140625" customWidth="1"/>
    <col min="9" max="9" width="17.5703125" customWidth="1"/>
    <col min="10" max="10" width="15.28515625" bestFit="1" customWidth="1"/>
    <col min="11" max="11" width="13.7109375" bestFit="1" customWidth="1"/>
    <col min="12" max="12" width="28.7109375" bestFit="1" customWidth="1"/>
    <col min="13" max="13" width="25" bestFit="1" customWidth="1"/>
  </cols>
  <sheetData>
    <row r="1" spans="1:9">
      <c r="A1" s="94" t="s">
        <v>6</v>
      </c>
      <c r="B1" s="76" t="s">
        <v>1962</v>
      </c>
      <c r="C1" t="s">
        <v>2494</v>
      </c>
    </row>
    <row r="3" spans="1:9">
      <c r="B3" s="94" t="s">
        <v>2488</v>
      </c>
    </row>
    <row r="4" spans="1:9" ht="25.5" customHeight="1">
      <c r="B4" s="151" t="s">
        <v>2489</v>
      </c>
      <c r="E4" s="151" t="s">
        <v>2491</v>
      </c>
      <c r="H4" s="152" t="s">
        <v>2490</v>
      </c>
      <c r="I4" s="152" t="s">
        <v>2492</v>
      </c>
    </row>
    <row r="5" spans="1:9">
      <c r="A5" s="94" t="s">
        <v>1195</v>
      </c>
      <c r="B5" s="150" t="s">
        <v>1049</v>
      </c>
      <c r="C5" s="150" t="s">
        <v>1051</v>
      </c>
      <c r="D5" s="150" t="s">
        <v>1050</v>
      </c>
      <c r="E5" s="150" t="s">
        <v>1049</v>
      </c>
      <c r="F5" s="150" t="s">
        <v>1051</v>
      </c>
      <c r="G5" s="150" t="s">
        <v>1050</v>
      </c>
    </row>
    <row r="6" spans="1:9">
      <c r="A6" s="95" t="s">
        <v>138</v>
      </c>
      <c r="B6" s="97">
        <v>2</v>
      </c>
      <c r="C6" s="97">
        <v>5</v>
      </c>
      <c r="D6" s="97"/>
      <c r="E6" s="97">
        <v>204</v>
      </c>
      <c r="F6" s="97">
        <v>204</v>
      </c>
      <c r="G6" s="97"/>
      <c r="H6" s="97">
        <v>7</v>
      </c>
      <c r="I6" s="97">
        <v>204</v>
      </c>
    </row>
    <row r="7" spans="1:9">
      <c r="A7" s="148" t="s">
        <v>140</v>
      </c>
      <c r="B7" s="97">
        <v>2</v>
      </c>
      <c r="C7" s="97">
        <v>5</v>
      </c>
      <c r="D7" s="97"/>
      <c r="E7" s="97">
        <v>204</v>
      </c>
      <c r="F7" s="97">
        <v>204</v>
      </c>
      <c r="G7" s="97"/>
      <c r="H7" s="97">
        <v>7</v>
      </c>
      <c r="I7" s="97">
        <v>204</v>
      </c>
    </row>
    <row r="8" spans="1:9">
      <c r="A8" s="149" t="s">
        <v>2257</v>
      </c>
      <c r="B8" s="97">
        <v>2</v>
      </c>
      <c r="C8" s="97">
        <v>5</v>
      </c>
      <c r="D8" s="97"/>
      <c r="E8" s="97">
        <v>204</v>
      </c>
      <c r="F8" s="97">
        <v>204</v>
      </c>
      <c r="G8" s="97"/>
      <c r="H8" s="97">
        <v>7</v>
      </c>
      <c r="I8" s="97">
        <v>204</v>
      </c>
    </row>
    <row r="9" spans="1:9">
      <c r="A9" s="95" t="s">
        <v>17</v>
      </c>
      <c r="B9" s="97">
        <v>148</v>
      </c>
      <c r="C9" s="97">
        <v>219</v>
      </c>
      <c r="D9" s="97"/>
      <c r="E9" s="97">
        <v>4224</v>
      </c>
      <c r="F9" s="97">
        <v>7500</v>
      </c>
      <c r="G9" s="97"/>
      <c r="H9" s="97">
        <v>367</v>
      </c>
      <c r="I9" s="97">
        <v>7500</v>
      </c>
    </row>
    <row r="10" spans="1:9">
      <c r="A10" s="148" t="s">
        <v>142</v>
      </c>
      <c r="B10" s="97">
        <v>6</v>
      </c>
      <c r="C10" s="97">
        <v>3</v>
      </c>
      <c r="D10" s="97"/>
      <c r="E10" s="97">
        <v>125</v>
      </c>
      <c r="F10" s="97">
        <v>180</v>
      </c>
      <c r="G10" s="97"/>
      <c r="H10" s="97">
        <v>9</v>
      </c>
      <c r="I10" s="97">
        <v>180</v>
      </c>
    </row>
    <row r="11" spans="1:9">
      <c r="A11" s="149" t="s">
        <v>2113</v>
      </c>
      <c r="B11" s="97">
        <v>1</v>
      </c>
      <c r="C11" s="97">
        <v>1</v>
      </c>
      <c r="D11" s="97"/>
      <c r="E11" s="97">
        <v>125</v>
      </c>
      <c r="F11" s="97">
        <v>180</v>
      </c>
      <c r="G11" s="97"/>
      <c r="H11" s="97">
        <v>2</v>
      </c>
      <c r="I11" s="97">
        <v>180</v>
      </c>
    </row>
    <row r="12" spans="1:9">
      <c r="A12" s="149" t="s">
        <v>2138</v>
      </c>
      <c r="B12" s="97"/>
      <c r="C12" s="97">
        <v>2</v>
      </c>
      <c r="D12" s="97"/>
      <c r="E12" s="97"/>
      <c r="F12" s="97"/>
      <c r="G12" s="97"/>
      <c r="H12" s="97">
        <v>2</v>
      </c>
      <c r="I12" s="97"/>
    </row>
    <row r="13" spans="1:9">
      <c r="A13" s="149" t="s">
        <v>2344</v>
      </c>
      <c r="B13" s="97">
        <v>1</v>
      </c>
      <c r="C13" s="97"/>
      <c r="D13" s="97"/>
      <c r="E13" s="97"/>
      <c r="F13" s="97"/>
      <c r="G13" s="97"/>
      <c r="H13" s="97">
        <v>1</v>
      </c>
      <c r="I13" s="97"/>
    </row>
    <row r="14" spans="1:9">
      <c r="A14" s="149" t="s">
        <v>2345</v>
      </c>
      <c r="B14" s="97">
        <v>1</v>
      </c>
      <c r="C14" s="97"/>
      <c r="D14" s="97"/>
      <c r="E14" s="97"/>
      <c r="F14" s="97"/>
      <c r="G14" s="97"/>
      <c r="H14" s="97">
        <v>1</v>
      </c>
      <c r="I14" s="97"/>
    </row>
    <row r="15" spans="1:9">
      <c r="A15" s="149" t="s">
        <v>2346</v>
      </c>
      <c r="B15" s="97">
        <v>1</v>
      </c>
      <c r="C15" s="97"/>
      <c r="D15" s="97"/>
      <c r="E15" s="97"/>
      <c r="F15" s="97"/>
      <c r="G15" s="97"/>
      <c r="H15" s="97">
        <v>1</v>
      </c>
      <c r="I15" s="97"/>
    </row>
    <row r="16" spans="1:9">
      <c r="A16" s="149" t="s">
        <v>2347</v>
      </c>
      <c r="B16" s="97">
        <v>1</v>
      </c>
      <c r="C16" s="97"/>
      <c r="D16" s="97"/>
      <c r="E16" s="97"/>
      <c r="F16" s="97"/>
      <c r="G16" s="97"/>
      <c r="H16" s="97">
        <v>1</v>
      </c>
      <c r="I16" s="97"/>
    </row>
    <row r="17" spans="1:9">
      <c r="A17" s="149" t="s">
        <v>2348</v>
      </c>
      <c r="B17" s="97">
        <v>1</v>
      </c>
      <c r="C17" s="97"/>
      <c r="D17" s="97"/>
      <c r="E17" s="97"/>
      <c r="F17" s="97"/>
      <c r="G17" s="97"/>
      <c r="H17" s="97">
        <v>1</v>
      </c>
      <c r="I17" s="97"/>
    </row>
    <row r="18" spans="1:9">
      <c r="A18" s="148" t="s">
        <v>236</v>
      </c>
      <c r="B18" s="97">
        <v>23</v>
      </c>
      <c r="C18" s="97">
        <v>52</v>
      </c>
      <c r="D18" s="97"/>
      <c r="E18" s="97">
        <v>993</v>
      </c>
      <c r="F18" s="97">
        <v>993</v>
      </c>
      <c r="G18" s="97"/>
      <c r="H18" s="97">
        <v>75</v>
      </c>
      <c r="I18" s="97">
        <v>993</v>
      </c>
    </row>
    <row r="19" spans="1:9">
      <c r="A19" s="149" t="s">
        <v>1983</v>
      </c>
      <c r="B19" s="97">
        <v>1</v>
      </c>
      <c r="C19" s="97">
        <v>4</v>
      </c>
      <c r="D19" s="97"/>
      <c r="E19" s="97">
        <v>993</v>
      </c>
      <c r="F19" s="97">
        <v>993</v>
      </c>
      <c r="G19" s="97"/>
      <c r="H19" s="97">
        <v>5</v>
      </c>
      <c r="I19" s="97">
        <v>993</v>
      </c>
    </row>
    <row r="20" spans="1:9">
      <c r="A20" s="149" t="s">
        <v>2162</v>
      </c>
      <c r="B20" s="97">
        <v>2</v>
      </c>
      <c r="C20" s="97">
        <v>3</v>
      </c>
      <c r="D20" s="97"/>
      <c r="E20" s="97">
        <v>500</v>
      </c>
      <c r="F20" s="97">
        <v>500</v>
      </c>
      <c r="G20" s="97"/>
      <c r="H20" s="97">
        <v>5</v>
      </c>
      <c r="I20" s="97">
        <v>500</v>
      </c>
    </row>
    <row r="21" spans="1:9">
      <c r="A21" s="149" t="s">
        <v>2164</v>
      </c>
      <c r="B21" s="97">
        <v>2</v>
      </c>
      <c r="C21" s="97">
        <v>4</v>
      </c>
      <c r="D21" s="97"/>
      <c r="E21" s="97">
        <v>500</v>
      </c>
      <c r="F21" s="97">
        <v>500</v>
      </c>
      <c r="G21" s="97"/>
      <c r="H21" s="97">
        <v>6</v>
      </c>
      <c r="I21" s="97">
        <v>500</v>
      </c>
    </row>
    <row r="22" spans="1:9">
      <c r="A22" s="149" t="s">
        <v>2215</v>
      </c>
      <c r="B22" s="97">
        <v>1</v>
      </c>
      <c r="C22" s="97">
        <v>3</v>
      </c>
      <c r="D22" s="97"/>
      <c r="E22" s="97">
        <v>25</v>
      </c>
      <c r="F22" s="97">
        <v>25</v>
      </c>
      <c r="G22" s="97"/>
      <c r="H22" s="97">
        <v>4</v>
      </c>
      <c r="I22" s="97">
        <v>25</v>
      </c>
    </row>
    <row r="23" spans="1:9">
      <c r="A23" s="149" t="s">
        <v>2248</v>
      </c>
      <c r="B23" s="97">
        <v>3</v>
      </c>
      <c r="C23" s="97">
        <v>9</v>
      </c>
      <c r="D23" s="97"/>
      <c r="E23" s="97">
        <v>300</v>
      </c>
      <c r="F23" s="97">
        <v>300</v>
      </c>
      <c r="G23" s="97"/>
      <c r="H23" s="97">
        <v>12</v>
      </c>
      <c r="I23" s="97">
        <v>300</v>
      </c>
    </row>
    <row r="24" spans="1:9">
      <c r="A24" s="149" t="s">
        <v>2249</v>
      </c>
      <c r="B24" s="97">
        <v>5</v>
      </c>
      <c r="C24" s="97">
        <v>9</v>
      </c>
      <c r="D24" s="97"/>
      <c r="E24" s="97">
        <v>300</v>
      </c>
      <c r="F24" s="97">
        <v>300</v>
      </c>
      <c r="G24" s="97"/>
      <c r="H24" s="97">
        <v>14</v>
      </c>
      <c r="I24" s="97">
        <v>300</v>
      </c>
    </row>
    <row r="25" spans="1:9">
      <c r="A25" s="149" t="s">
        <v>2252</v>
      </c>
      <c r="B25" s="97">
        <v>2</v>
      </c>
      <c r="C25" s="97">
        <v>5</v>
      </c>
      <c r="D25" s="97"/>
      <c r="E25" s="97">
        <v>300</v>
      </c>
      <c r="F25" s="97">
        <v>300</v>
      </c>
      <c r="G25" s="97"/>
      <c r="H25" s="97">
        <v>7</v>
      </c>
      <c r="I25" s="97">
        <v>300</v>
      </c>
    </row>
    <row r="26" spans="1:9">
      <c r="A26" s="149" t="s">
        <v>2266</v>
      </c>
      <c r="B26" s="97">
        <v>4</v>
      </c>
      <c r="C26" s="97">
        <v>9</v>
      </c>
      <c r="D26" s="97"/>
      <c r="E26" s="97">
        <v>399</v>
      </c>
      <c r="F26" s="97">
        <v>399</v>
      </c>
      <c r="G26" s="97"/>
      <c r="H26" s="97">
        <v>13</v>
      </c>
      <c r="I26" s="97">
        <v>399</v>
      </c>
    </row>
    <row r="27" spans="1:9">
      <c r="A27" s="149" t="s">
        <v>2408</v>
      </c>
      <c r="B27" s="97">
        <v>1</v>
      </c>
      <c r="C27" s="97">
        <v>2</v>
      </c>
      <c r="D27" s="97"/>
      <c r="E27" s="97">
        <v>288</v>
      </c>
      <c r="F27" s="97">
        <v>288</v>
      </c>
      <c r="G27" s="97"/>
      <c r="H27" s="97">
        <v>3</v>
      </c>
      <c r="I27" s="97">
        <v>288</v>
      </c>
    </row>
    <row r="28" spans="1:9">
      <c r="A28" s="149" t="s">
        <v>2485</v>
      </c>
      <c r="B28" s="97">
        <v>2</v>
      </c>
      <c r="C28" s="97">
        <v>4</v>
      </c>
      <c r="D28" s="97"/>
      <c r="E28" s="97"/>
      <c r="F28" s="97">
        <v>993</v>
      </c>
      <c r="G28" s="97"/>
      <c r="H28" s="97">
        <v>6</v>
      </c>
      <c r="I28" s="97">
        <v>993</v>
      </c>
    </row>
    <row r="29" spans="1:9">
      <c r="A29" s="148" t="s">
        <v>248</v>
      </c>
      <c r="B29" s="97">
        <v>14</v>
      </c>
      <c r="C29" s="97">
        <v>14</v>
      </c>
      <c r="D29" s="97"/>
      <c r="E29" s="97">
        <v>599</v>
      </c>
      <c r="F29" s="97">
        <v>599</v>
      </c>
      <c r="G29" s="97"/>
      <c r="H29" s="97">
        <v>28</v>
      </c>
      <c r="I29" s="97">
        <v>599</v>
      </c>
    </row>
    <row r="30" spans="1:9">
      <c r="A30" s="149" t="s">
        <v>2092</v>
      </c>
      <c r="B30" s="97">
        <v>1</v>
      </c>
      <c r="C30" s="97">
        <v>1</v>
      </c>
      <c r="D30" s="97"/>
      <c r="E30" s="97">
        <v>200</v>
      </c>
      <c r="F30" s="97">
        <v>200</v>
      </c>
      <c r="G30" s="97"/>
      <c r="H30" s="97">
        <v>2</v>
      </c>
      <c r="I30" s="97">
        <v>200</v>
      </c>
    </row>
    <row r="31" spans="1:9">
      <c r="A31" s="149" t="s">
        <v>2216</v>
      </c>
      <c r="B31" s="97">
        <v>2</v>
      </c>
      <c r="C31" s="97">
        <v>3</v>
      </c>
      <c r="D31" s="97"/>
      <c r="E31" s="97">
        <v>25</v>
      </c>
      <c r="F31" s="97">
        <v>25</v>
      </c>
      <c r="G31" s="97"/>
      <c r="H31" s="97">
        <v>5</v>
      </c>
      <c r="I31" s="97">
        <v>25</v>
      </c>
    </row>
    <row r="32" spans="1:9">
      <c r="A32" s="149" t="s">
        <v>2254</v>
      </c>
      <c r="B32" s="97">
        <v>2</v>
      </c>
      <c r="C32" s="97">
        <v>4</v>
      </c>
      <c r="D32" s="97"/>
      <c r="E32" s="97">
        <v>599</v>
      </c>
      <c r="F32" s="97">
        <v>599</v>
      </c>
      <c r="G32" s="97"/>
      <c r="H32" s="97">
        <v>6</v>
      </c>
      <c r="I32" s="97">
        <v>599</v>
      </c>
    </row>
    <row r="33" spans="1:9">
      <c r="A33" s="149" t="s">
        <v>2264</v>
      </c>
      <c r="B33" s="97">
        <v>2</v>
      </c>
      <c r="C33" s="97">
        <v>4</v>
      </c>
      <c r="D33" s="97"/>
      <c r="E33" s="97">
        <v>548</v>
      </c>
      <c r="F33" s="97">
        <v>548</v>
      </c>
      <c r="G33" s="97"/>
      <c r="H33" s="97">
        <v>6</v>
      </c>
      <c r="I33" s="97">
        <v>548</v>
      </c>
    </row>
    <row r="34" spans="1:9">
      <c r="A34" s="149" t="s">
        <v>2357</v>
      </c>
      <c r="B34" s="97">
        <v>1</v>
      </c>
      <c r="C34" s="97"/>
      <c r="D34" s="97"/>
      <c r="E34" s="97">
        <v>200</v>
      </c>
      <c r="F34" s="97"/>
      <c r="G34" s="97"/>
      <c r="H34" s="97">
        <v>1</v>
      </c>
      <c r="I34" s="97">
        <v>200</v>
      </c>
    </row>
    <row r="35" spans="1:9">
      <c r="A35" s="149" t="s">
        <v>2358</v>
      </c>
      <c r="B35" s="97">
        <v>1</v>
      </c>
      <c r="C35" s="97"/>
      <c r="D35" s="97"/>
      <c r="E35" s="97">
        <v>300</v>
      </c>
      <c r="F35" s="97"/>
      <c r="G35" s="97"/>
      <c r="H35" s="97">
        <v>1</v>
      </c>
      <c r="I35" s="97">
        <v>300</v>
      </c>
    </row>
    <row r="36" spans="1:9">
      <c r="A36" s="149" t="s">
        <v>2360</v>
      </c>
      <c r="B36" s="97">
        <v>1</v>
      </c>
      <c r="C36" s="97"/>
      <c r="D36" s="97"/>
      <c r="E36" s="97">
        <v>300</v>
      </c>
      <c r="F36" s="97"/>
      <c r="G36" s="97"/>
      <c r="H36" s="97">
        <v>1</v>
      </c>
      <c r="I36" s="97">
        <v>300</v>
      </c>
    </row>
    <row r="37" spans="1:9">
      <c r="A37" s="149" t="s">
        <v>2363</v>
      </c>
      <c r="B37" s="97">
        <v>1</v>
      </c>
      <c r="C37" s="97"/>
      <c r="D37" s="97"/>
      <c r="E37" s="97">
        <v>450</v>
      </c>
      <c r="F37" s="97"/>
      <c r="G37" s="97"/>
      <c r="H37" s="97">
        <v>1</v>
      </c>
      <c r="I37" s="97">
        <v>450</v>
      </c>
    </row>
    <row r="38" spans="1:9">
      <c r="A38" s="149" t="s">
        <v>2364</v>
      </c>
      <c r="B38" s="97">
        <v>1</v>
      </c>
      <c r="C38" s="97"/>
      <c r="D38" s="97"/>
      <c r="E38" s="97">
        <v>300</v>
      </c>
      <c r="F38" s="97"/>
      <c r="G38" s="97"/>
      <c r="H38" s="97">
        <v>1</v>
      </c>
      <c r="I38" s="97">
        <v>300</v>
      </c>
    </row>
    <row r="39" spans="1:9">
      <c r="A39" s="149" t="s">
        <v>2365</v>
      </c>
      <c r="B39" s="97">
        <v>1</v>
      </c>
      <c r="C39" s="97"/>
      <c r="D39" s="97"/>
      <c r="E39" s="97">
        <v>150</v>
      </c>
      <c r="F39" s="97"/>
      <c r="G39" s="97"/>
      <c r="H39" s="97">
        <v>1</v>
      </c>
      <c r="I39" s="97">
        <v>150</v>
      </c>
    </row>
    <row r="40" spans="1:9">
      <c r="A40" s="149" t="s">
        <v>2410</v>
      </c>
      <c r="B40" s="97">
        <v>1</v>
      </c>
      <c r="C40" s="97">
        <v>2</v>
      </c>
      <c r="D40" s="97"/>
      <c r="E40" s="97">
        <v>288</v>
      </c>
      <c r="F40" s="97">
        <v>288</v>
      </c>
      <c r="G40" s="97"/>
      <c r="H40" s="97">
        <v>3</v>
      </c>
      <c r="I40" s="97">
        <v>288</v>
      </c>
    </row>
    <row r="41" spans="1:9">
      <c r="A41" s="148" t="s">
        <v>251</v>
      </c>
      <c r="B41" s="97">
        <v>2</v>
      </c>
      <c r="C41" s="97">
        <v>2</v>
      </c>
      <c r="D41" s="97"/>
      <c r="E41" s="97">
        <v>2300</v>
      </c>
      <c r="F41" s="97">
        <v>2300</v>
      </c>
      <c r="G41" s="97"/>
      <c r="H41" s="97">
        <v>4</v>
      </c>
      <c r="I41" s="97">
        <v>2300</v>
      </c>
    </row>
    <row r="42" spans="1:9">
      <c r="A42" s="149" t="s">
        <v>2316</v>
      </c>
      <c r="B42" s="97">
        <v>1</v>
      </c>
      <c r="C42" s="97">
        <v>2</v>
      </c>
      <c r="D42" s="97"/>
      <c r="E42" s="97">
        <v>2300</v>
      </c>
      <c r="F42" s="97">
        <v>2300</v>
      </c>
      <c r="G42" s="97"/>
      <c r="H42" s="97">
        <v>3</v>
      </c>
      <c r="I42" s="97">
        <v>2300</v>
      </c>
    </row>
    <row r="43" spans="1:9">
      <c r="A43" s="149" t="s">
        <v>2351</v>
      </c>
      <c r="B43" s="97">
        <v>1</v>
      </c>
      <c r="C43" s="97"/>
      <c r="D43" s="97"/>
      <c r="E43" s="97"/>
      <c r="F43" s="97"/>
      <c r="G43" s="97"/>
      <c r="H43" s="97">
        <v>1</v>
      </c>
      <c r="I43" s="97"/>
    </row>
    <row r="44" spans="1:9">
      <c r="A44" s="148" t="s">
        <v>255</v>
      </c>
      <c r="B44" s="97">
        <v>4</v>
      </c>
      <c r="C44" s="97">
        <v>9</v>
      </c>
      <c r="D44" s="97"/>
      <c r="E44" s="97">
        <v>4224</v>
      </c>
      <c r="F44" s="97">
        <v>3840</v>
      </c>
      <c r="G44" s="97"/>
      <c r="H44" s="97">
        <v>13</v>
      </c>
      <c r="I44" s="97">
        <v>4224</v>
      </c>
    </row>
    <row r="45" spans="1:9">
      <c r="A45" s="149" t="s">
        <v>2101</v>
      </c>
      <c r="B45" s="97"/>
      <c r="C45" s="97">
        <v>1</v>
      </c>
      <c r="D45" s="97"/>
      <c r="E45" s="97"/>
      <c r="F45" s="97">
        <v>853</v>
      </c>
      <c r="G45" s="97"/>
      <c r="H45" s="97">
        <v>1</v>
      </c>
      <c r="I45" s="97">
        <v>853</v>
      </c>
    </row>
    <row r="46" spans="1:9">
      <c r="A46" s="149" t="s">
        <v>2107</v>
      </c>
      <c r="B46" s="97"/>
      <c r="C46" s="97">
        <v>1</v>
      </c>
      <c r="D46" s="97"/>
      <c r="E46" s="97"/>
      <c r="F46" s="97">
        <v>3840</v>
      </c>
      <c r="G46" s="97"/>
      <c r="H46" s="97">
        <v>1</v>
      </c>
      <c r="I46" s="97">
        <v>3840</v>
      </c>
    </row>
    <row r="47" spans="1:9">
      <c r="A47" s="149" t="s">
        <v>2114</v>
      </c>
      <c r="B47" s="97">
        <v>1</v>
      </c>
      <c r="C47" s="97">
        <v>1</v>
      </c>
      <c r="D47" s="97"/>
      <c r="E47" s="97">
        <v>113</v>
      </c>
      <c r="F47" s="97">
        <v>180</v>
      </c>
      <c r="G47" s="97"/>
      <c r="H47" s="97">
        <v>2</v>
      </c>
      <c r="I47" s="97">
        <v>180</v>
      </c>
    </row>
    <row r="48" spans="1:9">
      <c r="A48" s="149" t="s">
        <v>2123</v>
      </c>
      <c r="B48" s="97"/>
      <c r="C48" s="97">
        <v>1</v>
      </c>
      <c r="D48" s="97"/>
      <c r="E48" s="97"/>
      <c r="F48" s="97">
        <v>85</v>
      </c>
      <c r="G48" s="97"/>
      <c r="H48" s="97">
        <v>1</v>
      </c>
      <c r="I48" s="97">
        <v>85</v>
      </c>
    </row>
    <row r="49" spans="1:9">
      <c r="A49" s="149" t="s">
        <v>2135</v>
      </c>
      <c r="B49" s="97"/>
      <c r="C49" s="97">
        <v>2</v>
      </c>
      <c r="D49" s="97"/>
      <c r="E49" s="97"/>
      <c r="F49" s="97"/>
      <c r="G49" s="97"/>
      <c r="H49" s="97">
        <v>2</v>
      </c>
      <c r="I49" s="97"/>
    </row>
    <row r="50" spans="1:9">
      <c r="A50" s="149" t="s">
        <v>2217</v>
      </c>
      <c r="B50" s="97">
        <v>1</v>
      </c>
      <c r="C50" s="97">
        <v>3</v>
      </c>
      <c r="D50" s="97"/>
      <c r="E50" s="97">
        <v>25</v>
      </c>
      <c r="F50" s="97">
        <v>25</v>
      </c>
      <c r="G50" s="97"/>
      <c r="H50" s="97">
        <v>4</v>
      </c>
      <c r="I50" s="97">
        <v>25</v>
      </c>
    </row>
    <row r="51" spans="1:9">
      <c r="A51" s="149" t="s">
        <v>2265</v>
      </c>
      <c r="B51" s="97">
        <v>1</v>
      </c>
      <c r="C51" s="97"/>
      <c r="D51" s="97"/>
      <c r="E51" s="97">
        <v>972</v>
      </c>
      <c r="F51" s="97"/>
      <c r="G51" s="97"/>
      <c r="H51" s="97">
        <v>1</v>
      </c>
      <c r="I51" s="97">
        <v>972</v>
      </c>
    </row>
    <row r="52" spans="1:9">
      <c r="A52" s="149" t="s">
        <v>2485</v>
      </c>
      <c r="B52" s="97">
        <v>1</v>
      </c>
      <c r="C52" s="97"/>
      <c r="D52" s="97"/>
      <c r="E52" s="97">
        <v>4224</v>
      </c>
      <c r="F52" s="97"/>
      <c r="G52" s="97"/>
      <c r="H52" s="97">
        <v>1</v>
      </c>
      <c r="I52" s="97">
        <v>4224</v>
      </c>
    </row>
    <row r="53" spans="1:9">
      <c r="A53" s="148" t="s">
        <v>258</v>
      </c>
      <c r="B53" s="97">
        <v>1</v>
      </c>
      <c r="C53" s="97">
        <v>3</v>
      </c>
      <c r="D53" s="97"/>
      <c r="E53" s="97">
        <v>25</v>
      </c>
      <c r="F53" s="97">
        <v>25</v>
      </c>
      <c r="G53" s="97"/>
      <c r="H53" s="97">
        <v>4</v>
      </c>
      <c r="I53" s="97">
        <v>25</v>
      </c>
    </row>
    <row r="54" spans="1:9">
      <c r="A54" s="149" t="s">
        <v>2218</v>
      </c>
      <c r="B54" s="97">
        <v>1</v>
      </c>
      <c r="C54" s="97">
        <v>3</v>
      </c>
      <c r="D54" s="97"/>
      <c r="E54" s="97">
        <v>25</v>
      </c>
      <c r="F54" s="97">
        <v>25</v>
      </c>
      <c r="G54" s="97"/>
      <c r="H54" s="97">
        <v>4</v>
      </c>
      <c r="I54" s="97">
        <v>25</v>
      </c>
    </row>
    <row r="55" spans="1:9">
      <c r="A55" s="148" t="s">
        <v>261</v>
      </c>
      <c r="B55" s="97">
        <v>10</v>
      </c>
      <c r="C55" s="97">
        <v>9</v>
      </c>
      <c r="D55" s="97"/>
      <c r="E55" s="97">
        <v>670</v>
      </c>
      <c r="F55" s="97">
        <v>360</v>
      </c>
      <c r="G55" s="97"/>
      <c r="H55" s="97">
        <v>19</v>
      </c>
      <c r="I55" s="97">
        <v>670</v>
      </c>
    </row>
    <row r="56" spans="1:9">
      <c r="A56" s="149" t="s">
        <v>2115</v>
      </c>
      <c r="B56" s="97">
        <v>1</v>
      </c>
      <c r="C56" s="97">
        <v>1</v>
      </c>
      <c r="D56" s="97"/>
      <c r="E56" s="97">
        <v>60</v>
      </c>
      <c r="F56" s="97">
        <v>360</v>
      </c>
      <c r="G56" s="97"/>
      <c r="H56" s="97">
        <v>2</v>
      </c>
      <c r="I56" s="97">
        <v>360</v>
      </c>
    </row>
    <row r="57" spans="1:9">
      <c r="A57" s="149" t="s">
        <v>2124</v>
      </c>
      <c r="B57" s="97"/>
      <c r="C57" s="97">
        <v>1</v>
      </c>
      <c r="D57" s="97"/>
      <c r="E57" s="97"/>
      <c r="F57" s="97">
        <v>170</v>
      </c>
      <c r="G57" s="97"/>
      <c r="H57" s="97">
        <v>1</v>
      </c>
      <c r="I57" s="97">
        <v>170</v>
      </c>
    </row>
    <row r="58" spans="1:9">
      <c r="A58" s="149" t="s">
        <v>2141</v>
      </c>
      <c r="B58" s="97"/>
      <c r="C58" s="97">
        <v>2</v>
      </c>
      <c r="D58" s="97"/>
      <c r="E58" s="97"/>
      <c r="F58" s="97"/>
      <c r="G58" s="97"/>
      <c r="H58" s="97">
        <v>2</v>
      </c>
      <c r="I58" s="97"/>
    </row>
    <row r="59" spans="1:9">
      <c r="A59" s="149" t="s">
        <v>2147</v>
      </c>
      <c r="B59" s="97">
        <v>1</v>
      </c>
      <c r="C59" s="97"/>
      <c r="D59" s="97"/>
      <c r="E59" s="97">
        <v>670</v>
      </c>
      <c r="F59" s="97"/>
      <c r="G59" s="97"/>
      <c r="H59" s="97">
        <v>1</v>
      </c>
      <c r="I59" s="97">
        <v>670</v>
      </c>
    </row>
    <row r="60" spans="1:9">
      <c r="A60" s="149" t="s">
        <v>2148</v>
      </c>
      <c r="B60" s="97">
        <v>1</v>
      </c>
      <c r="C60" s="97"/>
      <c r="D60" s="97"/>
      <c r="E60" s="97">
        <v>50</v>
      </c>
      <c r="F60" s="97"/>
      <c r="G60" s="97"/>
      <c r="H60" s="97">
        <v>1</v>
      </c>
      <c r="I60" s="97">
        <v>50</v>
      </c>
    </row>
    <row r="61" spans="1:9">
      <c r="A61" s="149" t="s">
        <v>2149</v>
      </c>
      <c r="B61" s="97">
        <v>1</v>
      </c>
      <c r="C61" s="97"/>
      <c r="D61" s="97"/>
      <c r="E61" s="97">
        <v>50</v>
      </c>
      <c r="F61" s="97"/>
      <c r="G61" s="97"/>
      <c r="H61" s="97">
        <v>1</v>
      </c>
      <c r="I61" s="97">
        <v>50</v>
      </c>
    </row>
    <row r="62" spans="1:9">
      <c r="A62" s="149" t="s">
        <v>2150</v>
      </c>
      <c r="B62" s="97">
        <v>1</v>
      </c>
      <c r="C62" s="97"/>
      <c r="D62" s="97"/>
      <c r="E62" s="97">
        <v>50</v>
      </c>
      <c r="F62" s="97"/>
      <c r="G62" s="97"/>
      <c r="H62" s="97">
        <v>1</v>
      </c>
      <c r="I62" s="97">
        <v>50</v>
      </c>
    </row>
    <row r="63" spans="1:9">
      <c r="A63" s="149" t="s">
        <v>2219</v>
      </c>
      <c r="B63" s="97">
        <v>1</v>
      </c>
      <c r="C63" s="97">
        <v>3</v>
      </c>
      <c r="D63" s="97"/>
      <c r="E63" s="97">
        <v>25</v>
      </c>
      <c r="F63" s="97">
        <v>25</v>
      </c>
      <c r="G63" s="97"/>
      <c r="H63" s="97">
        <v>4</v>
      </c>
      <c r="I63" s="97">
        <v>25</v>
      </c>
    </row>
    <row r="64" spans="1:9">
      <c r="A64" s="149" t="s">
        <v>2406</v>
      </c>
      <c r="B64" s="97">
        <v>1</v>
      </c>
      <c r="C64" s="97">
        <v>2</v>
      </c>
      <c r="D64" s="97"/>
      <c r="E64" s="97">
        <v>288</v>
      </c>
      <c r="F64" s="97">
        <v>288</v>
      </c>
      <c r="G64" s="97"/>
      <c r="H64" s="97">
        <v>3</v>
      </c>
      <c r="I64" s="97">
        <v>288</v>
      </c>
    </row>
    <row r="65" spans="1:9">
      <c r="A65" s="149" t="s">
        <v>2485</v>
      </c>
      <c r="B65" s="97">
        <v>3</v>
      </c>
      <c r="C65" s="97"/>
      <c r="D65" s="97"/>
      <c r="E65" s="97">
        <v>500</v>
      </c>
      <c r="F65" s="97"/>
      <c r="G65" s="97"/>
      <c r="H65" s="97">
        <v>3</v>
      </c>
      <c r="I65" s="97">
        <v>500</v>
      </c>
    </row>
    <row r="66" spans="1:9">
      <c r="A66" s="148" t="s">
        <v>18</v>
      </c>
      <c r="B66" s="97">
        <v>49</v>
      </c>
      <c r="C66" s="97">
        <v>71</v>
      </c>
      <c r="D66" s="97"/>
      <c r="E66" s="97">
        <v>1597</v>
      </c>
      <c r="F66" s="97">
        <v>1626</v>
      </c>
      <c r="G66" s="97"/>
      <c r="H66" s="97">
        <v>120</v>
      </c>
      <c r="I66" s="97">
        <v>1626</v>
      </c>
    </row>
    <row r="67" spans="1:9">
      <c r="A67" s="149" t="s">
        <v>1969</v>
      </c>
      <c r="B67" s="97">
        <v>2</v>
      </c>
      <c r="C67" s="97">
        <v>4</v>
      </c>
      <c r="D67" s="97"/>
      <c r="E67" s="97">
        <v>180</v>
      </c>
      <c r="F67" s="97">
        <v>180</v>
      </c>
      <c r="G67" s="97"/>
      <c r="H67" s="97">
        <v>6</v>
      </c>
      <c r="I67" s="97">
        <v>180</v>
      </c>
    </row>
    <row r="68" spans="1:9">
      <c r="A68" s="149" t="s">
        <v>1970</v>
      </c>
      <c r="B68" s="97">
        <v>2</v>
      </c>
      <c r="C68" s="97">
        <v>4</v>
      </c>
      <c r="D68" s="97"/>
      <c r="E68" s="97">
        <v>300</v>
      </c>
      <c r="F68" s="97">
        <v>300</v>
      </c>
      <c r="G68" s="97"/>
      <c r="H68" s="97">
        <v>6</v>
      </c>
      <c r="I68" s="97">
        <v>300</v>
      </c>
    </row>
    <row r="69" spans="1:9">
      <c r="A69" s="149" t="s">
        <v>1973</v>
      </c>
      <c r="B69" s="97">
        <v>2</v>
      </c>
      <c r="C69" s="97">
        <v>4</v>
      </c>
      <c r="D69" s="97"/>
      <c r="E69" s="97">
        <v>150</v>
      </c>
      <c r="F69" s="97">
        <v>150</v>
      </c>
      <c r="G69" s="97"/>
      <c r="H69" s="97">
        <v>6</v>
      </c>
      <c r="I69" s="97">
        <v>150</v>
      </c>
    </row>
    <row r="70" spans="1:9">
      <c r="A70" s="149" t="s">
        <v>1974</v>
      </c>
      <c r="B70" s="97">
        <v>1</v>
      </c>
      <c r="C70" s="97">
        <v>1</v>
      </c>
      <c r="D70" s="97"/>
      <c r="E70" s="97">
        <v>993</v>
      </c>
      <c r="F70" s="97"/>
      <c r="G70" s="97"/>
      <c r="H70" s="97">
        <v>2</v>
      </c>
      <c r="I70" s="97">
        <v>993</v>
      </c>
    </row>
    <row r="71" spans="1:9">
      <c r="A71" s="149" t="s">
        <v>1975</v>
      </c>
      <c r="B71" s="97">
        <v>1</v>
      </c>
      <c r="C71" s="97">
        <v>1</v>
      </c>
      <c r="D71" s="97"/>
      <c r="E71" s="97"/>
      <c r="F71" s="97"/>
      <c r="G71" s="97"/>
      <c r="H71" s="97">
        <v>2</v>
      </c>
      <c r="I71" s="97"/>
    </row>
    <row r="72" spans="1:9">
      <c r="A72" s="149" t="s">
        <v>1976</v>
      </c>
      <c r="B72" s="97">
        <v>1</v>
      </c>
      <c r="C72" s="97">
        <v>1</v>
      </c>
      <c r="D72" s="97"/>
      <c r="E72" s="97">
        <v>993</v>
      </c>
      <c r="F72" s="97">
        <v>993</v>
      </c>
      <c r="G72" s="97"/>
      <c r="H72" s="97">
        <v>2</v>
      </c>
      <c r="I72" s="97">
        <v>993</v>
      </c>
    </row>
    <row r="73" spans="1:9">
      <c r="A73" s="149" t="s">
        <v>1977</v>
      </c>
      <c r="B73" s="97">
        <v>1</v>
      </c>
      <c r="C73" s="97">
        <v>1</v>
      </c>
      <c r="D73" s="97"/>
      <c r="E73" s="97">
        <v>993</v>
      </c>
      <c r="F73" s="97">
        <v>993</v>
      </c>
      <c r="G73" s="97"/>
      <c r="H73" s="97">
        <v>2</v>
      </c>
      <c r="I73" s="97">
        <v>993</v>
      </c>
    </row>
    <row r="74" spans="1:9">
      <c r="A74" s="149" t="s">
        <v>1978</v>
      </c>
      <c r="B74" s="97">
        <v>1</v>
      </c>
      <c r="C74" s="97">
        <v>1</v>
      </c>
      <c r="D74" s="97"/>
      <c r="E74" s="97">
        <v>993</v>
      </c>
      <c r="F74" s="97">
        <v>993</v>
      </c>
      <c r="G74" s="97"/>
      <c r="H74" s="97">
        <v>2</v>
      </c>
      <c r="I74" s="97">
        <v>993</v>
      </c>
    </row>
    <row r="75" spans="1:9">
      <c r="A75" s="149" t="s">
        <v>1979</v>
      </c>
      <c r="B75" s="97">
        <v>1</v>
      </c>
      <c r="C75" s="97">
        <v>1</v>
      </c>
      <c r="D75" s="97"/>
      <c r="E75" s="97">
        <v>993</v>
      </c>
      <c r="F75" s="97">
        <v>993</v>
      </c>
      <c r="G75" s="97"/>
      <c r="H75" s="97">
        <v>2</v>
      </c>
      <c r="I75" s="97">
        <v>993</v>
      </c>
    </row>
    <row r="76" spans="1:9">
      <c r="A76" s="149" t="s">
        <v>1980</v>
      </c>
      <c r="B76" s="97">
        <v>1</v>
      </c>
      <c r="C76" s="97">
        <v>1</v>
      </c>
      <c r="D76" s="97"/>
      <c r="E76" s="97">
        <v>993</v>
      </c>
      <c r="F76" s="97">
        <v>993</v>
      </c>
      <c r="G76" s="97"/>
      <c r="H76" s="97">
        <v>2</v>
      </c>
      <c r="I76" s="97">
        <v>993</v>
      </c>
    </row>
    <row r="77" spans="1:9">
      <c r="A77" s="149" t="s">
        <v>1981</v>
      </c>
      <c r="B77" s="97">
        <v>1</v>
      </c>
      <c r="C77" s="97">
        <v>1</v>
      </c>
      <c r="D77" s="97"/>
      <c r="E77" s="97">
        <v>993</v>
      </c>
      <c r="F77" s="97">
        <v>993</v>
      </c>
      <c r="G77" s="97"/>
      <c r="H77" s="97">
        <v>2</v>
      </c>
      <c r="I77" s="97">
        <v>993</v>
      </c>
    </row>
    <row r="78" spans="1:9">
      <c r="A78" s="149" t="s">
        <v>1982</v>
      </c>
      <c r="B78" s="97">
        <v>1</v>
      </c>
      <c r="C78" s="97"/>
      <c r="D78" s="97"/>
      <c r="E78" s="97">
        <v>993</v>
      </c>
      <c r="F78" s="97"/>
      <c r="G78" s="97"/>
      <c r="H78" s="97">
        <v>1</v>
      </c>
      <c r="I78" s="97">
        <v>993</v>
      </c>
    </row>
    <row r="79" spans="1:9">
      <c r="A79" s="149" t="s">
        <v>1984</v>
      </c>
      <c r="B79" s="97">
        <v>1</v>
      </c>
      <c r="C79" s="97">
        <v>2</v>
      </c>
      <c r="D79" s="97"/>
      <c r="E79" s="97"/>
      <c r="F79" s="97"/>
      <c r="G79" s="97"/>
      <c r="H79" s="97">
        <v>3</v>
      </c>
      <c r="I79" s="97"/>
    </row>
    <row r="80" spans="1:9">
      <c r="A80" s="149" t="s">
        <v>1985</v>
      </c>
      <c r="B80" s="97">
        <v>1</v>
      </c>
      <c r="C80" s="97">
        <v>2</v>
      </c>
      <c r="D80" s="97"/>
      <c r="E80" s="97"/>
      <c r="F80" s="97"/>
      <c r="G80" s="97"/>
      <c r="H80" s="97">
        <v>3</v>
      </c>
      <c r="I80" s="97"/>
    </row>
    <row r="81" spans="1:9">
      <c r="A81" s="149" t="s">
        <v>1986</v>
      </c>
      <c r="B81" s="97">
        <v>1</v>
      </c>
      <c r="C81" s="97">
        <v>2</v>
      </c>
      <c r="D81" s="97"/>
      <c r="E81" s="97"/>
      <c r="F81" s="97"/>
      <c r="G81" s="97"/>
      <c r="H81" s="97">
        <v>3</v>
      </c>
      <c r="I81" s="97"/>
    </row>
    <row r="82" spans="1:9">
      <c r="A82" s="149" t="s">
        <v>1987</v>
      </c>
      <c r="B82" s="97">
        <v>1</v>
      </c>
      <c r="C82" s="97">
        <v>2</v>
      </c>
      <c r="D82" s="97"/>
      <c r="E82" s="97"/>
      <c r="F82" s="97"/>
      <c r="G82" s="97"/>
      <c r="H82" s="97">
        <v>3</v>
      </c>
      <c r="I82" s="97"/>
    </row>
    <row r="83" spans="1:9">
      <c r="A83" s="149" t="s">
        <v>2100</v>
      </c>
      <c r="B83" s="97"/>
      <c r="C83" s="97">
        <v>1</v>
      </c>
      <c r="D83" s="97"/>
      <c r="E83" s="97"/>
      <c r="F83" s="97">
        <v>1626</v>
      </c>
      <c r="G83" s="97"/>
      <c r="H83" s="97">
        <v>1</v>
      </c>
      <c r="I83" s="97">
        <v>1626</v>
      </c>
    </row>
    <row r="84" spans="1:9">
      <c r="A84" s="149" t="s">
        <v>2116</v>
      </c>
      <c r="B84" s="97">
        <v>1</v>
      </c>
      <c r="C84" s="97">
        <v>1</v>
      </c>
      <c r="D84" s="97"/>
      <c r="E84" s="97">
        <v>6</v>
      </c>
      <c r="F84" s="97">
        <v>180</v>
      </c>
      <c r="G84" s="97"/>
      <c r="H84" s="97">
        <v>2</v>
      </c>
      <c r="I84" s="97">
        <v>180</v>
      </c>
    </row>
    <row r="85" spans="1:9">
      <c r="A85" s="149" t="s">
        <v>2125</v>
      </c>
      <c r="B85" s="97"/>
      <c r="C85" s="97">
        <v>1</v>
      </c>
      <c r="D85" s="97"/>
      <c r="E85" s="97"/>
      <c r="F85" s="97">
        <v>85</v>
      </c>
      <c r="G85" s="97"/>
      <c r="H85" s="97">
        <v>1</v>
      </c>
      <c r="I85" s="97">
        <v>85</v>
      </c>
    </row>
    <row r="86" spans="1:9">
      <c r="A86" s="149" t="s">
        <v>2131</v>
      </c>
      <c r="B86" s="97"/>
      <c r="C86" s="97">
        <v>1</v>
      </c>
      <c r="D86" s="97"/>
      <c r="E86" s="97"/>
      <c r="F86" s="97"/>
      <c r="G86" s="97"/>
      <c r="H86" s="97">
        <v>1</v>
      </c>
      <c r="I86" s="97"/>
    </row>
    <row r="87" spans="1:9">
      <c r="A87" s="149" t="s">
        <v>2132</v>
      </c>
      <c r="B87" s="97"/>
      <c r="C87" s="97">
        <v>1</v>
      </c>
      <c r="D87" s="97"/>
      <c r="E87" s="97"/>
      <c r="F87" s="97"/>
      <c r="G87" s="97"/>
      <c r="H87" s="97">
        <v>1</v>
      </c>
      <c r="I87" s="97"/>
    </row>
    <row r="88" spans="1:9">
      <c r="A88" s="149" t="s">
        <v>2134</v>
      </c>
      <c r="B88" s="97"/>
      <c r="C88" s="97">
        <v>1</v>
      </c>
      <c r="D88" s="97"/>
      <c r="E88" s="97"/>
      <c r="F88" s="97"/>
      <c r="G88" s="97"/>
      <c r="H88" s="97">
        <v>1</v>
      </c>
      <c r="I88" s="97"/>
    </row>
    <row r="89" spans="1:9">
      <c r="A89" s="149" t="s">
        <v>2136</v>
      </c>
      <c r="B89" s="97"/>
      <c r="C89" s="97">
        <v>2</v>
      </c>
      <c r="D89" s="97"/>
      <c r="E89" s="97"/>
      <c r="F89" s="97"/>
      <c r="G89" s="97"/>
      <c r="H89" s="97">
        <v>2</v>
      </c>
      <c r="I89" s="97"/>
    </row>
    <row r="90" spans="1:9">
      <c r="A90" s="149" t="s">
        <v>2139</v>
      </c>
      <c r="B90" s="97"/>
      <c r="C90" s="97">
        <v>2</v>
      </c>
      <c r="D90" s="97"/>
      <c r="E90" s="97"/>
      <c r="F90" s="97"/>
      <c r="G90" s="97"/>
      <c r="H90" s="97">
        <v>2</v>
      </c>
      <c r="I90" s="97"/>
    </row>
    <row r="91" spans="1:9">
      <c r="A91" s="149" t="s">
        <v>2146</v>
      </c>
      <c r="B91" s="97">
        <v>1</v>
      </c>
      <c r="C91" s="97"/>
      <c r="D91" s="97"/>
      <c r="E91" s="97">
        <v>800</v>
      </c>
      <c r="F91" s="97"/>
      <c r="G91" s="97"/>
      <c r="H91" s="97">
        <v>1</v>
      </c>
      <c r="I91" s="97">
        <v>800</v>
      </c>
    </row>
    <row r="92" spans="1:9">
      <c r="A92" s="149" t="s">
        <v>2185</v>
      </c>
      <c r="B92" s="97">
        <v>1</v>
      </c>
      <c r="C92" s="97"/>
      <c r="D92" s="97"/>
      <c r="E92" s="97">
        <v>100</v>
      </c>
      <c r="F92" s="97"/>
      <c r="G92" s="97"/>
      <c r="H92" s="97">
        <v>1</v>
      </c>
      <c r="I92" s="97">
        <v>100</v>
      </c>
    </row>
    <row r="93" spans="1:9">
      <c r="A93" s="149" t="s">
        <v>2186</v>
      </c>
      <c r="B93" s="97">
        <v>1</v>
      </c>
      <c r="C93" s="97"/>
      <c r="D93" s="97"/>
      <c r="E93" s="97">
        <v>200</v>
      </c>
      <c r="F93" s="97"/>
      <c r="G93" s="97"/>
      <c r="H93" s="97">
        <v>1</v>
      </c>
      <c r="I93" s="97">
        <v>200</v>
      </c>
    </row>
    <row r="94" spans="1:9">
      <c r="A94" s="149" t="s">
        <v>2220</v>
      </c>
      <c r="B94" s="97">
        <v>1</v>
      </c>
      <c r="C94" s="97">
        <v>3</v>
      </c>
      <c r="D94" s="97"/>
      <c r="E94" s="97">
        <v>75</v>
      </c>
      <c r="F94" s="97">
        <v>75</v>
      </c>
      <c r="G94" s="97"/>
      <c r="H94" s="97">
        <v>4</v>
      </c>
      <c r="I94" s="97">
        <v>75</v>
      </c>
    </row>
    <row r="95" spans="1:9">
      <c r="A95" s="149" t="s">
        <v>2247</v>
      </c>
      <c r="B95" s="97">
        <v>1</v>
      </c>
      <c r="C95" s="97">
        <v>1</v>
      </c>
      <c r="D95" s="97"/>
      <c r="E95" s="97">
        <v>375</v>
      </c>
      <c r="F95" s="97">
        <v>375</v>
      </c>
      <c r="G95" s="97"/>
      <c r="H95" s="97">
        <v>2</v>
      </c>
      <c r="I95" s="97">
        <v>375</v>
      </c>
    </row>
    <row r="96" spans="1:9">
      <c r="A96" s="149" t="s">
        <v>2255</v>
      </c>
      <c r="B96" s="97">
        <v>1</v>
      </c>
      <c r="C96" s="97"/>
      <c r="D96" s="97"/>
      <c r="E96" s="97">
        <v>997</v>
      </c>
      <c r="F96" s="97"/>
      <c r="G96" s="97"/>
      <c r="H96" s="97">
        <v>1</v>
      </c>
      <c r="I96" s="97">
        <v>997</v>
      </c>
    </row>
    <row r="97" spans="1:9">
      <c r="A97" s="149" t="s">
        <v>2258</v>
      </c>
      <c r="B97" s="97">
        <v>1</v>
      </c>
      <c r="C97" s="97">
        <v>5</v>
      </c>
      <c r="D97" s="97"/>
      <c r="E97" s="97">
        <v>558</v>
      </c>
      <c r="F97" s="97">
        <v>558</v>
      </c>
      <c r="G97" s="97"/>
      <c r="H97" s="97">
        <v>6</v>
      </c>
      <c r="I97" s="97">
        <v>558</v>
      </c>
    </row>
    <row r="98" spans="1:9">
      <c r="A98" s="149" t="s">
        <v>2263</v>
      </c>
      <c r="B98" s="97">
        <v>1</v>
      </c>
      <c r="C98" s="97">
        <v>1</v>
      </c>
      <c r="D98" s="97"/>
      <c r="E98" s="97">
        <v>1597</v>
      </c>
      <c r="F98" s="97">
        <v>1597</v>
      </c>
      <c r="G98" s="97"/>
      <c r="H98" s="97">
        <v>2</v>
      </c>
      <c r="I98" s="97">
        <v>1597</v>
      </c>
    </row>
    <row r="99" spans="1:9">
      <c r="A99" s="149" t="s">
        <v>2269</v>
      </c>
      <c r="B99" s="97">
        <v>1</v>
      </c>
      <c r="C99" s="97"/>
      <c r="D99" s="97"/>
      <c r="E99" s="97">
        <v>14</v>
      </c>
      <c r="F99" s="97"/>
      <c r="G99" s="97"/>
      <c r="H99" s="97">
        <v>1</v>
      </c>
      <c r="I99" s="97">
        <v>14</v>
      </c>
    </row>
    <row r="100" spans="1:9">
      <c r="A100" s="149" t="s">
        <v>2270</v>
      </c>
      <c r="B100" s="97">
        <v>1</v>
      </c>
      <c r="C100" s="97"/>
      <c r="D100" s="97"/>
      <c r="E100" s="97">
        <v>73</v>
      </c>
      <c r="F100" s="97"/>
      <c r="G100" s="97"/>
      <c r="H100" s="97">
        <v>1</v>
      </c>
      <c r="I100" s="97">
        <v>73</v>
      </c>
    </row>
    <row r="101" spans="1:9">
      <c r="A101" s="149" t="s">
        <v>2271</v>
      </c>
      <c r="B101" s="97">
        <v>1</v>
      </c>
      <c r="C101" s="97"/>
      <c r="D101" s="97"/>
      <c r="E101" s="97">
        <v>95</v>
      </c>
      <c r="F101" s="97"/>
      <c r="G101" s="97"/>
      <c r="H101" s="97">
        <v>1</v>
      </c>
      <c r="I101" s="97">
        <v>95</v>
      </c>
    </row>
    <row r="102" spans="1:9">
      <c r="A102" s="149" t="s">
        <v>2276</v>
      </c>
      <c r="B102" s="97"/>
      <c r="C102" s="97">
        <v>1</v>
      </c>
      <c r="D102" s="97"/>
      <c r="E102" s="97"/>
      <c r="F102" s="97">
        <v>100</v>
      </c>
      <c r="G102" s="97"/>
      <c r="H102" s="97">
        <v>1</v>
      </c>
      <c r="I102" s="97">
        <v>100</v>
      </c>
    </row>
    <row r="103" spans="1:9">
      <c r="A103" s="149" t="s">
        <v>2277</v>
      </c>
      <c r="B103" s="97">
        <v>1</v>
      </c>
      <c r="C103" s="97">
        <v>1</v>
      </c>
      <c r="D103" s="97"/>
      <c r="E103" s="97">
        <v>100</v>
      </c>
      <c r="F103" s="97">
        <v>100</v>
      </c>
      <c r="G103" s="97"/>
      <c r="H103" s="97">
        <v>2</v>
      </c>
      <c r="I103" s="97">
        <v>100</v>
      </c>
    </row>
    <row r="104" spans="1:9">
      <c r="A104" s="149" t="s">
        <v>2278</v>
      </c>
      <c r="B104" s="97">
        <v>1</v>
      </c>
      <c r="C104" s="97">
        <v>1</v>
      </c>
      <c r="D104" s="97"/>
      <c r="E104" s="97">
        <v>100</v>
      </c>
      <c r="F104" s="97">
        <v>100</v>
      </c>
      <c r="G104" s="97"/>
      <c r="H104" s="97">
        <v>2</v>
      </c>
      <c r="I104" s="97">
        <v>100</v>
      </c>
    </row>
    <row r="105" spans="1:9">
      <c r="A105" s="149" t="s">
        <v>2279</v>
      </c>
      <c r="B105" s="97">
        <v>1</v>
      </c>
      <c r="C105" s="97">
        <v>1</v>
      </c>
      <c r="D105" s="97"/>
      <c r="E105" s="97">
        <v>200</v>
      </c>
      <c r="F105" s="97">
        <v>200</v>
      </c>
      <c r="G105" s="97"/>
      <c r="H105" s="97">
        <v>2</v>
      </c>
      <c r="I105" s="97">
        <v>200</v>
      </c>
    </row>
    <row r="106" spans="1:9">
      <c r="A106" s="149" t="s">
        <v>2281</v>
      </c>
      <c r="B106" s="97"/>
      <c r="C106" s="97">
        <v>1</v>
      </c>
      <c r="D106" s="97"/>
      <c r="E106" s="97"/>
      <c r="F106" s="97">
        <v>200</v>
      </c>
      <c r="G106" s="97"/>
      <c r="H106" s="97">
        <v>1</v>
      </c>
      <c r="I106" s="97">
        <v>200</v>
      </c>
    </row>
    <row r="107" spans="1:9">
      <c r="A107" s="149" t="s">
        <v>2282</v>
      </c>
      <c r="B107" s="97">
        <v>1</v>
      </c>
      <c r="C107" s="97">
        <v>1</v>
      </c>
      <c r="D107" s="97"/>
      <c r="E107" s="97">
        <v>65</v>
      </c>
      <c r="F107" s="97">
        <v>65</v>
      </c>
      <c r="G107" s="97"/>
      <c r="H107" s="97">
        <v>2</v>
      </c>
      <c r="I107" s="97">
        <v>65</v>
      </c>
    </row>
    <row r="108" spans="1:9">
      <c r="A108" s="149" t="s">
        <v>2284</v>
      </c>
      <c r="B108" s="97">
        <v>1</v>
      </c>
      <c r="C108" s="97">
        <v>1</v>
      </c>
      <c r="D108" s="97"/>
      <c r="E108" s="97">
        <v>35</v>
      </c>
      <c r="F108" s="97">
        <v>35</v>
      </c>
      <c r="G108" s="97"/>
      <c r="H108" s="97">
        <v>2</v>
      </c>
      <c r="I108" s="97">
        <v>35</v>
      </c>
    </row>
    <row r="109" spans="1:9">
      <c r="A109" s="149" t="s">
        <v>2301</v>
      </c>
      <c r="B109" s="97">
        <v>1</v>
      </c>
      <c r="C109" s="97">
        <v>2</v>
      </c>
      <c r="D109" s="97"/>
      <c r="E109" s="97"/>
      <c r="F109" s="97"/>
      <c r="G109" s="97"/>
      <c r="H109" s="97">
        <v>3</v>
      </c>
      <c r="I109" s="97"/>
    </row>
    <row r="110" spans="1:9">
      <c r="A110" s="149" t="s">
        <v>2305</v>
      </c>
      <c r="B110" s="97"/>
      <c r="C110" s="97">
        <v>2</v>
      </c>
      <c r="D110" s="97"/>
      <c r="E110" s="97"/>
      <c r="F110" s="97">
        <v>636</v>
      </c>
      <c r="G110" s="97"/>
      <c r="H110" s="97">
        <v>2</v>
      </c>
      <c r="I110" s="97">
        <v>636</v>
      </c>
    </row>
    <row r="111" spans="1:9">
      <c r="A111" s="149" t="s">
        <v>2307</v>
      </c>
      <c r="B111" s="97">
        <v>1</v>
      </c>
      <c r="C111" s="97">
        <v>2</v>
      </c>
      <c r="D111" s="97"/>
      <c r="E111" s="97"/>
      <c r="F111" s="97"/>
      <c r="G111" s="97"/>
      <c r="H111" s="97">
        <v>3</v>
      </c>
      <c r="I111" s="97"/>
    </row>
    <row r="112" spans="1:9">
      <c r="A112" s="149" t="s">
        <v>2308</v>
      </c>
      <c r="B112" s="97">
        <v>1</v>
      </c>
      <c r="C112" s="97">
        <v>2</v>
      </c>
      <c r="D112" s="97"/>
      <c r="E112" s="97"/>
      <c r="F112" s="97"/>
      <c r="G112" s="97"/>
      <c r="H112" s="97">
        <v>3</v>
      </c>
      <c r="I112" s="97"/>
    </row>
    <row r="113" spans="1:9">
      <c r="A113" s="149" t="s">
        <v>2312</v>
      </c>
      <c r="B113" s="97">
        <v>1</v>
      </c>
      <c r="C113" s="97">
        <v>2</v>
      </c>
      <c r="D113" s="97"/>
      <c r="E113" s="97"/>
      <c r="F113" s="97"/>
      <c r="G113" s="97"/>
      <c r="H113" s="97">
        <v>3</v>
      </c>
      <c r="I113" s="97"/>
    </row>
    <row r="114" spans="1:9">
      <c r="A114" s="149" t="s">
        <v>2313</v>
      </c>
      <c r="B114" s="97">
        <v>1</v>
      </c>
      <c r="C114" s="97">
        <v>2</v>
      </c>
      <c r="D114" s="97"/>
      <c r="E114" s="97"/>
      <c r="F114" s="97"/>
      <c r="G114" s="97"/>
      <c r="H114" s="97">
        <v>3</v>
      </c>
      <c r="I114" s="97"/>
    </row>
    <row r="115" spans="1:9">
      <c r="A115" s="149" t="s">
        <v>2320</v>
      </c>
      <c r="B115" s="97">
        <v>1</v>
      </c>
      <c r="C115" s="97"/>
      <c r="D115" s="97"/>
      <c r="E115" s="97"/>
      <c r="F115" s="97"/>
      <c r="G115" s="97"/>
      <c r="H115" s="97">
        <v>1</v>
      </c>
      <c r="I115" s="97"/>
    </row>
    <row r="116" spans="1:9">
      <c r="A116" s="149" t="s">
        <v>2321</v>
      </c>
      <c r="B116" s="97">
        <v>2</v>
      </c>
      <c r="C116" s="97"/>
      <c r="D116" s="97"/>
      <c r="E116" s="97"/>
      <c r="F116" s="97"/>
      <c r="G116" s="97"/>
      <c r="H116" s="97">
        <v>2</v>
      </c>
      <c r="I116" s="97"/>
    </row>
    <row r="117" spans="1:9">
      <c r="A117" s="149" t="s">
        <v>2322</v>
      </c>
      <c r="B117" s="97">
        <v>1</v>
      </c>
      <c r="C117" s="97"/>
      <c r="D117" s="97"/>
      <c r="E117" s="97"/>
      <c r="F117" s="97"/>
      <c r="G117" s="97"/>
      <c r="H117" s="97">
        <v>1</v>
      </c>
      <c r="I117" s="97"/>
    </row>
    <row r="118" spans="1:9">
      <c r="A118" s="149" t="s">
        <v>2329</v>
      </c>
      <c r="B118" s="97">
        <v>1</v>
      </c>
      <c r="C118" s="97">
        <v>2</v>
      </c>
      <c r="D118" s="97"/>
      <c r="E118" s="97">
        <v>249</v>
      </c>
      <c r="F118" s="97">
        <v>249</v>
      </c>
      <c r="G118" s="97"/>
      <c r="H118" s="97">
        <v>3</v>
      </c>
      <c r="I118" s="97">
        <v>249</v>
      </c>
    </row>
    <row r="119" spans="1:9">
      <c r="A119" s="149" t="s">
        <v>2334</v>
      </c>
      <c r="B119" s="97">
        <v>1</v>
      </c>
      <c r="C119" s="97"/>
      <c r="D119" s="97"/>
      <c r="E119" s="97">
        <v>1400</v>
      </c>
      <c r="F119" s="97"/>
      <c r="G119" s="97"/>
      <c r="H119" s="97">
        <v>1</v>
      </c>
      <c r="I119" s="97">
        <v>1400</v>
      </c>
    </row>
    <row r="120" spans="1:9">
      <c r="A120" s="149" t="s">
        <v>2404</v>
      </c>
      <c r="B120" s="97">
        <v>1</v>
      </c>
      <c r="C120" s="97">
        <v>2</v>
      </c>
      <c r="D120" s="97"/>
      <c r="E120" s="97">
        <v>288</v>
      </c>
      <c r="F120" s="97">
        <v>288</v>
      </c>
      <c r="G120" s="97"/>
      <c r="H120" s="97">
        <v>3</v>
      </c>
      <c r="I120" s="97">
        <v>288</v>
      </c>
    </row>
    <row r="121" spans="1:9">
      <c r="A121" s="149" t="s">
        <v>2485</v>
      </c>
      <c r="B121" s="97">
        <v>1</v>
      </c>
      <c r="C121" s="97"/>
      <c r="D121" s="97"/>
      <c r="E121" s="97">
        <v>1067</v>
      </c>
      <c r="F121" s="97"/>
      <c r="G121" s="97"/>
      <c r="H121" s="97">
        <v>1</v>
      </c>
      <c r="I121" s="97">
        <v>1067</v>
      </c>
    </row>
    <row r="122" spans="1:9">
      <c r="A122" s="148" t="s">
        <v>266</v>
      </c>
      <c r="B122" s="97">
        <v>7</v>
      </c>
      <c r="C122" s="97">
        <v>12</v>
      </c>
      <c r="D122" s="97"/>
      <c r="E122" s="97">
        <v>992</v>
      </c>
      <c r="F122" s="97">
        <v>589</v>
      </c>
      <c r="G122" s="97"/>
      <c r="H122" s="97">
        <v>19</v>
      </c>
      <c r="I122" s="97">
        <v>992</v>
      </c>
    </row>
    <row r="123" spans="1:9">
      <c r="A123" s="149" t="s">
        <v>2221</v>
      </c>
      <c r="B123" s="97">
        <v>1</v>
      </c>
      <c r="C123" s="97">
        <v>3</v>
      </c>
      <c r="D123" s="97"/>
      <c r="E123" s="97">
        <v>25</v>
      </c>
      <c r="F123" s="97">
        <v>25</v>
      </c>
      <c r="G123" s="97"/>
      <c r="H123" s="97">
        <v>4</v>
      </c>
      <c r="I123" s="97">
        <v>25</v>
      </c>
    </row>
    <row r="124" spans="1:9">
      <c r="A124" s="149" t="s">
        <v>2253</v>
      </c>
      <c r="B124" s="97">
        <v>2</v>
      </c>
      <c r="C124" s="97">
        <v>5</v>
      </c>
      <c r="D124" s="97"/>
      <c r="E124" s="97">
        <v>496</v>
      </c>
      <c r="F124" s="97">
        <v>496</v>
      </c>
      <c r="G124" s="97"/>
      <c r="H124" s="97">
        <v>7</v>
      </c>
      <c r="I124" s="97">
        <v>496</v>
      </c>
    </row>
    <row r="125" spans="1:9">
      <c r="A125" s="149" t="s">
        <v>2261</v>
      </c>
      <c r="B125" s="97">
        <v>1</v>
      </c>
      <c r="C125" s="97"/>
      <c r="D125" s="97"/>
      <c r="E125" s="97">
        <v>992</v>
      </c>
      <c r="F125" s="97"/>
      <c r="G125" s="97"/>
      <c r="H125" s="97">
        <v>1</v>
      </c>
      <c r="I125" s="97">
        <v>992</v>
      </c>
    </row>
    <row r="126" spans="1:9">
      <c r="A126" s="149" t="s">
        <v>2262</v>
      </c>
      <c r="B126" s="97">
        <v>2</v>
      </c>
      <c r="C126" s="97">
        <v>4</v>
      </c>
      <c r="D126" s="97"/>
      <c r="E126" s="97">
        <v>589</v>
      </c>
      <c r="F126" s="97">
        <v>589</v>
      </c>
      <c r="G126" s="97"/>
      <c r="H126" s="97">
        <v>6</v>
      </c>
      <c r="I126" s="97">
        <v>589</v>
      </c>
    </row>
    <row r="127" spans="1:9">
      <c r="A127" s="149" t="s">
        <v>2485</v>
      </c>
      <c r="B127" s="97">
        <v>1</v>
      </c>
      <c r="C127" s="97"/>
      <c r="D127" s="97"/>
      <c r="E127" s="97">
        <v>500</v>
      </c>
      <c r="F127" s="97"/>
      <c r="G127" s="97"/>
      <c r="H127" s="97">
        <v>1</v>
      </c>
      <c r="I127" s="97">
        <v>500</v>
      </c>
    </row>
    <row r="128" spans="1:9">
      <c r="A128" s="148" t="s">
        <v>269</v>
      </c>
      <c r="B128" s="97">
        <v>14</v>
      </c>
      <c r="C128" s="97">
        <v>9</v>
      </c>
      <c r="D128" s="97"/>
      <c r="E128" s="97">
        <v>1795</v>
      </c>
      <c r="F128" s="97">
        <v>6233</v>
      </c>
      <c r="G128" s="97"/>
      <c r="H128" s="97">
        <v>23</v>
      </c>
      <c r="I128" s="97">
        <v>6233</v>
      </c>
    </row>
    <row r="129" spans="1:9">
      <c r="A129" s="149" t="s">
        <v>2095</v>
      </c>
      <c r="B129" s="97">
        <v>1</v>
      </c>
      <c r="C129" s="97">
        <v>1</v>
      </c>
      <c r="D129" s="97"/>
      <c r="E129" s="97">
        <v>200</v>
      </c>
      <c r="F129" s="97">
        <v>200</v>
      </c>
      <c r="G129" s="97"/>
      <c r="H129" s="97">
        <v>2</v>
      </c>
      <c r="I129" s="97">
        <v>200</v>
      </c>
    </row>
    <row r="130" spans="1:9">
      <c r="A130" s="149" t="s">
        <v>2097</v>
      </c>
      <c r="B130" s="97"/>
      <c r="C130" s="97">
        <v>1</v>
      </c>
      <c r="D130" s="97"/>
      <c r="E130" s="97"/>
      <c r="F130" s="97">
        <v>6233</v>
      </c>
      <c r="G130" s="97"/>
      <c r="H130" s="97">
        <v>1</v>
      </c>
      <c r="I130" s="97">
        <v>6233</v>
      </c>
    </row>
    <row r="131" spans="1:9">
      <c r="A131" s="149" t="s">
        <v>2099</v>
      </c>
      <c r="B131" s="97">
        <v>1</v>
      </c>
      <c r="C131" s="97"/>
      <c r="D131" s="97"/>
      <c r="E131" s="97">
        <v>564</v>
      </c>
      <c r="F131" s="97"/>
      <c r="G131" s="97"/>
      <c r="H131" s="97">
        <v>1</v>
      </c>
      <c r="I131" s="97">
        <v>564</v>
      </c>
    </row>
    <row r="132" spans="1:9">
      <c r="A132" s="149" t="s">
        <v>2103</v>
      </c>
      <c r="B132" s="97">
        <v>1</v>
      </c>
      <c r="C132" s="97"/>
      <c r="D132" s="97"/>
      <c r="E132" s="97">
        <v>435</v>
      </c>
      <c r="F132" s="97"/>
      <c r="G132" s="97"/>
      <c r="H132" s="97">
        <v>1</v>
      </c>
      <c r="I132" s="97">
        <v>435</v>
      </c>
    </row>
    <row r="133" spans="1:9">
      <c r="A133" s="149" t="s">
        <v>2104</v>
      </c>
      <c r="B133" s="97">
        <v>1</v>
      </c>
      <c r="C133" s="97"/>
      <c r="D133" s="97"/>
      <c r="E133" s="97">
        <v>515</v>
      </c>
      <c r="F133" s="97"/>
      <c r="G133" s="97"/>
      <c r="H133" s="97">
        <v>1</v>
      </c>
      <c r="I133" s="97">
        <v>515</v>
      </c>
    </row>
    <row r="134" spans="1:9">
      <c r="A134" s="149" t="s">
        <v>2105</v>
      </c>
      <c r="B134" s="97">
        <v>1</v>
      </c>
      <c r="C134" s="97"/>
      <c r="D134" s="97"/>
      <c r="E134" s="97">
        <v>966</v>
      </c>
      <c r="F134" s="97"/>
      <c r="G134" s="97"/>
      <c r="H134" s="97">
        <v>1</v>
      </c>
      <c r="I134" s="97">
        <v>966</v>
      </c>
    </row>
    <row r="135" spans="1:9">
      <c r="A135" s="149" t="s">
        <v>2106</v>
      </c>
      <c r="B135" s="97">
        <v>1</v>
      </c>
      <c r="C135" s="97"/>
      <c r="D135" s="97"/>
      <c r="E135" s="97">
        <v>1076</v>
      </c>
      <c r="F135" s="97"/>
      <c r="G135" s="97"/>
      <c r="H135" s="97">
        <v>1</v>
      </c>
      <c r="I135" s="97">
        <v>1076</v>
      </c>
    </row>
    <row r="136" spans="1:9">
      <c r="A136" s="149" t="s">
        <v>2109</v>
      </c>
      <c r="B136" s="97">
        <v>1</v>
      </c>
      <c r="C136" s="97"/>
      <c r="D136" s="97"/>
      <c r="E136" s="97">
        <v>354</v>
      </c>
      <c r="F136" s="97"/>
      <c r="G136" s="97"/>
      <c r="H136" s="97">
        <v>1</v>
      </c>
      <c r="I136" s="97">
        <v>354</v>
      </c>
    </row>
    <row r="137" spans="1:9">
      <c r="A137" s="149" t="s">
        <v>2117</v>
      </c>
      <c r="B137" s="97">
        <v>1</v>
      </c>
      <c r="C137" s="97">
        <v>1</v>
      </c>
      <c r="D137" s="97"/>
      <c r="E137" s="97">
        <v>110</v>
      </c>
      <c r="F137" s="97">
        <v>180</v>
      </c>
      <c r="G137" s="97"/>
      <c r="H137" s="97">
        <v>2</v>
      </c>
      <c r="I137" s="97">
        <v>180</v>
      </c>
    </row>
    <row r="138" spans="1:9">
      <c r="A138" s="149" t="s">
        <v>2126</v>
      </c>
      <c r="B138" s="97"/>
      <c r="C138" s="97">
        <v>1</v>
      </c>
      <c r="D138" s="97"/>
      <c r="E138" s="97"/>
      <c r="F138" s="97">
        <v>84</v>
      </c>
      <c r="G138" s="97"/>
      <c r="H138" s="97">
        <v>1</v>
      </c>
      <c r="I138" s="97">
        <v>84</v>
      </c>
    </row>
    <row r="139" spans="1:9">
      <c r="A139" s="149" t="s">
        <v>2128</v>
      </c>
      <c r="B139" s="97">
        <v>1</v>
      </c>
      <c r="C139" s="97"/>
      <c r="D139" s="97"/>
      <c r="E139" s="97">
        <v>38</v>
      </c>
      <c r="F139" s="97"/>
      <c r="G139" s="97"/>
      <c r="H139" s="97">
        <v>1</v>
      </c>
      <c r="I139" s="97">
        <v>38</v>
      </c>
    </row>
    <row r="140" spans="1:9">
      <c r="A140" s="149" t="s">
        <v>2130</v>
      </c>
      <c r="B140" s="97">
        <v>1</v>
      </c>
      <c r="C140" s="97">
        <v>1</v>
      </c>
      <c r="D140" s="97"/>
      <c r="E140" s="97">
        <v>176</v>
      </c>
      <c r="F140" s="97">
        <v>1067</v>
      </c>
      <c r="G140" s="97"/>
      <c r="H140" s="97">
        <v>2</v>
      </c>
      <c r="I140" s="97">
        <v>1067</v>
      </c>
    </row>
    <row r="141" spans="1:9">
      <c r="A141" s="149" t="s">
        <v>2137</v>
      </c>
      <c r="B141" s="97"/>
      <c r="C141" s="97">
        <v>1</v>
      </c>
      <c r="D141" s="97"/>
      <c r="E141" s="97"/>
      <c r="F141" s="97"/>
      <c r="G141" s="97"/>
      <c r="H141" s="97">
        <v>1</v>
      </c>
      <c r="I141" s="97"/>
    </row>
    <row r="142" spans="1:9">
      <c r="A142" s="149" t="s">
        <v>2151</v>
      </c>
      <c r="B142" s="97">
        <v>1</v>
      </c>
      <c r="C142" s="97"/>
      <c r="D142" s="97"/>
      <c r="E142" s="97">
        <v>980</v>
      </c>
      <c r="F142" s="97"/>
      <c r="G142" s="97"/>
      <c r="H142" s="97">
        <v>1</v>
      </c>
      <c r="I142" s="97">
        <v>980</v>
      </c>
    </row>
    <row r="143" spans="1:9">
      <c r="A143" s="149" t="s">
        <v>2152</v>
      </c>
      <c r="B143" s="97">
        <v>1</v>
      </c>
      <c r="C143" s="97"/>
      <c r="D143" s="97"/>
      <c r="E143" s="97">
        <v>845</v>
      </c>
      <c r="F143" s="97"/>
      <c r="G143" s="97"/>
      <c r="H143" s="97">
        <v>1</v>
      </c>
      <c r="I143" s="97">
        <v>845</v>
      </c>
    </row>
    <row r="144" spans="1:9">
      <c r="A144" s="149" t="s">
        <v>2222</v>
      </c>
      <c r="B144" s="97">
        <v>1</v>
      </c>
      <c r="C144" s="97">
        <v>3</v>
      </c>
      <c r="D144" s="97"/>
      <c r="E144" s="97">
        <v>25</v>
      </c>
      <c r="F144" s="97">
        <v>25</v>
      </c>
      <c r="G144" s="97"/>
      <c r="H144" s="97">
        <v>4</v>
      </c>
      <c r="I144" s="97">
        <v>25</v>
      </c>
    </row>
    <row r="145" spans="1:9">
      <c r="A145" s="149" t="s">
        <v>2485</v>
      </c>
      <c r="B145" s="97">
        <v>1</v>
      </c>
      <c r="C145" s="97"/>
      <c r="D145" s="97"/>
      <c r="E145" s="97">
        <v>1795</v>
      </c>
      <c r="F145" s="97"/>
      <c r="G145" s="97"/>
      <c r="H145" s="97">
        <v>1</v>
      </c>
      <c r="I145" s="97">
        <v>1795</v>
      </c>
    </row>
    <row r="146" spans="1:9">
      <c r="A146" s="148" t="s">
        <v>272</v>
      </c>
      <c r="B146" s="97">
        <v>7</v>
      </c>
      <c r="C146" s="97">
        <v>11</v>
      </c>
      <c r="D146" s="97"/>
      <c r="E146" s="97">
        <v>598</v>
      </c>
      <c r="F146" s="97">
        <v>598</v>
      </c>
      <c r="G146" s="97"/>
      <c r="H146" s="97">
        <v>18</v>
      </c>
      <c r="I146" s="97">
        <v>598</v>
      </c>
    </row>
    <row r="147" spans="1:9">
      <c r="A147" s="149" t="s">
        <v>2072</v>
      </c>
      <c r="B147" s="97">
        <v>2</v>
      </c>
      <c r="C147" s="97">
        <v>4</v>
      </c>
      <c r="D147" s="97"/>
      <c r="E147" s="97">
        <v>49</v>
      </c>
      <c r="F147" s="97">
        <v>49</v>
      </c>
      <c r="G147" s="97"/>
      <c r="H147" s="97">
        <v>6</v>
      </c>
      <c r="I147" s="97">
        <v>49</v>
      </c>
    </row>
    <row r="148" spans="1:9">
      <c r="A148" s="149" t="s">
        <v>2223</v>
      </c>
      <c r="B148" s="97">
        <v>1</v>
      </c>
      <c r="C148" s="97">
        <v>3</v>
      </c>
      <c r="D148" s="97"/>
      <c r="E148" s="97">
        <v>25</v>
      </c>
      <c r="F148" s="97">
        <v>25</v>
      </c>
      <c r="G148" s="97"/>
      <c r="H148" s="97">
        <v>4</v>
      </c>
      <c r="I148" s="97">
        <v>25</v>
      </c>
    </row>
    <row r="149" spans="1:9">
      <c r="A149" s="149" t="s">
        <v>2256</v>
      </c>
      <c r="B149" s="97">
        <v>2</v>
      </c>
      <c r="C149" s="97">
        <v>4</v>
      </c>
      <c r="D149" s="97"/>
      <c r="E149" s="97">
        <v>598</v>
      </c>
      <c r="F149" s="97">
        <v>598</v>
      </c>
      <c r="G149" s="97"/>
      <c r="H149" s="97">
        <v>6</v>
      </c>
      <c r="I149" s="97">
        <v>598</v>
      </c>
    </row>
    <row r="150" spans="1:9">
      <c r="A150" s="149" t="s">
        <v>2485</v>
      </c>
      <c r="B150" s="97">
        <v>2</v>
      </c>
      <c r="C150" s="97"/>
      <c r="D150" s="97"/>
      <c r="E150" s="97">
        <v>400</v>
      </c>
      <c r="F150" s="97"/>
      <c r="G150" s="97"/>
      <c r="H150" s="97">
        <v>2</v>
      </c>
      <c r="I150" s="97">
        <v>400</v>
      </c>
    </row>
    <row r="151" spans="1:9">
      <c r="A151" s="148" t="s">
        <v>275</v>
      </c>
      <c r="B151" s="97">
        <v>9</v>
      </c>
      <c r="C151" s="97">
        <v>21</v>
      </c>
      <c r="D151" s="97"/>
      <c r="E151" s="97">
        <v>823</v>
      </c>
      <c r="F151" s="97">
        <v>1500</v>
      </c>
      <c r="G151" s="97"/>
      <c r="H151" s="97">
        <v>30</v>
      </c>
      <c r="I151" s="97">
        <v>1500</v>
      </c>
    </row>
    <row r="152" spans="1:9">
      <c r="A152" s="149" t="s">
        <v>2093</v>
      </c>
      <c r="B152" s="97"/>
      <c r="C152" s="97">
        <v>1</v>
      </c>
      <c r="D152" s="97"/>
      <c r="E152" s="97"/>
      <c r="F152" s="97">
        <v>100</v>
      </c>
      <c r="G152" s="97"/>
      <c r="H152" s="97">
        <v>1</v>
      </c>
      <c r="I152" s="97">
        <v>100</v>
      </c>
    </row>
    <row r="153" spans="1:9">
      <c r="A153" s="149" t="s">
        <v>2094</v>
      </c>
      <c r="B153" s="97">
        <v>1</v>
      </c>
      <c r="C153" s="97">
        <v>1</v>
      </c>
      <c r="D153" s="97"/>
      <c r="E153" s="97">
        <v>200</v>
      </c>
      <c r="F153" s="97">
        <v>200</v>
      </c>
      <c r="G153" s="97"/>
      <c r="H153" s="97">
        <v>2</v>
      </c>
      <c r="I153" s="97">
        <v>200</v>
      </c>
    </row>
    <row r="154" spans="1:9">
      <c r="A154" s="149" t="s">
        <v>2118</v>
      </c>
      <c r="B154" s="97">
        <v>1</v>
      </c>
      <c r="C154" s="97">
        <v>2</v>
      </c>
      <c r="D154" s="97"/>
      <c r="E154" s="97">
        <v>184</v>
      </c>
      <c r="F154" s="97">
        <v>360</v>
      </c>
      <c r="G154" s="97"/>
      <c r="H154" s="97">
        <v>3</v>
      </c>
      <c r="I154" s="97">
        <v>360</v>
      </c>
    </row>
    <row r="155" spans="1:9">
      <c r="A155" s="149" t="s">
        <v>2127</v>
      </c>
      <c r="B155" s="97">
        <v>1</v>
      </c>
      <c r="C155" s="97"/>
      <c r="D155" s="97"/>
      <c r="E155" s="97">
        <v>100</v>
      </c>
      <c r="F155" s="97"/>
      <c r="G155" s="97"/>
      <c r="H155" s="97">
        <v>1</v>
      </c>
      <c r="I155" s="97">
        <v>100</v>
      </c>
    </row>
    <row r="156" spans="1:9">
      <c r="A156" s="149" t="s">
        <v>2133</v>
      </c>
      <c r="B156" s="97"/>
      <c r="C156" s="97">
        <v>1</v>
      </c>
      <c r="D156" s="97"/>
      <c r="E156" s="97"/>
      <c r="F156" s="97"/>
      <c r="G156" s="97"/>
      <c r="H156" s="97">
        <v>1</v>
      </c>
      <c r="I156" s="97"/>
    </row>
    <row r="157" spans="1:9">
      <c r="A157" s="149" t="s">
        <v>2140</v>
      </c>
      <c r="B157" s="97"/>
      <c r="C157" s="97">
        <v>1</v>
      </c>
      <c r="D157" s="97"/>
      <c r="E157" s="97"/>
      <c r="F157" s="97"/>
      <c r="G157" s="97"/>
      <c r="H157" s="97">
        <v>1</v>
      </c>
      <c r="I157" s="97"/>
    </row>
    <row r="158" spans="1:9">
      <c r="A158" s="149" t="s">
        <v>2142</v>
      </c>
      <c r="B158" s="97"/>
      <c r="C158" s="97">
        <v>1</v>
      </c>
      <c r="D158" s="97"/>
      <c r="E158" s="97"/>
      <c r="F158" s="97">
        <v>1308</v>
      </c>
      <c r="G158" s="97"/>
      <c r="H158" s="97">
        <v>1</v>
      </c>
      <c r="I158" s="97">
        <v>1308</v>
      </c>
    </row>
    <row r="159" spans="1:9">
      <c r="A159" s="149" t="s">
        <v>2143</v>
      </c>
      <c r="B159" s="97"/>
      <c r="C159" s="97">
        <v>1</v>
      </c>
      <c r="D159" s="97"/>
      <c r="E159" s="97"/>
      <c r="F159" s="97">
        <v>481</v>
      </c>
      <c r="G159" s="97"/>
      <c r="H159" s="97">
        <v>1</v>
      </c>
      <c r="I159" s="97">
        <v>481</v>
      </c>
    </row>
    <row r="160" spans="1:9">
      <c r="A160" s="149" t="s">
        <v>2145</v>
      </c>
      <c r="B160" s="97"/>
      <c r="C160" s="97">
        <v>1</v>
      </c>
      <c r="D160" s="97"/>
      <c r="E160" s="97"/>
      <c r="F160" s="97">
        <v>174</v>
      </c>
      <c r="G160" s="97"/>
      <c r="H160" s="97">
        <v>1</v>
      </c>
      <c r="I160" s="97">
        <v>174</v>
      </c>
    </row>
    <row r="161" spans="1:9">
      <c r="A161" s="149" t="s">
        <v>2188</v>
      </c>
      <c r="B161" s="97">
        <v>2</v>
      </c>
      <c r="C161" s="97"/>
      <c r="D161" s="97"/>
      <c r="E161" s="97">
        <v>125</v>
      </c>
      <c r="F161" s="97"/>
      <c r="G161" s="97"/>
      <c r="H161" s="97">
        <v>2</v>
      </c>
      <c r="I161" s="97">
        <v>125</v>
      </c>
    </row>
    <row r="162" spans="1:9">
      <c r="A162" s="149" t="s">
        <v>2224</v>
      </c>
      <c r="B162" s="97">
        <v>1</v>
      </c>
      <c r="C162" s="97">
        <v>3</v>
      </c>
      <c r="D162" s="97"/>
      <c r="E162" s="97">
        <v>25</v>
      </c>
      <c r="F162" s="97">
        <v>25</v>
      </c>
      <c r="G162" s="97"/>
      <c r="H162" s="97">
        <v>4</v>
      </c>
      <c r="I162" s="97">
        <v>25</v>
      </c>
    </row>
    <row r="163" spans="1:9">
      <c r="A163" s="149" t="s">
        <v>2259</v>
      </c>
      <c r="B163" s="97">
        <v>1</v>
      </c>
      <c r="C163" s="97">
        <v>4</v>
      </c>
      <c r="D163" s="97"/>
      <c r="E163" s="97">
        <v>391</v>
      </c>
      <c r="F163" s="97">
        <v>391</v>
      </c>
      <c r="G163" s="97"/>
      <c r="H163" s="97">
        <v>5</v>
      </c>
      <c r="I163" s="97">
        <v>391</v>
      </c>
    </row>
    <row r="164" spans="1:9">
      <c r="A164" s="149" t="s">
        <v>2260</v>
      </c>
      <c r="B164" s="97">
        <v>1</v>
      </c>
      <c r="C164" s="97"/>
      <c r="D164" s="97"/>
      <c r="E164" s="97">
        <v>823</v>
      </c>
      <c r="F164" s="97"/>
      <c r="G164" s="97"/>
      <c r="H164" s="97">
        <v>1</v>
      </c>
      <c r="I164" s="97">
        <v>823</v>
      </c>
    </row>
    <row r="165" spans="1:9">
      <c r="A165" s="149" t="s">
        <v>2283</v>
      </c>
      <c r="B165" s="97"/>
      <c r="C165" s="97">
        <v>2</v>
      </c>
      <c r="D165" s="97"/>
      <c r="E165" s="97"/>
      <c r="F165" s="97">
        <v>125</v>
      </c>
      <c r="G165" s="97"/>
      <c r="H165" s="97">
        <v>2</v>
      </c>
      <c r="I165" s="97">
        <v>125</v>
      </c>
    </row>
    <row r="166" spans="1:9">
      <c r="A166" s="149" t="s">
        <v>2299</v>
      </c>
      <c r="B166" s="97"/>
      <c r="C166" s="97">
        <v>1</v>
      </c>
      <c r="D166" s="97"/>
      <c r="E166" s="97"/>
      <c r="F166" s="97">
        <v>1500</v>
      </c>
      <c r="G166" s="97"/>
      <c r="H166" s="97">
        <v>1</v>
      </c>
      <c r="I166" s="97">
        <v>1500</v>
      </c>
    </row>
    <row r="167" spans="1:9">
      <c r="A167" s="149" t="s">
        <v>2302</v>
      </c>
      <c r="B167" s="97">
        <v>1</v>
      </c>
      <c r="C167" s="97">
        <v>2</v>
      </c>
      <c r="D167" s="97"/>
      <c r="E167" s="97">
        <v>325</v>
      </c>
      <c r="F167" s="97">
        <v>325</v>
      </c>
      <c r="G167" s="97"/>
      <c r="H167" s="97">
        <v>3</v>
      </c>
      <c r="I167" s="97">
        <v>325</v>
      </c>
    </row>
    <row r="168" spans="1:9">
      <c r="A168" s="148" t="s">
        <v>1874</v>
      </c>
      <c r="B168" s="97">
        <v>2</v>
      </c>
      <c r="C168" s="97">
        <v>3</v>
      </c>
      <c r="D168" s="97"/>
      <c r="E168" s="97">
        <v>2577</v>
      </c>
      <c r="F168" s="97">
        <v>7500</v>
      </c>
      <c r="G168" s="97"/>
      <c r="H168" s="97">
        <v>5</v>
      </c>
      <c r="I168" s="97">
        <v>7500</v>
      </c>
    </row>
    <row r="169" spans="1:9">
      <c r="A169" s="149" t="s">
        <v>2295</v>
      </c>
      <c r="B169" s="97">
        <v>1</v>
      </c>
      <c r="C169" s="97"/>
      <c r="D169" s="97"/>
      <c r="E169" s="97"/>
      <c r="F169" s="97"/>
      <c r="G169" s="97"/>
      <c r="H169" s="97">
        <v>1</v>
      </c>
      <c r="I169" s="97"/>
    </row>
    <row r="170" spans="1:9">
      <c r="A170" s="149" t="s">
        <v>2485</v>
      </c>
      <c r="B170" s="97">
        <v>1</v>
      </c>
      <c r="C170" s="97">
        <v>3</v>
      </c>
      <c r="D170" s="97"/>
      <c r="E170" s="97">
        <v>2577</v>
      </c>
      <c r="F170" s="97">
        <v>7500</v>
      </c>
      <c r="G170" s="97"/>
      <c r="H170" s="97">
        <v>4</v>
      </c>
      <c r="I170" s="97">
        <v>7500</v>
      </c>
    </row>
    <row r="171" spans="1:9">
      <c r="A171" s="95" t="s">
        <v>153</v>
      </c>
      <c r="B171" s="97">
        <v>78</v>
      </c>
      <c r="C171" s="97">
        <v>189</v>
      </c>
      <c r="D171" s="97">
        <v>4</v>
      </c>
      <c r="E171" s="97">
        <v>465</v>
      </c>
      <c r="F171" s="97">
        <v>465</v>
      </c>
      <c r="G171" s="97">
        <v>479</v>
      </c>
      <c r="H171" s="97">
        <v>271</v>
      </c>
      <c r="I171" s="97">
        <v>479</v>
      </c>
    </row>
    <row r="172" spans="1:9">
      <c r="A172" s="148" t="s">
        <v>226</v>
      </c>
      <c r="B172" s="97">
        <v>8</v>
      </c>
      <c r="C172" s="97">
        <v>20</v>
      </c>
      <c r="D172" s="97"/>
      <c r="E172" s="97">
        <v>235</v>
      </c>
      <c r="F172" s="97">
        <v>235</v>
      </c>
      <c r="G172" s="97"/>
      <c r="H172" s="97">
        <v>28</v>
      </c>
      <c r="I172" s="97">
        <v>235</v>
      </c>
    </row>
    <row r="173" spans="1:9">
      <c r="A173" s="149" t="s">
        <v>2065</v>
      </c>
      <c r="B173" s="97">
        <v>2</v>
      </c>
      <c r="C173" s="97">
        <v>3</v>
      </c>
      <c r="D173" s="97"/>
      <c r="E173" s="97">
        <v>235</v>
      </c>
      <c r="F173" s="97">
        <v>235</v>
      </c>
      <c r="G173" s="97"/>
      <c r="H173" s="97">
        <v>5</v>
      </c>
      <c r="I173" s="97">
        <v>235</v>
      </c>
    </row>
    <row r="174" spans="1:9">
      <c r="A174" s="149" t="s">
        <v>2090</v>
      </c>
      <c r="B174" s="97"/>
      <c r="C174" s="97">
        <v>5</v>
      </c>
      <c r="D174" s="97"/>
      <c r="E174" s="97"/>
      <c r="F174" s="97">
        <v>230</v>
      </c>
      <c r="G174" s="97"/>
      <c r="H174" s="97">
        <v>5</v>
      </c>
      <c r="I174" s="97">
        <v>230</v>
      </c>
    </row>
    <row r="175" spans="1:9">
      <c r="A175" s="149" t="s">
        <v>2236</v>
      </c>
      <c r="B175" s="97">
        <v>2</v>
      </c>
      <c r="C175" s="97">
        <v>4</v>
      </c>
      <c r="D175" s="97"/>
      <c r="E175" s="97">
        <v>91</v>
      </c>
      <c r="F175" s="97">
        <v>91</v>
      </c>
      <c r="G175" s="97"/>
      <c r="H175" s="97">
        <v>6</v>
      </c>
      <c r="I175" s="97">
        <v>91</v>
      </c>
    </row>
    <row r="176" spans="1:9">
      <c r="A176" s="149" t="s">
        <v>2238</v>
      </c>
      <c r="B176" s="97">
        <v>2</v>
      </c>
      <c r="C176" s="97">
        <v>4</v>
      </c>
      <c r="D176" s="97"/>
      <c r="E176" s="97">
        <v>79</v>
      </c>
      <c r="F176" s="97">
        <v>79</v>
      </c>
      <c r="G176" s="97"/>
      <c r="H176" s="97">
        <v>6</v>
      </c>
      <c r="I176" s="97">
        <v>79</v>
      </c>
    </row>
    <row r="177" spans="1:9">
      <c r="A177" s="149" t="s">
        <v>2240</v>
      </c>
      <c r="B177" s="97">
        <v>2</v>
      </c>
      <c r="C177" s="97">
        <v>4</v>
      </c>
      <c r="D177" s="97"/>
      <c r="E177" s="97">
        <v>109</v>
      </c>
      <c r="F177" s="97">
        <v>109</v>
      </c>
      <c r="G177" s="97"/>
      <c r="H177" s="97">
        <v>6</v>
      </c>
      <c r="I177" s="97">
        <v>109</v>
      </c>
    </row>
    <row r="178" spans="1:9">
      <c r="A178" s="148" t="s">
        <v>280</v>
      </c>
      <c r="B178" s="97">
        <v>6</v>
      </c>
      <c r="C178" s="97">
        <v>8</v>
      </c>
      <c r="D178" s="97"/>
      <c r="E178" s="97">
        <v>125</v>
      </c>
      <c r="F178" s="97">
        <v>125</v>
      </c>
      <c r="G178" s="97"/>
      <c r="H178" s="97">
        <v>14</v>
      </c>
      <c r="I178" s="97">
        <v>125</v>
      </c>
    </row>
    <row r="179" spans="1:9">
      <c r="A179" s="149" t="s">
        <v>2066</v>
      </c>
      <c r="B179" s="97">
        <v>6</v>
      </c>
      <c r="C179" s="97">
        <v>8</v>
      </c>
      <c r="D179" s="97"/>
      <c r="E179" s="97">
        <v>125</v>
      </c>
      <c r="F179" s="97">
        <v>125</v>
      </c>
      <c r="G179" s="97"/>
      <c r="H179" s="97">
        <v>14</v>
      </c>
      <c r="I179" s="97">
        <v>125</v>
      </c>
    </row>
    <row r="180" spans="1:9">
      <c r="A180" s="148" t="s">
        <v>284</v>
      </c>
      <c r="B180" s="97"/>
      <c r="C180" s="97">
        <v>3</v>
      </c>
      <c r="D180" s="97"/>
      <c r="E180" s="97"/>
      <c r="F180" s="97">
        <v>318</v>
      </c>
      <c r="G180" s="97"/>
      <c r="H180" s="97">
        <v>3</v>
      </c>
      <c r="I180" s="97">
        <v>318</v>
      </c>
    </row>
    <row r="181" spans="1:9">
      <c r="A181" s="149" t="s">
        <v>2200</v>
      </c>
      <c r="B181" s="97"/>
      <c r="C181" s="97">
        <v>1</v>
      </c>
      <c r="D181" s="97"/>
      <c r="E181" s="97"/>
      <c r="F181" s="97">
        <v>252</v>
      </c>
      <c r="G181" s="97"/>
      <c r="H181" s="97">
        <v>1</v>
      </c>
      <c r="I181" s="97">
        <v>252</v>
      </c>
    </row>
    <row r="182" spans="1:9">
      <c r="A182" s="149" t="s">
        <v>2201</v>
      </c>
      <c r="B182" s="97"/>
      <c r="C182" s="97">
        <v>1</v>
      </c>
      <c r="D182" s="97"/>
      <c r="E182" s="97"/>
      <c r="F182" s="97">
        <v>30</v>
      </c>
      <c r="G182" s="97"/>
      <c r="H182" s="97">
        <v>1</v>
      </c>
      <c r="I182" s="97">
        <v>30</v>
      </c>
    </row>
    <row r="183" spans="1:9">
      <c r="A183" s="149" t="s">
        <v>2203</v>
      </c>
      <c r="B183" s="97"/>
      <c r="C183" s="97">
        <v>1</v>
      </c>
      <c r="D183" s="97"/>
      <c r="E183" s="97"/>
      <c r="F183" s="97">
        <v>318</v>
      </c>
      <c r="G183" s="97"/>
      <c r="H183" s="97">
        <v>1</v>
      </c>
      <c r="I183" s="97">
        <v>318</v>
      </c>
    </row>
    <row r="184" spans="1:9">
      <c r="A184" s="148" t="s">
        <v>287</v>
      </c>
      <c r="B184" s="97">
        <v>3</v>
      </c>
      <c r="C184" s="97">
        <v>16</v>
      </c>
      <c r="D184" s="97"/>
      <c r="E184" s="97">
        <v>400</v>
      </c>
      <c r="F184" s="97">
        <v>400</v>
      </c>
      <c r="G184" s="97"/>
      <c r="H184" s="97">
        <v>19</v>
      </c>
      <c r="I184" s="97">
        <v>400</v>
      </c>
    </row>
    <row r="185" spans="1:9">
      <c r="A185" s="149" t="s">
        <v>2074</v>
      </c>
      <c r="B185" s="97"/>
      <c r="C185" s="97">
        <v>5</v>
      </c>
      <c r="D185" s="97"/>
      <c r="E185" s="97"/>
      <c r="F185" s="97">
        <v>178</v>
      </c>
      <c r="G185" s="97"/>
      <c r="H185" s="97">
        <v>5</v>
      </c>
      <c r="I185" s="97">
        <v>178</v>
      </c>
    </row>
    <row r="186" spans="1:9">
      <c r="A186" s="149" t="s">
        <v>2426</v>
      </c>
      <c r="B186" s="97">
        <v>1</v>
      </c>
      <c r="C186" s="97">
        <v>4</v>
      </c>
      <c r="D186" s="97"/>
      <c r="E186" s="97">
        <v>150</v>
      </c>
      <c r="F186" s="97">
        <v>150</v>
      </c>
      <c r="G186" s="97"/>
      <c r="H186" s="97">
        <v>5</v>
      </c>
      <c r="I186" s="97">
        <v>150</v>
      </c>
    </row>
    <row r="187" spans="1:9">
      <c r="A187" s="149" t="s">
        <v>2428</v>
      </c>
      <c r="B187" s="97">
        <v>1</v>
      </c>
      <c r="C187" s="97">
        <v>4</v>
      </c>
      <c r="D187" s="97"/>
      <c r="E187" s="97">
        <v>400</v>
      </c>
      <c r="F187" s="97">
        <v>400</v>
      </c>
      <c r="G187" s="97"/>
      <c r="H187" s="97">
        <v>5</v>
      </c>
      <c r="I187" s="97">
        <v>400</v>
      </c>
    </row>
    <row r="188" spans="1:9">
      <c r="A188" s="149" t="s">
        <v>2485</v>
      </c>
      <c r="B188" s="97">
        <v>1</v>
      </c>
      <c r="C188" s="97">
        <v>3</v>
      </c>
      <c r="D188" s="97"/>
      <c r="E188" s="97">
        <v>200</v>
      </c>
      <c r="F188" s="97">
        <v>200</v>
      </c>
      <c r="G188" s="97"/>
      <c r="H188" s="97">
        <v>4</v>
      </c>
      <c r="I188" s="97">
        <v>200</v>
      </c>
    </row>
    <row r="189" spans="1:9">
      <c r="A189" s="148" t="s">
        <v>290</v>
      </c>
      <c r="B189" s="97">
        <v>2</v>
      </c>
      <c r="C189" s="97">
        <v>6</v>
      </c>
      <c r="D189" s="97"/>
      <c r="E189" s="97">
        <v>465</v>
      </c>
      <c r="F189" s="97">
        <v>465</v>
      </c>
      <c r="G189" s="97"/>
      <c r="H189" s="97">
        <v>8</v>
      </c>
      <c r="I189" s="97">
        <v>465</v>
      </c>
    </row>
    <row r="190" spans="1:9">
      <c r="A190" s="149" t="s">
        <v>2456</v>
      </c>
      <c r="B190" s="97">
        <v>2</v>
      </c>
      <c r="C190" s="97">
        <v>6</v>
      </c>
      <c r="D190" s="97"/>
      <c r="E190" s="97">
        <v>465</v>
      </c>
      <c r="F190" s="97">
        <v>465</v>
      </c>
      <c r="G190" s="97"/>
      <c r="H190" s="97">
        <v>8</v>
      </c>
      <c r="I190" s="97">
        <v>465</v>
      </c>
    </row>
    <row r="191" spans="1:9">
      <c r="A191" s="148" t="s">
        <v>293</v>
      </c>
      <c r="B191" s="97">
        <v>13</v>
      </c>
      <c r="C191" s="97">
        <v>19</v>
      </c>
      <c r="D191" s="97"/>
      <c r="E191" s="97">
        <v>200</v>
      </c>
      <c r="F191" s="97">
        <v>200</v>
      </c>
      <c r="G191" s="97"/>
      <c r="H191" s="97">
        <v>32</v>
      </c>
      <c r="I191" s="97">
        <v>200</v>
      </c>
    </row>
    <row r="192" spans="1:9">
      <c r="A192" s="149" t="s">
        <v>2085</v>
      </c>
      <c r="B192" s="97">
        <v>2</v>
      </c>
      <c r="C192" s="97"/>
      <c r="D192" s="97"/>
      <c r="E192" s="97">
        <v>154</v>
      </c>
      <c r="F192" s="97"/>
      <c r="G192" s="97"/>
      <c r="H192" s="97">
        <v>2</v>
      </c>
      <c r="I192" s="97">
        <v>154</v>
      </c>
    </row>
    <row r="193" spans="1:9">
      <c r="A193" s="149" t="s">
        <v>2086</v>
      </c>
      <c r="B193" s="97">
        <v>2</v>
      </c>
      <c r="C193" s="97"/>
      <c r="D193" s="97"/>
      <c r="E193" s="97">
        <v>190</v>
      </c>
      <c r="F193" s="97"/>
      <c r="G193" s="97"/>
      <c r="H193" s="97">
        <v>2</v>
      </c>
      <c r="I193" s="97">
        <v>190</v>
      </c>
    </row>
    <row r="194" spans="1:9">
      <c r="A194" s="149" t="s">
        <v>2235</v>
      </c>
      <c r="B194" s="97">
        <v>2</v>
      </c>
      <c r="C194" s="97">
        <v>4</v>
      </c>
      <c r="D194" s="97"/>
      <c r="E194" s="97">
        <v>44</v>
      </c>
      <c r="F194" s="97">
        <v>44</v>
      </c>
      <c r="G194" s="97"/>
      <c r="H194" s="97">
        <v>6</v>
      </c>
      <c r="I194" s="97">
        <v>44</v>
      </c>
    </row>
    <row r="195" spans="1:9">
      <c r="A195" s="149" t="s">
        <v>2237</v>
      </c>
      <c r="B195" s="97">
        <v>2</v>
      </c>
      <c r="C195" s="97">
        <v>4</v>
      </c>
      <c r="D195" s="97"/>
      <c r="E195" s="97">
        <v>121</v>
      </c>
      <c r="F195" s="97">
        <v>121</v>
      </c>
      <c r="G195" s="97"/>
      <c r="H195" s="97">
        <v>6</v>
      </c>
      <c r="I195" s="97">
        <v>121</v>
      </c>
    </row>
    <row r="196" spans="1:9">
      <c r="A196" s="149" t="s">
        <v>2239</v>
      </c>
      <c r="B196" s="97">
        <v>2</v>
      </c>
      <c r="C196" s="97">
        <v>4</v>
      </c>
      <c r="D196" s="97"/>
      <c r="E196" s="97">
        <v>21</v>
      </c>
      <c r="F196" s="97">
        <v>21</v>
      </c>
      <c r="G196" s="97"/>
      <c r="H196" s="97">
        <v>6</v>
      </c>
      <c r="I196" s="97">
        <v>21</v>
      </c>
    </row>
    <row r="197" spans="1:9">
      <c r="A197" s="149" t="s">
        <v>2241</v>
      </c>
      <c r="B197" s="97">
        <v>2</v>
      </c>
      <c r="C197" s="97">
        <v>4</v>
      </c>
      <c r="D197" s="97"/>
      <c r="E197" s="97">
        <v>57</v>
      </c>
      <c r="F197" s="97">
        <v>57</v>
      </c>
      <c r="G197" s="97"/>
      <c r="H197" s="97">
        <v>6</v>
      </c>
      <c r="I197" s="97">
        <v>57</v>
      </c>
    </row>
    <row r="198" spans="1:9">
      <c r="A198" s="149" t="s">
        <v>2292</v>
      </c>
      <c r="B198" s="97">
        <v>1</v>
      </c>
      <c r="C198" s="97">
        <v>3</v>
      </c>
      <c r="D198" s="97"/>
      <c r="E198" s="97">
        <v>200</v>
      </c>
      <c r="F198" s="97">
        <v>200</v>
      </c>
      <c r="G198" s="97"/>
      <c r="H198" s="97">
        <v>4</v>
      </c>
      <c r="I198" s="97">
        <v>200</v>
      </c>
    </row>
    <row r="199" spans="1:9">
      <c r="A199" s="148" t="s">
        <v>296</v>
      </c>
      <c r="B199" s="97">
        <v>12</v>
      </c>
      <c r="C199" s="97">
        <v>18</v>
      </c>
      <c r="D199" s="97">
        <v>1</v>
      </c>
      <c r="E199" s="97">
        <v>300</v>
      </c>
      <c r="F199" s="97">
        <v>300</v>
      </c>
      <c r="G199" s="97">
        <v>467</v>
      </c>
      <c r="H199" s="97">
        <v>31</v>
      </c>
      <c r="I199" s="97">
        <v>467</v>
      </c>
    </row>
    <row r="200" spans="1:9">
      <c r="A200" s="149" t="s">
        <v>2048</v>
      </c>
      <c r="B200" s="97">
        <v>2</v>
      </c>
      <c r="C200" s="97"/>
      <c r="D200" s="97"/>
      <c r="E200" s="97">
        <v>111</v>
      </c>
      <c r="F200" s="97"/>
      <c r="G200" s="97"/>
      <c r="H200" s="97">
        <v>2</v>
      </c>
      <c r="I200" s="97">
        <v>111</v>
      </c>
    </row>
    <row r="201" spans="1:9">
      <c r="A201" s="149" t="s">
        <v>2075</v>
      </c>
      <c r="B201" s="97">
        <v>2</v>
      </c>
      <c r="C201" s="97">
        <v>3</v>
      </c>
      <c r="D201" s="97"/>
      <c r="E201" s="97">
        <v>200</v>
      </c>
      <c r="F201" s="97">
        <v>200</v>
      </c>
      <c r="G201" s="97"/>
      <c r="H201" s="97">
        <v>5</v>
      </c>
      <c r="I201" s="97">
        <v>200</v>
      </c>
    </row>
    <row r="202" spans="1:9">
      <c r="A202" s="149" t="s">
        <v>2076</v>
      </c>
      <c r="B202" s="97"/>
      <c r="C202" s="97">
        <v>5</v>
      </c>
      <c r="D202" s="97"/>
      <c r="E202" s="97"/>
      <c r="F202" s="97">
        <v>250</v>
      </c>
      <c r="G202" s="97"/>
      <c r="H202" s="97">
        <v>5</v>
      </c>
      <c r="I202" s="97">
        <v>250</v>
      </c>
    </row>
    <row r="203" spans="1:9">
      <c r="A203" s="149" t="s">
        <v>2079</v>
      </c>
      <c r="B203" s="97">
        <v>2</v>
      </c>
      <c r="C203" s="97"/>
      <c r="D203" s="97"/>
      <c r="E203" s="97">
        <v>166</v>
      </c>
      <c r="F203" s="97"/>
      <c r="G203" s="97"/>
      <c r="H203" s="97">
        <v>2</v>
      </c>
      <c r="I203" s="97">
        <v>166</v>
      </c>
    </row>
    <row r="204" spans="1:9">
      <c r="A204" s="149" t="s">
        <v>2080</v>
      </c>
      <c r="B204" s="97">
        <v>2</v>
      </c>
      <c r="C204" s="97"/>
      <c r="D204" s="97"/>
      <c r="E204" s="97">
        <v>220</v>
      </c>
      <c r="F204" s="97"/>
      <c r="G204" s="97"/>
      <c r="H204" s="97">
        <v>2</v>
      </c>
      <c r="I204" s="97">
        <v>220</v>
      </c>
    </row>
    <row r="205" spans="1:9">
      <c r="A205" s="149" t="s">
        <v>2411</v>
      </c>
      <c r="B205" s="97"/>
      <c r="C205" s="97"/>
      <c r="D205" s="97">
        <v>1</v>
      </c>
      <c r="E205" s="97"/>
      <c r="F205" s="97"/>
      <c r="G205" s="97">
        <v>467</v>
      </c>
      <c r="H205" s="97">
        <v>1</v>
      </c>
      <c r="I205" s="97">
        <v>467</v>
      </c>
    </row>
    <row r="206" spans="1:9">
      <c r="A206" s="149" t="s">
        <v>2412</v>
      </c>
      <c r="B206" s="97">
        <v>1</v>
      </c>
      <c r="C206" s="97">
        <v>3</v>
      </c>
      <c r="D206" s="97"/>
      <c r="E206" s="97">
        <v>150</v>
      </c>
      <c r="F206" s="97">
        <v>150</v>
      </c>
      <c r="G206" s="97"/>
      <c r="H206" s="97">
        <v>4</v>
      </c>
      <c r="I206" s="97">
        <v>150</v>
      </c>
    </row>
    <row r="207" spans="1:9">
      <c r="A207" s="149" t="s">
        <v>2427</v>
      </c>
      <c r="B207" s="97">
        <v>1</v>
      </c>
      <c r="C207" s="97">
        <v>4</v>
      </c>
      <c r="D207" s="97"/>
      <c r="E207" s="97">
        <v>300</v>
      </c>
      <c r="F207" s="97">
        <v>300</v>
      </c>
      <c r="G207" s="97"/>
      <c r="H207" s="97">
        <v>5</v>
      </c>
      <c r="I207" s="97">
        <v>300</v>
      </c>
    </row>
    <row r="208" spans="1:9">
      <c r="A208" s="149" t="s">
        <v>2455</v>
      </c>
      <c r="B208" s="97">
        <v>1</v>
      </c>
      <c r="C208" s="97"/>
      <c r="D208" s="97"/>
      <c r="E208" s="97"/>
      <c r="F208" s="97"/>
      <c r="G208" s="97"/>
      <c r="H208" s="97">
        <v>1</v>
      </c>
      <c r="I208" s="97"/>
    </row>
    <row r="209" spans="1:9">
      <c r="A209" s="149" t="s">
        <v>2468</v>
      </c>
      <c r="B209" s="97">
        <v>1</v>
      </c>
      <c r="C209" s="97">
        <v>3</v>
      </c>
      <c r="D209" s="97"/>
      <c r="E209" s="97">
        <v>290</v>
      </c>
      <c r="F209" s="97">
        <v>290</v>
      </c>
      <c r="G209" s="97"/>
      <c r="H209" s="97">
        <v>4</v>
      </c>
      <c r="I209" s="97">
        <v>290</v>
      </c>
    </row>
    <row r="210" spans="1:9">
      <c r="A210" s="148" t="s">
        <v>299</v>
      </c>
      <c r="B210" s="97">
        <v>7</v>
      </c>
      <c r="C210" s="97">
        <v>10</v>
      </c>
      <c r="D210" s="97"/>
      <c r="E210" s="97">
        <v>300</v>
      </c>
      <c r="F210" s="97">
        <v>300</v>
      </c>
      <c r="G210" s="97"/>
      <c r="H210" s="97">
        <v>17</v>
      </c>
      <c r="I210" s="97">
        <v>300</v>
      </c>
    </row>
    <row r="211" spans="1:9">
      <c r="A211" s="149" t="s">
        <v>2082</v>
      </c>
      <c r="B211" s="97">
        <v>2</v>
      </c>
      <c r="C211" s="97"/>
      <c r="D211" s="97"/>
      <c r="E211" s="97">
        <v>109</v>
      </c>
      <c r="F211" s="97"/>
      <c r="G211" s="97"/>
      <c r="H211" s="97">
        <v>2</v>
      </c>
      <c r="I211" s="97">
        <v>109</v>
      </c>
    </row>
    <row r="212" spans="1:9">
      <c r="A212" s="149" t="s">
        <v>2083</v>
      </c>
      <c r="B212" s="97">
        <v>2</v>
      </c>
      <c r="C212" s="97"/>
      <c r="D212" s="97"/>
      <c r="E212" s="97">
        <v>210</v>
      </c>
      <c r="F212" s="97"/>
      <c r="G212" s="97"/>
      <c r="H212" s="97">
        <v>2</v>
      </c>
      <c r="I212" s="97">
        <v>210</v>
      </c>
    </row>
    <row r="213" spans="1:9">
      <c r="A213" s="149" t="s">
        <v>2388</v>
      </c>
      <c r="B213" s="97">
        <v>1</v>
      </c>
      <c r="C213" s="97">
        <v>3</v>
      </c>
      <c r="D213" s="97"/>
      <c r="E213" s="97">
        <v>297</v>
      </c>
      <c r="F213" s="97">
        <v>297</v>
      </c>
      <c r="G213" s="97"/>
      <c r="H213" s="97">
        <v>4</v>
      </c>
      <c r="I213" s="97">
        <v>297</v>
      </c>
    </row>
    <row r="214" spans="1:9">
      <c r="A214" s="149" t="s">
        <v>2409</v>
      </c>
      <c r="B214" s="97">
        <v>1</v>
      </c>
      <c r="C214" s="97">
        <v>4</v>
      </c>
      <c r="D214" s="97"/>
      <c r="E214" s="97">
        <v>300</v>
      </c>
      <c r="F214" s="97">
        <v>300</v>
      </c>
      <c r="G214" s="97"/>
      <c r="H214" s="97">
        <v>5</v>
      </c>
      <c r="I214" s="97">
        <v>300</v>
      </c>
    </row>
    <row r="215" spans="1:9">
      <c r="A215" s="149" t="s">
        <v>2466</v>
      </c>
      <c r="B215" s="97">
        <v>1</v>
      </c>
      <c r="C215" s="97">
        <v>3</v>
      </c>
      <c r="D215" s="97"/>
      <c r="E215" s="97">
        <v>300</v>
      </c>
      <c r="F215" s="97">
        <v>300</v>
      </c>
      <c r="G215" s="97"/>
      <c r="H215" s="97">
        <v>4</v>
      </c>
      <c r="I215" s="97">
        <v>300</v>
      </c>
    </row>
    <row r="216" spans="1:9">
      <c r="A216" s="148" t="s">
        <v>302</v>
      </c>
      <c r="B216" s="97">
        <v>3</v>
      </c>
      <c r="C216" s="97">
        <v>29</v>
      </c>
      <c r="D216" s="97"/>
      <c r="E216" s="97">
        <v>420</v>
      </c>
      <c r="F216" s="97">
        <v>420</v>
      </c>
      <c r="G216" s="97"/>
      <c r="H216" s="97">
        <v>32</v>
      </c>
      <c r="I216" s="97">
        <v>420</v>
      </c>
    </row>
    <row r="217" spans="1:9">
      <c r="A217" s="149" t="s">
        <v>2204</v>
      </c>
      <c r="B217" s="97"/>
      <c r="C217" s="97">
        <v>1</v>
      </c>
      <c r="D217" s="97"/>
      <c r="E217" s="97"/>
      <c r="F217" s="97">
        <v>204</v>
      </c>
      <c r="G217" s="97"/>
      <c r="H217" s="97">
        <v>1</v>
      </c>
      <c r="I217" s="97">
        <v>204</v>
      </c>
    </row>
    <row r="218" spans="1:9">
      <c r="A218" s="149" t="s">
        <v>2205</v>
      </c>
      <c r="B218" s="97"/>
      <c r="C218" s="97">
        <v>1</v>
      </c>
      <c r="D218" s="97"/>
      <c r="E218" s="97"/>
      <c r="F218" s="97">
        <v>31</v>
      </c>
      <c r="G218" s="97"/>
      <c r="H218" s="97">
        <v>1</v>
      </c>
      <c r="I218" s="97">
        <v>31</v>
      </c>
    </row>
    <row r="219" spans="1:9">
      <c r="A219" s="149" t="s">
        <v>2207</v>
      </c>
      <c r="B219" s="97"/>
      <c r="C219" s="97">
        <v>1</v>
      </c>
      <c r="D219" s="97"/>
      <c r="E219" s="97"/>
      <c r="F219" s="97">
        <v>271</v>
      </c>
      <c r="G219" s="97"/>
      <c r="H219" s="97">
        <v>1</v>
      </c>
      <c r="I219" s="97">
        <v>271</v>
      </c>
    </row>
    <row r="220" spans="1:9">
      <c r="A220" s="149" t="s">
        <v>2208</v>
      </c>
      <c r="B220" s="97"/>
      <c r="C220" s="97">
        <v>1</v>
      </c>
      <c r="D220" s="97"/>
      <c r="E220" s="97"/>
      <c r="F220" s="97">
        <v>238</v>
      </c>
      <c r="G220" s="97"/>
      <c r="H220" s="97">
        <v>1</v>
      </c>
      <c r="I220" s="97">
        <v>238</v>
      </c>
    </row>
    <row r="221" spans="1:9">
      <c r="A221" s="149" t="s">
        <v>2209</v>
      </c>
      <c r="B221" s="97"/>
      <c r="C221" s="97">
        <v>1</v>
      </c>
      <c r="D221" s="97"/>
      <c r="E221" s="97"/>
      <c r="F221" s="97">
        <v>240</v>
      </c>
      <c r="G221" s="97"/>
      <c r="H221" s="97">
        <v>1</v>
      </c>
      <c r="I221" s="97">
        <v>240</v>
      </c>
    </row>
    <row r="222" spans="1:9">
      <c r="A222" s="149" t="s">
        <v>2210</v>
      </c>
      <c r="B222" s="97"/>
      <c r="C222" s="97">
        <v>1</v>
      </c>
      <c r="D222" s="97"/>
      <c r="E222" s="97"/>
      <c r="F222" s="97">
        <v>156</v>
      </c>
      <c r="G222" s="97"/>
      <c r="H222" s="97">
        <v>1</v>
      </c>
      <c r="I222" s="97">
        <v>156</v>
      </c>
    </row>
    <row r="223" spans="1:9">
      <c r="A223" s="149" t="s">
        <v>2392</v>
      </c>
      <c r="B223" s="97">
        <v>1</v>
      </c>
      <c r="C223" s="97">
        <v>3</v>
      </c>
      <c r="D223" s="97"/>
      <c r="E223" s="97">
        <v>420</v>
      </c>
      <c r="F223" s="97">
        <v>420</v>
      </c>
      <c r="G223" s="97"/>
      <c r="H223" s="97">
        <v>4</v>
      </c>
      <c r="I223" s="97">
        <v>420</v>
      </c>
    </row>
    <row r="224" spans="1:9">
      <c r="A224" s="149" t="s">
        <v>2398</v>
      </c>
      <c r="B224" s="97"/>
      <c r="C224" s="97">
        <v>2</v>
      </c>
      <c r="D224" s="97"/>
      <c r="E224" s="97"/>
      <c r="F224" s="97">
        <v>300</v>
      </c>
      <c r="G224" s="97"/>
      <c r="H224" s="97">
        <v>2</v>
      </c>
      <c r="I224" s="97">
        <v>300</v>
      </c>
    </row>
    <row r="225" spans="1:9">
      <c r="A225" s="149" t="s">
        <v>2436</v>
      </c>
      <c r="B225" s="97">
        <v>1</v>
      </c>
      <c r="C225" s="97">
        <v>3</v>
      </c>
      <c r="D225" s="97"/>
      <c r="E225" s="97">
        <v>300</v>
      </c>
      <c r="F225" s="97">
        <v>300</v>
      </c>
      <c r="G225" s="97"/>
      <c r="H225" s="97">
        <v>4</v>
      </c>
      <c r="I225" s="97">
        <v>300</v>
      </c>
    </row>
    <row r="226" spans="1:9">
      <c r="A226" s="149" t="s">
        <v>2465</v>
      </c>
      <c r="B226" s="97">
        <v>1</v>
      </c>
      <c r="C226" s="97">
        <v>3</v>
      </c>
      <c r="D226" s="97"/>
      <c r="E226" s="97">
        <v>300</v>
      </c>
      <c r="F226" s="97">
        <v>300</v>
      </c>
      <c r="G226" s="97"/>
      <c r="H226" s="97">
        <v>4</v>
      </c>
      <c r="I226" s="97">
        <v>300</v>
      </c>
    </row>
    <row r="227" spans="1:9">
      <c r="A227" s="149" t="s">
        <v>2470</v>
      </c>
      <c r="B227" s="97"/>
      <c r="C227" s="97">
        <v>3</v>
      </c>
      <c r="D227" s="97"/>
      <c r="E227" s="97"/>
      <c r="F227" s="97">
        <v>250</v>
      </c>
      <c r="G227" s="97"/>
      <c r="H227" s="97">
        <v>3</v>
      </c>
      <c r="I227" s="97">
        <v>250</v>
      </c>
    </row>
    <row r="228" spans="1:9">
      <c r="A228" s="149" t="s">
        <v>2472</v>
      </c>
      <c r="B228" s="97"/>
      <c r="C228" s="97">
        <v>3</v>
      </c>
      <c r="D228" s="97"/>
      <c r="E228" s="97"/>
      <c r="F228" s="97">
        <v>250</v>
      </c>
      <c r="G228" s="97"/>
      <c r="H228" s="97">
        <v>3</v>
      </c>
      <c r="I228" s="97">
        <v>250</v>
      </c>
    </row>
    <row r="229" spans="1:9">
      <c r="A229" s="149" t="s">
        <v>2481</v>
      </c>
      <c r="B229" s="97"/>
      <c r="C229" s="97">
        <v>6</v>
      </c>
      <c r="D229" s="97"/>
      <c r="E229" s="97"/>
      <c r="F229" s="97">
        <v>250</v>
      </c>
      <c r="G229" s="97"/>
      <c r="H229" s="97">
        <v>6</v>
      </c>
      <c r="I229" s="97">
        <v>250</v>
      </c>
    </row>
    <row r="230" spans="1:9">
      <c r="A230" s="148" t="s">
        <v>305</v>
      </c>
      <c r="B230" s="97">
        <v>23</v>
      </c>
      <c r="C230" s="97">
        <v>54</v>
      </c>
      <c r="D230" s="97">
        <v>3</v>
      </c>
      <c r="E230" s="97">
        <v>300</v>
      </c>
      <c r="F230" s="97">
        <v>300</v>
      </c>
      <c r="G230" s="97">
        <v>479</v>
      </c>
      <c r="H230" s="97">
        <v>80</v>
      </c>
      <c r="I230" s="97">
        <v>479</v>
      </c>
    </row>
    <row r="231" spans="1:9">
      <c r="A231" s="149" t="s">
        <v>2061</v>
      </c>
      <c r="B231" s="97">
        <v>2</v>
      </c>
      <c r="C231" s="97">
        <v>4</v>
      </c>
      <c r="D231" s="97"/>
      <c r="E231" s="97">
        <v>300</v>
      </c>
      <c r="F231" s="97">
        <v>300</v>
      </c>
      <c r="G231" s="97"/>
      <c r="H231" s="97">
        <v>6</v>
      </c>
      <c r="I231" s="97">
        <v>300</v>
      </c>
    </row>
    <row r="232" spans="1:9">
      <c r="A232" s="149" t="s">
        <v>2062</v>
      </c>
      <c r="B232" s="97">
        <v>1</v>
      </c>
      <c r="C232" s="97">
        <v>4</v>
      </c>
      <c r="D232" s="97"/>
      <c r="E232" s="97">
        <v>56</v>
      </c>
      <c r="F232" s="97">
        <v>56</v>
      </c>
      <c r="G232" s="97"/>
      <c r="H232" s="97">
        <v>5</v>
      </c>
      <c r="I232" s="97">
        <v>56</v>
      </c>
    </row>
    <row r="233" spans="1:9">
      <c r="A233" s="149" t="s">
        <v>2063</v>
      </c>
      <c r="B233" s="97">
        <v>1</v>
      </c>
      <c r="C233" s="97">
        <v>4</v>
      </c>
      <c r="D233" s="97"/>
      <c r="E233" s="97">
        <v>129</v>
      </c>
      <c r="F233" s="97">
        <v>129</v>
      </c>
      <c r="G233" s="97"/>
      <c r="H233" s="97">
        <v>5</v>
      </c>
      <c r="I233" s="97">
        <v>129</v>
      </c>
    </row>
    <row r="234" spans="1:9">
      <c r="A234" s="149" t="s">
        <v>2064</v>
      </c>
      <c r="B234" s="97">
        <v>2</v>
      </c>
      <c r="C234" s="97">
        <v>4</v>
      </c>
      <c r="D234" s="97"/>
      <c r="E234" s="97">
        <v>71</v>
      </c>
      <c r="F234" s="97">
        <v>71</v>
      </c>
      <c r="G234" s="97"/>
      <c r="H234" s="97">
        <v>6</v>
      </c>
      <c r="I234" s="97">
        <v>71</v>
      </c>
    </row>
    <row r="235" spans="1:9">
      <c r="A235" s="149" t="s">
        <v>2073</v>
      </c>
      <c r="B235" s="97">
        <v>2</v>
      </c>
      <c r="C235" s="97">
        <v>3</v>
      </c>
      <c r="D235" s="97"/>
      <c r="E235" s="97">
        <v>120</v>
      </c>
      <c r="F235" s="97">
        <v>120</v>
      </c>
      <c r="G235" s="97"/>
      <c r="H235" s="97">
        <v>5</v>
      </c>
      <c r="I235" s="97">
        <v>120</v>
      </c>
    </row>
    <row r="236" spans="1:9">
      <c r="A236" s="149" t="s">
        <v>2242</v>
      </c>
      <c r="B236" s="97">
        <v>2</v>
      </c>
      <c r="C236" s="97">
        <v>4</v>
      </c>
      <c r="D236" s="97"/>
      <c r="E236" s="97">
        <v>94</v>
      </c>
      <c r="F236" s="97">
        <v>94</v>
      </c>
      <c r="G236" s="97"/>
      <c r="H236" s="97">
        <v>6</v>
      </c>
      <c r="I236" s="97">
        <v>94</v>
      </c>
    </row>
    <row r="237" spans="1:9">
      <c r="A237" s="149" t="s">
        <v>2243</v>
      </c>
      <c r="B237" s="97">
        <v>2</v>
      </c>
      <c r="C237" s="97">
        <v>4</v>
      </c>
      <c r="D237" s="97"/>
      <c r="E237" s="97">
        <v>93</v>
      </c>
      <c r="F237" s="97">
        <v>93</v>
      </c>
      <c r="G237" s="97"/>
      <c r="H237" s="97">
        <v>6</v>
      </c>
      <c r="I237" s="97">
        <v>93</v>
      </c>
    </row>
    <row r="238" spans="1:9">
      <c r="A238" s="149" t="s">
        <v>2244</v>
      </c>
      <c r="B238" s="97">
        <v>2</v>
      </c>
      <c r="C238" s="97">
        <v>4</v>
      </c>
      <c r="D238" s="97"/>
      <c r="E238" s="97">
        <v>51</v>
      </c>
      <c r="F238" s="97">
        <v>51</v>
      </c>
      <c r="G238" s="97"/>
      <c r="H238" s="97">
        <v>6</v>
      </c>
      <c r="I238" s="97">
        <v>51</v>
      </c>
    </row>
    <row r="239" spans="1:9">
      <c r="A239" s="149" t="s">
        <v>2245</v>
      </c>
      <c r="B239" s="97">
        <v>2</v>
      </c>
      <c r="C239" s="97">
        <v>4</v>
      </c>
      <c r="D239" s="97"/>
      <c r="E239" s="97">
        <v>48</v>
      </c>
      <c r="F239" s="97">
        <v>48</v>
      </c>
      <c r="G239" s="97"/>
      <c r="H239" s="97">
        <v>6</v>
      </c>
      <c r="I239" s="97">
        <v>48</v>
      </c>
    </row>
    <row r="240" spans="1:9">
      <c r="A240" s="149" t="s">
        <v>2246</v>
      </c>
      <c r="B240" s="97">
        <v>2</v>
      </c>
      <c r="C240" s="97">
        <v>4</v>
      </c>
      <c r="D240" s="97"/>
      <c r="E240" s="97">
        <v>55</v>
      </c>
      <c r="F240" s="97">
        <v>55</v>
      </c>
      <c r="G240" s="97"/>
      <c r="H240" s="97">
        <v>6</v>
      </c>
      <c r="I240" s="97">
        <v>55</v>
      </c>
    </row>
    <row r="241" spans="1:9">
      <c r="A241" s="149" t="s">
        <v>2395</v>
      </c>
      <c r="B241" s="97"/>
      <c r="C241" s="97"/>
      <c r="D241" s="97">
        <v>1</v>
      </c>
      <c r="E241" s="97"/>
      <c r="F241" s="97"/>
      <c r="G241" s="97">
        <v>479</v>
      </c>
      <c r="H241" s="97">
        <v>1</v>
      </c>
      <c r="I241" s="97">
        <v>479</v>
      </c>
    </row>
    <row r="242" spans="1:9">
      <c r="A242" s="149" t="s">
        <v>2401</v>
      </c>
      <c r="B242" s="97"/>
      <c r="C242" s="97"/>
      <c r="D242" s="97">
        <v>1</v>
      </c>
      <c r="E242" s="97"/>
      <c r="F242" s="97"/>
      <c r="G242" s="97">
        <v>79</v>
      </c>
      <c r="H242" s="97">
        <v>1</v>
      </c>
      <c r="I242" s="97">
        <v>79</v>
      </c>
    </row>
    <row r="243" spans="1:9">
      <c r="A243" s="149" t="s">
        <v>2407</v>
      </c>
      <c r="B243" s="97">
        <v>1</v>
      </c>
      <c r="C243" s="97">
        <v>3</v>
      </c>
      <c r="D243" s="97"/>
      <c r="E243" s="97">
        <v>250</v>
      </c>
      <c r="F243" s="97">
        <v>250</v>
      </c>
      <c r="G243" s="97"/>
      <c r="H243" s="97">
        <v>4</v>
      </c>
      <c r="I243" s="97">
        <v>250</v>
      </c>
    </row>
    <row r="244" spans="1:9">
      <c r="A244" s="149" t="s">
        <v>2429</v>
      </c>
      <c r="B244" s="97">
        <v>1</v>
      </c>
      <c r="C244" s="97">
        <v>2</v>
      </c>
      <c r="D244" s="97"/>
      <c r="E244" s="97">
        <v>156</v>
      </c>
      <c r="F244" s="97">
        <v>156</v>
      </c>
      <c r="G244" s="97"/>
      <c r="H244" s="97">
        <v>3</v>
      </c>
      <c r="I244" s="97">
        <v>156</v>
      </c>
    </row>
    <row r="245" spans="1:9">
      <c r="A245" s="149" t="s">
        <v>2434</v>
      </c>
      <c r="B245" s="97">
        <v>2</v>
      </c>
      <c r="C245" s="97">
        <v>6</v>
      </c>
      <c r="D245" s="97"/>
      <c r="E245" s="97">
        <v>300</v>
      </c>
      <c r="F245" s="97">
        <v>300</v>
      </c>
      <c r="G245" s="97"/>
      <c r="H245" s="97">
        <v>8</v>
      </c>
      <c r="I245" s="97">
        <v>300</v>
      </c>
    </row>
    <row r="246" spans="1:9">
      <c r="A246" s="149" t="s">
        <v>2438</v>
      </c>
      <c r="B246" s="97"/>
      <c r="C246" s="97">
        <v>1</v>
      </c>
      <c r="D246" s="97">
        <v>1</v>
      </c>
      <c r="E246" s="97"/>
      <c r="F246" s="97">
        <v>200</v>
      </c>
      <c r="G246" s="97">
        <v>200</v>
      </c>
      <c r="H246" s="97">
        <v>2</v>
      </c>
      <c r="I246" s="97">
        <v>200</v>
      </c>
    </row>
    <row r="247" spans="1:9">
      <c r="A247" s="149" t="s">
        <v>2467</v>
      </c>
      <c r="B247" s="97">
        <v>1</v>
      </c>
      <c r="C247" s="97">
        <v>3</v>
      </c>
      <c r="D247" s="97"/>
      <c r="E247" s="97">
        <v>150</v>
      </c>
      <c r="F247" s="97">
        <v>150</v>
      </c>
      <c r="G247" s="97"/>
      <c r="H247" s="97">
        <v>4</v>
      </c>
      <c r="I247" s="97">
        <v>150</v>
      </c>
    </row>
    <row r="248" spans="1:9">
      <c r="A248" s="148" t="s">
        <v>308</v>
      </c>
      <c r="B248" s="97"/>
      <c r="C248" s="97">
        <v>2</v>
      </c>
      <c r="D248" s="97"/>
      <c r="E248" s="97"/>
      <c r="F248" s="97">
        <v>240</v>
      </c>
      <c r="G248" s="97"/>
      <c r="H248" s="97">
        <v>2</v>
      </c>
      <c r="I248" s="97">
        <v>240</v>
      </c>
    </row>
    <row r="249" spans="1:9">
      <c r="A249" s="149" t="s">
        <v>2202</v>
      </c>
      <c r="B249" s="97"/>
      <c r="C249" s="97">
        <v>1</v>
      </c>
      <c r="D249" s="97"/>
      <c r="E249" s="97"/>
      <c r="F249" s="97">
        <v>60</v>
      </c>
      <c r="G249" s="97"/>
      <c r="H249" s="97">
        <v>1</v>
      </c>
      <c r="I249" s="97">
        <v>60</v>
      </c>
    </row>
    <row r="250" spans="1:9">
      <c r="A250" s="149" t="s">
        <v>2206</v>
      </c>
      <c r="B250" s="97"/>
      <c r="C250" s="97">
        <v>1</v>
      </c>
      <c r="D250" s="97"/>
      <c r="E250" s="97"/>
      <c r="F250" s="97">
        <v>240</v>
      </c>
      <c r="G250" s="97"/>
      <c r="H250" s="97">
        <v>1</v>
      </c>
      <c r="I250" s="97">
        <v>240</v>
      </c>
    </row>
    <row r="251" spans="1:9">
      <c r="A251" s="148" t="s">
        <v>1874</v>
      </c>
      <c r="B251" s="97">
        <v>1</v>
      </c>
      <c r="C251" s="97">
        <v>4</v>
      </c>
      <c r="D251" s="97"/>
      <c r="E251" s="97"/>
      <c r="F251" s="97"/>
      <c r="G251" s="97"/>
      <c r="H251" s="97">
        <v>5</v>
      </c>
      <c r="I251" s="97"/>
    </row>
    <row r="252" spans="1:9">
      <c r="A252" s="149" t="s">
        <v>2485</v>
      </c>
      <c r="B252" s="97">
        <v>1</v>
      </c>
      <c r="C252" s="97">
        <v>4</v>
      </c>
      <c r="D252" s="97"/>
      <c r="E252" s="97"/>
      <c r="F252" s="97"/>
      <c r="G252" s="97"/>
      <c r="H252" s="97">
        <v>5</v>
      </c>
      <c r="I252" s="97"/>
    </row>
    <row r="253" spans="1:9">
      <c r="A253" s="95" t="s">
        <v>158</v>
      </c>
      <c r="B253" s="97">
        <v>2</v>
      </c>
      <c r="C253" s="97">
        <v>5</v>
      </c>
      <c r="D253" s="97"/>
      <c r="E253" s="97">
        <v>400</v>
      </c>
      <c r="F253" s="97">
        <v>400</v>
      </c>
      <c r="G253" s="97"/>
      <c r="H253" s="97">
        <v>7</v>
      </c>
      <c r="I253" s="97">
        <v>400</v>
      </c>
    </row>
    <row r="254" spans="1:9">
      <c r="A254" s="148" t="s">
        <v>339</v>
      </c>
      <c r="B254" s="97">
        <v>2</v>
      </c>
      <c r="C254" s="97">
        <v>5</v>
      </c>
      <c r="D254" s="97"/>
      <c r="E254" s="97">
        <v>400</v>
      </c>
      <c r="F254" s="97">
        <v>400</v>
      </c>
      <c r="G254" s="97"/>
      <c r="H254" s="97">
        <v>7</v>
      </c>
      <c r="I254" s="97">
        <v>400</v>
      </c>
    </row>
    <row r="255" spans="1:9">
      <c r="A255" s="149" t="s">
        <v>2439</v>
      </c>
      <c r="B255" s="97">
        <v>1</v>
      </c>
      <c r="C255" s="97">
        <v>2</v>
      </c>
      <c r="D255" s="97"/>
      <c r="E255" s="97">
        <v>283</v>
      </c>
      <c r="F255" s="97">
        <v>283</v>
      </c>
      <c r="G255" s="97"/>
      <c r="H255" s="97">
        <v>3</v>
      </c>
      <c r="I255" s="97">
        <v>283</v>
      </c>
    </row>
    <row r="256" spans="1:9">
      <c r="A256" s="149" t="s">
        <v>2482</v>
      </c>
      <c r="B256" s="97">
        <v>1</v>
      </c>
      <c r="C256" s="97">
        <v>3</v>
      </c>
      <c r="D256" s="97"/>
      <c r="E256" s="97">
        <v>400</v>
      </c>
      <c r="F256" s="97">
        <v>400</v>
      </c>
      <c r="G256" s="97"/>
      <c r="H256" s="97">
        <v>4</v>
      </c>
      <c r="I256" s="97">
        <v>400</v>
      </c>
    </row>
    <row r="257" spans="1:9">
      <c r="A257" s="95" t="s">
        <v>169</v>
      </c>
      <c r="B257" s="97">
        <v>17</v>
      </c>
      <c r="C257" s="97">
        <v>117</v>
      </c>
      <c r="D257" s="97"/>
      <c r="E257" s="97">
        <v>1500</v>
      </c>
      <c r="F257" s="97">
        <v>1500</v>
      </c>
      <c r="G257" s="97"/>
      <c r="H257" s="97">
        <v>134</v>
      </c>
      <c r="I257" s="97">
        <v>1500</v>
      </c>
    </row>
    <row r="258" spans="1:9">
      <c r="A258" s="148" t="s">
        <v>328</v>
      </c>
      <c r="B258" s="97">
        <v>2</v>
      </c>
      <c r="C258" s="97">
        <v>37</v>
      </c>
      <c r="D258" s="97"/>
      <c r="E258" s="97">
        <v>438</v>
      </c>
      <c r="F258" s="97">
        <v>438</v>
      </c>
      <c r="G258" s="97"/>
      <c r="H258" s="97">
        <v>39</v>
      </c>
      <c r="I258" s="97">
        <v>438</v>
      </c>
    </row>
    <row r="259" spans="1:9">
      <c r="A259" s="149" t="s">
        <v>1995</v>
      </c>
      <c r="B259" s="97"/>
      <c r="C259" s="97">
        <v>3</v>
      </c>
      <c r="D259" s="97"/>
      <c r="E259" s="97"/>
      <c r="F259" s="97">
        <v>32</v>
      </c>
      <c r="G259" s="97"/>
      <c r="H259" s="97">
        <v>3</v>
      </c>
      <c r="I259" s="97">
        <v>32</v>
      </c>
    </row>
    <row r="260" spans="1:9">
      <c r="A260" s="149" t="s">
        <v>1996</v>
      </c>
      <c r="B260" s="97"/>
      <c r="C260" s="97">
        <v>3</v>
      </c>
      <c r="D260" s="97"/>
      <c r="E260" s="97"/>
      <c r="F260" s="97">
        <v>20</v>
      </c>
      <c r="G260" s="97"/>
      <c r="H260" s="97">
        <v>3</v>
      </c>
      <c r="I260" s="97">
        <v>20</v>
      </c>
    </row>
    <row r="261" spans="1:9">
      <c r="A261" s="149" t="s">
        <v>2002</v>
      </c>
      <c r="B261" s="97"/>
      <c r="C261" s="97">
        <v>3</v>
      </c>
      <c r="D261" s="97"/>
      <c r="E261" s="97"/>
      <c r="F261" s="97">
        <v>323</v>
      </c>
      <c r="G261" s="97"/>
      <c r="H261" s="97">
        <v>3</v>
      </c>
      <c r="I261" s="97">
        <v>323</v>
      </c>
    </row>
    <row r="262" spans="1:9">
      <c r="A262" s="149" t="s">
        <v>2003</v>
      </c>
      <c r="B262" s="97"/>
      <c r="C262" s="97">
        <v>3</v>
      </c>
      <c r="D262" s="97"/>
      <c r="E262" s="97"/>
      <c r="F262" s="97">
        <v>305</v>
      </c>
      <c r="G262" s="97"/>
      <c r="H262" s="97">
        <v>3</v>
      </c>
      <c r="I262" s="97">
        <v>305</v>
      </c>
    </row>
    <row r="263" spans="1:9">
      <c r="A263" s="149" t="s">
        <v>2013</v>
      </c>
      <c r="B263" s="97"/>
      <c r="C263" s="97">
        <v>18</v>
      </c>
      <c r="D263" s="97"/>
      <c r="E263" s="97"/>
      <c r="F263" s="97">
        <v>50</v>
      </c>
      <c r="G263" s="97"/>
      <c r="H263" s="97">
        <v>18</v>
      </c>
      <c r="I263" s="97">
        <v>50</v>
      </c>
    </row>
    <row r="264" spans="1:9">
      <c r="A264" s="149" t="s">
        <v>2014</v>
      </c>
      <c r="B264" s="97"/>
      <c r="C264" s="97">
        <v>3</v>
      </c>
      <c r="D264" s="97"/>
      <c r="E264" s="97"/>
      <c r="F264" s="97">
        <v>15</v>
      </c>
      <c r="G264" s="97"/>
      <c r="H264" s="97">
        <v>3</v>
      </c>
      <c r="I264" s="97">
        <v>15</v>
      </c>
    </row>
    <row r="265" spans="1:9">
      <c r="A265" s="149" t="s">
        <v>2043</v>
      </c>
      <c r="B265" s="97">
        <v>2</v>
      </c>
      <c r="C265" s="97">
        <v>4</v>
      </c>
      <c r="D265" s="97"/>
      <c r="E265" s="97">
        <v>438</v>
      </c>
      <c r="F265" s="97">
        <v>438</v>
      </c>
      <c r="G265" s="97"/>
      <c r="H265" s="97">
        <v>6</v>
      </c>
      <c r="I265" s="97">
        <v>438</v>
      </c>
    </row>
    <row r="266" spans="1:9">
      <c r="A266" s="148" t="s">
        <v>399</v>
      </c>
      <c r="B266" s="97">
        <v>1</v>
      </c>
      <c r="C266" s="97">
        <v>1</v>
      </c>
      <c r="D266" s="97"/>
      <c r="E266" s="97">
        <v>25</v>
      </c>
      <c r="F266" s="97">
        <v>25</v>
      </c>
      <c r="G266" s="97"/>
      <c r="H266" s="97">
        <v>2</v>
      </c>
      <c r="I266" s="97">
        <v>25</v>
      </c>
    </row>
    <row r="267" spans="1:9">
      <c r="A267" s="149" t="s">
        <v>2046</v>
      </c>
      <c r="B267" s="97">
        <v>1</v>
      </c>
      <c r="C267" s="97">
        <v>1</v>
      </c>
      <c r="D267" s="97"/>
      <c r="E267" s="97">
        <v>25</v>
      </c>
      <c r="F267" s="97">
        <v>25</v>
      </c>
      <c r="G267" s="97"/>
      <c r="H267" s="97">
        <v>2</v>
      </c>
      <c r="I267" s="97">
        <v>25</v>
      </c>
    </row>
    <row r="268" spans="1:9">
      <c r="A268" s="148" t="s">
        <v>427</v>
      </c>
      <c r="B268" s="97">
        <v>6</v>
      </c>
      <c r="C268" s="97">
        <v>27</v>
      </c>
      <c r="D268" s="97"/>
      <c r="E268" s="97">
        <v>200</v>
      </c>
      <c r="F268" s="97">
        <v>200</v>
      </c>
      <c r="G268" s="97"/>
      <c r="H268" s="97">
        <v>33</v>
      </c>
      <c r="I268" s="97">
        <v>200</v>
      </c>
    </row>
    <row r="269" spans="1:9">
      <c r="A269" s="149" t="s">
        <v>2016</v>
      </c>
      <c r="B269" s="97"/>
      <c r="C269" s="97">
        <v>3</v>
      </c>
      <c r="D269" s="97"/>
      <c r="E269" s="97"/>
      <c r="F269" s="97">
        <v>10</v>
      </c>
      <c r="G269" s="97"/>
      <c r="H269" s="97">
        <v>3</v>
      </c>
      <c r="I269" s="97">
        <v>10</v>
      </c>
    </row>
    <row r="270" spans="1:9">
      <c r="A270" s="149" t="s">
        <v>2017</v>
      </c>
      <c r="B270" s="97"/>
      <c r="C270" s="97">
        <v>3</v>
      </c>
      <c r="D270" s="97"/>
      <c r="E270" s="97"/>
      <c r="F270" s="97">
        <v>10</v>
      </c>
      <c r="G270" s="97"/>
      <c r="H270" s="97">
        <v>3</v>
      </c>
      <c r="I270" s="97">
        <v>10</v>
      </c>
    </row>
    <row r="271" spans="1:9">
      <c r="A271" s="149" t="s">
        <v>2018</v>
      </c>
      <c r="B271" s="97"/>
      <c r="C271" s="97">
        <v>3</v>
      </c>
      <c r="D271" s="97"/>
      <c r="E271" s="97"/>
      <c r="F271" s="97">
        <v>10</v>
      </c>
      <c r="G271" s="97"/>
      <c r="H271" s="97">
        <v>3</v>
      </c>
      <c r="I271" s="97">
        <v>10</v>
      </c>
    </row>
    <row r="272" spans="1:9">
      <c r="A272" s="149" t="s">
        <v>2019</v>
      </c>
      <c r="B272" s="97"/>
      <c r="C272" s="97">
        <v>3</v>
      </c>
      <c r="D272" s="97"/>
      <c r="E272" s="97"/>
      <c r="F272" s="97">
        <v>10</v>
      </c>
      <c r="G272" s="97"/>
      <c r="H272" s="97">
        <v>3</v>
      </c>
      <c r="I272" s="97">
        <v>10</v>
      </c>
    </row>
    <row r="273" spans="1:9">
      <c r="A273" s="149" t="s">
        <v>2020</v>
      </c>
      <c r="B273" s="97"/>
      <c r="C273" s="97">
        <v>3</v>
      </c>
      <c r="D273" s="97"/>
      <c r="E273" s="97"/>
      <c r="F273" s="97">
        <v>1</v>
      </c>
      <c r="G273" s="97"/>
      <c r="H273" s="97">
        <v>3</v>
      </c>
      <c r="I273" s="97">
        <v>1</v>
      </c>
    </row>
    <row r="274" spans="1:9">
      <c r="A274" s="149" t="s">
        <v>2038</v>
      </c>
      <c r="B274" s="97">
        <v>2</v>
      </c>
      <c r="C274" s="97">
        <v>6</v>
      </c>
      <c r="D274" s="97"/>
      <c r="E274" s="97">
        <v>200</v>
      </c>
      <c r="F274" s="97">
        <v>200</v>
      </c>
      <c r="G274" s="97"/>
      <c r="H274" s="97">
        <v>8</v>
      </c>
      <c r="I274" s="97">
        <v>200</v>
      </c>
    </row>
    <row r="275" spans="1:9">
      <c r="A275" s="149" t="s">
        <v>2044</v>
      </c>
      <c r="B275" s="97">
        <v>4</v>
      </c>
      <c r="C275" s="97">
        <v>6</v>
      </c>
      <c r="D275" s="97"/>
      <c r="E275" s="97">
        <v>110</v>
      </c>
      <c r="F275" s="97">
        <v>110</v>
      </c>
      <c r="G275" s="97"/>
      <c r="H275" s="97">
        <v>10</v>
      </c>
      <c r="I275" s="97">
        <v>110</v>
      </c>
    </row>
    <row r="276" spans="1:9">
      <c r="A276" s="148" t="s">
        <v>430</v>
      </c>
      <c r="B276" s="97">
        <v>1</v>
      </c>
      <c r="C276" s="97">
        <v>1</v>
      </c>
      <c r="D276" s="97"/>
      <c r="E276" s="97">
        <v>25</v>
      </c>
      <c r="F276" s="97">
        <v>25</v>
      </c>
      <c r="G276" s="97"/>
      <c r="H276" s="97">
        <v>2</v>
      </c>
      <c r="I276" s="97">
        <v>25</v>
      </c>
    </row>
    <row r="277" spans="1:9">
      <c r="A277" s="149" t="s">
        <v>2047</v>
      </c>
      <c r="B277" s="97">
        <v>1</v>
      </c>
      <c r="C277" s="97">
        <v>1</v>
      </c>
      <c r="D277" s="97"/>
      <c r="E277" s="97">
        <v>25</v>
      </c>
      <c r="F277" s="97">
        <v>25</v>
      </c>
      <c r="G277" s="97"/>
      <c r="H277" s="97">
        <v>2</v>
      </c>
      <c r="I277" s="97">
        <v>25</v>
      </c>
    </row>
    <row r="278" spans="1:9">
      <c r="A278" s="148" t="s">
        <v>433</v>
      </c>
      <c r="B278" s="97">
        <v>1</v>
      </c>
      <c r="C278" s="97">
        <v>22</v>
      </c>
      <c r="D278" s="97"/>
      <c r="E278" s="97">
        <v>116</v>
      </c>
      <c r="F278" s="97">
        <v>235</v>
      </c>
      <c r="G278" s="97"/>
      <c r="H278" s="97">
        <v>23</v>
      </c>
      <c r="I278" s="97">
        <v>235</v>
      </c>
    </row>
    <row r="279" spans="1:9">
      <c r="A279" s="149" t="s">
        <v>2004</v>
      </c>
      <c r="B279" s="97"/>
      <c r="C279" s="97">
        <v>3</v>
      </c>
      <c r="D279" s="97"/>
      <c r="E279" s="97"/>
      <c r="F279" s="97">
        <v>100</v>
      </c>
      <c r="G279" s="97"/>
      <c r="H279" s="97">
        <v>3</v>
      </c>
      <c r="I279" s="97">
        <v>100</v>
      </c>
    </row>
    <row r="280" spans="1:9">
      <c r="A280" s="149" t="s">
        <v>2005</v>
      </c>
      <c r="B280" s="97"/>
      <c r="C280" s="97">
        <v>3</v>
      </c>
      <c r="D280" s="97"/>
      <c r="E280" s="97"/>
      <c r="F280" s="97">
        <v>100</v>
      </c>
      <c r="G280" s="97"/>
      <c r="H280" s="97">
        <v>3</v>
      </c>
      <c r="I280" s="97">
        <v>100</v>
      </c>
    </row>
    <row r="281" spans="1:9">
      <c r="A281" s="149" t="s">
        <v>2015</v>
      </c>
      <c r="B281" s="97"/>
      <c r="C281" s="97">
        <v>3</v>
      </c>
      <c r="D281" s="97"/>
      <c r="E281" s="97"/>
      <c r="F281" s="97">
        <v>120</v>
      </c>
      <c r="G281" s="97"/>
      <c r="H281" s="97">
        <v>3</v>
      </c>
      <c r="I281" s="97">
        <v>120</v>
      </c>
    </row>
    <row r="282" spans="1:9">
      <c r="A282" s="149" t="s">
        <v>2021</v>
      </c>
      <c r="B282" s="97"/>
      <c r="C282" s="97">
        <v>3</v>
      </c>
      <c r="D282" s="97"/>
      <c r="E282" s="97"/>
      <c r="F282" s="97">
        <v>115</v>
      </c>
      <c r="G282" s="97"/>
      <c r="H282" s="97">
        <v>3</v>
      </c>
      <c r="I282" s="97">
        <v>115</v>
      </c>
    </row>
    <row r="283" spans="1:9">
      <c r="A283" s="149" t="s">
        <v>2026</v>
      </c>
      <c r="B283" s="97"/>
      <c r="C283" s="97">
        <v>4</v>
      </c>
      <c r="D283" s="97"/>
      <c r="E283" s="97"/>
      <c r="F283" s="97">
        <v>120</v>
      </c>
      <c r="G283" s="97"/>
      <c r="H283" s="97">
        <v>4</v>
      </c>
      <c r="I283" s="97">
        <v>120</v>
      </c>
    </row>
    <row r="284" spans="1:9">
      <c r="A284" s="149" t="s">
        <v>2040</v>
      </c>
      <c r="B284" s="97">
        <v>1</v>
      </c>
      <c r="C284" s="97">
        <v>2</v>
      </c>
      <c r="D284" s="97"/>
      <c r="E284" s="97">
        <v>116</v>
      </c>
      <c r="F284" s="97">
        <v>116</v>
      </c>
      <c r="G284" s="97"/>
      <c r="H284" s="97">
        <v>3</v>
      </c>
      <c r="I284" s="97">
        <v>116</v>
      </c>
    </row>
    <row r="285" spans="1:9">
      <c r="A285" s="149" t="s">
        <v>2485</v>
      </c>
      <c r="B285" s="97"/>
      <c r="C285" s="97">
        <v>4</v>
      </c>
      <c r="D285" s="97"/>
      <c r="E285" s="97"/>
      <c r="F285" s="97">
        <v>235</v>
      </c>
      <c r="G285" s="97"/>
      <c r="H285" s="97">
        <v>4</v>
      </c>
      <c r="I285" s="97">
        <v>235</v>
      </c>
    </row>
    <row r="286" spans="1:9">
      <c r="A286" s="148" t="s">
        <v>436</v>
      </c>
      <c r="B286" s="97">
        <v>1</v>
      </c>
      <c r="C286" s="97">
        <v>2</v>
      </c>
      <c r="D286" s="97"/>
      <c r="E286" s="97">
        <v>60</v>
      </c>
      <c r="F286" s="97">
        <v>60</v>
      </c>
      <c r="G286" s="97"/>
      <c r="H286" s="97">
        <v>3</v>
      </c>
      <c r="I286" s="97">
        <v>60</v>
      </c>
    </row>
    <row r="287" spans="1:9">
      <c r="A287" s="149" t="s">
        <v>2058</v>
      </c>
      <c r="B287" s="97">
        <v>1</v>
      </c>
      <c r="C287" s="97">
        <v>2</v>
      </c>
      <c r="D287" s="97"/>
      <c r="E287" s="97">
        <v>60</v>
      </c>
      <c r="F287" s="97">
        <v>60</v>
      </c>
      <c r="G287" s="97"/>
      <c r="H287" s="97">
        <v>3</v>
      </c>
      <c r="I287" s="97">
        <v>60</v>
      </c>
    </row>
    <row r="288" spans="1:9">
      <c r="A288" s="148" t="s">
        <v>439</v>
      </c>
      <c r="B288" s="97">
        <v>4</v>
      </c>
      <c r="C288" s="97">
        <v>23</v>
      </c>
      <c r="D288" s="97"/>
      <c r="E288" s="97">
        <v>232</v>
      </c>
      <c r="F288" s="97">
        <v>232</v>
      </c>
      <c r="G288" s="97"/>
      <c r="H288" s="97">
        <v>27</v>
      </c>
      <c r="I288" s="97">
        <v>232</v>
      </c>
    </row>
    <row r="289" spans="1:9">
      <c r="A289" s="149" t="s">
        <v>1997</v>
      </c>
      <c r="B289" s="97"/>
      <c r="C289" s="97">
        <v>6</v>
      </c>
      <c r="D289" s="97"/>
      <c r="E289" s="97"/>
      <c r="F289" s="97">
        <v>200</v>
      </c>
      <c r="G289" s="97"/>
      <c r="H289" s="97">
        <v>6</v>
      </c>
      <c r="I289" s="97">
        <v>200</v>
      </c>
    </row>
    <row r="290" spans="1:9">
      <c r="A290" s="149" t="s">
        <v>2022</v>
      </c>
      <c r="B290" s="97"/>
      <c r="C290" s="97">
        <v>3</v>
      </c>
      <c r="D290" s="97"/>
      <c r="E290" s="97"/>
      <c r="F290" s="97">
        <v>6</v>
      </c>
      <c r="G290" s="97"/>
      <c r="H290" s="97">
        <v>3</v>
      </c>
      <c r="I290" s="97">
        <v>6</v>
      </c>
    </row>
    <row r="291" spans="1:9">
      <c r="A291" s="149" t="s">
        <v>2023</v>
      </c>
      <c r="B291" s="97"/>
      <c r="C291" s="97">
        <v>3</v>
      </c>
      <c r="D291" s="97"/>
      <c r="E291" s="97"/>
      <c r="F291" s="97">
        <v>63</v>
      </c>
      <c r="G291" s="97"/>
      <c r="H291" s="97">
        <v>3</v>
      </c>
      <c r="I291" s="97">
        <v>63</v>
      </c>
    </row>
    <row r="292" spans="1:9">
      <c r="A292" s="149" t="s">
        <v>2037</v>
      </c>
      <c r="B292" s="97"/>
      <c r="C292" s="97">
        <v>4</v>
      </c>
      <c r="D292" s="97"/>
      <c r="E292" s="97"/>
      <c r="F292" s="97">
        <v>168</v>
      </c>
      <c r="G292" s="97"/>
      <c r="H292" s="97">
        <v>4</v>
      </c>
      <c r="I292" s="97">
        <v>168</v>
      </c>
    </row>
    <row r="293" spans="1:9">
      <c r="A293" s="149" t="s">
        <v>2039</v>
      </c>
      <c r="B293" s="97">
        <v>1</v>
      </c>
      <c r="C293" s="97">
        <v>1</v>
      </c>
      <c r="D293" s="97"/>
      <c r="E293" s="97">
        <v>115</v>
      </c>
      <c r="F293" s="97">
        <v>115</v>
      </c>
      <c r="G293" s="97"/>
      <c r="H293" s="97">
        <v>2</v>
      </c>
      <c r="I293" s="97">
        <v>115</v>
      </c>
    </row>
    <row r="294" spans="1:9">
      <c r="A294" s="149" t="s">
        <v>2041</v>
      </c>
      <c r="B294" s="97">
        <v>2</v>
      </c>
      <c r="C294" s="97">
        <v>4</v>
      </c>
      <c r="D294" s="97"/>
      <c r="E294" s="97">
        <v>89</v>
      </c>
      <c r="F294" s="97">
        <v>89</v>
      </c>
      <c r="G294" s="97"/>
      <c r="H294" s="97">
        <v>6</v>
      </c>
      <c r="I294" s="97">
        <v>89</v>
      </c>
    </row>
    <row r="295" spans="1:9">
      <c r="A295" s="149" t="s">
        <v>2045</v>
      </c>
      <c r="B295" s="97">
        <v>1</v>
      </c>
      <c r="C295" s="97">
        <v>2</v>
      </c>
      <c r="D295" s="97"/>
      <c r="E295" s="97">
        <v>232</v>
      </c>
      <c r="F295" s="97">
        <v>232</v>
      </c>
      <c r="G295" s="97"/>
      <c r="H295" s="97">
        <v>3</v>
      </c>
      <c r="I295" s="97">
        <v>232</v>
      </c>
    </row>
    <row r="296" spans="1:9">
      <c r="A296" s="148" t="s">
        <v>1874</v>
      </c>
      <c r="B296" s="97">
        <v>1</v>
      </c>
      <c r="C296" s="97">
        <v>4</v>
      </c>
      <c r="D296" s="97"/>
      <c r="E296" s="97">
        <v>1500</v>
      </c>
      <c r="F296" s="97">
        <v>1500</v>
      </c>
      <c r="G296" s="97"/>
      <c r="H296" s="97">
        <v>5</v>
      </c>
      <c r="I296" s="97">
        <v>1500</v>
      </c>
    </row>
    <row r="297" spans="1:9">
      <c r="A297" s="149" t="s">
        <v>2485</v>
      </c>
      <c r="B297" s="97">
        <v>1</v>
      </c>
      <c r="C297" s="97">
        <v>4</v>
      </c>
      <c r="D297" s="97"/>
      <c r="E297" s="97">
        <v>1500</v>
      </c>
      <c r="F297" s="97">
        <v>1500</v>
      </c>
      <c r="G297" s="97"/>
      <c r="H297" s="97">
        <v>5</v>
      </c>
      <c r="I297" s="97">
        <v>1500</v>
      </c>
    </row>
    <row r="298" spans="1:9">
      <c r="A298" s="95" t="s">
        <v>174</v>
      </c>
      <c r="B298" s="97">
        <v>91</v>
      </c>
      <c r="C298" s="97">
        <v>212</v>
      </c>
      <c r="D298" s="97">
        <v>17</v>
      </c>
      <c r="E298" s="97">
        <v>1152</v>
      </c>
      <c r="F298" s="97">
        <v>600</v>
      </c>
      <c r="G298" s="97">
        <v>449</v>
      </c>
      <c r="H298" s="97">
        <v>320</v>
      </c>
      <c r="I298" s="97">
        <v>1152</v>
      </c>
    </row>
    <row r="299" spans="1:9">
      <c r="A299" s="148" t="s">
        <v>200</v>
      </c>
      <c r="B299" s="97">
        <v>33</v>
      </c>
      <c r="C299" s="97">
        <v>66</v>
      </c>
      <c r="D299" s="97">
        <v>8</v>
      </c>
      <c r="E299" s="97">
        <v>1152</v>
      </c>
      <c r="F299" s="97">
        <v>400</v>
      </c>
      <c r="G299" s="97">
        <v>449</v>
      </c>
      <c r="H299" s="97">
        <v>107</v>
      </c>
      <c r="I299" s="97">
        <v>1152</v>
      </c>
    </row>
    <row r="300" spans="1:9">
      <c r="A300" s="149" t="s">
        <v>2154</v>
      </c>
      <c r="B300" s="97"/>
      <c r="C300" s="97">
        <v>2</v>
      </c>
      <c r="D300" s="97"/>
      <c r="E300" s="97"/>
      <c r="F300" s="97">
        <v>150</v>
      </c>
      <c r="G300" s="97"/>
      <c r="H300" s="97">
        <v>2</v>
      </c>
      <c r="I300" s="97">
        <v>150</v>
      </c>
    </row>
    <row r="301" spans="1:9">
      <c r="A301" s="149" t="s">
        <v>2155</v>
      </c>
      <c r="B301" s="97"/>
      <c r="C301" s="97">
        <v>3</v>
      </c>
      <c r="D301" s="97"/>
      <c r="E301" s="97"/>
      <c r="F301" s="97">
        <v>250</v>
      </c>
      <c r="G301" s="97"/>
      <c r="H301" s="97">
        <v>3</v>
      </c>
      <c r="I301" s="97">
        <v>250</v>
      </c>
    </row>
    <row r="302" spans="1:9">
      <c r="A302" s="149" t="s">
        <v>2157</v>
      </c>
      <c r="B302" s="97">
        <v>1</v>
      </c>
      <c r="C302" s="97">
        <v>3</v>
      </c>
      <c r="D302" s="97"/>
      <c r="E302" s="97">
        <v>80</v>
      </c>
      <c r="F302" s="97">
        <v>80</v>
      </c>
      <c r="G302" s="97"/>
      <c r="H302" s="97">
        <v>4</v>
      </c>
      <c r="I302" s="97">
        <v>80</v>
      </c>
    </row>
    <row r="303" spans="1:9">
      <c r="A303" s="149" t="s">
        <v>2158</v>
      </c>
      <c r="B303" s="97">
        <v>1</v>
      </c>
      <c r="C303" s="97">
        <v>3</v>
      </c>
      <c r="D303" s="97"/>
      <c r="E303" s="97">
        <v>161</v>
      </c>
      <c r="F303" s="97">
        <v>161</v>
      </c>
      <c r="G303" s="97"/>
      <c r="H303" s="97">
        <v>4</v>
      </c>
      <c r="I303" s="97">
        <v>161</v>
      </c>
    </row>
    <row r="304" spans="1:9">
      <c r="A304" s="149" t="s">
        <v>2160</v>
      </c>
      <c r="B304" s="97"/>
      <c r="C304" s="97">
        <v>1</v>
      </c>
      <c r="D304" s="97"/>
      <c r="E304" s="97"/>
      <c r="F304" s="97">
        <v>150</v>
      </c>
      <c r="G304" s="97"/>
      <c r="H304" s="97">
        <v>1</v>
      </c>
      <c r="I304" s="97">
        <v>150</v>
      </c>
    </row>
    <row r="305" spans="1:9">
      <c r="A305" s="149" t="s">
        <v>2163</v>
      </c>
      <c r="B305" s="97">
        <v>1</v>
      </c>
      <c r="C305" s="97"/>
      <c r="D305" s="97"/>
      <c r="E305" s="97">
        <v>120</v>
      </c>
      <c r="F305" s="97"/>
      <c r="G305" s="97"/>
      <c r="H305" s="97">
        <v>1</v>
      </c>
      <c r="I305" s="97">
        <v>120</v>
      </c>
    </row>
    <row r="306" spans="1:9">
      <c r="A306" s="149" t="s">
        <v>2389</v>
      </c>
      <c r="B306" s="97">
        <v>1</v>
      </c>
      <c r="C306" s="97">
        <v>2</v>
      </c>
      <c r="D306" s="97"/>
      <c r="E306" s="97">
        <v>165</v>
      </c>
      <c r="F306" s="97">
        <v>165</v>
      </c>
      <c r="G306" s="97"/>
      <c r="H306" s="97">
        <v>3</v>
      </c>
      <c r="I306" s="97">
        <v>165</v>
      </c>
    </row>
    <row r="307" spans="1:9">
      <c r="A307" s="149" t="s">
        <v>2390</v>
      </c>
      <c r="B307" s="97">
        <v>1</v>
      </c>
      <c r="C307" s="97">
        <v>2</v>
      </c>
      <c r="D307" s="97"/>
      <c r="E307" s="97">
        <v>166</v>
      </c>
      <c r="F307" s="97">
        <v>166</v>
      </c>
      <c r="G307" s="97"/>
      <c r="H307" s="97">
        <v>3</v>
      </c>
      <c r="I307" s="97">
        <v>166</v>
      </c>
    </row>
    <row r="308" spans="1:9">
      <c r="A308" s="149" t="s">
        <v>2393</v>
      </c>
      <c r="B308" s="97">
        <v>1</v>
      </c>
      <c r="C308" s="97">
        <v>4</v>
      </c>
      <c r="D308" s="97"/>
      <c r="E308" s="97">
        <v>150</v>
      </c>
      <c r="F308" s="97">
        <v>150</v>
      </c>
      <c r="G308" s="97"/>
      <c r="H308" s="97">
        <v>5</v>
      </c>
      <c r="I308" s="97">
        <v>150</v>
      </c>
    </row>
    <row r="309" spans="1:9">
      <c r="A309" s="149" t="s">
        <v>2394</v>
      </c>
      <c r="B309" s="97">
        <v>1</v>
      </c>
      <c r="C309" s="97">
        <v>2</v>
      </c>
      <c r="D309" s="97"/>
      <c r="E309" s="97">
        <v>100</v>
      </c>
      <c r="F309" s="97">
        <v>100</v>
      </c>
      <c r="G309" s="97"/>
      <c r="H309" s="97">
        <v>3</v>
      </c>
      <c r="I309" s="97">
        <v>100</v>
      </c>
    </row>
    <row r="310" spans="1:9">
      <c r="A310" s="149" t="s">
        <v>2396</v>
      </c>
      <c r="B310" s="97">
        <v>1</v>
      </c>
      <c r="C310" s="97">
        <v>2</v>
      </c>
      <c r="D310" s="97"/>
      <c r="E310" s="97">
        <v>150</v>
      </c>
      <c r="F310" s="97">
        <v>150</v>
      </c>
      <c r="G310" s="97"/>
      <c r="H310" s="97">
        <v>3</v>
      </c>
      <c r="I310" s="97">
        <v>150</v>
      </c>
    </row>
    <row r="311" spans="1:9">
      <c r="A311" s="149" t="s">
        <v>2397</v>
      </c>
      <c r="B311" s="97">
        <v>1</v>
      </c>
      <c r="C311" s="97">
        <v>2</v>
      </c>
      <c r="D311" s="97"/>
      <c r="E311" s="97">
        <v>200</v>
      </c>
      <c r="F311" s="97">
        <v>200</v>
      </c>
      <c r="G311" s="97"/>
      <c r="H311" s="97">
        <v>3</v>
      </c>
      <c r="I311" s="97">
        <v>200</v>
      </c>
    </row>
    <row r="312" spans="1:9">
      <c r="A312" s="149" t="s">
        <v>2400</v>
      </c>
      <c r="B312" s="97"/>
      <c r="C312" s="97">
        <v>2</v>
      </c>
      <c r="D312" s="97"/>
      <c r="E312" s="97"/>
      <c r="F312" s="97">
        <v>32</v>
      </c>
      <c r="G312" s="97"/>
      <c r="H312" s="97">
        <v>2</v>
      </c>
      <c r="I312" s="97">
        <v>32</v>
      </c>
    </row>
    <row r="313" spans="1:9">
      <c r="A313" s="149" t="s">
        <v>2413</v>
      </c>
      <c r="B313" s="97">
        <v>4</v>
      </c>
      <c r="C313" s="97"/>
      <c r="D313" s="97"/>
      <c r="E313" s="97">
        <v>401</v>
      </c>
      <c r="F313" s="97"/>
      <c r="G313" s="97"/>
      <c r="H313" s="97">
        <v>4</v>
      </c>
      <c r="I313" s="97">
        <v>401</v>
      </c>
    </row>
    <row r="314" spans="1:9">
      <c r="A314" s="149" t="s">
        <v>2414</v>
      </c>
      <c r="B314" s="97">
        <v>2</v>
      </c>
      <c r="C314" s="97"/>
      <c r="D314" s="97"/>
      <c r="E314" s="97">
        <v>1150</v>
      </c>
      <c r="F314" s="97"/>
      <c r="G314" s="97"/>
      <c r="H314" s="97">
        <v>2</v>
      </c>
      <c r="I314" s="97">
        <v>1150</v>
      </c>
    </row>
    <row r="315" spans="1:9">
      <c r="A315" s="149" t="s">
        <v>2415</v>
      </c>
      <c r="B315" s="97">
        <v>4</v>
      </c>
      <c r="C315" s="97"/>
      <c r="D315" s="97"/>
      <c r="E315" s="97">
        <v>907</v>
      </c>
      <c r="F315" s="97"/>
      <c r="G315" s="97"/>
      <c r="H315" s="97">
        <v>4</v>
      </c>
      <c r="I315" s="97">
        <v>907</v>
      </c>
    </row>
    <row r="316" spans="1:9">
      <c r="A316" s="149" t="s">
        <v>2416</v>
      </c>
      <c r="B316" s="97">
        <v>2</v>
      </c>
      <c r="C316" s="97"/>
      <c r="D316" s="97"/>
      <c r="E316" s="97">
        <v>176</v>
      </c>
      <c r="F316" s="97"/>
      <c r="G316" s="97"/>
      <c r="H316" s="97">
        <v>2</v>
      </c>
      <c r="I316" s="97">
        <v>176</v>
      </c>
    </row>
    <row r="317" spans="1:9">
      <c r="A317" s="149" t="s">
        <v>2435</v>
      </c>
      <c r="B317" s="97"/>
      <c r="C317" s="97">
        <v>5</v>
      </c>
      <c r="D317" s="97"/>
      <c r="E317" s="97"/>
      <c r="F317" s="97">
        <v>300</v>
      </c>
      <c r="G317" s="97"/>
      <c r="H317" s="97">
        <v>5</v>
      </c>
      <c r="I317" s="97">
        <v>300</v>
      </c>
    </row>
    <row r="318" spans="1:9">
      <c r="A318" s="149" t="s">
        <v>2442</v>
      </c>
      <c r="B318" s="97"/>
      <c r="C318" s="97">
        <v>5</v>
      </c>
      <c r="D318" s="97"/>
      <c r="E318" s="97"/>
      <c r="F318" s="97">
        <v>150</v>
      </c>
      <c r="G318" s="97"/>
      <c r="H318" s="97">
        <v>5</v>
      </c>
      <c r="I318" s="97">
        <v>150</v>
      </c>
    </row>
    <row r="319" spans="1:9">
      <c r="A319" s="149" t="s">
        <v>2443</v>
      </c>
      <c r="B319" s="97"/>
      <c r="C319" s="97"/>
      <c r="D319" s="97">
        <v>1</v>
      </c>
      <c r="E319" s="97"/>
      <c r="F319" s="97"/>
      <c r="G319" s="97">
        <v>361</v>
      </c>
      <c r="H319" s="97">
        <v>1</v>
      </c>
      <c r="I319" s="97">
        <v>361</v>
      </c>
    </row>
    <row r="320" spans="1:9">
      <c r="A320" s="149" t="s">
        <v>2445</v>
      </c>
      <c r="B320" s="97"/>
      <c r="C320" s="97"/>
      <c r="D320" s="97">
        <v>1</v>
      </c>
      <c r="E320" s="97"/>
      <c r="F320" s="97"/>
      <c r="G320" s="97">
        <v>449</v>
      </c>
      <c r="H320" s="97">
        <v>1</v>
      </c>
      <c r="I320" s="97">
        <v>449</v>
      </c>
    </row>
    <row r="321" spans="1:9">
      <c r="A321" s="149" t="s">
        <v>2446</v>
      </c>
      <c r="B321" s="97"/>
      <c r="C321" s="97">
        <v>5</v>
      </c>
      <c r="D321" s="97"/>
      <c r="E321" s="97"/>
      <c r="F321" s="97">
        <v>300</v>
      </c>
      <c r="G321" s="97"/>
      <c r="H321" s="97">
        <v>5</v>
      </c>
      <c r="I321" s="97">
        <v>300</v>
      </c>
    </row>
    <row r="322" spans="1:9">
      <c r="A322" s="149" t="s">
        <v>2450</v>
      </c>
      <c r="B322" s="97"/>
      <c r="C322" s="97">
        <v>5</v>
      </c>
      <c r="D322" s="97">
        <v>1</v>
      </c>
      <c r="E322" s="97"/>
      <c r="F322" s="97">
        <v>300</v>
      </c>
      <c r="G322" s="97">
        <v>300</v>
      </c>
      <c r="H322" s="97">
        <v>6</v>
      </c>
      <c r="I322" s="97">
        <v>300</v>
      </c>
    </row>
    <row r="323" spans="1:9">
      <c r="A323" s="149" t="s">
        <v>2452</v>
      </c>
      <c r="B323" s="97"/>
      <c r="C323" s="97">
        <v>5</v>
      </c>
      <c r="D323" s="97">
        <v>1</v>
      </c>
      <c r="E323" s="97"/>
      <c r="F323" s="97">
        <v>350</v>
      </c>
      <c r="G323" s="97">
        <v>350</v>
      </c>
      <c r="H323" s="97">
        <v>6</v>
      </c>
      <c r="I323" s="97">
        <v>350</v>
      </c>
    </row>
    <row r="324" spans="1:9">
      <c r="A324" s="149" t="s">
        <v>2454</v>
      </c>
      <c r="B324" s="97"/>
      <c r="C324" s="97">
        <v>4</v>
      </c>
      <c r="D324" s="97">
        <v>1</v>
      </c>
      <c r="E324" s="97"/>
      <c r="F324" s="97">
        <v>203</v>
      </c>
      <c r="G324" s="97">
        <v>203</v>
      </c>
      <c r="H324" s="97">
        <v>5</v>
      </c>
      <c r="I324" s="97">
        <v>203</v>
      </c>
    </row>
    <row r="325" spans="1:9">
      <c r="A325" s="149" t="s">
        <v>2457</v>
      </c>
      <c r="B325" s="97">
        <v>4</v>
      </c>
      <c r="C325" s="97"/>
      <c r="D325" s="97"/>
      <c r="E325" s="97">
        <v>400</v>
      </c>
      <c r="F325" s="97"/>
      <c r="G325" s="97"/>
      <c r="H325" s="97">
        <v>4</v>
      </c>
      <c r="I325" s="97">
        <v>400</v>
      </c>
    </row>
    <row r="326" spans="1:9">
      <c r="A326" s="149" t="s">
        <v>2458</v>
      </c>
      <c r="B326" s="97">
        <v>2</v>
      </c>
      <c r="C326" s="97"/>
      <c r="D326" s="97"/>
      <c r="E326" s="97">
        <v>1152</v>
      </c>
      <c r="F326" s="97"/>
      <c r="G326" s="97"/>
      <c r="H326" s="97">
        <v>2</v>
      </c>
      <c r="I326" s="97">
        <v>1152</v>
      </c>
    </row>
    <row r="327" spans="1:9">
      <c r="A327" s="149" t="s">
        <v>2459</v>
      </c>
      <c r="B327" s="97">
        <v>4</v>
      </c>
      <c r="C327" s="97">
        <v>4</v>
      </c>
      <c r="D327" s="97">
        <v>1</v>
      </c>
      <c r="E327" s="97">
        <v>907</v>
      </c>
      <c r="F327" s="97">
        <v>400</v>
      </c>
      <c r="G327" s="97">
        <v>400</v>
      </c>
      <c r="H327" s="97">
        <v>9</v>
      </c>
      <c r="I327" s="97">
        <v>907</v>
      </c>
    </row>
    <row r="328" spans="1:9">
      <c r="A328" s="149" t="s">
        <v>2460</v>
      </c>
      <c r="B328" s="97">
        <v>2</v>
      </c>
      <c r="C328" s="97"/>
      <c r="D328" s="97"/>
      <c r="E328" s="97">
        <v>172</v>
      </c>
      <c r="F328" s="97"/>
      <c r="G328" s="97"/>
      <c r="H328" s="97">
        <v>2</v>
      </c>
      <c r="I328" s="97">
        <v>172</v>
      </c>
    </row>
    <row r="329" spans="1:9">
      <c r="A329" s="149" t="s">
        <v>2471</v>
      </c>
      <c r="B329" s="97"/>
      <c r="C329" s="97">
        <v>4</v>
      </c>
      <c r="D329" s="97">
        <v>1</v>
      </c>
      <c r="E329" s="97"/>
      <c r="F329" s="97">
        <v>200</v>
      </c>
      <c r="G329" s="97">
        <v>200</v>
      </c>
      <c r="H329" s="97">
        <v>5</v>
      </c>
      <c r="I329" s="97">
        <v>200</v>
      </c>
    </row>
    <row r="330" spans="1:9">
      <c r="A330" s="149" t="s">
        <v>2473</v>
      </c>
      <c r="B330" s="97"/>
      <c r="C330" s="97">
        <v>1</v>
      </c>
      <c r="D330" s="97">
        <v>1</v>
      </c>
      <c r="E330" s="97"/>
      <c r="F330" s="97">
        <v>49</v>
      </c>
      <c r="G330" s="97">
        <v>49</v>
      </c>
      <c r="H330" s="97">
        <v>2</v>
      </c>
      <c r="I330" s="97">
        <v>49</v>
      </c>
    </row>
    <row r="331" spans="1:9">
      <c r="A331" s="148" t="s">
        <v>455</v>
      </c>
      <c r="B331" s="97"/>
      <c r="C331" s="97">
        <v>2</v>
      </c>
      <c r="D331" s="97"/>
      <c r="E331" s="97"/>
      <c r="F331" s="97">
        <v>80</v>
      </c>
      <c r="G331" s="97"/>
      <c r="H331" s="97">
        <v>2</v>
      </c>
      <c r="I331" s="97">
        <v>80</v>
      </c>
    </row>
    <row r="332" spans="1:9">
      <c r="A332" s="149" t="s">
        <v>2119</v>
      </c>
      <c r="B332" s="97"/>
      <c r="C332" s="97">
        <v>1</v>
      </c>
      <c r="D332" s="97"/>
      <c r="E332" s="97"/>
      <c r="F332" s="97">
        <v>80</v>
      </c>
      <c r="G332" s="97"/>
      <c r="H332" s="97">
        <v>1</v>
      </c>
      <c r="I332" s="97">
        <v>80</v>
      </c>
    </row>
    <row r="333" spans="1:9">
      <c r="A333" s="149" t="s">
        <v>2121</v>
      </c>
      <c r="B333" s="97"/>
      <c r="C333" s="97">
        <v>1</v>
      </c>
      <c r="D333" s="97"/>
      <c r="E333" s="97"/>
      <c r="F333" s="97">
        <v>50</v>
      </c>
      <c r="G333" s="97"/>
      <c r="H333" s="97">
        <v>1</v>
      </c>
      <c r="I333" s="97">
        <v>50</v>
      </c>
    </row>
    <row r="334" spans="1:9">
      <c r="A334" s="148" t="s">
        <v>464</v>
      </c>
      <c r="B334" s="97">
        <v>2</v>
      </c>
      <c r="C334" s="97">
        <v>2</v>
      </c>
      <c r="D334" s="97"/>
      <c r="E334" s="97">
        <v>33</v>
      </c>
      <c r="F334" s="97">
        <v>100</v>
      </c>
      <c r="G334" s="97"/>
      <c r="H334" s="97">
        <v>4</v>
      </c>
      <c r="I334" s="97">
        <v>100</v>
      </c>
    </row>
    <row r="335" spans="1:9">
      <c r="A335" s="149" t="s">
        <v>2052</v>
      </c>
      <c r="B335" s="97">
        <v>2</v>
      </c>
      <c r="C335" s="97"/>
      <c r="D335" s="97"/>
      <c r="E335" s="97">
        <v>33</v>
      </c>
      <c r="F335" s="97"/>
      <c r="G335" s="97"/>
      <c r="H335" s="97">
        <v>2</v>
      </c>
      <c r="I335" s="97">
        <v>33</v>
      </c>
    </row>
    <row r="336" spans="1:9">
      <c r="A336" s="149" t="s">
        <v>2267</v>
      </c>
      <c r="B336" s="97"/>
      <c r="C336" s="97">
        <v>1</v>
      </c>
      <c r="D336" s="97"/>
      <c r="E336" s="97"/>
      <c r="F336" s="97">
        <v>100</v>
      </c>
      <c r="G336" s="97"/>
      <c r="H336" s="97">
        <v>1</v>
      </c>
      <c r="I336" s="97">
        <v>100</v>
      </c>
    </row>
    <row r="337" spans="1:9">
      <c r="A337" s="149" t="s">
        <v>2268</v>
      </c>
      <c r="B337" s="97"/>
      <c r="C337" s="97">
        <v>1</v>
      </c>
      <c r="D337" s="97"/>
      <c r="E337" s="97"/>
      <c r="F337" s="97">
        <v>77</v>
      </c>
      <c r="G337" s="97"/>
      <c r="H337" s="97">
        <v>1</v>
      </c>
      <c r="I337" s="97">
        <v>77</v>
      </c>
    </row>
    <row r="338" spans="1:9">
      <c r="A338" s="148" t="s">
        <v>476</v>
      </c>
      <c r="B338" s="97"/>
      <c r="C338" s="97">
        <v>2</v>
      </c>
      <c r="D338" s="97"/>
      <c r="E338" s="97"/>
      <c r="F338" s="97">
        <v>30</v>
      </c>
      <c r="G338" s="97"/>
      <c r="H338" s="97">
        <v>2</v>
      </c>
      <c r="I338" s="97">
        <v>30</v>
      </c>
    </row>
    <row r="339" spans="1:9">
      <c r="A339" s="149" t="s">
        <v>2272</v>
      </c>
      <c r="B339" s="97"/>
      <c r="C339" s="97">
        <v>1</v>
      </c>
      <c r="D339" s="97"/>
      <c r="E339" s="97"/>
      <c r="F339" s="97">
        <v>30</v>
      </c>
      <c r="G339" s="97"/>
      <c r="H339" s="97">
        <v>1</v>
      </c>
      <c r="I339" s="97">
        <v>30</v>
      </c>
    </row>
    <row r="340" spans="1:9">
      <c r="A340" s="149" t="s">
        <v>2280</v>
      </c>
      <c r="B340" s="97"/>
      <c r="C340" s="97">
        <v>1</v>
      </c>
      <c r="D340" s="97"/>
      <c r="E340" s="97"/>
      <c r="F340" s="97">
        <v>30</v>
      </c>
      <c r="G340" s="97"/>
      <c r="H340" s="97">
        <v>1</v>
      </c>
      <c r="I340" s="97">
        <v>30</v>
      </c>
    </row>
    <row r="341" spans="1:9">
      <c r="A341" s="148" t="s">
        <v>482</v>
      </c>
      <c r="B341" s="97">
        <v>5</v>
      </c>
      <c r="C341" s="97">
        <v>14</v>
      </c>
      <c r="D341" s="97">
        <v>1</v>
      </c>
      <c r="E341" s="97">
        <v>250</v>
      </c>
      <c r="F341" s="97">
        <v>250</v>
      </c>
      <c r="G341" s="97">
        <v>135</v>
      </c>
      <c r="H341" s="97">
        <v>20</v>
      </c>
      <c r="I341" s="97">
        <v>250</v>
      </c>
    </row>
    <row r="342" spans="1:9">
      <c r="A342" s="149" t="s">
        <v>2391</v>
      </c>
      <c r="B342" s="97">
        <v>1</v>
      </c>
      <c r="C342" s="97">
        <v>3</v>
      </c>
      <c r="D342" s="97"/>
      <c r="E342" s="97">
        <v>250</v>
      </c>
      <c r="F342" s="97">
        <v>250</v>
      </c>
      <c r="G342" s="97"/>
      <c r="H342" s="97">
        <v>4</v>
      </c>
      <c r="I342" s="97">
        <v>250</v>
      </c>
    </row>
    <row r="343" spans="1:9">
      <c r="A343" s="149" t="s">
        <v>2403</v>
      </c>
      <c r="B343" s="97">
        <v>1</v>
      </c>
      <c r="C343" s="97">
        <v>4</v>
      </c>
      <c r="D343" s="97"/>
      <c r="E343" s="97">
        <v>206</v>
      </c>
      <c r="F343" s="97">
        <v>206</v>
      </c>
      <c r="G343" s="97"/>
      <c r="H343" s="97">
        <v>5</v>
      </c>
      <c r="I343" s="97">
        <v>206</v>
      </c>
    </row>
    <row r="344" spans="1:9">
      <c r="A344" s="149" t="s">
        <v>2417</v>
      </c>
      <c r="B344" s="97"/>
      <c r="C344" s="97"/>
      <c r="D344" s="97">
        <v>1</v>
      </c>
      <c r="E344" s="97"/>
      <c r="F344" s="97"/>
      <c r="G344" s="97">
        <v>135</v>
      </c>
      <c r="H344" s="97">
        <v>1</v>
      </c>
      <c r="I344" s="97">
        <v>135</v>
      </c>
    </row>
    <row r="345" spans="1:9">
      <c r="A345" s="149" t="s">
        <v>2425</v>
      </c>
      <c r="B345" s="97">
        <v>1</v>
      </c>
      <c r="C345" s="97">
        <v>3</v>
      </c>
      <c r="D345" s="97"/>
      <c r="E345" s="97">
        <v>128</v>
      </c>
      <c r="F345" s="97">
        <v>128</v>
      </c>
      <c r="G345" s="97"/>
      <c r="H345" s="97">
        <v>4</v>
      </c>
      <c r="I345" s="97">
        <v>128</v>
      </c>
    </row>
    <row r="346" spans="1:9">
      <c r="A346" s="149" t="s">
        <v>2430</v>
      </c>
      <c r="B346" s="97">
        <v>1</v>
      </c>
      <c r="C346" s="97">
        <v>2</v>
      </c>
      <c r="D346" s="97"/>
      <c r="E346" s="97">
        <v>134</v>
      </c>
      <c r="F346" s="97">
        <v>134</v>
      </c>
      <c r="G346" s="97"/>
      <c r="H346" s="97">
        <v>3</v>
      </c>
      <c r="I346" s="97">
        <v>134</v>
      </c>
    </row>
    <row r="347" spans="1:9">
      <c r="A347" s="149" t="s">
        <v>2431</v>
      </c>
      <c r="B347" s="97">
        <v>1</v>
      </c>
      <c r="C347" s="97">
        <v>2</v>
      </c>
      <c r="D347" s="97"/>
      <c r="E347" s="97">
        <v>250</v>
      </c>
      <c r="F347" s="97">
        <v>250</v>
      </c>
      <c r="G347" s="97"/>
      <c r="H347" s="97">
        <v>3</v>
      </c>
      <c r="I347" s="97">
        <v>250</v>
      </c>
    </row>
    <row r="348" spans="1:9">
      <c r="A348" s="148" t="s">
        <v>488</v>
      </c>
      <c r="B348" s="97"/>
      <c r="C348" s="97">
        <v>3</v>
      </c>
      <c r="D348" s="97"/>
      <c r="E348" s="97"/>
      <c r="F348" s="97">
        <v>114</v>
      </c>
      <c r="G348" s="97"/>
      <c r="H348" s="97">
        <v>3</v>
      </c>
      <c r="I348" s="97">
        <v>114</v>
      </c>
    </row>
    <row r="349" spans="1:9">
      <c r="A349" s="149" t="s">
        <v>2422</v>
      </c>
      <c r="B349" s="97"/>
      <c r="C349" s="97">
        <v>3</v>
      </c>
      <c r="D349" s="97"/>
      <c r="E349" s="97"/>
      <c r="F349" s="97">
        <v>114</v>
      </c>
      <c r="G349" s="97"/>
      <c r="H349" s="97">
        <v>3</v>
      </c>
      <c r="I349" s="97">
        <v>114</v>
      </c>
    </row>
    <row r="350" spans="1:9">
      <c r="A350" s="148" t="s">
        <v>491</v>
      </c>
      <c r="B350" s="97"/>
      <c r="C350" s="97">
        <v>3</v>
      </c>
      <c r="D350" s="97"/>
      <c r="E350" s="97"/>
      <c r="F350" s="97">
        <v>600</v>
      </c>
      <c r="G350" s="97"/>
      <c r="H350" s="97">
        <v>3</v>
      </c>
      <c r="I350" s="97">
        <v>600</v>
      </c>
    </row>
    <row r="351" spans="1:9">
      <c r="A351" s="149" t="s">
        <v>2273</v>
      </c>
      <c r="B351" s="97"/>
      <c r="C351" s="97">
        <v>1</v>
      </c>
      <c r="D351" s="97"/>
      <c r="E351" s="97"/>
      <c r="F351" s="97">
        <v>400</v>
      </c>
      <c r="G351" s="97"/>
      <c r="H351" s="97">
        <v>1</v>
      </c>
      <c r="I351" s="97">
        <v>400</v>
      </c>
    </row>
    <row r="352" spans="1:9">
      <c r="A352" s="149" t="s">
        <v>2274</v>
      </c>
      <c r="B352" s="97"/>
      <c r="C352" s="97">
        <v>1</v>
      </c>
      <c r="D352" s="97"/>
      <c r="E352" s="97"/>
      <c r="F352" s="97">
        <v>250</v>
      </c>
      <c r="G352" s="97"/>
      <c r="H352" s="97">
        <v>1</v>
      </c>
      <c r="I352" s="97">
        <v>250</v>
      </c>
    </row>
    <row r="353" spans="1:9">
      <c r="A353" s="149" t="s">
        <v>2275</v>
      </c>
      <c r="B353" s="97"/>
      <c r="C353" s="97">
        <v>1</v>
      </c>
      <c r="D353" s="97"/>
      <c r="E353" s="97"/>
      <c r="F353" s="97">
        <v>600</v>
      </c>
      <c r="G353" s="97"/>
      <c r="H353" s="97">
        <v>1</v>
      </c>
      <c r="I353" s="97">
        <v>600</v>
      </c>
    </row>
    <row r="354" spans="1:9">
      <c r="A354" s="148" t="s">
        <v>360</v>
      </c>
      <c r="B354" s="97">
        <v>2</v>
      </c>
      <c r="C354" s="97">
        <v>4</v>
      </c>
      <c r="D354" s="97"/>
      <c r="E354" s="97">
        <v>195</v>
      </c>
      <c r="F354" s="97">
        <v>195</v>
      </c>
      <c r="G354" s="97"/>
      <c r="H354" s="97">
        <v>6</v>
      </c>
      <c r="I354" s="97">
        <v>195</v>
      </c>
    </row>
    <row r="355" spans="1:9">
      <c r="A355" s="149" t="s">
        <v>2191</v>
      </c>
      <c r="B355" s="97">
        <v>2</v>
      </c>
      <c r="C355" s="97">
        <v>3</v>
      </c>
      <c r="D355" s="97"/>
      <c r="E355" s="97">
        <v>195</v>
      </c>
      <c r="F355" s="97">
        <v>195</v>
      </c>
      <c r="G355" s="97"/>
      <c r="H355" s="97">
        <v>5</v>
      </c>
      <c r="I355" s="97">
        <v>195</v>
      </c>
    </row>
    <row r="356" spans="1:9">
      <c r="A356" s="149" t="s">
        <v>2226</v>
      </c>
      <c r="B356" s="97"/>
      <c r="C356" s="97">
        <v>1</v>
      </c>
      <c r="D356" s="97"/>
      <c r="E356" s="97"/>
      <c r="F356" s="97">
        <v>195</v>
      </c>
      <c r="G356" s="97"/>
      <c r="H356" s="97">
        <v>1</v>
      </c>
      <c r="I356" s="97">
        <v>195</v>
      </c>
    </row>
    <row r="357" spans="1:9">
      <c r="A357" s="148" t="s">
        <v>494</v>
      </c>
      <c r="B357" s="97">
        <v>49</v>
      </c>
      <c r="C357" s="97">
        <v>111</v>
      </c>
      <c r="D357" s="97">
        <v>8</v>
      </c>
      <c r="E357" s="97">
        <v>859</v>
      </c>
      <c r="F357" s="97">
        <v>494</v>
      </c>
      <c r="G357" s="97">
        <v>416</v>
      </c>
      <c r="H357" s="97">
        <v>168</v>
      </c>
      <c r="I357" s="97">
        <v>859</v>
      </c>
    </row>
    <row r="358" spans="1:9">
      <c r="A358" s="149" t="s">
        <v>2153</v>
      </c>
      <c r="B358" s="97"/>
      <c r="C358" s="97">
        <v>2</v>
      </c>
      <c r="D358" s="97"/>
      <c r="E358" s="97"/>
      <c r="F358" s="97">
        <v>320</v>
      </c>
      <c r="G358" s="97"/>
      <c r="H358" s="97">
        <v>2</v>
      </c>
      <c r="I358" s="97">
        <v>320</v>
      </c>
    </row>
    <row r="359" spans="1:9">
      <c r="A359" s="149" t="s">
        <v>2156</v>
      </c>
      <c r="B359" s="97">
        <v>1</v>
      </c>
      <c r="C359" s="97">
        <v>3</v>
      </c>
      <c r="D359" s="97"/>
      <c r="E359" s="97">
        <v>100</v>
      </c>
      <c r="F359" s="97">
        <v>100</v>
      </c>
      <c r="G359" s="97"/>
      <c r="H359" s="97">
        <v>4</v>
      </c>
      <c r="I359" s="97">
        <v>100</v>
      </c>
    </row>
    <row r="360" spans="1:9">
      <c r="A360" s="149" t="s">
        <v>2159</v>
      </c>
      <c r="B360" s="97">
        <v>1</v>
      </c>
      <c r="C360" s="97">
        <v>3</v>
      </c>
      <c r="D360" s="97"/>
      <c r="E360" s="97">
        <v>112</v>
      </c>
      <c r="F360" s="97">
        <v>112</v>
      </c>
      <c r="G360" s="97"/>
      <c r="H360" s="97">
        <v>4</v>
      </c>
      <c r="I360" s="97">
        <v>112</v>
      </c>
    </row>
    <row r="361" spans="1:9">
      <c r="A361" s="149" t="s">
        <v>2161</v>
      </c>
      <c r="B361" s="97">
        <v>2</v>
      </c>
      <c r="C361" s="97"/>
      <c r="D361" s="97"/>
      <c r="E361" s="97">
        <v>80</v>
      </c>
      <c r="F361" s="97"/>
      <c r="G361" s="97"/>
      <c r="H361" s="97">
        <v>2</v>
      </c>
      <c r="I361" s="97">
        <v>80</v>
      </c>
    </row>
    <row r="362" spans="1:9">
      <c r="A362" s="149" t="s">
        <v>2165</v>
      </c>
      <c r="B362" s="97">
        <v>1</v>
      </c>
      <c r="C362" s="97">
        <v>3</v>
      </c>
      <c r="D362" s="97"/>
      <c r="E362" s="97">
        <v>494</v>
      </c>
      <c r="F362" s="97">
        <v>494</v>
      </c>
      <c r="G362" s="97"/>
      <c r="H362" s="97">
        <v>4</v>
      </c>
      <c r="I362" s="97">
        <v>494</v>
      </c>
    </row>
    <row r="363" spans="1:9">
      <c r="A363" s="149" t="s">
        <v>2190</v>
      </c>
      <c r="B363" s="97">
        <v>1</v>
      </c>
      <c r="C363" s="97">
        <v>3</v>
      </c>
      <c r="D363" s="97"/>
      <c r="E363" s="97">
        <v>200</v>
      </c>
      <c r="F363" s="97">
        <v>200</v>
      </c>
      <c r="G363" s="97"/>
      <c r="H363" s="97">
        <v>4</v>
      </c>
      <c r="I363" s="97">
        <v>200</v>
      </c>
    </row>
    <row r="364" spans="1:9">
      <c r="A364" s="149" t="s">
        <v>2192</v>
      </c>
      <c r="B364" s="97">
        <v>2</v>
      </c>
      <c r="C364" s="97">
        <v>3</v>
      </c>
      <c r="D364" s="97"/>
      <c r="E364" s="97">
        <v>123</v>
      </c>
      <c r="F364" s="97">
        <v>123</v>
      </c>
      <c r="G364" s="97"/>
      <c r="H364" s="97">
        <v>5</v>
      </c>
      <c r="I364" s="97">
        <v>123</v>
      </c>
    </row>
    <row r="365" spans="1:9">
      <c r="A365" s="149" t="s">
        <v>2193</v>
      </c>
      <c r="B365" s="97">
        <v>2</v>
      </c>
      <c r="C365" s="97">
        <v>3</v>
      </c>
      <c r="D365" s="97"/>
      <c r="E365" s="97">
        <v>288</v>
      </c>
      <c r="F365" s="97">
        <v>288</v>
      </c>
      <c r="G365" s="97"/>
      <c r="H365" s="97">
        <v>5</v>
      </c>
      <c r="I365" s="97">
        <v>288</v>
      </c>
    </row>
    <row r="366" spans="1:9">
      <c r="A366" s="149" t="s">
        <v>2194</v>
      </c>
      <c r="B366" s="97">
        <v>2</v>
      </c>
      <c r="C366" s="97">
        <v>1</v>
      </c>
      <c r="D366" s="97"/>
      <c r="E366" s="97">
        <v>121</v>
      </c>
      <c r="F366" s="97">
        <v>121</v>
      </c>
      <c r="G366" s="97"/>
      <c r="H366" s="97">
        <v>3</v>
      </c>
      <c r="I366" s="97">
        <v>121</v>
      </c>
    </row>
    <row r="367" spans="1:9">
      <c r="A367" s="149" t="s">
        <v>2195</v>
      </c>
      <c r="B367" s="97">
        <v>2</v>
      </c>
      <c r="C367" s="97">
        <v>4</v>
      </c>
      <c r="D367" s="97"/>
      <c r="E367" s="97">
        <v>146</v>
      </c>
      <c r="F367" s="97">
        <v>146</v>
      </c>
      <c r="G367" s="97"/>
      <c r="H367" s="97">
        <v>6</v>
      </c>
      <c r="I367" s="97">
        <v>146</v>
      </c>
    </row>
    <row r="368" spans="1:9">
      <c r="A368" s="149" t="s">
        <v>2196</v>
      </c>
      <c r="B368" s="97">
        <v>1</v>
      </c>
      <c r="C368" s="97">
        <v>3</v>
      </c>
      <c r="D368" s="97"/>
      <c r="E368" s="97">
        <v>241</v>
      </c>
      <c r="F368" s="97">
        <v>241</v>
      </c>
      <c r="G368" s="97"/>
      <c r="H368" s="97">
        <v>4</v>
      </c>
      <c r="I368" s="97">
        <v>241</v>
      </c>
    </row>
    <row r="369" spans="1:9">
      <c r="A369" s="149" t="s">
        <v>2197</v>
      </c>
      <c r="B369" s="97">
        <v>2</v>
      </c>
      <c r="C369" s="97">
        <v>3</v>
      </c>
      <c r="D369" s="97"/>
      <c r="E369" s="97">
        <v>231</v>
      </c>
      <c r="F369" s="97">
        <v>231</v>
      </c>
      <c r="G369" s="97"/>
      <c r="H369" s="97">
        <v>5</v>
      </c>
      <c r="I369" s="97">
        <v>231</v>
      </c>
    </row>
    <row r="370" spans="1:9">
      <c r="A370" s="149" t="s">
        <v>2198</v>
      </c>
      <c r="B370" s="97">
        <v>2</v>
      </c>
      <c r="C370" s="97">
        <v>4</v>
      </c>
      <c r="D370" s="97"/>
      <c r="E370" s="97">
        <v>110</v>
      </c>
      <c r="F370" s="97">
        <v>110</v>
      </c>
      <c r="G370" s="97"/>
      <c r="H370" s="97">
        <v>6</v>
      </c>
      <c r="I370" s="97">
        <v>110</v>
      </c>
    </row>
    <row r="371" spans="1:9">
      <c r="A371" s="149" t="s">
        <v>2199</v>
      </c>
      <c r="B371" s="97">
        <v>1</v>
      </c>
      <c r="C371" s="97">
        <v>3</v>
      </c>
      <c r="D371" s="97"/>
      <c r="E371" s="97">
        <v>106</v>
      </c>
      <c r="F371" s="97">
        <v>106</v>
      </c>
      <c r="G371" s="97"/>
      <c r="H371" s="97">
        <v>4</v>
      </c>
      <c r="I371" s="97">
        <v>106</v>
      </c>
    </row>
    <row r="372" spans="1:9">
      <c r="A372" s="149" t="s">
        <v>2225</v>
      </c>
      <c r="B372" s="97"/>
      <c r="C372" s="97">
        <v>1</v>
      </c>
      <c r="D372" s="97"/>
      <c r="E372" s="97"/>
      <c r="F372" s="97">
        <v>200</v>
      </c>
      <c r="G372" s="97"/>
      <c r="H372" s="97">
        <v>1</v>
      </c>
      <c r="I372" s="97">
        <v>200</v>
      </c>
    </row>
    <row r="373" spans="1:9">
      <c r="A373" s="149" t="s">
        <v>2227</v>
      </c>
      <c r="B373" s="97"/>
      <c r="C373" s="97">
        <v>1</v>
      </c>
      <c r="D373" s="97"/>
      <c r="E373" s="97"/>
      <c r="F373" s="97">
        <v>123</v>
      </c>
      <c r="G373" s="97"/>
      <c r="H373" s="97">
        <v>1</v>
      </c>
      <c r="I373" s="97">
        <v>123</v>
      </c>
    </row>
    <row r="374" spans="1:9">
      <c r="A374" s="149" t="s">
        <v>2228</v>
      </c>
      <c r="B374" s="97"/>
      <c r="C374" s="97">
        <v>1</v>
      </c>
      <c r="D374" s="97"/>
      <c r="E374" s="97"/>
      <c r="F374" s="97">
        <v>146</v>
      </c>
      <c r="G374" s="97"/>
      <c r="H374" s="97">
        <v>1</v>
      </c>
      <c r="I374" s="97">
        <v>146</v>
      </c>
    </row>
    <row r="375" spans="1:9">
      <c r="A375" s="149" t="s">
        <v>2229</v>
      </c>
      <c r="B375" s="97"/>
      <c r="C375" s="97">
        <v>1</v>
      </c>
      <c r="D375" s="97"/>
      <c r="E375" s="97"/>
      <c r="F375" s="97">
        <v>231</v>
      </c>
      <c r="G375" s="97"/>
      <c r="H375" s="97">
        <v>1</v>
      </c>
      <c r="I375" s="97">
        <v>231</v>
      </c>
    </row>
    <row r="376" spans="1:9">
      <c r="A376" s="149" t="s">
        <v>2230</v>
      </c>
      <c r="B376" s="97"/>
      <c r="C376" s="97">
        <v>1</v>
      </c>
      <c r="D376" s="97"/>
      <c r="E376" s="97"/>
      <c r="F376" s="97">
        <v>110</v>
      </c>
      <c r="G376" s="97"/>
      <c r="H376" s="97">
        <v>1</v>
      </c>
      <c r="I376" s="97">
        <v>110</v>
      </c>
    </row>
    <row r="377" spans="1:9">
      <c r="A377" s="149" t="s">
        <v>2231</v>
      </c>
      <c r="B377" s="97"/>
      <c r="C377" s="97">
        <v>1</v>
      </c>
      <c r="D377" s="97"/>
      <c r="E377" s="97"/>
      <c r="F377" s="97">
        <v>288</v>
      </c>
      <c r="G377" s="97"/>
      <c r="H377" s="97">
        <v>1</v>
      </c>
      <c r="I377" s="97">
        <v>288</v>
      </c>
    </row>
    <row r="378" spans="1:9">
      <c r="A378" s="149" t="s">
        <v>2233</v>
      </c>
      <c r="B378" s="97"/>
      <c r="C378" s="97">
        <v>1</v>
      </c>
      <c r="D378" s="97"/>
      <c r="E378" s="97"/>
      <c r="F378" s="97">
        <v>241</v>
      </c>
      <c r="G378" s="97"/>
      <c r="H378" s="97">
        <v>1</v>
      </c>
      <c r="I378" s="97">
        <v>241</v>
      </c>
    </row>
    <row r="379" spans="1:9">
      <c r="A379" s="149" t="s">
        <v>2234</v>
      </c>
      <c r="B379" s="97"/>
      <c r="C379" s="97">
        <v>1</v>
      </c>
      <c r="D379" s="97"/>
      <c r="E379" s="97"/>
      <c r="F379" s="97">
        <v>106</v>
      </c>
      <c r="G379" s="97"/>
      <c r="H379" s="97">
        <v>1</v>
      </c>
      <c r="I379" s="97">
        <v>106</v>
      </c>
    </row>
    <row r="380" spans="1:9">
      <c r="A380" s="149" t="s">
        <v>2380</v>
      </c>
      <c r="B380" s="97">
        <v>1</v>
      </c>
      <c r="C380" s="97">
        <v>2</v>
      </c>
      <c r="D380" s="97"/>
      <c r="E380" s="97">
        <v>250</v>
      </c>
      <c r="F380" s="97">
        <v>250</v>
      </c>
      <c r="G380" s="97"/>
      <c r="H380" s="97">
        <v>3</v>
      </c>
      <c r="I380" s="97">
        <v>250</v>
      </c>
    </row>
    <row r="381" spans="1:9">
      <c r="A381" s="149" t="s">
        <v>2381</v>
      </c>
      <c r="B381" s="97">
        <v>1</v>
      </c>
      <c r="C381" s="97">
        <v>2</v>
      </c>
      <c r="D381" s="97"/>
      <c r="E381" s="97">
        <v>200</v>
      </c>
      <c r="F381" s="97">
        <v>200</v>
      </c>
      <c r="G381" s="97"/>
      <c r="H381" s="97">
        <v>3</v>
      </c>
      <c r="I381" s="97">
        <v>200</v>
      </c>
    </row>
    <row r="382" spans="1:9">
      <c r="A382" s="149" t="s">
        <v>2382</v>
      </c>
      <c r="B382" s="97">
        <v>1</v>
      </c>
      <c r="C382" s="97">
        <v>2</v>
      </c>
      <c r="D382" s="97"/>
      <c r="E382" s="97">
        <v>250</v>
      </c>
      <c r="F382" s="97">
        <v>250</v>
      </c>
      <c r="G382" s="97"/>
      <c r="H382" s="97">
        <v>3</v>
      </c>
      <c r="I382" s="97">
        <v>250</v>
      </c>
    </row>
    <row r="383" spans="1:9">
      <c r="A383" s="149" t="s">
        <v>2383</v>
      </c>
      <c r="B383" s="97">
        <v>1</v>
      </c>
      <c r="C383" s="97">
        <v>6</v>
      </c>
      <c r="D383" s="97"/>
      <c r="E383" s="97">
        <v>285</v>
      </c>
      <c r="F383" s="97">
        <v>285</v>
      </c>
      <c r="G383" s="97"/>
      <c r="H383" s="97">
        <v>7</v>
      </c>
      <c r="I383" s="97">
        <v>285</v>
      </c>
    </row>
    <row r="384" spans="1:9">
      <c r="A384" s="149" t="s">
        <v>2384</v>
      </c>
      <c r="B384" s="97">
        <v>1</v>
      </c>
      <c r="C384" s="97">
        <v>4</v>
      </c>
      <c r="D384" s="97"/>
      <c r="E384" s="97">
        <v>300</v>
      </c>
      <c r="F384" s="97">
        <v>300</v>
      </c>
      <c r="G384" s="97"/>
      <c r="H384" s="97">
        <v>5</v>
      </c>
      <c r="I384" s="97">
        <v>300</v>
      </c>
    </row>
    <row r="385" spans="1:9">
      <c r="A385" s="149" t="s">
        <v>2387</v>
      </c>
      <c r="B385" s="97">
        <v>1</v>
      </c>
      <c r="C385" s="97">
        <v>2</v>
      </c>
      <c r="D385" s="97"/>
      <c r="E385" s="97">
        <v>310</v>
      </c>
      <c r="F385" s="97">
        <v>310</v>
      </c>
      <c r="G385" s="97"/>
      <c r="H385" s="97">
        <v>3</v>
      </c>
      <c r="I385" s="97">
        <v>310</v>
      </c>
    </row>
    <row r="386" spans="1:9">
      <c r="A386" s="149" t="s">
        <v>2399</v>
      </c>
      <c r="B386" s="97">
        <v>1</v>
      </c>
      <c r="C386" s="97">
        <v>2</v>
      </c>
      <c r="D386" s="97"/>
      <c r="E386" s="97">
        <v>150</v>
      </c>
      <c r="F386" s="97">
        <v>150</v>
      </c>
      <c r="G386" s="97"/>
      <c r="H386" s="97">
        <v>3</v>
      </c>
      <c r="I386" s="97">
        <v>150</v>
      </c>
    </row>
    <row r="387" spans="1:9">
      <c r="A387" s="149" t="s">
        <v>2402</v>
      </c>
      <c r="B387" s="97">
        <v>1</v>
      </c>
      <c r="C387" s="97">
        <v>2</v>
      </c>
      <c r="D387" s="97"/>
      <c r="E387" s="97">
        <v>150</v>
      </c>
      <c r="F387" s="97">
        <v>150</v>
      </c>
      <c r="G387" s="97"/>
      <c r="H387" s="97">
        <v>3</v>
      </c>
      <c r="I387" s="97">
        <v>150</v>
      </c>
    </row>
    <row r="388" spans="1:9">
      <c r="A388" s="149" t="s">
        <v>2405</v>
      </c>
      <c r="B388" s="97"/>
      <c r="C388" s="97">
        <v>1</v>
      </c>
      <c r="D388" s="97"/>
      <c r="E388" s="97"/>
      <c r="F388" s="97">
        <v>90</v>
      </c>
      <c r="G388" s="97"/>
      <c r="H388" s="97">
        <v>1</v>
      </c>
      <c r="I388" s="97">
        <v>90</v>
      </c>
    </row>
    <row r="389" spans="1:9">
      <c r="A389" s="149" t="s">
        <v>2418</v>
      </c>
      <c r="B389" s="97">
        <v>4</v>
      </c>
      <c r="C389" s="97"/>
      <c r="D389" s="97"/>
      <c r="E389" s="97">
        <v>403</v>
      </c>
      <c r="F389" s="97"/>
      <c r="G389" s="97"/>
      <c r="H389" s="97">
        <v>4</v>
      </c>
      <c r="I389" s="97">
        <v>403</v>
      </c>
    </row>
    <row r="390" spans="1:9">
      <c r="A390" s="149" t="s">
        <v>2419</v>
      </c>
      <c r="B390" s="97">
        <v>2</v>
      </c>
      <c r="C390" s="97"/>
      <c r="D390" s="97"/>
      <c r="E390" s="97">
        <v>229</v>
      </c>
      <c r="F390" s="97"/>
      <c r="G390" s="97"/>
      <c r="H390" s="97">
        <v>2</v>
      </c>
      <c r="I390" s="97">
        <v>229</v>
      </c>
    </row>
    <row r="391" spans="1:9">
      <c r="A391" s="149" t="s">
        <v>2420</v>
      </c>
      <c r="B391" s="97">
        <v>2</v>
      </c>
      <c r="C391" s="97"/>
      <c r="D391" s="97"/>
      <c r="E391" s="97">
        <v>857</v>
      </c>
      <c r="F391" s="97"/>
      <c r="G391" s="97"/>
      <c r="H391" s="97">
        <v>2</v>
      </c>
      <c r="I391" s="97">
        <v>857</v>
      </c>
    </row>
    <row r="392" spans="1:9">
      <c r="A392" s="149" t="s">
        <v>2421</v>
      </c>
      <c r="B392" s="97">
        <v>2</v>
      </c>
      <c r="C392" s="97">
        <v>1</v>
      </c>
      <c r="D392" s="97"/>
      <c r="E392" s="97">
        <v>656</v>
      </c>
      <c r="F392" s="97">
        <v>103</v>
      </c>
      <c r="G392" s="97"/>
      <c r="H392" s="97">
        <v>3</v>
      </c>
      <c r="I392" s="97">
        <v>656</v>
      </c>
    </row>
    <row r="393" spans="1:9">
      <c r="A393" s="149" t="s">
        <v>2432</v>
      </c>
      <c r="B393" s="97">
        <v>1</v>
      </c>
      <c r="C393" s="97">
        <v>3</v>
      </c>
      <c r="D393" s="97"/>
      <c r="E393" s="97">
        <v>145</v>
      </c>
      <c r="F393" s="97">
        <v>145</v>
      </c>
      <c r="G393" s="97"/>
      <c r="H393" s="97">
        <v>4</v>
      </c>
      <c r="I393" s="97">
        <v>145</v>
      </c>
    </row>
    <row r="394" spans="1:9">
      <c r="A394" s="149" t="s">
        <v>2437</v>
      </c>
      <c r="B394" s="97"/>
      <c r="C394" s="97">
        <v>1</v>
      </c>
      <c r="D394" s="97"/>
      <c r="E394" s="97"/>
      <c r="F394" s="97">
        <v>100</v>
      </c>
      <c r="G394" s="97"/>
      <c r="H394" s="97">
        <v>1</v>
      </c>
      <c r="I394" s="97">
        <v>100</v>
      </c>
    </row>
    <row r="395" spans="1:9">
      <c r="A395" s="149" t="s">
        <v>2440</v>
      </c>
      <c r="B395" s="97"/>
      <c r="C395" s="97">
        <v>5</v>
      </c>
      <c r="D395" s="97"/>
      <c r="E395" s="97"/>
      <c r="F395" s="97">
        <v>350</v>
      </c>
      <c r="G395" s="97"/>
      <c r="H395" s="97">
        <v>5</v>
      </c>
      <c r="I395" s="97">
        <v>350</v>
      </c>
    </row>
    <row r="396" spans="1:9">
      <c r="A396" s="149" t="s">
        <v>2441</v>
      </c>
      <c r="B396" s="97"/>
      <c r="C396" s="97"/>
      <c r="D396" s="97">
        <v>1</v>
      </c>
      <c r="E396" s="97"/>
      <c r="F396" s="97"/>
      <c r="G396" s="97">
        <v>416</v>
      </c>
      <c r="H396" s="97">
        <v>1</v>
      </c>
      <c r="I396" s="97">
        <v>416</v>
      </c>
    </row>
    <row r="397" spans="1:9">
      <c r="A397" s="149" t="s">
        <v>2444</v>
      </c>
      <c r="B397" s="97"/>
      <c r="C397" s="97">
        <v>6</v>
      </c>
      <c r="D397" s="97">
        <v>1</v>
      </c>
      <c r="E397" s="97"/>
      <c r="F397" s="97">
        <v>320</v>
      </c>
      <c r="G397" s="97">
        <v>320</v>
      </c>
      <c r="H397" s="97">
        <v>7</v>
      </c>
      <c r="I397" s="97">
        <v>320</v>
      </c>
    </row>
    <row r="398" spans="1:9">
      <c r="A398" s="149" t="s">
        <v>2447</v>
      </c>
      <c r="B398" s="97"/>
      <c r="C398" s="97">
        <v>5</v>
      </c>
      <c r="D398" s="97">
        <v>1</v>
      </c>
      <c r="E398" s="97"/>
      <c r="F398" s="97">
        <v>300</v>
      </c>
      <c r="G398" s="97">
        <v>300</v>
      </c>
      <c r="H398" s="97">
        <v>6</v>
      </c>
      <c r="I398" s="97">
        <v>300</v>
      </c>
    </row>
    <row r="399" spans="1:9">
      <c r="A399" s="149" t="s">
        <v>2453</v>
      </c>
      <c r="B399" s="97"/>
      <c r="C399" s="97">
        <v>5</v>
      </c>
      <c r="D399" s="97">
        <v>1</v>
      </c>
      <c r="E399" s="97"/>
      <c r="F399" s="97">
        <v>400</v>
      </c>
      <c r="G399" s="97">
        <v>400</v>
      </c>
      <c r="H399" s="97">
        <v>6</v>
      </c>
      <c r="I399" s="97">
        <v>400</v>
      </c>
    </row>
    <row r="400" spans="1:9">
      <c r="A400" s="149" t="s">
        <v>2461</v>
      </c>
      <c r="B400" s="97">
        <v>4</v>
      </c>
      <c r="C400" s="97"/>
      <c r="D400" s="97"/>
      <c r="E400" s="97">
        <v>405</v>
      </c>
      <c r="F400" s="97"/>
      <c r="G400" s="97"/>
      <c r="H400" s="97">
        <v>4</v>
      </c>
      <c r="I400" s="97">
        <v>405</v>
      </c>
    </row>
    <row r="401" spans="1:9">
      <c r="A401" s="149" t="s">
        <v>2462</v>
      </c>
      <c r="B401" s="97">
        <v>2</v>
      </c>
      <c r="C401" s="97"/>
      <c r="D401" s="97"/>
      <c r="E401" s="97">
        <v>227</v>
      </c>
      <c r="F401" s="97"/>
      <c r="G401" s="97"/>
      <c r="H401" s="97">
        <v>2</v>
      </c>
      <c r="I401" s="97">
        <v>227</v>
      </c>
    </row>
    <row r="402" spans="1:9">
      <c r="A402" s="149" t="s">
        <v>2463</v>
      </c>
      <c r="B402" s="97">
        <v>2</v>
      </c>
      <c r="C402" s="97">
        <v>4</v>
      </c>
      <c r="D402" s="97">
        <v>1</v>
      </c>
      <c r="E402" s="97">
        <v>859</v>
      </c>
      <c r="F402" s="97">
        <v>400</v>
      </c>
      <c r="G402" s="97">
        <v>400</v>
      </c>
      <c r="H402" s="97">
        <v>7</v>
      </c>
      <c r="I402" s="97">
        <v>859</v>
      </c>
    </row>
    <row r="403" spans="1:9">
      <c r="A403" s="149" t="s">
        <v>2464</v>
      </c>
      <c r="B403" s="97">
        <v>2</v>
      </c>
      <c r="C403" s="97"/>
      <c r="D403" s="97"/>
      <c r="E403" s="97">
        <v>654</v>
      </c>
      <c r="F403" s="97"/>
      <c r="G403" s="97"/>
      <c r="H403" s="97">
        <v>2</v>
      </c>
      <c r="I403" s="97">
        <v>654</v>
      </c>
    </row>
    <row r="404" spans="1:9">
      <c r="A404" s="149" t="s">
        <v>2469</v>
      </c>
      <c r="B404" s="97"/>
      <c r="C404" s="97">
        <v>4</v>
      </c>
      <c r="D404" s="97">
        <v>1</v>
      </c>
      <c r="E404" s="97"/>
      <c r="F404" s="97">
        <v>400</v>
      </c>
      <c r="G404" s="97">
        <v>400</v>
      </c>
      <c r="H404" s="97">
        <v>5</v>
      </c>
      <c r="I404" s="97">
        <v>400</v>
      </c>
    </row>
    <row r="405" spans="1:9">
      <c r="A405" s="149" t="s">
        <v>2478</v>
      </c>
      <c r="B405" s="97"/>
      <c r="C405" s="97">
        <v>3</v>
      </c>
      <c r="D405" s="97">
        <v>1</v>
      </c>
      <c r="E405" s="97"/>
      <c r="F405" s="97">
        <v>216</v>
      </c>
      <c r="G405" s="97">
        <v>216</v>
      </c>
      <c r="H405" s="97">
        <v>4</v>
      </c>
      <c r="I405" s="97">
        <v>216</v>
      </c>
    </row>
    <row r="406" spans="1:9">
      <c r="A406" s="149" t="s">
        <v>2483</v>
      </c>
      <c r="B406" s="97"/>
      <c r="C406" s="97">
        <v>1</v>
      </c>
      <c r="D406" s="97"/>
      <c r="E406" s="97"/>
      <c r="F406" s="97">
        <v>42</v>
      </c>
      <c r="G406" s="97"/>
      <c r="H406" s="97">
        <v>1</v>
      </c>
      <c r="I406" s="97">
        <v>42</v>
      </c>
    </row>
    <row r="407" spans="1:9">
      <c r="A407" s="149" t="s">
        <v>2484</v>
      </c>
      <c r="B407" s="97"/>
      <c r="C407" s="97">
        <v>4</v>
      </c>
      <c r="D407" s="97">
        <v>1</v>
      </c>
      <c r="E407" s="97"/>
      <c r="F407" s="97">
        <v>200</v>
      </c>
      <c r="G407" s="97">
        <v>200</v>
      </c>
      <c r="H407" s="97">
        <v>5</v>
      </c>
      <c r="I407" s="97">
        <v>200</v>
      </c>
    </row>
    <row r="408" spans="1:9">
      <c r="A408" s="148" t="s">
        <v>497</v>
      </c>
      <c r="B408" s="97"/>
      <c r="C408" s="97">
        <v>1</v>
      </c>
      <c r="D408" s="97"/>
      <c r="E408" s="97"/>
      <c r="F408" s="97">
        <v>80</v>
      </c>
      <c r="G408" s="97"/>
      <c r="H408" s="97">
        <v>1</v>
      </c>
      <c r="I408" s="97">
        <v>80</v>
      </c>
    </row>
    <row r="409" spans="1:9">
      <c r="A409" s="149" t="s">
        <v>2120</v>
      </c>
      <c r="B409" s="97"/>
      <c r="C409" s="97">
        <v>1</v>
      </c>
      <c r="D409" s="97"/>
      <c r="E409" s="97"/>
      <c r="F409" s="97">
        <v>80</v>
      </c>
      <c r="G409" s="97"/>
      <c r="H409" s="97">
        <v>1</v>
      </c>
      <c r="I409" s="97">
        <v>80</v>
      </c>
    </row>
    <row r="410" spans="1:9">
      <c r="A410" s="148" t="s">
        <v>1874</v>
      </c>
      <c r="B410" s="97"/>
      <c r="C410" s="97">
        <v>4</v>
      </c>
      <c r="D410" s="97"/>
      <c r="E410" s="97"/>
      <c r="F410" s="97">
        <v>393</v>
      </c>
      <c r="G410" s="97"/>
      <c r="H410" s="97">
        <v>4</v>
      </c>
      <c r="I410" s="97">
        <v>393</v>
      </c>
    </row>
    <row r="411" spans="1:9">
      <c r="A411" s="149" t="s">
        <v>2485</v>
      </c>
      <c r="B411" s="97"/>
      <c r="C411" s="97">
        <v>4</v>
      </c>
      <c r="D411" s="97"/>
      <c r="E411" s="97"/>
      <c r="F411" s="97">
        <v>393</v>
      </c>
      <c r="G411" s="97"/>
      <c r="H411" s="97">
        <v>4</v>
      </c>
      <c r="I411" s="97">
        <v>393</v>
      </c>
    </row>
    <row r="412" spans="1:9">
      <c r="A412" s="95" t="s">
        <v>20</v>
      </c>
      <c r="B412" s="97">
        <v>172</v>
      </c>
      <c r="C412" s="97">
        <v>257</v>
      </c>
      <c r="D412" s="97">
        <v>4</v>
      </c>
      <c r="E412" s="97">
        <v>4370</v>
      </c>
      <c r="F412" s="97">
        <v>4370</v>
      </c>
      <c r="G412" s="97">
        <v>694</v>
      </c>
      <c r="H412" s="97">
        <v>433</v>
      </c>
      <c r="I412" s="97">
        <v>4370</v>
      </c>
    </row>
    <row r="413" spans="1:9">
      <c r="A413" s="148" t="s">
        <v>253</v>
      </c>
      <c r="B413" s="97">
        <v>3</v>
      </c>
      <c r="C413" s="97">
        <v>2</v>
      </c>
      <c r="D413" s="97"/>
      <c r="E413" s="97">
        <v>252</v>
      </c>
      <c r="F413" s="97">
        <v>252</v>
      </c>
      <c r="G413" s="97"/>
      <c r="H413" s="97">
        <v>5</v>
      </c>
      <c r="I413" s="97">
        <v>252</v>
      </c>
    </row>
    <row r="414" spans="1:9">
      <c r="A414" s="149" t="s">
        <v>2166</v>
      </c>
      <c r="B414" s="97">
        <v>1</v>
      </c>
      <c r="C414" s="97">
        <v>1</v>
      </c>
      <c r="D414" s="97"/>
      <c r="E414" s="97">
        <v>252</v>
      </c>
      <c r="F414" s="97">
        <v>252</v>
      </c>
      <c r="G414" s="97"/>
      <c r="H414" s="97">
        <v>2</v>
      </c>
      <c r="I414" s="97">
        <v>252</v>
      </c>
    </row>
    <row r="415" spans="1:9">
      <c r="A415" s="149" t="s">
        <v>2172</v>
      </c>
      <c r="B415" s="97">
        <v>1</v>
      </c>
      <c r="C415" s="97">
        <v>1</v>
      </c>
      <c r="D415" s="97"/>
      <c r="E415" s="97">
        <v>85</v>
      </c>
      <c r="F415" s="97">
        <v>85</v>
      </c>
      <c r="G415" s="97"/>
      <c r="H415" s="97">
        <v>2</v>
      </c>
      <c r="I415" s="97">
        <v>85</v>
      </c>
    </row>
    <row r="416" spans="1:9">
      <c r="A416" s="149" t="s">
        <v>2485</v>
      </c>
      <c r="B416" s="97">
        <v>1</v>
      </c>
      <c r="C416" s="97"/>
      <c r="D416" s="97"/>
      <c r="E416" s="97">
        <v>90</v>
      </c>
      <c r="F416" s="97"/>
      <c r="G416" s="97"/>
      <c r="H416" s="97">
        <v>1</v>
      </c>
      <c r="I416" s="97">
        <v>90</v>
      </c>
    </row>
    <row r="417" spans="1:9">
      <c r="A417" s="148" t="s">
        <v>310</v>
      </c>
      <c r="B417" s="97">
        <v>13</v>
      </c>
      <c r="C417" s="97">
        <v>17</v>
      </c>
      <c r="D417" s="97"/>
      <c r="E417" s="97">
        <v>1200</v>
      </c>
      <c r="F417" s="97">
        <v>1200</v>
      </c>
      <c r="G417" s="97"/>
      <c r="H417" s="97">
        <v>30</v>
      </c>
      <c r="I417" s="97">
        <v>1200</v>
      </c>
    </row>
    <row r="418" spans="1:9">
      <c r="A418" s="149" t="s">
        <v>1988</v>
      </c>
      <c r="B418" s="97">
        <v>2</v>
      </c>
      <c r="C418" s="97"/>
      <c r="D418" s="97"/>
      <c r="E418" s="97">
        <v>115</v>
      </c>
      <c r="F418" s="97"/>
      <c r="G418" s="97"/>
      <c r="H418" s="97">
        <v>2</v>
      </c>
      <c r="I418" s="97">
        <v>115</v>
      </c>
    </row>
    <row r="419" spans="1:9">
      <c r="A419" s="149" t="s">
        <v>2028</v>
      </c>
      <c r="B419" s="97">
        <v>2</v>
      </c>
      <c r="C419" s="97">
        <v>1</v>
      </c>
      <c r="D419" s="97"/>
      <c r="E419" s="97">
        <v>309</v>
      </c>
      <c r="F419" s="97">
        <v>309</v>
      </c>
      <c r="G419" s="97"/>
      <c r="H419" s="97">
        <v>3</v>
      </c>
      <c r="I419" s="97">
        <v>309</v>
      </c>
    </row>
    <row r="420" spans="1:9">
      <c r="A420" s="149" t="s">
        <v>2029</v>
      </c>
      <c r="B420" s="97"/>
      <c r="C420" s="97">
        <v>1</v>
      </c>
      <c r="D420" s="97"/>
      <c r="E420" s="97"/>
      <c r="F420" s="97">
        <v>309</v>
      </c>
      <c r="G420" s="97"/>
      <c r="H420" s="97">
        <v>1</v>
      </c>
      <c r="I420" s="97">
        <v>309</v>
      </c>
    </row>
    <row r="421" spans="1:9">
      <c r="A421" s="149" t="s">
        <v>2034</v>
      </c>
      <c r="B421" s="97">
        <v>1</v>
      </c>
      <c r="C421" s="97"/>
      <c r="D421" s="97"/>
      <c r="E421" s="97">
        <v>180</v>
      </c>
      <c r="F421" s="97"/>
      <c r="G421" s="97"/>
      <c r="H421" s="97">
        <v>1</v>
      </c>
      <c r="I421" s="97">
        <v>180</v>
      </c>
    </row>
    <row r="422" spans="1:9">
      <c r="A422" s="149" t="s">
        <v>2035</v>
      </c>
      <c r="B422" s="97">
        <v>2</v>
      </c>
      <c r="C422" s="97">
        <v>6</v>
      </c>
      <c r="D422" s="97"/>
      <c r="E422" s="97">
        <v>180</v>
      </c>
      <c r="F422" s="97">
        <v>180</v>
      </c>
      <c r="G422" s="97"/>
      <c r="H422" s="97">
        <v>8</v>
      </c>
      <c r="I422" s="97">
        <v>180</v>
      </c>
    </row>
    <row r="423" spans="1:9">
      <c r="A423" s="149" t="s">
        <v>2054</v>
      </c>
      <c r="B423" s="97">
        <v>2</v>
      </c>
      <c r="C423" s="97">
        <v>2</v>
      </c>
      <c r="D423" s="97"/>
      <c r="E423" s="97">
        <v>299</v>
      </c>
      <c r="F423" s="97">
        <v>299</v>
      </c>
      <c r="G423" s="97"/>
      <c r="H423" s="97">
        <v>4</v>
      </c>
      <c r="I423" s="97">
        <v>299</v>
      </c>
    </row>
    <row r="424" spans="1:9">
      <c r="A424" s="149" t="s">
        <v>2068</v>
      </c>
      <c r="B424" s="97">
        <v>1</v>
      </c>
      <c r="C424" s="97"/>
      <c r="D424" s="97"/>
      <c r="E424" s="97">
        <v>304</v>
      </c>
      <c r="F424" s="97"/>
      <c r="G424" s="97"/>
      <c r="H424" s="97">
        <v>1</v>
      </c>
      <c r="I424" s="97">
        <v>304</v>
      </c>
    </row>
    <row r="425" spans="1:9">
      <c r="A425" s="149" t="s">
        <v>2250</v>
      </c>
      <c r="B425" s="97">
        <v>2</v>
      </c>
      <c r="C425" s="97">
        <v>1</v>
      </c>
      <c r="D425" s="97"/>
      <c r="E425" s="97">
        <v>309</v>
      </c>
      <c r="F425" s="97">
        <v>308</v>
      </c>
      <c r="G425" s="97"/>
      <c r="H425" s="97">
        <v>3</v>
      </c>
      <c r="I425" s="97">
        <v>309</v>
      </c>
    </row>
    <row r="426" spans="1:9">
      <c r="A426" s="149" t="s">
        <v>2485</v>
      </c>
      <c r="B426" s="97">
        <v>1</v>
      </c>
      <c r="C426" s="97">
        <v>6</v>
      </c>
      <c r="D426" s="97"/>
      <c r="E426" s="97">
        <v>1200</v>
      </c>
      <c r="F426" s="97">
        <v>1200</v>
      </c>
      <c r="G426" s="97"/>
      <c r="H426" s="97">
        <v>7</v>
      </c>
      <c r="I426" s="97">
        <v>1200</v>
      </c>
    </row>
    <row r="427" spans="1:9">
      <c r="A427" s="148" t="s">
        <v>499</v>
      </c>
      <c r="B427" s="97">
        <v>6</v>
      </c>
      <c r="C427" s="97">
        <v>10</v>
      </c>
      <c r="D427" s="97"/>
      <c r="E427" s="97">
        <v>644</v>
      </c>
      <c r="F427" s="97">
        <v>325</v>
      </c>
      <c r="G427" s="97"/>
      <c r="H427" s="97">
        <v>16</v>
      </c>
      <c r="I427" s="97">
        <v>644</v>
      </c>
    </row>
    <row r="428" spans="1:9">
      <c r="A428" s="149" t="s">
        <v>2169</v>
      </c>
      <c r="B428" s="97">
        <v>1</v>
      </c>
      <c r="C428" s="97">
        <v>1</v>
      </c>
      <c r="D428" s="97"/>
      <c r="E428" s="97">
        <v>176</v>
      </c>
      <c r="F428" s="97">
        <v>176</v>
      </c>
      <c r="G428" s="97"/>
      <c r="H428" s="97">
        <v>2</v>
      </c>
      <c r="I428" s="97">
        <v>176</v>
      </c>
    </row>
    <row r="429" spans="1:9">
      <c r="A429" s="149" t="s">
        <v>2174</v>
      </c>
      <c r="B429" s="97">
        <v>1</v>
      </c>
      <c r="C429" s="97">
        <v>1</v>
      </c>
      <c r="D429" s="97"/>
      <c r="E429" s="97">
        <v>50</v>
      </c>
      <c r="F429" s="97">
        <v>50</v>
      </c>
      <c r="G429" s="97"/>
      <c r="H429" s="97">
        <v>2</v>
      </c>
      <c r="I429" s="97">
        <v>50</v>
      </c>
    </row>
    <row r="430" spans="1:9">
      <c r="A430" s="149" t="s">
        <v>2354</v>
      </c>
      <c r="B430" s="97">
        <v>1</v>
      </c>
      <c r="C430" s="97"/>
      <c r="D430" s="97"/>
      <c r="E430" s="97">
        <v>100</v>
      </c>
      <c r="F430" s="97"/>
      <c r="G430" s="97"/>
      <c r="H430" s="97">
        <v>1</v>
      </c>
      <c r="I430" s="97">
        <v>100</v>
      </c>
    </row>
    <row r="431" spans="1:9">
      <c r="A431" s="149" t="s">
        <v>2362</v>
      </c>
      <c r="B431" s="97">
        <v>1</v>
      </c>
      <c r="C431" s="97"/>
      <c r="D431" s="97"/>
      <c r="E431" s="97">
        <v>644</v>
      </c>
      <c r="F431" s="97"/>
      <c r="G431" s="97"/>
      <c r="H431" s="97">
        <v>1</v>
      </c>
      <c r="I431" s="97">
        <v>644</v>
      </c>
    </row>
    <row r="432" spans="1:9">
      <c r="A432" s="149" t="s">
        <v>2374</v>
      </c>
      <c r="B432" s="97">
        <v>1</v>
      </c>
      <c r="C432" s="97">
        <v>4</v>
      </c>
      <c r="D432" s="97"/>
      <c r="E432" s="97">
        <v>19</v>
      </c>
      <c r="F432" s="97">
        <v>19</v>
      </c>
      <c r="G432" s="97"/>
      <c r="H432" s="97">
        <v>5</v>
      </c>
      <c r="I432" s="97">
        <v>19</v>
      </c>
    </row>
    <row r="433" spans="1:9">
      <c r="A433" s="149" t="s">
        <v>2485</v>
      </c>
      <c r="B433" s="97">
        <v>1</v>
      </c>
      <c r="C433" s="97">
        <v>4</v>
      </c>
      <c r="D433" s="97"/>
      <c r="E433" s="97">
        <v>200</v>
      </c>
      <c r="F433" s="97">
        <v>325</v>
      </c>
      <c r="G433" s="97"/>
      <c r="H433" s="97">
        <v>5</v>
      </c>
      <c r="I433" s="97">
        <v>325</v>
      </c>
    </row>
    <row r="434" spans="1:9">
      <c r="A434" s="148" t="s">
        <v>514</v>
      </c>
      <c r="B434" s="97">
        <v>2</v>
      </c>
      <c r="C434" s="97">
        <v>4</v>
      </c>
      <c r="D434" s="97"/>
      <c r="E434" s="97">
        <v>48</v>
      </c>
      <c r="F434" s="97">
        <v>9</v>
      </c>
      <c r="G434" s="97"/>
      <c r="H434" s="97">
        <v>6</v>
      </c>
      <c r="I434" s="97">
        <v>48</v>
      </c>
    </row>
    <row r="435" spans="1:9">
      <c r="A435" s="149" t="s">
        <v>2356</v>
      </c>
      <c r="B435" s="97">
        <v>1</v>
      </c>
      <c r="C435" s="97"/>
      <c r="D435" s="97"/>
      <c r="E435" s="97">
        <v>48</v>
      </c>
      <c r="F435" s="97"/>
      <c r="G435" s="97"/>
      <c r="H435" s="97">
        <v>1</v>
      </c>
      <c r="I435" s="97">
        <v>48</v>
      </c>
    </row>
    <row r="436" spans="1:9">
      <c r="A436" s="149" t="s">
        <v>2370</v>
      </c>
      <c r="B436" s="97">
        <v>1</v>
      </c>
      <c r="C436" s="97">
        <v>4</v>
      </c>
      <c r="D436" s="97"/>
      <c r="E436" s="97">
        <v>9</v>
      </c>
      <c r="F436" s="97">
        <v>9</v>
      </c>
      <c r="G436" s="97"/>
      <c r="H436" s="97">
        <v>5</v>
      </c>
      <c r="I436" s="97">
        <v>9</v>
      </c>
    </row>
    <row r="437" spans="1:9">
      <c r="A437" s="148" t="s">
        <v>517</v>
      </c>
      <c r="B437" s="97">
        <v>9</v>
      </c>
      <c r="C437" s="97">
        <v>11</v>
      </c>
      <c r="D437" s="97"/>
      <c r="E437" s="97">
        <v>340</v>
      </c>
      <c r="F437" s="97">
        <v>1750</v>
      </c>
      <c r="G437" s="97"/>
      <c r="H437" s="97">
        <v>20</v>
      </c>
      <c r="I437" s="97">
        <v>1750</v>
      </c>
    </row>
    <row r="438" spans="1:9">
      <c r="A438" s="149" t="s">
        <v>2051</v>
      </c>
      <c r="B438" s="97">
        <v>2</v>
      </c>
      <c r="C438" s="97">
        <v>2</v>
      </c>
      <c r="D438" s="97"/>
      <c r="E438" s="97">
        <v>340</v>
      </c>
      <c r="F438" s="97">
        <v>340</v>
      </c>
      <c r="G438" s="97"/>
      <c r="H438" s="97">
        <v>4</v>
      </c>
      <c r="I438" s="97">
        <v>340</v>
      </c>
    </row>
    <row r="439" spans="1:9">
      <c r="A439" s="149" t="s">
        <v>2057</v>
      </c>
      <c r="B439" s="97">
        <v>2</v>
      </c>
      <c r="C439" s="97">
        <v>2</v>
      </c>
      <c r="D439" s="97"/>
      <c r="E439" s="97">
        <v>204</v>
      </c>
      <c r="F439" s="97">
        <v>204</v>
      </c>
      <c r="G439" s="97"/>
      <c r="H439" s="97">
        <v>4</v>
      </c>
      <c r="I439" s="97">
        <v>204</v>
      </c>
    </row>
    <row r="440" spans="1:9">
      <c r="A440" s="149" t="s">
        <v>2060</v>
      </c>
      <c r="B440" s="97">
        <v>2</v>
      </c>
      <c r="C440" s="97">
        <v>2</v>
      </c>
      <c r="D440" s="97"/>
      <c r="E440" s="97">
        <v>250</v>
      </c>
      <c r="F440" s="97">
        <v>250</v>
      </c>
      <c r="G440" s="97"/>
      <c r="H440" s="97">
        <v>4</v>
      </c>
      <c r="I440" s="97">
        <v>250</v>
      </c>
    </row>
    <row r="441" spans="1:9">
      <c r="A441" s="149" t="s">
        <v>2173</v>
      </c>
      <c r="B441" s="97">
        <v>1</v>
      </c>
      <c r="C441" s="97">
        <v>1</v>
      </c>
      <c r="D441" s="97"/>
      <c r="E441" s="97">
        <v>95</v>
      </c>
      <c r="F441" s="97">
        <v>95</v>
      </c>
      <c r="G441" s="97"/>
      <c r="H441" s="97">
        <v>2</v>
      </c>
      <c r="I441" s="97">
        <v>95</v>
      </c>
    </row>
    <row r="442" spans="1:9">
      <c r="A442" s="149" t="s">
        <v>2177</v>
      </c>
      <c r="B442" s="97">
        <v>1</v>
      </c>
      <c r="C442" s="97">
        <v>1</v>
      </c>
      <c r="D442" s="97"/>
      <c r="E442" s="97">
        <v>18</v>
      </c>
      <c r="F442" s="97">
        <v>18</v>
      </c>
      <c r="G442" s="97"/>
      <c r="H442" s="97">
        <v>2</v>
      </c>
      <c r="I442" s="97">
        <v>18</v>
      </c>
    </row>
    <row r="443" spans="1:9">
      <c r="A443" s="149" t="s">
        <v>2189</v>
      </c>
      <c r="B443" s="97">
        <v>1</v>
      </c>
      <c r="C443" s="97">
        <v>1</v>
      </c>
      <c r="D443" s="97"/>
      <c r="E443" s="97">
        <v>142</v>
      </c>
      <c r="F443" s="97">
        <v>142</v>
      </c>
      <c r="G443" s="97"/>
      <c r="H443" s="97">
        <v>2</v>
      </c>
      <c r="I443" s="97">
        <v>142</v>
      </c>
    </row>
    <row r="444" spans="1:9">
      <c r="A444" s="149" t="s">
        <v>2293</v>
      </c>
      <c r="B444" s="97"/>
      <c r="C444" s="97">
        <v>1</v>
      </c>
      <c r="D444" s="97"/>
      <c r="E444" s="97"/>
      <c r="F444" s="97">
        <v>1750</v>
      </c>
      <c r="G444" s="97"/>
      <c r="H444" s="97">
        <v>1</v>
      </c>
      <c r="I444" s="97">
        <v>1750</v>
      </c>
    </row>
    <row r="445" spans="1:9">
      <c r="A445" s="149" t="s">
        <v>2298</v>
      </c>
      <c r="B445" s="97"/>
      <c r="C445" s="97">
        <v>1</v>
      </c>
      <c r="D445" s="97"/>
      <c r="E445" s="97"/>
      <c r="F445" s="97">
        <v>820</v>
      </c>
      <c r="G445" s="97"/>
      <c r="H445" s="97">
        <v>1</v>
      </c>
      <c r="I445" s="97">
        <v>820</v>
      </c>
    </row>
    <row r="446" spans="1:9">
      <c r="A446" s="148" t="s">
        <v>520</v>
      </c>
      <c r="B446" s="97">
        <v>5</v>
      </c>
      <c r="C446" s="97">
        <v>14</v>
      </c>
      <c r="D446" s="97"/>
      <c r="E446" s="97">
        <v>2550</v>
      </c>
      <c r="F446" s="97">
        <v>300</v>
      </c>
      <c r="G446" s="97"/>
      <c r="H446" s="97">
        <v>19</v>
      </c>
      <c r="I446" s="97">
        <v>2550</v>
      </c>
    </row>
    <row r="447" spans="1:9">
      <c r="A447" s="149" t="s">
        <v>2033</v>
      </c>
      <c r="B447" s="97"/>
      <c r="C447" s="97">
        <v>1</v>
      </c>
      <c r="D447" s="97"/>
      <c r="E447" s="97"/>
      <c r="F447" s="97">
        <v>42</v>
      </c>
      <c r="G447" s="97"/>
      <c r="H447" s="97">
        <v>1</v>
      </c>
      <c r="I447" s="97">
        <v>42</v>
      </c>
    </row>
    <row r="448" spans="1:9">
      <c r="A448" s="149" t="s">
        <v>2327</v>
      </c>
      <c r="B448" s="97">
        <v>1</v>
      </c>
      <c r="C448" s="97"/>
      <c r="D448" s="97"/>
      <c r="E448" s="97">
        <v>630</v>
      </c>
      <c r="F448" s="97"/>
      <c r="G448" s="97"/>
      <c r="H448" s="97">
        <v>1</v>
      </c>
      <c r="I448" s="97">
        <v>630</v>
      </c>
    </row>
    <row r="449" spans="1:9">
      <c r="A449" s="149" t="s">
        <v>2330</v>
      </c>
      <c r="B449" s="97">
        <v>1</v>
      </c>
      <c r="C449" s="97"/>
      <c r="D449" s="97"/>
      <c r="E449" s="97">
        <v>2550</v>
      </c>
      <c r="F449" s="97"/>
      <c r="G449" s="97"/>
      <c r="H449" s="97">
        <v>1</v>
      </c>
      <c r="I449" s="97">
        <v>2550</v>
      </c>
    </row>
    <row r="450" spans="1:9">
      <c r="A450" s="149" t="s">
        <v>2349</v>
      </c>
      <c r="B450" s="97"/>
      <c r="C450" s="97">
        <v>1</v>
      </c>
      <c r="D450" s="97"/>
      <c r="E450" s="97"/>
      <c r="F450" s="97">
        <v>300</v>
      </c>
      <c r="G450" s="97"/>
      <c r="H450" s="97">
        <v>1</v>
      </c>
      <c r="I450" s="97">
        <v>300</v>
      </c>
    </row>
    <row r="451" spans="1:9">
      <c r="A451" s="149" t="s">
        <v>2376</v>
      </c>
      <c r="B451" s="97">
        <v>1</v>
      </c>
      <c r="C451" s="97">
        <v>4</v>
      </c>
      <c r="D451" s="97"/>
      <c r="E451" s="97">
        <v>150</v>
      </c>
      <c r="F451" s="97">
        <v>50</v>
      </c>
      <c r="G451" s="97"/>
      <c r="H451" s="97">
        <v>5</v>
      </c>
      <c r="I451" s="97">
        <v>150</v>
      </c>
    </row>
    <row r="452" spans="1:9">
      <c r="A452" s="149" t="s">
        <v>2377</v>
      </c>
      <c r="B452" s="97">
        <v>2</v>
      </c>
      <c r="C452" s="97">
        <v>8</v>
      </c>
      <c r="D452" s="97"/>
      <c r="E452" s="97">
        <v>190</v>
      </c>
      <c r="F452" s="97">
        <v>100</v>
      </c>
      <c r="G452" s="97"/>
      <c r="H452" s="97">
        <v>10</v>
      </c>
      <c r="I452" s="97">
        <v>190</v>
      </c>
    </row>
    <row r="453" spans="1:9">
      <c r="A453" s="148" t="s">
        <v>523</v>
      </c>
      <c r="B453" s="97">
        <v>9</v>
      </c>
      <c r="C453" s="97">
        <v>9</v>
      </c>
      <c r="D453" s="97"/>
      <c r="E453" s="97">
        <v>1418</v>
      </c>
      <c r="F453" s="97">
        <v>199</v>
      </c>
      <c r="G453" s="97"/>
      <c r="H453" s="97">
        <v>18</v>
      </c>
      <c r="I453" s="97">
        <v>1418</v>
      </c>
    </row>
    <row r="454" spans="1:9">
      <c r="A454" s="149" t="s">
        <v>2008</v>
      </c>
      <c r="B454" s="97"/>
      <c r="C454" s="97">
        <v>1</v>
      </c>
      <c r="D454" s="97"/>
      <c r="E454" s="97"/>
      <c r="F454" s="97">
        <v>35</v>
      </c>
      <c r="G454" s="97"/>
      <c r="H454" s="97">
        <v>1</v>
      </c>
      <c r="I454" s="97">
        <v>35</v>
      </c>
    </row>
    <row r="455" spans="1:9">
      <c r="A455" s="149" t="s">
        <v>2010</v>
      </c>
      <c r="B455" s="97"/>
      <c r="C455" s="97">
        <v>1</v>
      </c>
      <c r="D455" s="97"/>
      <c r="E455" s="97"/>
      <c r="F455" s="97">
        <v>70</v>
      </c>
      <c r="G455" s="97"/>
      <c r="H455" s="97">
        <v>1</v>
      </c>
      <c r="I455" s="97">
        <v>70</v>
      </c>
    </row>
    <row r="456" spans="1:9">
      <c r="A456" s="149" t="s">
        <v>2067</v>
      </c>
      <c r="B456" s="97">
        <v>2</v>
      </c>
      <c r="C456" s="97">
        <v>2</v>
      </c>
      <c r="D456" s="97"/>
      <c r="E456" s="97">
        <v>4</v>
      </c>
      <c r="F456" s="97">
        <v>4</v>
      </c>
      <c r="G456" s="97"/>
      <c r="H456" s="97">
        <v>4</v>
      </c>
      <c r="I456" s="97">
        <v>4</v>
      </c>
    </row>
    <row r="457" spans="1:9">
      <c r="A457" s="149" t="s">
        <v>2084</v>
      </c>
      <c r="B457" s="97">
        <v>2</v>
      </c>
      <c r="C457" s="97">
        <v>2</v>
      </c>
      <c r="D457" s="97"/>
      <c r="E457" s="97">
        <v>199</v>
      </c>
      <c r="F457" s="97">
        <v>199</v>
      </c>
      <c r="G457" s="97"/>
      <c r="H457" s="97">
        <v>4</v>
      </c>
      <c r="I457" s="97">
        <v>199</v>
      </c>
    </row>
    <row r="458" spans="1:9">
      <c r="A458" s="149" t="s">
        <v>2087</v>
      </c>
      <c r="B458" s="97">
        <v>2</v>
      </c>
      <c r="C458" s="97">
        <v>2</v>
      </c>
      <c r="D458" s="97"/>
      <c r="E458" s="97">
        <v>7</v>
      </c>
      <c r="F458" s="97">
        <v>7</v>
      </c>
      <c r="G458" s="97"/>
      <c r="H458" s="97">
        <v>4</v>
      </c>
      <c r="I458" s="97">
        <v>7</v>
      </c>
    </row>
    <row r="459" spans="1:9">
      <c r="A459" s="149" t="s">
        <v>2314</v>
      </c>
      <c r="B459" s="97">
        <v>1</v>
      </c>
      <c r="C459" s="97"/>
      <c r="D459" s="97"/>
      <c r="E459" s="97">
        <v>700</v>
      </c>
      <c r="F459" s="97"/>
      <c r="G459" s="97"/>
      <c r="H459" s="97">
        <v>1</v>
      </c>
      <c r="I459" s="97">
        <v>700</v>
      </c>
    </row>
    <row r="460" spans="1:9">
      <c r="A460" s="149" t="s">
        <v>2317</v>
      </c>
      <c r="B460" s="97">
        <v>1</v>
      </c>
      <c r="C460" s="97"/>
      <c r="D460" s="97"/>
      <c r="E460" s="97">
        <v>1008</v>
      </c>
      <c r="F460" s="97"/>
      <c r="G460" s="97"/>
      <c r="H460" s="97">
        <v>1</v>
      </c>
      <c r="I460" s="97">
        <v>1008</v>
      </c>
    </row>
    <row r="461" spans="1:9">
      <c r="A461" s="149" t="s">
        <v>2318</v>
      </c>
      <c r="B461" s="97"/>
      <c r="C461" s="97">
        <v>1</v>
      </c>
      <c r="D461" s="97"/>
      <c r="E461" s="97"/>
      <c r="F461" s="97"/>
      <c r="G461" s="97"/>
      <c r="H461" s="97">
        <v>1</v>
      </c>
      <c r="I461" s="97"/>
    </row>
    <row r="462" spans="1:9">
      <c r="A462" s="149" t="s">
        <v>2319</v>
      </c>
      <c r="B462" s="97">
        <v>1</v>
      </c>
      <c r="C462" s="97"/>
      <c r="D462" s="97"/>
      <c r="E462" s="97">
        <v>1418</v>
      </c>
      <c r="F462" s="97"/>
      <c r="G462" s="97"/>
      <c r="H462" s="97">
        <v>1</v>
      </c>
      <c r="I462" s="97">
        <v>1418</v>
      </c>
    </row>
    <row r="463" spans="1:9">
      <c r="A463" s="148" t="s">
        <v>526</v>
      </c>
      <c r="B463" s="97">
        <v>2</v>
      </c>
      <c r="C463" s="97">
        <v>4</v>
      </c>
      <c r="D463" s="97"/>
      <c r="E463" s="97">
        <v>314</v>
      </c>
      <c r="F463" s="97">
        <v>314</v>
      </c>
      <c r="G463" s="97"/>
      <c r="H463" s="97">
        <v>6</v>
      </c>
      <c r="I463" s="97">
        <v>314</v>
      </c>
    </row>
    <row r="464" spans="1:9">
      <c r="A464" s="149" t="s">
        <v>2371</v>
      </c>
      <c r="B464" s="97">
        <v>1</v>
      </c>
      <c r="C464" s="97">
        <v>4</v>
      </c>
      <c r="D464" s="97"/>
      <c r="E464" s="97">
        <v>314</v>
      </c>
      <c r="F464" s="97">
        <v>314</v>
      </c>
      <c r="G464" s="97"/>
      <c r="H464" s="97">
        <v>5</v>
      </c>
      <c r="I464" s="97">
        <v>314</v>
      </c>
    </row>
    <row r="465" spans="1:9">
      <c r="A465" s="149" t="s">
        <v>2385</v>
      </c>
      <c r="B465" s="97">
        <v>1</v>
      </c>
      <c r="C465" s="97"/>
      <c r="D465" s="97"/>
      <c r="E465" s="97">
        <v>120</v>
      </c>
      <c r="F465" s="97"/>
      <c r="G465" s="97"/>
      <c r="H465" s="97">
        <v>1</v>
      </c>
      <c r="I465" s="97">
        <v>120</v>
      </c>
    </row>
    <row r="466" spans="1:9">
      <c r="A466" s="148" t="s">
        <v>529</v>
      </c>
      <c r="B466" s="97">
        <v>1</v>
      </c>
      <c r="C466" s="97">
        <v>2</v>
      </c>
      <c r="D466" s="97"/>
      <c r="E466" s="97">
        <v>1200</v>
      </c>
      <c r="F466" s="97">
        <v>84</v>
      </c>
      <c r="G466" s="97"/>
      <c r="H466" s="97">
        <v>3</v>
      </c>
      <c r="I466" s="97">
        <v>1200</v>
      </c>
    </row>
    <row r="467" spans="1:9">
      <c r="A467" s="149" t="s">
        <v>2000</v>
      </c>
      <c r="B467" s="97"/>
      <c r="C467" s="97">
        <v>1</v>
      </c>
      <c r="D467" s="97"/>
      <c r="E467" s="97"/>
      <c r="F467" s="97">
        <v>71</v>
      </c>
      <c r="G467" s="97"/>
      <c r="H467" s="97">
        <v>1</v>
      </c>
      <c r="I467" s="97">
        <v>71</v>
      </c>
    </row>
    <row r="468" spans="1:9">
      <c r="A468" s="149" t="s">
        <v>2055</v>
      </c>
      <c r="B468" s="97"/>
      <c r="C468" s="97">
        <v>1</v>
      </c>
      <c r="D468" s="97"/>
      <c r="E468" s="97"/>
      <c r="F468" s="97">
        <v>84</v>
      </c>
      <c r="G468" s="97"/>
      <c r="H468" s="97">
        <v>1</v>
      </c>
      <c r="I468" s="97">
        <v>84</v>
      </c>
    </row>
    <row r="469" spans="1:9">
      <c r="A469" s="149" t="s">
        <v>2353</v>
      </c>
      <c r="B469" s="97">
        <v>1</v>
      </c>
      <c r="C469" s="97"/>
      <c r="D469" s="97"/>
      <c r="E469" s="97">
        <v>1200</v>
      </c>
      <c r="F469" s="97"/>
      <c r="G469" s="97"/>
      <c r="H469" s="97">
        <v>1</v>
      </c>
      <c r="I469" s="97">
        <v>1200</v>
      </c>
    </row>
    <row r="470" spans="1:9">
      <c r="A470" s="148" t="s">
        <v>21</v>
      </c>
      <c r="B470" s="97">
        <v>28</v>
      </c>
      <c r="C470" s="97">
        <v>60</v>
      </c>
      <c r="D470" s="97"/>
      <c r="E470" s="97">
        <v>4370</v>
      </c>
      <c r="F470" s="97">
        <v>4370</v>
      </c>
      <c r="G470" s="97"/>
      <c r="H470" s="97">
        <v>88</v>
      </c>
      <c r="I470" s="97">
        <v>4370</v>
      </c>
    </row>
    <row r="471" spans="1:9">
      <c r="A471" s="149" t="s">
        <v>1971</v>
      </c>
      <c r="B471" s="97">
        <v>2</v>
      </c>
      <c r="C471" s="97">
        <v>4</v>
      </c>
      <c r="D471" s="97"/>
      <c r="E471" s="97">
        <v>200</v>
      </c>
      <c r="F471" s="97">
        <v>200</v>
      </c>
      <c r="G471" s="97"/>
      <c r="H471" s="97">
        <v>6</v>
      </c>
      <c r="I471" s="97">
        <v>200</v>
      </c>
    </row>
    <row r="472" spans="1:9">
      <c r="A472" s="149" t="s">
        <v>1972</v>
      </c>
      <c r="B472" s="97">
        <v>2</v>
      </c>
      <c r="C472" s="97">
        <v>4</v>
      </c>
      <c r="D472" s="97"/>
      <c r="E472" s="97">
        <v>150</v>
      </c>
      <c r="F472" s="97">
        <v>150</v>
      </c>
      <c r="G472" s="97"/>
      <c r="H472" s="97">
        <v>6</v>
      </c>
      <c r="I472" s="97">
        <v>150</v>
      </c>
    </row>
    <row r="473" spans="1:9">
      <c r="A473" s="149" t="s">
        <v>1992</v>
      </c>
      <c r="B473" s="97">
        <v>2</v>
      </c>
      <c r="C473" s="97"/>
      <c r="D473" s="97"/>
      <c r="E473" s="97">
        <v>21</v>
      </c>
      <c r="F473" s="97"/>
      <c r="G473" s="97"/>
      <c r="H473" s="97">
        <v>2</v>
      </c>
      <c r="I473" s="97">
        <v>21</v>
      </c>
    </row>
    <row r="474" spans="1:9">
      <c r="A474" s="149" t="s">
        <v>1998</v>
      </c>
      <c r="B474" s="97"/>
      <c r="C474" s="97">
        <v>2</v>
      </c>
      <c r="D474" s="97"/>
      <c r="E474" s="97"/>
      <c r="F474" s="97">
        <v>224</v>
      </c>
      <c r="G474" s="97"/>
      <c r="H474" s="97">
        <v>2</v>
      </c>
      <c r="I474" s="97">
        <v>224</v>
      </c>
    </row>
    <row r="475" spans="1:9">
      <c r="A475" s="149" t="s">
        <v>1999</v>
      </c>
      <c r="B475" s="97"/>
      <c r="C475" s="97">
        <v>2</v>
      </c>
      <c r="D475" s="97"/>
      <c r="E475" s="97"/>
      <c r="F475" s="97">
        <v>145</v>
      </c>
      <c r="G475" s="97"/>
      <c r="H475" s="97">
        <v>2</v>
      </c>
      <c r="I475" s="97">
        <v>145</v>
      </c>
    </row>
    <row r="476" spans="1:9">
      <c r="A476" s="149" t="s">
        <v>2001</v>
      </c>
      <c r="B476" s="97"/>
      <c r="C476" s="97">
        <v>1</v>
      </c>
      <c r="D476" s="97"/>
      <c r="E476" s="97"/>
      <c r="F476" s="97">
        <v>79</v>
      </c>
      <c r="G476" s="97"/>
      <c r="H476" s="97">
        <v>1</v>
      </c>
      <c r="I476" s="97">
        <v>79</v>
      </c>
    </row>
    <row r="477" spans="1:9">
      <c r="A477" s="149" t="s">
        <v>2006</v>
      </c>
      <c r="B477" s="97"/>
      <c r="C477" s="97">
        <v>3</v>
      </c>
      <c r="D477" s="97"/>
      <c r="E477" s="97"/>
      <c r="F477" s="97">
        <v>125</v>
      </c>
      <c r="G477" s="97"/>
      <c r="H477" s="97">
        <v>3</v>
      </c>
      <c r="I477" s="97">
        <v>125</v>
      </c>
    </row>
    <row r="478" spans="1:9">
      <c r="A478" s="149" t="s">
        <v>2007</v>
      </c>
      <c r="B478" s="97"/>
      <c r="C478" s="97">
        <v>2</v>
      </c>
      <c r="D478" s="97"/>
      <c r="E478" s="97"/>
      <c r="F478" s="97">
        <v>63</v>
      </c>
      <c r="G478" s="97"/>
      <c r="H478" s="97">
        <v>2</v>
      </c>
      <c r="I478" s="97">
        <v>63</v>
      </c>
    </row>
    <row r="479" spans="1:9">
      <c r="A479" s="149" t="s">
        <v>2053</v>
      </c>
      <c r="B479" s="97"/>
      <c r="C479" s="97">
        <v>1</v>
      </c>
      <c r="D479" s="97"/>
      <c r="E479" s="97"/>
      <c r="F479" s="97">
        <v>50</v>
      </c>
      <c r="G479" s="97"/>
      <c r="H479" s="97">
        <v>1</v>
      </c>
      <c r="I479" s="97">
        <v>50</v>
      </c>
    </row>
    <row r="480" spans="1:9">
      <c r="A480" s="149" t="s">
        <v>2055</v>
      </c>
      <c r="B480" s="97"/>
      <c r="C480" s="97">
        <v>1</v>
      </c>
      <c r="D480" s="97"/>
      <c r="E480" s="97"/>
      <c r="F480" s="97">
        <v>50</v>
      </c>
      <c r="G480" s="97"/>
      <c r="H480" s="97">
        <v>1</v>
      </c>
      <c r="I480" s="97">
        <v>50</v>
      </c>
    </row>
    <row r="481" spans="1:9">
      <c r="A481" s="149" t="s">
        <v>2181</v>
      </c>
      <c r="B481" s="97">
        <v>1</v>
      </c>
      <c r="C481" s="97">
        <v>1</v>
      </c>
      <c r="D481" s="97"/>
      <c r="E481" s="97">
        <v>250</v>
      </c>
      <c r="F481" s="97">
        <v>250</v>
      </c>
      <c r="G481" s="97"/>
      <c r="H481" s="97">
        <v>2</v>
      </c>
      <c r="I481" s="97">
        <v>250</v>
      </c>
    </row>
    <row r="482" spans="1:9">
      <c r="A482" s="149" t="s">
        <v>2213</v>
      </c>
      <c r="B482" s="97"/>
      <c r="C482" s="97">
        <v>1</v>
      </c>
      <c r="D482" s="97"/>
      <c r="E482" s="97"/>
      <c r="F482" s="97">
        <v>79</v>
      </c>
      <c r="G482" s="97"/>
      <c r="H482" s="97">
        <v>1</v>
      </c>
      <c r="I482" s="97">
        <v>79</v>
      </c>
    </row>
    <row r="483" spans="1:9">
      <c r="A483" s="149" t="s">
        <v>2214</v>
      </c>
      <c r="B483" s="97"/>
      <c r="C483" s="97">
        <v>1</v>
      </c>
      <c r="D483" s="97"/>
      <c r="E483" s="97"/>
      <c r="F483" s="97">
        <v>125</v>
      </c>
      <c r="G483" s="97"/>
      <c r="H483" s="97">
        <v>1</v>
      </c>
      <c r="I483" s="97">
        <v>125</v>
      </c>
    </row>
    <row r="484" spans="1:9">
      <c r="A484" s="149" t="s">
        <v>2297</v>
      </c>
      <c r="B484" s="97">
        <v>1</v>
      </c>
      <c r="C484" s="97"/>
      <c r="D484" s="97"/>
      <c r="E484" s="97">
        <v>43</v>
      </c>
      <c r="F484" s="97"/>
      <c r="G484" s="97"/>
      <c r="H484" s="97">
        <v>1</v>
      </c>
      <c r="I484" s="97">
        <v>43</v>
      </c>
    </row>
    <row r="485" spans="1:9">
      <c r="A485" s="149" t="s">
        <v>2300</v>
      </c>
      <c r="B485" s="97">
        <v>1</v>
      </c>
      <c r="C485" s="97"/>
      <c r="D485" s="97"/>
      <c r="E485" s="97">
        <v>74</v>
      </c>
      <c r="F485" s="97"/>
      <c r="G485" s="97"/>
      <c r="H485" s="97">
        <v>1</v>
      </c>
      <c r="I485" s="97">
        <v>74</v>
      </c>
    </row>
    <row r="486" spans="1:9">
      <c r="A486" s="149" t="s">
        <v>2306</v>
      </c>
      <c r="B486" s="97">
        <v>1</v>
      </c>
      <c r="C486" s="97"/>
      <c r="D486" s="97"/>
      <c r="E486" s="97">
        <v>200</v>
      </c>
      <c r="F486" s="97"/>
      <c r="G486" s="97"/>
      <c r="H486" s="97">
        <v>1</v>
      </c>
      <c r="I486" s="97">
        <v>200</v>
      </c>
    </row>
    <row r="487" spans="1:9">
      <c r="A487" s="149" t="s">
        <v>2315</v>
      </c>
      <c r="B487" s="97">
        <v>1</v>
      </c>
      <c r="C487" s="97"/>
      <c r="D487" s="97"/>
      <c r="E487" s="97"/>
      <c r="F487" s="97"/>
      <c r="G487" s="97"/>
      <c r="H487" s="97">
        <v>1</v>
      </c>
      <c r="I487" s="97"/>
    </row>
    <row r="488" spans="1:9">
      <c r="A488" s="149" t="s">
        <v>2328</v>
      </c>
      <c r="B488" s="97">
        <v>1</v>
      </c>
      <c r="C488" s="97">
        <v>1</v>
      </c>
      <c r="D488" s="97"/>
      <c r="E488" s="97">
        <v>1572</v>
      </c>
      <c r="F488" s="97">
        <v>1572</v>
      </c>
      <c r="G488" s="97"/>
      <c r="H488" s="97">
        <v>2</v>
      </c>
      <c r="I488" s="97">
        <v>1572</v>
      </c>
    </row>
    <row r="489" spans="1:9">
      <c r="A489" s="149" t="s">
        <v>2331</v>
      </c>
      <c r="B489" s="97">
        <v>1</v>
      </c>
      <c r="C489" s="97"/>
      <c r="D489" s="97"/>
      <c r="E489" s="97">
        <v>180</v>
      </c>
      <c r="F489" s="97"/>
      <c r="G489" s="97"/>
      <c r="H489" s="97">
        <v>1</v>
      </c>
      <c r="I489" s="97">
        <v>180</v>
      </c>
    </row>
    <row r="490" spans="1:9">
      <c r="A490" s="149" t="s">
        <v>2332</v>
      </c>
      <c r="B490" s="97">
        <v>1</v>
      </c>
      <c r="C490" s="97"/>
      <c r="D490" s="97"/>
      <c r="E490" s="97">
        <v>120</v>
      </c>
      <c r="F490" s="97"/>
      <c r="G490" s="97"/>
      <c r="H490" s="97">
        <v>1</v>
      </c>
      <c r="I490" s="97">
        <v>120</v>
      </c>
    </row>
    <row r="491" spans="1:9">
      <c r="A491" s="149" t="s">
        <v>2333</v>
      </c>
      <c r="B491" s="97">
        <v>1</v>
      </c>
      <c r="C491" s="97"/>
      <c r="D491" s="97"/>
      <c r="E491" s="97">
        <v>155</v>
      </c>
      <c r="F491" s="97"/>
      <c r="G491" s="97"/>
      <c r="H491" s="97">
        <v>1</v>
      </c>
      <c r="I491" s="97">
        <v>155</v>
      </c>
    </row>
    <row r="492" spans="1:9">
      <c r="A492" s="149" t="s">
        <v>2339</v>
      </c>
      <c r="B492" s="97">
        <v>1</v>
      </c>
      <c r="C492" s="97">
        <v>1</v>
      </c>
      <c r="D492" s="97"/>
      <c r="E492" s="97"/>
      <c r="F492" s="97"/>
      <c r="G492" s="97"/>
      <c r="H492" s="97">
        <v>2</v>
      </c>
      <c r="I492" s="97"/>
    </row>
    <row r="493" spans="1:9">
      <c r="A493" s="149" t="s">
        <v>2340</v>
      </c>
      <c r="B493" s="97"/>
      <c r="C493" s="97">
        <v>1</v>
      </c>
      <c r="D493" s="97"/>
      <c r="E493" s="97"/>
      <c r="F493" s="97">
        <v>150</v>
      </c>
      <c r="G493" s="97"/>
      <c r="H493" s="97">
        <v>1</v>
      </c>
      <c r="I493" s="97">
        <v>150</v>
      </c>
    </row>
    <row r="494" spans="1:9">
      <c r="A494" s="149" t="s">
        <v>2341</v>
      </c>
      <c r="B494" s="97">
        <v>1</v>
      </c>
      <c r="C494" s="97"/>
      <c r="D494" s="97"/>
      <c r="E494" s="97">
        <v>180</v>
      </c>
      <c r="F494" s="97"/>
      <c r="G494" s="97"/>
      <c r="H494" s="97">
        <v>1</v>
      </c>
      <c r="I494" s="97">
        <v>180</v>
      </c>
    </row>
    <row r="495" spans="1:9">
      <c r="A495" s="149" t="s">
        <v>2352</v>
      </c>
      <c r="B495" s="97">
        <v>1</v>
      </c>
      <c r="C495" s="97"/>
      <c r="D495" s="97"/>
      <c r="E495" s="97">
        <v>140</v>
      </c>
      <c r="F495" s="97"/>
      <c r="G495" s="97"/>
      <c r="H495" s="97">
        <v>1</v>
      </c>
      <c r="I495" s="97">
        <v>140</v>
      </c>
    </row>
    <row r="496" spans="1:9">
      <c r="A496" s="149" t="s">
        <v>2368</v>
      </c>
      <c r="B496" s="97">
        <v>1</v>
      </c>
      <c r="C496" s="97">
        <v>4</v>
      </c>
      <c r="D496" s="97"/>
      <c r="E496" s="97">
        <v>300</v>
      </c>
      <c r="F496" s="97">
        <v>300</v>
      </c>
      <c r="G496" s="97"/>
      <c r="H496" s="97">
        <v>5</v>
      </c>
      <c r="I496" s="97">
        <v>300</v>
      </c>
    </row>
    <row r="497" spans="1:9">
      <c r="A497" s="149" t="s">
        <v>2369</v>
      </c>
      <c r="B497" s="97">
        <v>1</v>
      </c>
      <c r="C497" s="97">
        <v>4</v>
      </c>
      <c r="D497" s="97"/>
      <c r="E497" s="97">
        <v>9</v>
      </c>
      <c r="F497" s="97">
        <v>9</v>
      </c>
      <c r="G497" s="97"/>
      <c r="H497" s="97">
        <v>5</v>
      </c>
      <c r="I497" s="97">
        <v>9</v>
      </c>
    </row>
    <row r="498" spans="1:9">
      <c r="A498" s="149" t="s">
        <v>2372</v>
      </c>
      <c r="B498" s="97">
        <v>1</v>
      </c>
      <c r="C498" s="97">
        <v>4</v>
      </c>
      <c r="D498" s="97"/>
      <c r="E498" s="97">
        <v>14</v>
      </c>
      <c r="F498" s="97">
        <v>14</v>
      </c>
      <c r="G498" s="97"/>
      <c r="H498" s="97">
        <v>5</v>
      </c>
      <c r="I498" s="97">
        <v>14</v>
      </c>
    </row>
    <row r="499" spans="1:9">
      <c r="A499" s="149" t="s">
        <v>2378</v>
      </c>
      <c r="B499" s="97"/>
      <c r="C499" s="97">
        <v>4</v>
      </c>
      <c r="D499" s="97"/>
      <c r="E499" s="97"/>
      <c r="F499" s="97">
        <v>202</v>
      </c>
      <c r="G499" s="97"/>
      <c r="H499" s="97">
        <v>4</v>
      </c>
      <c r="I499" s="97">
        <v>202</v>
      </c>
    </row>
    <row r="500" spans="1:9">
      <c r="A500" s="149" t="s">
        <v>2379</v>
      </c>
      <c r="B500" s="97">
        <v>1</v>
      </c>
      <c r="C500" s="97"/>
      <c r="D500" s="97"/>
      <c r="E500" s="97">
        <v>106</v>
      </c>
      <c r="F500" s="97"/>
      <c r="G500" s="97"/>
      <c r="H500" s="97">
        <v>1</v>
      </c>
      <c r="I500" s="97">
        <v>106</v>
      </c>
    </row>
    <row r="501" spans="1:9">
      <c r="A501" s="149" t="s">
        <v>2433</v>
      </c>
      <c r="B501" s="97">
        <v>1</v>
      </c>
      <c r="C501" s="97">
        <v>4</v>
      </c>
      <c r="D501" s="97"/>
      <c r="E501" s="97">
        <v>50</v>
      </c>
      <c r="F501" s="97">
        <v>50</v>
      </c>
      <c r="G501" s="97"/>
      <c r="H501" s="97">
        <v>5</v>
      </c>
      <c r="I501" s="97">
        <v>50</v>
      </c>
    </row>
    <row r="502" spans="1:9">
      <c r="A502" s="149" t="s">
        <v>2485</v>
      </c>
      <c r="B502" s="97">
        <v>5</v>
      </c>
      <c r="C502" s="97">
        <v>14</v>
      </c>
      <c r="D502" s="97"/>
      <c r="E502" s="97">
        <v>4370</v>
      </c>
      <c r="F502" s="97">
        <v>4370</v>
      </c>
      <c r="G502" s="97"/>
      <c r="H502" s="97">
        <v>19</v>
      </c>
      <c r="I502" s="97">
        <v>4370</v>
      </c>
    </row>
    <row r="503" spans="1:9">
      <c r="A503" s="148" t="s">
        <v>22</v>
      </c>
      <c r="B503" s="97">
        <v>4</v>
      </c>
      <c r="C503" s="97">
        <v>14</v>
      </c>
      <c r="D503" s="97"/>
      <c r="E503" s="97">
        <v>300</v>
      </c>
      <c r="F503" s="97">
        <v>1000</v>
      </c>
      <c r="G503" s="97"/>
      <c r="H503" s="97">
        <v>18</v>
      </c>
      <c r="I503" s="97">
        <v>1000</v>
      </c>
    </row>
    <row r="504" spans="1:9">
      <c r="A504" s="149" t="s">
        <v>1993</v>
      </c>
      <c r="B504" s="97">
        <v>2</v>
      </c>
      <c r="C504" s="97"/>
      <c r="D504" s="97"/>
      <c r="E504" s="97">
        <v>58</v>
      </c>
      <c r="F504" s="97"/>
      <c r="G504" s="97"/>
      <c r="H504" s="97">
        <v>2</v>
      </c>
      <c r="I504" s="97">
        <v>58</v>
      </c>
    </row>
    <row r="505" spans="1:9">
      <c r="A505" s="149" t="s">
        <v>2294</v>
      </c>
      <c r="B505" s="97"/>
      <c r="C505" s="97">
        <v>1</v>
      </c>
      <c r="D505" s="97"/>
      <c r="E505" s="97"/>
      <c r="F505" s="97">
        <v>750</v>
      </c>
      <c r="G505" s="97"/>
      <c r="H505" s="97">
        <v>1</v>
      </c>
      <c r="I505" s="97">
        <v>750</v>
      </c>
    </row>
    <row r="506" spans="1:9">
      <c r="A506" s="149" t="s">
        <v>2296</v>
      </c>
      <c r="B506" s="97"/>
      <c r="C506" s="97">
        <v>1</v>
      </c>
      <c r="D506" s="97"/>
      <c r="E506" s="97"/>
      <c r="F506" s="97">
        <v>260</v>
      </c>
      <c r="G506" s="97"/>
      <c r="H506" s="97">
        <v>1</v>
      </c>
      <c r="I506" s="97">
        <v>260</v>
      </c>
    </row>
    <row r="507" spans="1:9">
      <c r="A507" s="149" t="s">
        <v>2350</v>
      </c>
      <c r="B507" s="97">
        <v>1</v>
      </c>
      <c r="C507" s="97">
        <v>1</v>
      </c>
      <c r="D507" s="97"/>
      <c r="E507" s="97">
        <v>300</v>
      </c>
      <c r="F507" s="97">
        <v>300</v>
      </c>
      <c r="G507" s="97"/>
      <c r="H507" s="97">
        <v>2</v>
      </c>
      <c r="I507" s="97">
        <v>300</v>
      </c>
    </row>
    <row r="508" spans="1:9">
      <c r="A508" s="149" t="s">
        <v>2367</v>
      </c>
      <c r="B508" s="97">
        <v>1</v>
      </c>
      <c r="C508" s="97">
        <v>4</v>
      </c>
      <c r="D508" s="97"/>
      <c r="E508" s="97">
        <v>100</v>
      </c>
      <c r="F508" s="97">
        <v>100</v>
      </c>
      <c r="G508" s="97"/>
      <c r="H508" s="97">
        <v>5</v>
      </c>
      <c r="I508" s="97">
        <v>100</v>
      </c>
    </row>
    <row r="509" spans="1:9">
      <c r="A509" s="149" t="s">
        <v>2485</v>
      </c>
      <c r="B509" s="97"/>
      <c r="C509" s="97">
        <v>7</v>
      </c>
      <c r="D509" s="97"/>
      <c r="E509" s="97"/>
      <c r="F509" s="97">
        <v>1000</v>
      </c>
      <c r="G509" s="97"/>
      <c r="H509" s="97">
        <v>7</v>
      </c>
      <c r="I509" s="97">
        <v>1000</v>
      </c>
    </row>
    <row r="510" spans="1:9">
      <c r="A510" s="148" t="s">
        <v>536</v>
      </c>
      <c r="B510" s="97">
        <v>1</v>
      </c>
      <c r="C510" s="97">
        <v>2</v>
      </c>
      <c r="D510" s="97"/>
      <c r="E510" s="97">
        <v>1075</v>
      </c>
      <c r="F510" s="97">
        <v>500</v>
      </c>
      <c r="G510" s="97"/>
      <c r="H510" s="97">
        <v>3</v>
      </c>
      <c r="I510" s="97">
        <v>1075</v>
      </c>
    </row>
    <row r="511" spans="1:9">
      <c r="A511" s="149" t="s">
        <v>1994</v>
      </c>
      <c r="B511" s="97"/>
      <c r="C511" s="97">
        <v>1</v>
      </c>
      <c r="D511" s="97"/>
      <c r="E511" s="97"/>
      <c r="F511" s="97">
        <v>69</v>
      </c>
      <c r="G511" s="97"/>
      <c r="H511" s="97">
        <v>1</v>
      </c>
      <c r="I511" s="97">
        <v>69</v>
      </c>
    </row>
    <row r="512" spans="1:9">
      <c r="A512" s="149" t="s">
        <v>2324</v>
      </c>
      <c r="B512" s="97">
        <v>1</v>
      </c>
      <c r="C512" s="97"/>
      <c r="D512" s="97"/>
      <c r="E512" s="97">
        <v>1075</v>
      </c>
      <c r="F512" s="97"/>
      <c r="G512" s="97"/>
      <c r="H512" s="97">
        <v>1</v>
      </c>
      <c r="I512" s="97">
        <v>1075</v>
      </c>
    </row>
    <row r="513" spans="1:9">
      <c r="A513" s="149" t="s">
        <v>2485</v>
      </c>
      <c r="B513" s="97"/>
      <c r="C513" s="97">
        <v>1</v>
      </c>
      <c r="D513" s="97"/>
      <c r="E513" s="97"/>
      <c r="F513" s="97">
        <v>500</v>
      </c>
      <c r="G513" s="97"/>
      <c r="H513" s="97">
        <v>1</v>
      </c>
      <c r="I513" s="97">
        <v>500</v>
      </c>
    </row>
    <row r="514" spans="1:9">
      <c r="A514" s="148" t="s">
        <v>539</v>
      </c>
      <c r="B514" s="97">
        <v>7</v>
      </c>
      <c r="C514" s="97">
        <v>11</v>
      </c>
      <c r="D514" s="97"/>
      <c r="E514" s="97">
        <v>1255</v>
      </c>
      <c r="F514" s="97">
        <v>1255</v>
      </c>
      <c r="G514" s="97"/>
      <c r="H514" s="97">
        <v>18</v>
      </c>
      <c r="I514" s="97">
        <v>1255</v>
      </c>
    </row>
    <row r="515" spans="1:9">
      <c r="A515" s="149" t="s">
        <v>2009</v>
      </c>
      <c r="B515" s="97"/>
      <c r="C515" s="97">
        <v>1</v>
      </c>
      <c r="D515" s="97"/>
      <c r="E515" s="97"/>
      <c r="F515" s="97">
        <v>35</v>
      </c>
      <c r="G515" s="97"/>
      <c r="H515" s="97">
        <v>1</v>
      </c>
      <c r="I515" s="97">
        <v>35</v>
      </c>
    </row>
    <row r="516" spans="1:9">
      <c r="A516" s="149" t="s">
        <v>2303</v>
      </c>
      <c r="B516" s="97">
        <v>1</v>
      </c>
      <c r="C516" s="97">
        <v>2</v>
      </c>
      <c r="D516" s="97"/>
      <c r="E516" s="97">
        <v>1255</v>
      </c>
      <c r="F516" s="97">
        <v>1255</v>
      </c>
      <c r="G516" s="97"/>
      <c r="H516" s="97">
        <v>3</v>
      </c>
      <c r="I516" s="97">
        <v>1255</v>
      </c>
    </row>
    <row r="517" spans="1:9">
      <c r="A517" s="149" t="s">
        <v>2323</v>
      </c>
      <c r="B517" s="97">
        <v>1</v>
      </c>
      <c r="C517" s="97"/>
      <c r="D517" s="97"/>
      <c r="E517" s="97"/>
      <c r="F517" s="97"/>
      <c r="G517" s="97"/>
      <c r="H517" s="97">
        <v>1</v>
      </c>
      <c r="I517" s="97"/>
    </row>
    <row r="518" spans="1:9">
      <c r="A518" s="149" t="s">
        <v>2335</v>
      </c>
      <c r="B518" s="97">
        <v>1</v>
      </c>
      <c r="C518" s="97"/>
      <c r="D518" s="97"/>
      <c r="E518" s="97">
        <v>119</v>
      </c>
      <c r="F518" s="97"/>
      <c r="G518" s="97"/>
      <c r="H518" s="97">
        <v>1</v>
      </c>
      <c r="I518" s="97">
        <v>119</v>
      </c>
    </row>
    <row r="519" spans="1:9">
      <c r="A519" s="149" t="s">
        <v>2336</v>
      </c>
      <c r="B519" s="97">
        <v>1</v>
      </c>
      <c r="C519" s="97"/>
      <c r="D519" s="97"/>
      <c r="E519" s="97">
        <v>100</v>
      </c>
      <c r="F519" s="97"/>
      <c r="G519" s="97"/>
      <c r="H519" s="97">
        <v>1</v>
      </c>
      <c r="I519" s="97">
        <v>100</v>
      </c>
    </row>
    <row r="520" spans="1:9">
      <c r="A520" s="149" t="s">
        <v>2337</v>
      </c>
      <c r="B520" s="97">
        <v>1</v>
      </c>
      <c r="C520" s="97">
        <v>1</v>
      </c>
      <c r="D520" s="97"/>
      <c r="E520" s="97">
        <v>220</v>
      </c>
      <c r="F520" s="97">
        <v>220</v>
      </c>
      <c r="G520" s="97"/>
      <c r="H520" s="97">
        <v>2</v>
      </c>
      <c r="I520" s="97">
        <v>220</v>
      </c>
    </row>
    <row r="521" spans="1:9">
      <c r="A521" s="149" t="s">
        <v>2338</v>
      </c>
      <c r="B521" s="97"/>
      <c r="C521" s="97">
        <v>1</v>
      </c>
      <c r="D521" s="97"/>
      <c r="E521" s="97"/>
      <c r="F521" s="97">
        <v>119</v>
      </c>
      <c r="G521" s="97"/>
      <c r="H521" s="97">
        <v>1</v>
      </c>
      <c r="I521" s="97">
        <v>119</v>
      </c>
    </row>
    <row r="522" spans="1:9">
      <c r="A522" s="149" t="s">
        <v>2343</v>
      </c>
      <c r="B522" s="97">
        <v>1</v>
      </c>
      <c r="C522" s="97">
        <v>2</v>
      </c>
      <c r="D522" s="97"/>
      <c r="E522" s="97">
        <v>400</v>
      </c>
      <c r="F522" s="97">
        <v>400</v>
      </c>
      <c r="G522" s="97"/>
      <c r="H522" s="97">
        <v>3</v>
      </c>
      <c r="I522" s="97">
        <v>400</v>
      </c>
    </row>
    <row r="523" spans="1:9">
      <c r="A523" s="149" t="s">
        <v>2485</v>
      </c>
      <c r="B523" s="97">
        <v>1</v>
      </c>
      <c r="C523" s="97">
        <v>4</v>
      </c>
      <c r="D523" s="97"/>
      <c r="E523" s="97">
        <v>50</v>
      </c>
      <c r="F523" s="97">
        <v>1000</v>
      </c>
      <c r="G523" s="97"/>
      <c r="H523" s="97">
        <v>5</v>
      </c>
      <c r="I523" s="97">
        <v>1000</v>
      </c>
    </row>
    <row r="524" spans="1:9">
      <c r="A524" s="148" t="s">
        <v>542</v>
      </c>
      <c r="B524" s="97">
        <v>18</v>
      </c>
      <c r="C524" s="97">
        <v>18</v>
      </c>
      <c r="D524" s="97"/>
      <c r="E524" s="97">
        <v>850</v>
      </c>
      <c r="F524" s="97">
        <v>1000</v>
      </c>
      <c r="G524" s="97"/>
      <c r="H524" s="97">
        <v>36</v>
      </c>
      <c r="I524" s="97">
        <v>1000</v>
      </c>
    </row>
    <row r="525" spans="1:9">
      <c r="A525" s="149" t="s">
        <v>1989</v>
      </c>
      <c r="B525" s="97">
        <v>2</v>
      </c>
      <c r="C525" s="97"/>
      <c r="D525" s="97"/>
      <c r="E525" s="97">
        <v>40</v>
      </c>
      <c r="F525" s="97"/>
      <c r="G525" s="97"/>
      <c r="H525" s="97">
        <v>2</v>
      </c>
      <c r="I525" s="97">
        <v>40</v>
      </c>
    </row>
    <row r="526" spans="1:9">
      <c r="A526" s="149" t="s">
        <v>1990</v>
      </c>
      <c r="B526" s="97">
        <v>2</v>
      </c>
      <c r="C526" s="97"/>
      <c r="D526" s="97"/>
      <c r="E526" s="97">
        <v>40</v>
      </c>
      <c r="F526" s="97"/>
      <c r="G526" s="97"/>
      <c r="H526" s="97">
        <v>2</v>
      </c>
      <c r="I526" s="97">
        <v>40</v>
      </c>
    </row>
    <row r="527" spans="1:9">
      <c r="A527" s="149" t="s">
        <v>1991</v>
      </c>
      <c r="B527" s="97">
        <v>2</v>
      </c>
      <c r="C527" s="97"/>
      <c r="D527" s="97"/>
      <c r="E527" s="97">
        <v>45</v>
      </c>
      <c r="F527" s="97"/>
      <c r="G527" s="97"/>
      <c r="H527" s="97">
        <v>2</v>
      </c>
      <c r="I527" s="97">
        <v>45</v>
      </c>
    </row>
    <row r="528" spans="1:9">
      <c r="A528" s="149" t="s">
        <v>2027</v>
      </c>
      <c r="B528" s="97"/>
      <c r="C528" s="97">
        <v>1</v>
      </c>
      <c r="D528" s="97"/>
      <c r="E528" s="97"/>
      <c r="F528" s="97">
        <v>84</v>
      </c>
      <c r="G528" s="97"/>
      <c r="H528" s="97">
        <v>1</v>
      </c>
      <c r="I528" s="97">
        <v>84</v>
      </c>
    </row>
    <row r="529" spans="1:9">
      <c r="A529" s="149" t="s">
        <v>2032</v>
      </c>
      <c r="B529" s="97"/>
      <c r="C529" s="97">
        <v>1</v>
      </c>
      <c r="D529" s="97"/>
      <c r="E529" s="97"/>
      <c r="F529" s="97">
        <v>80</v>
      </c>
      <c r="G529" s="97"/>
      <c r="H529" s="97">
        <v>1</v>
      </c>
      <c r="I529" s="97">
        <v>80</v>
      </c>
    </row>
    <row r="530" spans="1:9">
      <c r="A530" s="149" t="s">
        <v>2069</v>
      </c>
      <c r="B530" s="97"/>
      <c r="C530" s="97">
        <v>3</v>
      </c>
      <c r="D530" s="97"/>
      <c r="E530" s="97"/>
      <c r="F530" s="97">
        <v>91</v>
      </c>
      <c r="G530" s="97"/>
      <c r="H530" s="97">
        <v>3</v>
      </c>
      <c r="I530" s="97">
        <v>91</v>
      </c>
    </row>
    <row r="531" spans="1:9">
      <c r="A531" s="149" t="s">
        <v>2081</v>
      </c>
      <c r="B531" s="97">
        <v>2</v>
      </c>
      <c r="C531" s="97">
        <v>2</v>
      </c>
      <c r="D531" s="97"/>
      <c r="E531" s="97">
        <v>94</v>
      </c>
      <c r="F531" s="97">
        <v>94</v>
      </c>
      <c r="G531" s="97"/>
      <c r="H531" s="97">
        <v>4</v>
      </c>
      <c r="I531" s="97">
        <v>94</v>
      </c>
    </row>
    <row r="532" spans="1:9">
      <c r="A532" s="149" t="s">
        <v>2088</v>
      </c>
      <c r="B532" s="97">
        <v>2</v>
      </c>
      <c r="C532" s="97">
        <v>2</v>
      </c>
      <c r="D532" s="97"/>
      <c r="E532" s="97">
        <v>3</v>
      </c>
      <c r="F532" s="97">
        <v>3</v>
      </c>
      <c r="G532" s="97"/>
      <c r="H532" s="97">
        <v>4</v>
      </c>
      <c r="I532" s="97">
        <v>3</v>
      </c>
    </row>
    <row r="533" spans="1:9">
      <c r="A533" s="149" t="s">
        <v>2091</v>
      </c>
      <c r="B533" s="97">
        <v>2</v>
      </c>
      <c r="C533" s="97">
        <v>2</v>
      </c>
      <c r="D533" s="97"/>
      <c r="E533" s="97">
        <v>60</v>
      </c>
      <c r="F533" s="97">
        <v>60</v>
      </c>
      <c r="G533" s="97"/>
      <c r="H533" s="97">
        <v>4</v>
      </c>
      <c r="I533" s="97">
        <v>60</v>
      </c>
    </row>
    <row r="534" spans="1:9">
      <c r="A534" s="149" t="s">
        <v>2304</v>
      </c>
      <c r="B534" s="97">
        <v>1</v>
      </c>
      <c r="C534" s="97">
        <v>2</v>
      </c>
      <c r="D534" s="97"/>
      <c r="E534" s="97">
        <v>850</v>
      </c>
      <c r="F534" s="97">
        <v>850</v>
      </c>
      <c r="G534" s="97"/>
      <c r="H534" s="97">
        <v>3</v>
      </c>
      <c r="I534" s="97">
        <v>850</v>
      </c>
    </row>
    <row r="535" spans="1:9">
      <c r="A535" s="149" t="s">
        <v>2309</v>
      </c>
      <c r="B535" s="97">
        <v>1</v>
      </c>
      <c r="C535" s="97"/>
      <c r="D535" s="97"/>
      <c r="E535" s="97"/>
      <c r="F535" s="97"/>
      <c r="G535" s="97"/>
      <c r="H535" s="97">
        <v>1</v>
      </c>
      <c r="I535" s="97"/>
    </row>
    <row r="536" spans="1:9">
      <c r="A536" s="149" t="s">
        <v>2310</v>
      </c>
      <c r="B536" s="97">
        <v>1</v>
      </c>
      <c r="C536" s="97"/>
      <c r="D536" s="97"/>
      <c r="E536" s="97"/>
      <c r="F536" s="97"/>
      <c r="G536" s="97"/>
      <c r="H536" s="97">
        <v>1</v>
      </c>
      <c r="I536" s="97"/>
    </row>
    <row r="537" spans="1:9">
      <c r="A537" s="149" t="s">
        <v>2311</v>
      </c>
      <c r="B537" s="97">
        <v>1</v>
      </c>
      <c r="C537" s="97"/>
      <c r="D537" s="97"/>
      <c r="E537" s="97">
        <v>250</v>
      </c>
      <c r="F537" s="97"/>
      <c r="G537" s="97"/>
      <c r="H537" s="97">
        <v>1</v>
      </c>
      <c r="I537" s="97">
        <v>250</v>
      </c>
    </row>
    <row r="538" spans="1:9">
      <c r="A538" s="149" t="s">
        <v>2326</v>
      </c>
      <c r="B538" s="97">
        <v>1</v>
      </c>
      <c r="C538" s="97"/>
      <c r="D538" s="97"/>
      <c r="E538" s="97"/>
      <c r="F538" s="97"/>
      <c r="G538" s="97"/>
      <c r="H538" s="97">
        <v>1</v>
      </c>
      <c r="I538" s="97"/>
    </row>
    <row r="539" spans="1:9">
      <c r="A539" s="149" t="s">
        <v>2485</v>
      </c>
      <c r="B539" s="97">
        <v>1</v>
      </c>
      <c r="C539" s="97">
        <v>5</v>
      </c>
      <c r="D539" s="97"/>
      <c r="E539" s="97">
        <v>50</v>
      </c>
      <c r="F539" s="97">
        <v>1000</v>
      </c>
      <c r="G539" s="97"/>
      <c r="H539" s="97">
        <v>6</v>
      </c>
      <c r="I539" s="97">
        <v>1000</v>
      </c>
    </row>
    <row r="540" spans="1:9">
      <c r="A540" s="148" t="s">
        <v>545</v>
      </c>
      <c r="B540" s="97">
        <v>15</v>
      </c>
      <c r="C540" s="97">
        <v>23</v>
      </c>
      <c r="D540" s="97"/>
      <c r="E540" s="97">
        <v>1000</v>
      </c>
      <c r="F540" s="97">
        <v>1000</v>
      </c>
      <c r="G540" s="97"/>
      <c r="H540" s="97">
        <v>38</v>
      </c>
      <c r="I540" s="97">
        <v>1000</v>
      </c>
    </row>
    <row r="541" spans="1:9">
      <c r="A541" s="149" t="s">
        <v>2011</v>
      </c>
      <c r="B541" s="97">
        <v>2</v>
      </c>
      <c r="C541" s="97">
        <v>1</v>
      </c>
      <c r="D541" s="97"/>
      <c r="E541" s="97">
        <v>118</v>
      </c>
      <c r="F541" s="97">
        <v>118</v>
      </c>
      <c r="G541" s="97"/>
      <c r="H541" s="97">
        <v>3</v>
      </c>
      <c r="I541" s="97">
        <v>118</v>
      </c>
    </row>
    <row r="542" spans="1:9">
      <c r="A542" s="149" t="s">
        <v>2012</v>
      </c>
      <c r="B542" s="97"/>
      <c r="C542" s="97">
        <v>1</v>
      </c>
      <c r="D542" s="97"/>
      <c r="E542" s="97"/>
      <c r="F542" s="97">
        <v>118</v>
      </c>
      <c r="G542" s="97"/>
      <c r="H542" s="97">
        <v>1</v>
      </c>
      <c r="I542" s="97">
        <v>118</v>
      </c>
    </row>
    <row r="543" spans="1:9">
      <c r="A543" s="149" t="s">
        <v>2024</v>
      </c>
      <c r="B543" s="97">
        <v>1</v>
      </c>
      <c r="C543" s="97">
        <v>1</v>
      </c>
      <c r="D543" s="97"/>
      <c r="E543" s="97">
        <v>239</v>
      </c>
      <c r="F543" s="97">
        <v>239</v>
      </c>
      <c r="G543" s="97"/>
      <c r="H543" s="97">
        <v>2</v>
      </c>
      <c r="I543" s="97">
        <v>239</v>
      </c>
    </row>
    <row r="544" spans="1:9">
      <c r="A544" s="149" t="s">
        <v>2025</v>
      </c>
      <c r="B544" s="97">
        <v>1</v>
      </c>
      <c r="C544" s="97">
        <v>1</v>
      </c>
      <c r="D544" s="97"/>
      <c r="E544" s="97">
        <v>237</v>
      </c>
      <c r="F544" s="97">
        <v>237</v>
      </c>
      <c r="G544" s="97"/>
      <c r="H544" s="97">
        <v>2</v>
      </c>
      <c r="I544" s="97">
        <v>237</v>
      </c>
    </row>
    <row r="545" spans="1:9">
      <c r="A545" s="149" t="s">
        <v>2030</v>
      </c>
      <c r="B545" s="97">
        <v>1</v>
      </c>
      <c r="C545" s="97">
        <v>3</v>
      </c>
      <c r="D545" s="97"/>
      <c r="E545" s="97">
        <v>632</v>
      </c>
      <c r="F545" s="97">
        <v>632</v>
      </c>
      <c r="G545" s="97"/>
      <c r="H545" s="97">
        <v>4</v>
      </c>
      <c r="I545" s="97">
        <v>632</v>
      </c>
    </row>
    <row r="546" spans="1:9">
      <c r="A546" s="149" t="s">
        <v>2031</v>
      </c>
      <c r="B546" s="97">
        <v>1</v>
      </c>
      <c r="C546" s="97">
        <v>3</v>
      </c>
      <c r="D546" s="97"/>
      <c r="E546" s="97">
        <v>632</v>
      </c>
      <c r="F546" s="97">
        <v>632</v>
      </c>
      <c r="G546" s="97"/>
      <c r="H546" s="97">
        <v>4</v>
      </c>
      <c r="I546" s="97">
        <v>632</v>
      </c>
    </row>
    <row r="547" spans="1:9">
      <c r="A547" s="149" t="s">
        <v>2070</v>
      </c>
      <c r="B547" s="97">
        <v>1</v>
      </c>
      <c r="C547" s="97">
        <v>1</v>
      </c>
      <c r="D547" s="97"/>
      <c r="E547" s="97">
        <v>205</v>
      </c>
      <c r="F547" s="97">
        <v>205</v>
      </c>
      <c r="G547" s="97"/>
      <c r="H547" s="97">
        <v>2</v>
      </c>
      <c r="I547" s="97">
        <v>205</v>
      </c>
    </row>
    <row r="548" spans="1:9">
      <c r="A548" s="149" t="s">
        <v>2089</v>
      </c>
      <c r="B548" s="97">
        <v>2</v>
      </c>
      <c r="C548" s="97">
        <v>2</v>
      </c>
      <c r="D548" s="97"/>
      <c r="E548" s="97">
        <v>5</v>
      </c>
      <c r="F548" s="97">
        <v>5</v>
      </c>
      <c r="G548" s="97"/>
      <c r="H548" s="97">
        <v>4</v>
      </c>
      <c r="I548" s="97">
        <v>5</v>
      </c>
    </row>
    <row r="549" spans="1:9">
      <c r="A549" s="149" t="s">
        <v>2251</v>
      </c>
      <c r="B549" s="97"/>
      <c r="C549" s="97">
        <v>3</v>
      </c>
      <c r="D549" s="97"/>
      <c r="E549" s="97"/>
      <c r="F549" s="97">
        <v>592</v>
      </c>
      <c r="G549" s="97"/>
      <c r="H549" s="97">
        <v>3</v>
      </c>
      <c r="I549" s="97">
        <v>592</v>
      </c>
    </row>
    <row r="550" spans="1:9">
      <c r="A550" s="149" t="s">
        <v>2485</v>
      </c>
      <c r="B550" s="97">
        <v>6</v>
      </c>
      <c r="C550" s="97">
        <v>7</v>
      </c>
      <c r="D550" s="97"/>
      <c r="E550" s="97">
        <v>1000</v>
      </c>
      <c r="F550" s="97">
        <v>1000</v>
      </c>
      <c r="G550" s="97"/>
      <c r="H550" s="97">
        <v>13</v>
      </c>
      <c r="I550" s="97">
        <v>1000</v>
      </c>
    </row>
    <row r="551" spans="1:9">
      <c r="A551" s="148" t="s">
        <v>548</v>
      </c>
      <c r="B551" s="97">
        <v>6</v>
      </c>
      <c r="C551" s="97">
        <v>10</v>
      </c>
      <c r="D551" s="97"/>
      <c r="E551" s="97">
        <v>589</v>
      </c>
      <c r="F551" s="97">
        <v>437</v>
      </c>
      <c r="G551" s="97"/>
      <c r="H551" s="97">
        <v>16</v>
      </c>
      <c r="I551" s="97">
        <v>589</v>
      </c>
    </row>
    <row r="552" spans="1:9">
      <c r="A552" s="149" t="s">
        <v>2077</v>
      </c>
      <c r="B552" s="97">
        <v>1</v>
      </c>
      <c r="C552" s="97"/>
      <c r="D552" s="97"/>
      <c r="E552" s="97">
        <v>589</v>
      </c>
      <c r="F552" s="97"/>
      <c r="G552" s="97"/>
      <c r="H552" s="97">
        <v>1</v>
      </c>
      <c r="I552" s="97">
        <v>589</v>
      </c>
    </row>
    <row r="553" spans="1:9">
      <c r="A553" s="149" t="s">
        <v>2175</v>
      </c>
      <c r="B553" s="97">
        <v>2</v>
      </c>
      <c r="C553" s="97">
        <v>2</v>
      </c>
      <c r="D553" s="97"/>
      <c r="E553" s="97">
        <v>70</v>
      </c>
      <c r="F553" s="97">
        <v>70</v>
      </c>
      <c r="G553" s="97"/>
      <c r="H553" s="97">
        <v>4</v>
      </c>
      <c r="I553" s="97">
        <v>70</v>
      </c>
    </row>
    <row r="554" spans="1:9">
      <c r="A554" s="149" t="s">
        <v>2176</v>
      </c>
      <c r="B554" s="97">
        <v>1</v>
      </c>
      <c r="C554" s="97">
        <v>1</v>
      </c>
      <c r="D554" s="97"/>
      <c r="E554" s="97">
        <v>50</v>
      </c>
      <c r="F554" s="97">
        <v>50</v>
      </c>
      <c r="G554" s="97"/>
      <c r="H554" s="97">
        <v>2</v>
      </c>
      <c r="I554" s="97">
        <v>50</v>
      </c>
    </row>
    <row r="555" spans="1:9">
      <c r="A555" s="149" t="s">
        <v>2373</v>
      </c>
      <c r="B555" s="97">
        <v>1</v>
      </c>
      <c r="C555" s="97">
        <v>4</v>
      </c>
      <c r="D555" s="97"/>
      <c r="E555" s="97">
        <v>6</v>
      </c>
      <c r="F555" s="97">
        <v>6</v>
      </c>
      <c r="G555" s="97"/>
      <c r="H555" s="97">
        <v>5</v>
      </c>
      <c r="I555" s="97">
        <v>6</v>
      </c>
    </row>
    <row r="556" spans="1:9">
      <c r="A556" s="149" t="s">
        <v>2386</v>
      </c>
      <c r="B556" s="97">
        <v>1</v>
      </c>
      <c r="C556" s="97">
        <v>3</v>
      </c>
      <c r="D556" s="97"/>
      <c r="E556" s="97">
        <v>437</v>
      </c>
      <c r="F556" s="97">
        <v>437</v>
      </c>
      <c r="G556" s="97"/>
      <c r="H556" s="97">
        <v>4</v>
      </c>
      <c r="I556" s="97">
        <v>437</v>
      </c>
    </row>
    <row r="557" spans="1:9">
      <c r="A557" s="148" t="s">
        <v>551</v>
      </c>
      <c r="B557" s="97">
        <v>21</v>
      </c>
      <c r="C557" s="97">
        <v>12</v>
      </c>
      <c r="D557" s="97">
        <v>4</v>
      </c>
      <c r="E557" s="97">
        <v>694</v>
      </c>
      <c r="F557" s="97">
        <v>694</v>
      </c>
      <c r="G557" s="97">
        <v>694</v>
      </c>
      <c r="H557" s="97">
        <v>37</v>
      </c>
      <c r="I557" s="97">
        <v>694</v>
      </c>
    </row>
    <row r="558" spans="1:9">
      <c r="A558" s="149" t="s">
        <v>2036</v>
      </c>
      <c r="B558" s="97"/>
      <c r="C558" s="97">
        <v>1</v>
      </c>
      <c r="D558" s="97"/>
      <c r="E558" s="97"/>
      <c r="F558" s="97">
        <v>130</v>
      </c>
      <c r="G558" s="97"/>
      <c r="H558" s="97">
        <v>1</v>
      </c>
      <c r="I558" s="97">
        <v>130</v>
      </c>
    </row>
    <row r="559" spans="1:9">
      <c r="A559" s="149" t="s">
        <v>2285</v>
      </c>
      <c r="B559" s="97">
        <v>3</v>
      </c>
      <c r="C559" s="97">
        <v>3</v>
      </c>
      <c r="D559" s="97">
        <v>1</v>
      </c>
      <c r="E559" s="97">
        <v>511</v>
      </c>
      <c r="F559" s="97">
        <v>511</v>
      </c>
      <c r="G559" s="97">
        <v>511</v>
      </c>
      <c r="H559" s="97">
        <v>7</v>
      </c>
      <c r="I559" s="97">
        <v>511</v>
      </c>
    </row>
    <row r="560" spans="1:9">
      <c r="A560" s="149" t="s">
        <v>2286</v>
      </c>
      <c r="B560" s="97">
        <v>3</v>
      </c>
      <c r="C560" s="97">
        <v>4</v>
      </c>
      <c r="D560" s="97">
        <v>1</v>
      </c>
      <c r="E560" s="97">
        <v>694</v>
      </c>
      <c r="F560" s="97">
        <v>694</v>
      </c>
      <c r="G560" s="97">
        <v>694</v>
      </c>
      <c r="H560" s="97">
        <v>8</v>
      </c>
      <c r="I560" s="97">
        <v>694</v>
      </c>
    </row>
    <row r="561" spans="1:9">
      <c r="A561" s="149" t="s">
        <v>2287</v>
      </c>
      <c r="B561" s="97">
        <v>4</v>
      </c>
      <c r="C561" s="97">
        <v>1</v>
      </c>
      <c r="D561" s="97">
        <v>1</v>
      </c>
      <c r="E561" s="97">
        <v>198</v>
      </c>
      <c r="F561" s="97">
        <v>198</v>
      </c>
      <c r="G561" s="97">
        <v>198</v>
      </c>
      <c r="H561" s="97">
        <v>6</v>
      </c>
      <c r="I561" s="97">
        <v>198</v>
      </c>
    </row>
    <row r="562" spans="1:9">
      <c r="A562" s="149" t="s">
        <v>2288</v>
      </c>
      <c r="B562" s="97">
        <v>4</v>
      </c>
      <c r="C562" s="97">
        <v>3</v>
      </c>
      <c r="D562" s="97">
        <v>1</v>
      </c>
      <c r="E562" s="97">
        <v>367</v>
      </c>
      <c r="F562" s="97">
        <v>367</v>
      </c>
      <c r="G562" s="97">
        <v>302</v>
      </c>
      <c r="H562" s="97">
        <v>8</v>
      </c>
      <c r="I562" s="97">
        <v>367</v>
      </c>
    </row>
    <row r="563" spans="1:9">
      <c r="A563" s="149" t="s">
        <v>2289</v>
      </c>
      <c r="B563" s="97">
        <v>2</v>
      </c>
      <c r="C563" s="97"/>
      <c r="D563" s="97"/>
      <c r="E563" s="97">
        <v>268</v>
      </c>
      <c r="F563" s="97"/>
      <c r="G563" s="97"/>
      <c r="H563" s="97">
        <v>2</v>
      </c>
      <c r="I563" s="97">
        <v>268</v>
      </c>
    </row>
    <row r="564" spans="1:9">
      <c r="A564" s="149" t="s">
        <v>2290</v>
      </c>
      <c r="B564" s="97">
        <v>3</v>
      </c>
      <c r="C564" s="97"/>
      <c r="D564" s="97"/>
      <c r="E564" s="97">
        <v>520</v>
      </c>
      <c r="F564" s="97"/>
      <c r="G564" s="97"/>
      <c r="H564" s="97">
        <v>3</v>
      </c>
      <c r="I564" s="97">
        <v>520</v>
      </c>
    </row>
    <row r="565" spans="1:9">
      <c r="A565" s="149" t="s">
        <v>2291</v>
      </c>
      <c r="B565" s="97">
        <v>2</v>
      </c>
      <c r="C565" s="97"/>
      <c r="D565" s="97"/>
      <c r="E565" s="97">
        <v>628</v>
      </c>
      <c r="F565" s="97"/>
      <c r="G565" s="97"/>
      <c r="H565" s="97">
        <v>2</v>
      </c>
      <c r="I565" s="97">
        <v>628</v>
      </c>
    </row>
    <row r="566" spans="1:9">
      <c r="A566" s="148" t="s">
        <v>554</v>
      </c>
      <c r="B566" s="97">
        <v>19</v>
      </c>
      <c r="C566" s="97">
        <v>30</v>
      </c>
      <c r="D566" s="97"/>
      <c r="E566" s="97">
        <v>550</v>
      </c>
      <c r="F566" s="97">
        <v>1000</v>
      </c>
      <c r="G566" s="97"/>
      <c r="H566" s="97">
        <v>49</v>
      </c>
      <c r="I566" s="97">
        <v>1000</v>
      </c>
    </row>
    <row r="567" spans="1:9">
      <c r="A567" s="149" t="s">
        <v>2042</v>
      </c>
      <c r="B567" s="97">
        <v>1</v>
      </c>
      <c r="C567" s="97">
        <v>2</v>
      </c>
      <c r="D567" s="97"/>
      <c r="E567" s="97">
        <v>245</v>
      </c>
      <c r="F567" s="97">
        <v>245</v>
      </c>
      <c r="G567" s="97"/>
      <c r="H567" s="97">
        <v>3</v>
      </c>
      <c r="I567" s="97">
        <v>245</v>
      </c>
    </row>
    <row r="568" spans="1:9">
      <c r="A568" s="149" t="s">
        <v>2049</v>
      </c>
      <c r="B568" s="97">
        <v>1</v>
      </c>
      <c r="C568" s="97">
        <v>2</v>
      </c>
      <c r="D568" s="97"/>
      <c r="E568" s="97">
        <v>7</v>
      </c>
      <c r="F568" s="97">
        <v>7</v>
      </c>
      <c r="G568" s="97"/>
      <c r="H568" s="97">
        <v>3</v>
      </c>
      <c r="I568" s="97">
        <v>7</v>
      </c>
    </row>
    <row r="569" spans="1:9">
      <c r="A569" s="149" t="s">
        <v>2050</v>
      </c>
      <c r="B569" s="97">
        <v>1</v>
      </c>
      <c r="C569" s="97">
        <v>2</v>
      </c>
      <c r="D569" s="97"/>
      <c r="E569" s="97">
        <v>225</v>
      </c>
      <c r="F569" s="97">
        <v>225</v>
      </c>
      <c r="G569" s="97"/>
      <c r="H569" s="97">
        <v>3</v>
      </c>
      <c r="I569" s="97">
        <v>225</v>
      </c>
    </row>
    <row r="570" spans="1:9">
      <c r="A570" s="149" t="s">
        <v>2056</v>
      </c>
      <c r="B570" s="97">
        <v>2</v>
      </c>
      <c r="C570" s="97">
        <v>5</v>
      </c>
      <c r="D570" s="97"/>
      <c r="E570" s="97">
        <v>277</v>
      </c>
      <c r="F570" s="97">
        <v>277</v>
      </c>
      <c r="G570" s="97"/>
      <c r="H570" s="97">
        <v>7</v>
      </c>
      <c r="I570" s="97">
        <v>277</v>
      </c>
    </row>
    <row r="571" spans="1:9">
      <c r="A571" s="149" t="s">
        <v>2059</v>
      </c>
      <c r="B571" s="97">
        <v>1</v>
      </c>
      <c r="C571" s="97">
        <v>2</v>
      </c>
      <c r="D571" s="97"/>
      <c r="E571" s="97">
        <v>445</v>
      </c>
      <c r="F571" s="97">
        <v>445</v>
      </c>
      <c r="G571" s="97"/>
      <c r="H571" s="97">
        <v>3</v>
      </c>
      <c r="I571" s="97">
        <v>445</v>
      </c>
    </row>
    <row r="572" spans="1:9">
      <c r="A572" s="149" t="s">
        <v>2071</v>
      </c>
      <c r="B572" s="97">
        <v>1</v>
      </c>
      <c r="C572" s="97"/>
      <c r="D572" s="97"/>
      <c r="E572" s="97"/>
      <c r="F572" s="97"/>
      <c r="G572" s="97"/>
      <c r="H572" s="97">
        <v>1</v>
      </c>
      <c r="I572" s="97"/>
    </row>
    <row r="573" spans="1:9">
      <c r="A573" s="149" t="s">
        <v>2078</v>
      </c>
      <c r="B573" s="97">
        <v>2</v>
      </c>
      <c r="C573" s="97"/>
      <c r="D573" s="97"/>
      <c r="E573" s="97">
        <v>445</v>
      </c>
      <c r="F573" s="97"/>
      <c r="G573" s="97"/>
      <c r="H573" s="97">
        <v>2</v>
      </c>
      <c r="I573" s="97">
        <v>445</v>
      </c>
    </row>
    <row r="574" spans="1:9">
      <c r="A574" s="149" t="s">
        <v>2170</v>
      </c>
      <c r="B574" s="97">
        <v>1</v>
      </c>
      <c r="C574" s="97">
        <v>1</v>
      </c>
      <c r="D574" s="97"/>
      <c r="E574" s="97">
        <v>125</v>
      </c>
      <c r="F574" s="97">
        <v>125</v>
      </c>
      <c r="G574" s="97"/>
      <c r="H574" s="97">
        <v>2</v>
      </c>
      <c r="I574" s="97">
        <v>125</v>
      </c>
    </row>
    <row r="575" spans="1:9">
      <c r="A575" s="149" t="s">
        <v>2171</v>
      </c>
      <c r="B575" s="97">
        <v>1</v>
      </c>
      <c r="C575" s="97">
        <v>1</v>
      </c>
      <c r="D575" s="97"/>
      <c r="E575" s="97">
        <v>97</v>
      </c>
      <c r="F575" s="97">
        <v>97</v>
      </c>
      <c r="G575" s="97"/>
      <c r="H575" s="97">
        <v>2</v>
      </c>
      <c r="I575" s="97">
        <v>97</v>
      </c>
    </row>
    <row r="576" spans="1:9">
      <c r="A576" s="149" t="s">
        <v>2325</v>
      </c>
      <c r="B576" s="97">
        <v>1</v>
      </c>
      <c r="C576" s="97"/>
      <c r="D576" s="97"/>
      <c r="E576" s="97"/>
      <c r="F576" s="97"/>
      <c r="G576" s="97"/>
      <c r="H576" s="97">
        <v>1</v>
      </c>
      <c r="I576" s="97"/>
    </row>
    <row r="577" spans="1:9">
      <c r="A577" s="149" t="s">
        <v>2355</v>
      </c>
      <c r="B577" s="97">
        <v>1</v>
      </c>
      <c r="C577" s="97"/>
      <c r="D577" s="97"/>
      <c r="E577" s="97">
        <v>176</v>
      </c>
      <c r="F577" s="97"/>
      <c r="G577" s="97"/>
      <c r="H577" s="97">
        <v>1</v>
      </c>
      <c r="I577" s="97">
        <v>176</v>
      </c>
    </row>
    <row r="578" spans="1:9">
      <c r="A578" s="149" t="s">
        <v>2359</v>
      </c>
      <c r="B578" s="97">
        <v>1</v>
      </c>
      <c r="C578" s="97"/>
      <c r="D578" s="97"/>
      <c r="E578" s="97">
        <v>550</v>
      </c>
      <c r="F578" s="97"/>
      <c r="G578" s="97"/>
      <c r="H578" s="97">
        <v>1</v>
      </c>
      <c r="I578" s="97">
        <v>550</v>
      </c>
    </row>
    <row r="579" spans="1:9">
      <c r="A579" s="149" t="s">
        <v>2361</v>
      </c>
      <c r="B579" s="97">
        <v>2</v>
      </c>
      <c r="C579" s="97"/>
      <c r="D579" s="97"/>
      <c r="E579" s="97">
        <v>250</v>
      </c>
      <c r="F579" s="97"/>
      <c r="G579" s="97"/>
      <c r="H579" s="97">
        <v>2</v>
      </c>
      <c r="I579" s="97">
        <v>250</v>
      </c>
    </row>
    <row r="580" spans="1:9">
      <c r="A580" s="149" t="s">
        <v>2366</v>
      </c>
      <c r="B580" s="97">
        <v>1</v>
      </c>
      <c r="C580" s="97">
        <v>4</v>
      </c>
      <c r="D580" s="97"/>
      <c r="E580" s="97">
        <v>100</v>
      </c>
      <c r="F580" s="97">
        <v>100</v>
      </c>
      <c r="G580" s="97"/>
      <c r="H580" s="97">
        <v>5</v>
      </c>
      <c r="I580" s="97">
        <v>100</v>
      </c>
    </row>
    <row r="581" spans="1:9">
      <c r="A581" s="149" t="s">
        <v>2375</v>
      </c>
      <c r="B581" s="97">
        <v>2</v>
      </c>
      <c r="C581" s="97">
        <v>8</v>
      </c>
      <c r="D581" s="97"/>
      <c r="E581" s="97">
        <v>28</v>
      </c>
      <c r="F581" s="97">
        <v>28</v>
      </c>
      <c r="G581" s="97"/>
      <c r="H581" s="97">
        <v>10</v>
      </c>
      <c r="I581" s="97">
        <v>28</v>
      </c>
    </row>
    <row r="582" spans="1:9">
      <c r="A582" s="149" t="s">
        <v>2485</v>
      </c>
      <c r="B582" s="97"/>
      <c r="C582" s="97">
        <v>3</v>
      </c>
      <c r="D582" s="97"/>
      <c r="E582" s="97"/>
      <c r="F582" s="97">
        <v>1000</v>
      </c>
      <c r="G582" s="97"/>
      <c r="H582" s="97">
        <v>3</v>
      </c>
      <c r="I582" s="97">
        <v>1000</v>
      </c>
    </row>
    <row r="583" spans="1:9">
      <c r="A583" s="148" t="s">
        <v>1874</v>
      </c>
      <c r="B583" s="97">
        <v>3</v>
      </c>
      <c r="C583" s="97">
        <v>4</v>
      </c>
      <c r="D583" s="97"/>
      <c r="E583" s="97">
        <v>2639</v>
      </c>
      <c r="F583" s="97"/>
      <c r="G583" s="97"/>
      <c r="H583" s="97">
        <v>7</v>
      </c>
      <c r="I583" s="97">
        <v>2639</v>
      </c>
    </row>
    <row r="584" spans="1:9">
      <c r="A584" s="149" t="s">
        <v>2485</v>
      </c>
      <c r="B584" s="97">
        <v>3</v>
      </c>
      <c r="C584" s="97">
        <v>4</v>
      </c>
      <c r="D584" s="97"/>
      <c r="E584" s="97">
        <v>2639</v>
      </c>
      <c r="F584" s="97"/>
      <c r="G584" s="97"/>
      <c r="H584" s="97">
        <v>7</v>
      </c>
      <c r="I584" s="97">
        <v>2639</v>
      </c>
    </row>
    <row r="585" spans="1:9">
      <c r="A585" s="95" t="s">
        <v>183</v>
      </c>
      <c r="B585" s="97">
        <v>16</v>
      </c>
      <c r="C585" s="97">
        <v>41</v>
      </c>
      <c r="D585" s="97"/>
      <c r="E585" s="97">
        <v>517</v>
      </c>
      <c r="F585" s="97">
        <v>477</v>
      </c>
      <c r="G585" s="97"/>
      <c r="H585" s="97">
        <v>57</v>
      </c>
      <c r="I585" s="97">
        <v>517</v>
      </c>
    </row>
    <row r="586" spans="1:9">
      <c r="A586" s="148" t="s">
        <v>219</v>
      </c>
      <c r="B586" s="97">
        <v>1</v>
      </c>
      <c r="C586" s="97">
        <v>6</v>
      </c>
      <c r="D586" s="97"/>
      <c r="E586" s="97">
        <v>61</v>
      </c>
      <c r="F586" s="97">
        <v>200</v>
      </c>
      <c r="G586" s="97"/>
      <c r="H586" s="97">
        <v>7</v>
      </c>
      <c r="I586" s="97">
        <v>200</v>
      </c>
    </row>
    <row r="587" spans="1:9">
      <c r="A587" s="149" t="s">
        <v>2110</v>
      </c>
      <c r="B587" s="97"/>
      <c r="C587" s="97">
        <v>2</v>
      </c>
      <c r="D587" s="97"/>
      <c r="E587" s="97"/>
      <c r="F587" s="97">
        <v>200</v>
      </c>
      <c r="G587" s="97"/>
      <c r="H587" s="97">
        <v>2</v>
      </c>
      <c r="I587" s="97">
        <v>200</v>
      </c>
    </row>
    <row r="588" spans="1:9">
      <c r="A588" s="149" t="s">
        <v>2423</v>
      </c>
      <c r="B588" s="97"/>
      <c r="C588" s="97">
        <v>4</v>
      </c>
      <c r="D588" s="97"/>
      <c r="E588" s="97"/>
      <c r="F588" s="97">
        <v>34</v>
      </c>
      <c r="G588" s="97"/>
      <c r="H588" s="97">
        <v>4</v>
      </c>
      <c r="I588" s="97">
        <v>34</v>
      </c>
    </row>
    <row r="589" spans="1:9">
      <c r="A589" s="149" t="s">
        <v>2448</v>
      </c>
      <c r="B589" s="97">
        <v>1</v>
      </c>
      <c r="C589" s="97"/>
      <c r="D589" s="97"/>
      <c r="E589" s="97">
        <v>61</v>
      </c>
      <c r="F589" s="97"/>
      <c r="G589" s="97"/>
      <c r="H589" s="97">
        <v>1</v>
      </c>
      <c r="I589" s="97">
        <v>61</v>
      </c>
    </row>
    <row r="590" spans="1:9">
      <c r="A590" s="148" t="s">
        <v>341</v>
      </c>
      <c r="B590" s="97">
        <v>1</v>
      </c>
      <c r="C590" s="97">
        <v>13</v>
      </c>
      <c r="D590" s="97"/>
      <c r="E590" s="97">
        <v>112</v>
      </c>
      <c r="F590" s="97">
        <v>350</v>
      </c>
      <c r="G590" s="97"/>
      <c r="H590" s="97">
        <v>14</v>
      </c>
      <c r="I590" s="97">
        <v>350</v>
      </c>
    </row>
    <row r="591" spans="1:9">
      <c r="A591" s="149" t="s">
        <v>2108</v>
      </c>
      <c r="B591" s="97"/>
      <c r="C591" s="97">
        <v>2</v>
      </c>
      <c r="D591" s="97"/>
      <c r="E591" s="97"/>
      <c r="F591" s="97">
        <v>350</v>
      </c>
      <c r="G591" s="97"/>
      <c r="H591" s="97">
        <v>2</v>
      </c>
      <c r="I591" s="97">
        <v>350</v>
      </c>
    </row>
    <row r="592" spans="1:9">
      <c r="A592" s="149" t="s">
        <v>2167</v>
      </c>
      <c r="B592" s="97"/>
      <c r="C592" s="97">
        <v>1</v>
      </c>
      <c r="D592" s="97"/>
      <c r="E592" s="97"/>
      <c r="F592" s="97">
        <v>128</v>
      </c>
      <c r="G592" s="97"/>
      <c r="H592" s="97">
        <v>1</v>
      </c>
      <c r="I592" s="97">
        <v>128</v>
      </c>
    </row>
    <row r="593" spans="1:9">
      <c r="A593" s="149" t="s">
        <v>2168</v>
      </c>
      <c r="B593" s="97"/>
      <c r="C593" s="97">
        <v>1</v>
      </c>
      <c r="D593" s="97"/>
      <c r="E593" s="97"/>
      <c r="F593" s="97">
        <v>57</v>
      </c>
      <c r="G593" s="97"/>
      <c r="H593" s="97">
        <v>1</v>
      </c>
      <c r="I593" s="97">
        <v>57</v>
      </c>
    </row>
    <row r="594" spans="1:9">
      <c r="A594" s="149" t="s">
        <v>2178</v>
      </c>
      <c r="B594" s="97"/>
      <c r="C594" s="97">
        <v>1</v>
      </c>
      <c r="D594" s="97"/>
      <c r="E594" s="97"/>
      <c r="F594" s="97">
        <v>80</v>
      </c>
      <c r="G594" s="97"/>
      <c r="H594" s="97">
        <v>1</v>
      </c>
      <c r="I594" s="97">
        <v>80</v>
      </c>
    </row>
    <row r="595" spans="1:9">
      <c r="A595" s="149" t="s">
        <v>2179</v>
      </c>
      <c r="B595" s="97"/>
      <c r="C595" s="97">
        <v>1</v>
      </c>
      <c r="D595" s="97"/>
      <c r="E595" s="97"/>
      <c r="F595" s="97">
        <v>43</v>
      </c>
      <c r="G595" s="97"/>
      <c r="H595" s="97">
        <v>1</v>
      </c>
      <c r="I595" s="97">
        <v>43</v>
      </c>
    </row>
    <row r="596" spans="1:9">
      <c r="A596" s="149" t="s">
        <v>2180</v>
      </c>
      <c r="B596" s="97"/>
      <c r="C596" s="97">
        <v>1</v>
      </c>
      <c r="D596" s="97"/>
      <c r="E596" s="97"/>
      <c r="F596" s="97">
        <v>67</v>
      </c>
      <c r="G596" s="97"/>
      <c r="H596" s="97">
        <v>1</v>
      </c>
      <c r="I596" s="97">
        <v>67</v>
      </c>
    </row>
    <row r="597" spans="1:9">
      <c r="A597" s="149" t="s">
        <v>2182</v>
      </c>
      <c r="B597" s="97"/>
      <c r="C597" s="97">
        <v>1</v>
      </c>
      <c r="D597" s="97"/>
      <c r="E597" s="97"/>
      <c r="F597" s="97">
        <v>113</v>
      </c>
      <c r="G597" s="97"/>
      <c r="H597" s="97">
        <v>1</v>
      </c>
      <c r="I597" s="97">
        <v>113</v>
      </c>
    </row>
    <row r="598" spans="1:9">
      <c r="A598" s="149" t="s">
        <v>2183</v>
      </c>
      <c r="B598" s="97"/>
      <c r="C598" s="97">
        <v>1</v>
      </c>
      <c r="D598" s="97"/>
      <c r="E598" s="97"/>
      <c r="F598" s="97">
        <v>40</v>
      </c>
      <c r="G598" s="97"/>
      <c r="H598" s="97">
        <v>1</v>
      </c>
      <c r="I598" s="97">
        <v>40</v>
      </c>
    </row>
    <row r="599" spans="1:9">
      <c r="A599" s="149" t="s">
        <v>2184</v>
      </c>
      <c r="B599" s="97"/>
      <c r="C599" s="97">
        <v>1</v>
      </c>
      <c r="D599" s="97"/>
      <c r="E599" s="97"/>
      <c r="F599" s="97">
        <v>63</v>
      </c>
      <c r="G599" s="97"/>
      <c r="H599" s="97">
        <v>1</v>
      </c>
      <c r="I599" s="97">
        <v>63</v>
      </c>
    </row>
    <row r="600" spans="1:9">
      <c r="A600" s="149" t="s">
        <v>2187</v>
      </c>
      <c r="B600" s="97"/>
      <c r="C600" s="97">
        <v>1</v>
      </c>
      <c r="D600" s="97"/>
      <c r="E600" s="97"/>
      <c r="F600" s="97">
        <v>57</v>
      </c>
      <c r="G600" s="97"/>
      <c r="H600" s="97">
        <v>1</v>
      </c>
      <c r="I600" s="97">
        <v>57</v>
      </c>
    </row>
    <row r="601" spans="1:9">
      <c r="A601" s="149" t="s">
        <v>2212</v>
      </c>
      <c r="B601" s="97">
        <v>1</v>
      </c>
      <c r="C601" s="97">
        <v>2</v>
      </c>
      <c r="D601" s="97"/>
      <c r="E601" s="97">
        <v>112</v>
      </c>
      <c r="F601" s="97">
        <v>112</v>
      </c>
      <c r="G601" s="97"/>
      <c r="H601" s="97">
        <v>3</v>
      </c>
      <c r="I601" s="97">
        <v>112</v>
      </c>
    </row>
    <row r="602" spans="1:9">
      <c r="A602" s="148" t="s">
        <v>425</v>
      </c>
      <c r="B602" s="97">
        <v>4</v>
      </c>
      <c r="C602" s="97">
        <v>1</v>
      </c>
      <c r="D602" s="97"/>
      <c r="E602" s="97">
        <v>477</v>
      </c>
      <c r="F602" s="97">
        <v>477</v>
      </c>
      <c r="G602" s="97"/>
      <c r="H602" s="97">
        <v>5</v>
      </c>
      <c r="I602" s="97">
        <v>477</v>
      </c>
    </row>
    <row r="603" spans="1:9">
      <c r="A603" s="149" t="s">
        <v>2129</v>
      </c>
      <c r="B603" s="97">
        <v>1</v>
      </c>
      <c r="C603" s="97">
        <v>1</v>
      </c>
      <c r="D603" s="97"/>
      <c r="E603" s="97">
        <v>477</v>
      </c>
      <c r="F603" s="97">
        <v>477</v>
      </c>
      <c r="G603" s="97"/>
      <c r="H603" s="97">
        <v>2</v>
      </c>
      <c r="I603" s="97">
        <v>477</v>
      </c>
    </row>
    <row r="604" spans="1:9">
      <c r="A604" s="149" t="s">
        <v>2451</v>
      </c>
      <c r="B604" s="97">
        <v>1</v>
      </c>
      <c r="C604" s="97"/>
      <c r="D604" s="97"/>
      <c r="E604" s="97">
        <v>77</v>
      </c>
      <c r="F604" s="97"/>
      <c r="G604" s="97"/>
      <c r="H604" s="97">
        <v>1</v>
      </c>
      <c r="I604" s="97">
        <v>77</v>
      </c>
    </row>
    <row r="605" spans="1:9">
      <c r="A605" s="149" t="s">
        <v>2479</v>
      </c>
      <c r="B605" s="97">
        <v>1</v>
      </c>
      <c r="C605" s="97"/>
      <c r="D605" s="97"/>
      <c r="E605" s="97">
        <v>20</v>
      </c>
      <c r="F605" s="97"/>
      <c r="G605" s="97"/>
      <c r="H605" s="97">
        <v>1</v>
      </c>
      <c r="I605" s="97">
        <v>20</v>
      </c>
    </row>
    <row r="606" spans="1:9">
      <c r="A606" s="149" t="s">
        <v>2480</v>
      </c>
      <c r="B606" s="97">
        <v>1</v>
      </c>
      <c r="C606" s="97"/>
      <c r="D606" s="97"/>
      <c r="E606" s="97">
        <v>80</v>
      </c>
      <c r="F606" s="97"/>
      <c r="G606" s="97"/>
      <c r="H606" s="97">
        <v>1</v>
      </c>
      <c r="I606" s="97">
        <v>80</v>
      </c>
    </row>
    <row r="607" spans="1:9">
      <c r="A607" s="148" t="s">
        <v>563</v>
      </c>
      <c r="B607" s="97">
        <v>2</v>
      </c>
      <c r="C607" s="97">
        <v>4</v>
      </c>
      <c r="D607" s="97"/>
      <c r="E607" s="97">
        <v>100</v>
      </c>
      <c r="F607" s="97">
        <v>100</v>
      </c>
      <c r="G607" s="97"/>
      <c r="H607" s="97">
        <v>6</v>
      </c>
      <c r="I607" s="97">
        <v>100</v>
      </c>
    </row>
    <row r="608" spans="1:9">
      <c r="A608" s="149" t="s">
        <v>2232</v>
      </c>
      <c r="B608" s="97">
        <v>1</v>
      </c>
      <c r="C608" s="97">
        <v>4</v>
      </c>
      <c r="D608" s="97"/>
      <c r="E608" s="97">
        <v>100</v>
      </c>
      <c r="F608" s="97">
        <v>100</v>
      </c>
      <c r="G608" s="97"/>
      <c r="H608" s="97">
        <v>5</v>
      </c>
      <c r="I608" s="97">
        <v>100</v>
      </c>
    </row>
    <row r="609" spans="1:9">
      <c r="A609" s="149" t="s">
        <v>2474</v>
      </c>
      <c r="B609" s="97">
        <v>1</v>
      </c>
      <c r="C609" s="97"/>
      <c r="D609" s="97"/>
      <c r="E609" s="97">
        <v>44</v>
      </c>
      <c r="F609" s="97"/>
      <c r="G609" s="97"/>
      <c r="H609" s="97">
        <v>1</v>
      </c>
      <c r="I609" s="97">
        <v>44</v>
      </c>
    </row>
    <row r="610" spans="1:9">
      <c r="A610" s="148" t="s">
        <v>566</v>
      </c>
      <c r="B610" s="97">
        <v>1</v>
      </c>
      <c r="C610" s="97">
        <v>1</v>
      </c>
      <c r="D610" s="97"/>
      <c r="E610" s="97">
        <v>517</v>
      </c>
      <c r="F610" s="97">
        <v>400</v>
      </c>
      <c r="G610" s="97"/>
      <c r="H610" s="97">
        <v>2</v>
      </c>
      <c r="I610" s="97">
        <v>517</v>
      </c>
    </row>
    <row r="611" spans="1:9">
      <c r="A611" s="149" t="s">
        <v>2144</v>
      </c>
      <c r="B611" s="97">
        <v>1</v>
      </c>
      <c r="C611" s="97">
        <v>1</v>
      </c>
      <c r="D611" s="97"/>
      <c r="E611" s="97">
        <v>517</v>
      </c>
      <c r="F611" s="97">
        <v>400</v>
      </c>
      <c r="G611" s="97"/>
      <c r="H611" s="97">
        <v>2</v>
      </c>
      <c r="I611" s="97">
        <v>517</v>
      </c>
    </row>
    <row r="612" spans="1:9">
      <c r="A612" s="148" t="s">
        <v>569</v>
      </c>
      <c r="B612" s="97">
        <v>1</v>
      </c>
      <c r="C612" s="97">
        <v>4</v>
      </c>
      <c r="D612" s="97"/>
      <c r="E612" s="97">
        <v>54</v>
      </c>
      <c r="F612" s="97">
        <v>174</v>
      </c>
      <c r="G612" s="97"/>
      <c r="H612" s="97">
        <v>5</v>
      </c>
      <c r="I612" s="97">
        <v>174</v>
      </c>
    </row>
    <row r="613" spans="1:9">
      <c r="A613" s="149" t="s">
        <v>2111</v>
      </c>
      <c r="B613" s="97"/>
      <c r="C613" s="97">
        <v>2</v>
      </c>
      <c r="D613" s="97"/>
      <c r="E613" s="97"/>
      <c r="F613" s="97">
        <v>174</v>
      </c>
      <c r="G613" s="97"/>
      <c r="H613" s="97">
        <v>2</v>
      </c>
      <c r="I613" s="97">
        <v>174</v>
      </c>
    </row>
    <row r="614" spans="1:9">
      <c r="A614" s="149" t="s">
        <v>2211</v>
      </c>
      <c r="B614" s="97">
        <v>1</v>
      </c>
      <c r="C614" s="97">
        <v>2</v>
      </c>
      <c r="D614" s="97"/>
      <c r="E614" s="97">
        <v>54</v>
      </c>
      <c r="F614" s="97">
        <v>54</v>
      </c>
      <c r="G614" s="97"/>
      <c r="H614" s="97">
        <v>3</v>
      </c>
      <c r="I614" s="97">
        <v>54</v>
      </c>
    </row>
    <row r="615" spans="1:9">
      <c r="A615" s="148" t="s">
        <v>572</v>
      </c>
      <c r="B615" s="97">
        <v>1</v>
      </c>
      <c r="C615" s="97">
        <v>2</v>
      </c>
      <c r="D615" s="97"/>
      <c r="E615" s="97">
        <v>50</v>
      </c>
      <c r="F615" s="97">
        <v>350</v>
      </c>
      <c r="G615" s="97"/>
      <c r="H615" s="97">
        <v>3</v>
      </c>
      <c r="I615" s="97">
        <v>350</v>
      </c>
    </row>
    <row r="616" spans="1:9">
      <c r="A616" s="149" t="s">
        <v>2112</v>
      </c>
      <c r="B616" s="97"/>
      <c r="C616" s="97">
        <v>2</v>
      </c>
      <c r="D616" s="97"/>
      <c r="E616" s="97"/>
      <c r="F616" s="97">
        <v>350</v>
      </c>
      <c r="G616" s="97"/>
      <c r="H616" s="97">
        <v>2</v>
      </c>
      <c r="I616" s="97">
        <v>350</v>
      </c>
    </row>
    <row r="617" spans="1:9">
      <c r="A617" s="149" t="s">
        <v>2475</v>
      </c>
      <c r="B617" s="97">
        <v>1</v>
      </c>
      <c r="C617" s="97"/>
      <c r="D617" s="97"/>
      <c r="E617" s="97">
        <v>50</v>
      </c>
      <c r="F617" s="97"/>
      <c r="G617" s="97"/>
      <c r="H617" s="97">
        <v>1</v>
      </c>
      <c r="I617" s="97">
        <v>50</v>
      </c>
    </row>
    <row r="618" spans="1:9">
      <c r="A618" s="148" t="s">
        <v>366</v>
      </c>
      <c r="B618" s="97">
        <v>1</v>
      </c>
      <c r="C618" s="97">
        <v>2</v>
      </c>
      <c r="D618" s="97"/>
      <c r="E618" s="97">
        <v>250</v>
      </c>
      <c r="F618" s="97">
        <v>250</v>
      </c>
      <c r="G618" s="97"/>
      <c r="H618" s="97">
        <v>3</v>
      </c>
      <c r="I618" s="97">
        <v>250</v>
      </c>
    </row>
    <row r="619" spans="1:9">
      <c r="A619" s="149" t="s">
        <v>2098</v>
      </c>
      <c r="B619" s="97">
        <v>1</v>
      </c>
      <c r="C619" s="97">
        <v>2</v>
      </c>
      <c r="D619" s="97"/>
      <c r="E619" s="97">
        <v>250</v>
      </c>
      <c r="F619" s="97">
        <v>250</v>
      </c>
      <c r="G619" s="97"/>
      <c r="H619" s="97">
        <v>3</v>
      </c>
      <c r="I619" s="97">
        <v>250</v>
      </c>
    </row>
    <row r="620" spans="1:9">
      <c r="A620" s="148" t="s">
        <v>577</v>
      </c>
      <c r="B620" s="97">
        <v>3</v>
      </c>
      <c r="C620" s="97">
        <v>2</v>
      </c>
      <c r="D620" s="97"/>
      <c r="E620" s="97">
        <v>250</v>
      </c>
      <c r="F620" s="97">
        <v>250</v>
      </c>
      <c r="G620" s="97"/>
      <c r="H620" s="97">
        <v>5</v>
      </c>
      <c r="I620" s="97">
        <v>250</v>
      </c>
    </row>
    <row r="621" spans="1:9">
      <c r="A621" s="149" t="s">
        <v>2096</v>
      </c>
      <c r="B621" s="97">
        <v>1</v>
      </c>
      <c r="C621" s="97">
        <v>2</v>
      </c>
      <c r="D621" s="97"/>
      <c r="E621" s="97">
        <v>250</v>
      </c>
      <c r="F621" s="97">
        <v>250</v>
      </c>
      <c r="G621" s="97"/>
      <c r="H621" s="97">
        <v>3</v>
      </c>
      <c r="I621" s="97">
        <v>250</v>
      </c>
    </row>
    <row r="622" spans="1:9">
      <c r="A622" s="149" t="s">
        <v>2476</v>
      </c>
      <c r="B622" s="97">
        <v>1</v>
      </c>
      <c r="C622" s="97"/>
      <c r="D622" s="97"/>
      <c r="E622" s="97">
        <v>34</v>
      </c>
      <c r="F622" s="97"/>
      <c r="G622" s="97"/>
      <c r="H622" s="97">
        <v>1</v>
      </c>
      <c r="I622" s="97">
        <v>34</v>
      </c>
    </row>
    <row r="623" spans="1:9">
      <c r="A623" s="149" t="s">
        <v>2477</v>
      </c>
      <c r="B623" s="97">
        <v>1</v>
      </c>
      <c r="C623" s="97"/>
      <c r="D623" s="97"/>
      <c r="E623" s="97">
        <v>47</v>
      </c>
      <c r="F623" s="97"/>
      <c r="G623" s="97"/>
      <c r="H623" s="97">
        <v>1</v>
      </c>
      <c r="I623" s="97">
        <v>47</v>
      </c>
    </row>
    <row r="624" spans="1:9">
      <c r="A624" s="148" t="s">
        <v>580</v>
      </c>
      <c r="B624" s="97">
        <v>1</v>
      </c>
      <c r="C624" s="97">
        <v>6</v>
      </c>
      <c r="D624" s="97"/>
      <c r="E624" s="97">
        <v>84</v>
      </c>
      <c r="F624" s="97">
        <v>230</v>
      </c>
      <c r="G624" s="97"/>
      <c r="H624" s="97">
        <v>7</v>
      </c>
      <c r="I624" s="97">
        <v>230</v>
      </c>
    </row>
    <row r="625" spans="1:9">
      <c r="A625" s="149" t="s">
        <v>2102</v>
      </c>
      <c r="B625" s="97"/>
      <c r="C625" s="97">
        <v>1</v>
      </c>
      <c r="D625" s="97"/>
      <c r="E625" s="97"/>
      <c r="F625" s="97">
        <v>230</v>
      </c>
      <c r="G625" s="97"/>
      <c r="H625" s="97">
        <v>1</v>
      </c>
      <c r="I625" s="97">
        <v>230</v>
      </c>
    </row>
    <row r="626" spans="1:9">
      <c r="A626" s="149" t="s">
        <v>2122</v>
      </c>
      <c r="B626" s="97"/>
      <c r="C626" s="97">
        <v>1</v>
      </c>
      <c r="D626" s="97"/>
      <c r="E626" s="97"/>
      <c r="F626" s="97">
        <v>230</v>
      </c>
      <c r="G626" s="97"/>
      <c r="H626" s="97">
        <v>1</v>
      </c>
      <c r="I626" s="97">
        <v>230</v>
      </c>
    </row>
    <row r="627" spans="1:9">
      <c r="A627" s="149" t="s">
        <v>2424</v>
      </c>
      <c r="B627" s="97"/>
      <c r="C627" s="97">
        <v>4</v>
      </c>
      <c r="D627" s="97"/>
      <c r="E627" s="97"/>
      <c r="F627" s="97">
        <v>50</v>
      </c>
      <c r="G627" s="97"/>
      <c r="H627" s="97">
        <v>4</v>
      </c>
      <c r="I627" s="97">
        <v>50</v>
      </c>
    </row>
    <row r="628" spans="1:9">
      <c r="A628" s="149" t="s">
        <v>2449</v>
      </c>
      <c r="B628" s="97">
        <v>1</v>
      </c>
      <c r="C628" s="97"/>
      <c r="D628" s="97"/>
      <c r="E628" s="97">
        <v>84</v>
      </c>
      <c r="F628" s="97"/>
      <c r="G628" s="97"/>
      <c r="H628" s="97">
        <v>1</v>
      </c>
      <c r="I628" s="97">
        <v>84</v>
      </c>
    </row>
    <row r="629" spans="1:9">
      <c r="A629" s="95" t="s">
        <v>1874</v>
      </c>
      <c r="B629" s="97">
        <v>2</v>
      </c>
      <c r="C629" s="97">
        <v>2</v>
      </c>
      <c r="D629" s="97"/>
      <c r="E629" s="97">
        <v>400</v>
      </c>
      <c r="F629" s="97">
        <v>200</v>
      </c>
      <c r="G629" s="97"/>
      <c r="H629" s="97">
        <v>4</v>
      </c>
      <c r="I629" s="97">
        <v>400</v>
      </c>
    </row>
    <row r="630" spans="1:9">
      <c r="A630" s="148" t="s">
        <v>1874</v>
      </c>
      <c r="B630" s="97">
        <v>2</v>
      </c>
      <c r="C630" s="97">
        <v>2</v>
      </c>
      <c r="D630" s="97"/>
      <c r="E630" s="97">
        <v>400</v>
      </c>
      <c r="F630" s="97">
        <v>200</v>
      </c>
      <c r="G630" s="97"/>
      <c r="H630" s="97">
        <v>4</v>
      </c>
      <c r="I630" s="97">
        <v>400</v>
      </c>
    </row>
    <row r="631" spans="1:9">
      <c r="A631" s="149" t="s">
        <v>2342</v>
      </c>
      <c r="B631" s="97">
        <v>1</v>
      </c>
      <c r="C631" s="97"/>
      <c r="D631" s="97"/>
      <c r="E631" s="97">
        <v>400</v>
      </c>
      <c r="F631" s="97"/>
      <c r="G631" s="97"/>
      <c r="H631" s="97">
        <v>1</v>
      </c>
      <c r="I631" s="97">
        <v>400</v>
      </c>
    </row>
    <row r="632" spans="1:9">
      <c r="A632" s="149" t="s">
        <v>2485</v>
      </c>
      <c r="B632" s="97">
        <v>1</v>
      </c>
      <c r="C632" s="97">
        <v>2</v>
      </c>
      <c r="D632" s="97"/>
      <c r="E632" s="97">
        <v>200</v>
      </c>
      <c r="F632" s="97">
        <v>200</v>
      </c>
      <c r="G632" s="97"/>
      <c r="H632" s="97">
        <v>3</v>
      </c>
      <c r="I632" s="97">
        <v>200</v>
      </c>
    </row>
    <row r="633" spans="1:9">
      <c r="A633" s="95" t="s">
        <v>1196</v>
      </c>
      <c r="B633" s="97">
        <v>528</v>
      </c>
      <c r="C633" s="97">
        <v>1047</v>
      </c>
      <c r="D633" s="97">
        <v>25</v>
      </c>
      <c r="E633" s="97">
        <v>4370</v>
      </c>
      <c r="F633" s="97">
        <v>7500</v>
      </c>
      <c r="G633" s="97">
        <v>694</v>
      </c>
      <c r="H633" s="97">
        <v>1600</v>
      </c>
      <c r="I633" s="97">
        <v>7500</v>
      </c>
    </row>
  </sheetData>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88"/>
  <sheetViews>
    <sheetView topLeftCell="C1" workbookViewId="0">
      <selection activeCell="C2" sqref="C2"/>
    </sheetView>
  </sheetViews>
  <sheetFormatPr defaultRowHeight="15"/>
  <cols>
    <col min="1" max="1" width="13.140625" customWidth="1"/>
    <col min="2" max="2" width="23.7109375" bestFit="1" customWidth="1"/>
  </cols>
  <sheetData>
    <row r="1" spans="1:2">
      <c r="A1" s="94" t="s">
        <v>6</v>
      </c>
      <c r="B1" s="76" t="s">
        <v>1962</v>
      </c>
    </row>
    <row r="3" spans="1:2">
      <c r="A3" s="94" t="s">
        <v>1195</v>
      </c>
      <c r="B3" t="s">
        <v>1852</v>
      </c>
    </row>
    <row r="4" spans="1:2">
      <c r="A4" s="96">
        <v>42644</v>
      </c>
      <c r="B4" s="97">
        <v>2</v>
      </c>
    </row>
    <row r="5" spans="1:2">
      <c r="A5" s="96">
        <v>42645</v>
      </c>
      <c r="B5" s="97">
        <v>14</v>
      </c>
    </row>
    <row r="6" spans="1:2">
      <c r="A6" s="96">
        <v>42647</v>
      </c>
      <c r="B6" s="97">
        <v>10</v>
      </c>
    </row>
    <row r="7" spans="1:2">
      <c r="A7" s="96">
        <v>42648</v>
      </c>
      <c r="B7" s="97">
        <v>6</v>
      </c>
    </row>
    <row r="8" spans="1:2">
      <c r="A8" s="96">
        <v>42649</v>
      </c>
      <c r="B8" s="97">
        <v>5</v>
      </c>
    </row>
    <row r="9" spans="1:2">
      <c r="A9" s="96">
        <v>42650</v>
      </c>
      <c r="B9" s="97">
        <v>5</v>
      </c>
    </row>
    <row r="10" spans="1:2">
      <c r="A10" s="96">
        <v>42651</v>
      </c>
      <c r="B10" s="97">
        <v>11</v>
      </c>
    </row>
    <row r="11" spans="1:2">
      <c r="A11" s="96">
        <v>42652</v>
      </c>
      <c r="B11" s="97">
        <v>35</v>
      </c>
    </row>
    <row r="12" spans="1:2">
      <c r="A12" s="96">
        <v>42653</v>
      </c>
      <c r="B12" s="97">
        <v>24</v>
      </c>
    </row>
    <row r="13" spans="1:2">
      <c r="A13" s="96">
        <v>42654</v>
      </c>
      <c r="B13" s="97">
        <v>32</v>
      </c>
    </row>
    <row r="14" spans="1:2">
      <c r="A14" s="96">
        <v>42655</v>
      </c>
      <c r="B14" s="97">
        <v>31</v>
      </c>
    </row>
    <row r="15" spans="1:2">
      <c r="A15" s="96">
        <v>42656</v>
      </c>
      <c r="B15" s="97">
        <v>37</v>
      </c>
    </row>
    <row r="16" spans="1:2">
      <c r="A16" s="96">
        <v>42657</v>
      </c>
      <c r="B16" s="97">
        <v>23</v>
      </c>
    </row>
    <row r="17" spans="1:2">
      <c r="A17" s="96">
        <v>42658</v>
      </c>
      <c r="B17" s="97">
        <v>6</v>
      </c>
    </row>
    <row r="18" spans="1:2">
      <c r="A18" s="96">
        <v>42659</v>
      </c>
      <c r="B18" s="97">
        <v>14</v>
      </c>
    </row>
    <row r="19" spans="1:2">
      <c r="A19" s="96">
        <v>42660</v>
      </c>
      <c r="B19" s="97">
        <v>59</v>
      </c>
    </row>
    <row r="20" spans="1:2">
      <c r="A20" s="96">
        <v>42661</v>
      </c>
      <c r="B20" s="97">
        <v>13</v>
      </c>
    </row>
    <row r="21" spans="1:2">
      <c r="A21" s="96">
        <v>42662</v>
      </c>
      <c r="B21" s="97">
        <v>31</v>
      </c>
    </row>
    <row r="22" spans="1:2">
      <c r="A22" s="96">
        <v>42663</v>
      </c>
      <c r="B22" s="97">
        <v>50</v>
      </c>
    </row>
    <row r="23" spans="1:2">
      <c r="A23" s="96">
        <v>42664</v>
      </c>
      <c r="B23" s="97">
        <v>28</v>
      </c>
    </row>
    <row r="24" spans="1:2">
      <c r="A24" s="96">
        <v>42665</v>
      </c>
      <c r="B24" s="97">
        <v>11</v>
      </c>
    </row>
    <row r="25" spans="1:2">
      <c r="A25" s="96">
        <v>42666</v>
      </c>
      <c r="B25" s="97">
        <v>25</v>
      </c>
    </row>
    <row r="26" spans="1:2">
      <c r="A26" s="96">
        <v>42667</v>
      </c>
      <c r="B26" s="97">
        <v>13</v>
      </c>
    </row>
    <row r="27" spans="1:2">
      <c r="A27" s="96">
        <v>42668</v>
      </c>
      <c r="B27" s="97">
        <v>21</v>
      </c>
    </row>
    <row r="28" spans="1:2">
      <c r="A28" s="96">
        <v>42669</v>
      </c>
      <c r="B28" s="97">
        <v>38</v>
      </c>
    </row>
    <row r="29" spans="1:2">
      <c r="A29" s="96">
        <v>42670</v>
      </c>
      <c r="B29" s="97">
        <v>12</v>
      </c>
    </row>
    <row r="30" spans="1:2">
      <c r="A30" s="96">
        <v>42671</v>
      </c>
      <c r="B30" s="97">
        <v>17</v>
      </c>
    </row>
    <row r="31" spans="1:2">
      <c r="A31" s="96">
        <v>42672</v>
      </c>
      <c r="B31" s="97">
        <v>20</v>
      </c>
    </row>
    <row r="32" spans="1:2">
      <c r="A32" s="96">
        <v>42673</v>
      </c>
      <c r="B32" s="97">
        <v>55</v>
      </c>
    </row>
    <row r="33" spans="1:2">
      <c r="A33" s="96">
        <v>42674</v>
      </c>
      <c r="B33" s="97">
        <v>29</v>
      </c>
    </row>
    <row r="34" spans="1:2">
      <c r="A34" s="96">
        <v>42675</v>
      </c>
      <c r="B34" s="97">
        <v>11</v>
      </c>
    </row>
    <row r="35" spans="1:2">
      <c r="A35" s="96">
        <v>42676</v>
      </c>
      <c r="B35" s="97">
        <v>15</v>
      </c>
    </row>
    <row r="36" spans="1:2">
      <c r="A36" s="96">
        <v>42677</v>
      </c>
      <c r="B36" s="97">
        <v>22</v>
      </c>
    </row>
    <row r="37" spans="1:2">
      <c r="A37" s="96">
        <v>42678</v>
      </c>
      <c r="B37" s="97">
        <v>26</v>
      </c>
    </row>
    <row r="38" spans="1:2">
      <c r="A38" s="96">
        <v>42679</v>
      </c>
      <c r="B38" s="97">
        <v>22</v>
      </c>
    </row>
    <row r="39" spans="1:2">
      <c r="A39" s="96">
        <v>42680</v>
      </c>
      <c r="B39" s="97">
        <v>4</v>
      </c>
    </row>
    <row r="40" spans="1:2">
      <c r="A40" s="96">
        <v>42681</v>
      </c>
      <c r="B40" s="97">
        <v>14</v>
      </c>
    </row>
    <row r="41" spans="1:2">
      <c r="A41" s="96">
        <v>42682</v>
      </c>
      <c r="B41" s="97">
        <v>15</v>
      </c>
    </row>
    <row r="42" spans="1:2">
      <c r="A42" s="96">
        <v>42683</v>
      </c>
      <c r="B42" s="97">
        <v>8</v>
      </c>
    </row>
    <row r="43" spans="1:2">
      <c r="A43" s="96">
        <v>42684</v>
      </c>
      <c r="B43" s="97">
        <v>26</v>
      </c>
    </row>
    <row r="44" spans="1:2">
      <c r="A44" s="96">
        <v>42685</v>
      </c>
      <c r="B44" s="97">
        <v>27</v>
      </c>
    </row>
    <row r="45" spans="1:2">
      <c r="A45" s="96">
        <v>42686</v>
      </c>
      <c r="B45" s="97">
        <v>17</v>
      </c>
    </row>
    <row r="46" spans="1:2">
      <c r="A46" s="96">
        <v>42687</v>
      </c>
      <c r="B46" s="97">
        <v>7</v>
      </c>
    </row>
    <row r="47" spans="1:2">
      <c r="A47" s="96">
        <v>42688</v>
      </c>
      <c r="B47" s="97">
        <v>19</v>
      </c>
    </row>
    <row r="48" spans="1:2">
      <c r="A48" s="96">
        <v>42689</v>
      </c>
      <c r="B48" s="97">
        <v>14</v>
      </c>
    </row>
    <row r="49" spans="1:2">
      <c r="A49" s="96">
        <v>42690</v>
      </c>
      <c r="B49" s="97">
        <v>34</v>
      </c>
    </row>
    <row r="50" spans="1:2">
      <c r="A50" s="96">
        <v>42691</v>
      </c>
      <c r="B50" s="97">
        <v>7</v>
      </c>
    </row>
    <row r="51" spans="1:2">
      <c r="A51" s="96">
        <v>42693</v>
      </c>
      <c r="B51" s="97">
        <v>7</v>
      </c>
    </row>
    <row r="52" spans="1:2">
      <c r="A52" s="96">
        <v>42695</v>
      </c>
      <c r="B52" s="97">
        <v>6</v>
      </c>
    </row>
    <row r="53" spans="1:2">
      <c r="A53" s="96">
        <v>42696</v>
      </c>
      <c r="B53" s="97">
        <v>1</v>
      </c>
    </row>
    <row r="54" spans="1:2">
      <c r="A54" s="96">
        <v>42697</v>
      </c>
      <c r="B54" s="97">
        <v>6</v>
      </c>
    </row>
    <row r="55" spans="1:2">
      <c r="A55" s="96">
        <v>42698</v>
      </c>
      <c r="B55" s="97">
        <v>23</v>
      </c>
    </row>
    <row r="56" spans="1:2">
      <c r="A56" s="96">
        <v>42699</v>
      </c>
      <c r="B56" s="97">
        <v>35</v>
      </c>
    </row>
    <row r="57" spans="1:2">
      <c r="A57" s="96">
        <v>42700</v>
      </c>
      <c r="B57" s="97">
        <v>8</v>
      </c>
    </row>
    <row r="58" spans="1:2">
      <c r="A58" s="96">
        <v>42702</v>
      </c>
      <c r="B58" s="97">
        <v>13</v>
      </c>
    </row>
    <row r="59" spans="1:2">
      <c r="A59" s="96">
        <v>42703</v>
      </c>
      <c r="B59" s="97">
        <v>11</v>
      </c>
    </row>
    <row r="60" spans="1:2">
      <c r="A60" s="96">
        <v>42704</v>
      </c>
      <c r="B60" s="97">
        <v>54</v>
      </c>
    </row>
    <row r="61" spans="1:2">
      <c r="A61" s="96">
        <v>42705</v>
      </c>
      <c r="B61" s="97">
        <v>13</v>
      </c>
    </row>
    <row r="62" spans="1:2">
      <c r="A62" s="96">
        <v>42706</v>
      </c>
      <c r="B62" s="97">
        <v>18</v>
      </c>
    </row>
    <row r="63" spans="1:2">
      <c r="A63" s="96">
        <v>42707</v>
      </c>
      <c r="B63" s="97">
        <v>11</v>
      </c>
    </row>
    <row r="64" spans="1:2">
      <c r="A64" s="96">
        <v>42708</v>
      </c>
      <c r="B64" s="97">
        <v>16</v>
      </c>
    </row>
    <row r="65" spans="1:2">
      <c r="A65" s="96">
        <v>42709</v>
      </c>
      <c r="B65" s="97">
        <v>2</v>
      </c>
    </row>
    <row r="66" spans="1:2">
      <c r="A66" s="96">
        <v>42710</v>
      </c>
      <c r="B66" s="97">
        <v>6</v>
      </c>
    </row>
    <row r="67" spans="1:2">
      <c r="A67" s="96">
        <v>42711</v>
      </c>
      <c r="B67" s="97">
        <v>9</v>
      </c>
    </row>
    <row r="68" spans="1:2">
      <c r="A68" s="96">
        <v>42712</v>
      </c>
      <c r="B68" s="97">
        <v>3</v>
      </c>
    </row>
    <row r="69" spans="1:2">
      <c r="A69" s="96">
        <v>42713</v>
      </c>
      <c r="B69" s="97">
        <v>28</v>
      </c>
    </row>
    <row r="70" spans="1:2">
      <c r="A70" s="96">
        <v>42714</v>
      </c>
      <c r="B70" s="97">
        <v>2</v>
      </c>
    </row>
    <row r="71" spans="1:2">
      <c r="A71" s="96">
        <v>42715</v>
      </c>
      <c r="B71" s="97">
        <v>12</v>
      </c>
    </row>
    <row r="72" spans="1:2">
      <c r="A72" s="96">
        <v>42716</v>
      </c>
      <c r="B72" s="97">
        <v>13</v>
      </c>
    </row>
    <row r="73" spans="1:2">
      <c r="A73" s="96">
        <v>42717</v>
      </c>
      <c r="B73" s="97">
        <v>27</v>
      </c>
    </row>
    <row r="74" spans="1:2">
      <c r="A74" s="96">
        <v>42718</v>
      </c>
      <c r="B74" s="97">
        <v>38</v>
      </c>
    </row>
    <row r="75" spans="1:2">
      <c r="A75" s="96">
        <v>42719</v>
      </c>
      <c r="B75" s="97">
        <v>15</v>
      </c>
    </row>
    <row r="76" spans="1:2">
      <c r="A76" s="96">
        <v>42720</v>
      </c>
      <c r="B76" s="97">
        <v>32</v>
      </c>
    </row>
    <row r="77" spans="1:2">
      <c r="A77" s="96">
        <v>42721</v>
      </c>
      <c r="B77" s="97">
        <v>22</v>
      </c>
    </row>
    <row r="78" spans="1:2">
      <c r="A78" s="96">
        <v>42723</v>
      </c>
      <c r="B78" s="97">
        <v>5</v>
      </c>
    </row>
    <row r="79" spans="1:2">
      <c r="A79" s="96">
        <v>42724</v>
      </c>
      <c r="B79" s="97">
        <v>22</v>
      </c>
    </row>
    <row r="80" spans="1:2">
      <c r="A80" s="96">
        <v>42725</v>
      </c>
      <c r="B80" s="97">
        <v>28</v>
      </c>
    </row>
    <row r="81" spans="1:2">
      <c r="A81" s="96">
        <v>42726</v>
      </c>
      <c r="B81" s="97">
        <v>7</v>
      </c>
    </row>
    <row r="82" spans="1:2">
      <c r="A82" s="96">
        <v>42727</v>
      </c>
      <c r="B82" s="97">
        <v>9</v>
      </c>
    </row>
    <row r="83" spans="1:2">
      <c r="A83" s="96">
        <v>42728</v>
      </c>
      <c r="B83" s="97">
        <v>15</v>
      </c>
    </row>
    <row r="84" spans="1:2">
      <c r="A84" s="96">
        <v>42731</v>
      </c>
      <c r="B84" s="97">
        <v>6</v>
      </c>
    </row>
    <row r="85" spans="1:2">
      <c r="A85" s="96">
        <v>42734</v>
      </c>
      <c r="B85" s="97">
        <v>6</v>
      </c>
    </row>
    <row r="86" spans="1:2">
      <c r="A86" s="96">
        <v>42740</v>
      </c>
      <c r="B86" s="97">
        <v>6</v>
      </c>
    </row>
    <row r="87" spans="1:2">
      <c r="A87" s="96">
        <v>42741</v>
      </c>
      <c r="B87" s="97">
        <v>6</v>
      </c>
    </row>
    <row r="88" spans="1:2">
      <c r="A88" s="95" t="s">
        <v>1196</v>
      </c>
      <c r="B88" s="97">
        <v>1506</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223"/>
  <sheetViews>
    <sheetView topLeftCell="H1" zoomScale="80" zoomScaleNormal="80" zoomScaleSheetLayoutView="80" zoomScalePageLayoutView="40" workbookViewId="0">
      <pane ySplit="5" topLeftCell="A6" activePane="bottomLeft" state="frozen"/>
      <selection activeCell="C2" sqref="C2"/>
      <selection pane="bottomLeft" activeCell="C2" sqref="C2"/>
    </sheetView>
  </sheetViews>
  <sheetFormatPr defaultColWidth="8.85546875" defaultRowHeight="15"/>
  <cols>
    <col min="1" max="1" width="22" style="88" customWidth="1"/>
    <col min="2" max="2" width="23.7109375" style="88" customWidth="1"/>
    <col min="3" max="3" width="26" style="88" customWidth="1"/>
    <col min="4" max="4" width="24.140625" style="88" customWidth="1"/>
    <col min="5" max="5" width="31.42578125" style="88" customWidth="1"/>
    <col min="6" max="6" width="8.85546875" style="88"/>
    <col min="7" max="7" width="22" style="88" customWidth="1"/>
    <col min="8" max="8" width="23.7109375" style="88" customWidth="1"/>
    <col min="9" max="9" width="18.7109375" style="88" customWidth="1"/>
    <col min="10" max="10" width="24.140625" style="88" customWidth="1"/>
    <col min="11" max="11" width="25.42578125" style="88" customWidth="1"/>
    <col min="12" max="12" width="7.85546875" style="88" customWidth="1"/>
    <col min="13" max="13" width="22" customWidth="1"/>
    <col min="14" max="14" width="23.7109375" customWidth="1"/>
    <col min="15" max="15" width="26" customWidth="1"/>
    <col min="16" max="16" width="24.140625" customWidth="1"/>
    <col min="17" max="17" width="35.42578125" style="129" customWidth="1"/>
  </cols>
  <sheetData>
    <row r="1" spans="1:17" s="90" customFormat="1" ht="17.25" customHeight="1">
      <c r="A1" s="202"/>
      <c r="B1" s="203"/>
      <c r="C1" s="203"/>
      <c r="D1" s="203"/>
      <c r="E1" s="203"/>
      <c r="F1" s="203"/>
      <c r="G1" s="203"/>
      <c r="H1" s="203"/>
      <c r="I1" s="203"/>
      <c r="J1" s="203"/>
      <c r="K1" s="203"/>
      <c r="L1" s="203"/>
      <c r="M1" s="203"/>
      <c r="N1" s="203"/>
      <c r="O1" s="203"/>
      <c r="P1" s="203"/>
      <c r="Q1" s="203"/>
    </row>
    <row r="2" spans="1:17" ht="28.5">
      <c r="A2" s="197" t="s">
        <v>1847</v>
      </c>
      <c r="B2" s="198"/>
      <c r="C2" s="198"/>
      <c r="D2" s="198"/>
      <c r="E2" s="198"/>
      <c r="F2" s="198"/>
      <c r="G2" s="198"/>
      <c r="H2" s="198"/>
      <c r="I2" s="198"/>
      <c r="J2" s="198"/>
      <c r="K2" s="198"/>
      <c r="L2" s="198"/>
      <c r="M2" s="198"/>
      <c r="N2" s="198"/>
      <c r="O2" s="198"/>
      <c r="P2" s="198"/>
      <c r="Q2" s="198"/>
    </row>
    <row r="3" spans="1:17" s="91" customFormat="1" ht="39" customHeight="1">
      <c r="A3" s="196" t="s">
        <v>1848</v>
      </c>
      <c r="B3" s="196"/>
      <c r="C3" s="196"/>
      <c r="D3" s="196"/>
      <c r="E3" s="196"/>
      <c r="F3" s="196"/>
      <c r="G3" s="195" t="s">
        <v>1871</v>
      </c>
      <c r="H3" s="196"/>
      <c r="I3" s="196"/>
      <c r="J3" s="196"/>
      <c r="K3" s="196"/>
      <c r="M3" s="199" t="s">
        <v>1868</v>
      </c>
      <c r="N3" s="200"/>
      <c r="O3" s="200"/>
      <c r="P3" s="200"/>
      <c r="Q3" s="201"/>
    </row>
    <row r="4" spans="1:17" s="88" customFormat="1" ht="15.75" hidden="1" thickBot="1">
      <c r="A4"/>
      <c r="B4"/>
      <c r="C4" s="89"/>
      <c r="D4" s="89"/>
      <c r="E4" s="89"/>
      <c r="F4" s="89"/>
      <c r="G4" s="126" t="s">
        <v>1853</v>
      </c>
      <c r="H4" s="127">
        <v>1</v>
      </c>
      <c r="I4" s="89"/>
      <c r="J4" s="89"/>
      <c r="K4" s="89"/>
      <c r="M4" s="126" t="s">
        <v>1210</v>
      </c>
      <c r="N4" s="127">
        <v>1</v>
      </c>
      <c r="O4" s="89"/>
      <c r="P4" s="89"/>
      <c r="Q4" s="132"/>
    </row>
    <row r="5" spans="1:17" s="88" customFormat="1" hidden="1">
      <c r="Q5" s="133"/>
    </row>
    <row r="6" spans="1:17" s="130" customFormat="1" ht="51.75" customHeight="1">
      <c r="A6" s="137" t="s">
        <v>1195</v>
      </c>
      <c r="B6" s="137" t="s">
        <v>1843</v>
      </c>
      <c r="C6" s="137" t="s">
        <v>8</v>
      </c>
      <c r="D6" s="137" t="s">
        <v>1844</v>
      </c>
      <c r="E6" s="138" t="s">
        <v>4</v>
      </c>
      <c r="G6" s="137" t="s">
        <v>1195</v>
      </c>
      <c r="H6" s="137" t="s">
        <v>1843</v>
      </c>
      <c r="I6" s="137" t="s">
        <v>8</v>
      </c>
      <c r="J6" s="137" t="s">
        <v>1844</v>
      </c>
      <c r="K6" s="128" t="s">
        <v>1854</v>
      </c>
      <c r="L6" s="131"/>
      <c r="M6" s="137" t="s">
        <v>1195</v>
      </c>
      <c r="N6" s="137" t="s">
        <v>1843</v>
      </c>
      <c r="O6" s="137" t="s">
        <v>8</v>
      </c>
      <c r="P6" s="137" t="s">
        <v>1844</v>
      </c>
      <c r="Q6" s="128" t="s">
        <v>1852</v>
      </c>
    </row>
    <row r="7" spans="1:17" s="88" customFormat="1">
      <c r="A7" s="88" t="s">
        <v>17</v>
      </c>
      <c r="B7" s="88" t="s">
        <v>149</v>
      </c>
      <c r="C7" s="88" t="s">
        <v>142</v>
      </c>
      <c r="D7" s="88" t="s">
        <v>244</v>
      </c>
      <c r="E7" s="121" t="s">
        <v>112</v>
      </c>
      <c r="G7" s="88" t="s">
        <v>17</v>
      </c>
      <c r="H7" s="88" t="s">
        <v>149</v>
      </c>
      <c r="I7" s="88" t="s">
        <v>142</v>
      </c>
      <c r="J7" s="88" t="s">
        <v>244</v>
      </c>
      <c r="K7" s="124">
        <v>1</v>
      </c>
      <c r="L7"/>
      <c r="M7" s="88" t="s">
        <v>17</v>
      </c>
      <c r="N7" s="88" t="s">
        <v>149</v>
      </c>
      <c r="O7" s="88" t="s">
        <v>142</v>
      </c>
      <c r="P7" s="88" t="s">
        <v>244</v>
      </c>
      <c r="Q7" s="134">
        <v>5</v>
      </c>
    </row>
    <row r="8" spans="1:17" s="88" customFormat="1">
      <c r="A8" s="88" t="s">
        <v>17</v>
      </c>
      <c r="B8" s="88" t="s">
        <v>149</v>
      </c>
      <c r="C8" s="88" t="s">
        <v>236</v>
      </c>
      <c r="D8" s="88" t="s">
        <v>246</v>
      </c>
      <c r="E8" s="121" t="s">
        <v>28</v>
      </c>
      <c r="G8" s="88" t="s">
        <v>17</v>
      </c>
      <c r="H8" s="88" t="s">
        <v>149</v>
      </c>
      <c r="I8" s="88" t="s">
        <v>236</v>
      </c>
      <c r="J8" s="88" t="s">
        <v>246</v>
      </c>
      <c r="K8" s="124">
        <v>5</v>
      </c>
      <c r="L8"/>
      <c r="M8" s="88" t="s">
        <v>17</v>
      </c>
      <c r="N8" s="88" t="s">
        <v>149</v>
      </c>
      <c r="O8" s="88" t="s">
        <v>236</v>
      </c>
      <c r="P8" s="88" t="s">
        <v>246</v>
      </c>
      <c r="Q8" s="134">
        <v>9</v>
      </c>
    </row>
    <row r="9" spans="1:17" s="88" customFormat="1">
      <c r="A9" s="88" t="s">
        <v>17</v>
      </c>
      <c r="B9" s="88" t="s">
        <v>149</v>
      </c>
      <c r="C9" s="88" t="s">
        <v>236</v>
      </c>
      <c r="D9" s="88" t="s">
        <v>246</v>
      </c>
      <c r="E9" s="121" t="s">
        <v>62</v>
      </c>
      <c r="G9" s="88" t="s">
        <v>17</v>
      </c>
      <c r="H9" s="88" t="s">
        <v>149</v>
      </c>
      <c r="I9" s="88" t="s">
        <v>248</v>
      </c>
      <c r="J9" s="88" t="s">
        <v>249</v>
      </c>
      <c r="K9" s="124">
        <v>4</v>
      </c>
      <c r="L9"/>
      <c r="M9" s="88" t="s">
        <v>17</v>
      </c>
      <c r="N9" s="88" t="s">
        <v>149</v>
      </c>
      <c r="O9" s="88" t="s">
        <v>248</v>
      </c>
      <c r="P9" s="88" t="s">
        <v>249</v>
      </c>
      <c r="Q9" s="134">
        <v>10</v>
      </c>
    </row>
    <row r="10" spans="1:17" s="88" customFormat="1">
      <c r="A10" s="88" t="s">
        <v>17</v>
      </c>
      <c r="B10" s="88" t="s">
        <v>149</v>
      </c>
      <c r="C10" s="88" t="s">
        <v>236</v>
      </c>
      <c r="D10" s="88" t="s">
        <v>246</v>
      </c>
      <c r="E10" s="121" t="s">
        <v>1190</v>
      </c>
      <c r="G10" s="88" t="s">
        <v>17</v>
      </c>
      <c r="H10" s="88" t="s">
        <v>149</v>
      </c>
      <c r="I10" s="88" t="s">
        <v>251</v>
      </c>
      <c r="J10" s="88" t="s">
        <v>252</v>
      </c>
      <c r="K10" s="124">
        <v>1</v>
      </c>
      <c r="L10"/>
      <c r="M10" s="88" t="s">
        <v>17</v>
      </c>
      <c r="N10" s="88" t="s">
        <v>149</v>
      </c>
      <c r="O10" s="88" t="s">
        <v>251</v>
      </c>
      <c r="P10" s="88" t="s">
        <v>252</v>
      </c>
      <c r="Q10" s="134">
        <v>2</v>
      </c>
    </row>
    <row r="11" spans="1:17" s="88" customFormat="1">
      <c r="A11" s="88" t="s">
        <v>17</v>
      </c>
      <c r="B11" s="88" t="s">
        <v>149</v>
      </c>
      <c r="C11" s="88" t="s">
        <v>236</v>
      </c>
      <c r="D11" s="88" t="s">
        <v>246</v>
      </c>
      <c r="E11" s="121" t="s">
        <v>44</v>
      </c>
      <c r="G11" s="88" t="s">
        <v>17</v>
      </c>
      <c r="H11" s="88" t="s">
        <v>149</v>
      </c>
      <c r="I11" s="88" t="s">
        <v>255</v>
      </c>
      <c r="J11" s="88" t="s">
        <v>256</v>
      </c>
      <c r="K11" s="124">
        <v>3</v>
      </c>
      <c r="L11"/>
      <c r="M11" s="88" t="s">
        <v>17</v>
      </c>
      <c r="N11" s="88" t="s">
        <v>149</v>
      </c>
      <c r="O11" s="88" t="s">
        <v>255</v>
      </c>
      <c r="P11" s="88" t="s">
        <v>256</v>
      </c>
      <c r="Q11" s="134">
        <v>3</v>
      </c>
    </row>
    <row r="12" spans="1:17" s="88" customFormat="1">
      <c r="A12" s="88" t="s">
        <v>17</v>
      </c>
      <c r="B12" s="88" t="s">
        <v>149</v>
      </c>
      <c r="C12" s="88" t="s">
        <v>236</v>
      </c>
      <c r="D12" s="88" t="s">
        <v>246</v>
      </c>
      <c r="E12" s="121" t="s">
        <v>1090</v>
      </c>
      <c r="G12" s="88" t="s">
        <v>17</v>
      </c>
      <c r="H12" s="88" t="s">
        <v>149</v>
      </c>
      <c r="I12" s="88" t="s">
        <v>258</v>
      </c>
      <c r="J12" s="88" t="s">
        <v>259</v>
      </c>
      <c r="K12" s="124">
        <v>1</v>
      </c>
      <c r="L12"/>
      <c r="M12" s="88" t="s">
        <v>17</v>
      </c>
      <c r="N12" s="88" t="s">
        <v>149</v>
      </c>
      <c r="O12" s="88" t="s">
        <v>258</v>
      </c>
      <c r="P12" s="88" t="s">
        <v>259</v>
      </c>
      <c r="Q12" s="134">
        <v>1</v>
      </c>
    </row>
    <row r="13" spans="1:17" s="88" customFormat="1">
      <c r="A13" s="88" t="s">
        <v>17</v>
      </c>
      <c r="B13" s="88" t="s">
        <v>149</v>
      </c>
      <c r="C13" s="88" t="s">
        <v>248</v>
      </c>
      <c r="D13" s="88" t="s">
        <v>249</v>
      </c>
      <c r="E13" s="121" t="s">
        <v>1190</v>
      </c>
      <c r="G13" s="88" t="s">
        <v>17</v>
      </c>
      <c r="H13" s="88" t="s">
        <v>149</v>
      </c>
      <c r="I13" s="88" t="s">
        <v>261</v>
      </c>
      <c r="J13" s="88" t="s">
        <v>262</v>
      </c>
      <c r="K13" s="124">
        <v>4</v>
      </c>
      <c r="L13"/>
      <c r="M13" s="88" t="s">
        <v>17</v>
      </c>
      <c r="N13" s="88" t="s">
        <v>149</v>
      </c>
      <c r="O13" s="88" t="s">
        <v>261</v>
      </c>
      <c r="P13" s="88" t="s">
        <v>262</v>
      </c>
      <c r="Q13" s="134">
        <v>7</v>
      </c>
    </row>
    <row r="14" spans="1:17" s="88" customFormat="1">
      <c r="A14" s="88" t="s">
        <v>17</v>
      </c>
      <c r="B14" s="88" t="s">
        <v>149</v>
      </c>
      <c r="C14" s="88" t="s">
        <v>248</v>
      </c>
      <c r="D14" s="88" t="s">
        <v>249</v>
      </c>
      <c r="E14" s="121" t="s">
        <v>44</v>
      </c>
      <c r="G14" s="88" t="s">
        <v>17</v>
      </c>
      <c r="H14" s="88" t="s">
        <v>149</v>
      </c>
      <c r="I14" s="88" t="s">
        <v>18</v>
      </c>
      <c r="J14" s="88" t="s">
        <v>264</v>
      </c>
      <c r="K14" s="124">
        <v>10</v>
      </c>
      <c r="L14"/>
      <c r="M14" s="88" t="s">
        <v>17</v>
      </c>
      <c r="N14" s="88" t="s">
        <v>149</v>
      </c>
      <c r="O14" s="88" t="s">
        <v>18</v>
      </c>
      <c r="P14" s="88" t="s">
        <v>264</v>
      </c>
      <c r="Q14" s="134">
        <v>31</v>
      </c>
    </row>
    <row r="15" spans="1:17" s="88" customFormat="1">
      <c r="A15" s="88" t="s">
        <v>17</v>
      </c>
      <c r="B15" s="88" t="s">
        <v>149</v>
      </c>
      <c r="C15" s="88" t="s">
        <v>248</v>
      </c>
      <c r="D15" s="88" t="s">
        <v>249</v>
      </c>
      <c r="E15" s="121" t="s">
        <v>113</v>
      </c>
      <c r="G15" s="88" t="s">
        <v>17</v>
      </c>
      <c r="H15" s="88" t="s">
        <v>149</v>
      </c>
      <c r="I15" s="88" t="s">
        <v>266</v>
      </c>
      <c r="J15" s="88" t="s">
        <v>267</v>
      </c>
      <c r="K15" s="124">
        <v>4</v>
      </c>
      <c r="L15"/>
      <c r="M15" s="88" t="s">
        <v>17</v>
      </c>
      <c r="N15" s="88" t="s">
        <v>149</v>
      </c>
      <c r="O15" s="88" t="s">
        <v>266</v>
      </c>
      <c r="P15" s="88" t="s">
        <v>267</v>
      </c>
      <c r="Q15" s="134">
        <v>5</v>
      </c>
    </row>
    <row r="16" spans="1:17" s="88" customFormat="1">
      <c r="A16" s="88" t="s">
        <v>17</v>
      </c>
      <c r="B16" s="88" t="s">
        <v>149</v>
      </c>
      <c r="C16" s="88" t="s">
        <v>248</v>
      </c>
      <c r="D16" s="88" t="s">
        <v>249</v>
      </c>
      <c r="E16" s="121" t="s">
        <v>1090</v>
      </c>
      <c r="G16" s="88" t="s">
        <v>17</v>
      </c>
      <c r="H16" s="88" t="s">
        <v>149</v>
      </c>
      <c r="I16" s="88" t="s">
        <v>269</v>
      </c>
      <c r="J16" s="88" t="s">
        <v>270</v>
      </c>
      <c r="K16" s="124">
        <v>3</v>
      </c>
      <c r="L16"/>
      <c r="M16" s="88" t="s">
        <v>17</v>
      </c>
      <c r="N16" s="88" t="s">
        <v>149</v>
      </c>
      <c r="O16" s="88" t="s">
        <v>269</v>
      </c>
      <c r="P16" s="88" t="s">
        <v>270</v>
      </c>
      <c r="Q16" s="134">
        <v>5</v>
      </c>
    </row>
    <row r="17" spans="1:17" s="88" customFormat="1">
      <c r="A17" s="88" t="s">
        <v>17</v>
      </c>
      <c r="B17" s="88" t="s">
        <v>149</v>
      </c>
      <c r="C17" s="88" t="s">
        <v>251</v>
      </c>
      <c r="D17" s="88" t="s">
        <v>252</v>
      </c>
      <c r="E17" s="121" t="s">
        <v>112</v>
      </c>
      <c r="G17" s="88" t="s">
        <v>17</v>
      </c>
      <c r="H17" s="88" t="s">
        <v>149</v>
      </c>
      <c r="I17" s="88" t="s">
        <v>272</v>
      </c>
      <c r="J17" s="88" t="s">
        <v>273</v>
      </c>
      <c r="K17" s="124">
        <v>3</v>
      </c>
      <c r="L17"/>
      <c r="M17" s="88" t="s">
        <v>17</v>
      </c>
      <c r="N17" s="88" t="s">
        <v>149</v>
      </c>
      <c r="O17" s="88" t="s">
        <v>272</v>
      </c>
      <c r="P17" s="88" t="s">
        <v>273</v>
      </c>
      <c r="Q17" s="134">
        <v>4</v>
      </c>
    </row>
    <row r="18" spans="1:17" s="88" customFormat="1">
      <c r="A18" s="88" t="s">
        <v>17</v>
      </c>
      <c r="B18" s="88" t="s">
        <v>149</v>
      </c>
      <c r="C18" s="88" t="s">
        <v>255</v>
      </c>
      <c r="D18" s="88" t="s">
        <v>256</v>
      </c>
      <c r="E18" s="121" t="s">
        <v>53</v>
      </c>
      <c r="G18" s="88" t="s">
        <v>17</v>
      </c>
      <c r="H18" s="88" t="s">
        <v>149</v>
      </c>
      <c r="I18" s="88" t="s">
        <v>275</v>
      </c>
      <c r="J18" s="88" t="s">
        <v>276</v>
      </c>
      <c r="K18" s="124">
        <v>4</v>
      </c>
      <c r="L18"/>
      <c r="M18" s="88" t="s">
        <v>17</v>
      </c>
      <c r="N18" s="88" t="s">
        <v>149</v>
      </c>
      <c r="O18" s="88" t="s">
        <v>275</v>
      </c>
      <c r="P18" s="88" t="s">
        <v>276</v>
      </c>
      <c r="Q18" s="134">
        <v>6</v>
      </c>
    </row>
    <row r="19" spans="1:17" s="88" customFormat="1">
      <c r="A19" s="88" t="s">
        <v>17</v>
      </c>
      <c r="B19" s="88" t="s">
        <v>149</v>
      </c>
      <c r="C19" s="88" t="s">
        <v>255</v>
      </c>
      <c r="D19" s="88" t="s">
        <v>256</v>
      </c>
      <c r="E19" s="121" t="s">
        <v>1190</v>
      </c>
      <c r="G19" s="88" t="s">
        <v>20</v>
      </c>
      <c r="H19" s="88" t="s">
        <v>179</v>
      </c>
      <c r="I19" s="88" t="s">
        <v>253</v>
      </c>
      <c r="J19" s="88" t="s">
        <v>508</v>
      </c>
      <c r="K19" s="124">
        <v>1</v>
      </c>
      <c r="L19"/>
      <c r="M19" s="88" t="s">
        <v>153</v>
      </c>
      <c r="N19" s="88" t="s">
        <v>154</v>
      </c>
      <c r="O19" s="88" t="s">
        <v>226</v>
      </c>
      <c r="P19" s="88" t="s">
        <v>278</v>
      </c>
      <c r="Q19" s="134">
        <v>2</v>
      </c>
    </row>
    <row r="20" spans="1:17" s="88" customFormat="1">
      <c r="A20" s="88" t="s">
        <v>17</v>
      </c>
      <c r="B20" s="88" t="s">
        <v>149</v>
      </c>
      <c r="C20" s="88" t="s">
        <v>255</v>
      </c>
      <c r="D20" s="88" t="s">
        <v>256</v>
      </c>
      <c r="E20" s="121" t="s">
        <v>112</v>
      </c>
      <c r="G20" s="88" t="s">
        <v>20</v>
      </c>
      <c r="H20" s="88" t="s">
        <v>179</v>
      </c>
      <c r="I20" s="88" t="s">
        <v>310</v>
      </c>
      <c r="J20" s="88" t="s">
        <v>510</v>
      </c>
      <c r="K20" s="124">
        <v>5</v>
      </c>
      <c r="L20"/>
      <c r="M20" s="88" t="s">
        <v>153</v>
      </c>
      <c r="N20" s="88" t="s">
        <v>154</v>
      </c>
      <c r="O20" s="88" t="s">
        <v>280</v>
      </c>
      <c r="P20" s="88" t="s">
        <v>281</v>
      </c>
      <c r="Q20" s="134">
        <v>1</v>
      </c>
    </row>
    <row r="21" spans="1:17" s="88" customFormat="1">
      <c r="A21" s="88" t="s">
        <v>17</v>
      </c>
      <c r="B21" s="88" t="s">
        <v>149</v>
      </c>
      <c r="C21" s="88" t="s">
        <v>258</v>
      </c>
      <c r="D21" s="88" t="s">
        <v>259</v>
      </c>
      <c r="E21" s="121" t="s">
        <v>1190</v>
      </c>
      <c r="G21" s="88" t="s">
        <v>20</v>
      </c>
      <c r="H21" s="88" t="s">
        <v>179</v>
      </c>
      <c r="I21" s="88" t="s">
        <v>499</v>
      </c>
      <c r="J21" s="88" t="s">
        <v>512</v>
      </c>
      <c r="K21" s="124">
        <v>4</v>
      </c>
      <c r="L21"/>
      <c r="M21" s="88" t="s">
        <v>153</v>
      </c>
      <c r="N21" s="88" t="s">
        <v>154</v>
      </c>
      <c r="O21" s="88" t="s">
        <v>284</v>
      </c>
      <c r="P21" s="88" t="s">
        <v>285</v>
      </c>
      <c r="Q21" s="134">
        <v>3</v>
      </c>
    </row>
    <row r="22" spans="1:17" s="88" customFormat="1">
      <c r="A22" s="88" t="s">
        <v>17</v>
      </c>
      <c r="B22" s="88" t="s">
        <v>149</v>
      </c>
      <c r="C22" s="88" t="s">
        <v>261</v>
      </c>
      <c r="D22" s="88" t="s">
        <v>262</v>
      </c>
      <c r="E22" s="121" t="s">
        <v>28</v>
      </c>
      <c r="G22" s="88" t="s">
        <v>20</v>
      </c>
      <c r="H22" s="88" t="s">
        <v>179</v>
      </c>
      <c r="I22" s="88" t="s">
        <v>517</v>
      </c>
      <c r="J22" s="88" t="s">
        <v>518</v>
      </c>
      <c r="K22" s="124">
        <v>2</v>
      </c>
      <c r="L22"/>
      <c r="M22" s="88" t="s">
        <v>153</v>
      </c>
      <c r="N22" s="88" t="s">
        <v>154</v>
      </c>
      <c r="O22" s="88" t="s">
        <v>287</v>
      </c>
      <c r="P22" s="88" t="s">
        <v>288</v>
      </c>
      <c r="Q22" s="134">
        <v>3</v>
      </c>
    </row>
    <row r="23" spans="1:17" s="88" customFormat="1">
      <c r="A23" s="88" t="s">
        <v>17</v>
      </c>
      <c r="B23" s="88" t="s">
        <v>149</v>
      </c>
      <c r="C23" s="88" t="s">
        <v>261</v>
      </c>
      <c r="D23" s="88" t="s">
        <v>262</v>
      </c>
      <c r="E23" s="121" t="s">
        <v>53</v>
      </c>
      <c r="G23" s="88" t="s">
        <v>20</v>
      </c>
      <c r="H23" s="88" t="s">
        <v>179</v>
      </c>
      <c r="I23" s="88" t="s">
        <v>520</v>
      </c>
      <c r="J23" s="88" t="s">
        <v>521</v>
      </c>
      <c r="K23" s="124">
        <v>3</v>
      </c>
      <c r="L23"/>
      <c r="M23" s="88" t="s">
        <v>153</v>
      </c>
      <c r="N23" s="88" t="s">
        <v>154</v>
      </c>
      <c r="O23" s="88" t="s">
        <v>293</v>
      </c>
      <c r="P23" s="88" t="s">
        <v>294</v>
      </c>
      <c r="Q23" s="134">
        <v>2</v>
      </c>
    </row>
    <row r="24" spans="1:17" s="88" customFormat="1">
      <c r="A24" s="88" t="s">
        <v>17</v>
      </c>
      <c r="B24" s="88" t="s">
        <v>149</v>
      </c>
      <c r="C24" s="88" t="s">
        <v>261</v>
      </c>
      <c r="D24" s="88" t="s">
        <v>262</v>
      </c>
      <c r="E24" s="121" t="s">
        <v>1190</v>
      </c>
      <c r="G24" s="88" t="s">
        <v>20</v>
      </c>
      <c r="H24" s="88" t="s">
        <v>179</v>
      </c>
      <c r="I24" s="88" t="s">
        <v>523</v>
      </c>
      <c r="J24" s="88" t="s">
        <v>524</v>
      </c>
      <c r="K24" s="124">
        <v>4</v>
      </c>
      <c r="L24"/>
      <c r="M24" s="88" t="s">
        <v>153</v>
      </c>
      <c r="N24" s="88" t="s">
        <v>154</v>
      </c>
      <c r="O24" s="88" t="s">
        <v>296</v>
      </c>
      <c r="P24" s="88" t="s">
        <v>297</v>
      </c>
      <c r="Q24" s="134">
        <v>6</v>
      </c>
    </row>
    <row r="25" spans="1:17" s="88" customFormat="1">
      <c r="A25" s="88" t="s">
        <v>17</v>
      </c>
      <c r="B25" s="88" t="s">
        <v>149</v>
      </c>
      <c r="C25" s="88" t="s">
        <v>261</v>
      </c>
      <c r="D25" s="88" t="s">
        <v>262</v>
      </c>
      <c r="E25" s="121" t="s">
        <v>1090</v>
      </c>
      <c r="G25" s="88" t="s">
        <v>20</v>
      </c>
      <c r="H25" s="88" t="s">
        <v>179</v>
      </c>
      <c r="I25" s="88" t="s">
        <v>526</v>
      </c>
      <c r="J25" s="88" t="s">
        <v>527</v>
      </c>
      <c r="K25" s="124">
        <v>2</v>
      </c>
      <c r="L25"/>
      <c r="M25" s="88" t="s">
        <v>153</v>
      </c>
      <c r="N25" s="88" t="s">
        <v>154</v>
      </c>
      <c r="O25" s="88" t="s">
        <v>299</v>
      </c>
      <c r="P25" s="88" t="s">
        <v>300</v>
      </c>
      <c r="Q25" s="134">
        <v>4</v>
      </c>
    </row>
    <row r="26" spans="1:17" s="88" customFormat="1">
      <c r="A26" s="88" t="s">
        <v>17</v>
      </c>
      <c r="B26" s="88" t="s">
        <v>149</v>
      </c>
      <c r="C26" s="88" t="s">
        <v>931</v>
      </c>
      <c r="D26" s="88" t="s">
        <v>1846</v>
      </c>
      <c r="E26" s="121" t="s">
        <v>65</v>
      </c>
      <c r="G26" s="88" t="s">
        <v>20</v>
      </c>
      <c r="H26" s="88" t="s">
        <v>179</v>
      </c>
      <c r="I26" s="88" t="s">
        <v>529</v>
      </c>
      <c r="J26" s="88" t="s">
        <v>530</v>
      </c>
      <c r="K26" s="124">
        <v>3</v>
      </c>
      <c r="L26"/>
      <c r="M26" s="88" t="s">
        <v>153</v>
      </c>
      <c r="N26" s="88" t="s">
        <v>154</v>
      </c>
      <c r="O26" s="88" t="s">
        <v>302</v>
      </c>
      <c r="P26" s="88" t="s">
        <v>303</v>
      </c>
      <c r="Q26" s="134">
        <v>12</v>
      </c>
    </row>
    <row r="27" spans="1:17" s="88" customFormat="1">
      <c r="A27" s="88" t="s">
        <v>17</v>
      </c>
      <c r="B27" s="88" t="s">
        <v>149</v>
      </c>
      <c r="C27" s="88" t="s">
        <v>731</v>
      </c>
      <c r="D27" s="88" t="s">
        <v>1846</v>
      </c>
      <c r="E27" s="121" t="s">
        <v>65</v>
      </c>
      <c r="G27" s="88" t="s">
        <v>20</v>
      </c>
      <c r="H27" s="88" t="s">
        <v>179</v>
      </c>
      <c r="I27" s="88" t="s">
        <v>21</v>
      </c>
      <c r="J27" s="88" t="s">
        <v>532</v>
      </c>
      <c r="K27" s="124">
        <v>10</v>
      </c>
      <c r="L27"/>
      <c r="M27" s="88" t="s">
        <v>153</v>
      </c>
      <c r="N27" s="88" t="s">
        <v>154</v>
      </c>
      <c r="O27" s="88" t="s">
        <v>305</v>
      </c>
      <c r="P27" s="88" t="s">
        <v>306</v>
      </c>
      <c r="Q27" s="134">
        <v>7</v>
      </c>
    </row>
    <row r="28" spans="1:17" s="88" customFormat="1">
      <c r="A28" s="88" t="s">
        <v>17</v>
      </c>
      <c r="B28" s="88" t="s">
        <v>149</v>
      </c>
      <c r="C28" s="88" t="s">
        <v>18</v>
      </c>
      <c r="D28" s="88" t="s">
        <v>264</v>
      </c>
      <c r="E28" s="121" t="s">
        <v>15</v>
      </c>
      <c r="G28" s="88" t="s">
        <v>20</v>
      </c>
      <c r="H28" s="88" t="s">
        <v>179</v>
      </c>
      <c r="I28" s="88" t="s">
        <v>22</v>
      </c>
      <c r="J28" s="88" t="s">
        <v>534</v>
      </c>
      <c r="K28" s="124">
        <v>4</v>
      </c>
      <c r="L28"/>
      <c r="M28" s="88" t="s">
        <v>153</v>
      </c>
      <c r="N28" s="88" t="s">
        <v>154</v>
      </c>
      <c r="O28" s="88" t="s">
        <v>308</v>
      </c>
      <c r="P28" s="88" t="s">
        <v>309</v>
      </c>
      <c r="Q28" s="134">
        <v>4</v>
      </c>
    </row>
    <row r="29" spans="1:17" s="88" customFormat="1">
      <c r="A29" s="88" t="s">
        <v>17</v>
      </c>
      <c r="B29" s="88" t="s">
        <v>149</v>
      </c>
      <c r="C29" s="88" t="s">
        <v>18</v>
      </c>
      <c r="D29" s="88" t="s">
        <v>264</v>
      </c>
      <c r="E29" s="121" t="s">
        <v>28</v>
      </c>
      <c r="G29" s="88" t="s">
        <v>20</v>
      </c>
      <c r="H29" s="88" t="s">
        <v>179</v>
      </c>
      <c r="I29" s="88" t="s">
        <v>536</v>
      </c>
      <c r="J29" s="88" t="s">
        <v>537</v>
      </c>
      <c r="K29" s="124">
        <v>5</v>
      </c>
      <c r="L29"/>
      <c r="M29" s="88" t="s">
        <v>20</v>
      </c>
      <c r="N29" s="88" t="s">
        <v>179</v>
      </c>
      <c r="O29" s="88" t="s">
        <v>253</v>
      </c>
      <c r="P29" s="88" t="s">
        <v>508</v>
      </c>
      <c r="Q29" s="134">
        <v>1</v>
      </c>
    </row>
    <row r="30" spans="1:17" s="88" customFormat="1">
      <c r="A30" s="88" t="s">
        <v>17</v>
      </c>
      <c r="B30" s="88" t="s">
        <v>149</v>
      </c>
      <c r="C30" s="88" t="s">
        <v>18</v>
      </c>
      <c r="D30" s="88" t="s">
        <v>264</v>
      </c>
      <c r="E30" s="121" t="s">
        <v>53</v>
      </c>
      <c r="G30" s="88" t="s">
        <v>20</v>
      </c>
      <c r="H30" s="88" t="s">
        <v>179</v>
      </c>
      <c r="I30" s="88" t="s">
        <v>539</v>
      </c>
      <c r="J30" s="88" t="s">
        <v>540</v>
      </c>
      <c r="K30" s="124">
        <v>4</v>
      </c>
      <c r="L30"/>
      <c r="M30" s="88" t="s">
        <v>20</v>
      </c>
      <c r="N30" s="88" t="s">
        <v>179</v>
      </c>
      <c r="O30" s="88" t="s">
        <v>310</v>
      </c>
      <c r="P30" s="88" t="s">
        <v>510</v>
      </c>
      <c r="Q30" s="134">
        <v>11</v>
      </c>
    </row>
    <row r="31" spans="1:17" s="88" customFormat="1">
      <c r="A31" s="88" t="s">
        <v>17</v>
      </c>
      <c r="B31" s="88" t="s">
        <v>149</v>
      </c>
      <c r="C31" s="88" t="s">
        <v>18</v>
      </c>
      <c r="D31" s="88" t="s">
        <v>264</v>
      </c>
      <c r="E31" s="121" t="s">
        <v>1190</v>
      </c>
      <c r="G31" s="88" t="s">
        <v>20</v>
      </c>
      <c r="H31" s="88" t="s">
        <v>179</v>
      </c>
      <c r="I31" s="88" t="s">
        <v>542</v>
      </c>
      <c r="J31" s="88" t="s">
        <v>543</v>
      </c>
      <c r="K31" s="124">
        <v>6</v>
      </c>
      <c r="L31"/>
      <c r="M31" s="88" t="s">
        <v>20</v>
      </c>
      <c r="N31" s="88" t="s">
        <v>179</v>
      </c>
      <c r="O31" s="88" t="s">
        <v>499</v>
      </c>
      <c r="P31" s="88" t="s">
        <v>512</v>
      </c>
      <c r="Q31" s="134">
        <v>5</v>
      </c>
    </row>
    <row r="32" spans="1:17" s="88" customFormat="1">
      <c r="A32" s="88" t="s">
        <v>17</v>
      </c>
      <c r="B32" s="88" t="s">
        <v>149</v>
      </c>
      <c r="C32" s="88" t="s">
        <v>18</v>
      </c>
      <c r="D32" s="88" t="s">
        <v>264</v>
      </c>
      <c r="E32" s="121" t="s">
        <v>44</v>
      </c>
      <c r="G32" s="88" t="s">
        <v>20</v>
      </c>
      <c r="H32" s="88" t="s">
        <v>179</v>
      </c>
      <c r="I32" s="88" t="s">
        <v>545</v>
      </c>
      <c r="J32" s="88" t="s">
        <v>546</v>
      </c>
      <c r="K32" s="124">
        <v>5</v>
      </c>
      <c r="L32"/>
      <c r="M32" s="88" t="s">
        <v>20</v>
      </c>
      <c r="N32" s="88" t="s">
        <v>179</v>
      </c>
      <c r="O32" s="88" t="s">
        <v>517</v>
      </c>
      <c r="P32" s="88" t="s">
        <v>518</v>
      </c>
      <c r="Q32" s="134">
        <v>4</v>
      </c>
    </row>
    <row r="33" spans="1:17" s="88" customFormat="1">
      <c r="A33" s="88" t="s">
        <v>17</v>
      </c>
      <c r="B33" s="88" t="s">
        <v>149</v>
      </c>
      <c r="C33" s="88" t="s">
        <v>18</v>
      </c>
      <c r="D33" s="88" t="s">
        <v>264</v>
      </c>
      <c r="E33" s="121" t="s">
        <v>1191</v>
      </c>
      <c r="G33" s="88" t="s">
        <v>20</v>
      </c>
      <c r="H33" s="88" t="s">
        <v>179</v>
      </c>
      <c r="I33" s="88" t="s">
        <v>548</v>
      </c>
      <c r="J33" s="88" t="s">
        <v>549</v>
      </c>
      <c r="K33" s="124">
        <v>1</v>
      </c>
      <c r="L33"/>
      <c r="M33" s="88" t="s">
        <v>20</v>
      </c>
      <c r="N33" s="88" t="s">
        <v>179</v>
      </c>
      <c r="O33" s="88" t="s">
        <v>520</v>
      </c>
      <c r="P33" s="88" t="s">
        <v>521</v>
      </c>
      <c r="Q33" s="134">
        <v>7</v>
      </c>
    </row>
    <row r="34" spans="1:17" s="88" customFormat="1">
      <c r="A34" s="88" t="s">
        <v>17</v>
      </c>
      <c r="B34" s="88" t="s">
        <v>149</v>
      </c>
      <c r="C34" s="88" t="s">
        <v>18</v>
      </c>
      <c r="D34" s="88" t="s">
        <v>264</v>
      </c>
      <c r="E34" s="121" t="s">
        <v>1239</v>
      </c>
      <c r="G34" s="88" t="s">
        <v>20</v>
      </c>
      <c r="H34" s="88" t="s">
        <v>179</v>
      </c>
      <c r="I34" s="88" t="s">
        <v>551</v>
      </c>
      <c r="J34" s="88" t="s">
        <v>552</v>
      </c>
      <c r="K34" s="124">
        <v>2</v>
      </c>
      <c r="L34"/>
      <c r="M34" s="88" t="s">
        <v>20</v>
      </c>
      <c r="N34" s="88" t="s">
        <v>179</v>
      </c>
      <c r="O34" s="88" t="s">
        <v>523</v>
      </c>
      <c r="P34" s="88" t="s">
        <v>524</v>
      </c>
      <c r="Q34" s="134">
        <v>8</v>
      </c>
    </row>
    <row r="35" spans="1:17" s="88" customFormat="1">
      <c r="A35" s="88" t="s">
        <v>17</v>
      </c>
      <c r="B35" s="88" t="s">
        <v>149</v>
      </c>
      <c r="C35" s="88" t="s">
        <v>18</v>
      </c>
      <c r="D35" s="88" t="s">
        <v>264</v>
      </c>
      <c r="E35" s="121" t="s">
        <v>89</v>
      </c>
      <c r="G35" s="88" t="s">
        <v>20</v>
      </c>
      <c r="H35" s="88" t="s">
        <v>179</v>
      </c>
      <c r="I35" s="88" t="s">
        <v>554</v>
      </c>
      <c r="J35" s="88" t="s">
        <v>555</v>
      </c>
      <c r="K35" s="124">
        <v>6</v>
      </c>
      <c r="L35"/>
      <c r="M35" s="88" t="s">
        <v>20</v>
      </c>
      <c r="N35" s="88" t="s">
        <v>179</v>
      </c>
      <c r="O35" s="88" t="s">
        <v>526</v>
      </c>
      <c r="P35" s="88" t="s">
        <v>527</v>
      </c>
      <c r="Q35" s="134">
        <v>4</v>
      </c>
    </row>
    <row r="36" spans="1:17" s="88" customFormat="1" ht="15.75" thickBot="1">
      <c r="A36" s="88" t="s">
        <v>17</v>
      </c>
      <c r="B36" s="88" t="s">
        <v>149</v>
      </c>
      <c r="C36" s="88" t="s">
        <v>18</v>
      </c>
      <c r="D36" s="88" t="s">
        <v>264</v>
      </c>
      <c r="E36" s="121" t="s">
        <v>112</v>
      </c>
      <c r="G36" s="122" t="s">
        <v>1196</v>
      </c>
      <c r="H36" s="122"/>
      <c r="I36" s="122"/>
      <c r="J36" s="122"/>
      <c r="K36" s="125">
        <v>110</v>
      </c>
      <c r="L36"/>
      <c r="M36" s="88" t="s">
        <v>20</v>
      </c>
      <c r="N36" s="88" t="s">
        <v>179</v>
      </c>
      <c r="O36" s="88" t="s">
        <v>529</v>
      </c>
      <c r="P36" s="88" t="s">
        <v>530</v>
      </c>
      <c r="Q36" s="134">
        <v>3</v>
      </c>
    </row>
    <row r="37" spans="1:17" s="88" customFormat="1">
      <c r="A37" s="88" t="s">
        <v>17</v>
      </c>
      <c r="B37" s="88" t="s">
        <v>149</v>
      </c>
      <c r="C37" s="88" t="s">
        <v>18</v>
      </c>
      <c r="D37" s="88" t="s">
        <v>264</v>
      </c>
      <c r="E37" s="121" t="s">
        <v>1090</v>
      </c>
      <c r="G37"/>
      <c r="H37"/>
      <c r="I37"/>
      <c r="J37"/>
      <c r="K37"/>
      <c r="L37"/>
      <c r="M37" s="88" t="s">
        <v>20</v>
      </c>
      <c r="N37" s="88" t="s">
        <v>179</v>
      </c>
      <c r="O37" s="88" t="s">
        <v>21</v>
      </c>
      <c r="P37" s="88" t="s">
        <v>532</v>
      </c>
      <c r="Q37" s="134">
        <v>33</v>
      </c>
    </row>
    <row r="38" spans="1:17" s="88" customFormat="1">
      <c r="A38" s="88" t="s">
        <v>17</v>
      </c>
      <c r="B38" s="88" t="s">
        <v>149</v>
      </c>
      <c r="C38" s="88" t="s">
        <v>266</v>
      </c>
      <c r="D38" s="88" t="s">
        <v>267</v>
      </c>
      <c r="E38" s="121" t="s">
        <v>28</v>
      </c>
      <c r="G38"/>
      <c r="H38"/>
      <c r="I38"/>
      <c r="J38"/>
      <c r="K38"/>
      <c r="L38"/>
      <c r="M38" s="88" t="s">
        <v>20</v>
      </c>
      <c r="N38" s="88" t="s">
        <v>179</v>
      </c>
      <c r="O38" s="88" t="s">
        <v>22</v>
      </c>
      <c r="P38" s="88" t="s">
        <v>534</v>
      </c>
      <c r="Q38" s="134">
        <v>8</v>
      </c>
    </row>
    <row r="39" spans="1:17" s="88" customFormat="1">
      <c r="A39" s="88" t="s">
        <v>17</v>
      </c>
      <c r="B39" s="88" t="s">
        <v>149</v>
      </c>
      <c r="C39" s="88" t="s">
        <v>266</v>
      </c>
      <c r="D39" s="88" t="s">
        <v>267</v>
      </c>
      <c r="E39" s="121" t="s">
        <v>62</v>
      </c>
      <c r="G39"/>
      <c r="H39"/>
      <c r="I39"/>
      <c r="J39"/>
      <c r="K39"/>
      <c r="L39"/>
      <c r="M39" s="88" t="s">
        <v>20</v>
      </c>
      <c r="N39" s="88" t="s">
        <v>179</v>
      </c>
      <c r="O39" s="88" t="s">
        <v>536</v>
      </c>
      <c r="P39" s="88" t="s">
        <v>537</v>
      </c>
      <c r="Q39" s="134">
        <v>9</v>
      </c>
    </row>
    <row r="40" spans="1:17" s="88" customFormat="1">
      <c r="A40" s="88" t="s">
        <v>17</v>
      </c>
      <c r="B40" s="88" t="s">
        <v>149</v>
      </c>
      <c r="C40" s="88" t="s">
        <v>266</v>
      </c>
      <c r="D40" s="88" t="s">
        <v>267</v>
      </c>
      <c r="E40" s="121" t="s">
        <v>1190</v>
      </c>
      <c r="G40"/>
      <c r="H40"/>
      <c r="I40"/>
      <c r="J40"/>
      <c r="K40"/>
      <c r="L40"/>
      <c r="M40" s="88" t="s">
        <v>20</v>
      </c>
      <c r="N40" s="88" t="s">
        <v>179</v>
      </c>
      <c r="O40" s="88" t="s">
        <v>539</v>
      </c>
      <c r="P40" s="88" t="s">
        <v>540</v>
      </c>
      <c r="Q40" s="134">
        <v>9</v>
      </c>
    </row>
    <row r="41" spans="1:17" s="88" customFormat="1">
      <c r="A41" s="88" t="s">
        <v>17</v>
      </c>
      <c r="B41" s="88" t="s">
        <v>149</v>
      </c>
      <c r="C41" s="88" t="s">
        <v>266</v>
      </c>
      <c r="D41" s="88" t="s">
        <v>267</v>
      </c>
      <c r="E41" s="121" t="s">
        <v>44</v>
      </c>
      <c r="G41"/>
      <c r="H41"/>
      <c r="I41"/>
      <c r="J41"/>
      <c r="K41"/>
      <c r="L41"/>
      <c r="M41" s="88" t="s">
        <v>20</v>
      </c>
      <c r="N41" s="88" t="s">
        <v>179</v>
      </c>
      <c r="O41" s="88" t="s">
        <v>542</v>
      </c>
      <c r="P41" s="88" t="s">
        <v>543</v>
      </c>
      <c r="Q41" s="134">
        <v>15</v>
      </c>
    </row>
    <row r="42" spans="1:17" s="88" customFormat="1">
      <c r="A42" s="88" t="s">
        <v>17</v>
      </c>
      <c r="B42" s="88" t="s">
        <v>149</v>
      </c>
      <c r="C42" s="88" t="s">
        <v>269</v>
      </c>
      <c r="D42" s="88" t="s">
        <v>270</v>
      </c>
      <c r="E42" s="121" t="s">
        <v>53</v>
      </c>
      <c r="G42"/>
      <c r="H42"/>
      <c r="I42"/>
      <c r="J42"/>
      <c r="K42"/>
      <c r="L42"/>
      <c r="M42" s="88" t="s">
        <v>20</v>
      </c>
      <c r="N42" s="88" t="s">
        <v>179</v>
      </c>
      <c r="O42" s="88" t="s">
        <v>545</v>
      </c>
      <c r="P42" s="88" t="s">
        <v>546</v>
      </c>
      <c r="Q42" s="134">
        <v>10</v>
      </c>
    </row>
    <row r="43" spans="1:17" s="88" customFormat="1">
      <c r="A43" s="88" t="s">
        <v>17</v>
      </c>
      <c r="B43" s="88" t="s">
        <v>149</v>
      </c>
      <c r="C43" s="88" t="s">
        <v>269</v>
      </c>
      <c r="D43" s="88" t="s">
        <v>270</v>
      </c>
      <c r="E43" s="121" t="s">
        <v>1190</v>
      </c>
      <c r="G43"/>
      <c r="H43"/>
      <c r="I43"/>
      <c r="J43"/>
      <c r="K43"/>
      <c r="L43"/>
      <c r="M43" s="88" t="s">
        <v>20</v>
      </c>
      <c r="N43" s="88" t="s">
        <v>179</v>
      </c>
      <c r="O43" s="88" t="s">
        <v>548</v>
      </c>
      <c r="P43" s="88" t="s">
        <v>549</v>
      </c>
      <c r="Q43" s="134">
        <v>1</v>
      </c>
    </row>
    <row r="44" spans="1:17" s="88" customFormat="1">
      <c r="A44" s="88" t="s">
        <v>17</v>
      </c>
      <c r="B44" s="88" t="s">
        <v>149</v>
      </c>
      <c r="C44" s="88" t="s">
        <v>269</v>
      </c>
      <c r="D44" s="88" t="s">
        <v>270</v>
      </c>
      <c r="E44" s="121" t="s">
        <v>112</v>
      </c>
      <c r="G44"/>
      <c r="H44"/>
      <c r="I44"/>
      <c r="J44"/>
      <c r="K44"/>
      <c r="L44"/>
      <c r="M44" s="88" t="s">
        <v>20</v>
      </c>
      <c r="N44" s="88" t="s">
        <v>179</v>
      </c>
      <c r="O44" s="88" t="s">
        <v>551</v>
      </c>
      <c r="P44" s="88" t="s">
        <v>552</v>
      </c>
      <c r="Q44" s="134">
        <v>8</v>
      </c>
    </row>
    <row r="45" spans="1:17" s="88" customFormat="1">
      <c r="A45" s="88" t="s">
        <v>17</v>
      </c>
      <c r="B45" s="88" t="s">
        <v>149</v>
      </c>
      <c r="C45" s="88" t="s">
        <v>272</v>
      </c>
      <c r="D45" s="88" t="s">
        <v>273</v>
      </c>
      <c r="E45" s="121" t="s">
        <v>1190</v>
      </c>
      <c r="G45"/>
      <c r="H45"/>
      <c r="I45"/>
      <c r="J45"/>
      <c r="K45"/>
      <c r="L45"/>
      <c r="M45" s="88" t="s">
        <v>20</v>
      </c>
      <c r="N45" s="88" t="s">
        <v>179</v>
      </c>
      <c r="O45" s="88" t="s">
        <v>554</v>
      </c>
      <c r="P45" s="88" t="s">
        <v>555</v>
      </c>
      <c r="Q45" s="134">
        <v>13</v>
      </c>
    </row>
    <row r="46" spans="1:17" s="88" customFormat="1" ht="15.75" thickBot="1">
      <c r="A46" s="88" t="s">
        <v>17</v>
      </c>
      <c r="B46" s="88" t="s">
        <v>149</v>
      </c>
      <c r="C46" s="88" t="s">
        <v>272</v>
      </c>
      <c r="D46" s="88" t="s">
        <v>273</v>
      </c>
      <c r="E46" s="121" t="s">
        <v>44</v>
      </c>
      <c r="G46"/>
      <c r="H46"/>
      <c r="I46"/>
      <c r="J46"/>
      <c r="K46"/>
      <c r="L46"/>
      <c r="M46" s="122" t="s">
        <v>1196</v>
      </c>
      <c r="N46" s="122"/>
      <c r="O46" s="122"/>
      <c r="P46" s="122"/>
      <c r="Q46" s="135">
        <v>281</v>
      </c>
    </row>
    <row r="47" spans="1:17" s="88" customFormat="1">
      <c r="A47" s="88" t="s">
        <v>17</v>
      </c>
      <c r="B47" s="88" t="s">
        <v>149</v>
      </c>
      <c r="C47" s="88" t="s">
        <v>272</v>
      </c>
      <c r="D47" s="88" t="s">
        <v>273</v>
      </c>
      <c r="E47" s="121" t="s">
        <v>1088</v>
      </c>
      <c r="G47"/>
      <c r="H47"/>
      <c r="I47"/>
      <c r="J47"/>
      <c r="K47"/>
      <c r="L47"/>
      <c r="M47"/>
      <c r="N47"/>
      <c r="O47"/>
      <c r="P47"/>
      <c r="Q47" s="129"/>
    </row>
    <row r="48" spans="1:17" s="88" customFormat="1">
      <c r="A48" s="88" t="s">
        <v>17</v>
      </c>
      <c r="B48" s="88" t="s">
        <v>149</v>
      </c>
      <c r="C48" s="88" t="s">
        <v>275</v>
      </c>
      <c r="D48" s="88" t="s">
        <v>276</v>
      </c>
      <c r="E48" s="121" t="s">
        <v>1190</v>
      </c>
      <c r="G48"/>
      <c r="H48"/>
      <c r="I48"/>
      <c r="J48"/>
      <c r="K48"/>
      <c r="L48"/>
      <c r="M48"/>
      <c r="N48"/>
      <c r="O48"/>
      <c r="P48"/>
      <c r="Q48" s="129"/>
    </row>
    <row r="49" spans="1:17" s="88" customFormat="1">
      <c r="A49" s="88" t="s">
        <v>17</v>
      </c>
      <c r="B49" s="88" t="s">
        <v>149</v>
      </c>
      <c r="C49" s="88" t="s">
        <v>275</v>
      </c>
      <c r="D49" s="88" t="s">
        <v>276</v>
      </c>
      <c r="E49" s="121" t="s">
        <v>44</v>
      </c>
      <c r="G49"/>
      <c r="H49"/>
      <c r="I49"/>
      <c r="J49"/>
      <c r="K49"/>
      <c r="L49"/>
      <c r="M49"/>
      <c r="N49"/>
      <c r="O49"/>
      <c r="P49"/>
      <c r="Q49" s="129"/>
    </row>
    <row r="50" spans="1:17" s="88" customFormat="1">
      <c r="A50" s="88" t="s">
        <v>17</v>
      </c>
      <c r="B50" s="88" t="s">
        <v>149</v>
      </c>
      <c r="C50" s="88" t="s">
        <v>275</v>
      </c>
      <c r="D50" s="88" t="s">
        <v>276</v>
      </c>
      <c r="E50" s="121" t="s">
        <v>89</v>
      </c>
      <c r="G50"/>
      <c r="H50"/>
      <c r="I50"/>
      <c r="J50"/>
      <c r="K50"/>
      <c r="L50"/>
      <c r="M50"/>
      <c r="N50"/>
      <c r="O50"/>
      <c r="P50"/>
      <c r="Q50" s="129"/>
    </row>
    <row r="51" spans="1:17" s="88" customFormat="1">
      <c r="A51" s="88" t="s">
        <v>17</v>
      </c>
      <c r="B51" s="88" t="s">
        <v>149</v>
      </c>
      <c r="C51" s="88" t="s">
        <v>275</v>
      </c>
      <c r="D51" s="88" t="s">
        <v>276</v>
      </c>
      <c r="E51" s="121" t="s">
        <v>112</v>
      </c>
      <c r="G51"/>
      <c r="H51"/>
      <c r="I51"/>
      <c r="J51"/>
      <c r="K51"/>
      <c r="L51"/>
      <c r="M51"/>
      <c r="N51"/>
      <c r="O51"/>
      <c r="P51"/>
      <c r="Q51" s="129"/>
    </row>
    <row r="52" spans="1:17" s="88" customFormat="1">
      <c r="A52" s="88" t="s">
        <v>153</v>
      </c>
      <c r="B52" s="88" t="s">
        <v>154</v>
      </c>
      <c r="C52" s="88" t="s">
        <v>226</v>
      </c>
      <c r="D52" s="88" t="s">
        <v>278</v>
      </c>
      <c r="E52" s="121" t="s">
        <v>1087</v>
      </c>
      <c r="G52"/>
      <c r="H52"/>
      <c r="I52"/>
      <c r="J52"/>
      <c r="K52"/>
      <c r="L52"/>
      <c r="M52"/>
      <c r="N52"/>
      <c r="O52"/>
      <c r="P52"/>
      <c r="Q52" s="129"/>
    </row>
    <row r="53" spans="1:17" s="88" customFormat="1">
      <c r="A53" s="88" t="s">
        <v>153</v>
      </c>
      <c r="B53" s="88" t="s">
        <v>154</v>
      </c>
      <c r="C53" s="88" t="s">
        <v>226</v>
      </c>
      <c r="D53" s="88" t="s">
        <v>278</v>
      </c>
      <c r="E53" s="121" t="s">
        <v>115</v>
      </c>
      <c r="G53"/>
      <c r="H53"/>
      <c r="I53"/>
      <c r="J53"/>
      <c r="K53"/>
      <c r="L53"/>
      <c r="M53"/>
      <c r="N53"/>
      <c r="O53"/>
      <c r="P53"/>
      <c r="Q53" s="129"/>
    </row>
    <row r="54" spans="1:17" s="88" customFormat="1">
      <c r="A54" s="88" t="s">
        <v>153</v>
      </c>
      <c r="B54" s="88" t="s">
        <v>154</v>
      </c>
      <c r="C54" s="88" t="s">
        <v>280</v>
      </c>
      <c r="D54" s="88" t="s">
        <v>281</v>
      </c>
      <c r="E54" s="121" t="s">
        <v>1087</v>
      </c>
      <c r="G54"/>
      <c r="H54"/>
      <c r="I54"/>
      <c r="J54"/>
      <c r="K54"/>
      <c r="L54"/>
      <c r="M54"/>
      <c r="N54"/>
      <c r="O54"/>
      <c r="P54"/>
      <c r="Q54" s="129"/>
    </row>
    <row r="55" spans="1:17" s="88" customFormat="1">
      <c r="A55" s="88" t="s">
        <v>153</v>
      </c>
      <c r="B55" s="88" t="s">
        <v>154</v>
      </c>
      <c r="C55" s="88" t="s">
        <v>284</v>
      </c>
      <c r="D55" s="88" t="s">
        <v>285</v>
      </c>
      <c r="E55" s="121" t="s">
        <v>1153</v>
      </c>
      <c r="G55"/>
      <c r="H55"/>
      <c r="I55"/>
      <c r="J55"/>
      <c r="K55"/>
      <c r="L55"/>
      <c r="M55"/>
      <c r="N55"/>
      <c r="O55"/>
      <c r="P55"/>
      <c r="Q55" s="129"/>
    </row>
    <row r="56" spans="1:17" s="88" customFormat="1">
      <c r="A56" s="88" t="s">
        <v>153</v>
      </c>
      <c r="B56" s="88" t="s">
        <v>154</v>
      </c>
      <c r="C56" s="88" t="s">
        <v>287</v>
      </c>
      <c r="D56" s="88" t="s">
        <v>288</v>
      </c>
      <c r="E56" s="121" t="s">
        <v>1099</v>
      </c>
      <c r="G56"/>
      <c r="H56"/>
      <c r="I56"/>
      <c r="J56"/>
      <c r="K56"/>
      <c r="L56"/>
      <c r="M56"/>
      <c r="N56"/>
      <c r="O56"/>
      <c r="P56"/>
      <c r="Q56" s="129"/>
    </row>
    <row r="57" spans="1:17" s="88" customFormat="1">
      <c r="A57" s="88" t="s">
        <v>153</v>
      </c>
      <c r="B57" s="88" t="s">
        <v>154</v>
      </c>
      <c r="C57" s="88" t="s">
        <v>287</v>
      </c>
      <c r="D57" s="88" t="s">
        <v>288</v>
      </c>
      <c r="E57" s="121" t="s">
        <v>1087</v>
      </c>
      <c r="G57"/>
      <c r="H57"/>
      <c r="I57"/>
      <c r="J57"/>
      <c r="K57"/>
      <c r="L57"/>
      <c r="M57"/>
      <c r="N57"/>
      <c r="O57"/>
      <c r="P57"/>
      <c r="Q57" s="129"/>
    </row>
    <row r="58" spans="1:17" s="88" customFormat="1">
      <c r="A58" s="88" t="s">
        <v>153</v>
      </c>
      <c r="B58" s="88" t="s">
        <v>154</v>
      </c>
      <c r="C58" s="88" t="s">
        <v>287</v>
      </c>
      <c r="D58" s="88" t="s">
        <v>288</v>
      </c>
      <c r="E58" s="121" t="s">
        <v>1090</v>
      </c>
      <c r="G58"/>
      <c r="H58"/>
      <c r="I58"/>
      <c r="J58"/>
      <c r="K58"/>
      <c r="L58"/>
      <c r="M58"/>
      <c r="N58"/>
      <c r="O58"/>
      <c r="P58"/>
      <c r="Q58" s="129"/>
    </row>
    <row r="59" spans="1:17" s="88" customFormat="1">
      <c r="A59" s="88" t="s">
        <v>153</v>
      </c>
      <c r="B59" s="88" t="s">
        <v>154</v>
      </c>
      <c r="C59" s="88" t="s">
        <v>293</v>
      </c>
      <c r="D59" s="88" t="s">
        <v>294</v>
      </c>
      <c r="E59" s="121" t="s">
        <v>1087</v>
      </c>
      <c r="G59"/>
      <c r="H59"/>
      <c r="I59"/>
      <c r="J59"/>
      <c r="K59"/>
      <c r="L59"/>
      <c r="M59"/>
      <c r="N59"/>
      <c r="O59"/>
      <c r="P59"/>
      <c r="Q59" s="129"/>
    </row>
    <row r="60" spans="1:17" s="88" customFormat="1">
      <c r="A60" s="88" t="s">
        <v>153</v>
      </c>
      <c r="B60" s="88" t="s">
        <v>154</v>
      </c>
      <c r="C60" s="88" t="s">
        <v>293</v>
      </c>
      <c r="D60" s="88" t="s">
        <v>294</v>
      </c>
      <c r="E60" s="121" t="s">
        <v>115</v>
      </c>
      <c r="G60"/>
      <c r="H60"/>
      <c r="I60"/>
      <c r="J60"/>
      <c r="K60"/>
      <c r="L60"/>
      <c r="M60"/>
      <c r="N60"/>
      <c r="O60"/>
      <c r="P60"/>
      <c r="Q60" s="129"/>
    </row>
    <row r="61" spans="1:17" s="88" customFormat="1">
      <c r="A61" s="88" t="s">
        <v>153</v>
      </c>
      <c r="B61" s="88" t="s">
        <v>154</v>
      </c>
      <c r="C61" s="88" t="s">
        <v>296</v>
      </c>
      <c r="D61" s="88" t="s">
        <v>297</v>
      </c>
      <c r="E61" s="121" t="s">
        <v>1099</v>
      </c>
      <c r="G61"/>
      <c r="H61"/>
      <c r="I61"/>
      <c r="J61"/>
      <c r="K61"/>
      <c r="L61"/>
      <c r="M61"/>
      <c r="N61"/>
      <c r="O61"/>
      <c r="P61"/>
      <c r="Q61" s="129"/>
    </row>
    <row r="62" spans="1:17" s="88" customFormat="1">
      <c r="A62" s="88" t="s">
        <v>153</v>
      </c>
      <c r="B62" s="88" t="s">
        <v>154</v>
      </c>
      <c r="C62" s="88" t="s">
        <v>296</v>
      </c>
      <c r="D62" s="88" t="s">
        <v>297</v>
      </c>
      <c r="E62" s="121" t="s">
        <v>1090</v>
      </c>
      <c r="G62"/>
      <c r="H62"/>
      <c r="I62"/>
      <c r="J62"/>
      <c r="K62"/>
      <c r="L62"/>
      <c r="M62"/>
      <c r="N62"/>
      <c r="O62"/>
      <c r="P62"/>
      <c r="Q62" s="129"/>
    </row>
    <row r="63" spans="1:17" s="88" customFormat="1">
      <c r="A63" s="88" t="s">
        <v>153</v>
      </c>
      <c r="B63" s="88" t="s">
        <v>154</v>
      </c>
      <c r="C63" s="88" t="s">
        <v>299</v>
      </c>
      <c r="D63" s="88" t="s">
        <v>300</v>
      </c>
      <c r="E63" s="121" t="s">
        <v>1099</v>
      </c>
      <c r="G63"/>
      <c r="H63"/>
      <c r="I63"/>
      <c r="J63"/>
      <c r="K63"/>
      <c r="L63"/>
      <c r="M63"/>
      <c r="N63"/>
      <c r="O63"/>
      <c r="P63"/>
      <c r="Q63" s="129"/>
    </row>
    <row r="64" spans="1:17" s="88" customFormat="1">
      <c r="A64" s="88" t="s">
        <v>153</v>
      </c>
      <c r="B64" s="88" t="s">
        <v>154</v>
      </c>
      <c r="C64" s="88" t="s">
        <v>299</v>
      </c>
      <c r="D64" s="88" t="s">
        <v>300</v>
      </c>
      <c r="E64" s="121" t="s">
        <v>1090</v>
      </c>
      <c r="G64"/>
      <c r="H64"/>
      <c r="I64"/>
      <c r="J64"/>
      <c r="K64"/>
      <c r="L64"/>
      <c r="M64"/>
      <c r="N64"/>
      <c r="O64"/>
      <c r="P64"/>
      <c r="Q64" s="129"/>
    </row>
    <row r="65" spans="1:17" s="88" customFormat="1">
      <c r="A65" s="88" t="s">
        <v>153</v>
      </c>
      <c r="B65" s="88" t="s">
        <v>154</v>
      </c>
      <c r="C65" s="88" t="s">
        <v>302</v>
      </c>
      <c r="D65" s="88" t="s">
        <v>303</v>
      </c>
      <c r="E65" s="121" t="s">
        <v>1153</v>
      </c>
      <c r="G65"/>
      <c r="H65"/>
      <c r="I65"/>
      <c r="J65"/>
      <c r="K65"/>
      <c r="L65"/>
      <c r="M65"/>
      <c r="N65"/>
      <c r="O65"/>
      <c r="P65"/>
      <c r="Q65" s="129"/>
    </row>
    <row r="66" spans="1:17" s="88" customFormat="1">
      <c r="A66" s="88" t="s">
        <v>153</v>
      </c>
      <c r="B66" s="88" t="s">
        <v>154</v>
      </c>
      <c r="C66" s="88" t="s">
        <v>302</v>
      </c>
      <c r="D66" s="88" t="s">
        <v>303</v>
      </c>
      <c r="E66" s="121" t="s">
        <v>1087</v>
      </c>
      <c r="G66"/>
      <c r="H66"/>
      <c r="I66"/>
      <c r="J66"/>
      <c r="K66"/>
      <c r="L66"/>
      <c r="M66"/>
      <c r="N66"/>
      <c r="O66"/>
      <c r="P66"/>
      <c r="Q66" s="129"/>
    </row>
    <row r="67" spans="1:17" s="88" customFormat="1">
      <c r="A67" s="88" t="s">
        <v>153</v>
      </c>
      <c r="B67" s="88" t="s">
        <v>154</v>
      </c>
      <c r="C67" s="88" t="s">
        <v>302</v>
      </c>
      <c r="D67" s="88" t="s">
        <v>303</v>
      </c>
      <c r="E67" s="121" t="s">
        <v>1090</v>
      </c>
      <c r="G67"/>
      <c r="H67"/>
      <c r="I67"/>
      <c r="J67"/>
      <c r="K67"/>
      <c r="L67"/>
      <c r="M67"/>
      <c r="N67"/>
      <c r="O67"/>
      <c r="P67"/>
      <c r="Q67" s="129"/>
    </row>
    <row r="68" spans="1:17" s="88" customFormat="1">
      <c r="A68" s="88" t="s">
        <v>153</v>
      </c>
      <c r="B68" s="88" t="s">
        <v>154</v>
      </c>
      <c r="C68" s="88" t="s">
        <v>305</v>
      </c>
      <c r="D68" s="88" t="s">
        <v>306</v>
      </c>
      <c r="E68" s="121" t="s">
        <v>1090</v>
      </c>
      <c r="G68"/>
      <c r="H68"/>
      <c r="I68"/>
      <c r="J68"/>
      <c r="K68"/>
      <c r="L68"/>
      <c r="M68"/>
      <c r="N68"/>
      <c r="O68"/>
      <c r="P68"/>
      <c r="Q68" s="129"/>
    </row>
    <row r="69" spans="1:17" s="88" customFormat="1">
      <c r="A69" s="88" t="s">
        <v>153</v>
      </c>
      <c r="B69" s="88" t="s">
        <v>154</v>
      </c>
      <c r="C69" s="88" t="s">
        <v>308</v>
      </c>
      <c r="D69" s="88" t="s">
        <v>309</v>
      </c>
      <c r="E69" s="121" t="s">
        <v>1153</v>
      </c>
      <c r="G69"/>
      <c r="H69"/>
      <c r="I69"/>
      <c r="J69"/>
      <c r="K69"/>
      <c r="L69"/>
      <c r="M69"/>
      <c r="N69"/>
      <c r="O69"/>
      <c r="P69"/>
      <c r="Q69" s="129"/>
    </row>
    <row r="70" spans="1:17" s="88" customFormat="1">
      <c r="A70" s="88" t="s">
        <v>153</v>
      </c>
      <c r="B70" s="88" t="s">
        <v>154</v>
      </c>
      <c r="C70" s="88" t="s">
        <v>308</v>
      </c>
      <c r="D70" s="88" t="s">
        <v>309</v>
      </c>
      <c r="E70" s="121" t="s">
        <v>1087</v>
      </c>
      <c r="G70"/>
      <c r="H70"/>
      <c r="I70"/>
      <c r="J70"/>
      <c r="K70"/>
      <c r="L70"/>
      <c r="M70"/>
      <c r="N70"/>
      <c r="O70"/>
      <c r="P70"/>
      <c r="Q70" s="129"/>
    </row>
    <row r="71" spans="1:17" s="88" customFormat="1">
      <c r="A71" s="88" t="s">
        <v>153</v>
      </c>
      <c r="B71" s="88" t="s">
        <v>154</v>
      </c>
      <c r="C71" s="88" t="s">
        <v>308</v>
      </c>
      <c r="D71" s="88" t="s">
        <v>309</v>
      </c>
      <c r="E71" s="121" t="s">
        <v>1188</v>
      </c>
      <c r="G71"/>
      <c r="H71"/>
      <c r="I71"/>
      <c r="J71"/>
      <c r="K71"/>
      <c r="L71"/>
      <c r="M71"/>
      <c r="N71"/>
      <c r="O71"/>
      <c r="P71"/>
      <c r="Q71" s="129"/>
    </row>
    <row r="72" spans="1:17" s="88" customFormat="1">
      <c r="A72" s="88" t="s">
        <v>169</v>
      </c>
      <c r="B72" s="88" t="s">
        <v>170</v>
      </c>
      <c r="C72" s="88" t="s">
        <v>328</v>
      </c>
      <c r="D72" s="88" t="s">
        <v>422</v>
      </c>
      <c r="E72" s="121" t="s">
        <v>1099</v>
      </c>
      <c r="G72"/>
      <c r="H72"/>
      <c r="I72"/>
      <c r="J72"/>
      <c r="K72"/>
      <c r="M72"/>
      <c r="N72"/>
      <c r="O72"/>
      <c r="P72"/>
      <c r="Q72" s="129"/>
    </row>
    <row r="73" spans="1:17" s="88" customFormat="1">
      <c r="A73" s="88" t="s">
        <v>169</v>
      </c>
      <c r="B73" s="88" t="s">
        <v>170</v>
      </c>
      <c r="C73" s="88" t="s">
        <v>399</v>
      </c>
      <c r="D73" s="88" t="s">
        <v>424</v>
      </c>
      <c r="E73" s="121" t="s">
        <v>1099</v>
      </c>
      <c r="G73"/>
      <c r="H73"/>
      <c r="I73"/>
      <c r="J73"/>
      <c r="K73"/>
      <c r="M73"/>
      <c r="N73"/>
      <c r="O73"/>
      <c r="P73"/>
      <c r="Q73" s="129"/>
    </row>
    <row r="74" spans="1:17" s="88" customFormat="1">
      <c r="A74" s="88" t="s">
        <v>169</v>
      </c>
      <c r="B74" s="88" t="s">
        <v>170</v>
      </c>
      <c r="C74" s="88" t="s">
        <v>427</v>
      </c>
      <c r="D74" s="88" t="s">
        <v>428</v>
      </c>
      <c r="E74" s="121" t="s">
        <v>1099</v>
      </c>
      <c r="G74"/>
      <c r="H74"/>
      <c r="I74"/>
      <c r="J74"/>
      <c r="K74"/>
      <c r="Q74" s="133"/>
    </row>
    <row r="75" spans="1:17" s="88" customFormat="1">
      <c r="A75" s="88" t="s">
        <v>169</v>
      </c>
      <c r="B75" s="88" t="s">
        <v>170</v>
      </c>
      <c r="C75" s="88" t="s">
        <v>430</v>
      </c>
      <c r="D75" s="88" t="s">
        <v>431</v>
      </c>
      <c r="E75" s="121" t="s">
        <v>1099</v>
      </c>
      <c r="G75"/>
      <c r="H75"/>
      <c r="I75"/>
      <c r="J75"/>
      <c r="K75"/>
      <c r="Q75" s="133"/>
    </row>
    <row r="76" spans="1:17" s="88" customFormat="1">
      <c r="A76" s="88" t="s">
        <v>169</v>
      </c>
      <c r="B76" s="88" t="s">
        <v>170</v>
      </c>
      <c r="C76" s="88" t="s">
        <v>1171</v>
      </c>
      <c r="D76" s="88" t="s">
        <v>1846</v>
      </c>
      <c r="E76" s="121" t="s">
        <v>78</v>
      </c>
      <c r="G76"/>
      <c r="H76"/>
      <c r="I76"/>
      <c r="J76"/>
      <c r="K76"/>
      <c r="Q76" s="133"/>
    </row>
    <row r="77" spans="1:17" s="88" customFormat="1">
      <c r="A77" s="88" t="s">
        <v>169</v>
      </c>
      <c r="B77" s="88" t="s">
        <v>170</v>
      </c>
      <c r="C77" s="88" t="s">
        <v>433</v>
      </c>
      <c r="D77" s="88" t="s">
        <v>434</v>
      </c>
      <c r="E77" s="121" t="s">
        <v>1099</v>
      </c>
      <c r="G77"/>
      <c r="H77"/>
      <c r="I77"/>
      <c r="J77"/>
      <c r="K77"/>
      <c r="Q77" s="133"/>
    </row>
    <row r="78" spans="1:17" s="88" customFormat="1">
      <c r="A78" s="88" t="s">
        <v>169</v>
      </c>
      <c r="B78" s="88" t="s">
        <v>170</v>
      </c>
      <c r="C78" s="88" t="s">
        <v>433</v>
      </c>
      <c r="D78" s="88" t="s">
        <v>434</v>
      </c>
      <c r="E78" s="121" t="s">
        <v>78</v>
      </c>
      <c r="G78"/>
      <c r="H78"/>
      <c r="I78"/>
      <c r="J78"/>
      <c r="K78"/>
      <c r="Q78" s="133"/>
    </row>
    <row r="79" spans="1:17" s="88" customFormat="1">
      <c r="A79" s="88" t="s">
        <v>169</v>
      </c>
      <c r="B79" s="88" t="s">
        <v>170</v>
      </c>
      <c r="C79" s="88" t="s">
        <v>436</v>
      </c>
      <c r="D79" s="88" t="s">
        <v>437</v>
      </c>
      <c r="E79" s="121" t="s">
        <v>1099</v>
      </c>
      <c r="G79"/>
      <c r="H79"/>
      <c r="I79"/>
      <c r="J79"/>
      <c r="K79"/>
      <c r="Q79" s="133"/>
    </row>
    <row r="80" spans="1:17" s="88" customFormat="1">
      <c r="A80" s="88" t="s">
        <v>169</v>
      </c>
      <c r="B80" s="88" t="s">
        <v>170</v>
      </c>
      <c r="C80" s="88" t="s">
        <v>439</v>
      </c>
      <c r="D80" s="88" t="s">
        <v>440</v>
      </c>
      <c r="E80" s="121" t="s">
        <v>1099</v>
      </c>
      <c r="G80"/>
      <c r="H80"/>
      <c r="I80"/>
      <c r="J80"/>
      <c r="K80"/>
      <c r="Q80" s="133"/>
    </row>
    <row r="81" spans="1:17" s="88" customFormat="1">
      <c r="A81" s="88" t="s">
        <v>174</v>
      </c>
      <c r="B81" s="88" t="s">
        <v>175</v>
      </c>
      <c r="C81" s="88" t="s">
        <v>200</v>
      </c>
      <c r="D81" s="88" t="s">
        <v>448</v>
      </c>
      <c r="E81" s="121" t="s">
        <v>62</v>
      </c>
      <c r="G81"/>
      <c r="H81"/>
      <c r="I81"/>
      <c r="J81"/>
      <c r="K81"/>
      <c r="Q81" s="133"/>
    </row>
    <row r="82" spans="1:17" s="88" customFormat="1">
      <c r="A82" s="88" t="s">
        <v>174</v>
      </c>
      <c r="B82" s="88" t="s">
        <v>175</v>
      </c>
      <c r="C82" s="88" t="s">
        <v>200</v>
      </c>
      <c r="D82" s="88" t="s">
        <v>448</v>
      </c>
      <c r="E82" s="121" t="s">
        <v>1090</v>
      </c>
      <c r="G82"/>
      <c r="H82"/>
      <c r="I82"/>
      <c r="J82"/>
      <c r="K82"/>
      <c r="Q82" s="133"/>
    </row>
    <row r="83" spans="1:17" s="88" customFormat="1">
      <c r="A83" s="88" t="s">
        <v>174</v>
      </c>
      <c r="B83" s="88" t="s">
        <v>175</v>
      </c>
      <c r="C83" s="88" t="s">
        <v>464</v>
      </c>
      <c r="D83" s="88" t="s">
        <v>465</v>
      </c>
      <c r="E83" s="121" t="s">
        <v>1099</v>
      </c>
      <c r="G83"/>
      <c r="H83"/>
      <c r="I83"/>
      <c r="J83"/>
      <c r="K83"/>
      <c r="Q83" s="133"/>
    </row>
    <row r="84" spans="1:17" s="88" customFormat="1">
      <c r="A84" s="88" t="s">
        <v>174</v>
      </c>
      <c r="B84" s="88" t="s">
        <v>175</v>
      </c>
      <c r="C84" s="88" t="s">
        <v>464</v>
      </c>
      <c r="D84" s="88" t="s">
        <v>465</v>
      </c>
      <c r="E84" s="121" t="s">
        <v>1146</v>
      </c>
      <c r="G84"/>
      <c r="H84"/>
      <c r="I84"/>
      <c r="J84"/>
      <c r="K84"/>
      <c r="Q84" s="133"/>
    </row>
    <row r="85" spans="1:17" s="88" customFormat="1">
      <c r="A85" s="88" t="s">
        <v>174</v>
      </c>
      <c r="B85" s="88" t="s">
        <v>175</v>
      </c>
      <c r="C85" s="88" t="s">
        <v>482</v>
      </c>
      <c r="D85" s="88" t="s">
        <v>483</v>
      </c>
      <c r="E85" s="121" t="s">
        <v>1090</v>
      </c>
      <c r="G85"/>
      <c r="H85"/>
      <c r="I85"/>
      <c r="J85"/>
      <c r="K85"/>
      <c r="Q85" s="133"/>
    </row>
    <row r="86" spans="1:17" s="88" customFormat="1">
      <c r="A86" s="88" t="s">
        <v>174</v>
      </c>
      <c r="B86" s="88" t="s">
        <v>175</v>
      </c>
      <c r="C86" s="88" t="s">
        <v>488</v>
      </c>
      <c r="D86" s="88" t="s">
        <v>489</v>
      </c>
      <c r="E86" s="121" t="s">
        <v>1090</v>
      </c>
      <c r="G86"/>
      <c r="H86"/>
      <c r="I86"/>
      <c r="J86"/>
      <c r="K86"/>
      <c r="Q86" s="133"/>
    </row>
    <row r="87" spans="1:17" s="88" customFormat="1">
      <c r="A87" s="88" t="s">
        <v>174</v>
      </c>
      <c r="B87" s="88" t="s">
        <v>175</v>
      </c>
      <c r="C87" s="88" t="s">
        <v>360</v>
      </c>
      <c r="D87" s="88" t="s">
        <v>361</v>
      </c>
      <c r="E87" s="121" t="s">
        <v>1098</v>
      </c>
      <c r="G87"/>
      <c r="H87"/>
      <c r="I87"/>
      <c r="J87"/>
      <c r="K87"/>
      <c r="Q87" s="133"/>
    </row>
    <row r="88" spans="1:17" s="88" customFormat="1">
      <c r="A88" s="88" t="s">
        <v>174</v>
      </c>
      <c r="B88" s="88" t="s">
        <v>175</v>
      </c>
      <c r="C88" s="88" t="s">
        <v>360</v>
      </c>
      <c r="D88" s="88" t="s">
        <v>361</v>
      </c>
      <c r="E88" s="121" t="s">
        <v>1190</v>
      </c>
      <c r="G88"/>
      <c r="H88"/>
      <c r="I88"/>
      <c r="J88"/>
      <c r="K88"/>
      <c r="Q88" s="133"/>
    </row>
    <row r="89" spans="1:17" s="88" customFormat="1">
      <c r="A89" s="88" t="s">
        <v>174</v>
      </c>
      <c r="B89" s="88" t="s">
        <v>175</v>
      </c>
      <c r="C89" s="88" t="s">
        <v>494</v>
      </c>
      <c r="D89" s="88" t="s">
        <v>495</v>
      </c>
      <c r="E89" s="121" t="s">
        <v>62</v>
      </c>
      <c r="G89"/>
      <c r="H89"/>
      <c r="I89"/>
      <c r="J89"/>
      <c r="K89"/>
      <c r="Q89" s="133"/>
    </row>
    <row r="90" spans="1:17" s="88" customFormat="1">
      <c r="A90" s="88" t="s">
        <v>174</v>
      </c>
      <c r="B90" s="88" t="s">
        <v>175</v>
      </c>
      <c r="C90" s="88" t="s">
        <v>494</v>
      </c>
      <c r="D90" s="88" t="s">
        <v>495</v>
      </c>
      <c r="E90" s="121" t="s">
        <v>1098</v>
      </c>
      <c r="G90"/>
      <c r="H90"/>
      <c r="I90"/>
      <c r="J90"/>
      <c r="K90"/>
      <c r="Q90" s="133"/>
    </row>
    <row r="91" spans="1:17" s="88" customFormat="1">
      <c r="A91" s="88" t="s">
        <v>174</v>
      </c>
      <c r="B91" s="88" t="s">
        <v>175</v>
      </c>
      <c r="C91" s="88" t="s">
        <v>494</v>
      </c>
      <c r="D91" s="88" t="s">
        <v>495</v>
      </c>
      <c r="E91" s="121" t="s">
        <v>1190</v>
      </c>
      <c r="G91"/>
      <c r="H91"/>
      <c r="I91"/>
      <c r="J91"/>
      <c r="K91"/>
      <c r="Q91" s="133"/>
    </row>
    <row r="92" spans="1:17" s="88" customFormat="1">
      <c r="A92" s="88" t="s">
        <v>174</v>
      </c>
      <c r="B92" s="88" t="s">
        <v>175</v>
      </c>
      <c r="C92" s="88" t="s">
        <v>494</v>
      </c>
      <c r="D92" s="88" t="s">
        <v>495</v>
      </c>
      <c r="E92" s="121" t="s">
        <v>1090</v>
      </c>
      <c r="G92"/>
      <c r="H92"/>
      <c r="I92"/>
      <c r="J92"/>
      <c r="K92"/>
      <c r="Q92" s="133"/>
    </row>
    <row r="93" spans="1:17" s="88" customFormat="1">
      <c r="A93" s="88" t="s">
        <v>174</v>
      </c>
      <c r="B93" s="88" t="s">
        <v>1874</v>
      </c>
      <c r="C93" s="88" t="s">
        <v>494</v>
      </c>
      <c r="D93" s="88" t="s">
        <v>1874</v>
      </c>
      <c r="E93" s="121" t="s">
        <v>1090</v>
      </c>
      <c r="G93"/>
      <c r="H93"/>
      <c r="I93"/>
      <c r="J93"/>
      <c r="K93"/>
      <c r="Q93" s="133"/>
    </row>
    <row r="94" spans="1:17" s="88" customFormat="1">
      <c r="A94" s="88" t="s">
        <v>20</v>
      </c>
      <c r="B94" s="88" t="s">
        <v>179</v>
      </c>
      <c r="C94" s="88" t="s">
        <v>253</v>
      </c>
      <c r="D94" s="88" t="s">
        <v>508</v>
      </c>
      <c r="E94" s="121" t="s">
        <v>58</v>
      </c>
      <c r="G94"/>
      <c r="H94"/>
      <c r="I94"/>
      <c r="J94"/>
      <c r="K94"/>
      <c r="Q94" s="133"/>
    </row>
    <row r="95" spans="1:17" s="88" customFormat="1">
      <c r="A95" s="88" t="s">
        <v>20</v>
      </c>
      <c r="B95" s="88" t="s">
        <v>179</v>
      </c>
      <c r="C95" s="88" t="s">
        <v>310</v>
      </c>
      <c r="D95" s="88" t="s">
        <v>510</v>
      </c>
      <c r="E95" s="121" t="s">
        <v>1092</v>
      </c>
      <c r="G95"/>
      <c r="H95"/>
      <c r="I95"/>
      <c r="J95"/>
      <c r="K95"/>
      <c r="Q95" s="133"/>
    </row>
    <row r="96" spans="1:17" s="88" customFormat="1">
      <c r="A96" s="88" t="s">
        <v>20</v>
      </c>
      <c r="B96" s="88" t="s">
        <v>179</v>
      </c>
      <c r="C96" s="88" t="s">
        <v>310</v>
      </c>
      <c r="D96" s="88" t="s">
        <v>510</v>
      </c>
      <c r="E96" s="121" t="s">
        <v>1099</v>
      </c>
      <c r="G96"/>
      <c r="H96"/>
      <c r="I96"/>
      <c r="J96"/>
      <c r="K96"/>
      <c r="Q96" s="133"/>
    </row>
    <row r="97" spans="1:17" s="88" customFormat="1">
      <c r="A97" s="88" t="s">
        <v>20</v>
      </c>
      <c r="B97" s="88" t="s">
        <v>179</v>
      </c>
      <c r="C97" s="88" t="s">
        <v>310</v>
      </c>
      <c r="D97" s="88" t="s">
        <v>510</v>
      </c>
      <c r="E97" s="121" t="s">
        <v>1172</v>
      </c>
      <c r="G97"/>
      <c r="H97"/>
      <c r="I97"/>
      <c r="J97"/>
      <c r="K97"/>
      <c r="Q97" s="133"/>
    </row>
    <row r="98" spans="1:17" s="88" customFormat="1">
      <c r="A98" s="88" t="s">
        <v>20</v>
      </c>
      <c r="B98" s="88" t="s">
        <v>179</v>
      </c>
      <c r="C98" s="88" t="s">
        <v>310</v>
      </c>
      <c r="D98" s="88" t="s">
        <v>510</v>
      </c>
      <c r="E98" s="121" t="s">
        <v>53</v>
      </c>
      <c r="G98"/>
      <c r="H98"/>
      <c r="I98"/>
      <c r="J98"/>
      <c r="K98"/>
      <c r="Q98" s="133"/>
    </row>
    <row r="99" spans="1:17" s="88" customFormat="1">
      <c r="A99" s="88" t="s">
        <v>20</v>
      </c>
      <c r="B99" s="88" t="s">
        <v>179</v>
      </c>
      <c r="C99" s="88" t="s">
        <v>310</v>
      </c>
      <c r="D99" s="88" t="s">
        <v>510</v>
      </c>
      <c r="E99" s="121" t="s">
        <v>44</v>
      </c>
      <c r="G99"/>
      <c r="H99"/>
      <c r="I99"/>
      <c r="J99"/>
      <c r="K99"/>
      <c r="Q99" s="133"/>
    </row>
    <row r="100" spans="1:17" s="88" customFormat="1">
      <c r="A100" s="88" t="s">
        <v>20</v>
      </c>
      <c r="B100" s="88" t="s">
        <v>179</v>
      </c>
      <c r="C100" s="88" t="s">
        <v>1005</v>
      </c>
      <c r="D100" s="88" t="s">
        <v>1846</v>
      </c>
      <c r="E100" s="121" t="s">
        <v>65</v>
      </c>
      <c r="Q100" s="133"/>
    </row>
    <row r="101" spans="1:17" s="88" customFormat="1">
      <c r="A101" s="88" t="s">
        <v>20</v>
      </c>
      <c r="B101" s="88" t="s">
        <v>179</v>
      </c>
      <c r="C101" s="88" t="s">
        <v>499</v>
      </c>
      <c r="D101" s="88" t="s">
        <v>512</v>
      </c>
      <c r="E101" s="121" t="s">
        <v>53</v>
      </c>
      <c r="Q101" s="133"/>
    </row>
    <row r="102" spans="1:17" s="88" customFormat="1">
      <c r="A102" s="88" t="s">
        <v>20</v>
      </c>
      <c r="B102" s="88" t="s">
        <v>179</v>
      </c>
      <c r="C102" s="88" t="s">
        <v>499</v>
      </c>
      <c r="D102" s="88" t="s">
        <v>512</v>
      </c>
      <c r="E102" s="121" t="s">
        <v>55</v>
      </c>
      <c r="Q102" s="133"/>
    </row>
    <row r="103" spans="1:17" s="88" customFormat="1">
      <c r="A103" s="88" t="s">
        <v>20</v>
      </c>
      <c r="B103" s="88" t="s">
        <v>179</v>
      </c>
      <c r="C103" s="88" t="s">
        <v>499</v>
      </c>
      <c r="D103" s="88" t="s">
        <v>512</v>
      </c>
      <c r="E103" s="121" t="s">
        <v>112</v>
      </c>
      <c r="Q103" s="133"/>
    </row>
    <row r="104" spans="1:17" s="88" customFormat="1">
      <c r="A104" s="88" t="s">
        <v>20</v>
      </c>
      <c r="B104" s="88" t="s">
        <v>179</v>
      </c>
      <c r="C104" s="88" t="s">
        <v>499</v>
      </c>
      <c r="D104" s="88" t="s">
        <v>512</v>
      </c>
      <c r="E104" s="121" t="s">
        <v>113</v>
      </c>
      <c r="Q104" s="133"/>
    </row>
    <row r="105" spans="1:17" s="88" customFormat="1">
      <c r="A105" s="88" t="s">
        <v>20</v>
      </c>
      <c r="B105" s="88" t="s">
        <v>179</v>
      </c>
      <c r="C105" s="88" t="s">
        <v>595</v>
      </c>
      <c r="D105" s="88" t="s">
        <v>1846</v>
      </c>
      <c r="E105" s="121" t="s">
        <v>65</v>
      </c>
      <c r="Q105" s="133"/>
    </row>
    <row r="106" spans="1:17" s="88" customFormat="1">
      <c r="A106" s="88" t="s">
        <v>20</v>
      </c>
      <c r="B106" s="88" t="s">
        <v>179</v>
      </c>
      <c r="C106" s="88" t="s">
        <v>1117</v>
      </c>
      <c r="D106" s="88" t="s">
        <v>1846</v>
      </c>
      <c r="E106" s="121" t="s">
        <v>112</v>
      </c>
      <c r="Q106" s="133"/>
    </row>
    <row r="107" spans="1:17" s="88" customFormat="1">
      <c r="A107" s="88" t="s">
        <v>20</v>
      </c>
      <c r="B107" s="88" t="s">
        <v>179</v>
      </c>
      <c r="C107" s="88" t="s">
        <v>500</v>
      </c>
      <c r="D107" s="88" t="s">
        <v>1846</v>
      </c>
      <c r="E107" s="121" t="s">
        <v>65</v>
      </c>
      <c r="Q107" s="133"/>
    </row>
    <row r="108" spans="1:17" s="88" customFormat="1">
      <c r="A108" s="88" t="s">
        <v>20</v>
      </c>
      <c r="B108" s="88" t="s">
        <v>179</v>
      </c>
      <c r="C108" s="88" t="s">
        <v>517</v>
      </c>
      <c r="D108" s="88" t="s">
        <v>518</v>
      </c>
      <c r="E108" s="121" t="s">
        <v>1099</v>
      </c>
      <c r="Q108" s="133"/>
    </row>
    <row r="109" spans="1:17" s="88" customFormat="1">
      <c r="A109" s="88" t="s">
        <v>20</v>
      </c>
      <c r="B109" s="88" t="s">
        <v>179</v>
      </c>
      <c r="C109" s="88" t="s">
        <v>517</v>
      </c>
      <c r="D109" s="88" t="s">
        <v>518</v>
      </c>
      <c r="E109" s="121" t="s">
        <v>53</v>
      </c>
      <c r="Q109" s="133"/>
    </row>
    <row r="110" spans="1:17" s="88" customFormat="1">
      <c r="A110" s="88" t="s">
        <v>20</v>
      </c>
      <c r="B110" s="88" t="s">
        <v>179</v>
      </c>
      <c r="C110" s="88" t="s">
        <v>520</v>
      </c>
      <c r="D110" s="88" t="s">
        <v>521</v>
      </c>
      <c r="E110" s="121" t="s">
        <v>1099</v>
      </c>
      <c r="Q110" s="133"/>
    </row>
    <row r="111" spans="1:17" s="88" customFormat="1">
      <c r="A111" s="88" t="s">
        <v>20</v>
      </c>
      <c r="B111" s="88" t="s">
        <v>179</v>
      </c>
      <c r="C111" s="88" t="s">
        <v>520</v>
      </c>
      <c r="D111" s="88" t="s">
        <v>521</v>
      </c>
      <c r="E111" s="121" t="s">
        <v>1154</v>
      </c>
      <c r="Q111" s="133"/>
    </row>
    <row r="112" spans="1:17" s="88" customFormat="1">
      <c r="A112" s="88" t="s">
        <v>20</v>
      </c>
      <c r="B112" s="88" t="s">
        <v>179</v>
      </c>
      <c r="C112" s="88" t="s">
        <v>520</v>
      </c>
      <c r="D112" s="88" t="s">
        <v>521</v>
      </c>
      <c r="E112" s="121" t="s">
        <v>115</v>
      </c>
      <c r="Q112" s="133"/>
    </row>
    <row r="113" spans="1:17" s="88" customFormat="1">
      <c r="A113" s="88" t="s">
        <v>20</v>
      </c>
      <c r="B113" s="88" t="s">
        <v>179</v>
      </c>
      <c r="C113" s="88" t="s">
        <v>523</v>
      </c>
      <c r="D113" s="88" t="s">
        <v>524</v>
      </c>
      <c r="E113" s="121" t="s">
        <v>1099</v>
      </c>
      <c r="Q113" s="133"/>
    </row>
    <row r="114" spans="1:17" s="88" customFormat="1">
      <c r="A114" s="88" t="s">
        <v>20</v>
      </c>
      <c r="B114" s="88" t="s">
        <v>179</v>
      </c>
      <c r="C114" s="88" t="s">
        <v>523</v>
      </c>
      <c r="D114" s="88" t="s">
        <v>524</v>
      </c>
      <c r="E114" s="121" t="s">
        <v>53</v>
      </c>
      <c r="Q114" s="133"/>
    </row>
    <row r="115" spans="1:17" s="88" customFormat="1">
      <c r="A115" s="88" t="s">
        <v>20</v>
      </c>
      <c r="B115" s="88" t="s">
        <v>179</v>
      </c>
      <c r="C115" s="88" t="s">
        <v>523</v>
      </c>
      <c r="D115" s="88" t="s">
        <v>524</v>
      </c>
      <c r="E115" s="121" t="s">
        <v>112</v>
      </c>
      <c r="Q115" s="133"/>
    </row>
    <row r="116" spans="1:17" s="88" customFormat="1">
      <c r="A116" s="88" t="s">
        <v>20</v>
      </c>
      <c r="B116" s="88" t="s">
        <v>179</v>
      </c>
      <c r="C116" s="88" t="s">
        <v>523</v>
      </c>
      <c r="D116" s="88" t="s">
        <v>524</v>
      </c>
      <c r="E116" s="121" t="s">
        <v>1154</v>
      </c>
      <c r="Q116" s="133"/>
    </row>
    <row r="117" spans="1:17" s="88" customFormat="1">
      <c r="A117" s="88" t="s">
        <v>20</v>
      </c>
      <c r="B117" s="88" t="s">
        <v>179</v>
      </c>
      <c r="C117" s="88" t="s">
        <v>973</v>
      </c>
      <c r="D117" s="88" t="s">
        <v>1846</v>
      </c>
      <c r="E117" s="121" t="s">
        <v>65</v>
      </c>
      <c r="Q117" s="133"/>
    </row>
    <row r="118" spans="1:17" s="88" customFormat="1">
      <c r="A118" s="88" t="s">
        <v>20</v>
      </c>
      <c r="B118" s="88" t="s">
        <v>179</v>
      </c>
      <c r="C118" s="88" t="s">
        <v>597</v>
      </c>
      <c r="D118" s="88" t="s">
        <v>1846</v>
      </c>
      <c r="E118" s="121" t="s">
        <v>65</v>
      </c>
      <c r="Q118" s="133"/>
    </row>
    <row r="119" spans="1:17" s="88" customFormat="1">
      <c r="A119" s="88" t="s">
        <v>20</v>
      </c>
      <c r="B119" s="88" t="s">
        <v>179</v>
      </c>
      <c r="C119" s="88" t="s">
        <v>1151</v>
      </c>
      <c r="D119" s="88" t="s">
        <v>1846</v>
      </c>
      <c r="E119" s="121" t="s">
        <v>65</v>
      </c>
      <c r="Q119" s="133"/>
    </row>
    <row r="120" spans="1:17" s="88" customFormat="1">
      <c r="A120" s="88" t="s">
        <v>20</v>
      </c>
      <c r="B120" s="88" t="s">
        <v>179</v>
      </c>
      <c r="C120" s="88" t="s">
        <v>1150</v>
      </c>
      <c r="D120" s="88" t="s">
        <v>1846</v>
      </c>
      <c r="E120" s="121" t="s">
        <v>65</v>
      </c>
      <c r="Q120" s="133"/>
    </row>
    <row r="121" spans="1:17" s="88" customFormat="1">
      <c r="A121" s="88" t="s">
        <v>20</v>
      </c>
      <c r="B121" s="88" t="s">
        <v>179</v>
      </c>
      <c r="C121" s="88" t="s">
        <v>526</v>
      </c>
      <c r="D121" s="88" t="s">
        <v>527</v>
      </c>
      <c r="E121" s="121" t="s">
        <v>115</v>
      </c>
      <c r="Q121" s="133"/>
    </row>
    <row r="122" spans="1:17" s="88" customFormat="1">
      <c r="A122" s="88" t="s">
        <v>20</v>
      </c>
      <c r="B122" s="88" t="s">
        <v>179</v>
      </c>
      <c r="C122" s="88" t="s">
        <v>526</v>
      </c>
      <c r="D122" s="88" t="s">
        <v>527</v>
      </c>
      <c r="E122" s="121" t="s">
        <v>1090</v>
      </c>
      <c r="Q122" s="133"/>
    </row>
    <row r="123" spans="1:17" s="88" customFormat="1">
      <c r="A123" s="88" t="s">
        <v>20</v>
      </c>
      <c r="B123" s="88" t="s">
        <v>179</v>
      </c>
      <c r="C123" s="88" t="s">
        <v>529</v>
      </c>
      <c r="D123" s="88" t="s">
        <v>530</v>
      </c>
      <c r="E123" s="121" t="s">
        <v>1099</v>
      </c>
      <c r="Q123" s="133"/>
    </row>
    <row r="124" spans="1:17" s="88" customFormat="1">
      <c r="A124" s="88" t="s">
        <v>20</v>
      </c>
      <c r="B124" s="88" t="s">
        <v>179</v>
      </c>
      <c r="C124" s="88" t="s">
        <v>529</v>
      </c>
      <c r="D124" s="88" t="s">
        <v>530</v>
      </c>
      <c r="E124" s="121" t="s">
        <v>112</v>
      </c>
      <c r="Q124" s="133"/>
    </row>
    <row r="125" spans="1:17" s="88" customFormat="1">
      <c r="A125" s="88" t="s">
        <v>20</v>
      </c>
      <c r="B125" s="88" t="s">
        <v>179</v>
      </c>
      <c r="C125" s="88" t="s">
        <v>529</v>
      </c>
      <c r="D125" s="88" t="s">
        <v>530</v>
      </c>
      <c r="E125" s="121" t="s">
        <v>1154</v>
      </c>
      <c r="Q125" s="133"/>
    </row>
    <row r="126" spans="1:17" s="88" customFormat="1">
      <c r="A126" s="88" t="s">
        <v>20</v>
      </c>
      <c r="B126" s="88" t="s">
        <v>179</v>
      </c>
      <c r="C126" s="88" t="s">
        <v>21</v>
      </c>
      <c r="D126" s="88" t="s">
        <v>532</v>
      </c>
      <c r="E126" s="121" t="s">
        <v>15</v>
      </c>
      <c r="Q126" s="133"/>
    </row>
    <row r="127" spans="1:17" s="88" customFormat="1">
      <c r="A127" s="88" t="s">
        <v>20</v>
      </c>
      <c r="B127" s="88" t="s">
        <v>179</v>
      </c>
      <c r="C127" s="88" t="s">
        <v>21</v>
      </c>
      <c r="D127" s="88" t="s">
        <v>532</v>
      </c>
      <c r="E127" s="121" t="s">
        <v>1092</v>
      </c>
      <c r="Q127" s="133"/>
    </row>
    <row r="128" spans="1:17" s="88" customFormat="1">
      <c r="A128" s="88" t="s">
        <v>20</v>
      </c>
      <c r="B128" s="88" t="s">
        <v>179</v>
      </c>
      <c r="C128" s="88" t="s">
        <v>21</v>
      </c>
      <c r="D128" s="88" t="s">
        <v>532</v>
      </c>
      <c r="E128" s="121" t="s">
        <v>1099</v>
      </c>
      <c r="Q128" s="133"/>
    </row>
    <row r="129" spans="1:17" s="88" customFormat="1">
      <c r="A129" s="88" t="s">
        <v>20</v>
      </c>
      <c r="B129" s="88" t="s">
        <v>179</v>
      </c>
      <c r="C129" s="88" t="s">
        <v>21</v>
      </c>
      <c r="D129" s="88" t="s">
        <v>532</v>
      </c>
      <c r="E129" s="121" t="s">
        <v>53</v>
      </c>
      <c r="Q129" s="133"/>
    </row>
    <row r="130" spans="1:17" s="88" customFormat="1">
      <c r="A130" s="88" t="s">
        <v>20</v>
      </c>
      <c r="B130" s="88" t="s">
        <v>179</v>
      </c>
      <c r="C130" s="88" t="s">
        <v>21</v>
      </c>
      <c r="D130" s="88" t="s">
        <v>532</v>
      </c>
      <c r="E130" s="121" t="s">
        <v>55</v>
      </c>
      <c r="Q130" s="133"/>
    </row>
    <row r="131" spans="1:17" s="88" customFormat="1">
      <c r="A131" s="88" t="s">
        <v>20</v>
      </c>
      <c r="B131" s="88" t="s">
        <v>179</v>
      </c>
      <c r="C131" s="88" t="s">
        <v>21</v>
      </c>
      <c r="D131" s="88" t="s">
        <v>532</v>
      </c>
      <c r="E131" s="121" t="s">
        <v>1190</v>
      </c>
      <c r="Q131" s="133"/>
    </row>
    <row r="132" spans="1:17" s="88" customFormat="1">
      <c r="A132" s="88" t="s">
        <v>20</v>
      </c>
      <c r="B132" s="88" t="s">
        <v>179</v>
      </c>
      <c r="C132" s="88" t="s">
        <v>21</v>
      </c>
      <c r="D132" s="88" t="s">
        <v>532</v>
      </c>
      <c r="E132" s="121" t="s">
        <v>112</v>
      </c>
      <c r="Q132" s="133"/>
    </row>
    <row r="133" spans="1:17" s="88" customFormat="1">
      <c r="A133" s="88" t="s">
        <v>20</v>
      </c>
      <c r="B133" s="88" t="s">
        <v>179</v>
      </c>
      <c r="C133" s="88" t="s">
        <v>21</v>
      </c>
      <c r="D133" s="88" t="s">
        <v>532</v>
      </c>
      <c r="E133" s="121" t="s">
        <v>115</v>
      </c>
      <c r="Q133" s="133"/>
    </row>
    <row r="134" spans="1:17" s="88" customFormat="1">
      <c r="A134" s="88" t="s">
        <v>20</v>
      </c>
      <c r="B134" s="88" t="s">
        <v>179</v>
      </c>
      <c r="C134" s="88" t="s">
        <v>21</v>
      </c>
      <c r="D134" s="88" t="s">
        <v>532</v>
      </c>
      <c r="E134" s="121" t="s">
        <v>1155</v>
      </c>
      <c r="Q134" s="133"/>
    </row>
    <row r="135" spans="1:17" s="88" customFormat="1">
      <c r="A135" s="88" t="s">
        <v>20</v>
      </c>
      <c r="B135" s="88" t="s">
        <v>179</v>
      </c>
      <c r="C135" s="88" t="s">
        <v>21</v>
      </c>
      <c r="D135" s="88" t="s">
        <v>532</v>
      </c>
      <c r="E135" s="121" t="s">
        <v>1090</v>
      </c>
      <c r="Q135" s="133"/>
    </row>
    <row r="136" spans="1:17" s="88" customFormat="1">
      <c r="A136" s="88" t="s">
        <v>20</v>
      </c>
      <c r="B136" s="88" t="s">
        <v>179</v>
      </c>
      <c r="C136" s="88" t="s">
        <v>1111</v>
      </c>
      <c r="D136" s="88" t="s">
        <v>1846</v>
      </c>
      <c r="E136" s="121" t="s">
        <v>112</v>
      </c>
      <c r="Q136" s="133"/>
    </row>
    <row r="137" spans="1:17" s="88" customFormat="1">
      <c r="A137" s="88" t="s">
        <v>20</v>
      </c>
      <c r="B137" s="88" t="s">
        <v>179</v>
      </c>
      <c r="C137" s="88" t="s">
        <v>22</v>
      </c>
      <c r="D137" s="88" t="s">
        <v>534</v>
      </c>
      <c r="E137" s="121" t="s">
        <v>1092</v>
      </c>
      <c r="Q137" s="133"/>
    </row>
    <row r="138" spans="1:17" s="88" customFormat="1">
      <c r="A138" s="88" t="s">
        <v>20</v>
      </c>
      <c r="B138" s="88" t="s">
        <v>179</v>
      </c>
      <c r="C138" s="88" t="s">
        <v>22</v>
      </c>
      <c r="D138" s="88" t="s">
        <v>534</v>
      </c>
      <c r="E138" s="121" t="s">
        <v>53</v>
      </c>
      <c r="Q138" s="133"/>
    </row>
    <row r="139" spans="1:17" s="88" customFormat="1">
      <c r="A139" s="88" t="s">
        <v>20</v>
      </c>
      <c r="B139" s="88" t="s">
        <v>179</v>
      </c>
      <c r="C139" s="88" t="s">
        <v>22</v>
      </c>
      <c r="D139" s="88" t="s">
        <v>534</v>
      </c>
      <c r="E139" s="121" t="s">
        <v>55</v>
      </c>
      <c r="Q139" s="133"/>
    </row>
    <row r="140" spans="1:17" s="88" customFormat="1">
      <c r="A140" s="88" t="s">
        <v>20</v>
      </c>
      <c r="B140" s="88" t="s">
        <v>179</v>
      </c>
      <c r="C140" s="88" t="s">
        <v>22</v>
      </c>
      <c r="D140" s="88" t="s">
        <v>534</v>
      </c>
      <c r="E140" s="121" t="s">
        <v>115</v>
      </c>
      <c r="Q140" s="133"/>
    </row>
    <row r="141" spans="1:17" s="88" customFormat="1">
      <c r="A141" s="88" t="s">
        <v>20</v>
      </c>
      <c r="B141" s="88" t="s">
        <v>179</v>
      </c>
      <c r="C141" s="88" t="s">
        <v>536</v>
      </c>
      <c r="D141" s="88" t="s">
        <v>537</v>
      </c>
      <c r="E141" s="121" t="s">
        <v>1099</v>
      </c>
      <c r="Q141" s="133"/>
    </row>
    <row r="142" spans="1:17" s="88" customFormat="1">
      <c r="A142" s="88" t="s">
        <v>20</v>
      </c>
      <c r="B142" s="88" t="s">
        <v>179</v>
      </c>
      <c r="C142" s="88" t="s">
        <v>536</v>
      </c>
      <c r="D142" s="88" t="s">
        <v>537</v>
      </c>
      <c r="E142" s="121" t="s">
        <v>112</v>
      </c>
      <c r="Q142" s="133"/>
    </row>
    <row r="143" spans="1:17" s="88" customFormat="1">
      <c r="A143" s="88" t="s">
        <v>20</v>
      </c>
      <c r="B143" s="88" t="s">
        <v>179</v>
      </c>
      <c r="C143" s="88" t="s">
        <v>536</v>
      </c>
      <c r="D143" s="88" t="s">
        <v>537</v>
      </c>
      <c r="E143" s="121" t="s">
        <v>1154</v>
      </c>
      <c r="Q143" s="133"/>
    </row>
    <row r="144" spans="1:17" s="88" customFormat="1">
      <c r="A144" s="88" t="s">
        <v>20</v>
      </c>
      <c r="B144" s="88" t="s">
        <v>179</v>
      </c>
      <c r="C144" s="88" t="s">
        <v>536</v>
      </c>
      <c r="D144" s="88" t="s">
        <v>537</v>
      </c>
      <c r="E144" s="121" t="s">
        <v>115</v>
      </c>
      <c r="Q144" s="133"/>
    </row>
    <row r="145" spans="1:17" s="88" customFormat="1">
      <c r="A145" s="88" t="s">
        <v>20</v>
      </c>
      <c r="B145" s="88" t="s">
        <v>179</v>
      </c>
      <c r="C145" s="88" t="s">
        <v>536</v>
      </c>
      <c r="D145" s="88" t="s">
        <v>537</v>
      </c>
      <c r="E145" s="121" t="s">
        <v>1155</v>
      </c>
      <c r="Q145" s="133"/>
    </row>
    <row r="146" spans="1:17" s="88" customFormat="1">
      <c r="A146" s="88" t="s">
        <v>20</v>
      </c>
      <c r="B146" s="88" t="s">
        <v>179</v>
      </c>
      <c r="C146" s="88" t="s">
        <v>539</v>
      </c>
      <c r="D146" s="88" t="s">
        <v>540</v>
      </c>
      <c r="E146" s="121" t="s">
        <v>1099</v>
      </c>
      <c r="Q146" s="133"/>
    </row>
    <row r="147" spans="1:17" s="88" customFormat="1">
      <c r="A147" s="88" t="s">
        <v>20</v>
      </c>
      <c r="B147" s="88" t="s">
        <v>179</v>
      </c>
      <c r="C147" s="88" t="s">
        <v>539</v>
      </c>
      <c r="D147" s="88" t="s">
        <v>540</v>
      </c>
      <c r="E147" s="121" t="s">
        <v>53</v>
      </c>
      <c r="Q147" s="133"/>
    </row>
    <row r="148" spans="1:17" s="88" customFormat="1">
      <c r="A148" s="88" t="s">
        <v>20</v>
      </c>
      <c r="B148" s="88" t="s">
        <v>179</v>
      </c>
      <c r="C148" s="88" t="s">
        <v>539</v>
      </c>
      <c r="D148" s="88" t="s">
        <v>540</v>
      </c>
      <c r="E148" s="121" t="s">
        <v>112</v>
      </c>
      <c r="Q148" s="133"/>
    </row>
    <row r="149" spans="1:17" s="88" customFormat="1">
      <c r="A149" s="88" t="s">
        <v>20</v>
      </c>
      <c r="B149" s="88" t="s">
        <v>179</v>
      </c>
      <c r="C149" s="88" t="s">
        <v>539</v>
      </c>
      <c r="D149" s="88" t="s">
        <v>540</v>
      </c>
      <c r="E149" s="121" t="s">
        <v>1154</v>
      </c>
      <c r="Q149" s="133"/>
    </row>
    <row r="150" spans="1:17" s="88" customFormat="1">
      <c r="A150" s="88" t="s">
        <v>20</v>
      </c>
      <c r="B150" s="88" t="s">
        <v>179</v>
      </c>
      <c r="C150" s="88" t="s">
        <v>1152</v>
      </c>
      <c r="D150" s="88" t="s">
        <v>1846</v>
      </c>
      <c r="E150" s="121" t="s">
        <v>65</v>
      </c>
      <c r="Q150" s="133"/>
    </row>
    <row r="151" spans="1:17" s="88" customFormat="1">
      <c r="A151" s="88" t="s">
        <v>20</v>
      </c>
      <c r="B151" s="88" t="s">
        <v>179</v>
      </c>
      <c r="C151" s="88" t="s">
        <v>542</v>
      </c>
      <c r="D151" s="88" t="s">
        <v>543</v>
      </c>
      <c r="E151" s="121" t="s">
        <v>1092</v>
      </c>
      <c r="Q151" s="133"/>
    </row>
    <row r="152" spans="1:17" s="88" customFormat="1">
      <c r="A152" s="88" t="s">
        <v>20</v>
      </c>
      <c r="B152" s="88" t="s">
        <v>179</v>
      </c>
      <c r="C152" s="88" t="s">
        <v>542</v>
      </c>
      <c r="D152" s="88" t="s">
        <v>543</v>
      </c>
      <c r="E152" s="121" t="s">
        <v>1099</v>
      </c>
      <c r="Q152" s="133"/>
    </row>
    <row r="153" spans="1:17" s="88" customFormat="1">
      <c r="A153" s="88" t="s">
        <v>20</v>
      </c>
      <c r="B153" s="88" t="s">
        <v>179</v>
      </c>
      <c r="C153" s="88" t="s">
        <v>542</v>
      </c>
      <c r="D153" s="88" t="s">
        <v>543</v>
      </c>
      <c r="E153" s="121" t="s">
        <v>53</v>
      </c>
      <c r="Q153" s="133"/>
    </row>
    <row r="154" spans="1:17" s="88" customFormat="1">
      <c r="A154" s="88" t="s">
        <v>20</v>
      </c>
      <c r="B154" s="88" t="s">
        <v>179</v>
      </c>
      <c r="C154" s="88" t="s">
        <v>542</v>
      </c>
      <c r="D154" s="88" t="s">
        <v>543</v>
      </c>
      <c r="E154" s="121" t="s">
        <v>112</v>
      </c>
      <c r="Q154" s="133"/>
    </row>
    <row r="155" spans="1:17" s="88" customFormat="1">
      <c r="A155" s="88" t="s">
        <v>20</v>
      </c>
      <c r="B155" s="88" t="s">
        <v>179</v>
      </c>
      <c r="C155" s="88" t="s">
        <v>542</v>
      </c>
      <c r="D155" s="88" t="s">
        <v>543</v>
      </c>
      <c r="E155" s="121" t="s">
        <v>1154</v>
      </c>
      <c r="Q155" s="133"/>
    </row>
    <row r="156" spans="1:17" s="88" customFormat="1">
      <c r="A156" s="88" t="s">
        <v>20</v>
      </c>
      <c r="B156" s="88" t="s">
        <v>179</v>
      </c>
      <c r="C156" s="88" t="s">
        <v>542</v>
      </c>
      <c r="D156" s="88" t="s">
        <v>543</v>
      </c>
      <c r="E156" s="121" t="s">
        <v>1155</v>
      </c>
      <c r="Q156" s="133"/>
    </row>
    <row r="157" spans="1:17" s="88" customFormat="1">
      <c r="A157" s="88" t="s">
        <v>20</v>
      </c>
      <c r="B157" s="88" t="s">
        <v>179</v>
      </c>
      <c r="C157" s="88" t="s">
        <v>682</v>
      </c>
      <c r="D157" s="88" t="s">
        <v>1846</v>
      </c>
      <c r="E157" s="121" t="s">
        <v>65</v>
      </c>
      <c r="Q157" s="133"/>
    </row>
    <row r="158" spans="1:17" s="88" customFormat="1">
      <c r="A158" s="88" t="s">
        <v>20</v>
      </c>
      <c r="B158" s="88" t="s">
        <v>179</v>
      </c>
      <c r="C158" s="88" t="s">
        <v>545</v>
      </c>
      <c r="D158" s="88" t="s">
        <v>546</v>
      </c>
      <c r="E158" s="121" t="s">
        <v>1099</v>
      </c>
      <c r="Q158" s="133"/>
    </row>
    <row r="159" spans="1:17" s="88" customFormat="1">
      <c r="A159" s="88" t="s">
        <v>20</v>
      </c>
      <c r="B159" s="88" t="s">
        <v>179</v>
      </c>
      <c r="C159" s="88" t="s">
        <v>545</v>
      </c>
      <c r="D159" s="88" t="s">
        <v>546</v>
      </c>
      <c r="E159" s="121" t="s">
        <v>53</v>
      </c>
      <c r="Q159" s="133"/>
    </row>
    <row r="160" spans="1:17" s="88" customFormat="1">
      <c r="A160" s="88" t="s">
        <v>20</v>
      </c>
      <c r="B160" s="88" t="s">
        <v>179</v>
      </c>
      <c r="C160" s="88" t="s">
        <v>545</v>
      </c>
      <c r="D160" s="88" t="s">
        <v>546</v>
      </c>
      <c r="E160" s="121" t="s">
        <v>44</v>
      </c>
      <c r="Q160" s="133"/>
    </row>
    <row r="161" spans="1:17" s="88" customFormat="1">
      <c r="A161" s="88" t="s">
        <v>20</v>
      </c>
      <c r="B161" s="88" t="s">
        <v>179</v>
      </c>
      <c r="C161" s="88" t="s">
        <v>545</v>
      </c>
      <c r="D161" s="88" t="s">
        <v>546</v>
      </c>
      <c r="E161" s="121" t="s">
        <v>109</v>
      </c>
      <c r="Q161" s="133"/>
    </row>
    <row r="162" spans="1:17" s="88" customFormat="1">
      <c r="A162" s="88" t="s">
        <v>20</v>
      </c>
      <c r="B162" s="88" t="s">
        <v>179</v>
      </c>
      <c r="C162" s="88" t="s">
        <v>545</v>
      </c>
      <c r="D162" s="88" t="s">
        <v>546</v>
      </c>
      <c r="E162" s="121" t="s">
        <v>1807</v>
      </c>
      <c r="Q162" s="133"/>
    </row>
    <row r="163" spans="1:17" s="88" customFormat="1">
      <c r="A163" s="88" t="s">
        <v>20</v>
      </c>
      <c r="B163" s="88" t="s">
        <v>179</v>
      </c>
      <c r="C163" s="88" t="s">
        <v>548</v>
      </c>
      <c r="D163" s="88" t="s">
        <v>549</v>
      </c>
      <c r="E163" s="121" t="s">
        <v>1090</v>
      </c>
      <c r="Q163" s="133"/>
    </row>
    <row r="164" spans="1:17" s="88" customFormat="1">
      <c r="A164" s="88" t="s">
        <v>20</v>
      </c>
      <c r="B164" s="88" t="s">
        <v>179</v>
      </c>
      <c r="C164" s="88" t="s">
        <v>551</v>
      </c>
      <c r="D164" s="88" t="s">
        <v>552</v>
      </c>
      <c r="E164" s="121" t="s">
        <v>1099</v>
      </c>
      <c r="Q164" s="133"/>
    </row>
    <row r="165" spans="1:17" s="88" customFormat="1">
      <c r="A165" s="88" t="s">
        <v>20</v>
      </c>
      <c r="B165" s="88" t="s">
        <v>179</v>
      </c>
      <c r="C165" s="88" t="s">
        <v>551</v>
      </c>
      <c r="D165" s="88" t="s">
        <v>552</v>
      </c>
      <c r="E165" s="121" t="s">
        <v>97</v>
      </c>
      <c r="Q165" s="133"/>
    </row>
    <row r="166" spans="1:17" s="88" customFormat="1">
      <c r="A166" s="88" t="s">
        <v>20</v>
      </c>
      <c r="B166" s="88" t="s">
        <v>179</v>
      </c>
      <c r="C166" s="88" t="s">
        <v>554</v>
      </c>
      <c r="D166" s="88" t="s">
        <v>555</v>
      </c>
      <c r="E166" s="121" t="s">
        <v>1092</v>
      </c>
      <c r="Q166" s="133"/>
    </row>
    <row r="167" spans="1:17" s="88" customFormat="1">
      <c r="A167" s="88" t="s">
        <v>20</v>
      </c>
      <c r="B167" s="88" t="s">
        <v>179</v>
      </c>
      <c r="C167" s="88" t="s">
        <v>554</v>
      </c>
      <c r="D167" s="88" t="s">
        <v>555</v>
      </c>
      <c r="E167" s="121" t="s">
        <v>1099</v>
      </c>
      <c r="Q167" s="133"/>
    </row>
    <row r="168" spans="1:17" s="88" customFormat="1">
      <c r="A168" s="88" t="s">
        <v>20</v>
      </c>
      <c r="B168" s="88" t="s">
        <v>179</v>
      </c>
      <c r="C168" s="88" t="s">
        <v>554</v>
      </c>
      <c r="D168" s="88" t="s">
        <v>555</v>
      </c>
      <c r="E168" s="121" t="s">
        <v>53</v>
      </c>
      <c r="Q168" s="133"/>
    </row>
    <row r="169" spans="1:17" s="88" customFormat="1">
      <c r="A169" s="88" t="s">
        <v>20</v>
      </c>
      <c r="B169" s="88" t="s">
        <v>179</v>
      </c>
      <c r="C169" s="88" t="s">
        <v>554</v>
      </c>
      <c r="D169" s="88" t="s">
        <v>555</v>
      </c>
      <c r="E169" s="121" t="s">
        <v>109</v>
      </c>
      <c r="Q169" s="133"/>
    </row>
    <row r="170" spans="1:17" s="88" customFormat="1">
      <c r="A170" s="88" t="s">
        <v>20</v>
      </c>
      <c r="B170" s="88" t="s">
        <v>179</v>
      </c>
      <c r="C170" s="88" t="s">
        <v>554</v>
      </c>
      <c r="D170" s="88" t="s">
        <v>555</v>
      </c>
      <c r="E170" s="121" t="s">
        <v>112</v>
      </c>
      <c r="Q170" s="133"/>
    </row>
    <row r="171" spans="1:17" s="88" customFormat="1">
      <c r="A171" s="88" t="s">
        <v>20</v>
      </c>
      <c r="B171" s="88" t="s">
        <v>179</v>
      </c>
      <c r="C171" s="88" t="s">
        <v>554</v>
      </c>
      <c r="D171" s="88" t="s">
        <v>555</v>
      </c>
      <c r="E171" s="121" t="s">
        <v>113</v>
      </c>
      <c r="Q171" s="133"/>
    </row>
    <row r="172" spans="1:17" s="88" customFormat="1">
      <c r="A172" s="88" t="s">
        <v>20</v>
      </c>
      <c r="B172" s="88" t="s">
        <v>179</v>
      </c>
      <c r="C172" s="88" t="s">
        <v>1149</v>
      </c>
      <c r="D172" s="88" t="s">
        <v>1846</v>
      </c>
      <c r="E172" s="121" t="s">
        <v>65</v>
      </c>
      <c r="Q172" s="133"/>
    </row>
    <row r="173" spans="1:17" s="88" customFormat="1">
      <c r="A173" s="88" t="s">
        <v>183</v>
      </c>
      <c r="B173" s="88" t="s">
        <v>184</v>
      </c>
      <c r="C173" s="88" t="s">
        <v>219</v>
      </c>
      <c r="D173" s="88" t="s">
        <v>557</v>
      </c>
      <c r="E173" s="121" t="s">
        <v>1807</v>
      </c>
      <c r="Q173" s="133"/>
    </row>
    <row r="174" spans="1:17" s="88" customFormat="1">
      <c r="A174" s="88" t="s">
        <v>183</v>
      </c>
      <c r="B174" s="88" t="s">
        <v>184</v>
      </c>
      <c r="C174" s="88" t="s">
        <v>341</v>
      </c>
      <c r="D174" s="88" t="s">
        <v>559</v>
      </c>
      <c r="E174" s="121" t="s">
        <v>1190</v>
      </c>
      <c r="Q174" s="133"/>
    </row>
    <row r="175" spans="1:17" s="88" customFormat="1">
      <c r="A175" s="88" t="s">
        <v>183</v>
      </c>
      <c r="B175" s="88" t="s">
        <v>184</v>
      </c>
      <c r="C175" s="88" t="s">
        <v>342</v>
      </c>
      <c r="D175" s="88" t="s">
        <v>1846</v>
      </c>
      <c r="E175" s="121" t="s">
        <v>65</v>
      </c>
      <c r="Q175" s="133"/>
    </row>
    <row r="176" spans="1:17" s="88" customFormat="1">
      <c r="A176" s="88" t="s">
        <v>183</v>
      </c>
      <c r="B176" s="88" t="s">
        <v>184</v>
      </c>
      <c r="C176" s="88" t="s">
        <v>346</v>
      </c>
      <c r="D176" s="88" t="s">
        <v>1846</v>
      </c>
      <c r="E176" s="121" t="s">
        <v>65</v>
      </c>
      <c r="Q176" s="133"/>
    </row>
    <row r="177" spans="1:17" s="88" customFormat="1">
      <c r="A177" s="88" t="s">
        <v>183</v>
      </c>
      <c r="B177" s="88" t="s">
        <v>184</v>
      </c>
      <c r="C177" s="88" t="s">
        <v>350</v>
      </c>
      <c r="D177" s="88" t="s">
        <v>1846</v>
      </c>
      <c r="E177" s="121" t="s">
        <v>65</v>
      </c>
      <c r="Q177" s="133"/>
    </row>
    <row r="178" spans="1:17" s="88" customFormat="1">
      <c r="A178" s="88" t="s">
        <v>183</v>
      </c>
      <c r="B178" s="88" t="s">
        <v>184</v>
      </c>
      <c r="C178" s="88" t="s">
        <v>425</v>
      </c>
      <c r="D178" s="88" t="s">
        <v>561</v>
      </c>
      <c r="E178" s="121" t="s">
        <v>1807</v>
      </c>
      <c r="Q178" s="133"/>
    </row>
    <row r="179" spans="1:17" s="88" customFormat="1">
      <c r="A179" s="88" t="s">
        <v>183</v>
      </c>
      <c r="B179" s="88" t="s">
        <v>184</v>
      </c>
      <c r="C179" s="88" t="s">
        <v>354</v>
      </c>
      <c r="D179" s="88" t="s">
        <v>1846</v>
      </c>
      <c r="E179" s="121" t="s">
        <v>65</v>
      </c>
      <c r="Q179" s="133"/>
    </row>
    <row r="180" spans="1:17" s="88" customFormat="1">
      <c r="A180" s="88" t="s">
        <v>183</v>
      </c>
      <c r="B180" s="88" t="s">
        <v>184</v>
      </c>
      <c r="C180" s="88" t="s">
        <v>358</v>
      </c>
      <c r="D180" s="88" t="s">
        <v>1846</v>
      </c>
      <c r="E180" s="121" t="s">
        <v>65</v>
      </c>
      <c r="Q180" s="133"/>
    </row>
    <row r="181" spans="1:17" s="88" customFormat="1">
      <c r="A181" s="88" t="s">
        <v>183</v>
      </c>
      <c r="B181" s="88" t="s">
        <v>184</v>
      </c>
      <c r="C181" s="88" t="s">
        <v>563</v>
      </c>
      <c r="D181" s="88" t="s">
        <v>564</v>
      </c>
      <c r="E181" s="121" t="s">
        <v>1190</v>
      </c>
      <c r="Q181" s="133"/>
    </row>
    <row r="182" spans="1:17" s="88" customFormat="1">
      <c r="A182" s="88" t="s">
        <v>183</v>
      </c>
      <c r="B182" s="88" t="s">
        <v>184</v>
      </c>
      <c r="C182" s="88" t="s">
        <v>563</v>
      </c>
      <c r="D182" s="88" t="s">
        <v>564</v>
      </c>
      <c r="E182" s="121" t="s">
        <v>1807</v>
      </c>
      <c r="Q182" s="133"/>
    </row>
    <row r="183" spans="1:17" s="88" customFormat="1">
      <c r="A183" s="88" t="s">
        <v>183</v>
      </c>
      <c r="B183" s="88" t="s">
        <v>184</v>
      </c>
      <c r="C183" s="88" t="s">
        <v>569</v>
      </c>
      <c r="D183" s="88" t="s">
        <v>570</v>
      </c>
      <c r="E183" s="121" t="s">
        <v>1190</v>
      </c>
      <c r="Q183" s="133"/>
    </row>
    <row r="184" spans="1:17" s="88" customFormat="1">
      <c r="A184" s="88" t="s">
        <v>183</v>
      </c>
      <c r="B184" s="88" t="s">
        <v>184</v>
      </c>
      <c r="C184" s="88" t="s">
        <v>362</v>
      </c>
      <c r="D184" s="88" t="s">
        <v>1846</v>
      </c>
      <c r="E184" s="121" t="s">
        <v>65</v>
      </c>
      <c r="Q184" s="133"/>
    </row>
    <row r="185" spans="1:17" s="88" customFormat="1">
      <c r="A185" s="88" t="s">
        <v>183</v>
      </c>
      <c r="B185" s="88" t="s">
        <v>184</v>
      </c>
      <c r="C185" s="88" t="s">
        <v>572</v>
      </c>
      <c r="D185" s="88" t="s">
        <v>573</v>
      </c>
      <c r="E185" s="121" t="s">
        <v>1807</v>
      </c>
      <c r="Q185" s="133"/>
    </row>
    <row r="186" spans="1:17" s="88" customFormat="1">
      <c r="A186" s="88" t="s">
        <v>183</v>
      </c>
      <c r="B186" s="88" t="s">
        <v>184</v>
      </c>
      <c r="C186" s="88" t="s">
        <v>366</v>
      </c>
      <c r="D186" s="88" t="s">
        <v>575</v>
      </c>
      <c r="E186" s="121" t="s">
        <v>65</v>
      </c>
      <c r="Q186" s="133"/>
    </row>
    <row r="187" spans="1:17" s="88" customFormat="1">
      <c r="A187" s="88" t="s">
        <v>183</v>
      </c>
      <c r="B187" s="88" t="s">
        <v>184</v>
      </c>
      <c r="C187" s="88" t="s">
        <v>577</v>
      </c>
      <c r="D187" s="88" t="s">
        <v>578</v>
      </c>
      <c r="E187" s="121" t="s">
        <v>1807</v>
      </c>
      <c r="Q187" s="133"/>
    </row>
    <row r="188" spans="1:17" s="88" customFormat="1">
      <c r="A188" s="88" t="s">
        <v>183</v>
      </c>
      <c r="B188" s="88" t="s">
        <v>184</v>
      </c>
      <c r="C188" s="88" t="s">
        <v>370</v>
      </c>
      <c r="D188" s="88" t="s">
        <v>1846</v>
      </c>
      <c r="E188" s="121" t="s">
        <v>65</v>
      </c>
      <c r="Q188" s="133"/>
    </row>
    <row r="189" spans="1:17" s="88" customFormat="1">
      <c r="A189" s="88" t="s">
        <v>183</v>
      </c>
      <c r="B189" s="88" t="s">
        <v>184</v>
      </c>
      <c r="C189" s="88" t="s">
        <v>580</v>
      </c>
      <c r="D189" s="88" t="s">
        <v>581</v>
      </c>
      <c r="E189" s="121" t="s">
        <v>1807</v>
      </c>
      <c r="Q189" s="133"/>
    </row>
    <row r="190" spans="1:17" s="88" customFormat="1">
      <c r="A190" s="88" t="s">
        <v>183</v>
      </c>
      <c r="B190" s="88" t="s">
        <v>184</v>
      </c>
      <c r="C190" s="88" t="s">
        <v>374</v>
      </c>
      <c r="D190" s="88" t="s">
        <v>1846</v>
      </c>
      <c r="E190" s="121" t="s">
        <v>65</v>
      </c>
      <c r="Q190" s="133"/>
    </row>
    <row r="191" spans="1:17" s="88" customFormat="1" ht="15.75" thickBot="1">
      <c r="A191" s="122" t="s">
        <v>1196</v>
      </c>
      <c r="B191" s="122"/>
      <c r="C191" s="122"/>
      <c r="D191" s="122"/>
      <c r="E191" s="123"/>
      <c r="Q191" s="133"/>
    </row>
    <row r="192" spans="1:17" s="88" customFormat="1">
      <c r="A192"/>
      <c r="B192"/>
      <c r="C192"/>
      <c r="D192"/>
      <c r="E192"/>
      <c r="Q192" s="133"/>
    </row>
    <row r="193" spans="1:17" s="88" customFormat="1">
      <c r="A193"/>
      <c r="B193"/>
      <c r="C193"/>
      <c r="D193"/>
      <c r="E193"/>
      <c r="Q193" s="133"/>
    </row>
    <row r="194" spans="1:17" s="88" customFormat="1">
      <c r="A194"/>
      <c r="B194"/>
      <c r="C194"/>
      <c r="D194"/>
      <c r="E194"/>
      <c r="Q194" s="133"/>
    </row>
    <row r="195" spans="1:17" s="88" customFormat="1">
      <c r="A195"/>
      <c r="B195"/>
      <c r="C195"/>
      <c r="D195"/>
      <c r="E195"/>
      <c r="Q195" s="133"/>
    </row>
    <row r="196" spans="1:17" s="88" customFormat="1">
      <c r="A196"/>
      <c r="B196"/>
      <c r="C196"/>
      <c r="D196"/>
      <c r="E196"/>
      <c r="Q196" s="133"/>
    </row>
    <row r="197" spans="1:17" s="88" customFormat="1">
      <c r="A197"/>
      <c r="B197"/>
      <c r="C197"/>
      <c r="D197"/>
      <c r="E197"/>
      <c r="Q197" s="133"/>
    </row>
    <row r="198" spans="1:17" s="88" customFormat="1">
      <c r="A198"/>
      <c r="B198"/>
      <c r="C198"/>
      <c r="D198"/>
      <c r="E198"/>
      <c r="Q198" s="133"/>
    </row>
    <row r="199" spans="1:17" s="88" customFormat="1">
      <c r="A199"/>
      <c r="B199"/>
      <c r="C199"/>
      <c r="D199"/>
      <c r="E199"/>
      <c r="Q199" s="133"/>
    </row>
    <row r="200" spans="1:17" s="88" customFormat="1">
      <c r="A200"/>
      <c r="B200"/>
      <c r="C200"/>
      <c r="D200"/>
      <c r="E200"/>
      <c r="Q200" s="133"/>
    </row>
    <row r="201" spans="1:17" s="88" customFormat="1">
      <c r="A201"/>
      <c r="B201"/>
      <c r="C201"/>
      <c r="D201"/>
      <c r="E201"/>
      <c r="Q201" s="133"/>
    </row>
    <row r="202" spans="1:17" s="88" customFormat="1">
      <c r="A202"/>
      <c r="B202"/>
      <c r="C202"/>
      <c r="D202"/>
      <c r="E202"/>
      <c r="Q202" s="133"/>
    </row>
    <row r="203" spans="1:17" s="88" customFormat="1">
      <c r="A203"/>
      <c r="B203"/>
      <c r="C203"/>
      <c r="D203"/>
      <c r="E203"/>
      <c r="Q203" s="133"/>
    </row>
    <row r="204" spans="1:17" s="88" customFormat="1">
      <c r="A204"/>
      <c r="B204"/>
      <c r="C204"/>
      <c r="D204"/>
      <c r="E204"/>
      <c r="Q204" s="133"/>
    </row>
    <row r="205" spans="1:17" s="88" customFormat="1">
      <c r="A205"/>
      <c r="B205"/>
      <c r="C205"/>
      <c r="D205"/>
      <c r="E205"/>
      <c r="Q205" s="133"/>
    </row>
    <row r="206" spans="1:17" s="88" customFormat="1">
      <c r="A206"/>
      <c r="B206"/>
      <c r="C206"/>
      <c r="D206"/>
      <c r="E206"/>
      <c r="Q206" s="133"/>
    </row>
    <row r="207" spans="1:17" s="88" customFormat="1" ht="15.75" thickBot="1">
      <c r="A207"/>
      <c r="B207"/>
      <c r="C207"/>
      <c r="D207"/>
      <c r="E207"/>
      <c r="Q207" s="133"/>
    </row>
    <row r="208" spans="1:17" s="88" customFormat="1">
      <c r="A208"/>
      <c r="B208"/>
      <c r="C208"/>
      <c r="D208"/>
      <c r="E208"/>
      <c r="Q208" s="133"/>
    </row>
    <row r="209" spans="1:17" s="88" customFormat="1">
      <c r="A209"/>
      <c r="B209"/>
      <c r="C209"/>
      <c r="D209"/>
      <c r="E209"/>
      <c r="Q209" s="133"/>
    </row>
    <row r="210" spans="1:17" s="88" customFormat="1">
      <c r="A210"/>
      <c r="B210"/>
      <c r="C210"/>
      <c r="D210"/>
      <c r="E210"/>
      <c r="Q210" s="133"/>
    </row>
    <row r="211" spans="1:17" s="88" customFormat="1">
      <c r="A211"/>
      <c r="B211"/>
      <c r="C211"/>
      <c r="D211"/>
      <c r="E211"/>
      <c r="Q211" s="133"/>
    </row>
    <row r="212" spans="1:17" s="88" customFormat="1">
      <c r="A212"/>
      <c r="B212"/>
      <c r="C212"/>
      <c r="D212"/>
      <c r="E212"/>
      <c r="Q212" s="133"/>
    </row>
    <row r="213" spans="1:17" s="88" customFormat="1">
      <c r="Q213" s="133"/>
    </row>
    <row r="214" spans="1:17" s="88" customFormat="1">
      <c r="Q214" s="133"/>
    </row>
    <row r="215" spans="1:17" s="88" customFormat="1">
      <c r="Q215" s="133"/>
    </row>
    <row r="216" spans="1:17" s="88" customFormat="1">
      <c r="Q216" s="133"/>
    </row>
    <row r="217" spans="1:17" s="88" customFormat="1">
      <c r="Q217" s="133"/>
    </row>
    <row r="218" spans="1:17" s="88" customFormat="1">
      <c r="Q218" s="133"/>
    </row>
    <row r="219" spans="1:17" s="88" customFormat="1">
      <c r="Q219" s="133"/>
    </row>
    <row r="220" spans="1:17" s="88" customFormat="1">
      <c r="Q220" s="133"/>
    </row>
    <row r="221" spans="1:17" s="88" customFormat="1">
      <c r="Q221" s="133"/>
    </row>
    <row r="222" spans="1:17" s="88" customFormat="1">
      <c r="Q222" s="133"/>
    </row>
    <row r="223" spans="1:17" s="88" customFormat="1">
      <c r="Q223" s="133"/>
    </row>
  </sheetData>
  <mergeCells count="5">
    <mergeCell ref="G3:K3"/>
    <mergeCell ref="A3:F3"/>
    <mergeCell ref="A2:Q2"/>
    <mergeCell ref="M3:Q3"/>
    <mergeCell ref="A1:Q1"/>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1016"/>
  <sheetViews>
    <sheetView topLeftCell="L1" zoomScale="85" zoomScaleNormal="85" zoomScalePageLayoutView="85" workbookViewId="0">
      <pane ySplit="2" topLeftCell="A3" activePane="bottomLeft" state="frozen"/>
      <selection activeCell="C2" sqref="C2"/>
      <selection pane="bottomLeft" activeCell="C2" sqref="C2"/>
    </sheetView>
  </sheetViews>
  <sheetFormatPr defaultColWidth="8.85546875" defaultRowHeight="15"/>
  <cols>
    <col min="1" max="1" width="45" style="11" customWidth="1"/>
    <col min="2" max="2" width="22.42578125" style="11" bestFit="1" customWidth="1"/>
    <col min="3" max="4" width="21.85546875" style="11" customWidth="1"/>
    <col min="5" max="5" width="3.42578125" style="11" customWidth="1"/>
    <col min="6" max="6" width="18.28515625" style="11" bestFit="1" customWidth="1"/>
    <col min="7" max="7" width="3.140625" style="11" bestFit="1" customWidth="1"/>
    <col min="8" max="8" width="28.42578125" style="11" customWidth="1"/>
    <col min="9" max="9" width="4.85546875" style="11" customWidth="1"/>
    <col min="10" max="10" width="35.28515625" style="11" customWidth="1"/>
    <col min="11" max="11" width="3.140625" style="11" customWidth="1"/>
    <col min="12" max="12" width="19.42578125" style="11" customWidth="1"/>
    <col min="13" max="13" width="3.140625" customWidth="1"/>
    <col min="14" max="14" width="28.7109375" style="11" bestFit="1" customWidth="1"/>
    <col min="15" max="15" width="39.28515625" style="11" customWidth="1"/>
    <col min="16" max="16" width="5.28515625" customWidth="1"/>
    <col min="17" max="17" width="42.140625" style="11" customWidth="1"/>
    <col min="18" max="19" width="32.28515625" style="11" customWidth="1"/>
    <col min="20" max="20" width="7.42578125" style="11" customWidth="1"/>
    <col min="21" max="21" width="32.28515625" style="11" customWidth="1"/>
    <col min="22" max="22" width="8.85546875" style="11"/>
    <col min="23" max="23" width="21.7109375" style="11" customWidth="1"/>
    <col min="24" max="16384" width="8.85546875" style="11"/>
  </cols>
  <sheetData>
    <row r="1" spans="1:23" s="6" customFormat="1" ht="15.75">
      <c r="A1" s="204" t="s">
        <v>0</v>
      </c>
      <c r="B1" s="204"/>
      <c r="C1" s="204"/>
      <c r="D1" s="60"/>
      <c r="F1" s="21" t="s">
        <v>1</v>
      </c>
      <c r="H1" s="21" t="s">
        <v>2</v>
      </c>
      <c r="I1" s="21"/>
      <c r="J1" s="21"/>
      <c r="L1" s="21" t="s">
        <v>3</v>
      </c>
      <c r="M1" s="22"/>
      <c r="P1"/>
      <c r="U1" s="21" t="s">
        <v>1038</v>
      </c>
    </row>
    <row r="2" spans="1:23" s="6" customFormat="1">
      <c r="A2" s="5" t="s">
        <v>4</v>
      </c>
      <c r="B2" s="5" t="s">
        <v>23</v>
      </c>
      <c r="C2" s="5" t="s">
        <v>24</v>
      </c>
      <c r="D2" s="61" t="s">
        <v>1186</v>
      </c>
      <c r="E2"/>
      <c r="F2" s="5" t="s">
        <v>6</v>
      </c>
      <c r="G2" s="4"/>
      <c r="H2" s="20" t="s">
        <v>1066</v>
      </c>
      <c r="I2" s="38"/>
      <c r="J2" s="39" t="s">
        <v>1068</v>
      </c>
      <c r="K2" s="4"/>
      <c r="L2" s="36" t="s">
        <v>1043</v>
      </c>
      <c r="M2"/>
      <c r="N2" s="18" t="s">
        <v>1044</v>
      </c>
      <c r="O2" s="30" t="s">
        <v>1045</v>
      </c>
      <c r="P2"/>
      <c r="Q2" s="29" t="s">
        <v>1046</v>
      </c>
      <c r="R2" s="32" t="s">
        <v>1047</v>
      </c>
      <c r="S2" s="30" t="s">
        <v>13</v>
      </c>
      <c r="T2" s="27"/>
      <c r="U2" s="27" t="s">
        <v>25</v>
      </c>
      <c r="W2" s="31" t="s">
        <v>1078</v>
      </c>
    </row>
    <row r="3" spans="1:23">
      <c r="A3" s="23" t="s">
        <v>15</v>
      </c>
      <c r="B3" s="23" t="s">
        <v>26</v>
      </c>
      <c r="C3" s="7"/>
      <c r="D3" s="7"/>
      <c r="E3"/>
      <c r="F3" s="8" t="s">
        <v>19</v>
      </c>
      <c r="G3" s="7"/>
      <c r="H3" s="7" t="s">
        <v>1035</v>
      </c>
      <c r="I3" s="7"/>
      <c r="J3" s="7" t="s">
        <v>1069</v>
      </c>
      <c r="K3" s="7"/>
      <c r="L3" s="33" t="s">
        <v>1049</v>
      </c>
      <c r="N3" s="40" t="s">
        <v>1049</v>
      </c>
      <c r="O3" s="41" t="s">
        <v>1053</v>
      </c>
      <c r="Q3" s="25" t="s">
        <v>1028</v>
      </c>
      <c r="R3" s="25" t="s">
        <v>1028</v>
      </c>
      <c r="S3" s="25" t="s">
        <v>56</v>
      </c>
      <c r="U3" s="28" t="s">
        <v>1040</v>
      </c>
      <c r="W3" s="7" t="s">
        <v>42</v>
      </c>
    </row>
    <row r="4" spans="1:23">
      <c r="A4" s="23" t="s">
        <v>28</v>
      </c>
      <c r="B4" s="23" t="s">
        <v>26</v>
      </c>
      <c r="C4" s="7"/>
      <c r="D4" s="7"/>
      <c r="E4"/>
      <c r="F4" s="8" t="s">
        <v>29</v>
      </c>
      <c r="G4" s="7"/>
      <c r="H4" s="7" t="s">
        <v>1036</v>
      </c>
      <c r="I4" s="7"/>
      <c r="J4" s="7" t="s">
        <v>1070</v>
      </c>
      <c r="K4" s="7"/>
      <c r="L4" s="34" t="s">
        <v>1050</v>
      </c>
      <c r="N4" s="40" t="s">
        <v>1049</v>
      </c>
      <c r="O4" s="25" t="s">
        <v>1084</v>
      </c>
      <c r="Q4" s="25" t="s">
        <v>1033</v>
      </c>
      <c r="R4" s="25" t="s">
        <v>1033</v>
      </c>
      <c r="S4" s="25" t="s">
        <v>56</v>
      </c>
      <c r="U4" s="28" t="s">
        <v>30</v>
      </c>
      <c r="W4" s="7" t="s">
        <v>44</v>
      </c>
    </row>
    <row r="5" spans="1:23">
      <c r="A5" s="23" t="s">
        <v>31</v>
      </c>
      <c r="B5" s="23" t="s">
        <v>26</v>
      </c>
      <c r="C5" s="7"/>
      <c r="D5" s="7"/>
      <c r="E5"/>
      <c r="F5" s="8" t="s">
        <v>32</v>
      </c>
      <c r="G5" s="7"/>
      <c r="H5" s="7" t="s">
        <v>1037</v>
      </c>
      <c r="I5" s="7"/>
      <c r="J5" s="7" t="s">
        <v>1071</v>
      </c>
      <c r="K5" s="7"/>
      <c r="L5" s="37" t="s">
        <v>1051</v>
      </c>
      <c r="N5" s="40" t="s">
        <v>1049</v>
      </c>
      <c r="O5" s="25" t="s">
        <v>1083</v>
      </c>
      <c r="Q5" s="25" t="s">
        <v>1084</v>
      </c>
      <c r="R5" s="25" t="s">
        <v>1085</v>
      </c>
      <c r="S5" s="12" t="s">
        <v>1082</v>
      </c>
      <c r="U5" s="19"/>
      <c r="W5" s="7" t="s">
        <v>46</v>
      </c>
    </row>
    <row r="6" spans="1:23">
      <c r="A6" s="23" t="s">
        <v>33</v>
      </c>
      <c r="B6" s="23" t="s">
        <v>34</v>
      </c>
      <c r="C6" s="7"/>
      <c r="D6" s="7"/>
      <c r="E6"/>
      <c r="F6" s="8" t="s">
        <v>16</v>
      </c>
      <c r="G6" s="7"/>
      <c r="H6" s="7" t="s">
        <v>1080</v>
      </c>
      <c r="I6" s="7"/>
      <c r="J6" s="7"/>
      <c r="K6" s="7"/>
      <c r="L6"/>
      <c r="N6" s="40" t="s">
        <v>1051</v>
      </c>
      <c r="O6" s="41" t="s">
        <v>1052</v>
      </c>
      <c r="Q6" s="25" t="s">
        <v>1084</v>
      </c>
      <c r="R6" s="25" t="s">
        <v>1086</v>
      </c>
      <c r="S6" s="12" t="s">
        <v>1082</v>
      </c>
      <c r="W6" s="7" t="s">
        <v>48</v>
      </c>
    </row>
    <row r="7" spans="1:23">
      <c r="A7" s="66" t="s">
        <v>1092</v>
      </c>
      <c r="B7" s="23" t="s">
        <v>34</v>
      </c>
      <c r="C7" s="67"/>
      <c r="D7" s="67"/>
      <c r="E7"/>
      <c r="F7" s="8" t="s">
        <v>36</v>
      </c>
      <c r="G7" s="7"/>
      <c r="H7" s="7"/>
      <c r="I7" s="7"/>
      <c r="J7" s="7"/>
      <c r="K7" s="7"/>
      <c r="L7" s="7"/>
      <c r="N7" s="42" t="s">
        <v>1050</v>
      </c>
      <c r="O7" s="41" t="s">
        <v>1026</v>
      </c>
      <c r="Q7" s="25" t="s">
        <v>1083</v>
      </c>
      <c r="R7" s="25" t="s">
        <v>1024</v>
      </c>
      <c r="S7" s="12" t="s">
        <v>54</v>
      </c>
    </row>
    <row r="8" spans="1:23">
      <c r="A8" s="23" t="s">
        <v>35</v>
      </c>
      <c r="B8" s="23" t="s">
        <v>26</v>
      </c>
      <c r="C8" s="7"/>
      <c r="D8" s="7"/>
      <c r="E8"/>
      <c r="F8"/>
      <c r="G8" s="7"/>
      <c r="H8" s="7"/>
      <c r="I8" s="7"/>
      <c r="J8" s="7"/>
      <c r="K8" s="7"/>
      <c r="L8" s="7"/>
      <c r="N8" s="42" t="s">
        <v>1050</v>
      </c>
      <c r="O8" s="41" t="s">
        <v>1027</v>
      </c>
      <c r="Q8" s="25" t="s">
        <v>1083</v>
      </c>
      <c r="R8" s="25" t="s">
        <v>1025</v>
      </c>
      <c r="S8" s="12" t="s">
        <v>54</v>
      </c>
      <c r="T8" s="7"/>
    </row>
    <row r="9" spans="1:23">
      <c r="A9" s="23" t="s">
        <v>37</v>
      </c>
      <c r="B9" s="23" t="s">
        <v>34</v>
      </c>
      <c r="C9" s="7"/>
      <c r="D9" s="7"/>
      <c r="E9"/>
      <c r="F9"/>
      <c r="G9" s="7"/>
      <c r="H9" s="7"/>
      <c r="I9" s="7"/>
      <c r="J9" s="7"/>
      <c r="K9" s="7"/>
      <c r="L9" s="7"/>
      <c r="N9" s="42" t="s">
        <v>1050</v>
      </c>
      <c r="O9" s="41" t="s">
        <v>1028</v>
      </c>
      <c r="Q9" s="25" t="s">
        <v>1032</v>
      </c>
      <c r="R9" s="25" t="s">
        <v>1032</v>
      </c>
      <c r="S9" s="25" t="s">
        <v>56</v>
      </c>
    </row>
    <row r="10" spans="1:23">
      <c r="A10" s="66" t="s">
        <v>1099</v>
      </c>
      <c r="B10" s="23" t="s">
        <v>38</v>
      </c>
      <c r="C10" s="7"/>
      <c r="D10" s="7"/>
      <c r="E10"/>
      <c r="F10" s="147" t="s">
        <v>1936</v>
      </c>
      <c r="G10" s="7"/>
      <c r="H10" s="7"/>
      <c r="I10" s="7"/>
      <c r="J10" s="7"/>
      <c r="K10" s="7"/>
      <c r="L10" s="7"/>
      <c r="N10" s="42" t="s">
        <v>1050</v>
      </c>
      <c r="O10" s="41" t="s">
        <v>1029</v>
      </c>
      <c r="Q10" s="24" t="s">
        <v>1027</v>
      </c>
      <c r="R10" s="24" t="s">
        <v>1027</v>
      </c>
      <c r="S10" s="25" t="s">
        <v>56</v>
      </c>
    </row>
    <row r="11" spans="1:23">
      <c r="A11" s="23" t="s">
        <v>39</v>
      </c>
      <c r="B11" s="23" t="s">
        <v>26</v>
      </c>
      <c r="C11" s="7"/>
      <c r="D11" s="7"/>
      <c r="E11"/>
      <c r="F11" s="83">
        <v>1</v>
      </c>
      <c r="G11" s="7"/>
      <c r="H11"/>
      <c r="I11"/>
      <c r="J11"/>
      <c r="K11" s="7"/>
      <c r="N11" s="42" t="s">
        <v>1050</v>
      </c>
      <c r="O11" s="41" t="s">
        <v>1030</v>
      </c>
      <c r="Q11" s="24" t="s">
        <v>1026</v>
      </c>
      <c r="R11" s="24" t="s">
        <v>1026</v>
      </c>
      <c r="S11" s="25" t="s">
        <v>56</v>
      </c>
    </row>
    <row r="12" spans="1:23">
      <c r="A12" s="23" t="s">
        <v>40</v>
      </c>
      <c r="B12" s="23" t="s">
        <v>26</v>
      </c>
      <c r="C12" s="7"/>
      <c r="D12" s="7"/>
      <c r="E12"/>
      <c r="F12" s="83">
        <v>2</v>
      </c>
      <c r="G12" s="7"/>
      <c r="H12"/>
      <c r="I12"/>
      <c r="J12"/>
      <c r="K12" s="7"/>
      <c r="N12" s="42" t="s">
        <v>1050</v>
      </c>
      <c r="O12" s="41" t="s">
        <v>1031</v>
      </c>
      <c r="Q12" s="24" t="s">
        <v>1029</v>
      </c>
      <c r="R12" s="11" t="s">
        <v>1245</v>
      </c>
      <c r="S12" s="25" t="s">
        <v>51</v>
      </c>
    </row>
    <row r="13" spans="1:23">
      <c r="A13" s="23" t="s">
        <v>41</v>
      </c>
      <c r="B13" s="23" t="s">
        <v>34</v>
      </c>
      <c r="C13" s="7"/>
      <c r="D13" s="7"/>
      <c r="E13" s="7"/>
      <c r="F13" s="83">
        <v>3</v>
      </c>
      <c r="G13" s="7"/>
      <c r="H13"/>
      <c r="I13"/>
      <c r="J13"/>
      <c r="K13" s="7"/>
      <c r="L13" s="7"/>
      <c r="N13" s="42" t="s">
        <v>1050</v>
      </c>
      <c r="O13" s="41" t="s">
        <v>1032</v>
      </c>
      <c r="Q13" s="24" t="s">
        <v>1029</v>
      </c>
      <c r="R13" s="11" t="s">
        <v>1246</v>
      </c>
      <c r="S13" s="25" t="s">
        <v>51</v>
      </c>
    </row>
    <row r="14" spans="1:23">
      <c r="A14" s="23" t="s">
        <v>43</v>
      </c>
      <c r="B14" s="23" t="s">
        <v>34</v>
      </c>
      <c r="C14" s="7"/>
      <c r="D14" s="7"/>
      <c r="E14" s="7"/>
      <c r="F14" s="83">
        <v>4</v>
      </c>
      <c r="G14" s="7"/>
      <c r="H14"/>
      <c r="I14"/>
      <c r="J14"/>
      <c r="K14" s="7"/>
      <c r="L14" s="7"/>
      <c r="N14" s="48" t="s">
        <v>1050</v>
      </c>
      <c r="O14" s="41" t="s">
        <v>1033</v>
      </c>
      <c r="Q14" s="24" t="s">
        <v>1029</v>
      </c>
      <c r="R14" s="11" t="s">
        <v>1247</v>
      </c>
      <c r="S14" s="25" t="s">
        <v>51</v>
      </c>
    </row>
    <row r="15" spans="1:23">
      <c r="A15" s="23" t="s">
        <v>45</v>
      </c>
      <c r="B15" s="23" t="s">
        <v>26</v>
      </c>
      <c r="C15" s="7"/>
      <c r="D15" s="7"/>
      <c r="E15" s="7"/>
      <c r="F15" s="83">
        <v>5</v>
      </c>
      <c r="G15" s="7"/>
      <c r="H15"/>
      <c r="I15"/>
      <c r="J15"/>
      <c r="K15" s="7"/>
      <c r="L15" s="7"/>
      <c r="N15" s="42" t="s">
        <v>1050</v>
      </c>
      <c r="O15" s="7" t="s">
        <v>1176</v>
      </c>
      <c r="Q15" s="24" t="s">
        <v>1029</v>
      </c>
      <c r="R15" s="11" t="s">
        <v>1248</v>
      </c>
      <c r="S15" s="25" t="s">
        <v>51</v>
      </c>
      <c r="T15"/>
    </row>
    <row r="16" spans="1:23">
      <c r="A16" s="23" t="s">
        <v>47</v>
      </c>
      <c r="B16" s="23" t="s">
        <v>38</v>
      </c>
      <c r="C16" s="7"/>
      <c r="D16" s="7"/>
      <c r="E16" s="7"/>
      <c r="F16" s="83">
        <v>6</v>
      </c>
      <c r="G16" s="7"/>
      <c r="H16"/>
      <c r="I16"/>
      <c r="J16"/>
      <c r="K16" s="7"/>
      <c r="L16" s="7"/>
      <c r="N16" s="7"/>
      <c r="O16" s="7"/>
      <c r="Q16" s="24" t="s">
        <v>1053</v>
      </c>
      <c r="R16" s="9" t="s">
        <v>1065</v>
      </c>
      <c r="S16" s="9" t="s">
        <v>56</v>
      </c>
      <c r="T16"/>
      <c r="U16" s="7"/>
    </row>
    <row r="17" spans="1:21">
      <c r="A17" s="23" t="s">
        <v>49</v>
      </c>
      <c r="B17" s="23" t="s">
        <v>26</v>
      </c>
      <c r="C17" s="7"/>
      <c r="D17" s="7"/>
      <c r="E17" s="7"/>
      <c r="F17" s="83">
        <v>7</v>
      </c>
      <c r="G17" s="7"/>
      <c r="H17"/>
      <c r="I17"/>
      <c r="J17"/>
      <c r="K17" s="7"/>
      <c r="L17" s="7"/>
      <c r="N17" s="7"/>
      <c r="O17" s="7"/>
      <c r="Q17" s="24" t="s">
        <v>1053</v>
      </c>
      <c r="R17" s="25" t="s">
        <v>1048</v>
      </c>
      <c r="S17" s="10" t="s">
        <v>27</v>
      </c>
      <c r="T17"/>
      <c r="U17" s="7"/>
    </row>
    <row r="18" spans="1:21">
      <c r="A18" s="23" t="s">
        <v>50</v>
      </c>
      <c r="B18" s="23" t="s">
        <v>26</v>
      </c>
      <c r="C18" s="7"/>
      <c r="D18" s="7"/>
      <c r="E18" s="7"/>
      <c r="F18" s="83">
        <v>8</v>
      </c>
      <c r="G18" s="7"/>
      <c r="H18" s="7"/>
      <c r="I18" s="7"/>
      <c r="J18" s="7"/>
      <c r="K18" s="7"/>
      <c r="L18" s="7"/>
      <c r="N18" s="7"/>
      <c r="O18" s="7"/>
      <c r="Q18" s="24" t="s">
        <v>1053</v>
      </c>
      <c r="R18" s="25" t="s">
        <v>1023</v>
      </c>
      <c r="S18" s="10" t="s">
        <v>27</v>
      </c>
      <c r="T18"/>
      <c r="U18" s="7"/>
    </row>
    <row r="19" spans="1:21">
      <c r="A19" s="23" t="s">
        <v>52</v>
      </c>
      <c r="B19" s="23" t="s">
        <v>26</v>
      </c>
      <c r="C19" s="7"/>
      <c r="D19" s="7"/>
      <c r="E19" s="7"/>
      <c r="F19" s="83">
        <v>9</v>
      </c>
      <c r="G19" s="7"/>
      <c r="H19" s="7"/>
      <c r="I19" s="7"/>
      <c r="J19" s="7"/>
      <c r="K19" s="7"/>
      <c r="L19" s="7"/>
      <c r="N19" s="7"/>
      <c r="O19" s="7"/>
      <c r="Q19" s="24" t="s">
        <v>1053</v>
      </c>
      <c r="R19" s="35" t="s">
        <v>1064</v>
      </c>
      <c r="S19" s="10" t="s">
        <v>27</v>
      </c>
      <c r="T19"/>
      <c r="U19" s="7"/>
    </row>
    <row r="20" spans="1:21">
      <c r="A20" s="66" t="s">
        <v>1172</v>
      </c>
      <c r="B20" s="23" t="s">
        <v>26</v>
      </c>
      <c r="C20" s="67"/>
      <c r="D20" s="67"/>
      <c r="E20" s="7"/>
      <c r="F20" s="83">
        <v>10</v>
      </c>
      <c r="G20" s="7"/>
      <c r="H20" s="7"/>
      <c r="I20" s="7"/>
      <c r="J20" s="7"/>
      <c r="K20" s="7"/>
      <c r="L20" s="7"/>
      <c r="N20" s="7"/>
      <c r="O20" s="7"/>
      <c r="Q20" s="24" t="s">
        <v>1053</v>
      </c>
      <c r="R20" s="25" t="s">
        <v>1185</v>
      </c>
      <c r="S20" s="10" t="s">
        <v>27</v>
      </c>
      <c r="T20"/>
      <c r="U20" s="7"/>
    </row>
    <row r="21" spans="1:21">
      <c r="A21" s="23" t="s">
        <v>53</v>
      </c>
      <c r="B21" s="23" t="s">
        <v>26</v>
      </c>
      <c r="C21" s="7"/>
      <c r="D21" s="7"/>
      <c r="E21" s="7"/>
      <c r="F21" s="83">
        <v>11</v>
      </c>
      <c r="G21" s="7"/>
      <c r="H21" s="7"/>
      <c r="I21" s="7"/>
      <c r="J21" s="7"/>
      <c r="K21" s="7"/>
      <c r="L21"/>
      <c r="N21" s="7"/>
      <c r="O21" s="7"/>
      <c r="Q21" s="24" t="s">
        <v>1053</v>
      </c>
      <c r="R21" s="25" t="s">
        <v>1175</v>
      </c>
      <c r="S21" s="10" t="s">
        <v>27</v>
      </c>
      <c r="T21"/>
      <c r="U21" s="7"/>
    </row>
    <row r="22" spans="1:21">
      <c r="A22" s="23" t="s">
        <v>55</v>
      </c>
      <c r="B22" s="23" t="s">
        <v>26</v>
      </c>
      <c r="C22" s="7"/>
      <c r="D22" s="7"/>
      <c r="E22" s="7"/>
      <c r="F22" s="83">
        <v>12</v>
      </c>
      <c r="G22" s="7"/>
      <c r="H22" s="7"/>
      <c r="I22" s="7"/>
      <c r="J22" s="7"/>
      <c r="K22" s="7"/>
      <c r="L22"/>
      <c r="N22" s="7"/>
      <c r="O22" s="7"/>
      <c r="Q22" s="26" t="s">
        <v>1052</v>
      </c>
      <c r="R22" s="9" t="s">
        <v>1059</v>
      </c>
      <c r="S22" s="10" t="s">
        <v>27</v>
      </c>
      <c r="T22"/>
      <c r="U22" s="7"/>
    </row>
    <row r="23" spans="1:21">
      <c r="A23" s="23" t="s">
        <v>57</v>
      </c>
      <c r="B23" s="23" t="s">
        <v>26</v>
      </c>
      <c r="C23" s="7"/>
      <c r="D23" s="7"/>
      <c r="E23" s="7"/>
      <c r="F23" s="83">
        <v>13</v>
      </c>
      <c r="G23" s="7"/>
      <c r="H23" s="7"/>
      <c r="I23" s="7"/>
      <c r="J23" s="7"/>
      <c r="K23" s="7"/>
      <c r="L23"/>
      <c r="N23" s="7"/>
      <c r="O23" s="7"/>
      <c r="Q23" s="26" t="s">
        <v>1052</v>
      </c>
      <c r="R23" s="9" t="s">
        <v>1065</v>
      </c>
      <c r="S23" s="10" t="s">
        <v>56</v>
      </c>
      <c r="T23"/>
      <c r="U23" s="7"/>
    </row>
    <row r="24" spans="1:21">
      <c r="A24" s="23" t="s">
        <v>58</v>
      </c>
      <c r="B24" s="23" t="s">
        <v>26</v>
      </c>
      <c r="C24" s="7"/>
      <c r="D24" s="7"/>
      <c r="E24" s="7"/>
      <c r="F24" s="83">
        <v>14</v>
      </c>
      <c r="G24" s="7"/>
      <c r="H24" s="7"/>
      <c r="I24" s="7"/>
      <c r="J24" s="7"/>
      <c r="K24" s="7"/>
      <c r="L24" s="7"/>
      <c r="N24" s="7"/>
      <c r="O24" s="7"/>
      <c r="Q24" s="26" t="s">
        <v>1052</v>
      </c>
      <c r="R24" s="9" t="s">
        <v>1056</v>
      </c>
      <c r="S24" s="10" t="s">
        <v>27</v>
      </c>
      <c r="T24"/>
      <c r="U24" s="7"/>
    </row>
    <row r="25" spans="1:21">
      <c r="A25" s="23" t="s">
        <v>59</v>
      </c>
      <c r="B25" s="23" t="s">
        <v>26</v>
      </c>
      <c r="C25" s="7"/>
      <c r="D25" s="7"/>
      <c r="E25" s="7"/>
      <c r="F25" s="83">
        <v>15</v>
      </c>
      <c r="G25" s="7"/>
      <c r="H25" s="7"/>
      <c r="I25" s="7"/>
      <c r="J25" s="7"/>
      <c r="K25" s="7"/>
      <c r="L25" s="7"/>
      <c r="N25" s="7"/>
      <c r="O25" s="7"/>
      <c r="Q25" s="26" t="s">
        <v>1052</v>
      </c>
      <c r="R25" s="9" t="s">
        <v>1054</v>
      </c>
      <c r="S25" s="10" t="s">
        <v>27</v>
      </c>
      <c r="T25"/>
      <c r="U25" s="7"/>
    </row>
    <row r="26" spans="1:21">
      <c r="A26" s="23" t="s">
        <v>60</v>
      </c>
      <c r="B26" s="23" t="s">
        <v>26</v>
      </c>
      <c r="C26" s="7"/>
      <c r="D26" s="7"/>
      <c r="E26" s="7"/>
      <c r="F26" s="83">
        <v>16</v>
      </c>
      <c r="G26" s="7"/>
      <c r="H26" s="7"/>
      <c r="I26" s="7"/>
      <c r="J26" s="7"/>
      <c r="K26" s="7"/>
      <c r="L26" s="7"/>
      <c r="N26" s="7"/>
      <c r="O26" s="7"/>
      <c r="Q26" s="26" t="s">
        <v>1052</v>
      </c>
      <c r="R26" s="9" t="s">
        <v>1063</v>
      </c>
      <c r="S26" s="10" t="s">
        <v>27</v>
      </c>
      <c r="T26" s="7"/>
      <c r="U26" s="7"/>
    </row>
    <row r="27" spans="1:21">
      <c r="A27" s="23" t="s">
        <v>61</v>
      </c>
      <c r="B27" s="23" t="s">
        <v>34</v>
      </c>
      <c r="C27" s="7"/>
      <c r="D27" s="7"/>
      <c r="E27" s="7"/>
      <c r="F27" s="83">
        <v>17</v>
      </c>
      <c r="G27" s="7"/>
      <c r="H27" s="7"/>
      <c r="I27" s="7"/>
      <c r="J27" s="7"/>
      <c r="K27" s="7"/>
      <c r="L27" s="7"/>
      <c r="N27" s="7"/>
      <c r="O27" s="7"/>
      <c r="Q27" s="26" t="s">
        <v>1052</v>
      </c>
      <c r="R27" s="9" t="s">
        <v>1062</v>
      </c>
      <c r="S27" s="10" t="s">
        <v>27</v>
      </c>
      <c r="T27" s="7"/>
      <c r="U27" s="7"/>
    </row>
    <row r="28" spans="1:21">
      <c r="A28" s="23" t="s">
        <v>62</v>
      </c>
      <c r="B28" s="23" t="s">
        <v>26</v>
      </c>
      <c r="C28" s="7"/>
      <c r="D28" s="7"/>
      <c r="E28" s="7"/>
      <c r="F28" s="83">
        <v>18</v>
      </c>
      <c r="G28" s="7"/>
      <c r="H28" s="7"/>
      <c r="I28" s="7"/>
      <c r="J28" s="7"/>
      <c r="K28" s="7"/>
      <c r="L28" s="7"/>
      <c r="N28" s="7"/>
      <c r="O28" s="7"/>
      <c r="Q28" s="26" t="s">
        <v>1052</v>
      </c>
      <c r="R28" s="9" t="s">
        <v>1061</v>
      </c>
      <c r="S28" s="10" t="s">
        <v>27</v>
      </c>
      <c r="T28" s="7"/>
      <c r="U28" s="7"/>
    </row>
    <row r="29" spans="1:21">
      <c r="A29" s="23" t="s">
        <v>63</v>
      </c>
      <c r="B29" s="23" t="s">
        <v>34</v>
      </c>
      <c r="C29" s="7"/>
      <c r="D29" s="7"/>
      <c r="E29" s="7"/>
      <c r="F29" s="83">
        <v>19</v>
      </c>
      <c r="G29" s="7"/>
      <c r="H29" s="7"/>
      <c r="I29" s="7"/>
      <c r="J29" s="7"/>
      <c r="K29" s="7"/>
      <c r="L29" s="7"/>
      <c r="N29" s="7"/>
      <c r="O29" s="7"/>
      <c r="Q29" s="26" t="s">
        <v>1052</v>
      </c>
      <c r="R29" s="9" t="s">
        <v>1058</v>
      </c>
      <c r="S29" s="10" t="s">
        <v>27</v>
      </c>
      <c r="T29" s="7"/>
      <c r="U29" s="7"/>
    </row>
    <row r="30" spans="1:21">
      <c r="A30" s="23" t="s">
        <v>64</v>
      </c>
      <c r="B30" s="23" t="s">
        <v>26</v>
      </c>
      <c r="C30" s="7"/>
      <c r="D30" s="7"/>
      <c r="E30" s="7"/>
      <c r="F30" s="83">
        <v>20</v>
      </c>
      <c r="G30" s="7"/>
      <c r="H30" s="7"/>
      <c r="I30" s="7"/>
      <c r="J30" s="7"/>
      <c r="K30" s="7"/>
      <c r="L30" s="7"/>
      <c r="N30" s="7"/>
      <c r="O30" s="7"/>
      <c r="Q30" s="26" t="s">
        <v>1052</v>
      </c>
      <c r="R30" s="9" t="s">
        <v>1057</v>
      </c>
      <c r="S30" s="10" t="s">
        <v>27</v>
      </c>
      <c r="T30" s="7"/>
      <c r="U30" s="7"/>
    </row>
    <row r="31" spans="1:21">
      <c r="A31" s="66" t="s">
        <v>1093</v>
      </c>
      <c r="B31" s="66"/>
      <c r="C31" s="67"/>
      <c r="D31" s="67"/>
      <c r="E31" s="7"/>
      <c r="F31" s="83">
        <v>21</v>
      </c>
      <c r="G31" s="7"/>
      <c r="H31" s="7"/>
      <c r="I31" s="7"/>
      <c r="J31" s="7"/>
      <c r="K31" s="7"/>
      <c r="L31" s="7"/>
      <c r="N31" s="7"/>
      <c r="O31" s="7"/>
      <c r="Q31" s="26" t="s">
        <v>1052</v>
      </c>
      <c r="R31" s="9" t="s">
        <v>1060</v>
      </c>
      <c r="S31" s="10" t="s">
        <v>27</v>
      </c>
      <c r="T31" s="7"/>
      <c r="U31" s="7"/>
    </row>
    <row r="32" spans="1:21">
      <c r="A32" s="23" t="s">
        <v>65</v>
      </c>
      <c r="B32" s="23" t="s">
        <v>26</v>
      </c>
      <c r="C32" s="7"/>
      <c r="D32" s="7"/>
      <c r="E32" s="7"/>
      <c r="F32" s="83">
        <v>22</v>
      </c>
      <c r="G32" s="7"/>
      <c r="H32" s="7"/>
      <c r="I32" s="7"/>
      <c r="J32" s="7"/>
      <c r="K32" s="7"/>
      <c r="L32" s="7"/>
      <c r="N32" s="7"/>
      <c r="O32" s="7"/>
      <c r="Q32" s="26" t="s">
        <v>1052</v>
      </c>
      <c r="R32" s="9" t="s">
        <v>1055</v>
      </c>
      <c r="S32" s="10" t="s">
        <v>27</v>
      </c>
      <c r="T32" s="7"/>
      <c r="U32" s="7"/>
    </row>
    <row r="33" spans="1:21">
      <c r="A33" s="23" t="s">
        <v>66</v>
      </c>
      <c r="B33" s="23" t="s">
        <v>67</v>
      </c>
      <c r="C33" s="7"/>
      <c r="D33" s="7"/>
      <c r="E33" s="7"/>
      <c r="F33" s="83">
        <v>23</v>
      </c>
      <c r="G33" s="7"/>
      <c r="H33" s="7"/>
      <c r="I33" s="7"/>
      <c r="J33" s="7"/>
      <c r="K33" s="7"/>
      <c r="L33" s="7"/>
      <c r="N33" s="7"/>
      <c r="O33" s="7"/>
      <c r="Q33" s="26" t="s">
        <v>1052</v>
      </c>
      <c r="R33" s="64" t="s">
        <v>1197</v>
      </c>
      <c r="S33" s="10" t="s">
        <v>27</v>
      </c>
      <c r="T33" s="7"/>
      <c r="U33" s="7"/>
    </row>
    <row r="34" spans="1:21">
      <c r="A34" s="23" t="s">
        <v>68</v>
      </c>
      <c r="B34" s="23" t="s">
        <v>67</v>
      </c>
      <c r="C34" s="7"/>
      <c r="D34" s="7"/>
      <c r="E34" s="7"/>
      <c r="F34" s="83">
        <v>24</v>
      </c>
      <c r="G34" s="7"/>
      <c r="H34" s="7"/>
      <c r="I34" s="7"/>
      <c r="J34" s="7"/>
      <c r="K34" s="7"/>
      <c r="L34" s="7"/>
      <c r="N34" s="7"/>
      <c r="O34" s="7"/>
      <c r="Q34" s="26" t="s">
        <v>1030</v>
      </c>
      <c r="R34" s="25" t="s">
        <v>56</v>
      </c>
      <c r="S34" s="25" t="s">
        <v>56</v>
      </c>
      <c r="T34" s="7"/>
      <c r="U34" s="7"/>
    </row>
    <row r="35" spans="1:21">
      <c r="A35" s="23" t="s">
        <v>69</v>
      </c>
      <c r="B35" s="23" t="s">
        <v>70</v>
      </c>
      <c r="C35" s="7"/>
      <c r="D35" s="7"/>
      <c r="E35" s="7"/>
      <c r="F35" s="83">
        <v>25</v>
      </c>
      <c r="G35" s="7"/>
      <c r="H35" s="7"/>
      <c r="I35" s="7"/>
      <c r="J35" s="7"/>
      <c r="K35" s="7"/>
      <c r="L35" s="7"/>
      <c r="N35" s="7"/>
      <c r="O35" s="7"/>
      <c r="Q35" s="26" t="s">
        <v>1031</v>
      </c>
      <c r="R35" s="50" t="s">
        <v>56</v>
      </c>
      <c r="S35" s="50" t="s">
        <v>56</v>
      </c>
      <c r="T35" s="7"/>
      <c r="U35" s="7"/>
    </row>
    <row r="36" spans="1:21">
      <c r="A36" s="23" t="s">
        <v>71</v>
      </c>
      <c r="B36" s="23" t="s">
        <v>26</v>
      </c>
      <c r="C36" s="7"/>
      <c r="D36" s="7"/>
      <c r="E36" s="7"/>
      <c r="F36" s="83">
        <v>26</v>
      </c>
      <c r="G36" s="7"/>
      <c r="H36" s="7"/>
      <c r="I36" s="7"/>
      <c r="J36" s="7"/>
      <c r="K36" s="7"/>
      <c r="L36" s="7"/>
      <c r="N36" s="7"/>
      <c r="O36" s="7"/>
      <c r="Q36" s="53" t="s">
        <v>1176</v>
      </c>
      <c r="R36" s="25" t="s">
        <v>1177</v>
      </c>
      <c r="S36" s="25" t="s">
        <v>1183</v>
      </c>
      <c r="T36" s="7"/>
      <c r="U36" s="7"/>
    </row>
    <row r="37" spans="1:21">
      <c r="A37" s="66" t="s">
        <v>1098</v>
      </c>
      <c r="B37" s="23" t="s">
        <v>38</v>
      </c>
      <c r="C37" s="67"/>
      <c r="D37" s="67"/>
      <c r="E37" s="7"/>
      <c r="F37" s="83">
        <v>27</v>
      </c>
      <c r="G37" s="7"/>
      <c r="H37" s="7"/>
      <c r="I37" s="7"/>
      <c r="J37" s="7"/>
      <c r="K37" s="7"/>
      <c r="L37" s="7"/>
      <c r="N37" s="7"/>
      <c r="O37" s="7"/>
      <c r="Q37" s="53" t="s">
        <v>1176</v>
      </c>
      <c r="R37" s="25" t="s">
        <v>1178</v>
      </c>
      <c r="S37" s="25" t="s">
        <v>1184</v>
      </c>
      <c r="T37" s="7"/>
      <c r="U37" s="7"/>
    </row>
    <row r="38" spans="1:21">
      <c r="A38" s="23" t="s">
        <v>72</v>
      </c>
      <c r="B38" s="23" t="s">
        <v>38</v>
      </c>
      <c r="C38" s="7"/>
      <c r="D38" s="7"/>
      <c r="E38" s="7"/>
      <c r="F38" s="83">
        <v>28</v>
      </c>
      <c r="G38" s="7"/>
      <c r="H38" s="7"/>
      <c r="I38" s="7"/>
      <c r="J38" s="7"/>
      <c r="K38" s="7"/>
      <c r="L38" s="7"/>
      <c r="N38" s="7"/>
      <c r="O38" s="7"/>
      <c r="Q38" s="53" t="s">
        <v>1176</v>
      </c>
      <c r="R38" s="25" t="s">
        <v>1179</v>
      </c>
      <c r="S38" s="25" t="s">
        <v>1182</v>
      </c>
      <c r="T38" s="7"/>
      <c r="U38" s="7"/>
    </row>
    <row r="39" spans="1:21">
      <c r="A39" s="23" t="s">
        <v>73</v>
      </c>
      <c r="B39" s="23" t="s">
        <v>34</v>
      </c>
      <c r="C39" s="7"/>
      <c r="D39" s="7"/>
      <c r="E39" s="7"/>
      <c r="F39" s="83">
        <v>29</v>
      </c>
      <c r="G39" s="7"/>
      <c r="H39" s="7"/>
      <c r="I39" s="7"/>
      <c r="J39" s="7"/>
      <c r="K39" s="7"/>
      <c r="L39" s="7"/>
      <c r="N39" s="7"/>
      <c r="O39" s="7"/>
      <c r="Q39" s="53" t="s">
        <v>1176</v>
      </c>
      <c r="R39" s="25" t="s">
        <v>1180</v>
      </c>
      <c r="S39" s="25" t="s">
        <v>1181</v>
      </c>
      <c r="T39" s="7"/>
      <c r="U39" s="7"/>
    </row>
    <row r="40" spans="1:21">
      <c r="A40" s="23" t="s">
        <v>74</v>
      </c>
      <c r="B40" s="23" t="s">
        <v>34</v>
      </c>
      <c r="C40" s="7"/>
      <c r="D40" s="7"/>
      <c r="E40" s="7"/>
      <c r="F40" s="83">
        <v>30</v>
      </c>
      <c r="G40" s="7"/>
      <c r="H40" s="7"/>
      <c r="I40" s="7"/>
      <c r="J40" s="7"/>
      <c r="K40" s="7"/>
      <c r="L40" s="7"/>
      <c r="N40" s="7"/>
      <c r="O40" s="7"/>
      <c r="Q40" s="51"/>
      <c r="R40" s="52"/>
      <c r="S40" s="49"/>
      <c r="T40" s="7"/>
      <c r="U40" s="7"/>
    </row>
    <row r="41" spans="1:21">
      <c r="A41" s="66" t="s">
        <v>1153</v>
      </c>
      <c r="B41" s="23" t="s">
        <v>38</v>
      </c>
      <c r="C41" s="67"/>
      <c r="D41" s="67"/>
      <c r="E41" s="7"/>
      <c r="F41" s="83">
        <v>31</v>
      </c>
      <c r="G41" s="7"/>
      <c r="H41" s="7"/>
      <c r="I41" s="7"/>
      <c r="J41" s="7"/>
      <c r="K41" s="7"/>
      <c r="L41" s="7"/>
      <c r="N41" s="7"/>
      <c r="O41" s="7"/>
      <c r="Q41"/>
      <c r="R41"/>
      <c r="S41"/>
      <c r="T41" s="7"/>
      <c r="U41" s="7"/>
    </row>
    <row r="42" spans="1:21">
      <c r="A42" s="23" t="s">
        <v>75</v>
      </c>
      <c r="B42" s="23" t="s">
        <v>38</v>
      </c>
      <c r="C42" s="7"/>
      <c r="D42" s="7"/>
      <c r="E42" s="7"/>
      <c r="F42" s="7"/>
      <c r="G42" s="7"/>
      <c r="H42" s="7"/>
      <c r="I42" s="7"/>
      <c r="J42" s="7"/>
      <c r="K42" s="7"/>
      <c r="L42" s="7"/>
      <c r="N42" s="7"/>
      <c r="O42" s="7"/>
      <c r="Q42"/>
      <c r="R42"/>
      <c r="S42" s="7"/>
      <c r="T42" s="7"/>
      <c r="U42" s="7"/>
    </row>
    <row r="43" spans="1:21">
      <c r="A43" s="23" t="s">
        <v>76</v>
      </c>
      <c r="B43" s="23" t="s">
        <v>26</v>
      </c>
      <c r="C43" s="7"/>
      <c r="D43" s="7"/>
      <c r="E43" s="7"/>
      <c r="F43" s="147" t="s">
        <v>1937</v>
      </c>
      <c r="G43" s="7"/>
      <c r="H43" s="7"/>
      <c r="I43" s="7"/>
      <c r="J43" s="7"/>
      <c r="K43" s="7"/>
      <c r="L43" s="7"/>
      <c r="N43" s="7"/>
      <c r="O43" s="7"/>
      <c r="Q43"/>
      <c r="R43"/>
      <c r="S43" s="7"/>
      <c r="T43" s="7"/>
      <c r="U43" s="7"/>
    </row>
    <row r="44" spans="1:21">
      <c r="A44" s="23" t="s">
        <v>77</v>
      </c>
      <c r="B44" s="23" t="s">
        <v>34</v>
      </c>
      <c r="C44" s="7"/>
      <c r="D44" s="7"/>
      <c r="E44" s="7"/>
      <c r="F44" s="7" t="s">
        <v>1938</v>
      </c>
      <c r="G44" s="7"/>
      <c r="H44" s="7"/>
      <c r="I44" s="7"/>
      <c r="J44" s="7"/>
      <c r="K44" s="7"/>
      <c r="L44" s="7"/>
      <c r="N44" s="7"/>
      <c r="O44" s="7"/>
      <c r="Q44"/>
      <c r="R44"/>
      <c r="S44" s="7"/>
      <c r="T44" s="7"/>
      <c r="U44" s="7"/>
    </row>
    <row r="45" spans="1:21">
      <c r="A45" s="66" t="s">
        <v>1190</v>
      </c>
      <c r="B45" s="23" t="s">
        <v>38</v>
      </c>
      <c r="C45" s="7"/>
      <c r="D45" s="7"/>
      <c r="E45" s="7"/>
      <c r="F45" s="7" t="s">
        <v>1939</v>
      </c>
      <c r="G45" s="7"/>
      <c r="H45" s="7"/>
      <c r="I45" s="7"/>
      <c r="J45" s="7"/>
      <c r="K45" s="7"/>
      <c r="L45" s="7"/>
      <c r="N45" s="7"/>
      <c r="O45" s="7"/>
      <c r="Q45"/>
      <c r="R45"/>
      <c r="S45" s="7"/>
      <c r="T45" s="7"/>
      <c r="U45" s="7"/>
    </row>
    <row r="46" spans="1:21">
      <c r="A46" s="23" t="s">
        <v>78</v>
      </c>
      <c r="B46" s="23" t="s">
        <v>26</v>
      </c>
      <c r="C46" s="7"/>
      <c r="D46" s="7"/>
      <c r="E46" s="7"/>
      <c r="F46" s="7" t="s">
        <v>1940</v>
      </c>
      <c r="G46" s="7"/>
      <c r="H46" s="7"/>
      <c r="I46" s="7"/>
      <c r="J46" s="7"/>
      <c r="K46" s="7"/>
      <c r="L46" s="7"/>
      <c r="N46" s="7"/>
      <c r="O46" s="7"/>
      <c r="Q46"/>
      <c r="R46"/>
      <c r="S46" s="7"/>
      <c r="T46" s="7"/>
      <c r="U46" s="7"/>
    </row>
    <row r="47" spans="1:21">
      <c r="A47" s="23" t="s">
        <v>79</v>
      </c>
      <c r="B47" s="23" t="s">
        <v>26</v>
      </c>
      <c r="C47" s="7"/>
      <c r="D47" s="7"/>
      <c r="E47" s="7"/>
      <c r="F47" s="7" t="s">
        <v>1941</v>
      </c>
      <c r="G47" s="7"/>
      <c r="H47" s="7"/>
      <c r="I47" s="7"/>
      <c r="J47" s="7"/>
      <c r="K47" s="7"/>
      <c r="L47" s="7"/>
      <c r="N47" s="7"/>
      <c r="O47" s="7"/>
      <c r="Q47"/>
      <c r="R47"/>
      <c r="S47" s="7"/>
      <c r="T47" s="7"/>
      <c r="U47" s="7"/>
    </row>
    <row r="48" spans="1:21">
      <c r="A48" s="23" t="s">
        <v>80</v>
      </c>
      <c r="B48" s="23" t="s">
        <v>26</v>
      </c>
      <c r="C48" s="7"/>
      <c r="D48" s="7"/>
      <c r="E48" s="7"/>
      <c r="F48" s="7" t="s">
        <v>1942</v>
      </c>
      <c r="G48" s="7"/>
      <c r="H48" s="7"/>
      <c r="I48" s="7"/>
      <c r="J48" s="7"/>
      <c r="K48" s="7"/>
      <c r="L48" s="7"/>
      <c r="N48" s="7"/>
      <c r="O48" s="7"/>
      <c r="Q48"/>
      <c r="R48"/>
      <c r="S48" s="7"/>
      <c r="T48" s="7"/>
      <c r="U48" s="7"/>
    </row>
    <row r="49" spans="1:21">
      <c r="A49" s="23" t="s">
        <v>81</v>
      </c>
      <c r="B49" s="23" t="s">
        <v>26</v>
      </c>
      <c r="C49" s="7"/>
      <c r="D49" s="7"/>
      <c r="E49" s="7"/>
      <c r="F49" s="7" t="s">
        <v>1943</v>
      </c>
      <c r="G49" s="7"/>
      <c r="H49" s="7"/>
      <c r="I49" s="7"/>
      <c r="J49" s="7"/>
      <c r="K49" s="7"/>
      <c r="L49" s="7"/>
      <c r="N49" s="7"/>
      <c r="O49" s="7"/>
      <c r="Q49"/>
      <c r="R49"/>
      <c r="S49" s="7"/>
      <c r="T49" s="7"/>
      <c r="U49" s="7"/>
    </row>
    <row r="50" spans="1:21">
      <c r="A50" s="23" t="s">
        <v>82</v>
      </c>
      <c r="B50" s="23" t="s">
        <v>67</v>
      </c>
      <c r="C50" s="7"/>
      <c r="D50" s="7"/>
      <c r="E50" s="7"/>
      <c r="F50" s="7" t="s">
        <v>1944</v>
      </c>
      <c r="G50" s="7"/>
      <c r="H50" s="7"/>
      <c r="I50" s="7"/>
      <c r="J50" s="7"/>
      <c r="K50" s="7"/>
      <c r="L50" s="7"/>
      <c r="N50" s="7"/>
      <c r="O50" s="7"/>
      <c r="Q50"/>
      <c r="R50"/>
      <c r="S50" s="7"/>
      <c r="T50" s="7"/>
      <c r="U50" s="7"/>
    </row>
    <row r="51" spans="1:21">
      <c r="A51" s="66" t="s">
        <v>44</v>
      </c>
      <c r="B51" s="66" t="s">
        <v>38</v>
      </c>
      <c r="C51" s="67"/>
      <c r="D51" s="67"/>
      <c r="E51" s="7"/>
      <c r="F51" s="7" t="s">
        <v>1949</v>
      </c>
      <c r="G51" s="7"/>
      <c r="H51" s="7"/>
      <c r="I51" s="7"/>
      <c r="J51" s="7"/>
      <c r="K51" s="7"/>
      <c r="L51" s="7"/>
      <c r="N51" s="7"/>
      <c r="O51" s="7"/>
      <c r="Q51"/>
      <c r="R51"/>
      <c r="S51" s="7"/>
      <c r="T51" s="7"/>
      <c r="U51" s="7"/>
    </row>
    <row r="52" spans="1:21">
      <c r="A52" s="66" t="s">
        <v>1193</v>
      </c>
      <c r="B52" s="66" t="s">
        <v>38</v>
      </c>
      <c r="C52" s="67"/>
      <c r="D52" s="67"/>
      <c r="E52" s="7"/>
      <c r="F52" s="7" t="s">
        <v>1945</v>
      </c>
      <c r="G52" s="7"/>
      <c r="H52" s="7"/>
      <c r="I52" s="7"/>
      <c r="J52" s="7"/>
      <c r="K52" s="7"/>
      <c r="L52" s="7"/>
      <c r="N52" s="7"/>
      <c r="O52" s="7"/>
      <c r="Q52"/>
      <c r="R52"/>
      <c r="S52" s="7"/>
      <c r="T52" s="7"/>
      <c r="U52" s="7"/>
    </row>
    <row r="53" spans="1:21">
      <c r="A53" s="23" t="s">
        <v>83</v>
      </c>
      <c r="B53" s="23" t="s">
        <v>34</v>
      </c>
      <c r="C53" s="7"/>
      <c r="D53" s="7"/>
      <c r="E53" s="7"/>
      <c r="F53" s="7" t="s">
        <v>1946</v>
      </c>
      <c r="G53" s="7"/>
      <c r="H53" s="7"/>
      <c r="I53" s="7"/>
      <c r="J53" s="7"/>
      <c r="K53" s="7"/>
      <c r="L53" s="7"/>
      <c r="N53" s="7"/>
      <c r="O53" s="7"/>
      <c r="Q53"/>
      <c r="R53"/>
      <c r="S53" s="7"/>
      <c r="T53" s="7"/>
      <c r="U53" s="7"/>
    </row>
    <row r="54" spans="1:21">
      <c r="A54" s="23" t="s">
        <v>84</v>
      </c>
      <c r="B54" s="23" t="s">
        <v>26</v>
      </c>
      <c r="C54" s="7"/>
      <c r="D54" s="7"/>
      <c r="E54" s="7"/>
      <c r="F54" s="7" t="s">
        <v>1947</v>
      </c>
      <c r="G54" s="7"/>
      <c r="H54" s="7"/>
      <c r="I54" s="7"/>
      <c r="J54" s="7"/>
      <c r="K54" s="7"/>
      <c r="L54" s="7"/>
      <c r="N54" s="7"/>
      <c r="O54" s="7"/>
      <c r="S54" s="7"/>
      <c r="T54" s="7"/>
      <c r="U54" s="7"/>
    </row>
    <row r="55" spans="1:21">
      <c r="A55" s="23" t="s">
        <v>85</v>
      </c>
      <c r="B55" s="23" t="s">
        <v>26</v>
      </c>
      <c r="C55" s="7"/>
      <c r="D55" s="7"/>
      <c r="E55" s="7"/>
      <c r="F55" s="7" t="s">
        <v>1948</v>
      </c>
      <c r="G55" s="7"/>
      <c r="H55" s="7"/>
      <c r="I55" s="7"/>
      <c r="J55" s="7"/>
      <c r="K55" s="7"/>
      <c r="L55" s="7"/>
      <c r="N55" s="7"/>
      <c r="O55" s="7"/>
      <c r="Q55" s="7"/>
      <c r="R55" s="7"/>
      <c r="S55" s="7"/>
      <c r="T55" s="7"/>
      <c r="U55" s="7"/>
    </row>
    <row r="56" spans="1:21">
      <c r="A56" s="23" t="s">
        <v>42</v>
      </c>
      <c r="B56" s="23" t="s">
        <v>70</v>
      </c>
      <c r="C56" s="7"/>
      <c r="D56" s="7"/>
      <c r="E56" s="7"/>
      <c r="F56" s="7"/>
      <c r="G56" s="7"/>
      <c r="H56" s="7"/>
      <c r="I56" s="7"/>
      <c r="J56" s="7"/>
      <c r="K56" s="7"/>
      <c r="L56" s="7"/>
      <c r="N56" s="7"/>
      <c r="O56" s="7"/>
      <c r="Q56" s="7"/>
      <c r="R56" s="7"/>
      <c r="S56" s="7"/>
      <c r="T56" s="7"/>
      <c r="U56" s="7"/>
    </row>
    <row r="57" spans="1:21">
      <c r="A57" s="66" t="s">
        <v>1146</v>
      </c>
      <c r="B57" s="23" t="s">
        <v>38</v>
      </c>
      <c r="C57" s="67"/>
      <c r="D57" s="67"/>
      <c r="E57" s="7"/>
      <c r="F57" s="7"/>
      <c r="G57" s="7"/>
      <c r="H57" s="7"/>
      <c r="I57" s="7"/>
      <c r="J57" s="7"/>
      <c r="K57" s="7"/>
      <c r="L57" s="7"/>
      <c r="N57" s="7"/>
      <c r="O57" s="7"/>
      <c r="Q57" s="7"/>
      <c r="R57" s="7"/>
      <c r="S57" s="7"/>
      <c r="T57" s="7"/>
      <c r="U57" s="7"/>
    </row>
    <row r="58" spans="1:21">
      <c r="A58" s="23" t="s">
        <v>86</v>
      </c>
      <c r="B58" s="23" t="s">
        <v>26</v>
      </c>
      <c r="C58" s="7"/>
      <c r="D58" s="7"/>
      <c r="E58" s="7"/>
      <c r="F58" s="7"/>
      <c r="G58" s="7"/>
      <c r="H58" s="7"/>
      <c r="I58" s="7"/>
      <c r="J58" s="7"/>
      <c r="K58" s="7"/>
      <c r="L58" s="7"/>
      <c r="N58" s="7"/>
      <c r="O58" s="7"/>
      <c r="Q58" s="7"/>
      <c r="R58" s="7"/>
      <c r="S58" s="7"/>
      <c r="T58" s="7"/>
      <c r="U58" s="7"/>
    </row>
    <row r="59" spans="1:21">
      <c r="A59" s="23" t="s">
        <v>87</v>
      </c>
      <c r="B59" s="23" t="s">
        <v>34</v>
      </c>
      <c r="C59" s="7"/>
      <c r="D59" s="7"/>
      <c r="E59" s="7"/>
      <c r="F59" s="7"/>
      <c r="G59" s="7"/>
      <c r="H59" s="7"/>
      <c r="I59" s="7"/>
      <c r="J59" s="7"/>
      <c r="K59" s="7"/>
      <c r="L59" s="7"/>
      <c r="N59" s="7"/>
      <c r="O59" s="7"/>
      <c r="Q59" s="7"/>
      <c r="R59" s="7"/>
      <c r="S59" s="7"/>
      <c r="T59" s="7"/>
      <c r="U59" s="7"/>
    </row>
    <row r="60" spans="1:21">
      <c r="A60" s="23" t="s">
        <v>88</v>
      </c>
      <c r="B60" s="23" t="s">
        <v>34</v>
      </c>
      <c r="C60" s="7"/>
      <c r="D60" s="7"/>
      <c r="E60" s="7"/>
      <c r="F60" s="7"/>
      <c r="G60" s="7"/>
      <c r="H60" s="7"/>
      <c r="I60" s="7"/>
      <c r="J60" s="7"/>
      <c r="K60" s="7"/>
      <c r="L60" s="7"/>
      <c r="N60" s="7"/>
      <c r="O60" s="7"/>
      <c r="Q60" s="7"/>
      <c r="R60" s="7"/>
      <c r="S60" s="7"/>
      <c r="T60" s="7"/>
      <c r="U60" s="7"/>
    </row>
    <row r="61" spans="1:21">
      <c r="A61" s="23" t="s">
        <v>89</v>
      </c>
      <c r="B61" s="23" t="s">
        <v>26</v>
      </c>
      <c r="C61" s="7"/>
      <c r="D61" s="7"/>
      <c r="E61" s="7"/>
      <c r="F61" s="7"/>
      <c r="G61" s="7"/>
      <c r="H61" s="7"/>
      <c r="I61" s="7"/>
      <c r="J61" s="7"/>
      <c r="K61" s="7"/>
      <c r="L61" s="7"/>
      <c r="N61" s="7"/>
      <c r="O61" s="7"/>
      <c r="Q61" s="7"/>
      <c r="R61" s="7"/>
      <c r="S61" s="7"/>
      <c r="T61" s="7"/>
      <c r="U61" s="7"/>
    </row>
    <row r="62" spans="1:21">
      <c r="A62" s="23" t="s">
        <v>90</v>
      </c>
      <c r="B62" s="23" t="s">
        <v>26</v>
      </c>
      <c r="C62" s="7"/>
      <c r="D62" s="7"/>
      <c r="E62" s="7"/>
      <c r="F62" s="7"/>
      <c r="G62" s="7"/>
      <c r="H62" s="7"/>
      <c r="I62" s="7"/>
      <c r="J62" s="7"/>
      <c r="K62" s="7"/>
      <c r="L62" s="7"/>
      <c r="N62" s="7"/>
      <c r="O62" s="7"/>
      <c r="Q62" s="7"/>
      <c r="R62" s="7"/>
      <c r="S62" s="7"/>
      <c r="T62" s="7"/>
      <c r="U62" s="7"/>
    </row>
    <row r="63" spans="1:21">
      <c r="A63" s="23" t="s">
        <v>91</v>
      </c>
      <c r="B63" s="23" t="s">
        <v>67</v>
      </c>
      <c r="C63" s="7"/>
      <c r="D63" s="7"/>
      <c r="E63" s="7"/>
      <c r="F63" s="7"/>
      <c r="G63" s="7"/>
      <c r="H63" s="7"/>
      <c r="I63" s="7"/>
      <c r="J63" s="7"/>
      <c r="K63" s="7"/>
      <c r="L63" s="7"/>
      <c r="N63" s="7"/>
      <c r="O63" s="7"/>
      <c r="Q63" s="7"/>
      <c r="R63" s="7"/>
      <c r="S63" s="7"/>
      <c r="T63" s="7"/>
      <c r="U63" s="7"/>
    </row>
    <row r="64" spans="1:21">
      <c r="A64" s="23" t="s">
        <v>92</v>
      </c>
      <c r="B64" s="23" t="s">
        <v>26</v>
      </c>
      <c r="C64" s="7"/>
      <c r="D64" s="7"/>
      <c r="E64" s="7"/>
      <c r="F64" s="7"/>
      <c r="G64" s="7"/>
      <c r="H64" s="7"/>
      <c r="I64" s="7"/>
      <c r="J64" s="7"/>
      <c r="K64" s="7"/>
      <c r="L64" s="7"/>
      <c r="N64" s="7"/>
      <c r="O64" s="7"/>
      <c r="Q64" s="7"/>
      <c r="R64" s="7"/>
      <c r="S64" s="7"/>
      <c r="T64" s="7"/>
      <c r="U64" s="7"/>
    </row>
    <row r="65" spans="1:21">
      <c r="A65" s="23" t="s">
        <v>93</v>
      </c>
      <c r="B65" s="23" t="s">
        <v>26</v>
      </c>
      <c r="C65" s="7"/>
      <c r="D65" s="7"/>
      <c r="E65" s="7"/>
      <c r="F65" s="7"/>
      <c r="G65" s="7"/>
      <c r="H65" s="7"/>
      <c r="I65" s="7"/>
      <c r="J65" s="7"/>
      <c r="K65" s="7"/>
      <c r="L65" s="7"/>
      <c r="N65" s="7"/>
      <c r="O65" s="7"/>
      <c r="Q65" s="7"/>
      <c r="R65" s="7"/>
      <c r="S65" s="7"/>
      <c r="T65" s="7"/>
      <c r="U65" s="7"/>
    </row>
    <row r="66" spans="1:21">
      <c r="A66" s="23" t="s">
        <v>94</v>
      </c>
      <c r="B66" s="23" t="s">
        <v>26</v>
      </c>
      <c r="C66" s="7"/>
      <c r="D66" s="7"/>
      <c r="E66" s="7"/>
      <c r="F66" s="7"/>
      <c r="G66" s="7"/>
      <c r="H66" s="7"/>
      <c r="I66" s="7"/>
      <c r="J66" s="7"/>
      <c r="K66" s="7"/>
      <c r="L66" s="7"/>
      <c r="N66" s="7"/>
      <c r="O66" s="7"/>
      <c r="Q66" s="7"/>
      <c r="R66" s="7"/>
      <c r="S66" s="7"/>
      <c r="T66" s="7"/>
      <c r="U66" s="7"/>
    </row>
    <row r="67" spans="1:21">
      <c r="A67" s="23" t="s">
        <v>95</v>
      </c>
      <c r="B67" s="23" t="s">
        <v>26</v>
      </c>
      <c r="C67" s="7"/>
      <c r="D67" s="7"/>
      <c r="E67" s="7"/>
      <c r="F67" s="7"/>
      <c r="G67" s="7"/>
      <c r="H67" s="7"/>
      <c r="I67" s="7"/>
      <c r="J67" s="7"/>
      <c r="K67" s="7"/>
      <c r="L67" s="7"/>
      <c r="N67" s="7"/>
      <c r="O67" s="7"/>
      <c r="Q67" s="7"/>
      <c r="R67" s="7"/>
      <c r="S67" s="7"/>
      <c r="T67" s="7"/>
      <c r="U67" s="7"/>
    </row>
    <row r="68" spans="1:21">
      <c r="A68" s="23" t="s">
        <v>96</v>
      </c>
      <c r="B68" s="23" t="s">
        <v>26</v>
      </c>
      <c r="C68" s="7"/>
      <c r="D68" s="7"/>
      <c r="E68" s="7"/>
      <c r="F68" s="7"/>
      <c r="G68" s="7"/>
      <c r="H68" s="7"/>
      <c r="I68" s="7"/>
      <c r="J68" s="7"/>
      <c r="K68" s="7"/>
      <c r="L68" s="7"/>
      <c r="N68" s="7"/>
      <c r="O68" s="7"/>
      <c r="Q68" s="7"/>
      <c r="R68" s="7"/>
      <c r="S68" s="7"/>
      <c r="T68" s="7"/>
      <c r="U68" s="7"/>
    </row>
    <row r="69" spans="1:21">
      <c r="A69" s="23" t="s">
        <v>97</v>
      </c>
      <c r="B69" s="23" t="s">
        <v>26</v>
      </c>
      <c r="C69" s="7"/>
      <c r="D69" s="7" t="s">
        <v>1187</v>
      </c>
      <c r="E69" s="7"/>
      <c r="F69" s="7"/>
      <c r="G69" s="7"/>
      <c r="H69" s="7"/>
      <c r="I69" s="7"/>
      <c r="J69" s="7"/>
      <c r="K69" s="7"/>
      <c r="L69" s="7"/>
      <c r="N69" s="7"/>
      <c r="O69" s="7"/>
      <c r="Q69" s="7"/>
      <c r="R69" s="7"/>
      <c r="S69" s="7"/>
      <c r="T69" s="7"/>
      <c r="U69" s="7"/>
    </row>
    <row r="70" spans="1:21">
      <c r="A70" s="23" t="s">
        <v>98</v>
      </c>
      <c r="B70" s="23" t="s">
        <v>26</v>
      </c>
      <c r="C70" s="7"/>
      <c r="D70" s="7"/>
      <c r="E70" s="7"/>
      <c r="F70" s="7"/>
      <c r="G70" s="7"/>
      <c r="H70" s="7"/>
      <c r="I70" s="7"/>
      <c r="J70" s="7"/>
      <c r="K70" s="7"/>
      <c r="L70" s="7"/>
      <c r="N70" s="7"/>
      <c r="O70" s="7"/>
      <c r="Q70" s="7"/>
      <c r="R70" s="7"/>
      <c r="S70" s="7"/>
      <c r="T70" s="7"/>
      <c r="U70" s="7"/>
    </row>
    <row r="71" spans="1:21">
      <c r="A71" s="66" t="s">
        <v>1087</v>
      </c>
      <c r="B71" s="23" t="s">
        <v>26</v>
      </c>
      <c r="C71" s="67"/>
      <c r="D71" s="67"/>
      <c r="E71" s="7"/>
      <c r="F71" s="7"/>
      <c r="G71" s="7"/>
      <c r="H71" s="7"/>
      <c r="I71" s="7"/>
      <c r="J71" s="7"/>
      <c r="K71" s="7"/>
      <c r="L71" s="7"/>
      <c r="N71" s="7"/>
      <c r="O71" s="7"/>
      <c r="Q71" s="7"/>
      <c r="R71" s="7"/>
      <c r="S71" s="7"/>
      <c r="T71" s="7"/>
      <c r="U71" s="7"/>
    </row>
    <row r="72" spans="1:21">
      <c r="A72" s="23" t="s">
        <v>99</v>
      </c>
      <c r="B72" s="23" t="s">
        <v>70</v>
      </c>
      <c r="C72" s="7"/>
      <c r="D72" s="7"/>
      <c r="E72" s="7"/>
      <c r="F72" s="7"/>
      <c r="G72" s="7"/>
      <c r="H72" s="7"/>
      <c r="I72" s="7"/>
      <c r="J72" s="7"/>
      <c r="K72" s="7"/>
      <c r="L72" s="7"/>
      <c r="N72" s="7"/>
      <c r="O72" s="7"/>
      <c r="Q72" s="7"/>
      <c r="R72" s="7"/>
      <c r="S72" s="7"/>
      <c r="T72" s="7"/>
      <c r="U72" s="7"/>
    </row>
    <row r="73" spans="1:21">
      <c r="A73" s="23" t="s">
        <v>100</v>
      </c>
      <c r="B73" s="23" t="s">
        <v>26</v>
      </c>
      <c r="C73" s="7"/>
      <c r="D73" s="7"/>
      <c r="E73" s="7"/>
      <c r="F73" s="7"/>
      <c r="G73" s="7"/>
      <c r="H73" s="7"/>
      <c r="I73" s="7"/>
      <c r="J73" s="7"/>
      <c r="K73" s="7"/>
      <c r="L73" s="7"/>
      <c r="N73" s="7"/>
      <c r="O73" s="7"/>
      <c r="Q73" s="7"/>
      <c r="R73" s="7"/>
      <c r="S73" s="7"/>
      <c r="T73" s="7"/>
      <c r="U73" s="7"/>
    </row>
    <row r="74" spans="1:21">
      <c r="A74" s="62" t="s">
        <v>1188</v>
      </c>
      <c r="B74" s="23" t="s">
        <v>34</v>
      </c>
      <c r="C74" s="63"/>
      <c r="D74" s="63" t="s">
        <v>1187</v>
      </c>
      <c r="E74" s="7"/>
      <c r="F74" s="7"/>
      <c r="G74" s="7"/>
      <c r="H74" s="7"/>
      <c r="I74" s="7"/>
      <c r="J74" s="7"/>
      <c r="K74" s="7"/>
      <c r="L74" s="7"/>
      <c r="N74" s="7"/>
      <c r="O74" s="7"/>
      <c r="Q74" s="7"/>
      <c r="R74" s="7"/>
      <c r="S74" s="7"/>
      <c r="T74" s="7"/>
      <c r="U74" s="7"/>
    </row>
    <row r="75" spans="1:21">
      <c r="A75" s="23" t="s">
        <v>101</v>
      </c>
      <c r="B75" s="23" t="s">
        <v>26</v>
      </c>
      <c r="C75" s="7"/>
      <c r="D75" s="7"/>
      <c r="E75" s="7"/>
      <c r="F75" s="7"/>
      <c r="G75" s="7"/>
      <c r="H75" s="7"/>
      <c r="I75" s="7"/>
      <c r="J75" s="7"/>
      <c r="K75" s="7"/>
      <c r="L75" s="7"/>
      <c r="N75" s="7"/>
      <c r="O75" s="7"/>
      <c r="Q75" s="7"/>
      <c r="R75" s="7"/>
      <c r="S75" s="7"/>
      <c r="T75" s="7"/>
      <c r="U75" s="7"/>
    </row>
    <row r="76" spans="1:21">
      <c r="A76" s="23" t="s">
        <v>102</v>
      </c>
      <c r="B76" s="23" t="s">
        <v>26</v>
      </c>
      <c r="C76" s="7"/>
      <c r="D76" s="7"/>
      <c r="E76" s="7"/>
      <c r="F76" s="7"/>
      <c r="G76" s="7"/>
      <c r="H76" s="7"/>
      <c r="I76" s="7"/>
      <c r="J76" s="7"/>
      <c r="K76" s="7"/>
      <c r="L76" s="7"/>
      <c r="N76" s="7"/>
      <c r="O76" s="7"/>
      <c r="Q76" s="7"/>
      <c r="R76" s="7"/>
      <c r="S76" s="7"/>
      <c r="T76" s="7"/>
      <c r="U76" s="7"/>
    </row>
    <row r="77" spans="1:21">
      <c r="A77" s="23" t="s">
        <v>103</v>
      </c>
      <c r="B77" s="23" t="s">
        <v>26</v>
      </c>
      <c r="C77" s="7"/>
      <c r="D77" s="7"/>
      <c r="E77" s="7"/>
      <c r="F77" s="7"/>
      <c r="G77" s="7"/>
      <c r="H77" s="7"/>
      <c r="I77" s="7"/>
      <c r="J77" s="7"/>
      <c r="K77" s="7"/>
      <c r="L77" s="7"/>
      <c r="N77" s="7"/>
      <c r="O77" s="7"/>
      <c r="Q77" s="7"/>
      <c r="R77" s="7"/>
      <c r="S77" s="7"/>
      <c r="T77" s="7"/>
      <c r="U77" s="7"/>
    </row>
    <row r="78" spans="1:21">
      <c r="A78" s="23" t="s">
        <v>104</v>
      </c>
      <c r="B78" s="23" t="s">
        <v>67</v>
      </c>
      <c r="C78" s="7"/>
      <c r="D78" s="7"/>
      <c r="E78" s="7"/>
      <c r="F78" s="7"/>
      <c r="G78" s="7"/>
      <c r="H78" s="7"/>
      <c r="I78" s="7"/>
      <c r="J78" s="7"/>
      <c r="K78" s="7"/>
      <c r="L78" s="7"/>
      <c r="N78" s="7"/>
      <c r="O78" s="7"/>
      <c r="Q78" s="7"/>
      <c r="R78" s="7"/>
      <c r="S78" s="7"/>
      <c r="T78" s="7"/>
      <c r="U78" s="7"/>
    </row>
    <row r="79" spans="1:21">
      <c r="A79" s="23" t="s">
        <v>105</v>
      </c>
      <c r="B79" s="23" t="s">
        <v>67</v>
      </c>
      <c r="C79" s="7"/>
      <c r="D79" s="7"/>
      <c r="E79" s="7"/>
      <c r="F79" s="7"/>
      <c r="G79" s="7"/>
      <c r="H79" s="7"/>
      <c r="I79" s="7"/>
      <c r="J79" s="7"/>
      <c r="K79" s="7"/>
      <c r="L79" s="7"/>
      <c r="N79" s="7"/>
      <c r="O79" s="7"/>
      <c r="Q79" s="7"/>
      <c r="R79" s="7"/>
      <c r="S79" s="7"/>
      <c r="T79" s="7"/>
      <c r="U79" s="7"/>
    </row>
    <row r="80" spans="1:21">
      <c r="A80" s="66" t="s">
        <v>1094</v>
      </c>
      <c r="B80" s="66"/>
      <c r="C80" s="67"/>
      <c r="D80" s="67"/>
      <c r="E80" s="7"/>
      <c r="F80" s="7"/>
      <c r="G80" s="7"/>
      <c r="H80" s="7"/>
      <c r="I80" s="7"/>
      <c r="J80" s="7"/>
      <c r="K80" s="7"/>
      <c r="L80" s="7"/>
      <c r="N80" s="7"/>
      <c r="O80" s="7"/>
      <c r="Q80" s="7"/>
      <c r="R80" s="7"/>
      <c r="S80" s="7"/>
      <c r="T80" s="7"/>
      <c r="U80" s="7"/>
    </row>
    <row r="81" spans="1:21">
      <c r="A81" s="23" t="s">
        <v>106</v>
      </c>
      <c r="B81" s="23" t="s">
        <v>26</v>
      </c>
      <c r="C81" s="7"/>
      <c r="D81" s="7"/>
      <c r="E81" s="7"/>
      <c r="F81" s="7"/>
      <c r="G81" s="7"/>
      <c r="H81" s="7"/>
      <c r="I81" s="7"/>
      <c r="J81" s="7"/>
      <c r="K81" s="7"/>
      <c r="L81" s="7"/>
      <c r="N81" s="7"/>
      <c r="O81" s="7"/>
      <c r="Q81" s="7"/>
      <c r="R81" s="7"/>
      <c r="S81" s="7"/>
      <c r="T81" s="7"/>
      <c r="U81" s="7"/>
    </row>
    <row r="82" spans="1:21">
      <c r="A82" s="23" t="s">
        <v>107</v>
      </c>
      <c r="B82" s="23" t="s">
        <v>70</v>
      </c>
      <c r="C82" s="7"/>
      <c r="D82" s="7"/>
      <c r="E82" s="7"/>
      <c r="F82" s="7"/>
      <c r="G82" s="7"/>
      <c r="H82" s="7"/>
      <c r="I82" s="7"/>
      <c r="J82" s="7"/>
      <c r="K82" s="7"/>
      <c r="L82" s="7"/>
      <c r="N82" s="7"/>
      <c r="O82" s="7"/>
      <c r="Q82" s="7"/>
      <c r="R82" s="7"/>
      <c r="S82" s="7"/>
      <c r="T82" s="7"/>
      <c r="U82" s="7"/>
    </row>
    <row r="83" spans="1:21">
      <c r="A83" s="23" t="s">
        <v>108</v>
      </c>
      <c r="B83" s="23" t="s">
        <v>26</v>
      </c>
      <c r="C83" s="7"/>
      <c r="D83" s="7"/>
      <c r="E83" s="7"/>
      <c r="F83" s="7"/>
      <c r="G83" s="7"/>
      <c r="H83" s="7"/>
      <c r="I83" s="7"/>
      <c r="J83" s="7"/>
      <c r="K83" s="7"/>
      <c r="L83" s="7"/>
      <c r="N83" s="7"/>
      <c r="O83" s="7"/>
      <c r="Q83" s="7"/>
      <c r="R83" s="7"/>
      <c r="S83" s="7"/>
      <c r="T83" s="7"/>
      <c r="U83" s="7"/>
    </row>
    <row r="84" spans="1:21">
      <c r="A84" s="23" t="s">
        <v>109</v>
      </c>
      <c r="B84" s="23" t="s">
        <v>26</v>
      </c>
      <c r="C84" s="7"/>
      <c r="D84" s="7"/>
      <c r="E84" s="7"/>
      <c r="F84" s="7"/>
      <c r="G84" s="7"/>
      <c r="H84" s="7"/>
      <c r="I84" s="7"/>
      <c r="J84" s="7"/>
      <c r="K84" s="7"/>
      <c r="L84" s="7"/>
      <c r="N84" s="7"/>
      <c r="O84" s="7"/>
      <c r="Q84" s="7"/>
      <c r="R84" s="7"/>
      <c r="S84" s="7"/>
      <c r="T84" s="7"/>
      <c r="U84" s="7"/>
    </row>
    <row r="85" spans="1:21">
      <c r="A85" s="23" t="s">
        <v>110</v>
      </c>
      <c r="B85" s="23" t="s">
        <v>26</v>
      </c>
      <c r="C85" s="7"/>
      <c r="D85" s="7"/>
      <c r="E85" s="7"/>
      <c r="F85" s="7"/>
      <c r="G85" s="7"/>
      <c r="H85" s="7"/>
      <c r="I85" s="7"/>
      <c r="J85" s="7"/>
      <c r="K85" s="7"/>
      <c r="L85" s="7"/>
      <c r="N85" s="7"/>
      <c r="O85" s="7"/>
      <c r="Q85" s="7"/>
      <c r="R85" s="7"/>
      <c r="S85" s="7"/>
      <c r="T85" s="7"/>
      <c r="U85" s="7"/>
    </row>
    <row r="86" spans="1:21">
      <c r="A86" s="23" t="s">
        <v>111</v>
      </c>
      <c r="B86" s="23" t="s">
        <v>34</v>
      </c>
      <c r="C86" s="7"/>
      <c r="D86" s="7"/>
      <c r="E86" s="7"/>
      <c r="F86" s="7"/>
      <c r="G86" s="7"/>
      <c r="H86" s="7"/>
      <c r="I86" s="7"/>
      <c r="J86" s="7"/>
      <c r="K86" s="7"/>
      <c r="L86" s="7"/>
      <c r="N86" s="7"/>
      <c r="O86" s="7"/>
      <c r="Q86" s="7"/>
      <c r="R86" s="7"/>
      <c r="S86" s="7"/>
      <c r="T86" s="7"/>
      <c r="U86" s="7"/>
    </row>
    <row r="87" spans="1:21">
      <c r="A87" s="23" t="s">
        <v>112</v>
      </c>
      <c r="B87" s="23" t="s">
        <v>26</v>
      </c>
      <c r="C87" s="7"/>
      <c r="D87" s="7" t="s">
        <v>1187</v>
      </c>
      <c r="E87" s="7"/>
      <c r="F87" s="7"/>
      <c r="G87" s="7"/>
      <c r="H87" s="7"/>
      <c r="I87" s="7"/>
      <c r="J87" s="7"/>
      <c r="K87" s="7"/>
      <c r="L87" s="7"/>
      <c r="N87" s="7"/>
      <c r="O87" s="7"/>
      <c r="Q87" s="7"/>
      <c r="R87" s="7"/>
      <c r="S87" s="7"/>
      <c r="T87" s="7"/>
      <c r="U87" s="7"/>
    </row>
    <row r="88" spans="1:21">
      <c r="A88" s="23" t="s">
        <v>113</v>
      </c>
      <c r="B88" s="23" t="s">
        <v>26</v>
      </c>
      <c r="C88" s="7"/>
      <c r="D88" s="7"/>
      <c r="E88" s="7"/>
      <c r="F88" s="7"/>
      <c r="G88" s="7"/>
      <c r="H88" s="7"/>
      <c r="I88" s="7"/>
      <c r="J88" s="7"/>
      <c r="K88" s="7"/>
      <c r="L88" s="7"/>
      <c r="N88" s="7"/>
      <c r="O88" s="7"/>
      <c r="Q88" s="7"/>
      <c r="R88" s="7"/>
      <c r="S88" s="7"/>
      <c r="T88" s="7"/>
      <c r="U88" s="7"/>
    </row>
    <row r="89" spans="1:21">
      <c r="A89" s="66" t="s">
        <v>1154</v>
      </c>
      <c r="B89" s="23" t="s">
        <v>26</v>
      </c>
      <c r="C89" s="67"/>
      <c r="D89" s="67"/>
      <c r="E89" s="7"/>
      <c r="F89" s="7"/>
      <c r="G89" s="7"/>
      <c r="H89" s="7"/>
      <c r="I89" s="7"/>
      <c r="J89" s="7"/>
      <c r="K89" s="7"/>
      <c r="L89" s="7"/>
      <c r="N89" s="7"/>
      <c r="O89" s="7"/>
      <c r="Q89" s="7"/>
      <c r="R89" s="7"/>
      <c r="S89" s="7"/>
      <c r="T89" s="7"/>
      <c r="U89" s="7"/>
    </row>
    <row r="90" spans="1:21">
      <c r="A90" s="23" t="s">
        <v>114</v>
      </c>
      <c r="B90" s="23" t="s">
        <v>34</v>
      </c>
      <c r="C90" s="7"/>
      <c r="D90" s="7"/>
      <c r="E90" s="7"/>
      <c r="F90" s="7"/>
      <c r="G90" s="7"/>
      <c r="H90" s="7"/>
      <c r="I90" s="7"/>
      <c r="J90" s="7"/>
      <c r="K90" s="7"/>
      <c r="L90" s="7"/>
      <c r="N90" s="7"/>
      <c r="O90" s="7"/>
      <c r="Q90" s="7"/>
      <c r="R90" s="7"/>
      <c r="S90" s="7"/>
      <c r="T90" s="7"/>
      <c r="U90" s="7"/>
    </row>
    <row r="91" spans="1:21">
      <c r="A91" s="23" t="s">
        <v>115</v>
      </c>
      <c r="B91" s="23" t="s">
        <v>26</v>
      </c>
      <c r="C91" s="7"/>
      <c r="D91" s="7"/>
      <c r="E91" s="7"/>
      <c r="F91" s="7"/>
      <c r="G91" s="7"/>
      <c r="H91" s="7"/>
      <c r="I91" s="7"/>
      <c r="J91" s="7"/>
      <c r="K91" s="7"/>
      <c r="L91" s="7"/>
      <c r="N91" s="7"/>
      <c r="O91" s="7"/>
      <c r="Q91" s="7"/>
      <c r="R91" s="7"/>
      <c r="S91" s="7"/>
      <c r="T91" s="7"/>
      <c r="U91" s="7"/>
    </row>
    <row r="92" spans="1:21">
      <c r="A92" s="23" t="s">
        <v>116</v>
      </c>
      <c r="B92" s="23" t="s">
        <v>26</v>
      </c>
      <c r="C92" s="7"/>
      <c r="D92" s="7"/>
      <c r="E92" s="7"/>
      <c r="F92" s="7"/>
      <c r="G92" s="7"/>
      <c r="H92" s="7"/>
      <c r="I92" s="7"/>
      <c r="J92" s="7"/>
      <c r="K92" s="7"/>
      <c r="L92" s="7"/>
      <c r="N92" s="7"/>
      <c r="O92" s="7"/>
      <c r="Q92" s="7"/>
      <c r="R92" s="7"/>
      <c r="S92" s="7"/>
      <c r="T92" s="7"/>
      <c r="U92" s="7"/>
    </row>
    <row r="93" spans="1:21">
      <c r="A93" s="23" t="s">
        <v>117</v>
      </c>
      <c r="B93" s="23" t="s">
        <v>26</v>
      </c>
      <c r="C93" s="7"/>
      <c r="D93" s="7"/>
      <c r="E93" s="7"/>
      <c r="F93" s="7"/>
      <c r="G93" s="7"/>
      <c r="H93" s="7"/>
      <c r="I93" s="7"/>
      <c r="J93" s="7"/>
      <c r="K93" s="7"/>
      <c r="L93" s="7"/>
      <c r="N93" s="7"/>
      <c r="O93" s="7"/>
      <c r="Q93" s="7"/>
      <c r="R93" s="7"/>
      <c r="S93" s="7"/>
      <c r="T93" s="7"/>
      <c r="U93" s="7"/>
    </row>
    <row r="94" spans="1:21">
      <c r="A94" s="23" t="s">
        <v>118</v>
      </c>
      <c r="B94" s="23" t="s">
        <v>38</v>
      </c>
      <c r="C94" s="7"/>
      <c r="D94" s="7"/>
      <c r="E94" s="7"/>
      <c r="F94" s="7"/>
      <c r="G94" s="7"/>
      <c r="H94" s="7"/>
      <c r="I94" s="7"/>
      <c r="J94" s="7"/>
      <c r="K94" s="7"/>
      <c r="L94" s="7"/>
      <c r="N94" s="7"/>
      <c r="O94" s="7"/>
      <c r="Q94" s="7"/>
      <c r="R94" s="7"/>
      <c r="S94" s="7"/>
      <c r="T94" s="7"/>
      <c r="U94" s="7"/>
    </row>
    <row r="95" spans="1:21">
      <c r="A95" s="23" t="s">
        <v>119</v>
      </c>
      <c r="B95" s="23" t="s">
        <v>26</v>
      </c>
      <c r="C95" s="7"/>
      <c r="D95" s="7"/>
      <c r="E95" s="7"/>
      <c r="F95" s="7"/>
      <c r="G95" s="7"/>
      <c r="H95" s="7"/>
      <c r="I95" s="7"/>
      <c r="J95" s="7"/>
      <c r="K95" s="7"/>
      <c r="L95" s="7"/>
      <c r="N95" s="7"/>
      <c r="O95" s="7"/>
      <c r="Q95" s="7"/>
      <c r="R95" s="7"/>
      <c r="S95" s="7"/>
      <c r="T95" s="7"/>
      <c r="U95" s="7"/>
    </row>
    <row r="96" spans="1:21">
      <c r="A96" s="23" t="s">
        <v>120</v>
      </c>
      <c r="B96" s="23" t="s">
        <v>34</v>
      </c>
      <c r="C96" s="7"/>
      <c r="D96" s="7"/>
      <c r="E96" s="7"/>
      <c r="F96" s="7"/>
      <c r="G96" s="7"/>
      <c r="H96" s="7"/>
      <c r="I96" s="7"/>
      <c r="J96" s="7"/>
      <c r="K96" s="7"/>
      <c r="L96" s="7"/>
      <c r="N96" s="7"/>
      <c r="O96" s="7"/>
      <c r="Q96" s="7"/>
      <c r="R96" s="7"/>
      <c r="S96" s="7"/>
      <c r="T96" s="7"/>
      <c r="U96" s="7"/>
    </row>
    <row r="97" spans="1:21">
      <c r="A97" s="23" t="s">
        <v>121</v>
      </c>
      <c r="B97" s="23" t="s">
        <v>38</v>
      </c>
      <c r="C97" s="7"/>
      <c r="D97" s="7"/>
      <c r="E97" s="7"/>
      <c r="F97" s="7"/>
      <c r="G97" s="7"/>
      <c r="H97" s="7"/>
      <c r="I97" s="7"/>
      <c r="J97" s="7"/>
      <c r="K97" s="7"/>
      <c r="L97" s="7"/>
      <c r="N97" s="7"/>
      <c r="O97" s="7"/>
      <c r="Q97" s="7"/>
      <c r="R97" s="7"/>
      <c r="S97" s="7"/>
      <c r="T97" s="7"/>
      <c r="U97" s="7"/>
    </row>
    <row r="98" spans="1:21">
      <c r="A98" s="23" t="s">
        <v>122</v>
      </c>
      <c r="B98" s="23" t="s">
        <v>26</v>
      </c>
      <c r="C98" s="7"/>
      <c r="D98" s="7"/>
      <c r="E98" s="7"/>
      <c r="F98" s="7"/>
      <c r="G98" s="7"/>
      <c r="H98" s="7"/>
      <c r="I98" s="7"/>
      <c r="J98" s="7"/>
      <c r="K98" s="7"/>
      <c r="L98" s="7"/>
      <c r="N98" s="7"/>
      <c r="O98" s="7"/>
      <c r="Q98" s="7"/>
      <c r="R98" s="7"/>
      <c r="S98" s="7"/>
      <c r="T98" s="7"/>
      <c r="U98" s="7"/>
    </row>
    <row r="99" spans="1:21">
      <c r="A99" s="23" t="s">
        <v>123</v>
      </c>
      <c r="B99" s="23" t="s">
        <v>26</v>
      </c>
      <c r="C99" s="7"/>
      <c r="D99" s="7"/>
      <c r="E99" s="7"/>
      <c r="F99" s="7"/>
      <c r="G99" s="7"/>
      <c r="H99" s="7"/>
      <c r="I99" s="7"/>
      <c r="J99" s="7"/>
      <c r="K99" s="7"/>
      <c r="L99" s="7"/>
      <c r="N99" s="7"/>
      <c r="O99" s="7"/>
      <c r="Q99" s="7"/>
      <c r="R99" s="7"/>
      <c r="S99" s="7"/>
      <c r="T99" s="7"/>
      <c r="U99" s="7"/>
    </row>
    <row r="100" spans="1:21">
      <c r="A100" s="66" t="s">
        <v>1155</v>
      </c>
      <c r="B100" s="23" t="s">
        <v>26</v>
      </c>
      <c r="C100" s="67"/>
      <c r="D100" s="67"/>
      <c r="E100" s="7"/>
      <c r="F100" s="7"/>
      <c r="G100" s="7"/>
      <c r="H100" s="7"/>
      <c r="I100" s="7"/>
      <c r="J100" s="7"/>
      <c r="K100" s="7"/>
      <c r="L100" s="7"/>
      <c r="N100" s="7"/>
      <c r="O100" s="7"/>
      <c r="Q100" s="7"/>
      <c r="R100" s="7"/>
      <c r="S100" s="7"/>
      <c r="T100" s="7"/>
      <c r="U100" s="7"/>
    </row>
    <row r="101" spans="1:21">
      <c r="A101" s="23" t="s">
        <v>124</v>
      </c>
      <c r="B101" s="23" t="s">
        <v>26</v>
      </c>
      <c r="C101" s="7"/>
      <c r="D101" s="7"/>
      <c r="E101" s="7"/>
      <c r="F101" s="7"/>
      <c r="G101" s="7"/>
      <c r="H101" s="7"/>
      <c r="I101" s="7"/>
      <c r="J101" s="7"/>
      <c r="K101" s="7"/>
      <c r="L101" s="7"/>
      <c r="N101" s="7"/>
      <c r="O101" s="7"/>
      <c r="Q101" s="7"/>
      <c r="R101" s="7"/>
      <c r="S101" s="7"/>
      <c r="T101" s="7"/>
      <c r="U101" s="7"/>
    </row>
    <row r="102" spans="1:21">
      <c r="A102" s="23" t="s">
        <v>125</v>
      </c>
      <c r="B102" s="23" t="s">
        <v>67</v>
      </c>
      <c r="C102" s="7"/>
      <c r="D102" s="7"/>
      <c r="E102" s="7"/>
      <c r="F102" s="7"/>
      <c r="G102" s="7"/>
      <c r="H102" s="7"/>
      <c r="I102" s="7"/>
      <c r="J102" s="7"/>
      <c r="K102" s="7"/>
      <c r="L102" s="7"/>
      <c r="N102" s="7"/>
      <c r="O102" s="7"/>
      <c r="Q102" s="7"/>
      <c r="R102" s="7"/>
      <c r="S102" s="7"/>
      <c r="T102" s="7"/>
      <c r="U102" s="7"/>
    </row>
    <row r="103" spans="1:21">
      <c r="A103" s="23" t="s">
        <v>126</v>
      </c>
      <c r="B103" s="23" t="s">
        <v>34</v>
      </c>
      <c r="C103" s="7"/>
      <c r="D103" s="7"/>
      <c r="E103" s="7"/>
      <c r="F103" s="7"/>
      <c r="G103" s="7"/>
      <c r="H103" s="7"/>
      <c r="I103" s="7"/>
      <c r="J103" s="7"/>
      <c r="K103" s="7"/>
      <c r="L103" s="7"/>
      <c r="N103" s="7"/>
      <c r="O103" s="7"/>
      <c r="Q103" s="7"/>
      <c r="R103" s="7"/>
      <c r="S103" s="7"/>
      <c r="T103" s="7"/>
      <c r="U103" s="7"/>
    </row>
    <row r="104" spans="1:21">
      <c r="A104" s="23" t="s">
        <v>127</v>
      </c>
      <c r="B104" s="23" t="s">
        <v>70</v>
      </c>
      <c r="C104" s="7"/>
      <c r="D104" s="7"/>
      <c r="E104" s="7"/>
      <c r="F104" s="7"/>
      <c r="G104" s="7"/>
      <c r="H104" s="7"/>
      <c r="I104" s="7"/>
      <c r="J104" s="7"/>
      <c r="K104" s="7"/>
      <c r="L104" s="7"/>
      <c r="N104" s="7"/>
      <c r="O104" s="7"/>
      <c r="Q104" s="7"/>
      <c r="R104" s="7"/>
      <c r="S104" s="7"/>
      <c r="T104" s="7"/>
      <c r="U104" s="7"/>
    </row>
    <row r="105" spans="1:21">
      <c r="A105" s="66" t="s">
        <v>1095</v>
      </c>
      <c r="B105" s="23" t="s">
        <v>26</v>
      </c>
      <c r="C105" s="67"/>
      <c r="D105" s="67"/>
      <c r="E105" s="7"/>
      <c r="F105" s="7"/>
      <c r="G105" s="7"/>
      <c r="H105" s="7"/>
      <c r="I105" s="7"/>
      <c r="J105" s="7"/>
      <c r="K105" s="7"/>
      <c r="L105" s="7"/>
      <c r="N105" s="7"/>
      <c r="O105" s="7"/>
      <c r="Q105" s="7"/>
      <c r="R105" s="7"/>
      <c r="S105" s="7"/>
      <c r="T105" s="7"/>
      <c r="U105" s="7"/>
    </row>
    <row r="106" spans="1:21">
      <c r="A106" s="23" t="s">
        <v>128</v>
      </c>
      <c r="B106" s="23" t="s">
        <v>70</v>
      </c>
      <c r="C106" s="7"/>
      <c r="D106" s="7"/>
      <c r="E106" s="7"/>
      <c r="F106" s="7"/>
      <c r="G106" s="7"/>
      <c r="H106" s="7"/>
      <c r="I106" s="7"/>
      <c r="J106" s="7"/>
      <c r="K106" s="7"/>
      <c r="L106" s="7"/>
      <c r="N106" s="7"/>
      <c r="O106" s="7"/>
      <c r="Q106" s="7"/>
      <c r="R106" s="7"/>
      <c r="S106" s="7"/>
      <c r="T106" s="7"/>
      <c r="U106" s="7"/>
    </row>
    <row r="107" spans="1:21">
      <c r="A107" s="68" t="s">
        <v>1088</v>
      </c>
      <c r="B107" s="23" t="s">
        <v>26</v>
      </c>
      <c r="C107" s="67"/>
      <c r="D107" s="67"/>
      <c r="E107" s="7"/>
      <c r="F107" s="7"/>
      <c r="G107" s="7"/>
      <c r="H107" s="7"/>
      <c r="I107" s="7"/>
      <c r="J107" s="7"/>
      <c r="K107" s="7"/>
      <c r="L107" s="7"/>
      <c r="N107" s="7"/>
      <c r="O107" s="7"/>
      <c r="Q107" s="7"/>
      <c r="R107" s="7"/>
      <c r="S107" s="7"/>
      <c r="T107" s="7"/>
      <c r="U107" s="7"/>
    </row>
    <row r="108" spans="1:21">
      <c r="A108" s="66" t="s">
        <v>1090</v>
      </c>
      <c r="B108" s="23" t="s">
        <v>26</v>
      </c>
      <c r="C108" s="7"/>
      <c r="D108" s="7"/>
      <c r="E108" s="7"/>
      <c r="F108" s="7"/>
      <c r="G108" s="7"/>
      <c r="H108" s="7"/>
      <c r="I108" s="7"/>
      <c r="J108" s="7"/>
      <c r="K108" s="7"/>
      <c r="L108" s="7"/>
      <c r="N108" s="7"/>
      <c r="O108" s="7"/>
      <c r="Q108" s="7"/>
      <c r="R108" s="7"/>
      <c r="S108" s="7"/>
      <c r="T108" s="7"/>
      <c r="U108" s="7"/>
    </row>
    <row r="109" spans="1:21">
      <c r="A109" s="23" t="s">
        <v>129</v>
      </c>
      <c r="B109" s="23" t="s">
        <v>34</v>
      </c>
      <c r="C109" s="7"/>
      <c r="D109" s="7"/>
      <c r="E109" s="7"/>
      <c r="F109" s="7"/>
      <c r="G109" s="7"/>
      <c r="H109" s="7"/>
      <c r="I109" s="7"/>
      <c r="J109" s="7"/>
      <c r="K109" s="7"/>
      <c r="L109" s="7"/>
      <c r="N109" s="7"/>
      <c r="O109" s="7"/>
      <c r="Q109" s="7"/>
      <c r="R109" s="7"/>
      <c r="S109" s="7"/>
      <c r="T109" s="7"/>
      <c r="U109" s="7"/>
    </row>
    <row r="110" spans="1:21">
      <c r="A110" s="7"/>
      <c r="B110" s="7"/>
      <c r="C110" s="7"/>
      <c r="D110" s="7"/>
      <c r="E110" s="7"/>
      <c r="F110" s="7"/>
      <c r="G110" s="7"/>
      <c r="H110" s="7"/>
      <c r="I110" s="7"/>
      <c r="J110" s="7"/>
      <c r="K110" s="7"/>
      <c r="L110" s="7"/>
      <c r="N110" s="7"/>
      <c r="O110" s="7"/>
      <c r="Q110" s="7"/>
      <c r="R110" s="7"/>
      <c r="S110" s="7"/>
      <c r="T110" s="7"/>
      <c r="U110" s="7"/>
    </row>
    <row r="111" spans="1:21">
      <c r="A111" s="7"/>
      <c r="B111" s="7"/>
      <c r="C111" s="7"/>
      <c r="D111" s="7"/>
      <c r="E111" s="7"/>
      <c r="F111" s="7"/>
      <c r="G111" s="7"/>
      <c r="H111" s="7"/>
      <c r="I111" s="7"/>
      <c r="J111" s="7"/>
      <c r="K111" s="7"/>
      <c r="L111" s="7"/>
      <c r="N111" s="7"/>
      <c r="O111" s="7"/>
      <c r="Q111" s="7"/>
      <c r="R111" s="7"/>
      <c r="S111" s="7"/>
      <c r="T111" s="7"/>
      <c r="U111" s="7"/>
    </row>
    <row r="112" spans="1:21">
      <c r="A112" s="7"/>
      <c r="B112" s="7"/>
      <c r="C112" s="7"/>
      <c r="D112" s="7"/>
      <c r="E112" s="7"/>
      <c r="F112" s="7"/>
      <c r="G112" s="7"/>
      <c r="H112" s="7"/>
      <c r="I112" s="7"/>
      <c r="J112" s="7"/>
      <c r="K112" s="7"/>
      <c r="L112" s="7"/>
      <c r="N112" s="7"/>
      <c r="O112" s="7"/>
      <c r="Q112" s="7"/>
      <c r="R112" s="7"/>
      <c r="S112" s="7"/>
      <c r="T112" s="7"/>
      <c r="U112" s="7"/>
    </row>
    <row r="113" spans="1:21">
      <c r="A113" s="7"/>
      <c r="B113" s="7"/>
      <c r="C113" s="7"/>
      <c r="D113" s="7"/>
      <c r="E113" s="7"/>
      <c r="F113" s="7"/>
      <c r="G113" s="7"/>
      <c r="H113" s="7"/>
      <c r="I113" s="7"/>
      <c r="J113" s="7"/>
      <c r="K113" s="7"/>
      <c r="L113" s="7"/>
      <c r="N113" s="7"/>
      <c r="O113" s="7"/>
      <c r="Q113" s="7"/>
      <c r="R113" s="7"/>
      <c r="S113" s="7"/>
      <c r="T113" s="7"/>
      <c r="U113" s="7"/>
    </row>
    <row r="114" spans="1:21">
      <c r="A114" s="7"/>
      <c r="B114" s="7"/>
      <c r="C114" s="7"/>
      <c r="D114" s="7"/>
      <c r="E114" s="7"/>
      <c r="F114" s="7"/>
      <c r="G114" s="7"/>
      <c r="H114" s="7"/>
      <c r="I114" s="7"/>
      <c r="J114" s="7"/>
      <c r="K114" s="7"/>
      <c r="L114" s="7"/>
      <c r="N114" s="7"/>
      <c r="O114" s="7"/>
      <c r="Q114" s="7"/>
      <c r="R114" s="7"/>
      <c r="S114" s="7"/>
      <c r="T114" s="7"/>
      <c r="U114" s="7"/>
    </row>
    <row r="115" spans="1:21">
      <c r="A115" s="7"/>
      <c r="B115" s="7"/>
      <c r="C115" s="7"/>
      <c r="D115" s="7"/>
      <c r="E115" s="7"/>
      <c r="F115" s="7"/>
      <c r="G115" s="7"/>
      <c r="H115" s="7"/>
      <c r="I115" s="7"/>
      <c r="J115" s="7"/>
      <c r="K115" s="7"/>
      <c r="L115" s="7"/>
      <c r="N115" s="7"/>
      <c r="O115" s="7"/>
      <c r="Q115" s="7"/>
      <c r="R115" s="7"/>
      <c r="S115" s="7"/>
      <c r="T115" s="7"/>
      <c r="U115" s="7"/>
    </row>
    <row r="116" spans="1:21">
      <c r="A116" s="7"/>
      <c r="B116" s="7"/>
      <c r="C116" s="7"/>
      <c r="D116" s="7"/>
      <c r="E116" s="7"/>
      <c r="F116" s="7"/>
      <c r="G116" s="7"/>
      <c r="H116" s="7"/>
      <c r="I116" s="7"/>
      <c r="J116" s="7"/>
      <c r="K116" s="7"/>
      <c r="L116" s="7"/>
      <c r="N116" s="7"/>
      <c r="O116" s="7"/>
      <c r="Q116" s="7"/>
      <c r="R116" s="7"/>
      <c r="S116" s="7"/>
      <c r="T116" s="7"/>
      <c r="U116" s="7"/>
    </row>
    <row r="117" spans="1:21">
      <c r="A117" s="7"/>
      <c r="B117" s="7"/>
      <c r="C117" s="7"/>
      <c r="D117" s="7"/>
      <c r="E117" s="7"/>
      <c r="F117" s="7"/>
      <c r="G117" s="7"/>
      <c r="H117" s="7"/>
      <c r="I117" s="7"/>
      <c r="J117" s="7"/>
      <c r="K117" s="7"/>
      <c r="L117" s="7"/>
      <c r="N117" s="7"/>
      <c r="O117" s="7"/>
      <c r="Q117" s="7"/>
      <c r="R117" s="7"/>
      <c r="S117" s="7"/>
      <c r="T117" s="7"/>
      <c r="U117" s="7"/>
    </row>
    <row r="118" spans="1:21">
      <c r="A118" s="7"/>
      <c r="B118" s="7"/>
      <c r="C118" s="7"/>
      <c r="D118" s="7"/>
      <c r="E118" s="7"/>
      <c r="F118" s="7"/>
      <c r="G118" s="7"/>
      <c r="H118" s="7"/>
      <c r="I118" s="7"/>
      <c r="J118" s="7"/>
      <c r="K118" s="7"/>
      <c r="L118" s="7"/>
      <c r="N118" s="7"/>
      <c r="O118" s="7"/>
      <c r="Q118" s="7"/>
      <c r="R118" s="7"/>
      <c r="S118" s="7"/>
      <c r="T118" s="7"/>
      <c r="U118" s="7"/>
    </row>
    <row r="119" spans="1:21">
      <c r="A119" s="7"/>
      <c r="B119" s="7"/>
      <c r="C119" s="7"/>
      <c r="D119" s="7"/>
      <c r="E119" s="7"/>
      <c r="F119" s="7"/>
      <c r="G119" s="7"/>
      <c r="H119" s="7"/>
      <c r="I119" s="7"/>
      <c r="J119" s="7"/>
      <c r="K119" s="7"/>
      <c r="L119" s="7"/>
      <c r="N119" s="7"/>
      <c r="O119" s="7"/>
      <c r="Q119" s="7"/>
      <c r="R119" s="7"/>
      <c r="S119" s="7"/>
      <c r="T119" s="7"/>
      <c r="U119" s="7"/>
    </row>
    <row r="120" spans="1:21">
      <c r="A120" s="7"/>
      <c r="B120" s="7"/>
      <c r="C120" s="7"/>
      <c r="D120" s="7"/>
      <c r="E120" s="7"/>
      <c r="F120" s="7"/>
      <c r="G120" s="7"/>
      <c r="H120" s="7"/>
      <c r="I120" s="7"/>
      <c r="J120" s="7"/>
      <c r="K120" s="7"/>
      <c r="L120" s="7"/>
      <c r="N120" s="7"/>
      <c r="O120" s="7"/>
      <c r="Q120" s="7"/>
      <c r="R120" s="7"/>
      <c r="S120" s="7"/>
      <c r="T120" s="7"/>
      <c r="U120" s="7"/>
    </row>
    <row r="121" spans="1:21">
      <c r="A121" s="7"/>
      <c r="B121" s="7"/>
      <c r="C121" s="7"/>
      <c r="D121" s="7"/>
      <c r="E121" s="7"/>
      <c r="F121" s="7"/>
      <c r="G121" s="7"/>
      <c r="H121" s="7"/>
      <c r="I121" s="7"/>
      <c r="J121" s="7"/>
      <c r="K121" s="7"/>
      <c r="L121" s="7"/>
      <c r="N121" s="7"/>
      <c r="O121" s="7"/>
      <c r="Q121" s="7"/>
      <c r="R121" s="7"/>
      <c r="S121" s="7"/>
      <c r="T121" s="7"/>
      <c r="U121" s="7"/>
    </row>
    <row r="122" spans="1:21">
      <c r="A122" s="7"/>
      <c r="B122" s="7"/>
      <c r="C122" s="7"/>
      <c r="D122" s="7"/>
      <c r="E122" s="7"/>
      <c r="F122" s="7"/>
      <c r="G122" s="7"/>
      <c r="H122" s="7"/>
      <c r="I122" s="7"/>
      <c r="J122" s="7"/>
      <c r="K122" s="7"/>
      <c r="L122" s="7"/>
      <c r="N122" s="7"/>
      <c r="O122" s="7"/>
      <c r="Q122" s="7"/>
      <c r="R122" s="7"/>
      <c r="S122" s="7"/>
      <c r="T122" s="7"/>
      <c r="U122" s="7"/>
    </row>
    <row r="123" spans="1:21">
      <c r="A123" s="7"/>
      <c r="B123" s="7"/>
      <c r="C123" s="7"/>
      <c r="D123" s="7"/>
      <c r="E123" s="7"/>
      <c r="F123" s="7"/>
      <c r="G123" s="7"/>
      <c r="H123" s="7"/>
      <c r="I123" s="7"/>
      <c r="J123" s="7"/>
      <c r="K123" s="7"/>
      <c r="L123" s="7"/>
      <c r="N123" s="7"/>
      <c r="O123" s="7"/>
      <c r="Q123" s="7"/>
      <c r="R123" s="7"/>
      <c r="S123" s="7"/>
      <c r="T123" s="7"/>
      <c r="U123" s="7"/>
    </row>
    <row r="124" spans="1:21">
      <c r="A124" s="7"/>
      <c r="B124" s="7"/>
      <c r="C124" s="7"/>
      <c r="D124" s="7"/>
      <c r="E124" s="7"/>
      <c r="F124" s="7"/>
      <c r="G124" s="7"/>
      <c r="H124" s="7"/>
      <c r="I124" s="7"/>
      <c r="J124" s="7"/>
      <c r="K124" s="7"/>
      <c r="L124" s="7"/>
      <c r="N124" s="7"/>
      <c r="O124" s="7"/>
      <c r="Q124" s="7"/>
      <c r="R124" s="7"/>
      <c r="S124" s="7"/>
      <c r="T124" s="7"/>
      <c r="U124" s="7"/>
    </row>
    <row r="125" spans="1:21">
      <c r="A125" s="7"/>
      <c r="B125" s="7"/>
      <c r="C125" s="7"/>
      <c r="D125" s="7"/>
      <c r="E125" s="7"/>
      <c r="F125" s="7"/>
      <c r="G125" s="7"/>
      <c r="H125" s="7"/>
      <c r="I125" s="7"/>
      <c r="J125" s="7"/>
      <c r="K125" s="7"/>
      <c r="L125" s="7"/>
      <c r="N125" s="7"/>
      <c r="O125" s="7"/>
      <c r="Q125" s="7"/>
      <c r="R125" s="7"/>
      <c r="S125" s="7"/>
      <c r="T125" s="7"/>
      <c r="U125" s="7"/>
    </row>
    <row r="126" spans="1:21">
      <c r="A126" s="7"/>
      <c r="B126" s="7"/>
      <c r="C126" s="7"/>
      <c r="D126" s="7"/>
      <c r="E126" s="7"/>
      <c r="F126" s="7"/>
      <c r="G126" s="7"/>
      <c r="H126" s="7"/>
      <c r="I126" s="7"/>
      <c r="J126" s="7"/>
      <c r="K126" s="7"/>
      <c r="L126" s="7"/>
      <c r="N126" s="7"/>
      <c r="O126" s="7"/>
      <c r="Q126" s="7"/>
      <c r="R126" s="7"/>
      <c r="S126" s="7"/>
      <c r="T126" s="7"/>
      <c r="U126" s="7"/>
    </row>
    <row r="127" spans="1:21">
      <c r="A127" s="7"/>
      <c r="B127" s="7"/>
      <c r="C127" s="7"/>
      <c r="D127" s="7"/>
      <c r="E127" s="7"/>
      <c r="F127" s="7"/>
      <c r="G127" s="7"/>
      <c r="H127" s="7"/>
      <c r="I127" s="7"/>
      <c r="J127" s="7"/>
      <c r="K127" s="7"/>
      <c r="L127" s="7"/>
      <c r="N127" s="7"/>
      <c r="O127" s="7"/>
      <c r="Q127" s="7"/>
      <c r="R127" s="7"/>
      <c r="S127" s="7"/>
      <c r="T127" s="7"/>
      <c r="U127" s="7"/>
    </row>
    <row r="128" spans="1:21">
      <c r="A128" s="7"/>
      <c r="B128" s="7"/>
      <c r="C128" s="7"/>
      <c r="D128" s="7"/>
      <c r="E128" s="7"/>
      <c r="F128" s="7"/>
      <c r="G128" s="7"/>
      <c r="H128" s="7"/>
      <c r="I128" s="7"/>
      <c r="J128" s="7"/>
      <c r="K128" s="7"/>
      <c r="L128" s="7"/>
      <c r="N128" s="7"/>
      <c r="O128" s="7"/>
      <c r="Q128" s="7"/>
      <c r="R128" s="7"/>
      <c r="S128" s="7"/>
      <c r="T128" s="7"/>
      <c r="U128" s="7"/>
    </row>
    <row r="129" spans="1:21">
      <c r="A129" s="7"/>
      <c r="B129" s="7"/>
      <c r="C129" s="7"/>
      <c r="D129" s="7"/>
      <c r="E129" s="7"/>
      <c r="F129" s="7"/>
      <c r="G129" s="7"/>
      <c r="H129" s="7"/>
      <c r="I129" s="7"/>
      <c r="J129" s="7"/>
      <c r="K129" s="7"/>
      <c r="L129" s="7"/>
      <c r="N129" s="7"/>
      <c r="O129" s="7"/>
      <c r="Q129" s="7"/>
      <c r="R129" s="7"/>
      <c r="S129" s="7"/>
      <c r="T129" s="7"/>
      <c r="U129" s="7"/>
    </row>
    <row r="130" spans="1:21">
      <c r="A130" s="7"/>
      <c r="B130" s="7"/>
      <c r="C130" s="7"/>
      <c r="D130" s="7"/>
      <c r="E130" s="7"/>
      <c r="F130" s="7"/>
      <c r="G130" s="7"/>
      <c r="H130" s="7"/>
      <c r="I130" s="7"/>
      <c r="J130" s="7"/>
      <c r="K130" s="7"/>
      <c r="L130" s="7"/>
      <c r="N130" s="7"/>
      <c r="O130" s="7"/>
      <c r="Q130" s="7"/>
      <c r="R130" s="7"/>
      <c r="S130" s="7"/>
      <c r="T130" s="7"/>
      <c r="U130" s="7"/>
    </row>
    <row r="131" spans="1:21">
      <c r="A131" s="7"/>
      <c r="B131" s="7"/>
      <c r="C131" s="7"/>
      <c r="D131" s="7"/>
      <c r="E131" s="7"/>
      <c r="F131" s="7"/>
      <c r="G131" s="7"/>
      <c r="H131" s="7"/>
      <c r="I131" s="7"/>
      <c r="J131" s="7"/>
      <c r="K131" s="7"/>
      <c r="L131" s="7"/>
      <c r="N131" s="7"/>
      <c r="O131" s="7"/>
      <c r="Q131" s="7"/>
      <c r="R131" s="7"/>
      <c r="S131" s="7"/>
      <c r="T131" s="7"/>
      <c r="U131" s="7"/>
    </row>
    <row r="132" spans="1:21">
      <c r="A132" s="7"/>
      <c r="B132" s="7"/>
      <c r="C132" s="7"/>
      <c r="D132" s="7"/>
      <c r="E132" s="7"/>
      <c r="F132" s="7"/>
      <c r="G132" s="7"/>
      <c r="H132" s="7"/>
      <c r="I132" s="7"/>
      <c r="J132" s="7"/>
      <c r="K132" s="7"/>
      <c r="L132" s="7"/>
      <c r="N132" s="7"/>
      <c r="O132" s="7"/>
      <c r="Q132" s="7"/>
      <c r="R132" s="7"/>
      <c r="S132" s="7"/>
      <c r="T132" s="7"/>
      <c r="U132" s="7"/>
    </row>
    <row r="133" spans="1:21">
      <c r="A133" s="7"/>
      <c r="B133" s="7"/>
      <c r="C133" s="7"/>
      <c r="D133" s="7"/>
      <c r="E133" s="7"/>
      <c r="F133" s="7"/>
      <c r="G133" s="7"/>
      <c r="H133" s="7"/>
      <c r="I133" s="7"/>
      <c r="J133" s="7"/>
      <c r="K133" s="7"/>
      <c r="L133" s="7"/>
      <c r="N133" s="7"/>
      <c r="O133" s="7"/>
      <c r="Q133" s="7"/>
      <c r="R133" s="7"/>
      <c r="S133" s="7"/>
      <c r="T133" s="7"/>
      <c r="U133" s="7"/>
    </row>
    <row r="134" spans="1:21">
      <c r="A134" s="7"/>
      <c r="B134" s="7"/>
      <c r="C134" s="7"/>
      <c r="D134" s="7"/>
      <c r="E134" s="7"/>
      <c r="F134" s="7"/>
      <c r="G134" s="7"/>
      <c r="H134" s="7"/>
      <c r="I134" s="7"/>
      <c r="J134" s="7"/>
      <c r="K134" s="7"/>
      <c r="L134" s="7"/>
      <c r="N134" s="7"/>
      <c r="O134" s="7"/>
      <c r="Q134" s="7"/>
      <c r="R134" s="7"/>
      <c r="S134" s="7"/>
      <c r="T134" s="7"/>
      <c r="U134" s="7"/>
    </row>
    <row r="135" spans="1:21">
      <c r="A135" s="7"/>
      <c r="B135" s="7"/>
      <c r="C135" s="7"/>
      <c r="D135" s="7"/>
      <c r="E135" s="7"/>
      <c r="F135" s="7"/>
      <c r="G135" s="7"/>
      <c r="H135" s="7"/>
      <c r="I135" s="7"/>
      <c r="J135" s="7"/>
      <c r="K135" s="7"/>
      <c r="L135" s="7"/>
      <c r="N135" s="7"/>
      <c r="O135" s="7"/>
      <c r="Q135" s="7"/>
      <c r="R135" s="7"/>
      <c r="S135" s="7"/>
      <c r="T135" s="7"/>
      <c r="U135" s="7"/>
    </row>
    <row r="136" spans="1:21">
      <c r="A136" s="7"/>
      <c r="B136" s="7"/>
      <c r="C136" s="7"/>
      <c r="D136" s="7"/>
      <c r="E136" s="7"/>
      <c r="F136" s="7"/>
      <c r="G136" s="7"/>
      <c r="H136" s="7"/>
      <c r="I136" s="7"/>
      <c r="J136" s="7"/>
      <c r="K136" s="7"/>
      <c r="L136" s="7"/>
      <c r="N136" s="7"/>
      <c r="O136" s="7"/>
      <c r="Q136" s="7"/>
      <c r="R136" s="7"/>
      <c r="S136" s="7"/>
      <c r="T136" s="7"/>
      <c r="U136" s="7"/>
    </row>
    <row r="137" spans="1:21">
      <c r="A137" s="7"/>
      <c r="B137" s="7"/>
      <c r="C137" s="7"/>
      <c r="D137" s="7"/>
      <c r="E137" s="7"/>
      <c r="F137" s="7"/>
      <c r="G137" s="7"/>
      <c r="H137" s="7"/>
      <c r="I137" s="7"/>
      <c r="J137" s="7"/>
      <c r="K137" s="7"/>
      <c r="L137" s="7"/>
      <c r="N137" s="7"/>
      <c r="O137" s="7"/>
      <c r="Q137" s="7"/>
      <c r="R137" s="7"/>
      <c r="S137" s="7"/>
      <c r="T137" s="7"/>
      <c r="U137" s="7"/>
    </row>
    <row r="138" spans="1:21">
      <c r="A138" s="7"/>
      <c r="B138" s="7"/>
      <c r="C138" s="7"/>
      <c r="D138" s="7"/>
      <c r="E138" s="7"/>
      <c r="F138" s="7"/>
      <c r="G138" s="7"/>
      <c r="H138" s="7"/>
      <c r="I138" s="7"/>
      <c r="J138" s="7"/>
      <c r="K138" s="7"/>
      <c r="L138" s="7"/>
      <c r="N138" s="7"/>
      <c r="O138" s="7"/>
      <c r="Q138" s="7"/>
      <c r="R138" s="7"/>
      <c r="S138" s="7"/>
      <c r="T138" s="7"/>
      <c r="U138" s="7"/>
    </row>
    <row r="139" spans="1:21">
      <c r="A139" s="7"/>
      <c r="B139" s="7"/>
      <c r="C139" s="7"/>
      <c r="D139" s="7"/>
      <c r="E139" s="7"/>
      <c r="F139" s="7"/>
      <c r="G139" s="7"/>
      <c r="H139" s="7"/>
      <c r="I139" s="7"/>
      <c r="J139" s="7"/>
      <c r="K139" s="7"/>
      <c r="L139" s="7"/>
      <c r="N139" s="7"/>
      <c r="O139" s="7"/>
      <c r="Q139" s="7"/>
      <c r="R139" s="7"/>
      <c r="S139" s="7"/>
      <c r="T139" s="7"/>
      <c r="U139" s="7"/>
    </row>
    <row r="140" spans="1:21">
      <c r="A140" s="7"/>
      <c r="B140" s="7"/>
      <c r="C140" s="7"/>
      <c r="D140" s="7"/>
      <c r="E140" s="7"/>
      <c r="F140" s="7"/>
      <c r="G140" s="7"/>
      <c r="H140" s="7"/>
      <c r="I140" s="7"/>
      <c r="J140" s="7"/>
      <c r="K140" s="7"/>
      <c r="L140" s="7"/>
      <c r="N140" s="7"/>
      <c r="O140" s="7"/>
      <c r="Q140" s="7"/>
      <c r="R140" s="7"/>
      <c r="S140" s="7"/>
      <c r="T140" s="7"/>
      <c r="U140" s="7"/>
    </row>
    <row r="141" spans="1:21">
      <c r="A141" s="7"/>
      <c r="B141" s="7"/>
      <c r="C141" s="7"/>
      <c r="D141" s="7"/>
      <c r="E141" s="7"/>
      <c r="F141" s="7"/>
      <c r="G141" s="7"/>
      <c r="H141" s="7"/>
      <c r="I141" s="7"/>
      <c r="J141" s="7"/>
      <c r="K141" s="7"/>
      <c r="L141" s="7"/>
      <c r="N141" s="7"/>
      <c r="O141" s="7"/>
      <c r="Q141" s="7"/>
      <c r="R141" s="7"/>
      <c r="S141" s="7"/>
      <c r="T141" s="7"/>
      <c r="U141" s="7"/>
    </row>
    <row r="142" spans="1:21">
      <c r="A142" s="7"/>
      <c r="B142" s="7"/>
      <c r="C142" s="7"/>
      <c r="D142" s="7"/>
      <c r="E142" s="7"/>
      <c r="F142" s="7"/>
      <c r="G142" s="7"/>
      <c r="H142" s="7"/>
      <c r="I142" s="7"/>
      <c r="J142" s="7"/>
      <c r="K142" s="7"/>
      <c r="L142" s="7"/>
      <c r="N142" s="7"/>
      <c r="O142" s="7"/>
      <c r="Q142" s="7"/>
      <c r="R142" s="7"/>
      <c r="S142" s="7"/>
      <c r="T142" s="7"/>
      <c r="U142" s="7"/>
    </row>
    <row r="143" spans="1:21">
      <c r="A143" s="7"/>
      <c r="B143" s="7"/>
      <c r="C143" s="7"/>
      <c r="D143" s="7"/>
      <c r="E143" s="7"/>
      <c r="F143" s="7"/>
      <c r="G143" s="7"/>
      <c r="H143" s="7"/>
      <c r="I143" s="7"/>
      <c r="J143" s="7"/>
      <c r="K143" s="7"/>
      <c r="L143" s="7"/>
      <c r="N143" s="7"/>
      <c r="O143" s="7"/>
      <c r="Q143" s="7"/>
      <c r="R143" s="7"/>
      <c r="S143" s="7"/>
      <c r="T143" s="7"/>
      <c r="U143" s="7"/>
    </row>
    <row r="144" spans="1:21">
      <c r="A144" s="7"/>
      <c r="B144" s="7"/>
      <c r="C144" s="7"/>
      <c r="D144" s="7"/>
      <c r="E144" s="7"/>
      <c r="F144" s="7"/>
      <c r="G144" s="7"/>
      <c r="H144" s="7"/>
      <c r="I144" s="7"/>
      <c r="J144" s="7"/>
      <c r="K144" s="7"/>
      <c r="L144" s="7"/>
      <c r="N144" s="7"/>
      <c r="O144" s="7"/>
      <c r="Q144" s="7"/>
      <c r="R144" s="7"/>
      <c r="S144" s="7"/>
      <c r="T144" s="7"/>
      <c r="U144" s="7"/>
    </row>
    <row r="145" spans="1:21">
      <c r="A145" s="7"/>
      <c r="B145" s="7"/>
      <c r="C145" s="7"/>
      <c r="D145" s="7"/>
      <c r="E145" s="7"/>
      <c r="F145" s="7"/>
      <c r="G145" s="7"/>
      <c r="H145" s="7"/>
      <c r="I145" s="7"/>
      <c r="J145" s="7"/>
      <c r="K145" s="7"/>
      <c r="L145" s="7"/>
      <c r="N145" s="7"/>
      <c r="O145" s="7"/>
      <c r="Q145" s="7"/>
      <c r="R145" s="7"/>
      <c r="S145" s="7"/>
      <c r="T145" s="7"/>
      <c r="U145" s="7"/>
    </row>
    <row r="146" spans="1:21">
      <c r="A146" s="7"/>
      <c r="B146" s="7"/>
      <c r="C146" s="7"/>
      <c r="D146" s="7"/>
      <c r="E146" s="7"/>
      <c r="F146" s="7"/>
      <c r="G146" s="7"/>
      <c r="H146" s="7"/>
      <c r="I146" s="7"/>
      <c r="J146" s="7"/>
      <c r="K146" s="7"/>
      <c r="L146" s="7"/>
      <c r="N146" s="7"/>
      <c r="O146" s="7"/>
      <c r="Q146" s="7"/>
      <c r="R146" s="7"/>
      <c r="S146" s="7"/>
      <c r="T146" s="7"/>
      <c r="U146" s="7"/>
    </row>
    <row r="147" spans="1:21">
      <c r="A147" s="7"/>
      <c r="B147" s="7"/>
      <c r="C147" s="7"/>
      <c r="D147" s="7"/>
      <c r="E147" s="7"/>
      <c r="F147" s="7"/>
      <c r="G147" s="7"/>
      <c r="H147" s="7"/>
      <c r="I147" s="7"/>
      <c r="J147" s="7"/>
      <c r="K147" s="7"/>
      <c r="L147" s="7"/>
      <c r="N147" s="7"/>
      <c r="O147" s="7"/>
      <c r="Q147" s="7"/>
      <c r="R147" s="7"/>
      <c r="S147" s="7"/>
      <c r="T147" s="7"/>
      <c r="U147" s="7"/>
    </row>
    <row r="148" spans="1:21">
      <c r="A148" s="7"/>
      <c r="B148" s="7"/>
      <c r="C148" s="7"/>
      <c r="D148" s="7"/>
      <c r="E148" s="7"/>
      <c r="F148" s="7"/>
      <c r="G148" s="7"/>
      <c r="H148" s="7"/>
      <c r="I148" s="7"/>
      <c r="J148" s="7"/>
      <c r="K148" s="7"/>
      <c r="L148" s="7"/>
      <c r="N148" s="7"/>
      <c r="O148" s="7"/>
      <c r="Q148" s="7"/>
      <c r="R148" s="7"/>
      <c r="S148" s="7"/>
      <c r="T148" s="7"/>
      <c r="U148" s="7"/>
    </row>
    <row r="149" spans="1:21">
      <c r="A149" s="7"/>
      <c r="B149" s="7"/>
      <c r="C149" s="7"/>
      <c r="D149" s="7"/>
      <c r="E149" s="7"/>
      <c r="F149" s="7"/>
      <c r="G149" s="7"/>
      <c r="H149" s="7"/>
      <c r="I149" s="7"/>
      <c r="J149" s="7"/>
      <c r="K149" s="7"/>
      <c r="L149" s="7"/>
      <c r="N149" s="7"/>
      <c r="O149" s="7"/>
      <c r="Q149" s="7"/>
      <c r="R149" s="7"/>
      <c r="S149" s="7"/>
      <c r="T149" s="7"/>
      <c r="U149" s="7"/>
    </row>
    <row r="150" spans="1:21">
      <c r="A150" s="7"/>
      <c r="B150" s="7"/>
      <c r="C150" s="7"/>
      <c r="D150" s="7"/>
      <c r="E150" s="7"/>
      <c r="F150" s="7"/>
      <c r="G150" s="7"/>
      <c r="H150" s="7"/>
      <c r="I150" s="7"/>
      <c r="J150" s="7"/>
      <c r="K150" s="7"/>
      <c r="L150" s="7"/>
      <c r="N150" s="7"/>
      <c r="O150" s="7"/>
      <c r="Q150" s="7"/>
      <c r="R150" s="7"/>
      <c r="S150" s="7"/>
      <c r="T150" s="7"/>
      <c r="U150" s="7"/>
    </row>
    <row r="151" spans="1:21">
      <c r="A151" s="7"/>
      <c r="B151" s="7"/>
      <c r="C151" s="7"/>
      <c r="D151" s="7"/>
      <c r="E151" s="7"/>
      <c r="F151" s="7"/>
      <c r="G151" s="7"/>
      <c r="H151" s="7"/>
      <c r="I151" s="7"/>
      <c r="J151" s="7"/>
      <c r="K151" s="7"/>
      <c r="L151" s="7"/>
      <c r="N151" s="7"/>
      <c r="O151" s="7"/>
      <c r="Q151" s="7"/>
      <c r="R151" s="7"/>
      <c r="S151" s="7"/>
      <c r="T151" s="7"/>
      <c r="U151" s="7"/>
    </row>
    <row r="152" spans="1:21">
      <c r="A152" s="7"/>
      <c r="B152" s="7"/>
      <c r="C152" s="7"/>
      <c r="D152" s="7"/>
      <c r="E152" s="7"/>
      <c r="F152" s="7"/>
      <c r="G152" s="7"/>
      <c r="H152" s="7"/>
      <c r="I152" s="7"/>
      <c r="J152" s="7"/>
      <c r="K152" s="7"/>
      <c r="L152" s="7"/>
      <c r="N152" s="7"/>
      <c r="O152" s="7"/>
      <c r="Q152" s="7"/>
      <c r="R152" s="7"/>
      <c r="S152" s="7"/>
      <c r="T152" s="7"/>
      <c r="U152" s="7"/>
    </row>
    <row r="153" spans="1:21">
      <c r="A153" s="7"/>
      <c r="B153" s="7"/>
      <c r="C153" s="7"/>
      <c r="D153" s="7"/>
      <c r="E153" s="7"/>
      <c r="F153" s="7"/>
      <c r="G153" s="7"/>
      <c r="H153" s="7"/>
      <c r="I153" s="7"/>
      <c r="J153" s="7"/>
      <c r="K153" s="7"/>
      <c r="L153" s="7"/>
      <c r="N153" s="7"/>
      <c r="O153" s="7"/>
      <c r="Q153" s="7"/>
      <c r="R153" s="7"/>
      <c r="S153" s="7"/>
      <c r="T153" s="7"/>
      <c r="U153" s="7"/>
    </row>
    <row r="154" spans="1:21">
      <c r="A154" s="7"/>
      <c r="B154" s="7"/>
      <c r="C154" s="7"/>
      <c r="D154" s="7"/>
      <c r="E154" s="7"/>
      <c r="F154" s="7"/>
      <c r="G154" s="7"/>
      <c r="H154" s="7"/>
      <c r="I154" s="7"/>
      <c r="J154" s="7"/>
      <c r="K154" s="7"/>
      <c r="L154" s="7"/>
      <c r="N154" s="7"/>
      <c r="O154" s="7"/>
      <c r="Q154" s="7"/>
      <c r="R154" s="7"/>
      <c r="S154" s="7"/>
      <c r="T154" s="7"/>
      <c r="U154" s="7"/>
    </row>
    <row r="155" spans="1:21">
      <c r="A155" s="7"/>
      <c r="B155" s="7"/>
      <c r="C155" s="7"/>
      <c r="D155" s="7"/>
      <c r="E155" s="7"/>
      <c r="F155" s="7"/>
      <c r="G155" s="7"/>
      <c r="H155" s="7"/>
      <c r="I155" s="7"/>
      <c r="J155" s="7"/>
      <c r="K155" s="7"/>
      <c r="L155" s="7"/>
      <c r="N155" s="7"/>
      <c r="O155" s="7"/>
      <c r="Q155" s="7"/>
      <c r="R155" s="7"/>
      <c r="S155" s="7"/>
      <c r="T155" s="7"/>
      <c r="U155" s="7"/>
    </row>
    <row r="156" spans="1:21">
      <c r="A156" s="7"/>
      <c r="B156" s="7"/>
      <c r="C156" s="7"/>
      <c r="D156" s="7"/>
      <c r="E156" s="7"/>
      <c r="F156" s="7"/>
      <c r="G156" s="7"/>
      <c r="H156" s="7"/>
      <c r="I156" s="7"/>
      <c r="J156" s="7"/>
      <c r="K156" s="7"/>
      <c r="L156" s="7"/>
      <c r="N156" s="7"/>
      <c r="O156" s="7"/>
      <c r="Q156" s="7"/>
      <c r="R156" s="7"/>
      <c r="S156" s="7"/>
      <c r="T156" s="7"/>
      <c r="U156" s="7"/>
    </row>
    <row r="157" spans="1:21">
      <c r="A157" s="7"/>
      <c r="B157" s="7"/>
      <c r="C157" s="7"/>
      <c r="D157" s="7"/>
      <c r="E157" s="7"/>
      <c r="F157" s="7"/>
      <c r="G157" s="7"/>
      <c r="H157" s="7"/>
      <c r="I157" s="7"/>
      <c r="J157" s="7"/>
      <c r="K157" s="7"/>
      <c r="L157" s="7"/>
      <c r="N157" s="7"/>
      <c r="O157" s="7"/>
      <c r="Q157" s="7"/>
      <c r="R157" s="7"/>
      <c r="S157" s="7"/>
      <c r="T157" s="7"/>
      <c r="U157" s="7"/>
    </row>
    <row r="158" spans="1:21">
      <c r="A158" s="7"/>
      <c r="B158" s="7"/>
      <c r="C158" s="7"/>
      <c r="D158" s="7"/>
      <c r="E158" s="7"/>
      <c r="F158" s="7"/>
      <c r="G158" s="7"/>
      <c r="H158" s="7"/>
      <c r="I158" s="7"/>
      <c r="J158" s="7"/>
      <c r="K158" s="7"/>
      <c r="L158" s="7"/>
      <c r="N158" s="7"/>
      <c r="O158" s="7"/>
      <c r="Q158" s="7"/>
      <c r="R158" s="7"/>
      <c r="S158" s="7"/>
      <c r="T158" s="7"/>
      <c r="U158" s="7"/>
    </row>
    <row r="159" spans="1:21">
      <c r="A159" s="7"/>
      <c r="B159" s="7"/>
      <c r="C159" s="7"/>
      <c r="D159" s="7"/>
      <c r="E159" s="7"/>
      <c r="F159" s="7"/>
      <c r="G159" s="7"/>
      <c r="H159" s="7"/>
      <c r="I159" s="7"/>
      <c r="J159" s="7"/>
      <c r="K159" s="7"/>
      <c r="L159" s="7"/>
      <c r="N159" s="7"/>
      <c r="O159" s="7"/>
      <c r="Q159" s="7"/>
      <c r="R159" s="7"/>
      <c r="S159" s="7"/>
      <c r="T159" s="7"/>
      <c r="U159" s="7"/>
    </row>
    <row r="160" spans="1:21">
      <c r="A160" s="7"/>
      <c r="B160" s="7"/>
      <c r="C160" s="7"/>
      <c r="D160" s="7"/>
      <c r="E160" s="7"/>
      <c r="F160" s="7"/>
      <c r="G160" s="7"/>
      <c r="H160" s="7"/>
      <c r="I160" s="7"/>
      <c r="J160" s="7"/>
      <c r="K160" s="7"/>
      <c r="L160" s="7"/>
      <c r="N160" s="7"/>
      <c r="O160" s="7"/>
      <c r="Q160" s="7"/>
      <c r="R160" s="7"/>
      <c r="S160" s="7"/>
      <c r="T160" s="7"/>
      <c r="U160" s="7"/>
    </row>
    <row r="161" spans="1:21">
      <c r="A161" s="7"/>
      <c r="B161" s="7"/>
      <c r="C161" s="7"/>
      <c r="D161" s="7"/>
      <c r="E161" s="7"/>
      <c r="F161" s="7"/>
      <c r="G161" s="7"/>
      <c r="H161" s="7"/>
      <c r="I161" s="7"/>
      <c r="J161" s="7"/>
      <c r="K161" s="7"/>
      <c r="L161" s="7"/>
      <c r="N161" s="7"/>
      <c r="O161" s="7"/>
      <c r="Q161" s="7"/>
      <c r="R161" s="7"/>
      <c r="S161" s="7"/>
      <c r="T161" s="7"/>
      <c r="U161" s="7"/>
    </row>
    <row r="162" spans="1:21">
      <c r="A162" s="7"/>
      <c r="B162" s="7"/>
      <c r="C162" s="7"/>
      <c r="D162" s="7"/>
      <c r="E162" s="7"/>
      <c r="F162" s="7"/>
      <c r="G162" s="7"/>
      <c r="H162" s="7"/>
      <c r="I162" s="7"/>
      <c r="J162" s="7"/>
      <c r="K162" s="7"/>
      <c r="L162" s="7"/>
      <c r="N162" s="7"/>
      <c r="O162" s="7"/>
      <c r="Q162" s="7"/>
      <c r="R162" s="7"/>
      <c r="S162" s="7"/>
      <c r="T162" s="7"/>
      <c r="U162" s="7"/>
    </row>
    <row r="163" spans="1:21">
      <c r="A163" s="7"/>
      <c r="B163" s="7"/>
      <c r="C163" s="7"/>
      <c r="D163" s="7"/>
      <c r="E163" s="7"/>
      <c r="F163" s="7"/>
      <c r="G163" s="7"/>
      <c r="H163" s="7"/>
      <c r="I163" s="7"/>
      <c r="J163" s="7"/>
      <c r="K163" s="7"/>
      <c r="L163" s="7"/>
      <c r="N163" s="7"/>
      <c r="O163" s="7"/>
      <c r="Q163" s="7"/>
      <c r="R163" s="7"/>
      <c r="S163" s="7"/>
      <c r="T163" s="7"/>
      <c r="U163" s="7"/>
    </row>
    <row r="164" spans="1:21">
      <c r="A164" s="7"/>
      <c r="B164" s="7"/>
      <c r="C164" s="7"/>
      <c r="D164" s="7"/>
      <c r="E164" s="7"/>
      <c r="F164" s="7"/>
      <c r="G164" s="7"/>
      <c r="H164" s="7"/>
      <c r="I164" s="7"/>
      <c r="J164" s="7"/>
      <c r="K164" s="7"/>
      <c r="L164" s="7"/>
      <c r="N164" s="7"/>
      <c r="O164" s="7"/>
      <c r="Q164" s="7"/>
      <c r="R164" s="7"/>
      <c r="S164" s="7"/>
      <c r="T164" s="7"/>
      <c r="U164" s="7"/>
    </row>
    <row r="165" spans="1:21">
      <c r="A165" s="7"/>
      <c r="B165" s="7"/>
      <c r="C165" s="7"/>
      <c r="D165" s="7"/>
      <c r="E165" s="7"/>
      <c r="F165" s="7"/>
      <c r="G165" s="7"/>
      <c r="H165" s="7"/>
      <c r="I165" s="7"/>
      <c r="J165" s="7"/>
      <c r="K165" s="7"/>
      <c r="L165" s="7"/>
      <c r="N165" s="7"/>
      <c r="O165" s="7"/>
      <c r="Q165" s="7"/>
      <c r="R165" s="7"/>
      <c r="S165" s="7"/>
      <c r="T165" s="7"/>
      <c r="U165" s="7"/>
    </row>
    <row r="166" spans="1:21">
      <c r="A166" s="7"/>
      <c r="B166" s="7"/>
      <c r="C166" s="7"/>
      <c r="D166" s="7"/>
      <c r="E166" s="7"/>
      <c r="F166" s="7"/>
      <c r="G166" s="7"/>
      <c r="H166" s="7"/>
      <c r="I166" s="7"/>
      <c r="J166" s="7"/>
      <c r="K166" s="7"/>
      <c r="L166" s="7"/>
      <c r="N166" s="7"/>
      <c r="O166" s="7"/>
      <c r="Q166" s="7"/>
      <c r="R166" s="7"/>
      <c r="S166" s="7"/>
      <c r="T166" s="7"/>
      <c r="U166" s="7"/>
    </row>
    <row r="167" spans="1:21">
      <c r="A167" s="7"/>
      <c r="B167" s="7"/>
      <c r="C167" s="7"/>
      <c r="D167" s="7"/>
      <c r="E167" s="7"/>
      <c r="F167" s="7"/>
      <c r="G167" s="7"/>
      <c r="H167" s="7"/>
      <c r="I167" s="7"/>
      <c r="J167" s="7"/>
      <c r="K167" s="7"/>
      <c r="L167" s="7"/>
      <c r="N167" s="7"/>
      <c r="O167" s="7"/>
      <c r="Q167" s="7"/>
      <c r="R167" s="7"/>
      <c r="S167" s="7"/>
      <c r="T167" s="7"/>
      <c r="U167" s="7"/>
    </row>
    <row r="168" spans="1:21">
      <c r="A168" s="7"/>
      <c r="B168" s="7"/>
      <c r="C168" s="7"/>
      <c r="D168" s="7"/>
      <c r="E168" s="7"/>
      <c r="F168" s="7"/>
      <c r="G168" s="7"/>
      <c r="H168" s="7"/>
      <c r="I168" s="7"/>
      <c r="J168" s="7"/>
      <c r="K168" s="7"/>
      <c r="L168" s="7"/>
      <c r="N168" s="7"/>
      <c r="O168" s="7"/>
      <c r="Q168" s="7"/>
      <c r="R168" s="7"/>
      <c r="S168" s="7"/>
      <c r="T168" s="7"/>
      <c r="U168" s="7"/>
    </row>
    <row r="169" spans="1:21">
      <c r="A169" s="7"/>
      <c r="B169" s="7"/>
      <c r="C169" s="7"/>
      <c r="D169" s="7"/>
      <c r="E169" s="7"/>
      <c r="F169" s="7"/>
      <c r="G169" s="7"/>
      <c r="H169" s="7"/>
      <c r="I169" s="7"/>
      <c r="J169" s="7"/>
      <c r="K169" s="7"/>
      <c r="L169" s="7"/>
      <c r="N169" s="7"/>
      <c r="O169" s="7"/>
      <c r="Q169" s="7"/>
      <c r="R169" s="7"/>
      <c r="S169" s="7"/>
      <c r="T169" s="7"/>
      <c r="U169" s="7"/>
    </row>
    <row r="170" spans="1:21">
      <c r="A170" s="7"/>
      <c r="B170" s="7"/>
      <c r="C170" s="7"/>
      <c r="D170" s="7"/>
      <c r="E170" s="7"/>
      <c r="F170" s="7"/>
      <c r="G170" s="7"/>
      <c r="H170" s="7"/>
      <c r="I170" s="7"/>
      <c r="J170" s="7"/>
      <c r="K170" s="7"/>
      <c r="L170" s="7"/>
      <c r="N170" s="7"/>
      <c r="O170" s="7"/>
      <c r="Q170" s="7"/>
      <c r="R170" s="7"/>
      <c r="S170" s="7"/>
      <c r="T170" s="7"/>
      <c r="U170" s="7"/>
    </row>
    <row r="171" spans="1:21">
      <c r="A171" s="7"/>
      <c r="B171" s="7"/>
      <c r="C171" s="7"/>
      <c r="D171" s="7"/>
      <c r="E171" s="7"/>
      <c r="F171" s="7"/>
      <c r="G171" s="7"/>
      <c r="H171" s="7"/>
      <c r="I171" s="7"/>
      <c r="J171" s="7"/>
      <c r="K171" s="7"/>
      <c r="L171" s="7"/>
      <c r="N171" s="7"/>
      <c r="O171" s="7"/>
      <c r="Q171" s="7"/>
      <c r="R171" s="7"/>
      <c r="S171" s="7"/>
      <c r="T171" s="7"/>
      <c r="U171" s="7"/>
    </row>
    <row r="172" spans="1:21">
      <c r="A172" s="7"/>
      <c r="B172" s="7"/>
      <c r="C172" s="7"/>
      <c r="D172" s="7"/>
      <c r="E172" s="7"/>
      <c r="F172" s="7"/>
      <c r="G172" s="7"/>
      <c r="H172" s="7"/>
      <c r="I172" s="7"/>
      <c r="J172" s="7"/>
      <c r="K172" s="7"/>
      <c r="L172" s="7"/>
      <c r="N172" s="7"/>
      <c r="O172" s="7"/>
      <c r="Q172" s="7"/>
      <c r="R172" s="7"/>
      <c r="S172" s="7"/>
      <c r="T172" s="7"/>
      <c r="U172" s="7"/>
    </row>
    <row r="173" spans="1:21">
      <c r="A173" s="7"/>
      <c r="B173" s="7"/>
      <c r="C173" s="7"/>
      <c r="D173" s="7"/>
      <c r="E173" s="7"/>
      <c r="F173" s="7"/>
      <c r="G173" s="7"/>
      <c r="H173" s="7"/>
      <c r="I173" s="7"/>
      <c r="J173" s="7"/>
      <c r="K173" s="7"/>
      <c r="L173" s="7"/>
      <c r="N173" s="7"/>
      <c r="O173" s="7"/>
      <c r="Q173" s="7"/>
      <c r="R173" s="7"/>
      <c r="S173" s="7"/>
      <c r="T173" s="7"/>
      <c r="U173" s="7"/>
    </row>
    <row r="174" spans="1:21">
      <c r="A174" s="7"/>
      <c r="B174" s="7"/>
      <c r="C174" s="7"/>
      <c r="D174" s="7"/>
      <c r="E174" s="7"/>
      <c r="F174" s="7"/>
      <c r="G174" s="7"/>
      <c r="H174" s="7"/>
      <c r="I174" s="7"/>
      <c r="J174" s="7"/>
      <c r="K174" s="7"/>
      <c r="L174" s="7"/>
      <c r="N174" s="7"/>
      <c r="O174" s="7"/>
      <c r="Q174" s="7"/>
      <c r="R174" s="7"/>
      <c r="S174" s="7"/>
      <c r="T174" s="7"/>
      <c r="U174" s="7"/>
    </row>
    <row r="175" spans="1:21">
      <c r="A175" s="7"/>
      <c r="B175" s="7"/>
      <c r="C175" s="7"/>
      <c r="D175" s="7"/>
      <c r="E175" s="7"/>
      <c r="F175" s="7"/>
      <c r="G175" s="7"/>
      <c r="H175" s="7"/>
      <c r="I175" s="7"/>
      <c r="J175" s="7"/>
      <c r="K175" s="7"/>
      <c r="L175" s="7"/>
      <c r="N175" s="7"/>
      <c r="O175" s="7"/>
      <c r="Q175" s="7"/>
      <c r="R175" s="7"/>
      <c r="S175" s="7"/>
      <c r="T175" s="7"/>
      <c r="U175" s="7"/>
    </row>
    <row r="176" spans="1:21">
      <c r="A176" s="7"/>
      <c r="B176" s="7"/>
      <c r="C176" s="7"/>
      <c r="D176" s="7"/>
      <c r="E176" s="7"/>
      <c r="F176" s="7"/>
      <c r="G176" s="7"/>
      <c r="H176" s="7"/>
      <c r="I176" s="7"/>
      <c r="J176" s="7"/>
      <c r="K176" s="7"/>
      <c r="L176" s="7"/>
      <c r="N176" s="7"/>
      <c r="O176" s="7"/>
      <c r="Q176" s="7"/>
      <c r="R176" s="7"/>
      <c r="S176" s="7"/>
      <c r="T176" s="7"/>
      <c r="U176" s="7"/>
    </row>
    <row r="177" spans="1:21">
      <c r="A177" s="7"/>
      <c r="B177" s="7"/>
      <c r="C177" s="7"/>
      <c r="D177" s="7"/>
      <c r="E177" s="7"/>
      <c r="F177" s="7"/>
      <c r="G177" s="7"/>
      <c r="H177" s="7"/>
      <c r="I177" s="7"/>
      <c r="J177" s="7"/>
      <c r="K177" s="7"/>
      <c r="L177" s="7"/>
      <c r="N177" s="7"/>
      <c r="O177" s="7"/>
      <c r="Q177" s="7"/>
      <c r="R177" s="7"/>
      <c r="S177" s="7"/>
      <c r="T177" s="7"/>
      <c r="U177" s="7"/>
    </row>
    <row r="178" spans="1:21">
      <c r="A178" s="7"/>
      <c r="B178" s="7"/>
      <c r="C178" s="7"/>
      <c r="D178" s="7"/>
      <c r="E178" s="7"/>
      <c r="F178" s="7"/>
      <c r="G178" s="7"/>
      <c r="H178" s="7"/>
      <c r="I178" s="7"/>
      <c r="J178" s="7"/>
      <c r="K178" s="7"/>
      <c r="L178" s="7"/>
      <c r="N178" s="7"/>
      <c r="O178" s="7"/>
      <c r="Q178" s="7"/>
      <c r="R178" s="7"/>
      <c r="S178" s="7"/>
      <c r="T178" s="7"/>
      <c r="U178" s="7"/>
    </row>
    <row r="179" spans="1:21">
      <c r="A179" s="7"/>
      <c r="B179" s="7"/>
      <c r="C179" s="7"/>
      <c r="D179" s="7"/>
      <c r="E179" s="7"/>
      <c r="F179" s="7"/>
      <c r="G179" s="7"/>
      <c r="H179" s="7"/>
      <c r="I179" s="7"/>
      <c r="J179" s="7"/>
      <c r="K179" s="7"/>
      <c r="L179" s="7"/>
      <c r="N179" s="7"/>
      <c r="O179" s="7"/>
      <c r="Q179" s="7"/>
      <c r="R179" s="7"/>
      <c r="S179" s="7"/>
      <c r="T179" s="7"/>
      <c r="U179" s="7"/>
    </row>
    <row r="180" spans="1:21">
      <c r="A180" s="7"/>
      <c r="B180" s="7"/>
      <c r="C180" s="7"/>
      <c r="D180" s="7"/>
      <c r="E180" s="7"/>
      <c r="F180" s="7"/>
      <c r="G180" s="7"/>
      <c r="H180" s="7"/>
      <c r="I180" s="7"/>
      <c r="J180" s="7"/>
      <c r="K180" s="7"/>
      <c r="L180" s="7"/>
      <c r="N180" s="7"/>
      <c r="O180" s="7"/>
      <c r="Q180" s="7"/>
      <c r="R180" s="7"/>
      <c r="S180" s="7"/>
      <c r="T180" s="7"/>
      <c r="U180" s="7"/>
    </row>
    <row r="181" spans="1:21">
      <c r="A181" s="7"/>
      <c r="B181" s="7"/>
      <c r="C181" s="7"/>
      <c r="D181" s="7"/>
      <c r="E181" s="7"/>
      <c r="F181" s="7"/>
      <c r="G181" s="7"/>
      <c r="H181" s="7"/>
      <c r="I181" s="7"/>
      <c r="J181" s="7"/>
      <c r="K181" s="7"/>
      <c r="L181" s="7"/>
      <c r="N181" s="7"/>
      <c r="O181" s="7"/>
      <c r="Q181" s="7"/>
      <c r="R181" s="7"/>
      <c r="S181" s="7"/>
      <c r="T181" s="7"/>
      <c r="U181" s="7"/>
    </row>
    <row r="182" spans="1:21">
      <c r="A182" s="7"/>
      <c r="B182" s="7"/>
      <c r="C182" s="7"/>
      <c r="D182" s="7"/>
      <c r="E182" s="7"/>
      <c r="F182" s="7"/>
      <c r="G182" s="7"/>
      <c r="H182" s="7"/>
      <c r="I182" s="7"/>
      <c r="J182" s="7"/>
      <c r="K182" s="7"/>
      <c r="L182" s="7"/>
      <c r="N182" s="7"/>
      <c r="O182" s="7"/>
      <c r="Q182" s="7"/>
      <c r="R182" s="7"/>
      <c r="S182" s="7"/>
      <c r="T182" s="7"/>
      <c r="U182" s="7"/>
    </row>
    <row r="183" spans="1:21">
      <c r="A183" s="7"/>
      <c r="B183" s="7"/>
      <c r="C183" s="7"/>
      <c r="D183" s="7"/>
      <c r="E183" s="7"/>
      <c r="F183" s="7"/>
      <c r="G183" s="7"/>
      <c r="H183" s="7"/>
      <c r="I183" s="7"/>
      <c r="J183" s="7"/>
      <c r="K183" s="7"/>
      <c r="L183" s="7"/>
      <c r="N183" s="7"/>
      <c r="O183" s="7"/>
      <c r="Q183" s="7"/>
      <c r="R183" s="7"/>
      <c r="S183" s="7"/>
      <c r="T183" s="7"/>
      <c r="U183" s="7"/>
    </row>
    <row r="184" spans="1:21">
      <c r="A184" s="7"/>
      <c r="B184" s="7"/>
      <c r="C184" s="7"/>
      <c r="D184" s="7"/>
      <c r="E184" s="7"/>
      <c r="F184" s="7"/>
      <c r="G184" s="7"/>
      <c r="H184" s="7"/>
      <c r="I184" s="7"/>
      <c r="J184" s="7"/>
      <c r="K184" s="7"/>
      <c r="L184" s="7"/>
      <c r="N184" s="7"/>
      <c r="O184" s="7"/>
      <c r="Q184" s="7"/>
      <c r="R184" s="7"/>
      <c r="S184" s="7"/>
      <c r="T184" s="7"/>
      <c r="U184" s="7"/>
    </row>
    <row r="185" spans="1:21">
      <c r="A185" s="7"/>
      <c r="B185" s="7"/>
      <c r="C185" s="7"/>
      <c r="D185" s="7"/>
      <c r="E185" s="7"/>
      <c r="F185" s="7"/>
      <c r="G185" s="7"/>
      <c r="H185" s="7"/>
      <c r="I185" s="7"/>
      <c r="J185" s="7"/>
      <c r="K185" s="7"/>
      <c r="L185" s="7"/>
      <c r="N185" s="7"/>
      <c r="O185" s="7"/>
      <c r="Q185" s="7"/>
      <c r="R185" s="7"/>
      <c r="S185" s="7"/>
      <c r="T185" s="7"/>
      <c r="U185" s="7"/>
    </row>
    <row r="186" spans="1:21">
      <c r="A186" s="7"/>
      <c r="B186" s="7"/>
      <c r="C186" s="7"/>
      <c r="D186" s="7"/>
      <c r="E186" s="7"/>
      <c r="F186" s="7"/>
      <c r="G186" s="7"/>
      <c r="H186" s="7"/>
      <c r="I186" s="7"/>
      <c r="J186" s="7"/>
      <c r="K186" s="7"/>
      <c r="L186" s="7"/>
      <c r="N186" s="7"/>
      <c r="O186" s="7"/>
      <c r="Q186" s="7"/>
      <c r="R186" s="7"/>
      <c r="S186" s="7"/>
      <c r="T186" s="7"/>
      <c r="U186" s="7"/>
    </row>
    <row r="187" spans="1:21">
      <c r="A187" s="7"/>
      <c r="B187" s="7"/>
      <c r="C187" s="7"/>
      <c r="D187" s="7"/>
      <c r="E187" s="7"/>
      <c r="F187" s="7"/>
      <c r="G187" s="7"/>
      <c r="H187" s="7"/>
      <c r="I187" s="7"/>
      <c r="J187" s="7"/>
      <c r="K187" s="7"/>
      <c r="L187" s="7"/>
      <c r="N187" s="7"/>
      <c r="O187" s="7"/>
      <c r="Q187" s="7"/>
      <c r="R187" s="7"/>
      <c r="S187" s="7"/>
      <c r="T187" s="7"/>
      <c r="U187" s="7"/>
    </row>
    <row r="188" spans="1:21">
      <c r="A188" s="7"/>
      <c r="B188" s="7"/>
      <c r="C188" s="7"/>
      <c r="D188" s="7"/>
      <c r="E188" s="7"/>
      <c r="F188" s="7"/>
      <c r="G188" s="7"/>
      <c r="H188" s="7"/>
      <c r="I188" s="7"/>
      <c r="J188" s="7"/>
      <c r="K188" s="7"/>
      <c r="L188" s="7"/>
      <c r="N188" s="7"/>
      <c r="O188" s="7"/>
      <c r="Q188" s="7"/>
      <c r="R188" s="7"/>
      <c r="S188" s="7"/>
      <c r="T188" s="7"/>
      <c r="U188" s="7"/>
    </row>
    <row r="189" spans="1:21">
      <c r="A189" s="7"/>
      <c r="B189" s="7"/>
      <c r="C189" s="7"/>
      <c r="D189" s="7"/>
      <c r="E189" s="7"/>
      <c r="F189" s="7"/>
      <c r="G189" s="7"/>
      <c r="H189" s="7"/>
      <c r="I189" s="7"/>
      <c r="J189" s="7"/>
      <c r="K189" s="7"/>
      <c r="L189" s="7"/>
      <c r="N189" s="7"/>
      <c r="O189" s="7"/>
      <c r="Q189" s="7"/>
      <c r="R189" s="7"/>
      <c r="S189" s="7"/>
      <c r="T189" s="7"/>
      <c r="U189" s="7"/>
    </row>
    <row r="190" spans="1:21">
      <c r="A190" s="7"/>
      <c r="B190" s="7"/>
      <c r="C190" s="7"/>
      <c r="D190" s="7"/>
      <c r="E190" s="7"/>
      <c r="F190" s="7"/>
      <c r="G190" s="7"/>
      <c r="H190" s="7"/>
      <c r="I190" s="7"/>
      <c r="J190" s="7"/>
      <c r="K190" s="7"/>
      <c r="L190" s="7"/>
      <c r="N190" s="7"/>
      <c r="O190" s="7"/>
      <c r="Q190" s="7"/>
      <c r="R190" s="7"/>
      <c r="S190" s="7"/>
      <c r="T190" s="7"/>
      <c r="U190" s="7"/>
    </row>
    <row r="191" spans="1:21">
      <c r="A191" s="7"/>
      <c r="B191" s="7"/>
      <c r="C191" s="7"/>
      <c r="D191" s="7"/>
      <c r="E191" s="7"/>
      <c r="F191" s="7"/>
      <c r="G191" s="7"/>
      <c r="H191" s="7"/>
      <c r="I191" s="7"/>
      <c r="J191" s="7"/>
      <c r="K191" s="7"/>
      <c r="L191" s="7"/>
      <c r="N191" s="7"/>
      <c r="O191" s="7"/>
      <c r="Q191" s="7"/>
      <c r="R191" s="7"/>
      <c r="S191" s="7"/>
      <c r="T191" s="7"/>
      <c r="U191" s="7"/>
    </row>
    <row r="192" spans="1:21">
      <c r="A192" s="7"/>
      <c r="B192" s="7"/>
      <c r="C192" s="7"/>
      <c r="D192" s="7"/>
      <c r="E192" s="7"/>
      <c r="F192" s="7"/>
      <c r="G192" s="7"/>
      <c r="H192" s="7"/>
      <c r="I192" s="7"/>
      <c r="J192" s="7"/>
      <c r="K192" s="7"/>
      <c r="L192" s="7"/>
      <c r="N192" s="7"/>
      <c r="O192" s="7"/>
      <c r="Q192" s="7"/>
      <c r="R192" s="7"/>
      <c r="S192" s="7"/>
      <c r="T192" s="7"/>
      <c r="U192" s="7"/>
    </row>
    <row r="193" spans="1:21">
      <c r="A193" s="7"/>
      <c r="B193" s="7"/>
      <c r="C193" s="7"/>
      <c r="D193" s="7"/>
      <c r="E193" s="7"/>
      <c r="F193" s="7"/>
      <c r="G193" s="7"/>
      <c r="H193" s="7"/>
      <c r="I193" s="7"/>
      <c r="J193" s="7"/>
      <c r="K193" s="7"/>
      <c r="L193" s="7"/>
      <c r="N193" s="7"/>
      <c r="O193" s="7"/>
      <c r="Q193" s="7"/>
      <c r="R193" s="7"/>
      <c r="S193" s="7"/>
      <c r="T193" s="7"/>
      <c r="U193" s="7"/>
    </row>
    <row r="194" spans="1:21">
      <c r="A194" s="7"/>
      <c r="B194" s="7"/>
      <c r="C194" s="7"/>
      <c r="D194" s="7"/>
      <c r="E194" s="7"/>
      <c r="F194" s="7"/>
      <c r="G194" s="7"/>
      <c r="H194" s="7"/>
      <c r="I194" s="7"/>
      <c r="J194" s="7"/>
      <c r="K194" s="7"/>
      <c r="L194" s="7"/>
      <c r="N194" s="7"/>
      <c r="O194" s="7"/>
      <c r="Q194" s="7"/>
      <c r="R194" s="7"/>
      <c r="S194" s="7"/>
      <c r="T194" s="7"/>
      <c r="U194" s="7"/>
    </row>
    <row r="195" spans="1:21">
      <c r="A195" s="7"/>
      <c r="B195" s="7"/>
      <c r="C195" s="7"/>
      <c r="D195" s="7"/>
      <c r="E195" s="7"/>
      <c r="F195" s="7"/>
      <c r="G195" s="7"/>
      <c r="H195" s="7"/>
      <c r="I195" s="7"/>
      <c r="J195" s="7"/>
      <c r="K195" s="7"/>
      <c r="L195" s="7"/>
      <c r="N195" s="7"/>
      <c r="O195" s="7"/>
      <c r="Q195" s="7"/>
      <c r="R195" s="7"/>
      <c r="S195" s="7"/>
      <c r="T195" s="7"/>
      <c r="U195" s="7"/>
    </row>
    <row r="196" spans="1:21">
      <c r="A196" s="7"/>
      <c r="B196" s="7"/>
      <c r="C196" s="7"/>
      <c r="D196" s="7"/>
      <c r="E196" s="7"/>
      <c r="F196" s="7"/>
      <c r="G196" s="7"/>
      <c r="H196" s="7"/>
      <c r="I196" s="7"/>
      <c r="J196" s="7"/>
      <c r="K196" s="7"/>
      <c r="L196" s="7"/>
      <c r="N196" s="7"/>
      <c r="O196" s="7"/>
      <c r="Q196" s="7"/>
      <c r="R196" s="7"/>
      <c r="S196" s="7"/>
      <c r="T196" s="7"/>
      <c r="U196" s="7"/>
    </row>
    <row r="197" spans="1:21">
      <c r="A197" s="7"/>
      <c r="B197" s="7"/>
      <c r="C197" s="7"/>
      <c r="D197" s="7"/>
      <c r="E197" s="7"/>
      <c r="F197" s="7"/>
      <c r="G197" s="7"/>
      <c r="H197" s="7"/>
      <c r="I197" s="7"/>
      <c r="J197" s="7"/>
      <c r="K197" s="7"/>
      <c r="L197" s="7"/>
      <c r="N197" s="7"/>
      <c r="O197" s="7"/>
      <c r="Q197" s="7"/>
      <c r="R197" s="7"/>
      <c r="S197" s="7"/>
      <c r="T197" s="7"/>
      <c r="U197" s="7"/>
    </row>
    <row r="198" spans="1:21">
      <c r="A198" s="7"/>
      <c r="B198" s="7"/>
      <c r="C198" s="7"/>
      <c r="D198" s="7"/>
      <c r="E198" s="7"/>
      <c r="F198" s="7"/>
      <c r="G198" s="7"/>
      <c r="H198" s="7"/>
      <c r="I198" s="7"/>
      <c r="J198" s="7"/>
      <c r="K198" s="7"/>
      <c r="L198" s="7"/>
      <c r="N198" s="7"/>
      <c r="O198" s="7"/>
      <c r="Q198" s="7"/>
      <c r="R198" s="7"/>
      <c r="S198" s="7"/>
      <c r="T198" s="7"/>
      <c r="U198" s="7"/>
    </row>
    <row r="199" spans="1:21">
      <c r="A199" s="7"/>
      <c r="B199" s="7"/>
      <c r="C199" s="7"/>
      <c r="D199" s="7"/>
      <c r="E199" s="7"/>
      <c r="F199" s="7"/>
      <c r="G199" s="7"/>
      <c r="H199" s="7"/>
      <c r="I199" s="7"/>
      <c r="J199" s="7"/>
      <c r="K199" s="7"/>
      <c r="L199" s="7"/>
      <c r="N199" s="7"/>
      <c r="O199" s="7"/>
      <c r="Q199" s="7"/>
      <c r="R199" s="7"/>
      <c r="S199" s="7"/>
      <c r="T199" s="7"/>
      <c r="U199" s="7"/>
    </row>
    <row r="200" spans="1:21">
      <c r="A200" s="7"/>
      <c r="B200" s="7"/>
      <c r="C200" s="7"/>
      <c r="D200" s="7"/>
      <c r="E200" s="7"/>
      <c r="F200" s="7"/>
      <c r="G200" s="7"/>
      <c r="H200" s="7"/>
      <c r="I200" s="7"/>
      <c r="J200" s="7"/>
      <c r="K200" s="7"/>
      <c r="L200" s="7"/>
      <c r="N200" s="7"/>
      <c r="O200" s="7"/>
      <c r="Q200" s="7"/>
      <c r="R200" s="7"/>
      <c r="S200" s="7"/>
      <c r="T200" s="7"/>
      <c r="U200" s="7"/>
    </row>
    <row r="201" spans="1:21">
      <c r="A201" s="7"/>
      <c r="B201" s="7"/>
      <c r="C201" s="7"/>
      <c r="D201" s="7"/>
      <c r="E201" s="7"/>
      <c r="F201" s="7"/>
      <c r="G201" s="7"/>
      <c r="H201" s="7"/>
      <c r="I201" s="7"/>
      <c r="J201" s="7"/>
      <c r="K201" s="7"/>
      <c r="L201" s="7"/>
      <c r="N201" s="7"/>
      <c r="O201" s="7"/>
      <c r="Q201" s="7"/>
      <c r="R201" s="7"/>
      <c r="S201" s="7"/>
      <c r="T201" s="7"/>
      <c r="U201" s="7"/>
    </row>
    <row r="202" spans="1:21">
      <c r="A202" s="7"/>
      <c r="B202" s="7"/>
      <c r="C202" s="7"/>
      <c r="D202" s="7"/>
      <c r="E202" s="7"/>
      <c r="F202" s="7"/>
      <c r="G202" s="7"/>
      <c r="H202" s="7"/>
      <c r="I202" s="7"/>
      <c r="J202" s="7"/>
      <c r="K202" s="7"/>
      <c r="L202" s="7"/>
      <c r="N202" s="7"/>
      <c r="O202" s="7"/>
      <c r="Q202" s="7"/>
      <c r="R202" s="7"/>
      <c r="S202" s="7"/>
      <c r="T202" s="7"/>
      <c r="U202" s="7"/>
    </row>
    <row r="203" spans="1:21">
      <c r="A203" s="7"/>
      <c r="B203" s="7"/>
      <c r="C203" s="7"/>
      <c r="D203" s="7"/>
      <c r="E203" s="7"/>
      <c r="F203" s="7"/>
      <c r="G203" s="7"/>
      <c r="H203" s="7"/>
      <c r="I203" s="7"/>
      <c r="J203" s="7"/>
      <c r="K203" s="7"/>
      <c r="L203" s="7"/>
      <c r="N203" s="7"/>
      <c r="O203" s="7"/>
      <c r="Q203" s="7"/>
      <c r="R203" s="7"/>
      <c r="S203" s="7"/>
      <c r="T203" s="7"/>
      <c r="U203" s="7"/>
    </row>
    <row r="204" spans="1:21">
      <c r="A204" s="7"/>
      <c r="B204" s="7"/>
      <c r="C204" s="7"/>
      <c r="D204" s="7"/>
      <c r="E204" s="7"/>
      <c r="F204" s="7"/>
      <c r="G204" s="7"/>
      <c r="H204" s="7"/>
      <c r="I204" s="7"/>
      <c r="J204" s="7"/>
      <c r="K204" s="7"/>
      <c r="L204" s="7"/>
      <c r="N204" s="7"/>
      <c r="O204" s="7"/>
      <c r="Q204" s="7"/>
      <c r="R204" s="7"/>
      <c r="S204" s="7"/>
      <c r="T204" s="7"/>
      <c r="U204" s="7"/>
    </row>
    <row r="205" spans="1:21">
      <c r="A205" s="7"/>
      <c r="B205" s="7"/>
      <c r="C205" s="7"/>
      <c r="D205" s="7"/>
      <c r="E205" s="7"/>
      <c r="F205" s="7"/>
      <c r="G205" s="7"/>
      <c r="H205" s="7"/>
      <c r="I205" s="7"/>
      <c r="J205" s="7"/>
      <c r="K205" s="7"/>
      <c r="L205" s="7"/>
      <c r="N205" s="7"/>
      <c r="O205" s="7"/>
      <c r="Q205" s="7"/>
      <c r="R205" s="7"/>
      <c r="S205" s="7"/>
      <c r="T205" s="7"/>
      <c r="U205" s="7"/>
    </row>
    <row r="206" spans="1:21">
      <c r="A206" s="7"/>
      <c r="B206" s="7"/>
      <c r="C206" s="7"/>
      <c r="D206" s="7"/>
      <c r="E206" s="7"/>
      <c r="F206" s="7"/>
      <c r="G206" s="7"/>
      <c r="H206" s="7"/>
      <c r="I206" s="7"/>
      <c r="J206" s="7"/>
      <c r="K206" s="7"/>
      <c r="L206" s="7"/>
      <c r="N206" s="7"/>
      <c r="O206" s="7"/>
      <c r="Q206" s="7"/>
      <c r="R206" s="7"/>
      <c r="S206" s="7"/>
      <c r="T206" s="7"/>
      <c r="U206" s="7"/>
    </row>
    <row r="207" spans="1:21">
      <c r="A207" s="7"/>
      <c r="B207" s="7"/>
      <c r="C207" s="7"/>
      <c r="D207" s="7"/>
      <c r="E207" s="7"/>
      <c r="F207" s="7"/>
      <c r="G207" s="7"/>
      <c r="H207" s="7"/>
      <c r="I207" s="7"/>
      <c r="J207" s="7"/>
      <c r="K207" s="7"/>
      <c r="L207" s="7"/>
      <c r="N207" s="7"/>
      <c r="O207" s="7"/>
      <c r="Q207" s="7"/>
      <c r="R207" s="7"/>
      <c r="S207" s="7"/>
      <c r="T207" s="7"/>
      <c r="U207" s="7"/>
    </row>
    <row r="208" spans="1:21">
      <c r="A208" s="7"/>
      <c r="B208" s="7"/>
      <c r="C208" s="7"/>
      <c r="D208" s="7"/>
      <c r="E208" s="7"/>
      <c r="F208" s="7"/>
      <c r="G208" s="7"/>
      <c r="H208" s="7"/>
      <c r="I208" s="7"/>
      <c r="J208" s="7"/>
      <c r="K208" s="7"/>
      <c r="L208" s="7"/>
      <c r="N208" s="7"/>
      <c r="O208" s="7"/>
      <c r="Q208" s="7"/>
      <c r="R208" s="7"/>
      <c r="S208" s="7"/>
      <c r="T208" s="7"/>
      <c r="U208" s="7"/>
    </row>
    <row r="209" spans="1:21">
      <c r="A209" s="7"/>
      <c r="B209" s="7"/>
      <c r="C209" s="7"/>
      <c r="D209" s="7"/>
      <c r="E209" s="7"/>
      <c r="F209" s="7"/>
      <c r="G209" s="7"/>
      <c r="H209" s="7"/>
      <c r="I209" s="7"/>
      <c r="J209" s="7"/>
      <c r="K209" s="7"/>
      <c r="L209" s="7"/>
      <c r="N209" s="7"/>
      <c r="O209" s="7"/>
      <c r="Q209" s="7"/>
      <c r="R209" s="7"/>
      <c r="S209" s="7"/>
      <c r="T209" s="7"/>
      <c r="U209" s="7"/>
    </row>
    <row r="210" spans="1:21">
      <c r="A210" s="7"/>
      <c r="B210" s="7"/>
      <c r="C210" s="7"/>
      <c r="D210" s="7"/>
      <c r="E210" s="7"/>
      <c r="F210" s="7"/>
      <c r="G210" s="7"/>
      <c r="H210" s="7"/>
      <c r="I210" s="7"/>
      <c r="J210" s="7"/>
      <c r="K210" s="7"/>
      <c r="L210" s="7"/>
      <c r="N210" s="7"/>
      <c r="O210" s="7"/>
      <c r="Q210" s="7"/>
      <c r="R210" s="7"/>
      <c r="S210" s="7"/>
      <c r="T210" s="7"/>
      <c r="U210" s="7"/>
    </row>
    <row r="211" spans="1:21">
      <c r="A211" s="7"/>
      <c r="B211" s="7"/>
      <c r="C211" s="7"/>
      <c r="D211" s="7"/>
      <c r="E211" s="7"/>
      <c r="F211" s="7"/>
      <c r="G211" s="7"/>
      <c r="H211" s="7"/>
      <c r="I211" s="7"/>
      <c r="J211" s="7"/>
      <c r="K211" s="7"/>
      <c r="L211" s="7"/>
      <c r="N211" s="7"/>
      <c r="O211" s="7"/>
      <c r="Q211" s="7"/>
      <c r="R211" s="7"/>
      <c r="S211" s="7"/>
      <c r="T211" s="7"/>
      <c r="U211" s="7"/>
    </row>
    <row r="212" spans="1:21">
      <c r="A212" s="7"/>
      <c r="B212" s="7"/>
      <c r="C212" s="7"/>
      <c r="D212" s="7"/>
      <c r="E212" s="7"/>
      <c r="F212" s="7"/>
      <c r="G212" s="7"/>
      <c r="H212" s="7"/>
      <c r="I212" s="7"/>
      <c r="J212" s="7"/>
      <c r="K212" s="7"/>
      <c r="L212" s="7"/>
      <c r="N212" s="7"/>
      <c r="O212" s="7"/>
      <c r="Q212" s="7"/>
      <c r="R212" s="7"/>
      <c r="S212" s="7"/>
      <c r="T212" s="7"/>
      <c r="U212" s="7"/>
    </row>
    <row r="213" spans="1:21">
      <c r="A213" s="7"/>
      <c r="B213" s="7"/>
      <c r="C213" s="7"/>
      <c r="D213" s="7"/>
      <c r="E213" s="7"/>
      <c r="F213" s="7"/>
      <c r="G213" s="7"/>
      <c r="H213" s="7"/>
      <c r="I213" s="7"/>
      <c r="J213" s="7"/>
      <c r="K213" s="7"/>
      <c r="L213" s="7"/>
      <c r="N213" s="7"/>
      <c r="O213" s="7"/>
      <c r="Q213" s="7"/>
      <c r="R213" s="7"/>
      <c r="S213" s="7"/>
      <c r="T213" s="7"/>
      <c r="U213" s="7"/>
    </row>
    <row r="214" spans="1:21">
      <c r="A214" s="7"/>
      <c r="B214" s="7"/>
      <c r="C214" s="7"/>
      <c r="D214" s="7"/>
      <c r="E214" s="7"/>
      <c r="F214" s="7"/>
      <c r="G214" s="7"/>
      <c r="H214" s="7"/>
      <c r="I214" s="7"/>
      <c r="J214" s="7"/>
      <c r="K214" s="7"/>
      <c r="L214" s="7"/>
      <c r="N214" s="7"/>
      <c r="O214" s="7"/>
      <c r="Q214" s="7"/>
      <c r="R214" s="7"/>
      <c r="S214" s="7"/>
      <c r="T214" s="7"/>
      <c r="U214" s="7"/>
    </row>
    <row r="215" spans="1:21">
      <c r="A215" s="7"/>
      <c r="B215" s="7"/>
      <c r="C215" s="7"/>
      <c r="D215" s="7"/>
      <c r="E215" s="7"/>
      <c r="F215" s="7"/>
      <c r="G215" s="7"/>
      <c r="H215" s="7"/>
      <c r="I215" s="7"/>
      <c r="J215" s="7"/>
      <c r="K215" s="7"/>
      <c r="L215" s="7"/>
      <c r="N215" s="7"/>
      <c r="O215" s="7"/>
      <c r="Q215" s="7"/>
      <c r="R215" s="7"/>
      <c r="S215" s="7"/>
      <c r="T215" s="7"/>
      <c r="U215" s="7"/>
    </row>
    <row r="216" spans="1:21">
      <c r="A216" s="7"/>
      <c r="B216" s="7"/>
      <c r="C216" s="7"/>
      <c r="D216" s="7"/>
      <c r="E216" s="7"/>
      <c r="F216" s="7"/>
      <c r="G216" s="7"/>
      <c r="H216" s="7"/>
      <c r="I216" s="7"/>
      <c r="J216" s="7"/>
      <c r="K216" s="7"/>
      <c r="L216" s="7"/>
      <c r="N216" s="7"/>
      <c r="O216" s="7"/>
      <c r="Q216" s="7"/>
      <c r="R216" s="7"/>
      <c r="S216" s="7"/>
      <c r="T216" s="7"/>
      <c r="U216" s="7"/>
    </row>
    <row r="217" spans="1:21">
      <c r="A217" s="7"/>
      <c r="B217" s="7"/>
      <c r="C217" s="7"/>
      <c r="D217" s="7"/>
      <c r="E217" s="7"/>
      <c r="F217" s="7"/>
      <c r="G217" s="7"/>
      <c r="H217" s="7"/>
      <c r="I217" s="7"/>
      <c r="J217" s="7"/>
      <c r="K217" s="7"/>
      <c r="L217" s="7"/>
      <c r="N217" s="7"/>
      <c r="O217" s="7"/>
      <c r="Q217" s="7"/>
      <c r="R217" s="7"/>
      <c r="S217" s="7"/>
      <c r="T217" s="7"/>
      <c r="U217" s="7"/>
    </row>
    <row r="218" spans="1:21">
      <c r="A218" s="7"/>
      <c r="B218" s="7"/>
      <c r="C218" s="7"/>
      <c r="D218" s="7"/>
      <c r="E218" s="7"/>
      <c r="F218" s="7"/>
      <c r="G218" s="7"/>
      <c r="H218" s="7"/>
      <c r="I218" s="7"/>
      <c r="J218" s="7"/>
      <c r="K218" s="7"/>
      <c r="L218" s="7"/>
      <c r="N218" s="7"/>
      <c r="O218" s="7"/>
      <c r="Q218" s="7"/>
      <c r="R218" s="7"/>
      <c r="S218" s="7"/>
      <c r="T218" s="7"/>
      <c r="U218" s="7"/>
    </row>
    <row r="219" spans="1:21">
      <c r="A219" s="7"/>
      <c r="B219" s="7"/>
      <c r="C219" s="7"/>
      <c r="D219" s="7"/>
      <c r="E219" s="7"/>
      <c r="F219" s="7"/>
      <c r="G219" s="7"/>
      <c r="H219" s="7"/>
      <c r="I219" s="7"/>
      <c r="J219" s="7"/>
      <c r="K219" s="7"/>
      <c r="L219" s="7"/>
      <c r="N219" s="7"/>
      <c r="O219" s="7"/>
      <c r="Q219" s="7"/>
      <c r="R219" s="7"/>
      <c r="S219" s="7"/>
      <c r="T219" s="7"/>
      <c r="U219" s="7"/>
    </row>
    <row r="220" spans="1:21">
      <c r="A220" s="7"/>
      <c r="B220" s="7"/>
      <c r="C220" s="7"/>
      <c r="D220" s="7"/>
      <c r="E220" s="7"/>
      <c r="F220" s="7"/>
      <c r="G220" s="7"/>
      <c r="H220" s="7"/>
      <c r="I220" s="7"/>
      <c r="J220" s="7"/>
      <c r="K220" s="7"/>
      <c r="L220" s="7"/>
      <c r="N220" s="7"/>
      <c r="O220" s="7"/>
      <c r="Q220" s="7"/>
      <c r="R220" s="7"/>
      <c r="S220" s="7"/>
      <c r="T220" s="7"/>
      <c r="U220" s="7"/>
    </row>
    <row r="221" spans="1:21">
      <c r="A221" s="7"/>
      <c r="B221" s="7"/>
      <c r="C221" s="7"/>
      <c r="D221" s="7"/>
      <c r="E221" s="7"/>
      <c r="F221" s="7"/>
      <c r="G221" s="7"/>
      <c r="H221" s="7"/>
      <c r="I221" s="7"/>
      <c r="J221" s="7"/>
      <c r="K221" s="7"/>
      <c r="L221" s="7"/>
      <c r="N221" s="7"/>
      <c r="O221" s="7"/>
      <c r="Q221" s="7"/>
      <c r="R221" s="7"/>
      <c r="S221" s="7"/>
      <c r="T221" s="7"/>
      <c r="U221" s="7"/>
    </row>
    <row r="222" spans="1:21">
      <c r="A222" s="7"/>
      <c r="B222" s="7"/>
      <c r="C222" s="7"/>
      <c r="D222" s="7"/>
      <c r="E222" s="7"/>
      <c r="F222" s="7"/>
      <c r="G222" s="7"/>
      <c r="H222" s="7"/>
      <c r="I222" s="7"/>
      <c r="J222" s="7"/>
      <c r="K222" s="7"/>
      <c r="L222" s="7"/>
      <c r="N222" s="7"/>
      <c r="O222" s="7"/>
      <c r="Q222" s="7"/>
      <c r="R222" s="7"/>
      <c r="S222" s="7"/>
      <c r="T222" s="7"/>
      <c r="U222" s="7"/>
    </row>
    <row r="223" spans="1:21">
      <c r="A223" s="7"/>
      <c r="B223" s="7"/>
      <c r="C223" s="7"/>
      <c r="D223" s="7"/>
      <c r="E223" s="7"/>
      <c r="F223" s="7"/>
      <c r="G223" s="7"/>
      <c r="H223" s="7"/>
      <c r="I223" s="7"/>
      <c r="J223" s="7"/>
      <c r="K223" s="7"/>
      <c r="L223" s="7"/>
      <c r="N223" s="7"/>
      <c r="O223" s="7"/>
      <c r="Q223" s="7"/>
      <c r="R223" s="7"/>
      <c r="S223" s="7"/>
      <c r="T223" s="7"/>
      <c r="U223" s="7"/>
    </row>
    <row r="224" spans="1:21">
      <c r="A224" s="7"/>
      <c r="B224" s="7"/>
      <c r="C224" s="7"/>
      <c r="D224" s="7"/>
      <c r="E224" s="7"/>
      <c r="F224" s="7"/>
      <c r="G224" s="7"/>
      <c r="H224" s="7"/>
      <c r="I224" s="7"/>
      <c r="J224" s="7"/>
      <c r="K224" s="7"/>
      <c r="L224" s="7"/>
      <c r="N224" s="7"/>
      <c r="O224" s="7"/>
      <c r="Q224" s="7"/>
      <c r="R224" s="7"/>
      <c r="S224" s="7"/>
      <c r="T224" s="7"/>
      <c r="U224" s="7"/>
    </row>
    <row r="225" spans="1:21">
      <c r="A225" s="7"/>
      <c r="B225" s="7"/>
      <c r="C225" s="7"/>
      <c r="D225" s="7"/>
      <c r="E225" s="7"/>
      <c r="F225" s="7"/>
      <c r="G225" s="7"/>
      <c r="H225" s="7"/>
      <c r="I225" s="7"/>
      <c r="J225" s="7"/>
      <c r="K225" s="7"/>
      <c r="L225" s="7"/>
      <c r="N225" s="7"/>
      <c r="O225" s="7"/>
      <c r="Q225" s="7"/>
      <c r="R225" s="7"/>
      <c r="S225" s="7"/>
      <c r="T225" s="7"/>
      <c r="U225" s="7"/>
    </row>
    <row r="226" spans="1:21">
      <c r="A226" s="7"/>
      <c r="B226" s="7"/>
      <c r="C226" s="7"/>
      <c r="D226" s="7"/>
      <c r="E226" s="7"/>
      <c r="F226" s="7"/>
      <c r="G226" s="7"/>
      <c r="H226" s="7"/>
      <c r="I226" s="7"/>
      <c r="J226" s="7"/>
      <c r="K226" s="7"/>
      <c r="L226" s="7"/>
      <c r="N226" s="7"/>
      <c r="O226" s="7"/>
      <c r="Q226" s="7"/>
      <c r="R226" s="7"/>
      <c r="S226" s="7"/>
      <c r="T226" s="7"/>
      <c r="U226" s="7"/>
    </row>
    <row r="227" spans="1:21">
      <c r="A227" s="7"/>
      <c r="B227" s="7"/>
      <c r="C227" s="7"/>
      <c r="D227" s="7"/>
      <c r="E227" s="7"/>
      <c r="F227" s="7"/>
      <c r="G227" s="7"/>
      <c r="H227" s="7"/>
      <c r="I227" s="7"/>
      <c r="J227" s="7"/>
      <c r="K227" s="7"/>
      <c r="L227" s="7"/>
      <c r="N227" s="7"/>
      <c r="O227" s="7"/>
      <c r="Q227" s="7"/>
      <c r="R227" s="7"/>
      <c r="S227" s="7"/>
      <c r="T227" s="7"/>
      <c r="U227" s="7"/>
    </row>
    <row r="228" spans="1:21">
      <c r="A228" s="7"/>
      <c r="B228" s="7"/>
      <c r="C228" s="7"/>
      <c r="D228" s="7"/>
      <c r="E228" s="7"/>
      <c r="F228" s="7"/>
      <c r="G228" s="7"/>
      <c r="H228" s="7"/>
      <c r="I228" s="7"/>
      <c r="J228" s="7"/>
      <c r="K228" s="7"/>
      <c r="L228" s="7"/>
      <c r="N228" s="7"/>
      <c r="O228" s="7"/>
      <c r="Q228" s="7"/>
      <c r="R228" s="7"/>
      <c r="S228" s="7"/>
      <c r="T228" s="7"/>
      <c r="U228" s="7"/>
    </row>
    <row r="229" spans="1:21">
      <c r="A229" s="7"/>
      <c r="B229" s="7"/>
      <c r="C229" s="7"/>
      <c r="D229" s="7"/>
      <c r="E229" s="7"/>
      <c r="F229" s="7"/>
      <c r="G229" s="7"/>
      <c r="H229" s="7"/>
      <c r="I229" s="7"/>
      <c r="J229" s="7"/>
      <c r="K229" s="7"/>
      <c r="L229" s="7"/>
      <c r="N229" s="7"/>
      <c r="O229" s="7"/>
      <c r="Q229" s="7"/>
      <c r="R229" s="7"/>
      <c r="S229" s="7"/>
      <c r="T229" s="7"/>
      <c r="U229" s="7"/>
    </row>
    <row r="230" spans="1:21">
      <c r="A230" s="7"/>
      <c r="B230" s="7"/>
      <c r="C230" s="7"/>
      <c r="D230" s="7"/>
      <c r="E230" s="7"/>
      <c r="F230" s="7"/>
      <c r="G230" s="7"/>
      <c r="H230" s="7"/>
      <c r="I230" s="7"/>
      <c r="J230" s="7"/>
      <c r="K230" s="7"/>
      <c r="L230" s="7"/>
      <c r="N230" s="7"/>
      <c r="O230" s="7"/>
      <c r="Q230" s="7"/>
      <c r="R230" s="7"/>
      <c r="S230" s="7"/>
      <c r="T230" s="7"/>
      <c r="U230" s="7"/>
    </row>
    <row r="231" spans="1:21">
      <c r="A231" s="7"/>
      <c r="B231" s="7"/>
      <c r="C231" s="7"/>
      <c r="D231" s="7"/>
      <c r="E231" s="7"/>
      <c r="F231" s="7"/>
      <c r="G231" s="7"/>
      <c r="H231" s="7"/>
      <c r="I231" s="7"/>
      <c r="J231" s="7"/>
      <c r="K231" s="7"/>
      <c r="L231" s="7"/>
      <c r="N231" s="7"/>
      <c r="O231" s="7"/>
      <c r="Q231" s="7"/>
      <c r="R231" s="7"/>
      <c r="S231" s="7"/>
      <c r="T231" s="7"/>
      <c r="U231" s="7"/>
    </row>
    <row r="232" spans="1:21">
      <c r="A232" s="7"/>
      <c r="B232" s="7"/>
      <c r="C232" s="7"/>
      <c r="D232" s="7"/>
      <c r="E232" s="7"/>
      <c r="F232" s="7"/>
      <c r="G232" s="7"/>
      <c r="H232" s="7"/>
      <c r="I232" s="7"/>
      <c r="J232" s="7"/>
      <c r="K232" s="7"/>
      <c r="L232" s="7"/>
      <c r="N232" s="7"/>
      <c r="O232" s="7"/>
      <c r="Q232" s="7"/>
      <c r="R232" s="7"/>
      <c r="S232" s="7"/>
      <c r="T232" s="7"/>
      <c r="U232" s="7"/>
    </row>
    <row r="233" spans="1:21">
      <c r="A233" s="7"/>
      <c r="B233" s="7"/>
      <c r="C233" s="7"/>
      <c r="D233" s="7"/>
      <c r="E233" s="7"/>
      <c r="F233" s="7"/>
      <c r="G233" s="7"/>
      <c r="H233" s="7"/>
      <c r="I233" s="7"/>
      <c r="J233" s="7"/>
      <c r="K233" s="7"/>
      <c r="L233" s="7"/>
      <c r="N233" s="7"/>
      <c r="O233" s="7"/>
      <c r="Q233" s="7"/>
      <c r="R233" s="7"/>
      <c r="S233" s="7"/>
      <c r="T233" s="7"/>
      <c r="U233" s="7"/>
    </row>
    <row r="234" spans="1:21">
      <c r="A234" s="7"/>
      <c r="B234" s="7"/>
      <c r="C234" s="7"/>
      <c r="D234" s="7"/>
      <c r="E234" s="7"/>
      <c r="F234" s="7"/>
      <c r="G234" s="7"/>
      <c r="H234" s="7"/>
      <c r="I234" s="7"/>
      <c r="J234" s="7"/>
      <c r="K234" s="7"/>
      <c r="L234" s="7"/>
      <c r="N234" s="7"/>
      <c r="O234" s="7"/>
      <c r="Q234" s="7"/>
      <c r="R234" s="7"/>
      <c r="S234" s="7"/>
      <c r="T234" s="7"/>
      <c r="U234" s="7"/>
    </row>
    <row r="235" spans="1:21">
      <c r="A235" s="7"/>
      <c r="B235" s="7"/>
      <c r="C235" s="7"/>
      <c r="D235" s="7"/>
      <c r="E235" s="7"/>
      <c r="F235" s="7"/>
      <c r="G235" s="7"/>
      <c r="H235" s="7"/>
      <c r="I235" s="7"/>
      <c r="J235" s="7"/>
      <c r="K235" s="7"/>
      <c r="L235" s="7"/>
      <c r="N235" s="7"/>
      <c r="O235" s="7"/>
      <c r="Q235" s="7"/>
      <c r="R235" s="7"/>
      <c r="S235" s="7"/>
      <c r="T235" s="7"/>
      <c r="U235" s="7"/>
    </row>
    <row r="236" spans="1:21">
      <c r="A236" s="7"/>
      <c r="B236" s="7"/>
      <c r="C236" s="7"/>
      <c r="D236" s="7"/>
      <c r="E236" s="7"/>
      <c r="F236" s="7"/>
      <c r="G236" s="7"/>
      <c r="H236" s="7"/>
      <c r="I236" s="7"/>
      <c r="J236" s="7"/>
      <c r="K236" s="7"/>
      <c r="L236" s="7"/>
      <c r="N236" s="7"/>
      <c r="O236" s="7"/>
      <c r="Q236" s="7"/>
      <c r="R236" s="7"/>
      <c r="S236" s="7"/>
      <c r="T236" s="7"/>
      <c r="U236" s="7"/>
    </row>
    <row r="237" spans="1:21">
      <c r="A237" s="7"/>
      <c r="B237" s="7"/>
      <c r="C237" s="7"/>
      <c r="D237" s="7"/>
      <c r="E237" s="7"/>
      <c r="F237" s="7"/>
      <c r="G237" s="7"/>
      <c r="H237" s="7"/>
      <c r="I237" s="7"/>
      <c r="J237" s="7"/>
      <c r="K237" s="7"/>
      <c r="L237" s="7"/>
      <c r="N237" s="7"/>
      <c r="O237" s="7"/>
      <c r="Q237" s="7"/>
      <c r="R237" s="7"/>
      <c r="S237" s="7"/>
      <c r="T237" s="7"/>
      <c r="U237" s="7"/>
    </row>
    <row r="238" spans="1:21">
      <c r="A238" s="7"/>
      <c r="B238" s="7"/>
      <c r="C238" s="7"/>
      <c r="D238" s="7"/>
      <c r="E238" s="7"/>
      <c r="F238" s="7"/>
      <c r="G238" s="7"/>
      <c r="H238" s="7"/>
      <c r="I238" s="7"/>
      <c r="J238" s="7"/>
      <c r="K238" s="7"/>
      <c r="L238" s="7"/>
      <c r="N238" s="7"/>
      <c r="O238" s="7"/>
      <c r="Q238" s="7"/>
      <c r="R238" s="7"/>
      <c r="S238" s="7"/>
      <c r="T238" s="7"/>
      <c r="U238" s="7"/>
    </row>
    <row r="239" spans="1:21">
      <c r="A239" s="7"/>
      <c r="B239" s="7"/>
      <c r="C239" s="7"/>
      <c r="D239" s="7"/>
      <c r="E239" s="7"/>
      <c r="F239" s="7"/>
      <c r="G239" s="7"/>
      <c r="H239" s="7"/>
      <c r="I239" s="7"/>
      <c r="J239" s="7"/>
      <c r="K239" s="7"/>
      <c r="L239" s="7"/>
      <c r="N239" s="7"/>
      <c r="O239" s="7"/>
      <c r="Q239" s="7"/>
      <c r="R239" s="7"/>
      <c r="S239" s="7"/>
      <c r="T239" s="7"/>
      <c r="U239" s="7"/>
    </row>
    <row r="240" spans="1:21">
      <c r="A240" s="7"/>
      <c r="B240" s="7"/>
      <c r="C240" s="7"/>
      <c r="D240" s="7"/>
      <c r="E240" s="7"/>
      <c r="F240" s="7"/>
      <c r="G240" s="7"/>
      <c r="H240" s="7"/>
      <c r="I240" s="7"/>
      <c r="J240" s="7"/>
      <c r="K240" s="7"/>
      <c r="L240" s="7"/>
      <c r="N240" s="7"/>
      <c r="O240" s="7"/>
      <c r="Q240" s="7"/>
      <c r="R240" s="7"/>
      <c r="S240" s="7"/>
      <c r="T240" s="7"/>
      <c r="U240" s="7"/>
    </row>
    <row r="241" spans="1:21">
      <c r="A241" s="7"/>
      <c r="B241" s="7"/>
      <c r="C241" s="7"/>
      <c r="D241" s="7"/>
      <c r="E241" s="7"/>
      <c r="F241" s="7"/>
      <c r="G241" s="7"/>
      <c r="H241" s="7"/>
      <c r="I241" s="7"/>
      <c r="J241" s="7"/>
      <c r="K241" s="7"/>
      <c r="L241" s="7"/>
      <c r="N241" s="7"/>
      <c r="O241" s="7"/>
      <c r="Q241" s="7"/>
      <c r="R241" s="7"/>
      <c r="S241" s="7"/>
      <c r="T241" s="7"/>
      <c r="U241" s="7"/>
    </row>
    <row r="242" spans="1:21">
      <c r="A242" s="7"/>
      <c r="B242" s="7"/>
      <c r="C242" s="7"/>
      <c r="D242" s="7"/>
      <c r="E242" s="7"/>
      <c r="F242" s="7"/>
      <c r="G242" s="7"/>
      <c r="H242" s="7"/>
      <c r="I242" s="7"/>
      <c r="J242" s="7"/>
      <c r="K242" s="7"/>
      <c r="L242" s="7"/>
      <c r="N242" s="7"/>
      <c r="O242" s="7"/>
      <c r="Q242" s="7"/>
      <c r="R242" s="7"/>
      <c r="S242" s="7"/>
      <c r="T242" s="7"/>
      <c r="U242" s="7"/>
    </row>
    <row r="243" spans="1:21">
      <c r="A243" s="7"/>
      <c r="B243" s="7"/>
      <c r="C243" s="7"/>
      <c r="D243" s="7"/>
      <c r="E243" s="7"/>
      <c r="F243" s="7"/>
      <c r="G243" s="7"/>
      <c r="H243" s="7"/>
      <c r="I243" s="7"/>
      <c r="J243" s="7"/>
      <c r="K243" s="7"/>
      <c r="L243" s="7"/>
      <c r="N243" s="7"/>
      <c r="O243" s="7"/>
      <c r="Q243" s="7"/>
      <c r="R243" s="7"/>
      <c r="S243" s="7"/>
      <c r="T243" s="7"/>
      <c r="U243" s="7"/>
    </row>
    <row r="244" spans="1:21">
      <c r="A244" s="7"/>
      <c r="B244" s="7"/>
      <c r="C244" s="7"/>
      <c r="D244" s="7"/>
      <c r="E244" s="7"/>
      <c r="F244" s="7"/>
      <c r="G244" s="7"/>
      <c r="H244" s="7"/>
      <c r="I244" s="7"/>
      <c r="J244" s="7"/>
      <c r="K244" s="7"/>
      <c r="L244" s="7"/>
      <c r="N244" s="7"/>
      <c r="O244" s="7"/>
      <c r="Q244" s="7"/>
      <c r="R244" s="7"/>
      <c r="S244" s="7"/>
      <c r="T244" s="7"/>
      <c r="U244" s="7"/>
    </row>
    <row r="245" spans="1:21">
      <c r="A245" s="7"/>
      <c r="B245" s="7"/>
      <c r="C245" s="7"/>
      <c r="D245" s="7"/>
      <c r="E245" s="7"/>
      <c r="F245" s="7"/>
      <c r="G245" s="7"/>
      <c r="H245" s="7"/>
      <c r="I245" s="7"/>
      <c r="J245" s="7"/>
      <c r="K245" s="7"/>
      <c r="L245" s="7"/>
      <c r="N245" s="7"/>
      <c r="O245" s="7"/>
      <c r="Q245" s="7"/>
      <c r="R245" s="7"/>
      <c r="S245" s="7"/>
      <c r="T245" s="7"/>
      <c r="U245" s="7"/>
    </row>
    <row r="246" spans="1:21">
      <c r="A246" s="7"/>
      <c r="B246" s="7"/>
      <c r="C246" s="7"/>
      <c r="D246" s="7"/>
      <c r="E246" s="7"/>
      <c r="F246" s="7"/>
      <c r="G246" s="7"/>
      <c r="H246" s="7"/>
      <c r="I246" s="7"/>
      <c r="J246" s="7"/>
      <c r="K246" s="7"/>
      <c r="L246" s="7"/>
      <c r="N246" s="7"/>
      <c r="O246" s="7"/>
      <c r="Q246" s="7"/>
      <c r="R246" s="7"/>
      <c r="S246" s="7"/>
      <c r="T246" s="7"/>
      <c r="U246" s="7"/>
    </row>
    <row r="247" spans="1:21">
      <c r="A247" s="7"/>
      <c r="B247" s="7"/>
      <c r="C247" s="7"/>
      <c r="D247" s="7"/>
      <c r="E247" s="7"/>
      <c r="F247" s="7"/>
      <c r="G247" s="7"/>
      <c r="H247" s="7"/>
      <c r="I247" s="7"/>
      <c r="J247" s="7"/>
      <c r="K247" s="7"/>
      <c r="L247" s="7"/>
      <c r="N247" s="7"/>
      <c r="O247" s="7"/>
      <c r="Q247" s="7"/>
      <c r="R247" s="7"/>
      <c r="S247" s="7"/>
      <c r="T247" s="7"/>
      <c r="U247" s="7"/>
    </row>
    <row r="248" spans="1:21">
      <c r="A248" s="7"/>
      <c r="B248" s="7"/>
      <c r="C248" s="7"/>
      <c r="D248" s="7"/>
      <c r="E248" s="7"/>
      <c r="F248" s="7"/>
      <c r="G248" s="7"/>
      <c r="H248" s="7"/>
      <c r="I248" s="7"/>
      <c r="J248" s="7"/>
      <c r="K248" s="7"/>
      <c r="L248" s="7"/>
      <c r="N248" s="7"/>
      <c r="O248" s="7"/>
      <c r="Q248" s="7"/>
      <c r="R248" s="7"/>
      <c r="S248" s="7"/>
      <c r="T248" s="7"/>
      <c r="U248" s="7"/>
    </row>
    <row r="249" spans="1:21">
      <c r="A249" s="7"/>
      <c r="B249" s="7"/>
      <c r="C249" s="7"/>
      <c r="D249" s="7"/>
      <c r="E249" s="7"/>
      <c r="F249" s="7"/>
      <c r="G249" s="7"/>
      <c r="H249" s="7"/>
      <c r="I249" s="7"/>
      <c r="J249" s="7"/>
      <c r="K249" s="7"/>
      <c r="L249" s="7"/>
      <c r="N249" s="7"/>
      <c r="O249" s="7"/>
      <c r="Q249" s="7"/>
      <c r="R249" s="7"/>
      <c r="S249" s="7"/>
      <c r="T249" s="7"/>
      <c r="U249" s="7"/>
    </row>
    <row r="250" spans="1:21">
      <c r="A250" s="7"/>
      <c r="B250" s="7"/>
      <c r="C250" s="7"/>
      <c r="D250" s="7"/>
      <c r="E250" s="7"/>
      <c r="F250" s="7"/>
      <c r="G250" s="7"/>
      <c r="H250" s="7"/>
      <c r="I250" s="7"/>
      <c r="J250" s="7"/>
      <c r="K250" s="7"/>
      <c r="L250" s="7"/>
      <c r="N250" s="7"/>
      <c r="O250" s="7"/>
      <c r="Q250" s="7"/>
      <c r="R250" s="7"/>
      <c r="S250" s="7"/>
      <c r="T250" s="7"/>
      <c r="U250" s="7"/>
    </row>
    <row r="251" spans="1:21">
      <c r="A251" s="7"/>
      <c r="B251" s="7"/>
      <c r="C251" s="7"/>
      <c r="D251" s="7"/>
      <c r="E251" s="7"/>
      <c r="F251" s="7"/>
      <c r="G251" s="7"/>
      <c r="H251" s="7"/>
      <c r="I251" s="7"/>
      <c r="J251" s="7"/>
      <c r="K251" s="7"/>
      <c r="L251" s="7"/>
      <c r="N251" s="7"/>
      <c r="O251" s="7"/>
      <c r="Q251" s="7"/>
      <c r="R251" s="7"/>
      <c r="S251" s="7"/>
      <c r="T251" s="7"/>
      <c r="U251" s="7"/>
    </row>
    <row r="252" spans="1:21">
      <c r="A252" s="7"/>
      <c r="B252" s="7"/>
      <c r="C252" s="7"/>
      <c r="D252" s="7"/>
      <c r="E252" s="7"/>
      <c r="F252" s="7"/>
      <c r="G252" s="7"/>
      <c r="H252" s="7"/>
      <c r="I252" s="7"/>
      <c r="J252" s="7"/>
      <c r="K252" s="7"/>
      <c r="L252" s="7"/>
      <c r="N252" s="7"/>
      <c r="O252" s="7"/>
      <c r="Q252" s="7"/>
      <c r="R252" s="7"/>
      <c r="S252" s="7"/>
      <c r="T252" s="7"/>
      <c r="U252" s="7"/>
    </row>
    <row r="253" spans="1:21">
      <c r="A253" s="7"/>
      <c r="B253" s="7"/>
      <c r="C253" s="7"/>
      <c r="D253" s="7"/>
      <c r="E253" s="7"/>
      <c r="F253" s="7"/>
      <c r="G253" s="7"/>
      <c r="H253" s="7"/>
      <c r="I253" s="7"/>
      <c r="J253" s="7"/>
      <c r="K253" s="7"/>
      <c r="L253" s="7"/>
      <c r="N253" s="7"/>
      <c r="O253" s="7"/>
      <c r="Q253" s="7"/>
      <c r="R253" s="7"/>
      <c r="S253" s="7"/>
      <c r="T253" s="7"/>
      <c r="U253" s="7"/>
    </row>
    <row r="254" spans="1:21">
      <c r="A254" s="7"/>
      <c r="B254" s="7"/>
      <c r="C254" s="7"/>
      <c r="D254" s="7"/>
      <c r="E254" s="7"/>
      <c r="F254" s="7"/>
      <c r="G254" s="7"/>
      <c r="H254" s="7"/>
      <c r="I254" s="7"/>
      <c r="J254" s="7"/>
      <c r="K254" s="7"/>
      <c r="L254" s="7"/>
      <c r="N254" s="7"/>
      <c r="O254" s="7"/>
      <c r="Q254" s="7"/>
      <c r="R254" s="7"/>
      <c r="S254" s="7"/>
      <c r="T254" s="7"/>
      <c r="U254" s="7"/>
    </row>
    <row r="255" spans="1:21">
      <c r="A255" s="7"/>
      <c r="B255" s="7"/>
      <c r="C255" s="7"/>
      <c r="D255" s="7"/>
      <c r="E255" s="7"/>
      <c r="F255" s="7"/>
      <c r="G255" s="7"/>
      <c r="H255" s="7"/>
      <c r="I255" s="7"/>
      <c r="J255" s="7"/>
      <c r="K255" s="7"/>
      <c r="L255" s="7"/>
      <c r="N255" s="7"/>
      <c r="O255" s="7"/>
      <c r="Q255" s="7"/>
      <c r="R255" s="7"/>
      <c r="S255" s="7"/>
      <c r="T255" s="7"/>
      <c r="U255" s="7"/>
    </row>
    <row r="256" spans="1:21">
      <c r="A256" s="7"/>
      <c r="B256" s="7"/>
      <c r="C256" s="7"/>
      <c r="D256" s="7"/>
      <c r="E256" s="7"/>
      <c r="F256" s="7"/>
      <c r="G256" s="7"/>
      <c r="H256" s="7"/>
      <c r="I256" s="7"/>
      <c r="J256" s="7"/>
      <c r="K256" s="7"/>
      <c r="L256" s="7"/>
      <c r="N256" s="7"/>
      <c r="O256" s="7"/>
      <c r="Q256" s="7"/>
      <c r="R256" s="7"/>
      <c r="S256" s="7"/>
      <c r="T256" s="7"/>
      <c r="U256" s="7"/>
    </row>
    <row r="257" spans="1:21">
      <c r="A257" s="7"/>
      <c r="B257" s="7"/>
      <c r="C257" s="7"/>
      <c r="D257" s="7"/>
      <c r="E257" s="7"/>
      <c r="F257" s="7"/>
      <c r="G257" s="7"/>
      <c r="H257" s="7"/>
      <c r="I257" s="7"/>
      <c r="J257" s="7"/>
      <c r="K257" s="7"/>
      <c r="L257" s="7"/>
      <c r="N257" s="7"/>
      <c r="O257" s="7"/>
      <c r="Q257" s="7"/>
      <c r="R257" s="7"/>
      <c r="S257" s="7"/>
      <c r="T257" s="7"/>
      <c r="U257" s="7"/>
    </row>
    <row r="258" spans="1:21">
      <c r="A258" s="7"/>
      <c r="B258" s="7"/>
      <c r="C258" s="7"/>
      <c r="D258" s="7"/>
      <c r="E258" s="7"/>
      <c r="F258" s="7"/>
      <c r="G258" s="7"/>
      <c r="H258" s="7"/>
      <c r="I258" s="7"/>
      <c r="J258" s="7"/>
      <c r="K258" s="7"/>
      <c r="L258" s="7"/>
      <c r="N258" s="7"/>
      <c r="O258" s="7"/>
      <c r="Q258" s="7"/>
      <c r="R258" s="7"/>
      <c r="S258" s="7"/>
      <c r="T258" s="7"/>
      <c r="U258" s="7"/>
    </row>
    <row r="259" spans="1:21">
      <c r="A259" s="7"/>
      <c r="B259" s="7"/>
      <c r="C259" s="7"/>
      <c r="D259" s="7"/>
      <c r="E259" s="7"/>
      <c r="F259" s="7"/>
      <c r="G259" s="7"/>
      <c r="H259" s="7"/>
      <c r="I259" s="7"/>
      <c r="J259" s="7"/>
      <c r="K259" s="7"/>
      <c r="L259" s="7"/>
      <c r="N259" s="7"/>
      <c r="O259" s="7"/>
      <c r="Q259" s="7"/>
      <c r="R259" s="7"/>
      <c r="S259" s="7"/>
      <c r="T259" s="7"/>
      <c r="U259" s="7"/>
    </row>
    <row r="260" spans="1:21">
      <c r="A260" s="7"/>
      <c r="B260" s="7"/>
      <c r="C260" s="7"/>
      <c r="D260" s="7"/>
      <c r="E260" s="7"/>
      <c r="F260" s="7"/>
      <c r="G260" s="7"/>
      <c r="H260" s="7"/>
      <c r="I260" s="7"/>
      <c r="J260" s="7"/>
      <c r="K260" s="7"/>
      <c r="L260" s="7"/>
      <c r="N260" s="7"/>
      <c r="O260" s="7"/>
      <c r="Q260" s="7"/>
      <c r="R260" s="7"/>
      <c r="S260" s="7"/>
      <c r="T260" s="7"/>
      <c r="U260" s="7"/>
    </row>
    <row r="261" spans="1:21">
      <c r="A261" s="7"/>
      <c r="B261" s="7"/>
      <c r="C261" s="7"/>
      <c r="D261" s="7"/>
      <c r="E261" s="7"/>
      <c r="F261" s="7"/>
      <c r="G261" s="7"/>
      <c r="H261" s="7"/>
      <c r="I261" s="7"/>
      <c r="J261" s="7"/>
      <c r="K261" s="7"/>
      <c r="L261" s="7"/>
      <c r="N261" s="7"/>
      <c r="O261" s="7"/>
      <c r="Q261" s="7"/>
      <c r="R261" s="7"/>
      <c r="S261" s="7"/>
      <c r="T261" s="7"/>
      <c r="U261" s="7"/>
    </row>
    <row r="262" spans="1:21">
      <c r="A262" s="7"/>
      <c r="B262" s="7"/>
      <c r="C262" s="7"/>
      <c r="D262" s="7"/>
      <c r="E262" s="7"/>
      <c r="F262" s="7"/>
      <c r="G262" s="7"/>
      <c r="H262" s="7"/>
      <c r="I262" s="7"/>
      <c r="J262" s="7"/>
      <c r="K262" s="7"/>
      <c r="L262" s="7"/>
      <c r="N262" s="7"/>
      <c r="O262" s="7"/>
      <c r="Q262" s="7"/>
      <c r="R262" s="7"/>
      <c r="S262" s="7"/>
      <c r="T262" s="7"/>
      <c r="U262" s="7"/>
    </row>
    <row r="263" spans="1:21">
      <c r="A263" s="7"/>
      <c r="B263" s="7"/>
      <c r="C263" s="7"/>
      <c r="D263" s="7"/>
      <c r="E263" s="7"/>
      <c r="F263" s="7"/>
      <c r="G263" s="7"/>
      <c r="H263" s="7"/>
      <c r="I263" s="7"/>
      <c r="J263" s="7"/>
      <c r="K263" s="7"/>
      <c r="L263" s="7"/>
      <c r="N263" s="7"/>
      <c r="O263" s="7"/>
      <c r="Q263" s="7"/>
      <c r="R263" s="7"/>
      <c r="S263" s="7"/>
      <c r="T263" s="7"/>
      <c r="U263" s="7"/>
    </row>
    <row r="264" spans="1:21">
      <c r="A264" s="7"/>
      <c r="B264" s="7"/>
      <c r="C264" s="7"/>
      <c r="D264" s="7"/>
      <c r="E264" s="7"/>
      <c r="F264" s="7"/>
      <c r="G264" s="7"/>
      <c r="H264" s="7"/>
      <c r="I264" s="7"/>
      <c r="J264" s="7"/>
      <c r="K264" s="7"/>
      <c r="L264" s="7"/>
      <c r="N264" s="7"/>
      <c r="O264" s="7"/>
      <c r="Q264" s="7"/>
      <c r="R264" s="7"/>
      <c r="S264" s="7"/>
      <c r="T264" s="7"/>
      <c r="U264" s="7"/>
    </row>
    <row r="265" spans="1:21">
      <c r="A265" s="7"/>
      <c r="B265" s="7"/>
      <c r="C265" s="7"/>
      <c r="D265" s="7"/>
      <c r="E265" s="7"/>
      <c r="F265" s="7"/>
      <c r="G265" s="7"/>
      <c r="H265" s="7"/>
      <c r="I265" s="7"/>
      <c r="J265" s="7"/>
      <c r="K265" s="7"/>
      <c r="L265" s="7"/>
      <c r="N265" s="7"/>
      <c r="O265" s="7"/>
      <c r="Q265" s="7"/>
      <c r="R265" s="7"/>
      <c r="S265" s="7"/>
      <c r="T265" s="7"/>
      <c r="U265" s="7"/>
    </row>
    <row r="266" spans="1:21">
      <c r="A266" s="7"/>
      <c r="B266" s="7"/>
      <c r="C266" s="7"/>
      <c r="D266" s="7"/>
      <c r="E266" s="7"/>
      <c r="F266" s="7"/>
      <c r="G266" s="7"/>
      <c r="H266" s="7"/>
      <c r="I266" s="7"/>
      <c r="J266" s="7"/>
      <c r="K266" s="7"/>
      <c r="L266" s="7"/>
      <c r="N266" s="7"/>
      <c r="O266" s="7"/>
      <c r="Q266" s="7"/>
      <c r="R266" s="7"/>
      <c r="S266" s="7"/>
      <c r="T266" s="7"/>
      <c r="U266" s="7"/>
    </row>
    <row r="267" spans="1:21">
      <c r="A267" s="7"/>
      <c r="B267" s="7"/>
      <c r="C267" s="7"/>
      <c r="D267" s="7"/>
      <c r="E267" s="7"/>
      <c r="F267" s="7"/>
      <c r="G267" s="7"/>
      <c r="H267" s="7"/>
      <c r="I267" s="7"/>
      <c r="J267" s="7"/>
      <c r="K267" s="7"/>
      <c r="L267" s="7"/>
      <c r="N267" s="7"/>
      <c r="O267" s="7"/>
      <c r="Q267" s="7"/>
      <c r="R267" s="7"/>
      <c r="S267" s="7"/>
      <c r="T267" s="7"/>
      <c r="U267" s="7"/>
    </row>
    <row r="268" spans="1:21">
      <c r="A268" s="7"/>
      <c r="B268" s="7"/>
      <c r="C268" s="7"/>
      <c r="D268" s="7"/>
      <c r="E268" s="7"/>
      <c r="F268" s="7"/>
      <c r="G268" s="7"/>
      <c r="H268" s="7"/>
      <c r="I268" s="7"/>
      <c r="J268" s="7"/>
      <c r="K268" s="7"/>
      <c r="L268" s="7"/>
      <c r="N268" s="7"/>
      <c r="O268" s="7"/>
      <c r="Q268" s="7"/>
      <c r="R268" s="7"/>
      <c r="S268" s="7"/>
      <c r="T268" s="7"/>
      <c r="U268" s="7"/>
    </row>
    <row r="269" spans="1:21">
      <c r="A269" s="7"/>
      <c r="B269" s="7"/>
      <c r="C269" s="7"/>
      <c r="D269" s="7"/>
      <c r="E269" s="7"/>
      <c r="F269" s="7"/>
      <c r="G269" s="7"/>
      <c r="H269" s="7"/>
      <c r="I269" s="7"/>
      <c r="J269" s="7"/>
      <c r="K269" s="7"/>
      <c r="L269" s="7"/>
      <c r="N269" s="7"/>
      <c r="O269" s="7"/>
      <c r="Q269" s="7"/>
      <c r="R269" s="7"/>
      <c r="S269" s="7"/>
      <c r="T269" s="7"/>
      <c r="U269" s="7"/>
    </row>
    <row r="270" spans="1:21">
      <c r="A270" s="7"/>
      <c r="B270" s="7"/>
      <c r="C270" s="7"/>
      <c r="D270" s="7"/>
      <c r="E270" s="7"/>
      <c r="F270" s="7"/>
      <c r="G270" s="7"/>
      <c r="H270" s="7"/>
      <c r="I270" s="7"/>
      <c r="J270" s="7"/>
      <c r="K270" s="7"/>
      <c r="L270" s="7"/>
      <c r="N270" s="7"/>
      <c r="O270" s="7"/>
      <c r="Q270" s="7"/>
      <c r="R270" s="7"/>
      <c r="S270" s="7"/>
      <c r="T270" s="7"/>
      <c r="U270" s="7"/>
    </row>
    <row r="271" spans="1:21">
      <c r="A271" s="7"/>
      <c r="B271" s="7"/>
      <c r="C271" s="7"/>
      <c r="D271" s="7"/>
      <c r="E271" s="7"/>
      <c r="F271" s="7"/>
      <c r="G271" s="7"/>
      <c r="H271" s="7"/>
      <c r="I271" s="7"/>
      <c r="J271" s="7"/>
      <c r="K271" s="7"/>
      <c r="L271" s="7"/>
      <c r="N271" s="7"/>
      <c r="O271" s="7"/>
      <c r="Q271" s="7"/>
      <c r="R271" s="7"/>
      <c r="S271" s="7"/>
      <c r="T271" s="7"/>
      <c r="U271" s="7"/>
    </row>
    <row r="272" spans="1:21">
      <c r="A272" s="7"/>
      <c r="B272" s="7"/>
      <c r="C272" s="7"/>
      <c r="D272" s="7"/>
      <c r="E272" s="7"/>
      <c r="F272" s="7"/>
      <c r="G272" s="7"/>
      <c r="H272" s="7"/>
      <c r="I272" s="7"/>
      <c r="J272" s="7"/>
      <c r="K272" s="7"/>
      <c r="L272" s="7"/>
      <c r="N272" s="7"/>
      <c r="O272" s="7"/>
      <c r="Q272" s="7"/>
      <c r="R272" s="7"/>
      <c r="S272" s="7"/>
      <c r="T272" s="7"/>
      <c r="U272" s="7"/>
    </row>
    <row r="273" spans="1:21">
      <c r="A273" s="7"/>
      <c r="B273" s="7"/>
      <c r="C273" s="7"/>
      <c r="D273" s="7"/>
      <c r="E273" s="7"/>
      <c r="F273" s="7"/>
      <c r="G273" s="7"/>
      <c r="H273" s="7"/>
      <c r="I273" s="7"/>
      <c r="J273" s="7"/>
      <c r="K273" s="7"/>
      <c r="L273" s="7"/>
      <c r="N273" s="7"/>
      <c r="O273" s="7"/>
      <c r="Q273" s="7"/>
      <c r="R273" s="7"/>
      <c r="S273" s="7"/>
      <c r="T273" s="7"/>
      <c r="U273" s="7"/>
    </row>
    <row r="274" spans="1:21">
      <c r="A274" s="7"/>
      <c r="B274" s="7"/>
      <c r="C274" s="7"/>
      <c r="D274" s="7"/>
      <c r="E274" s="7"/>
      <c r="F274" s="7"/>
      <c r="G274" s="7"/>
      <c r="H274" s="7"/>
      <c r="I274" s="7"/>
      <c r="J274" s="7"/>
      <c r="K274" s="7"/>
      <c r="L274" s="7"/>
      <c r="N274" s="7"/>
      <c r="O274" s="7"/>
      <c r="Q274" s="7"/>
      <c r="R274" s="7"/>
      <c r="S274" s="7"/>
      <c r="T274" s="7"/>
      <c r="U274" s="7"/>
    </row>
    <row r="275" spans="1:21">
      <c r="A275" s="7"/>
      <c r="B275" s="7"/>
      <c r="C275" s="7"/>
      <c r="D275" s="7"/>
      <c r="E275" s="7"/>
      <c r="F275" s="7"/>
      <c r="G275" s="7"/>
      <c r="H275" s="7"/>
      <c r="I275" s="7"/>
      <c r="J275" s="7"/>
      <c r="K275" s="7"/>
      <c r="L275" s="7"/>
      <c r="N275" s="7"/>
      <c r="O275" s="7"/>
      <c r="Q275" s="7"/>
      <c r="R275" s="7"/>
      <c r="S275" s="7"/>
      <c r="T275" s="7"/>
      <c r="U275" s="7"/>
    </row>
    <row r="276" spans="1:21">
      <c r="A276" s="7"/>
      <c r="B276" s="7"/>
      <c r="C276" s="7"/>
      <c r="D276" s="7"/>
      <c r="E276" s="7"/>
      <c r="F276" s="7"/>
      <c r="G276" s="7"/>
      <c r="H276" s="7"/>
      <c r="I276" s="7"/>
      <c r="J276" s="7"/>
      <c r="K276" s="7"/>
      <c r="L276" s="7"/>
      <c r="N276" s="7"/>
      <c r="O276" s="7"/>
      <c r="Q276" s="7"/>
      <c r="R276" s="7"/>
      <c r="S276" s="7"/>
      <c r="T276" s="7"/>
      <c r="U276" s="7"/>
    </row>
    <row r="277" spans="1:21">
      <c r="A277" s="7"/>
      <c r="B277" s="7"/>
      <c r="C277" s="7"/>
      <c r="D277" s="7"/>
      <c r="E277" s="7"/>
      <c r="F277" s="7"/>
      <c r="G277" s="7"/>
      <c r="H277" s="7"/>
      <c r="I277" s="7"/>
      <c r="J277" s="7"/>
      <c r="K277" s="7"/>
      <c r="L277" s="7"/>
      <c r="N277" s="7"/>
      <c r="O277" s="7"/>
      <c r="Q277" s="7"/>
      <c r="R277" s="7"/>
      <c r="S277" s="7"/>
      <c r="T277" s="7"/>
      <c r="U277" s="7"/>
    </row>
    <row r="278" spans="1:21">
      <c r="A278" s="7"/>
      <c r="B278" s="7"/>
      <c r="C278" s="7"/>
      <c r="D278" s="7"/>
      <c r="E278" s="7"/>
      <c r="F278" s="7"/>
      <c r="G278" s="7"/>
      <c r="H278" s="7"/>
      <c r="I278" s="7"/>
      <c r="J278" s="7"/>
      <c r="K278" s="7"/>
      <c r="L278" s="7"/>
      <c r="N278" s="7"/>
      <c r="O278" s="7"/>
      <c r="Q278" s="7"/>
      <c r="R278" s="7"/>
      <c r="S278" s="7"/>
      <c r="T278" s="7"/>
      <c r="U278" s="7"/>
    </row>
    <row r="279" spans="1:21">
      <c r="A279" s="7"/>
      <c r="B279" s="7"/>
      <c r="C279" s="7"/>
      <c r="D279" s="7"/>
      <c r="E279" s="7"/>
      <c r="F279" s="7"/>
      <c r="G279" s="7"/>
      <c r="H279" s="7"/>
      <c r="I279" s="7"/>
      <c r="J279" s="7"/>
      <c r="K279" s="7"/>
      <c r="L279" s="7"/>
      <c r="N279" s="7"/>
      <c r="O279" s="7"/>
      <c r="Q279" s="7"/>
      <c r="R279" s="7"/>
      <c r="S279" s="7"/>
      <c r="T279" s="7"/>
      <c r="U279" s="7"/>
    </row>
    <row r="280" spans="1:21">
      <c r="A280" s="7"/>
      <c r="B280" s="7"/>
      <c r="C280" s="7"/>
      <c r="D280" s="7"/>
      <c r="E280" s="7"/>
      <c r="F280" s="7"/>
      <c r="G280" s="7"/>
      <c r="H280" s="7"/>
      <c r="I280" s="7"/>
      <c r="J280" s="7"/>
      <c r="K280" s="7"/>
      <c r="L280" s="7"/>
      <c r="N280" s="7"/>
      <c r="O280" s="7"/>
      <c r="Q280" s="7"/>
      <c r="R280" s="7"/>
      <c r="S280" s="7"/>
      <c r="T280" s="7"/>
      <c r="U280" s="7"/>
    </row>
    <row r="281" spans="1:21">
      <c r="A281" s="7"/>
      <c r="B281" s="7"/>
      <c r="C281" s="7"/>
      <c r="D281" s="7"/>
      <c r="E281" s="7"/>
      <c r="F281" s="7"/>
      <c r="G281" s="7"/>
      <c r="H281" s="7"/>
      <c r="I281" s="7"/>
      <c r="J281" s="7"/>
      <c r="K281" s="7"/>
      <c r="L281" s="7"/>
      <c r="N281" s="7"/>
      <c r="O281" s="7"/>
      <c r="Q281" s="7"/>
      <c r="R281" s="7"/>
      <c r="S281" s="7"/>
      <c r="T281" s="7"/>
      <c r="U281" s="7"/>
    </row>
    <row r="282" spans="1:21">
      <c r="A282" s="7"/>
      <c r="B282" s="7"/>
      <c r="C282" s="7"/>
      <c r="D282" s="7"/>
      <c r="E282" s="7"/>
      <c r="F282" s="7"/>
      <c r="G282" s="7"/>
      <c r="H282" s="7"/>
      <c r="I282" s="7"/>
      <c r="J282" s="7"/>
      <c r="K282" s="7"/>
      <c r="L282" s="7"/>
      <c r="N282" s="7"/>
      <c r="O282" s="7"/>
      <c r="Q282" s="7"/>
      <c r="R282" s="7"/>
      <c r="S282" s="7"/>
      <c r="T282" s="7"/>
      <c r="U282" s="7"/>
    </row>
    <row r="283" spans="1:21">
      <c r="A283" s="7"/>
      <c r="B283" s="7"/>
      <c r="C283" s="7"/>
      <c r="D283" s="7"/>
      <c r="E283" s="7"/>
      <c r="F283" s="7"/>
      <c r="G283" s="7"/>
      <c r="H283" s="7"/>
      <c r="I283" s="7"/>
      <c r="J283" s="7"/>
      <c r="K283" s="7"/>
      <c r="L283" s="7"/>
      <c r="N283" s="7"/>
      <c r="O283" s="7"/>
      <c r="Q283" s="7"/>
      <c r="R283" s="7"/>
      <c r="S283" s="7"/>
      <c r="T283" s="7"/>
      <c r="U283" s="7"/>
    </row>
    <row r="284" spans="1:21">
      <c r="A284" s="7"/>
      <c r="B284" s="7"/>
      <c r="C284" s="7"/>
      <c r="D284" s="7"/>
      <c r="E284" s="7"/>
      <c r="F284" s="7"/>
      <c r="G284" s="7"/>
      <c r="H284" s="7"/>
      <c r="I284" s="7"/>
      <c r="J284" s="7"/>
      <c r="K284" s="7"/>
      <c r="L284" s="7"/>
      <c r="N284" s="7"/>
      <c r="O284" s="7"/>
      <c r="Q284" s="7"/>
      <c r="R284" s="7"/>
      <c r="S284" s="7"/>
      <c r="T284" s="7"/>
      <c r="U284" s="7"/>
    </row>
    <row r="285" spans="1:21">
      <c r="A285" s="7"/>
      <c r="B285" s="7"/>
      <c r="C285" s="7"/>
      <c r="D285" s="7"/>
      <c r="E285" s="7"/>
      <c r="F285" s="7"/>
      <c r="G285" s="7"/>
      <c r="H285" s="7"/>
      <c r="I285" s="7"/>
      <c r="J285" s="7"/>
      <c r="K285" s="7"/>
      <c r="L285" s="7"/>
      <c r="N285" s="7"/>
      <c r="O285" s="7"/>
      <c r="Q285" s="7"/>
      <c r="R285" s="7"/>
      <c r="S285" s="7"/>
      <c r="T285" s="7"/>
      <c r="U285" s="7"/>
    </row>
    <row r="286" spans="1:21">
      <c r="A286" s="7"/>
      <c r="B286" s="7"/>
      <c r="C286" s="7"/>
      <c r="D286" s="7"/>
      <c r="E286" s="7"/>
      <c r="F286" s="7"/>
      <c r="G286" s="7"/>
      <c r="H286" s="7"/>
      <c r="I286" s="7"/>
      <c r="J286" s="7"/>
      <c r="K286" s="7"/>
      <c r="L286" s="7"/>
      <c r="N286" s="7"/>
      <c r="O286" s="7"/>
      <c r="Q286" s="7"/>
      <c r="R286" s="7"/>
      <c r="S286" s="7"/>
      <c r="T286" s="7"/>
      <c r="U286" s="7"/>
    </row>
    <row r="287" spans="1:21">
      <c r="A287" s="7"/>
      <c r="B287" s="7"/>
      <c r="C287" s="7"/>
      <c r="D287" s="7"/>
      <c r="E287" s="7"/>
      <c r="F287" s="7"/>
      <c r="G287" s="7"/>
      <c r="H287" s="7"/>
      <c r="I287" s="7"/>
      <c r="J287" s="7"/>
      <c r="K287" s="7"/>
      <c r="L287" s="7"/>
      <c r="N287" s="7"/>
      <c r="O287" s="7"/>
      <c r="Q287" s="7"/>
      <c r="R287" s="7"/>
      <c r="S287" s="7"/>
      <c r="T287" s="7"/>
      <c r="U287" s="7"/>
    </row>
    <row r="288" spans="1:21">
      <c r="A288" s="7"/>
      <c r="B288" s="7"/>
      <c r="C288" s="7"/>
      <c r="D288" s="7"/>
      <c r="E288" s="7"/>
      <c r="F288" s="7"/>
      <c r="G288" s="7"/>
      <c r="H288" s="7"/>
      <c r="I288" s="7"/>
      <c r="J288" s="7"/>
      <c r="K288" s="7"/>
      <c r="L288" s="7"/>
      <c r="N288" s="7"/>
      <c r="O288" s="7"/>
      <c r="Q288" s="7"/>
      <c r="R288" s="7"/>
      <c r="S288" s="7"/>
      <c r="T288" s="7"/>
      <c r="U288" s="7"/>
    </row>
    <row r="289" spans="1:21">
      <c r="A289" s="7"/>
      <c r="B289" s="7"/>
      <c r="C289" s="7"/>
      <c r="D289" s="7"/>
      <c r="E289" s="7"/>
      <c r="F289" s="7"/>
      <c r="G289" s="7"/>
      <c r="H289" s="7"/>
      <c r="I289" s="7"/>
      <c r="J289" s="7"/>
      <c r="K289" s="7"/>
      <c r="L289" s="7"/>
      <c r="N289" s="7"/>
      <c r="O289" s="7"/>
      <c r="Q289" s="7"/>
      <c r="R289" s="7"/>
      <c r="S289" s="7"/>
      <c r="T289" s="7"/>
      <c r="U289" s="7"/>
    </row>
    <row r="290" spans="1:21">
      <c r="A290" s="7"/>
      <c r="B290" s="7"/>
      <c r="C290" s="7"/>
      <c r="D290" s="7"/>
      <c r="E290" s="7"/>
      <c r="F290" s="7"/>
      <c r="G290" s="7"/>
      <c r="H290" s="7"/>
      <c r="I290" s="7"/>
      <c r="J290" s="7"/>
      <c r="K290" s="7"/>
      <c r="L290" s="7"/>
      <c r="N290" s="7"/>
      <c r="O290" s="7"/>
      <c r="Q290" s="7"/>
      <c r="R290" s="7"/>
      <c r="S290" s="7"/>
      <c r="T290" s="7"/>
      <c r="U290" s="7"/>
    </row>
    <row r="291" spans="1:21">
      <c r="A291" s="7"/>
      <c r="B291" s="7"/>
      <c r="C291" s="7"/>
      <c r="D291" s="7"/>
      <c r="E291" s="7"/>
      <c r="F291" s="7"/>
      <c r="G291" s="7"/>
      <c r="H291" s="7"/>
      <c r="I291" s="7"/>
      <c r="J291" s="7"/>
      <c r="K291" s="7"/>
      <c r="L291" s="7"/>
      <c r="N291" s="7"/>
      <c r="O291" s="7"/>
      <c r="Q291" s="7"/>
      <c r="R291" s="7"/>
      <c r="S291" s="7"/>
      <c r="T291" s="7"/>
      <c r="U291" s="7"/>
    </row>
    <row r="292" spans="1:21">
      <c r="A292" s="7"/>
      <c r="B292" s="7"/>
      <c r="C292" s="7"/>
      <c r="D292" s="7"/>
      <c r="E292" s="7"/>
      <c r="F292" s="7"/>
      <c r="G292" s="7"/>
      <c r="H292" s="7"/>
      <c r="I292" s="7"/>
      <c r="J292" s="7"/>
      <c r="K292" s="7"/>
      <c r="L292" s="7"/>
      <c r="N292" s="7"/>
      <c r="O292" s="7"/>
      <c r="Q292" s="7"/>
      <c r="R292" s="7"/>
      <c r="S292" s="7"/>
      <c r="T292" s="7"/>
      <c r="U292" s="7"/>
    </row>
    <row r="293" spans="1:21">
      <c r="A293" s="7"/>
      <c r="B293" s="7"/>
      <c r="C293" s="7"/>
      <c r="D293" s="7"/>
      <c r="E293" s="7"/>
      <c r="F293" s="7"/>
      <c r="G293" s="7"/>
      <c r="H293" s="7"/>
      <c r="I293" s="7"/>
      <c r="J293" s="7"/>
      <c r="K293" s="7"/>
      <c r="L293" s="7"/>
      <c r="N293" s="7"/>
      <c r="O293" s="7"/>
      <c r="Q293" s="7"/>
      <c r="R293" s="7"/>
      <c r="S293" s="7"/>
      <c r="T293" s="7"/>
      <c r="U293" s="7"/>
    </row>
    <row r="294" spans="1:21">
      <c r="A294" s="7"/>
      <c r="B294" s="7"/>
      <c r="C294" s="7"/>
      <c r="D294" s="7"/>
      <c r="E294" s="7"/>
      <c r="F294" s="7"/>
      <c r="G294" s="7"/>
      <c r="H294" s="7"/>
      <c r="I294" s="7"/>
      <c r="J294" s="7"/>
      <c r="K294" s="7"/>
      <c r="L294" s="7"/>
      <c r="N294" s="7"/>
      <c r="O294" s="7"/>
      <c r="Q294" s="7"/>
      <c r="R294" s="7"/>
      <c r="S294" s="7"/>
      <c r="T294" s="7"/>
      <c r="U294" s="7"/>
    </row>
    <row r="295" spans="1:21">
      <c r="A295" s="7"/>
      <c r="B295" s="7"/>
      <c r="C295" s="7"/>
      <c r="D295" s="7"/>
      <c r="E295" s="7"/>
      <c r="F295" s="7"/>
      <c r="G295" s="7"/>
      <c r="H295" s="7"/>
      <c r="I295" s="7"/>
      <c r="J295" s="7"/>
      <c r="K295" s="7"/>
      <c r="L295" s="7"/>
      <c r="N295" s="7"/>
      <c r="O295" s="7"/>
      <c r="Q295" s="7"/>
      <c r="R295" s="7"/>
      <c r="S295" s="7"/>
      <c r="T295" s="7"/>
      <c r="U295" s="7"/>
    </row>
    <row r="296" spans="1:21">
      <c r="A296" s="7"/>
      <c r="B296" s="7"/>
      <c r="C296" s="7"/>
      <c r="D296" s="7"/>
      <c r="E296" s="7"/>
      <c r="F296" s="7"/>
      <c r="G296" s="7"/>
      <c r="H296" s="7"/>
      <c r="I296" s="7"/>
      <c r="J296" s="7"/>
      <c r="K296" s="7"/>
      <c r="L296" s="7"/>
      <c r="N296" s="7"/>
      <c r="O296" s="7"/>
      <c r="Q296" s="7"/>
      <c r="R296" s="7"/>
      <c r="S296" s="7"/>
      <c r="T296" s="7"/>
      <c r="U296" s="7"/>
    </row>
    <row r="297" spans="1:21">
      <c r="A297" s="7"/>
      <c r="B297" s="7"/>
      <c r="C297" s="7"/>
      <c r="D297" s="7"/>
      <c r="E297" s="7"/>
      <c r="F297" s="7"/>
      <c r="G297" s="7"/>
      <c r="H297" s="7"/>
      <c r="I297" s="7"/>
      <c r="J297" s="7"/>
      <c r="K297" s="7"/>
      <c r="L297" s="7"/>
      <c r="N297" s="7"/>
      <c r="O297" s="7"/>
      <c r="Q297" s="7"/>
      <c r="R297" s="7"/>
      <c r="S297" s="7"/>
      <c r="T297" s="7"/>
      <c r="U297" s="7"/>
    </row>
    <row r="298" spans="1:21">
      <c r="A298" s="7"/>
      <c r="B298" s="7"/>
      <c r="C298" s="7"/>
      <c r="D298" s="7"/>
      <c r="E298" s="7"/>
      <c r="F298" s="7"/>
      <c r="G298" s="7"/>
      <c r="H298" s="7"/>
      <c r="I298" s="7"/>
      <c r="J298" s="7"/>
      <c r="K298" s="7"/>
      <c r="L298" s="7"/>
      <c r="N298" s="7"/>
      <c r="O298" s="7"/>
      <c r="Q298" s="7"/>
      <c r="R298" s="7"/>
      <c r="S298" s="7"/>
      <c r="T298" s="7"/>
      <c r="U298" s="7"/>
    </row>
    <row r="299" spans="1:21">
      <c r="A299" s="7"/>
      <c r="B299" s="7"/>
      <c r="C299" s="7"/>
      <c r="D299" s="7"/>
      <c r="E299" s="7"/>
      <c r="F299" s="7"/>
      <c r="G299" s="7"/>
      <c r="H299" s="7"/>
      <c r="I299" s="7"/>
      <c r="J299" s="7"/>
      <c r="K299" s="7"/>
      <c r="L299" s="7"/>
      <c r="N299" s="7"/>
      <c r="O299" s="7"/>
      <c r="Q299" s="7"/>
      <c r="R299" s="7"/>
      <c r="S299" s="7"/>
      <c r="T299" s="7"/>
      <c r="U299" s="7"/>
    </row>
    <row r="300" spans="1:21">
      <c r="A300" s="7"/>
      <c r="B300" s="7"/>
      <c r="C300" s="7"/>
      <c r="D300" s="7"/>
      <c r="E300" s="7"/>
      <c r="F300" s="7"/>
      <c r="G300" s="7"/>
      <c r="H300" s="7"/>
      <c r="I300" s="7"/>
      <c r="J300" s="7"/>
      <c r="K300" s="7"/>
      <c r="L300" s="7"/>
      <c r="N300" s="7"/>
      <c r="O300" s="7"/>
      <c r="Q300" s="7"/>
      <c r="R300" s="7"/>
      <c r="S300" s="7"/>
      <c r="T300" s="7"/>
      <c r="U300" s="7"/>
    </row>
    <row r="301" spans="1:21">
      <c r="A301" s="7"/>
      <c r="B301" s="7"/>
      <c r="C301" s="7"/>
      <c r="D301" s="7"/>
      <c r="E301" s="7"/>
      <c r="F301" s="7"/>
      <c r="G301" s="7"/>
      <c r="H301" s="7"/>
      <c r="I301" s="7"/>
      <c r="J301" s="7"/>
      <c r="K301" s="7"/>
      <c r="L301" s="7"/>
      <c r="N301" s="7"/>
      <c r="O301" s="7"/>
      <c r="Q301" s="7"/>
      <c r="R301" s="7"/>
      <c r="S301" s="7"/>
      <c r="T301" s="7"/>
      <c r="U301" s="7"/>
    </row>
    <row r="302" spans="1:21">
      <c r="A302" s="7"/>
      <c r="B302" s="7"/>
      <c r="C302" s="7"/>
      <c r="D302" s="7"/>
      <c r="E302" s="7"/>
      <c r="F302" s="7"/>
      <c r="G302" s="7"/>
      <c r="H302" s="7"/>
      <c r="I302" s="7"/>
      <c r="J302" s="7"/>
      <c r="K302" s="7"/>
      <c r="L302" s="7"/>
      <c r="N302" s="7"/>
      <c r="O302" s="7"/>
      <c r="Q302" s="7"/>
      <c r="R302" s="7"/>
      <c r="S302" s="7"/>
      <c r="T302" s="7"/>
      <c r="U302" s="7"/>
    </row>
    <row r="303" spans="1:21">
      <c r="A303" s="7"/>
      <c r="B303" s="7"/>
      <c r="C303" s="7"/>
      <c r="D303" s="7"/>
      <c r="E303" s="7"/>
      <c r="F303" s="7"/>
      <c r="G303" s="7"/>
      <c r="H303" s="7"/>
      <c r="I303" s="7"/>
      <c r="J303" s="7"/>
      <c r="K303" s="7"/>
      <c r="L303" s="7"/>
      <c r="N303" s="7"/>
      <c r="O303" s="7"/>
      <c r="Q303" s="7"/>
      <c r="R303" s="7"/>
      <c r="S303" s="7"/>
      <c r="T303" s="7"/>
      <c r="U303" s="7"/>
    </row>
    <row r="304" spans="1:21">
      <c r="A304" s="7"/>
      <c r="B304" s="7"/>
      <c r="C304" s="7"/>
      <c r="D304" s="7"/>
      <c r="E304" s="7"/>
      <c r="F304" s="7"/>
      <c r="G304" s="7"/>
      <c r="H304" s="7"/>
      <c r="I304" s="7"/>
      <c r="J304" s="7"/>
      <c r="K304" s="7"/>
      <c r="L304" s="7"/>
      <c r="N304" s="7"/>
      <c r="O304" s="7"/>
      <c r="Q304" s="7"/>
      <c r="R304" s="7"/>
      <c r="S304" s="7"/>
      <c r="T304" s="7"/>
      <c r="U304" s="7"/>
    </row>
    <row r="305" spans="1:21">
      <c r="A305" s="7"/>
      <c r="B305" s="7"/>
      <c r="C305" s="7"/>
      <c r="D305" s="7"/>
      <c r="E305" s="7"/>
      <c r="F305" s="7"/>
      <c r="G305" s="7"/>
      <c r="H305" s="7"/>
      <c r="I305" s="7"/>
      <c r="J305" s="7"/>
      <c r="K305" s="7"/>
      <c r="L305" s="7"/>
      <c r="N305" s="7"/>
      <c r="O305" s="7"/>
      <c r="Q305" s="7"/>
      <c r="R305" s="7"/>
      <c r="S305" s="7"/>
      <c r="T305" s="7"/>
      <c r="U305" s="7"/>
    </row>
    <row r="306" spans="1:21">
      <c r="A306" s="7"/>
      <c r="B306" s="7"/>
      <c r="C306" s="7"/>
      <c r="D306" s="7"/>
      <c r="E306" s="7"/>
      <c r="F306" s="7"/>
      <c r="G306" s="7"/>
      <c r="H306" s="7"/>
      <c r="I306" s="7"/>
      <c r="J306" s="7"/>
      <c r="K306" s="7"/>
      <c r="L306" s="7"/>
      <c r="N306" s="7"/>
      <c r="O306" s="7"/>
      <c r="Q306" s="7"/>
      <c r="R306" s="7"/>
      <c r="S306" s="7"/>
      <c r="T306" s="7"/>
      <c r="U306" s="7"/>
    </row>
    <row r="307" spans="1:21">
      <c r="A307" s="7"/>
      <c r="B307" s="7"/>
      <c r="C307" s="7"/>
      <c r="D307" s="7"/>
      <c r="E307" s="7"/>
      <c r="F307" s="7"/>
      <c r="G307" s="7"/>
      <c r="H307" s="7"/>
      <c r="I307" s="7"/>
      <c r="J307" s="7"/>
      <c r="K307" s="7"/>
      <c r="L307" s="7"/>
      <c r="N307" s="7"/>
      <c r="O307" s="7"/>
      <c r="Q307" s="7"/>
      <c r="R307" s="7"/>
      <c r="S307" s="7"/>
      <c r="T307" s="7"/>
      <c r="U307" s="7"/>
    </row>
    <row r="308" spans="1:21">
      <c r="A308" s="7"/>
      <c r="B308" s="7"/>
      <c r="C308" s="7"/>
      <c r="D308" s="7"/>
      <c r="E308" s="7"/>
      <c r="F308" s="7"/>
      <c r="G308" s="7"/>
      <c r="H308" s="7"/>
      <c r="I308" s="7"/>
      <c r="J308" s="7"/>
      <c r="K308" s="7"/>
      <c r="L308" s="7"/>
      <c r="N308" s="7"/>
      <c r="O308" s="7"/>
      <c r="Q308" s="7"/>
      <c r="R308" s="7"/>
      <c r="S308" s="7"/>
      <c r="T308" s="7"/>
      <c r="U308" s="7"/>
    </row>
    <row r="309" spans="1:21">
      <c r="A309" s="7"/>
      <c r="B309" s="7"/>
      <c r="C309" s="7"/>
      <c r="D309" s="7"/>
      <c r="E309" s="7"/>
      <c r="F309" s="7"/>
      <c r="G309" s="7"/>
      <c r="H309" s="7"/>
      <c r="I309" s="7"/>
      <c r="J309" s="7"/>
      <c r="K309" s="7"/>
      <c r="L309" s="7"/>
      <c r="N309" s="7"/>
      <c r="O309" s="7"/>
      <c r="Q309" s="7"/>
      <c r="R309" s="7"/>
      <c r="S309" s="7"/>
      <c r="T309" s="7"/>
      <c r="U309" s="7"/>
    </row>
    <row r="310" spans="1:21">
      <c r="A310" s="7"/>
      <c r="B310" s="7"/>
      <c r="C310" s="7"/>
      <c r="D310" s="7"/>
      <c r="E310" s="7"/>
      <c r="F310" s="7"/>
      <c r="G310" s="7"/>
      <c r="H310" s="7"/>
      <c r="I310" s="7"/>
      <c r="J310" s="7"/>
      <c r="K310" s="7"/>
      <c r="L310" s="7"/>
      <c r="N310" s="7"/>
      <c r="O310" s="7"/>
      <c r="Q310" s="7"/>
      <c r="R310" s="7"/>
      <c r="S310" s="7"/>
      <c r="T310" s="7"/>
      <c r="U310" s="7"/>
    </row>
    <row r="311" spans="1:21">
      <c r="A311" s="7"/>
      <c r="B311" s="7"/>
      <c r="C311" s="7"/>
      <c r="D311" s="7"/>
      <c r="E311" s="7"/>
      <c r="F311" s="7"/>
      <c r="G311" s="7"/>
      <c r="H311" s="7"/>
      <c r="I311" s="7"/>
      <c r="J311" s="7"/>
      <c r="K311" s="7"/>
      <c r="L311" s="7"/>
      <c r="N311" s="7"/>
      <c r="O311" s="7"/>
      <c r="Q311" s="7"/>
      <c r="R311" s="7"/>
      <c r="S311" s="7"/>
      <c r="T311" s="7"/>
      <c r="U311" s="7"/>
    </row>
    <row r="312" spans="1:21">
      <c r="A312" s="7"/>
      <c r="B312" s="7"/>
      <c r="C312" s="7"/>
      <c r="D312" s="7"/>
      <c r="E312" s="7"/>
      <c r="F312" s="7"/>
      <c r="G312" s="7"/>
      <c r="H312" s="7"/>
      <c r="I312" s="7"/>
      <c r="J312" s="7"/>
      <c r="K312" s="7"/>
      <c r="L312" s="7"/>
      <c r="N312" s="7"/>
      <c r="O312" s="7"/>
      <c r="Q312" s="7"/>
      <c r="R312" s="7"/>
      <c r="S312" s="7"/>
      <c r="T312" s="7"/>
      <c r="U312" s="7"/>
    </row>
    <row r="313" spans="1:21">
      <c r="A313" s="7"/>
      <c r="B313" s="7"/>
      <c r="C313" s="7"/>
      <c r="D313" s="7"/>
      <c r="E313" s="7"/>
      <c r="F313" s="7"/>
      <c r="G313" s="7"/>
      <c r="H313" s="7"/>
      <c r="I313" s="7"/>
      <c r="J313" s="7"/>
      <c r="K313" s="7"/>
      <c r="L313" s="7"/>
      <c r="N313" s="7"/>
      <c r="O313" s="7"/>
      <c r="Q313" s="7"/>
      <c r="R313" s="7"/>
      <c r="S313" s="7"/>
      <c r="T313" s="7"/>
      <c r="U313" s="7"/>
    </row>
    <row r="314" spans="1:21">
      <c r="A314" s="7"/>
      <c r="B314" s="7"/>
      <c r="C314" s="7"/>
      <c r="D314" s="7"/>
      <c r="E314" s="7"/>
      <c r="F314" s="7"/>
      <c r="G314" s="7"/>
      <c r="H314" s="7"/>
      <c r="I314" s="7"/>
      <c r="J314" s="7"/>
      <c r="K314" s="7"/>
      <c r="L314" s="7"/>
      <c r="N314" s="7"/>
      <c r="O314" s="7"/>
      <c r="Q314" s="7"/>
      <c r="R314" s="7"/>
      <c r="S314" s="7"/>
      <c r="T314" s="7"/>
      <c r="U314" s="7"/>
    </row>
    <row r="315" spans="1:21">
      <c r="A315" s="7"/>
      <c r="B315" s="7"/>
      <c r="C315" s="7"/>
      <c r="D315" s="7"/>
      <c r="E315" s="7"/>
      <c r="F315" s="7"/>
      <c r="G315" s="7"/>
      <c r="H315" s="7"/>
      <c r="I315" s="7"/>
      <c r="J315" s="7"/>
      <c r="K315" s="7"/>
      <c r="L315" s="7"/>
      <c r="N315" s="7"/>
      <c r="O315" s="7"/>
      <c r="Q315" s="7"/>
      <c r="R315" s="7"/>
      <c r="S315" s="7"/>
      <c r="T315" s="7"/>
      <c r="U315" s="7"/>
    </row>
    <row r="316" spans="1:21">
      <c r="A316" s="7"/>
      <c r="B316" s="7"/>
      <c r="C316" s="7"/>
      <c r="D316" s="7"/>
      <c r="E316" s="7"/>
      <c r="F316" s="7"/>
      <c r="G316" s="7"/>
      <c r="H316" s="7"/>
      <c r="I316" s="7"/>
      <c r="J316" s="7"/>
      <c r="K316" s="7"/>
      <c r="L316" s="7"/>
      <c r="N316" s="7"/>
      <c r="O316" s="7"/>
      <c r="Q316" s="7"/>
      <c r="R316" s="7"/>
      <c r="S316" s="7"/>
      <c r="T316" s="7"/>
      <c r="U316" s="7"/>
    </row>
    <row r="317" spans="1:21">
      <c r="A317" s="7"/>
      <c r="B317" s="7"/>
      <c r="C317" s="7"/>
      <c r="D317" s="7"/>
      <c r="E317" s="7"/>
      <c r="F317" s="7"/>
      <c r="G317" s="7"/>
      <c r="H317" s="7"/>
      <c r="I317" s="7"/>
      <c r="J317" s="7"/>
      <c r="K317" s="7"/>
      <c r="L317" s="7"/>
      <c r="N317" s="7"/>
      <c r="O317" s="7"/>
      <c r="Q317" s="7"/>
      <c r="R317" s="7"/>
      <c r="S317" s="7"/>
      <c r="T317" s="7"/>
      <c r="U317" s="7"/>
    </row>
    <row r="318" spans="1:21">
      <c r="A318" s="7"/>
      <c r="B318" s="7"/>
      <c r="C318" s="7"/>
      <c r="D318" s="7"/>
      <c r="E318" s="7"/>
      <c r="F318" s="7"/>
      <c r="G318" s="7"/>
      <c r="H318" s="7"/>
      <c r="I318" s="7"/>
      <c r="J318" s="7"/>
      <c r="K318" s="7"/>
      <c r="L318" s="7"/>
      <c r="N318" s="7"/>
      <c r="O318" s="7"/>
      <c r="Q318" s="7"/>
      <c r="R318" s="7"/>
      <c r="S318" s="7"/>
      <c r="T318" s="7"/>
      <c r="U318" s="7"/>
    </row>
    <row r="319" spans="1:21">
      <c r="A319" s="7"/>
      <c r="B319" s="7"/>
      <c r="C319" s="7"/>
      <c r="D319" s="7"/>
      <c r="E319" s="7"/>
      <c r="F319" s="7"/>
      <c r="G319" s="7"/>
      <c r="H319" s="7"/>
      <c r="I319" s="7"/>
      <c r="J319" s="7"/>
      <c r="K319" s="7"/>
      <c r="L319" s="7"/>
      <c r="N319" s="7"/>
      <c r="O319" s="7"/>
      <c r="Q319" s="7"/>
      <c r="R319" s="7"/>
      <c r="S319" s="7"/>
      <c r="T319" s="7"/>
      <c r="U319" s="7"/>
    </row>
    <row r="320" spans="1:21">
      <c r="A320" s="7"/>
      <c r="B320" s="7"/>
      <c r="C320" s="7"/>
      <c r="D320" s="7"/>
      <c r="E320" s="7"/>
      <c r="F320" s="7"/>
      <c r="G320" s="7"/>
      <c r="H320" s="7"/>
      <c r="I320" s="7"/>
      <c r="J320" s="7"/>
      <c r="K320" s="7"/>
      <c r="L320" s="7"/>
      <c r="N320" s="7"/>
      <c r="O320" s="7"/>
      <c r="Q320" s="7"/>
      <c r="R320" s="7"/>
      <c r="S320" s="7"/>
      <c r="T320" s="7"/>
      <c r="U320" s="7"/>
    </row>
    <row r="321" spans="1:21">
      <c r="A321" s="7"/>
      <c r="B321" s="7"/>
      <c r="C321" s="7"/>
      <c r="D321" s="7"/>
      <c r="E321" s="7"/>
      <c r="F321" s="7"/>
      <c r="G321" s="7"/>
      <c r="H321" s="7"/>
      <c r="I321" s="7"/>
      <c r="J321" s="7"/>
      <c r="K321" s="7"/>
      <c r="L321" s="7"/>
      <c r="N321" s="7"/>
      <c r="O321" s="7"/>
      <c r="Q321" s="7"/>
      <c r="R321" s="7"/>
      <c r="S321" s="7"/>
      <c r="T321" s="7"/>
      <c r="U321" s="7"/>
    </row>
    <row r="322" spans="1:21">
      <c r="A322" s="7"/>
      <c r="B322" s="7"/>
      <c r="C322" s="7"/>
      <c r="D322" s="7"/>
      <c r="E322" s="7"/>
      <c r="F322" s="7"/>
      <c r="G322" s="7"/>
      <c r="H322" s="7"/>
      <c r="I322" s="7"/>
      <c r="J322" s="7"/>
      <c r="K322" s="7"/>
      <c r="L322" s="7"/>
      <c r="N322" s="7"/>
      <c r="O322" s="7"/>
      <c r="Q322" s="7"/>
      <c r="R322" s="7"/>
      <c r="S322" s="7"/>
      <c r="T322" s="7"/>
      <c r="U322" s="7"/>
    </row>
    <row r="323" spans="1:21">
      <c r="A323" s="7"/>
      <c r="B323" s="7"/>
      <c r="C323" s="7"/>
      <c r="D323" s="7"/>
      <c r="E323" s="7"/>
      <c r="F323" s="7"/>
      <c r="G323" s="7"/>
      <c r="H323" s="7"/>
      <c r="I323" s="7"/>
      <c r="J323" s="7"/>
      <c r="K323" s="7"/>
      <c r="L323" s="7"/>
      <c r="N323" s="7"/>
      <c r="O323" s="7"/>
      <c r="Q323" s="7"/>
      <c r="R323" s="7"/>
      <c r="S323" s="7"/>
      <c r="T323" s="7"/>
      <c r="U323" s="7"/>
    </row>
    <row r="324" spans="1:21">
      <c r="A324" s="7"/>
      <c r="B324" s="7"/>
      <c r="C324" s="7"/>
      <c r="D324" s="7"/>
      <c r="E324" s="7"/>
      <c r="F324" s="7"/>
      <c r="G324" s="7"/>
      <c r="H324" s="7"/>
      <c r="I324" s="7"/>
      <c r="J324" s="7"/>
      <c r="K324" s="7"/>
      <c r="L324" s="7"/>
      <c r="N324" s="7"/>
      <c r="O324" s="7"/>
      <c r="Q324" s="7"/>
      <c r="R324" s="7"/>
      <c r="S324" s="7"/>
      <c r="T324" s="7"/>
      <c r="U324" s="7"/>
    </row>
    <row r="325" spans="1:21">
      <c r="A325" s="7"/>
      <c r="B325" s="7"/>
      <c r="C325" s="7"/>
      <c r="D325" s="7"/>
      <c r="E325" s="7"/>
      <c r="F325" s="7"/>
      <c r="G325" s="7"/>
      <c r="H325" s="7"/>
      <c r="I325" s="7"/>
      <c r="J325" s="7"/>
      <c r="K325" s="7"/>
      <c r="L325" s="7"/>
      <c r="N325" s="7"/>
      <c r="O325" s="7"/>
      <c r="Q325" s="7"/>
      <c r="R325" s="7"/>
      <c r="S325" s="7"/>
      <c r="T325" s="7"/>
      <c r="U325" s="7"/>
    </row>
    <row r="326" spans="1:21">
      <c r="A326" s="7"/>
      <c r="B326" s="7"/>
      <c r="C326" s="7"/>
      <c r="D326" s="7"/>
      <c r="E326" s="7"/>
      <c r="F326" s="7"/>
      <c r="G326" s="7"/>
      <c r="H326" s="7"/>
      <c r="I326" s="7"/>
      <c r="J326" s="7"/>
      <c r="K326" s="7"/>
      <c r="L326" s="7"/>
      <c r="N326" s="7"/>
      <c r="O326" s="7"/>
      <c r="Q326" s="7"/>
      <c r="R326" s="7"/>
      <c r="S326" s="7"/>
      <c r="T326" s="7"/>
      <c r="U326" s="7"/>
    </row>
    <row r="327" spans="1:21">
      <c r="A327" s="7"/>
      <c r="B327" s="7"/>
      <c r="C327" s="7"/>
      <c r="D327" s="7"/>
      <c r="E327" s="7"/>
      <c r="F327" s="7"/>
      <c r="G327" s="7"/>
      <c r="H327" s="7"/>
      <c r="I327" s="7"/>
      <c r="J327" s="7"/>
      <c r="K327" s="7"/>
      <c r="L327" s="7"/>
      <c r="N327" s="7"/>
      <c r="O327" s="7"/>
      <c r="Q327" s="7"/>
      <c r="R327" s="7"/>
      <c r="S327" s="7"/>
      <c r="T327" s="7"/>
      <c r="U327" s="7"/>
    </row>
    <row r="328" spans="1:21">
      <c r="A328" s="7"/>
      <c r="B328" s="7"/>
      <c r="C328" s="7"/>
      <c r="D328" s="7"/>
      <c r="E328" s="7"/>
      <c r="F328" s="7"/>
      <c r="G328" s="7"/>
      <c r="H328" s="7"/>
      <c r="I328" s="7"/>
      <c r="J328" s="7"/>
      <c r="K328" s="7"/>
      <c r="L328" s="7"/>
      <c r="N328" s="7"/>
      <c r="O328" s="7"/>
      <c r="Q328" s="7"/>
      <c r="R328" s="7"/>
      <c r="S328" s="7"/>
      <c r="T328" s="7"/>
      <c r="U328" s="7"/>
    </row>
    <row r="329" spans="1:21">
      <c r="A329" s="7"/>
      <c r="B329" s="7"/>
      <c r="C329" s="7"/>
      <c r="D329" s="7"/>
      <c r="E329" s="7"/>
      <c r="F329" s="7"/>
      <c r="G329" s="7"/>
      <c r="H329" s="7"/>
      <c r="I329" s="7"/>
      <c r="J329" s="7"/>
      <c r="K329" s="7"/>
      <c r="L329" s="7"/>
      <c r="N329" s="7"/>
      <c r="O329" s="7"/>
      <c r="Q329" s="7"/>
      <c r="R329" s="7"/>
      <c r="S329" s="7"/>
      <c r="T329" s="7"/>
      <c r="U329" s="7"/>
    </row>
    <row r="330" spans="1:21">
      <c r="A330" s="7"/>
      <c r="B330" s="7"/>
      <c r="C330" s="7"/>
      <c r="D330" s="7"/>
      <c r="E330" s="7"/>
      <c r="F330" s="7"/>
      <c r="G330" s="7"/>
      <c r="H330" s="7"/>
      <c r="I330" s="7"/>
      <c r="J330" s="7"/>
      <c r="K330" s="7"/>
      <c r="L330" s="7"/>
      <c r="N330" s="7"/>
      <c r="O330" s="7"/>
      <c r="Q330" s="7"/>
      <c r="R330" s="7"/>
      <c r="S330" s="7"/>
      <c r="T330" s="7"/>
      <c r="U330" s="7"/>
    </row>
    <row r="331" spans="1:21">
      <c r="A331" s="7"/>
      <c r="B331" s="7"/>
      <c r="C331" s="7"/>
      <c r="D331" s="7"/>
      <c r="E331" s="7"/>
      <c r="F331" s="7"/>
      <c r="G331" s="7"/>
      <c r="H331" s="7"/>
      <c r="I331" s="7"/>
      <c r="J331" s="7"/>
      <c r="K331" s="7"/>
      <c r="L331" s="7"/>
      <c r="N331" s="7"/>
      <c r="O331" s="7"/>
      <c r="Q331" s="7"/>
      <c r="R331" s="7"/>
      <c r="S331" s="7"/>
      <c r="T331" s="7"/>
      <c r="U331" s="7"/>
    </row>
    <row r="332" spans="1:21">
      <c r="A332" s="7"/>
      <c r="B332" s="7"/>
      <c r="C332" s="7"/>
      <c r="D332" s="7"/>
      <c r="E332" s="7"/>
      <c r="F332" s="7"/>
      <c r="G332" s="7"/>
      <c r="H332" s="7"/>
      <c r="I332" s="7"/>
      <c r="J332" s="7"/>
      <c r="K332" s="7"/>
      <c r="L332" s="7"/>
      <c r="N332" s="7"/>
      <c r="O332" s="7"/>
      <c r="Q332" s="7"/>
      <c r="R332" s="7"/>
      <c r="S332" s="7"/>
      <c r="T332" s="7"/>
      <c r="U332" s="7"/>
    </row>
    <row r="333" spans="1:21">
      <c r="A333" s="7"/>
      <c r="B333" s="7"/>
      <c r="C333" s="7"/>
      <c r="D333" s="7"/>
      <c r="E333" s="7"/>
      <c r="F333" s="7"/>
      <c r="G333" s="7"/>
      <c r="H333" s="7"/>
      <c r="I333" s="7"/>
      <c r="J333" s="7"/>
      <c r="K333" s="7"/>
      <c r="L333" s="7"/>
      <c r="N333" s="7"/>
      <c r="O333" s="7"/>
      <c r="Q333" s="7"/>
      <c r="R333" s="7"/>
      <c r="S333" s="7"/>
      <c r="T333" s="7"/>
      <c r="U333" s="7"/>
    </row>
    <row r="334" spans="1:21">
      <c r="A334" s="7"/>
      <c r="B334" s="7"/>
      <c r="C334" s="7"/>
      <c r="D334" s="7"/>
      <c r="E334" s="7"/>
      <c r="F334" s="7"/>
      <c r="G334" s="7"/>
      <c r="H334" s="7"/>
      <c r="I334" s="7"/>
      <c r="J334" s="7"/>
      <c r="K334" s="7"/>
      <c r="L334" s="7"/>
      <c r="N334" s="7"/>
      <c r="O334" s="7"/>
      <c r="Q334" s="7"/>
      <c r="R334" s="7"/>
      <c r="S334" s="7"/>
      <c r="T334" s="7"/>
      <c r="U334" s="7"/>
    </row>
    <row r="335" spans="1:21">
      <c r="A335" s="7"/>
      <c r="B335" s="7"/>
      <c r="C335" s="7"/>
      <c r="D335" s="7"/>
      <c r="E335" s="7"/>
      <c r="F335" s="7"/>
      <c r="G335" s="7"/>
      <c r="H335" s="7"/>
      <c r="I335" s="7"/>
      <c r="J335" s="7"/>
      <c r="K335" s="7"/>
      <c r="L335" s="7"/>
      <c r="N335" s="7"/>
      <c r="O335" s="7"/>
      <c r="Q335" s="7"/>
      <c r="R335" s="7"/>
      <c r="S335" s="7"/>
      <c r="T335" s="7"/>
      <c r="U335" s="7"/>
    </row>
    <row r="336" spans="1:21">
      <c r="A336" s="7"/>
      <c r="B336" s="7"/>
      <c r="C336" s="7"/>
      <c r="D336" s="7"/>
      <c r="E336" s="7"/>
      <c r="F336" s="7"/>
      <c r="G336" s="7"/>
      <c r="H336" s="7"/>
      <c r="I336" s="7"/>
      <c r="J336" s="7"/>
      <c r="K336" s="7"/>
      <c r="L336" s="7"/>
      <c r="N336" s="7"/>
      <c r="O336" s="7"/>
      <c r="Q336" s="7"/>
      <c r="R336" s="7"/>
      <c r="S336" s="7"/>
      <c r="T336" s="7"/>
      <c r="U336" s="7"/>
    </row>
    <row r="337" spans="1:21">
      <c r="A337" s="7"/>
      <c r="B337" s="7"/>
      <c r="C337" s="7"/>
      <c r="D337" s="7"/>
      <c r="E337" s="7"/>
      <c r="F337" s="7"/>
      <c r="G337" s="7"/>
      <c r="H337" s="7"/>
      <c r="I337" s="7"/>
      <c r="J337" s="7"/>
      <c r="K337" s="7"/>
      <c r="L337" s="7"/>
      <c r="N337" s="7"/>
      <c r="O337" s="7"/>
      <c r="Q337" s="7"/>
      <c r="R337" s="7"/>
      <c r="S337" s="7"/>
      <c r="T337" s="7"/>
      <c r="U337" s="7"/>
    </row>
    <row r="338" spans="1:21">
      <c r="A338" s="7"/>
      <c r="B338" s="7"/>
      <c r="C338" s="7"/>
      <c r="D338" s="7"/>
      <c r="E338" s="7"/>
      <c r="F338" s="7"/>
      <c r="G338" s="7"/>
      <c r="H338" s="7"/>
      <c r="I338" s="7"/>
      <c r="J338" s="7"/>
      <c r="K338" s="7"/>
      <c r="L338" s="7"/>
      <c r="N338" s="7"/>
      <c r="O338" s="7"/>
      <c r="Q338" s="7"/>
      <c r="R338" s="7"/>
      <c r="S338" s="7"/>
      <c r="T338" s="7"/>
      <c r="U338" s="7"/>
    </row>
    <row r="339" spans="1:21">
      <c r="A339" s="7"/>
      <c r="B339" s="7"/>
      <c r="C339" s="7"/>
      <c r="D339" s="7"/>
      <c r="E339" s="7"/>
      <c r="F339" s="7"/>
      <c r="G339" s="7"/>
      <c r="H339" s="7"/>
      <c r="I339" s="7"/>
      <c r="J339" s="7"/>
      <c r="K339" s="7"/>
      <c r="L339" s="7"/>
      <c r="N339" s="7"/>
      <c r="O339" s="7"/>
      <c r="Q339" s="7"/>
      <c r="R339" s="7"/>
      <c r="S339" s="7"/>
      <c r="T339" s="7"/>
      <c r="U339" s="7"/>
    </row>
    <row r="340" spans="1:21">
      <c r="A340" s="7"/>
      <c r="B340" s="7"/>
      <c r="C340" s="7"/>
      <c r="D340" s="7"/>
      <c r="E340" s="7"/>
      <c r="F340" s="7"/>
      <c r="G340" s="7"/>
      <c r="H340" s="7"/>
      <c r="I340" s="7"/>
      <c r="J340" s="7"/>
      <c r="K340" s="7"/>
      <c r="L340" s="7"/>
      <c r="N340" s="7"/>
      <c r="O340" s="7"/>
      <c r="Q340" s="7"/>
      <c r="R340" s="7"/>
      <c r="S340" s="7"/>
      <c r="T340" s="7"/>
      <c r="U340" s="7"/>
    </row>
    <row r="341" spans="1:21">
      <c r="A341" s="7"/>
      <c r="B341" s="7"/>
      <c r="C341" s="7"/>
      <c r="D341" s="7"/>
      <c r="E341" s="7"/>
      <c r="F341" s="7"/>
      <c r="G341" s="7"/>
      <c r="H341" s="7"/>
      <c r="I341" s="7"/>
      <c r="J341" s="7"/>
      <c r="K341" s="7"/>
      <c r="L341" s="7"/>
      <c r="N341" s="7"/>
      <c r="O341" s="7"/>
      <c r="Q341" s="7"/>
      <c r="R341" s="7"/>
      <c r="S341" s="7"/>
      <c r="T341" s="7"/>
      <c r="U341" s="7"/>
    </row>
    <row r="342" spans="1:21">
      <c r="A342" s="7"/>
      <c r="B342" s="7"/>
      <c r="C342" s="7"/>
      <c r="D342" s="7"/>
      <c r="E342" s="7"/>
      <c r="F342" s="7"/>
      <c r="G342" s="7"/>
      <c r="H342" s="7"/>
      <c r="I342" s="7"/>
      <c r="J342" s="7"/>
      <c r="K342" s="7"/>
      <c r="L342" s="7"/>
      <c r="N342" s="7"/>
      <c r="O342" s="7"/>
      <c r="Q342" s="7"/>
      <c r="R342" s="7"/>
      <c r="S342" s="7"/>
      <c r="T342" s="7"/>
      <c r="U342" s="7"/>
    </row>
    <row r="343" spans="1:21">
      <c r="A343" s="7"/>
      <c r="B343" s="7"/>
      <c r="C343" s="7"/>
      <c r="D343" s="7"/>
      <c r="E343" s="7"/>
      <c r="F343" s="7"/>
      <c r="G343" s="7"/>
      <c r="H343" s="7"/>
      <c r="I343" s="7"/>
      <c r="J343" s="7"/>
      <c r="K343" s="7"/>
      <c r="L343" s="7"/>
      <c r="N343" s="7"/>
      <c r="O343" s="7"/>
      <c r="Q343" s="7"/>
      <c r="R343" s="7"/>
      <c r="S343" s="7"/>
      <c r="T343" s="7"/>
      <c r="U343" s="7"/>
    </row>
    <row r="344" spans="1:21">
      <c r="A344" s="7"/>
      <c r="B344" s="7"/>
      <c r="C344" s="7"/>
      <c r="D344" s="7"/>
      <c r="E344" s="7"/>
      <c r="F344" s="7"/>
      <c r="G344" s="7"/>
      <c r="H344" s="7"/>
      <c r="I344" s="7"/>
      <c r="J344" s="7"/>
      <c r="K344" s="7"/>
      <c r="L344" s="7"/>
      <c r="N344" s="7"/>
      <c r="O344" s="7"/>
      <c r="Q344" s="7"/>
      <c r="R344" s="7"/>
      <c r="S344" s="7"/>
      <c r="T344" s="7"/>
      <c r="U344" s="7"/>
    </row>
    <row r="345" spans="1:21">
      <c r="A345" s="7"/>
      <c r="B345" s="7"/>
      <c r="C345" s="7"/>
      <c r="D345" s="7"/>
      <c r="E345" s="7"/>
      <c r="F345" s="7"/>
      <c r="G345" s="7"/>
      <c r="H345" s="7"/>
      <c r="I345" s="7"/>
      <c r="J345" s="7"/>
      <c r="K345" s="7"/>
      <c r="L345" s="7"/>
      <c r="N345" s="7"/>
      <c r="O345" s="7"/>
      <c r="Q345" s="7"/>
      <c r="R345" s="7"/>
      <c r="S345" s="7"/>
      <c r="T345" s="7"/>
      <c r="U345" s="7"/>
    </row>
    <row r="346" spans="1:21">
      <c r="A346" s="7"/>
      <c r="B346" s="7"/>
      <c r="C346" s="7"/>
      <c r="D346" s="7"/>
      <c r="E346" s="7"/>
      <c r="F346" s="7"/>
      <c r="G346" s="7"/>
      <c r="H346" s="7"/>
      <c r="I346" s="7"/>
      <c r="J346" s="7"/>
      <c r="K346" s="7"/>
      <c r="L346" s="7"/>
      <c r="N346" s="7"/>
      <c r="O346" s="7"/>
      <c r="Q346" s="7"/>
      <c r="R346" s="7"/>
      <c r="S346" s="7"/>
      <c r="T346" s="7"/>
      <c r="U346" s="7"/>
    </row>
    <row r="347" spans="1:21">
      <c r="A347" s="7"/>
      <c r="B347" s="7"/>
      <c r="C347" s="7"/>
      <c r="D347" s="7"/>
      <c r="E347" s="7"/>
      <c r="F347" s="7"/>
      <c r="G347" s="7"/>
      <c r="H347" s="7"/>
      <c r="I347" s="7"/>
      <c r="J347" s="7"/>
      <c r="K347" s="7"/>
      <c r="L347" s="7"/>
      <c r="N347" s="7"/>
      <c r="O347" s="7"/>
      <c r="Q347" s="7"/>
      <c r="R347" s="7"/>
      <c r="S347" s="7"/>
      <c r="T347" s="7"/>
      <c r="U347" s="7"/>
    </row>
    <row r="348" spans="1:21">
      <c r="A348" s="7"/>
      <c r="B348" s="7"/>
      <c r="C348" s="7"/>
      <c r="D348" s="7"/>
      <c r="E348" s="7"/>
      <c r="F348" s="7"/>
      <c r="G348" s="7"/>
      <c r="H348" s="7"/>
      <c r="I348" s="7"/>
      <c r="J348" s="7"/>
      <c r="K348" s="7"/>
      <c r="L348" s="7"/>
      <c r="N348" s="7"/>
      <c r="O348" s="7"/>
      <c r="Q348" s="7"/>
      <c r="R348" s="7"/>
      <c r="S348" s="7"/>
      <c r="T348" s="7"/>
      <c r="U348" s="7"/>
    </row>
    <row r="349" spans="1:21">
      <c r="A349" s="7"/>
      <c r="B349" s="7"/>
      <c r="C349" s="7"/>
      <c r="D349" s="7"/>
      <c r="E349" s="7"/>
      <c r="F349" s="7"/>
      <c r="G349" s="7"/>
      <c r="H349" s="7"/>
      <c r="I349" s="7"/>
      <c r="J349" s="7"/>
      <c r="K349" s="7"/>
      <c r="L349" s="7"/>
      <c r="N349" s="7"/>
      <c r="O349" s="7"/>
      <c r="Q349" s="7"/>
      <c r="R349" s="7"/>
      <c r="S349" s="7"/>
      <c r="T349" s="7"/>
      <c r="U349" s="7"/>
    </row>
    <row r="350" spans="1:21">
      <c r="A350" s="7"/>
      <c r="B350" s="7"/>
      <c r="C350" s="7"/>
      <c r="D350" s="7"/>
      <c r="E350" s="7"/>
      <c r="F350" s="7"/>
      <c r="G350" s="7"/>
      <c r="H350" s="7"/>
      <c r="I350" s="7"/>
      <c r="J350" s="7"/>
      <c r="K350" s="7"/>
      <c r="L350" s="7"/>
      <c r="N350" s="7"/>
      <c r="O350" s="7"/>
      <c r="Q350" s="7"/>
      <c r="R350" s="7"/>
      <c r="S350" s="7"/>
      <c r="T350" s="7"/>
      <c r="U350" s="7"/>
    </row>
    <row r="351" spans="1:21">
      <c r="A351" s="7"/>
      <c r="B351" s="7"/>
      <c r="C351" s="7"/>
      <c r="D351" s="7"/>
      <c r="E351" s="7"/>
      <c r="F351" s="7"/>
      <c r="G351" s="7"/>
      <c r="H351" s="7"/>
      <c r="I351" s="7"/>
      <c r="J351" s="7"/>
      <c r="K351" s="7"/>
      <c r="L351" s="7"/>
      <c r="N351" s="7"/>
      <c r="O351" s="7"/>
      <c r="Q351" s="7"/>
      <c r="R351" s="7"/>
      <c r="S351" s="7"/>
      <c r="T351" s="7"/>
      <c r="U351" s="7"/>
    </row>
    <row r="352" spans="1:21">
      <c r="A352" s="7"/>
      <c r="B352" s="7"/>
      <c r="C352" s="7"/>
      <c r="D352" s="7"/>
      <c r="E352" s="7"/>
      <c r="F352" s="7"/>
      <c r="G352" s="7"/>
      <c r="H352" s="7"/>
      <c r="I352" s="7"/>
      <c r="J352" s="7"/>
      <c r="K352" s="7"/>
      <c r="L352" s="7"/>
      <c r="N352" s="7"/>
      <c r="O352" s="7"/>
      <c r="Q352" s="7"/>
      <c r="R352" s="7"/>
      <c r="S352" s="7"/>
      <c r="T352" s="7"/>
      <c r="U352" s="7"/>
    </row>
    <row r="353" spans="1:21">
      <c r="A353" s="7"/>
      <c r="B353" s="7"/>
      <c r="C353" s="7"/>
      <c r="D353" s="7"/>
      <c r="E353" s="7"/>
      <c r="F353" s="7"/>
      <c r="G353" s="7"/>
      <c r="H353" s="7"/>
      <c r="I353" s="7"/>
      <c r="J353" s="7"/>
      <c r="K353" s="7"/>
      <c r="L353" s="7"/>
      <c r="N353" s="7"/>
      <c r="O353" s="7"/>
      <c r="Q353" s="7"/>
      <c r="R353" s="7"/>
      <c r="S353" s="7"/>
      <c r="T353" s="7"/>
      <c r="U353" s="7"/>
    </row>
    <row r="354" spans="1:21">
      <c r="A354" s="7"/>
      <c r="B354" s="7"/>
      <c r="C354" s="7"/>
      <c r="D354" s="7"/>
      <c r="E354" s="7"/>
      <c r="F354" s="7"/>
      <c r="G354" s="7"/>
      <c r="H354" s="7"/>
      <c r="I354" s="7"/>
      <c r="J354" s="7"/>
      <c r="K354" s="7"/>
      <c r="L354" s="7"/>
      <c r="N354" s="7"/>
      <c r="O354" s="7"/>
      <c r="Q354" s="7"/>
      <c r="R354" s="7"/>
      <c r="S354" s="7"/>
      <c r="T354" s="7"/>
      <c r="U354" s="7"/>
    </row>
    <row r="355" spans="1:21">
      <c r="A355" s="7"/>
      <c r="B355" s="7"/>
      <c r="C355" s="7"/>
      <c r="D355" s="7"/>
      <c r="E355" s="7"/>
      <c r="F355" s="7"/>
      <c r="G355" s="7"/>
      <c r="H355" s="7"/>
      <c r="I355" s="7"/>
      <c r="J355" s="7"/>
      <c r="K355" s="7"/>
      <c r="L355" s="7"/>
      <c r="N355" s="7"/>
      <c r="O355" s="7"/>
      <c r="Q355" s="7"/>
      <c r="R355" s="7"/>
      <c r="S355" s="7"/>
      <c r="T355" s="7"/>
      <c r="U355" s="7"/>
    </row>
    <row r="356" spans="1:21">
      <c r="A356" s="7"/>
      <c r="B356" s="7"/>
      <c r="C356" s="7"/>
      <c r="D356" s="7"/>
      <c r="E356" s="7"/>
      <c r="F356" s="7"/>
      <c r="G356" s="7"/>
      <c r="H356" s="7"/>
      <c r="I356" s="7"/>
      <c r="J356" s="7"/>
      <c r="K356" s="7"/>
      <c r="L356" s="7"/>
      <c r="N356" s="7"/>
      <c r="O356" s="7"/>
      <c r="Q356" s="7"/>
      <c r="R356" s="7"/>
      <c r="S356" s="7"/>
      <c r="T356" s="7"/>
      <c r="U356" s="7"/>
    </row>
    <row r="357" spans="1:21">
      <c r="A357" s="7"/>
      <c r="B357" s="7"/>
      <c r="C357" s="7"/>
      <c r="D357" s="7"/>
      <c r="E357" s="7"/>
      <c r="F357" s="7"/>
      <c r="G357" s="7"/>
      <c r="H357" s="7"/>
      <c r="I357" s="7"/>
      <c r="J357" s="7"/>
      <c r="K357" s="7"/>
      <c r="L357" s="7"/>
      <c r="N357" s="7"/>
      <c r="O357" s="7"/>
      <c r="Q357" s="7"/>
      <c r="R357" s="7"/>
      <c r="S357" s="7"/>
      <c r="T357" s="7"/>
      <c r="U357" s="7"/>
    </row>
    <row r="358" spans="1:21">
      <c r="A358" s="7"/>
      <c r="B358" s="7"/>
      <c r="C358" s="7"/>
      <c r="D358" s="7"/>
      <c r="E358" s="7"/>
      <c r="F358" s="7"/>
      <c r="G358" s="7"/>
      <c r="H358" s="7"/>
      <c r="I358" s="7"/>
      <c r="J358" s="7"/>
      <c r="K358" s="7"/>
      <c r="L358" s="7"/>
      <c r="N358" s="7"/>
      <c r="O358" s="7"/>
      <c r="Q358" s="7"/>
      <c r="R358" s="7"/>
      <c r="S358" s="7"/>
      <c r="T358" s="7"/>
      <c r="U358" s="7"/>
    </row>
    <row r="359" spans="1:21">
      <c r="A359" s="7"/>
      <c r="B359" s="7"/>
      <c r="C359" s="7"/>
      <c r="D359" s="7"/>
      <c r="E359" s="7"/>
      <c r="F359" s="7"/>
      <c r="G359" s="7"/>
      <c r="H359" s="7"/>
      <c r="I359" s="7"/>
      <c r="J359" s="7"/>
      <c r="K359" s="7"/>
      <c r="L359" s="7"/>
      <c r="N359" s="7"/>
      <c r="O359" s="7"/>
      <c r="Q359" s="7"/>
      <c r="R359" s="7"/>
      <c r="S359" s="7"/>
      <c r="T359" s="7"/>
      <c r="U359" s="7"/>
    </row>
    <row r="360" spans="1:21">
      <c r="A360" s="7"/>
      <c r="B360" s="7"/>
      <c r="C360" s="7"/>
      <c r="D360" s="7"/>
      <c r="E360" s="7"/>
      <c r="F360" s="7"/>
      <c r="G360" s="7"/>
      <c r="H360" s="7"/>
      <c r="I360" s="7"/>
      <c r="J360" s="7"/>
      <c r="K360" s="7"/>
      <c r="L360" s="7"/>
      <c r="N360" s="7"/>
      <c r="O360" s="7"/>
      <c r="Q360" s="7"/>
      <c r="R360" s="7"/>
      <c r="S360" s="7"/>
      <c r="T360" s="7"/>
      <c r="U360" s="7"/>
    </row>
    <row r="361" spans="1:21">
      <c r="A361" s="7"/>
      <c r="B361" s="7"/>
      <c r="C361" s="7"/>
      <c r="D361" s="7"/>
      <c r="E361" s="7"/>
      <c r="F361" s="7"/>
      <c r="G361" s="7"/>
      <c r="H361" s="7"/>
      <c r="I361" s="7"/>
      <c r="J361" s="7"/>
      <c r="K361" s="7"/>
      <c r="L361" s="7"/>
      <c r="N361" s="7"/>
      <c r="O361" s="7"/>
      <c r="Q361" s="7"/>
      <c r="R361" s="7"/>
      <c r="S361" s="7"/>
      <c r="T361" s="7"/>
      <c r="U361" s="7"/>
    </row>
    <row r="362" spans="1:21">
      <c r="A362" s="7"/>
      <c r="B362" s="7"/>
      <c r="C362" s="7"/>
      <c r="D362" s="7"/>
      <c r="E362" s="7"/>
      <c r="F362" s="7"/>
      <c r="G362" s="7"/>
      <c r="H362" s="7"/>
      <c r="I362" s="7"/>
      <c r="J362" s="7"/>
      <c r="K362" s="7"/>
      <c r="L362" s="7"/>
      <c r="N362" s="7"/>
      <c r="O362" s="7"/>
      <c r="Q362" s="7"/>
      <c r="R362" s="7"/>
      <c r="S362" s="7"/>
      <c r="T362" s="7"/>
      <c r="U362" s="7"/>
    </row>
    <row r="363" spans="1:21">
      <c r="A363" s="7"/>
      <c r="B363" s="7"/>
      <c r="C363" s="7"/>
      <c r="D363" s="7"/>
      <c r="E363" s="7"/>
      <c r="F363" s="7"/>
      <c r="G363" s="7"/>
      <c r="H363" s="7"/>
      <c r="I363" s="7"/>
      <c r="J363" s="7"/>
      <c r="K363" s="7"/>
      <c r="L363" s="7"/>
      <c r="N363" s="7"/>
      <c r="O363" s="7"/>
      <c r="Q363" s="7"/>
      <c r="R363" s="7"/>
      <c r="S363" s="7"/>
      <c r="T363" s="7"/>
      <c r="U363" s="7"/>
    </row>
    <row r="364" spans="1:21">
      <c r="A364" s="7"/>
      <c r="B364" s="7"/>
      <c r="C364" s="7"/>
      <c r="D364" s="7"/>
      <c r="E364" s="7"/>
      <c r="F364" s="7"/>
      <c r="G364" s="7"/>
      <c r="H364" s="7"/>
      <c r="I364" s="7"/>
      <c r="J364" s="7"/>
      <c r="K364" s="7"/>
      <c r="L364" s="7"/>
      <c r="N364" s="7"/>
      <c r="O364" s="7"/>
      <c r="Q364" s="7"/>
      <c r="R364" s="7"/>
      <c r="S364" s="7"/>
      <c r="T364" s="7"/>
      <c r="U364" s="7"/>
    </row>
    <row r="365" spans="1:21">
      <c r="A365" s="7"/>
      <c r="B365" s="7"/>
      <c r="C365" s="7"/>
      <c r="D365" s="7"/>
      <c r="E365" s="7"/>
      <c r="F365" s="7"/>
      <c r="G365" s="7"/>
      <c r="H365" s="7"/>
      <c r="I365" s="7"/>
      <c r="J365" s="7"/>
      <c r="K365" s="7"/>
      <c r="L365" s="7"/>
      <c r="N365" s="7"/>
      <c r="O365" s="7"/>
      <c r="Q365" s="7"/>
      <c r="R365" s="7"/>
      <c r="S365" s="7"/>
      <c r="T365" s="7"/>
      <c r="U365" s="7"/>
    </row>
    <row r="366" spans="1:21">
      <c r="A366" s="7"/>
      <c r="B366" s="7"/>
      <c r="C366" s="7"/>
      <c r="D366" s="7"/>
      <c r="E366" s="7"/>
      <c r="F366" s="7"/>
      <c r="G366" s="7"/>
      <c r="H366" s="7"/>
      <c r="I366" s="7"/>
      <c r="J366" s="7"/>
      <c r="K366" s="7"/>
      <c r="L366" s="7"/>
      <c r="N366" s="7"/>
      <c r="O366" s="7"/>
      <c r="Q366" s="7"/>
      <c r="R366" s="7"/>
      <c r="S366" s="7"/>
      <c r="T366" s="7"/>
      <c r="U366" s="7"/>
    </row>
    <row r="367" spans="1:21">
      <c r="A367" s="7"/>
      <c r="B367" s="7"/>
      <c r="C367" s="7"/>
      <c r="D367" s="7"/>
      <c r="E367" s="7"/>
      <c r="F367" s="7"/>
      <c r="G367" s="7"/>
      <c r="H367" s="7"/>
      <c r="I367" s="7"/>
      <c r="J367" s="7"/>
      <c r="K367" s="7"/>
      <c r="L367" s="7"/>
      <c r="N367" s="7"/>
      <c r="O367" s="7"/>
      <c r="Q367" s="7"/>
      <c r="R367" s="7"/>
      <c r="S367" s="7"/>
      <c r="T367" s="7"/>
      <c r="U367" s="7"/>
    </row>
    <row r="368" spans="1:21">
      <c r="A368" s="7"/>
      <c r="B368" s="7"/>
      <c r="C368" s="7"/>
      <c r="D368" s="7"/>
      <c r="E368" s="7"/>
      <c r="F368" s="7"/>
      <c r="G368" s="7"/>
      <c r="H368" s="7"/>
      <c r="I368" s="7"/>
      <c r="J368" s="7"/>
      <c r="K368" s="7"/>
      <c r="L368" s="7"/>
      <c r="N368" s="7"/>
      <c r="O368" s="7"/>
      <c r="Q368" s="7"/>
      <c r="R368" s="7"/>
      <c r="S368" s="7"/>
      <c r="T368" s="7"/>
      <c r="U368" s="7"/>
    </row>
    <row r="369" spans="1:21">
      <c r="A369" s="7"/>
      <c r="B369" s="7"/>
      <c r="C369" s="7"/>
      <c r="D369" s="7"/>
      <c r="E369" s="7"/>
      <c r="F369" s="7"/>
      <c r="G369" s="7"/>
      <c r="H369" s="7"/>
      <c r="I369" s="7"/>
      <c r="J369" s="7"/>
      <c r="K369" s="7"/>
      <c r="L369" s="7"/>
      <c r="N369" s="7"/>
      <c r="O369" s="7"/>
      <c r="Q369" s="7"/>
      <c r="R369" s="7"/>
      <c r="S369" s="7"/>
      <c r="T369" s="7"/>
      <c r="U369" s="7"/>
    </row>
    <row r="370" spans="1:21">
      <c r="A370" s="7"/>
      <c r="B370" s="7"/>
      <c r="C370" s="7"/>
      <c r="D370" s="7"/>
      <c r="E370" s="7"/>
      <c r="F370" s="7"/>
      <c r="G370" s="7"/>
      <c r="H370" s="7"/>
      <c r="I370" s="7"/>
      <c r="J370" s="7"/>
      <c r="K370" s="7"/>
      <c r="L370" s="7"/>
      <c r="N370" s="7"/>
      <c r="O370" s="7"/>
      <c r="Q370" s="7"/>
      <c r="R370" s="7"/>
      <c r="S370" s="7"/>
      <c r="T370" s="7"/>
      <c r="U370" s="7"/>
    </row>
    <row r="371" spans="1:21">
      <c r="A371" s="7"/>
      <c r="B371" s="7"/>
      <c r="C371" s="7"/>
      <c r="D371" s="7"/>
      <c r="E371" s="7"/>
      <c r="F371" s="7"/>
      <c r="G371" s="7"/>
      <c r="H371" s="7"/>
      <c r="I371" s="7"/>
      <c r="J371" s="7"/>
      <c r="K371" s="7"/>
      <c r="L371" s="7"/>
      <c r="N371" s="7"/>
      <c r="O371" s="7"/>
      <c r="Q371" s="7"/>
      <c r="R371" s="7"/>
      <c r="S371" s="7"/>
      <c r="T371" s="7"/>
      <c r="U371" s="7"/>
    </row>
    <row r="372" spans="1:21">
      <c r="A372" s="7"/>
      <c r="B372" s="7"/>
      <c r="C372" s="7"/>
      <c r="D372" s="7"/>
      <c r="E372" s="7"/>
      <c r="F372" s="7"/>
      <c r="G372" s="7"/>
      <c r="H372" s="7"/>
      <c r="I372" s="7"/>
      <c r="J372" s="7"/>
      <c r="K372" s="7"/>
      <c r="L372" s="7"/>
      <c r="N372" s="7"/>
      <c r="O372" s="7"/>
      <c r="Q372" s="7"/>
      <c r="R372" s="7"/>
      <c r="S372" s="7"/>
      <c r="T372" s="7"/>
      <c r="U372" s="7"/>
    </row>
    <row r="373" spans="1:21">
      <c r="A373" s="7"/>
      <c r="B373" s="7"/>
      <c r="C373" s="7"/>
      <c r="D373" s="7"/>
      <c r="E373" s="7"/>
      <c r="F373" s="7"/>
      <c r="G373" s="7"/>
      <c r="H373" s="7"/>
      <c r="I373" s="7"/>
      <c r="J373" s="7"/>
      <c r="K373" s="7"/>
      <c r="L373" s="7"/>
      <c r="N373" s="7"/>
      <c r="O373" s="7"/>
      <c r="Q373" s="7"/>
      <c r="R373" s="7"/>
      <c r="S373" s="7"/>
      <c r="T373" s="7"/>
      <c r="U373" s="7"/>
    </row>
    <row r="374" spans="1:21">
      <c r="A374" s="7"/>
      <c r="B374" s="7"/>
      <c r="C374" s="7"/>
      <c r="D374" s="7"/>
      <c r="E374" s="7"/>
      <c r="F374" s="7"/>
      <c r="G374" s="7"/>
      <c r="H374" s="7"/>
      <c r="I374" s="7"/>
      <c r="J374" s="7"/>
      <c r="K374" s="7"/>
      <c r="L374" s="7"/>
      <c r="N374" s="7"/>
      <c r="O374" s="7"/>
      <c r="Q374" s="7"/>
      <c r="R374" s="7"/>
      <c r="S374" s="7"/>
      <c r="T374" s="7"/>
      <c r="U374" s="7"/>
    </row>
    <row r="375" spans="1:21">
      <c r="A375" s="7"/>
      <c r="B375" s="7"/>
      <c r="C375" s="7"/>
      <c r="D375" s="7"/>
      <c r="E375" s="7"/>
      <c r="F375" s="7"/>
      <c r="G375" s="7"/>
      <c r="H375" s="7"/>
      <c r="I375" s="7"/>
      <c r="J375" s="7"/>
      <c r="K375" s="7"/>
      <c r="L375" s="7"/>
      <c r="N375" s="7"/>
      <c r="O375" s="7"/>
      <c r="Q375" s="7"/>
      <c r="R375" s="7"/>
      <c r="S375" s="7"/>
      <c r="T375" s="7"/>
      <c r="U375" s="7"/>
    </row>
    <row r="376" spans="1:21">
      <c r="A376" s="7"/>
      <c r="B376" s="7"/>
      <c r="C376" s="7"/>
      <c r="D376" s="7"/>
      <c r="E376" s="7"/>
      <c r="F376" s="7"/>
      <c r="G376" s="7"/>
      <c r="H376" s="7"/>
      <c r="I376" s="7"/>
      <c r="J376" s="7"/>
      <c r="K376" s="7"/>
      <c r="L376" s="7"/>
      <c r="N376" s="7"/>
      <c r="O376" s="7"/>
      <c r="Q376" s="7"/>
      <c r="R376" s="7"/>
      <c r="S376" s="7"/>
      <c r="T376" s="7"/>
      <c r="U376" s="7"/>
    </row>
    <row r="377" spans="1:21">
      <c r="A377" s="7"/>
      <c r="B377" s="7"/>
      <c r="C377" s="7"/>
      <c r="D377" s="7"/>
      <c r="E377" s="7"/>
      <c r="F377" s="7"/>
      <c r="G377" s="7"/>
      <c r="H377" s="7"/>
      <c r="I377" s="7"/>
      <c r="J377" s="7"/>
      <c r="K377" s="7"/>
      <c r="L377" s="7"/>
      <c r="N377" s="7"/>
      <c r="O377" s="7"/>
      <c r="Q377" s="7"/>
      <c r="R377" s="7"/>
      <c r="S377" s="7"/>
      <c r="T377" s="7"/>
      <c r="U377" s="7"/>
    </row>
    <row r="378" spans="1:21">
      <c r="A378" s="7"/>
      <c r="B378" s="7"/>
      <c r="C378" s="7"/>
      <c r="D378" s="7"/>
      <c r="E378" s="7"/>
      <c r="F378" s="7"/>
      <c r="G378" s="7"/>
      <c r="H378" s="7"/>
      <c r="I378" s="7"/>
      <c r="J378" s="7"/>
      <c r="K378" s="7"/>
      <c r="L378" s="7"/>
      <c r="N378" s="7"/>
      <c r="O378" s="7"/>
      <c r="Q378" s="7"/>
      <c r="R378" s="7"/>
      <c r="S378" s="7"/>
      <c r="T378" s="7"/>
      <c r="U378" s="7"/>
    </row>
    <row r="379" spans="1:21">
      <c r="A379" s="7"/>
      <c r="B379" s="7"/>
      <c r="C379" s="7"/>
      <c r="D379" s="7"/>
      <c r="E379" s="7"/>
      <c r="F379" s="7"/>
      <c r="G379" s="7"/>
      <c r="H379" s="7"/>
      <c r="I379" s="7"/>
      <c r="J379" s="7"/>
      <c r="K379" s="7"/>
      <c r="L379" s="7"/>
      <c r="N379" s="7"/>
      <c r="O379" s="7"/>
      <c r="Q379" s="7"/>
      <c r="R379" s="7"/>
      <c r="S379" s="7"/>
      <c r="T379" s="7"/>
      <c r="U379" s="7"/>
    </row>
    <row r="380" spans="1:21">
      <c r="A380" s="7"/>
      <c r="B380" s="7"/>
      <c r="C380" s="7"/>
      <c r="D380" s="7"/>
      <c r="E380" s="7"/>
      <c r="F380" s="7"/>
      <c r="G380" s="7"/>
      <c r="H380" s="7"/>
      <c r="I380" s="7"/>
      <c r="J380" s="7"/>
      <c r="K380" s="7"/>
      <c r="L380" s="7"/>
      <c r="N380" s="7"/>
      <c r="O380" s="7"/>
      <c r="Q380" s="7"/>
      <c r="R380" s="7"/>
      <c r="S380" s="7"/>
      <c r="T380" s="7"/>
      <c r="U380" s="7"/>
    </row>
    <row r="381" spans="1:21">
      <c r="A381" s="7"/>
      <c r="B381" s="7"/>
      <c r="C381" s="7"/>
      <c r="D381" s="7"/>
      <c r="E381" s="7"/>
      <c r="F381" s="7"/>
      <c r="G381" s="7"/>
      <c r="H381" s="7"/>
      <c r="I381" s="7"/>
      <c r="J381" s="7"/>
      <c r="K381" s="7"/>
      <c r="L381" s="7"/>
      <c r="N381" s="7"/>
      <c r="O381" s="7"/>
      <c r="Q381" s="7"/>
      <c r="R381" s="7"/>
      <c r="S381" s="7"/>
      <c r="T381" s="7"/>
      <c r="U381" s="7"/>
    </row>
    <row r="382" spans="1:21">
      <c r="A382" s="7"/>
      <c r="B382" s="7"/>
      <c r="C382" s="7"/>
      <c r="D382" s="7"/>
      <c r="E382" s="7"/>
      <c r="F382" s="7"/>
      <c r="G382" s="7"/>
      <c r="H382" s="7"/>
      <c r="I382" s="7"/>
      <c r="J382" s="7"/>
      <c r="K382" s="7"/>
      <c r="L382" s="7"/>
      <c r="N382" s="7"/>
      <c r="O382" s="7"/>
      <c r="Q382" s="7"/>
      <c r="R382" s="7"/>
      <c r="S382" s="7"/>
      <c r="T382" s="7"/>
      <c r="U382" s="7"/>
    </row>
    <row r="383" spans="1:21">
      <c r="A383" s="7"/>
      <c r="B383" s="7"/>
      <c r="C383" s="7"/>
      <c r="D383" s="7"/>
      <c r="E383" s="7"/>
      <c r="F383" s="7"/>
      <c r="G383" s="7"/>
      <c r="H383" s="7"/>
      <c r="I383" s="7"/>
      <c r="J383" s="7"/>
      <c r="K383" s="7"/>
      <c r="L383" s="7"/>
      <c r="N383" s="7"/>
      <c r="O383" s="7"/>
      <c r="Q383" s="7"/>
      <c r="R383" s="7"/>
      <c r="S383" s="7"/>
      <c r="T383" s="7"/>
      <c r="U383" s="7"/>
    </row>
    <row r="384" spans="1:21">
      <c r="A384" s="7"/>
      <c r="B384" s="7"/>
      <c r="C384" s="7"/>
      <c r="D384" s="7"/>
      <c r="E384" s="7"/>
      <c r="F384" s="7"/>
      <c r="G384" s="7"/>
      <c r="H384" s="7"/>
      <c r="I384" s="7"/>
      <c r="J384" s="7"/>
      <c r="K384" s="7"/>
      <c r="L384" s="7"/>
      <c r="N384" s="7"/>
      <c r="O384" s="7"/>
      <c r="Q384" s="7"/>
      <c r="R384" s="7"/>
      <c r="S384" s="7"/>
      <c r="T384" s="7"/>
      <c r="U384" s="7"/>
    </row>
    <row r="385" spans="1:21">
      <c r="A385" s="7"/>
      <c r="B385" s="7"/>
      <c r="C385" s="7"/>
      <c r="D385" s="7"/>
      <c r="E385" s="7"/>
      <c r="F385" s="7"/>
      <c r="G385" s="7"/>
      <c r="H385" s="7"/>
      <c r="I385" s="7"/>
      <c r="J385" s="7"/>
      <c r="K385" s="7"/>
      <c r="L385" s="7"/>
      <c r="N385" s="7"/>
      <c r="O385" s="7"/>
      <c r="Q385" s="7"/>
      <c r="R385" s="7"/>
      <c r="S385" s="7"/>
      <c r="T385" s="7"/>
      <c r="U385" s="7"/>
    </row>
    <row r="386" spans="1:21">
      <c r="A386" s="7"/>
      <c r="B386" s="7"/>
      <c r="C386" s="7"/>
      <c r="D386" s="7"/>
      <c r="E386" s="7"/>
      <c r="F386" s="7"/>
      <c r="G386" s="7"/>
      <c r="H386" s="7"/>
      <c r="I386" s="7"/>
      <c r="J386" s="7"/>
      <c r="K386" s="7"/>
      <c r="L386" s="7"/>
      <c r="N386" s="7"/>
      <c r="O386" s="7"/>
      <c r="Q386" s="7"/>
      <c r="R386" s="7"/>
      <c r="S386" s="7"/>
      <c r="T386" s="7"/>
      <c r="U386" s="7"/>
    </row>
    <row r="387" spans="1:21">
      <c r="A387" s="7"/>
      <c r="B387" s="7"/>
      <c r="C387" s="7"/>
      <c r="D387" s="7"/>
      <c r="E387" s="7"/>
      <c r="F387" s="7"/>
      <c r="G387" s="7"/>
      <c r="H387" s="7"/>
      <c r="I387" s="7"/>
      <c r="J387" s="7"/>
      <c r="K387" s="7"/>
      <c r="L387" s="7"/>
      <c r="N387" s="7"/>
      <c r="O387" s="7"/>
      <c r="Q387" s="7"/>
      <c r="R387" s="7"/>
      <c r="S387" s="7"/>
      <c r="T387" s="7"/>
      <c r="U387" s="7"/>
    </row>
    <row r="388" spans="1:21">
      <c r="A388" s="7"/>
      <c r="B388" s="7"/>
      <c r="C388" s="7"/>
      <c r="D388" s="7"/>
      <c r="E388" s="7"/>
      <c r="F388" s="7"/>
      <c r="G388" s="7"/>
      <c r="H388" s="7"/>
      <c r="I388" s="7"/>
      <c r="J388" s="7"/>
      <c r="K388" s="7"/>
      <c r="L388" s="7"/>
      <c r="N388" s="7"/>
      <c r="O388" s="7"/>
      <c r="Q388" s="7"/>
      <c r="R388" s="7"/>
      <c r="S388" s="7"/>
      <c r="T388" s="7"/>
      <c r="U388" s="7"/>
    </row>
    <row r="389" spans="1:21">
      <c r="A389" s="7"/>
      <c r="B389" s="7"/>
      <c r="C389" s="7"/>
      <c r="D389" s="7"/>
      <c r="E389" s="7"/>
      <c r="F389" s="7"/>
      <c r="G389" s="7"/>
      <c r="H389" s="7"/>
      <c r="I389" s="7"/>
      <c r="J389" s="7"/>
      <c r="K389" s="7"/>
      <c r="L389" s="7"/>
      <c r="N389" s="7"/>
      <c r="O389" s="7"/>
      <c r="Q389" s="7"/>
      <c r="R389" s="7"/>
      <c r="S389" s="7"/>
      <c r="T389" s="7"/>
      <c r="U389" s="7"/>
    </row>
    <row r="390" spans="1:21">
      <c r="A390" s="7"/>
      <c r="B390" s="7"/>
      <c r="C390" s="7"/>
      <c r="D390" s="7"/>
      <c r="E390" s="7"/>
      <c r="F390" s="7"/>
      <c r="G390" s="7"/>
      <c r="H390" s="7"/>
      <c r="I390" s="7"/>
      <c r="J390" s="7"/>
      <c r="K390" s="7"/>
      <c r="L390" s="7"/>
      <c r="N390" s="7"/>
      <c r="O390" s="7"/>
      <c r="Q390" s="7"/>
      <c r="R390" s="7"/>
      <c r="S390" s="7"/>
      <c r="T390" s="7"/>
      <c r="U390" s="7"/>
    </row>
    <row r="391" spans="1:21">
      <c r="A391" s="7"/>
      <c r="B391" s="7"/>
      <c r="C391" s="7"/>
      <c r="D391" s="7"/>
      <c r="E391" s="7"/>
      <c r="F391" s="7"/>
      <c r="G391" s="7"/>
      <c r="H391" s="7"/>
      <c r="I391" s="7"/>
      <c r="J391" s="7"/>
      <c r="K391" s="7"/>
      <c r="L391" s="7"/>
      <c r="N391" s="7"/>
      <c r="O391" s="7"/>
      <c r="Q391" s="7"/>
      <c r="R391" s="7"/>
      <c r="S391" s="7"/>
      <c r="T391" s="7"/>
      <c r="U391" s="7"/>
    </row>
    <row r="392" spans="1:21">
      <c r="A392" s="7"/>
      <c r="B392" s="7"/>
      <c r="C392" s="7"/>
      <c r="D392" s="7"/>
      <c r="E392" s="7"/>
      <c r="F392" s="7"/>
      <c r="G392" s="7"/>
      <c r="H392" s="7"/>
      <c r="I392" s="7"/>
      <c r="J392" s="7"/>
      <c r="K392" s="7"/>
      <c r="L392" s="7"/>
      <c r="N392" s="7"/>
      <c r="O392" s="7"/>
      <c r="Q392" s="7"/>
      <c r="R392" s="7"/>
      <c r="S392" s="7"/>
      <c r="T392" s="7"/>
      <c r="U392" s="7"/>
    </row>
    <row r="393" spans="1:21">
      <c r="A393" s="7"/>
      <c r="B393" s="7"/>
      <c r="C393" s="7"/>
      <c r="D393" s="7"/>
      <c r="E393" s="7"/>
      <c r="F393" s="7"/>
      <c r="G393" s="7"/>
      <c r="H393" s="7"/>
      <c r="I393" s="7"/>
      <c r="J393" s="7"/>
      <c r="K393" s="7"/>
      <c r="L393" s="7"/>
      <c r="N393" s="7"/>
      <c r="O393" s="7"/>
      <c r="Q393" s="7"/>
      <c r="R393" s="7"/>
      <c r="S393" s="7"/>
      <c r="T393" s="7"/>
      <c r="U393" s="7"/>
    </row>
    <row r="394" spans="1:21">
      <c r="A394" s="7"/>
      <c r="B394" s="7"/>
      <c r="C394" s="7"/>
      <c r="D394" s="7"/>
      <c r="E394" s="7"/>
      <c r="F394" s="7"/>
      <c r="G394" s="7"/>
      <c r="H394" s="7"/>
      <c r="I394" s="7"/>
      <c r="J394" s="7"/>
      <c r="K394" s="7"/>
      <c r="L394" s="7"/>
      <c r="N394" s="7"/>
      <c r="O394" s="7"/>
      <c r="Q394" s="7"/>
      <c r="R394" s="7"/>
      <c r="S394" s="7"/>
      <c r="T394" s="7"/>
      <c r="U394" s="7"/>
    </row>
    <row r="395" spans="1:21">
      <c r="A395" s="7"/>
      <c r="B395" s="7"/>
      <c r="C395" s="7"/>
      <c r="D395" s="7"/>
      <c r="E395" s="7"/>
      <c r="F395" s="7"/>
      <c r="G395" s="7"/>
      <c r="H395" s="7"/>
      <c r="I395" s="7"/>
      <c r="J395" s="7"/>
      <c r="K395" s="7"/>
      <c r="L395" s="7"/>
      <c r="N395" s="7"/>
      <c r="O395" s="7"/>
      <c r="Q395" s="7"/>
      <c r="R395" s="7"/>
      <c r="S395" s="7"/>
      <c r="T395" s="7"/>
      <c r="U395" s="7"/>
    </row>
    <row r="396" spans="1:21">
      <c r="A396" s="7"/>
      <c r="B396" s="7"/>
      <c r="C396" s="7"/>
      <c r="D396" s="7"/>
      <c r="E396" s="7"/>
      <c r="F396" s="7"/>
      <c r="G396" s="7"/>
      <c r="H396" s="7"/>
      <c r="I396" s="7"/>
      <c r="J396" s="7"/>
      <c r="K396" s="7"/>
      <c r="L396" s="7"/>
      <c r="N396" s="7"/>
      <c r="O396" s="7"/>
      <c r="Q396" s="7"/>
      <c r="R396" s="7"/>
      <c r="S396" s="7"/>
      <c r="T396" s="7"/>
      <c r="U396" s="7"/>
    </row>
    <row r="397" spans="1:21">
      <c r="A397" s="7"/>
      <c r="B397" s="7"/>
      <c r="C397" s="7"/>
      <c r="D397" s="7"/>
      <c r="E397" s="7"/>
      <c r="F397" s="7"/>
      <c r="G397" s="7"/>
      <c r="H397" s="7"/>
      <c r="I397" s="7"/>
      <c r="J397" s="7"/>
      <c r="K397" s="7"/>
      <c r="L397" s="7"/>
      <c r="N397" s="7"/>
      <c r="O397" s="7"/>
      <c r="Q397" s="7"/>
      <c r="R397" s="7"/>
      <c r="S397" s="7"/>
      <c r="T397" s="7"/>
      <c r="U397" s="7"/>
    </row>
    <row r="398" spans="1:21">
      <c r="A398" s="7"/>
      <c r="B398" s="7"/>
      <c r="C398" s="7"/>
      <c r="D398" s="7"/>
      <c r="E398" s="7"/>
      <c r="F398" s="7"/>
      <c r="G398" s="7"/>
      <c r="H398" s="7"/>
      <c r="I398" s="7"/>
      <c r="J398" s="7"/>
      <c r="K398" s="7"/>
      <c r="L398" s="7"/>
      <c r="N398" s="7"/>
      <c r="O398" s="7"/>
      <c r="Q398" s="7"/>
      <c r="R398" s="7"/>
      <c r="S398" s="7"/>
      <c r="T398" s="7"/>
      <c r="U398" s="7"/>
    </row>
    <row r="399" spans="1:21">
      <c r="A399" s="7"/>
      <c r="B399" s="7"/>
      <c r="C399" s="7"/>
      <c r="D399" s="7"/>
      <c r="E399" s="7"/>
      <c r="F399" s="7"/>
      <c r="G399" s="7"/>
      <c r="H399" s="7"/>
      <c r="I399" s="7"/>
      <c r="J399" s="7"/>
      <c r="K399" s="7"/>
      <c r="L399" s="7"/>
      <c r="N399" s="7"/>
      <c r="O399" s="7"/>
      <c r="Q399" s="7"/>
      <c r="R399" s="7"/>
      <c r="S399" s="7"/>
      <c r="T399" s="7"/>
      <c r="U399" s="7"/>
    </row>
    <row r="400" spans="1:21">
      <c r="A400" s="7"/>
      <c r="B400" s="7"/>
      <c r="C400" s="7"/>
      <c r="D400" s="7"/>
      <c r="E400" s="7"/>
      <c r="F400" s="7"/>
      <c r="G400" s="7"/>
      <c r="H400" s="7"/>
      <c r="I400" s="7"/>
      <c r="J400" s="7"/>
      <c r="K400" s="7"/>
      <c r="L400" s="7"/>
      <c r="N400" s="7"/>
      <c r="O400" s="7"/>
      <c r="Q400" s="7"/>
      <c r="R400" s="7"/>
      <c r="S400" s="7"/>
      <c r="T400" s="7"/>
      <c r="U400" s="7"/>
    </row>
    <row r="401" spans="1:21">
      <c r="A401" s="7"/>
      <c r="B401" s="7"/>
      <c r="C401" s="7"/>
      <c r="D401" s="7"/>
      <c r="E401" s="7"/>
      <c r="F401" s="7"/>
      <c r="G401" s="7"/>
      <c r="H401" s="7"/>
      <c r="I401" s="7"/>
      <c r="J401" s="7"/>
      <c r="K401" s="7"/>
      <c r="L401" s="7"/>
      <c r="N401" s="7"/>
      <c r="O401" s="7"/>
      <c r="Q401" s="7"/>
      <c r="R401" s="7"/>
      <c r="S401" s="7"/>
      <c r="T401" s="7"/>
      <c r="U401" s="7"/>
    </row>
    <row r="402" spans="1:21">
      <c r="A402" s="7"/>
      <c r="B402" s="7"/>
      <c r="C402" s="7"/>
      <c r="D402" s="7"/>
      <c r="E402" s="7"/>
      <c r="F402" s="7"/>
      <c r="G402" s="7"/>
      <c r="H402" s="7"/>
      <c r="I402" s="7"/>
      <c r="J402" s="7"/>
      <c r="K402" s="7"/>
      <c r="L402" s="7"/>
      <c r="N402" s="7"/>
      <c r="O402" s="7"/>
      <c r="Q402" s="7"/>
      <c r="R402" s="7"/>
      <c r="S402" s="7"/>
      <c r="T402" s="7"/>
      <c r="U402" s="7"/>
    </row>
    <row r="403" spans="1:21">
      <c r="A403" s="7"/>
      <c r="B403" s="7"/>
      <c r="C403" s="7"/>
      <c r="D403" s="7"/>
      <c r="E403" s="7"/>
      <c r="F403" s="7"/>
      <c r="G403" s="7"/>
      <c r="H403" s="7"/>
      <c r="I403" s="7"/>
      <c r="J403" s="7"/>
      <c r="K403" s="7"/>
      <c r="L403" s="7"/>
      <c r="N403" s="7"/>
      <c r="O403" s="7"/>
      <c r="Q403" s="7"/>
      <c r="R403" s="7"/>
      <c r="S403" s="7"/>
      <c r="T403" s="7"/>
      <c r="U403" s="7"/>
    </row>
    <row r="404" spans="1:21">
      <c r="A404" s="7"/>
      <c r="B404" s="7"/>
      <c r="C404" s="7"/>
      <c r="D404" s="7"/>
      <c r="E404" s="7"/>
      <c r="F404" s="7"/>
      <c r="G404" s="7"/>
      <c r="H404" s="7"/>
      <c r="I404" s="7"/>
      <c r="J404" s="7"/>
      <c r="K404" s="7"/>
      <c r="L404" s="7"/>
      <c r="N404" s="7"/>
      <c r="O404" s="7"/>
      <c r="Q404" s="7"/>
      <c r="R404" s="7"/>
      <c r="S404" s="7"/>
      <c r="T404" s="7"/>
      <c r="U404" s="7"/>
    </row>
    <row r="405" spans="1:21">
      <c r="A405" s="7"/>
      <c r="B405" s="7"/>
      <c r="C405" s="7"/>
      <c r="D405" s="7"/>
      <c r="E405" s="7"/>
      <c r="F405" s="7"/>
      <c r="G405" s="7"/>
      <c r="H405" s="7"/>
      <c r="I405" s="7"/>
      <c r="J405" s="7"/>
      <c r="K405" s="7"/>
      <c r="L405" s="7"/>
      <c r="N405" s="7"/>
      <c r="O405" s="7"/>
      <c r="Q405" s="7"/>
      <c r="R405" s="7"/>
      <c r="S405" s="7"/>
      <c r="T405" s="7"/>
      <c r="U405" s="7"/>
    </row>
    <row r="406" spans="1:21">
      <c r="A406" s="7"/>
      <c r="B406" s="7"/>
      <c r="C406" s="7"/>
      <c r="D406" s="7"/>
      <c r="E406" s="7"/>
      <c r="F406" s="7"/>
      <c r="G406" s="7"/>
      <c r="H406" s="7"/>
      <c r="I406" s="7"/>
      <c r="J406" s="7"/>
      <c r="K406" s="7"/>
      <c r="L406" s="7"/>
      <c r="N406" s="7"/>
      <c r="O406" s="7"/>
      <c r="Q406" s="7"/>
      <c r="R406" s="7"/>
      <c r="S406" s="7"/>
      <c r="T406" s="7"/>
      <c r="U406" s="7"/>
    </row>
    <row r="407" spans="1:21">
      <c r="A407" s="7"/>
      <c r="B407" s="7"/>
      <c r="C407" s="7"/>
      <c r="D407" s="7"/>
      <c r="E407" s="7"/>
      <c r="F407" s="7"/>
      <c r="G407" s="7"/>
      <c r="H407" s="7"/>
      <c r="I407" s="7"/>
      <c r="J407" s="7"/>
      <c r="K407" s="7"/>
      <c r="L407" s="7"/>
      <c r="N407" s="7"/>
      <c r="O407" s="7"/>
      <c r="Q407" s="7"/>
      <c r="R407" s="7"/>
      <c r="S407" s="7"/>
      <c r="T407" s="7"/>
      <c r="U407" s="7"/>
    </row>
    <row r="408" spans="1:21">
      <c r="A408" s="7"/>
      <c r="B408" s="7"/>
      <c r="C408" s="7"/>
      <c r="D408" s="7"/>
      <c r="E408" s="7"/>
      <c r="F408" s="7"/>
      <c r="G408" s="7"/>
      <c r="H408" s="7"/>
      <c r="I408" s="7"/>
      <c r="J408" s="7"/>
      <c r="K408" s="7"/>
      <c r="L408" s="7"/>
      <c r="N408" s="7"/>
      <c r="O408" s="7"/>
      <c r="Q408" s="7"/>
      <c r="R408" s="7"/>
      <c r="S408" s="7"/>
      <c r="T408" s="7"/>
      <c r="U408" s="7"/>
    </row>
    <row r="409" spans="1:21">
      <c r="A409" s="7"/>
      <c r="B409" s="7"/>
      <c r="C409" s="7"/>
      <c r="D409" s="7"/>
      <c r="E409" s="7"/>
      <c r="F409" s="7"/>
      <c r="G409" s="7"/>
      <c r="H409" s="7"/>
      <c r="I409" s="7"/>
      <c r="J409" s="7"/>
      <c r="K409" s="7"/>
      <c r="L409" s="7"/>
      <c r="N409" s="7"/>
      <c r="O409" s="7"/>
      <c r="Q409" s="7"/>
      <c r="R409" s="7"/>
      <c r="S409" s="7"/>
      <c r="T409" s="7"/>
      <c r="U409" s="7"/>
    </row>
    <row r="410" spans="1:21">
      <c r="A410" s="7"/>
      <c r="B410" s="7"/>
      <c r="C410" s="7"/>
      <c r="D410" s="7"/>
      <c r="E410" s="7"/>
      <c r="F410" s="7"/>
      <c r="G410" s="7"/>
      <c r="H410" s="7"/>
      <c r="I410" s="7"/>
      <c r="J410" s="7"/>
      <c r="K410" s="7"/>
      <c r="L410" s="7"/>
      <c r="N410" s="7"/>
      <c r="O410" s="7"/>
      <c r="Q410" s="7"/>
      <c r="R410" s="7"/>
      <c r="S410" s="7"/>
      <c r="T410" s="7"/>
      <c r="U410" s="7"/>
    </row>
    <row r="411" spans="1:21">
      <c r="A411" s="7"/>
      <c r="B411" s="7"/>
      <c r="C411" s="7"/>
      <c r="D411" s="7"/>
      <c r="E411" s="7"/>
      <c r="F411" s="7"/>
      <c r="G411" s="7"/>
      <c r="H411" s="7"/>
      <c r="I411" s="7"/>
      <c r="J411" s="7"/>
      <c r="K411" s="7"/>
      <c r="L411" s="7"/>
      <c r="N411" s="7"/>
      <c r="O411" s="7"/>
      <c r="Q411" s="7"/>
      <c r="R411" s="7"/>
      <c r="S411" s="7"/>
      <c r="T411" s="7"/>
      <c r="U411" s="7"/>
    </row>
    <row r="412" spans="1:21">
      <c r="A412" s="7"/>
      <c r="B412" s="7"/>
      <c r="C412" s="7"/>
      <c r="D412" s="7"/>
      <c r="E412" s="7"/>
      <c r="F412" s="7"/>
      <c r="G412" s="7"/>
      <c r="H412" s="7"/>
      <c r="I412" s="7"/>
      <c r="J412" s="7"/>
      <c r="K412" s="7"/>
      <c r="L412" s="7"/>
      <c r="N412" s="7"/>
      <c r="O412" s="7"/>
      <c r="Q412" s="7"/>
      <c r="R412" s="7"/>
      <c r="S412" s="7"/>
      <c r="T412" s="7"/>
      <c r="U412" s="7"/>
    </row>
    <row r="413" spans="1:21">
      <c r="A413" s="7"/>
      <c r="B413" s="7"/>
      <c r="C413" s="7"/>
      <c r="D413" s="7"/>
      <c r="E413" s="7"/>
      <c r="F413" s="7"/>
      <c r="G413" s="7"/>
      <c r="H413" s="7"/>
      <c r="I413" s="7"/>
      <c r="J413" s="7"/>
      <c r="K413" s="7"/>
      <c r="L413" s="7"/>
      <c r="N413" s="7"/>
      <c r="O413" s="7"/>
      <c r="Q413" s="7"/>
      <c r="R413" s="7"/>
      <c r="S413" s="7"/>
      <c r="T413" s="7"/>
      <c r="U413" s="7"/>
    </row>
    <row r="414" spans="1:21">
      <c r="A414" s="7"/>
      <c r="B414" s="7"/>
      <c r="C414" s="7"/>
      <c r="D414" s="7"/>
      <c r="E414" s="7"/>
      <c r="F414" s="7"/>
      <c r="G414" s="7"/>
      <c r="H414" s="7"/>
      <c r="I414" s="7"/>
      <c r="J414" s="7"/>
      <c r="K414" s="7"/>
      <c r="L414" s="7"/>
      <c r="N414" s="7"/>
      <c r="O414" s="7"/>
      <c r="Q414" s="7"/>
      <c r="R414" s="7"/>
      <c r="S414" s="7"/>
      <c r="T414" s="7"/>
      <c r="U414" s="7"/>
    </row>
    <row r="415" spans="1:21">
      <c r="A415" s="7"/>
      <c r="B415" s="7"/>
      <c r="C415" s="7"/>
      <c r="D415" s="7"/>
      <c r="E415" s="7"/>
      <c r="F415" s="7"/>
      <c r="G415" s="7"/>
      <c r="H415" s="7"/>
      <c r="I415" s="7"/>
      <c r="J415" s="7"/>
      <c r="K415" s="7"/>
      <c r="L415" s="7"/>
      <c r="N415" s="7"/>
      <c r="O415" s="7"/>
      <c r="Q415" s="7"/>
      <c r="R415" s="7"/>
      <c r="S415" s="7"/>
      <c r="T415" s="7"/>
      <c r="U415" s="7"/>
    </row>
    <row r="416" spans="1:21">
      <c r="A416" s="7"/>
      <c r="B416" s="7"/>
      <c r="C416" s="7"/>
      <c r="D416" s="7"/>
      <c r="E416" s="7"/>
      <c r="F416" s="7"/>
      <c r="G416" s="7"/>
      <c r="H416" s="7"/>
      <c r="I416" s="7"/>
      <c r="J416" s="7"/>
      <c r="K416" s="7"/>
      <c r="L416" s="7"/>
      <c r="N416" s="7"/>
      <c r="O416" s="7"/>
      <c r="Q416" s="7"/>
      <c r="R416" s="7"/>
      <c r="S416" s="7"/>
      <c r="T416" s="7"/>
      <c r="U416" s="7"/>
    </row>
    <row r="417" spans="1:21">
      <c r="A417" s="7"/>
      <c r="B417" s="7"/>
      <c r="C417" s="7"/>
      <c r="D417" s="7"/>
      <c r="E417" s="7"/>
      <c r="F417" s="7"/>
      <c r="G417" s="7"/>
      <c r="H417" s="7"/>
      <c r="I417" s="7"/>
      <c r="J417" s="7"/>
      <c r="K417" s="7"/>
      <c r="L417" s="7"/>
      <c r="N417" s="7"/>
      <c r="O417" s="7"/>
      <c r="Q417" s="7"/>
      <c r="R417" s="7"/>
      <c r="S417" s="7"/>
      <c r="T417" s="7"/>
      <c r="U417" s="7"/>
    </row>
    <row r="418" spans="1:21">
      <c r="A418" s="7"/>
      <c r="B418" s="7"/>
      <c r="C418" s="7"/>
      <c r="D418" s="7"/>
      <c r="E418" s="7"/>
      <c r="F418" s="7"/>
      <c r="G418" s="7"/>
      <c r="H418" s="7"/>
      <c r="I418" s="7"/>
      <c r="J418" s="7"/>
      <c r="K418" s="7"/>
      <c r="L418" s="7"/>
      <c r="N418" s="7"/>
      <c r="O418" s="7"/>
      <c r="Q418" s="7"/>
      <c r="R418" s="7"/>
      <c r="S418" s="7"/>
      <c r="T418" s="7"/>
      <c r="U418" s="7"/>
    </row>
    <row r="419" spans="1:21">
      <c r="A419" s="7"/>
      <c r="B419" s="7"/>
      <c r="C419" s="7"/>
      <c r="D419" s="7"/>
      <c r="E419" s="7"/>
      <c r="F419" s="7"/>
      <c r="G419" s="7"/>
      <c r="H419" s="7"/>
      <c r="I419" s="7"/>
      <c r="J419" s="7"/>
      <c r="K419" s="7"/>
      <c r="L419" s="7"/>
      <c r="N419" s="7"/>
      <c r="O419" s="7"/>
      <c r="Q419" s="7"/>
      <c r="R419" s="7"/>
      <c r="S419" s="7"/>
      <c r="T419" s="7"/>
      <c r="U419" s="7"/>
    </row>
    <row r="420" spans="1:21">
      <c r="A420" s="7"/>
      <c r="B420" s="7"/>
      <c r="C420" s="7"/>
      <c r="D420" s="7"/>
      <c r="E420" s="7"/>
      <c r="F420" s="7"/>
      <c r="G420" s="7"/>
      <c r="H420" s="7"/>
      <c r="I420" s="7"/>
      <c r="J420" s="7"/>
      <c r="K420" s="7"/>
      <c r="L420" s="7"/>
      <c r="N420" s="7"/>
      <c r="O420" s="7"/>
      <c r="Q420" s="7"/>
      <c r="R420" s="7"/>
      <c r="S420" s="7"/>
      <c r="T420" s="7"/>
      <c r="U420" s="7"/>
    </row>
    <row r="421" spans="1:21">
      <c r="A421" s="7"/>
      <c r="B421" s="7"/>
      <c r="C421" s="7"/>
      <c r="D421" s="7"/>
      <c r="E421" s="7"/>
      <c r="F421" s="7"/>
      <c r="G421" s="7"/>
      <c r="H421" s="7"/>
      <c r="I421" s="7"/>
      <c r="J421" s="7"/>
      <c r="K421" s="7"/>
      <c r="L421" s="7"/>
      <c r="N421" s="7"/>
      <c r="O421" s="7"/>
      <c r="Q421" s="7"/>
      <c r="R421" s="7"/>
      <c r="S421" s="7"/>
      <c r="T421" s="7"/>
      <c r="U421" s="7"/>
    </row>
    <row r="422" spans="1:21">
      <c r="A422" s="7"/>
      <c r="B422" s="7"/>
      <c r="C422" s="7"/>
      <c r="D422" s="7"/>
      <c r="E422" s="7"/>
      <c r="F422" s="7"/>
      <c r="G422" s="7"/>
      <c r="H422" s="7"/>
      <c r="I422" s="7"/>
      <c r="J422" s="7"/>
      <c r="K422" s="7"/>
      <c r="L422" s="7"/>
      <c r="N422" s="7"/>
      <c r="O422" s="7"/>
      <c r="Q422" s="7"/>
      <c r="R422" s="7"/>
      <c r="S422" s="7"/>
      <c r="T422" s="7"/>
      <c r="U422" s="7"/>
    </row>
    <row r="423" spans="1:21">
      <c r="A423" s="7"/>
      <c r="B423" s="7"/>
      <c r="C423" s="7"/>
      <c r="D423" s="7"/>
      <c r="E423" s="7"/>
      <c r="F423" s="7"/>
      <c r="G423" s="7"/>
      <c r="H423" s="7"/>
      <c r="I423" s="7"/>
      <c r="J423" s="7"/>
      <c r="K423" s="7"/>
      <c r="L423" s="7"/>
      <c r="N423" s="7"/>
      <c r="O423" s="7"/>
      <c r="Q423" s="7"/>
      <c r="R423" s="7"/>
      <c r="S423" s="7"/>
      <c r="T423" s="7"/>
      <c r="U423" s="7"/>
    </row>
    <row r="424" spans="1:21">
      <c r="A424" s="7"/>
      <c r="B424" s="7"/>
      <c r="C424" s="7"/>
      <c r="D424" s="7"/>
      <c r="E424" s="7"/>
      <c r="F424" s="7"/>
      <c r="G424" s="7"/>
      <c r="H424" s="7"/>
      <c r="I424" s="7"/>
      <c r="J424" s="7"/>
      <c r="K424" s="7"/>
      <c r="L424" s="7"/>
      <c r="N424" s="7"/>
      <c r="O424" s="7"/>
      <c r="Q424" s="7"/>
      <c r="R424" s="7"/>
      <c r="S424" s="7"/>
      <c r="T424" s="7"/>
      <c r="U424" s="7"/>
    </row>
    <row r="425" spans="1:21">
      <c r="A425" s="7"/>
      <c r="B425" s="7"/>
      <c r="C425" s="7"/>
      <c r="D425" s="7"/>
      <c r="E425" s="7"/>
      <c r="F425" s="7"/>
      <c r="G425" s="7"/>
      <c r="H425" s="7"/>
      <c r="I425" s="7"/>
      <c r="J425" s="7"/>
      <c r="K425" s="7"/>
      <c r="L425" s="7"/>
      <c r="N425" s="7"/>
      <c r="O425" s="7"/>
      <c r="Q425" s="7"/>
      <c r="R425" s="7"/>
      <c r="S425" s="7"/>
      <c r="T425" s="7"/>
      <c r="U425" s="7"/>
    </row>
    <row r="426" spans="1:21">
      <c r="A426" s="7"/>
      <c r="B426" s="7"/>
      <c r="C426" s="7"/>
      <c r="D426" s="7"/>
      <c r="E426" s="7"/>
      <c r="F426" s="7"/>
      <c r="G426" s="7"/>
      <c r="H426" s="7"/>
      <c r="I426" s="7"/>
      <c r="J426" s="7"/>
      <c r="K426" s="7"/>
      <c r="L426" s="7"/>
      <c r="N426" s="7"/>
      <c r="O426" s="7"/>
      <c r="Q426" s="7"/>
      <c r="R426" s="7"/>
      <c r="S426" s="7"/>
      <c r="T426" s="7"/>
      <c r="U426" s="7"/>
    </row>
    <row r="427" spans="1:21">
      <c r="A427" s="7"/>
      <c r="B427" s="7"/>
      <c r="C427" s="7"/>
      <c r="D427" s="7"/>
      <c r="E427" s="7"/>
      <c r="F427" s="7"/>
      <c r="G427" s="7"/>
      <c r="H427" s="7"/>
      <c r="I427" s="7"/>
      <c r="J427" s="7"/>
      <c r="K427" s="7"/>
      <c r="L427" s="7"/>
      <c r="N427" s="7"/>
      <c r="O427" s="7"/>
      <c r="Q427" s="7"/>
      <c r="R427" s="7"/>
      <c r="S427" s="7"/>
      <c r="T427" s="7"/>
      <c r="U427" s="7"/>
    </row>
    <row r="428" spans="1:21">
      <c r="A428" s="7"/>
      <c r="B428" s="7"/>
      <c r="C428" s="7"/>
      <c r="D428" s="7"/>
      <c r="E428" s="7"/>
      <c r="F428" s="7"/>
      <c r="G428" s="7"/>
      <c r="H428" s="7"/>
      <c r="I428" s="7"/>
      <c r="J428" s="7"/>
      <c r="K428" s="7"/>
      <c r="L428" s="7"/>
      <c r="N428" s="7"/>
      <c r="O428" s="7"/>
      <c r="Q428" s="7"/>
      <c r="R428" s="7"/>
      <c r="S428" s="7"/>
      <c r="T428" s="7"/>
      <c r="U428" s="7"/>
    </row>
    <row r="429" spans="1:21">
      <c r="A429" s="7"/>
      <c r="B429" s="7"/>
      <c r="C429" s="7"/>
      <c r="D429" s="7"/>
      <c r="E429" s="7"/>
      <c r="F429" s="7"/>
      <c r="G429" s="7"/>
      <c r="H429" s="7"/>
      <c r="I429" s="7"/>
      <c r="J429" s="7"/>
      <c r="K429" s="7"/>
      <c r="L429" s="7"/>
      <c r="N429" s="7"/>
      <c r="O429" s="7"/>
      <c r="Q429" s="7"/>
      <c r="R429" s="7"/>
      <c r="S429" s="7"/>
      <c r="T429" s="7"/>
      <c r="U429" s="7"/>
    </row>
    <row r="430" spans="1:21">
      <c r="A430" s="7"/>
      <c r="B430" s="7"/>
      <c r="C430" s="7"/>
      <c r="D430" s="7"/>
      <c r="E430" s="7"/>
      <c r="F430" s="7"/>
      <c r="G430" s="7"/>
      <c r="H430" s="7"/>
      <c r="I430" s="7"/>
      <c r="J430" s="7"/>
      <c r="K430" s="7"/>
      <c r="L430" s="7"/>
      <c r="N430" s="7"/>
      <c r="O430" s="7"/>
      <c r="Q430" s="7"/>
      <c r="R430" s="7"/>
      <c r="S430" s="7"/>
      <c r="T430" s="7"/>
      <c r="U430" s="7"/>
    </row>
    <row r="431" spans="1:21">
      <c r="A431" s="7"/>
      <c r="B431" s="7"/>
      <c r="C431" s="7"/>
      <c r="D431" s="7"/>
      <c r="E431" s="7"/>
      <c r="F431" s="7"/>
      <c r="G431" s="7"/>
      <c r="H431" s="7"/>
      <c r="I431" s="7"/>
      <c r="J431" s="7"/>
      <c r="K431" s="7"/>
      <c r="L431" s="7"/>
      <c r="N431" s="7"/>
      <c r="O431" s="7"/>
      <c r="Q431" s="7"/>
      <c r="R431" s="7"/>
      <c r="S431" s="7"/>
      <c r="T431" s="7"/>
      <c r="U431" s="7"/>
    </row>
    <row r="432" spans="1:21">
      <c r="A432" s="7"/>
      <c r="B432" s="7"/>
      <c r="C432" s="7"/>
      <c r="D432" s="7"/>
      <c r="E432" s="7"/>
      <c r="F432" s="7"/>
      <c r="G432" s="7"/>
      <c r="H432" s="7"/>
      <c r="I432" s="7"/>
      <c r="J432" s="7"/>
      <c r="K432" s="7"/>
      <c r="L432" s="7"/>
      <c r="N432" s="7"/>
      <c r="O432" s="7"/>
      <c r="Q432" s="7"/>
      <c r="R432" s="7"/>
      <c r="S432" s="7"/>
      <c r="T432" s="7"/>
      <c r="U432" s="7"/>
    </row>
    <row r="433" spans="1:21">
      <c r="A433" s="7"/>
      <c r="B433" s="7"/>
      <c r="C433" s="7"/>
      <c r="D433" s="7"/>
      <c r="E433" s="7"/>
      <c r="F433" s="7"/>
      <c r="G433" s="7"/>
      <c r="H433" s="7"/>
      <c r="I433" s="7"/>
      <c r="J433" s="7"/>
      <c r="K433" s="7"/>
      <c r="L433" s="7"/>
      <c r="N433" s="7"/>
      <c r="O433" s="7"/>
      <c r="Q433" s="7"/>
      <c r="R433" s="7"/>
      <c r="S433" s="7"/>
      <c r="T433" s="7"/>
      <c r="U433" s="7"/>
    </row>
    <row r="434" spans="1:21">
      <c r="A434" s="7"/>
      <c r="B434" s="7"/>
      <c r="C434" s="7"/>
      <c r="D434" s="7"/>
      <c r="E434" s="7"/>
      <c r="F434" s="7"/>
      <c r="G434" s="7"/>
      <c r="H434" s="7"/>
      <c r="I434" s="7"/>
      <c r="J434" s="7"/>
      <c r="K434" s="7"/>
      <c r="L434" s="7"/>
      <c r="N434" s="7"/>
      <c r="O434" s="7"/>
      <c r="Q434" s="7"/>
      <c r="R434" s="7"/>
      <c r="S434" s="7"/>
      <c r="T434" s="7"/>
      <c r="U434" s="7"/>
    </row>
    <row r="435" spans="1:21">
      <c r="A435" s="7"/>
      <c r="B435" s="7"/>
      <c r="C435" s="7"/>
      <c r="D435" s="7"/>
      <c r="E435" s="7"/>
      <c r="F435" s="7"/>
      <c r="G435" s="7"/>
      <c r="H435" s="7"/>
      <c r="I435" s="7"/>
      <c r="J435" s="7"/>
      <c r="K435" s="7"/>
      <c r="L435" s="7"/>
      <c r="N435" s="7"/>
      <c r="O435" s="7"/>
      <c r="Q435" s="7"/>
      <c r="R435" s="7"/>
      <c r="S435" s="7"/>
      <c r="T435" s="7"/>
      <c r="U435" s="7"/>
    </row>
    <row r="436" spans="1:21">
      <c r="A436" s="7"/>
      <c r="B436" s="7"/>
      <c r="C436" s="7"/>
      <c r="D436" s="7"/>
      <c r="E436" s="7"/>
      <c r="F436" s="7"/>
      <c r="G436" s="7"/>
      <c r="H436" s="7"/>
      <c r="I436" s="7"/>
      <c r="J436" s="7"/>
      <c r="K436" s="7"/>
      <c r="L436" s="7"/>
      <c r="N436" s="7"/>
      <c r="O436" s="7"/>
      <c r="Q436" s="7"/>
      <c r="R436" s="7"/>
      <c r="S436" s="7"/>
      <c r="T436" s="7"/>
      <c r="U436" s="7"/>
    </row>
    <row r="437" spans="1:21">
      <c r="A437" s="7"/>
      <c r="B437" s="7"/>
      <c r="C437" s="7"/>
      <c r="D437" s="7"/>
      <c r="E437" s="7"/>
      <c r="F437" s="7"/>
      <c r="G437" s="7"/>
      <c r="H437" s="7"/>
      <c r="I437" s="7"/>
      <c r="J437" s="7"/>
      <c r="K437" s="7"/>
      <c r="L437" s="7"/>
      <c r="N437" s="7"/>
      <c r="O437" s="7"/>
      <c r="Q437" s="7"/>
      <c r="R437" s="7"/>
      <c r="S437" s="7"/>
      <c r="T437" s="7"/>
      <c r="U437" s="7"/>
    </row>
    <row r="438" spans="1:21">
      <c r="A438" s="7"/>
      <c r="B438" s="7"/>
      <c r="C438" s="7"/>
      <c r="D438" s="7"/>
      <c r="E438" s="7"/>
      <c r="F438" s="7"/>
      <c r="G438" s="7"/>
      <c r="H438" s="7"/>
      <c r="I438" s="7"/>
      <c r="J438" s="7"/>
      <c r="K438" s="7"/>
      <c r="L438" s="7"/>
      <c r="N438" s="7"/>
      <c r="O438" s="7"/>
      <c r="Q438" s="7"/>
      <c r="R438" s="7"/>
      <c r="S438" s="7"/>
      <c r="T438" s="7"/>
      <c r="U438" s="7"/>
    </row>
    <row r="439" spans="1:21">
      <c r="A439" s="7"/>
      <c r="B439" s="7"/>
      <c r="C439" s="7"/>
      <c r="D439" s="7"/>
      <c r="E439" s="7"/>
      <c r="F439" s="7"/>
      <c r="G439" s="7"/>
      <c r="H439" s="7"/>
      <c r="I439" s="7"/>
      <c r="J439" s="7"/>
      <c r="K439" s="7"/>
      <c r="L439" s="7"/>
      <c r="N439" s="7"/>
      <c r="O439" s="7"/>
      <c r="Q439" s="7"/>
      <c r="R439" s="7"/>
      <c r="S439" s="7"/>
      <c r="T439" s="7"/>
      <c r="U439" s="7"/>
    </row>
    <row r="440" spans="1:21">
      <c r="A440" s="7"/>
      <c r="B440" s="7"/>
      <c r="C440" s="7"/>
      <c r="D440" s="7"/>
      <c r="E440" s="7"/>
      <c r="F440" s="7"/>
      <c r="G440" s="7"/>
      <c r="H440" s="7"/>
      <c r="I440" s="7"/>
      <c r="J440" s="7"/>
      <c r="K440" s="7"/>
      <c r="L440" s="7"/>
      <c r="N440" s="7"/>
      <c r="O440" s="7"/>
      <c r="Q440" s="7"/>
      <c r="R440" s="7"/>
      <c r="S440" s="7"/>
      <c r="T440" s="7"/>
      <c r="U440" s="7"/>
    </row>
    <row r="441" spans="1:21">
      <c r="A441" s="7"/>
      <c r="B441" s="7"/>
      <c r="C441" s="7"/>
      <c r="D441" s="7"/>
      <c r="E441" s="7"/>
      <c r="F441" s="7"/>
      <c r="G441" s="7"/>
      <c r="H441" s="7"/>
      <c r="I441" s="7"/>
      <c r="J441" s="7"/>
      <c r="K441" s="7"/>
      <c r="L441" s="7"/>
      <c r="N441" s="7"/>
      <c r="O441" s="7"/>
      <c r="Q441" s="7"/>
      <c r="R441" s="7"/>
      <c r="S441" s="7"/>
      <c r="T441" s="7"/>
      <c r="U441" s="7"/>
    </row>
    <row r="442" spans="1:21">
      <c r="A442" s="7"/>
      <c r="B442" s="7"/>
      <c r="C442" s="7"/>
      <c r="D442" s="7"/>
      <c r="E442" s="7"/>
      <c r="F442" s="7"/>
      <c r="G442" s="7"/>
      <c r="H442" s="7"/>
      <c r="I442" s="7"/>
      <c r="J442" s="7"/>
      <c r="K442" s="7"/>
      <c r="L442" s="7"/>
      <c r="N442" s="7"/>
      <c r="O442" s="7"/>
      <c r="Q442" s="7"/>
      <c r="R442" s="7"/>
      <c r="S442" s="7"/>
      <c r="T442" s="7"/>
      <c r="U442" s="7"/>
    </row>
    <row r="443" spans="1:21">
      <c r="A443" s="7"/>
      <c r="B443" s="7"/>
      <c r="C443" s="7"/>
      <c r="D443" s="7"/>
      <c r="E443" s="7"/>
      <c r="F443" s="7"/>
      <c r="G443" s="7"/>
      <c r="H443" s="7"/>
      <c r="I443" s="7"/>
      <c r="J443" s="7"/>
      <c r="K443" s="7"/>
      <c r="L443" s="7"/>
      <c r="N443" s="7"/>
      <c r="O443" s="7"/>
      <c r="Q443" s="7"/>
      <c r="R443" s="7"/>
      <c r="S443" s="7"/>
      <c r="T443" s="7"/>
      <c r="U443" s="7"/>
    </row>
    <row r="444" spans="1:21">
      <c r="A444" s="7"/>
      <c r="B444" s="7"/>
      <c r="C444" s="7"/>
      <c r="D444" s="7"/>
      <c r="E444" s="7"/>
      <c r="F444" s="7"/>
      <c r="G444" s="7"/>
      <c r="H444" s="7"/>
      <c r="I444" s="7"/>
      <c r="J444" s="7"/>
      <c r="K444" s="7"/>
      <c r="L444" s="7"/>
      <c r="N444" s="7"/>
      <c r="O444" s="7"/>
      <c r="Q444" s="7"/>
      <c r="R444" s="7"/>
      <c r="S444" s="7"/>
      <c r="T444" s="7"/>
      <c r="U444" s="7"/>
    </row>
    <row r="445" spans="1:21">
      <c r="A445" s="7"/>
      <c r="B445" s="7"/>
      <c r="C445" s="7"/>
      <c r="D445" s="7"/>
      <c r="E445" s="7"/>
      <c r="F445" s="7"/>
      <c r="G445" s="7"/>
      <c r="H445" s="7"/>
      <c r="I445" s="7"/>
      <c r="J445" s="7"/>
      <c r="K445" s="7"/>
      <c r="L445" s="7"/>
      <c r="N445" s="7"/>
      <c r="O445" s="7"/>
      <c r="Q445" s="7"/>
      <c r="R445" s="7"/>
      <c r="S445" s="7"/>
      <c r="T445" s="7"/>
      <c r="U445" s="7"/>
    </row>
    <row r="446" spans="1:21">
      <c r="A446" s="7"/>
      <c r="B446" s="7"/>
      <c r="C446" s="7"/>
      <c r="D446" s="7"/>
      <c r="E446" s="7"/>
      <c r="F446" s="7"/>
      <c r="G446" s="7"/>
      <c r="H446" s="7"/>
      <c r="I446" s="7"/>
      <c r="J446" s="7"/>
      <c r="K446" s="7"/>
      <c r="L446" s="7"/>
      <c r="N446" s="7"/>
      <c r="O446" s="7"/>
      <c r="Q446" s="7"/>
      <c r="R446" s="7"/>
      <c r="S446" s="7"/>
      <c r="T446" s="7"/>
      <c r="U446" s="7"/>
    </row>
    <row r="447" spans="1:21">
      <c r="A447" s="7"/>
      <c r="B447" s="7"/>
      <c r="C447" s="7"/>
      <c r="D447" s="7"/>
      <c r="E447" s="7"/>
      <c r="F447" s="7"/>
      <c r="G447" s="7"/>
      <c r="H447" s="7"/>
      <c r="I447" s="7"/>
      <c r="J447" s="7"/>
      <c r="K447" s="7"/>
      <c r="L447" s="7"/>
      <c r="N447" s="7"/>
      <c r="O447" s="7"/>
      <c r="Q447" s="7"/>
      <c r="R447" s="7"/>
      <c r="S447" s="7"/>
      <c r="T447" s="7"/>
      <c r="U447" s="7"/>
    </row>
    <row r="448" spans="1:21">
      <c r="A448" s="7"/>
      <c r="B448" s="7"/>
      <c r="C448" s="7"/>
      <c r="D448" s="7"/>
      <c r="E448" s="7"/>
      <c r="F448" s="7"/>
      <c r="G448" s="7"/>
      <c r="H448" s="7"/>
      <c r="I448" s="7"/>
      <c r="J448" s="7"/>
      <c r="K448" s="7"/>
      <c r="L448" s="7"/>
      <c r="N448" s="7"/>
      <c r="O448" s="7"/>
      <c r="Q448" s="7"/>
      <c r="R448" s="7"/>
      <c r="S448" s="7"/>
      <c r="T448" s="7"/>
      <c r="U448" s="7"/>
    </row>
    <row r="449" spans="1:21">
      <c r="A449" s="7"/>
      <c r="B449" s="7"/>
      <c r="C449" s="7"/>
      <c r="D449" s="7"/>
      <c r="E449" s="7"/>
      <c r="F449" s="7"/>
      <c r="G449" s="7"/>
      <c r="H449" s="7"/>
      <c r="I449" s="7"/>
      <c r="J449" s="7"/>
      <c r="K449" s="7"/>
      <c r="L449" s="7"/>
      <c r="N449" s="7"/>
      <c r="O449" s="7"/>
      <c r="Q449" s="7"/>
      <c r="R449" s="7"/>
      <c r="S449" s="7"/>
      <c r="T449" s="7"/>
      <c r="U449" s="7"/>
    </row>
    <row r="450" spans="1:21">
      <c r="A450" s="7"/>
      <c r="B450" s="7"/>
      <c r="C450" s="7"/>
      <c r="D450" s="7"/>
      <c r="E450" s="7"/>
      <c r="F450" s="7"/>
      <c r="G450" s="7"/>
      <c r="H450" s="7"/>
      <c r="I450" s="7"/>
      <c r="J450" s="7"/>
      <c r="K450" s="7"/>
      <c r="L450" s="7"/>
      <c r="N450" s="7"/>
      <c r="O450" s="7"/>
      <c r="Q450" s="7"/>
      <c r="R450" s="7"/>
      <c r="S450" s="7"/>
      <c r="T450" s="7"/>
      <c r="U450" s="7"/>
    </row>
    <row r="451" spans="1:21">
      <c r="A451" s="7"/>
      <c r="B451" s="7"/>
      <c r="C451" s="7"/>
      <c r="D451" s="7"/>
      <c r="E451" s="7"/>
      <c r="F451" s="7"/>
      <c r="G451" s="7"/>
      <c r="H451" s="7"/>
      <c r="I451" s="7"/>
      <c r="J451" s="7"/>
      <c r="K451" s="7"/>
      <c r="L451" s="7"/>
      <c r="N451" s="7"/>
      <c r="O451" s="7"/>
      <c r="Q451" s="7"/>
      <c r="R451" s="7"/>
      <c r="S451" s="7"/>
      <c r="T451" s="7"/>
      <c r="U451" s="7"/>
    </row>
    <row r="452" spans="1:21">
      <c r="A452" s="7"/>
      <c r="B452" s="7"/>
      <c r="C452" s="7"/>
      <c r="D452" s="7"/>
      <c r="E452" s="7"/>
      <c r="F452" s="7"/>
      <c r="G452" s="7"/>
      <c r="H452" s="7"/>
      <c r="I452" s="7"/>
      <c r="J452" s="7"/>
      <c r="K452" s="7"/>
      <c r="L452" s="7"/>
      <c r="N452" s="7"/>
      <c r="O452" s="7"/>
      <c r="Q452" s="7"/>
      <c r="R452" s="7"/>
      <c r="S452" s="7"/>
      <c r="T452" s="7"/>
      <c r="U452" s="7"/>
    </row>
    <row r="453" spans="1:21">
      <c r="A453" s="7"/>
      <c r="B453" s="7"/>
      <c r="C453" s="7"/>
      <c r="D453" s="7"/>
      <c r="E453" s="7"/>
      <c r="F453" s="7"/>
      <c r="G453" s="7"/>
      <c r="H453" s="7"/>
      <c r="I453" s="7"/>
      <c r="J453" s="7"/>
      <c r="K453" s="7"/>
      <c r="L453" s="7"/>
      <c r="N453" s="7"/>
      <c r="O453" s="7"/>
      <c r="Q453" s="7"/>
      <c r="R453" s="7"/>
      <c r="S453" s="7"/>
      <c r="T453" s="7"/>
      <c r="U453" s="7"/>
    </row>
    <row r="454" spans="1:21">
      <c r="A454" s="7"/>
      <c r="B454" s="7"/>
      <c r="C454" s="7"/>
      <c r="D454" s="7"/>
      <c r="E454" s="7"/>
      <c r="F454" s="7"/>
      <c r="G454" s="7"/>
      <c r="H454" s="7"/>
      <c r="I454" s="7"/>
      <c r="J454" s="7"/>
      <c r="K454" s="7"/>
      <c r="L454" s="7"/>
      <c r="N454" s="7"/>
      <c r="O454" s="7"/>
      <c r="Q454" s="7"/>
      <c r="R454" s="7"/>
      <c r="S454" s="7"/>
      <c r="T454" s="7"/>
      <c r="U454" s="7"/>
    </row>
    <row r="455" spans="1:21">
      <c r="A455" s="7"/>
      <c r="B455" s="7"/>
      <c r="C455" s="7"/>
      <c r="D455" s="7"/>
      <c r="E455" s="7"/>
      <c r="F455" s="7"/>
      <c r="G455" s="7"/>
      <c r="H455" s="7"/>
      <c r="I455" s="7"/>
      <c r="J455" s="7"/>
      <c r="K455" s="7"/>
      <c r="L455" s="7"/>
      <c r="N455" s="7"/>
      <c r="O455" s="7"/>
      <c r="Q455" s="7"/>
      <c r="R455" s="7"/>
      <c r="S455" s="7"/>
      <c r="T455" s="7"/>
      <c r="U455" s="7"/>
    </row>
    <row r="456" spans="1:21">
      <c r="A456" s="7"/>
      <c r="B456" s="7"/>
      <c r="C456" s="7"/>
      <c r="D456" s="7"/>
      <c r="E456" s="7"/>
      <c r="F456" s="7"/>
      <c r="G456" s="7"/>
      <c r="H456" s="7"/>
      <c r="I456" s="7"/>
      <c r="J456" s="7"/>
      <c r="K456" s="7"/>
      <c r="L456" s="7"/>
      <c r="N456" s="7"/>
      <c r="O456" s="7"/>
      <c r="Q456" s="7"/>
      <c r="R456" s="7"/>
      <c r="S456" s="7"/>
      <c r="T456" s="7"/>
      <c r="U456" s="7"/>
    </row>
    <row r="457" spans="1:21">
      <c r="A457" s="7"/>
      <c r="B457" s="7"/>
      <c r="C457" s="7"/>
      <c r="D457" s="7"/>
      <c r="E457" s="7"/>
      <c r="F457" s="7"/>
      <c r="G457" s="7"/>
      <c r="H457" s="7"/>
      <c r="I457" s="7"/>
      <c r="J457" s="7"/>
      <c r="K457" s="7"/>
      <c r="L457" s="7"/>
      <c r="N457" s="7"/>
      <c r="O457" s="7"/>
      <c r="Q457" s="7"/>
      <c r="R457" s="7"/>
      <c r="S457" s="7"/>
      <c r="T457" s="7"/>
      <c r="U457" s="7"/>
    </row>
    <row r="458" spans="1:21">
      <c r="A458" s="7"/>
      <c r="B458" s="7"/>
      <c r="C458" s="7"/>
      <c r="D458" s="7"/>
      <c r="E458" s="7"/>
      <c r="F458" s="7"/>
      <c r="G458" s="7"/>
      <c r="H458" s="7"/>
      <c r="I458" s="7"/>
      <c r="J458" s="7"/>
      <c r="K458" s="7"/>
      <c r="L458" s="7"/>
      <c r="N458" s="7"/>
      <c r="O458" s="7"/>
      <c r="Q458" s="7"/>
      <c r="R458" s="7"/>
      <c r="S458" s="7"/>
      <c r="T458" s="7"/>
      <c r="U458" s="7"/>
    </row>
    <row r="459" spans="1:21">
      <c r="A459" s="7"/>
      <c r="B459" s="7"/>
      <c r="C459" s="7"/>
      <c r="D459" s="7"/>
      <c r="E459" s="7"/>
      <c r="F459" s="7"/>
      <c r="G459" s="7"/>
      <c r="H459" s="7"/>
      <c r="I459" s="7"/>
      <c r="J459" s="7"/>
      <c r="K459" s="7"/>
      <c r="L459" s="7"/>
      <c r="N459" s="7"/>
      <c r="O459" s="7"/>
      <c r="Q459" s="7"/>
      <c r="R459" s="7"/>
      <c r="S459" s="7"/>
      <c r="T459" s="7"/>
      <c r="U459" s="7"/>
    </row>
    <row r="460" spans="1:21">
      <c r="A460" s="7"/>
      <c r="B460" s="7"/>
      <c r="C460" s="7"/>
      <c r="D460" s="7"/>
      <c r="E460" s="7"/>
      <c r="F460" s="7"/>
      <c r="G460" s="7"/>
      <c r="H460" s="7"/>
      <c r="I460" s="7"/>
      <c r="J460" s="7"/>
      <c r="K460" s="7"/>
      <c r="L460" s="7"/>
      <c r="N460" s="7"/>
      <c r="O460" s="7"/>
      <c r="Q460" s="7"/>
      <c r="R460" s="7"/>
      <c r="S460" s="7"/>
      <c r="T460" s="7"/>
      <c r="U460" s="7"/>
    </row>
    <row r="461" spans="1:21">
      <c r="A461" s="7"/>
      <c r="B461" s="7"/>
      <c r="C461" s="7"/>
      <c r="D461" s="7"/>
      <c r="E461" s="7"/>
      <c r="F461" s="7"/>
      <c r="G461" s="7"/>
      <c r="H461" s="7"/>
      <c r="I461" s="7"/>
      <c r="J461" s="7"/>
      <c r="K461" s="7"/>
      <c r="L461" s="7"/>
      <c r="N461" s="7"/>
      <c r="O461" s="7"/>
      <c r="Q461" s="7"/>
      <c r="R461" s="7"/>
      <c r="S461" s="7"/>
      <c r="T461" s="7"/>
      <c r="U461" s="7"/>
    </row>
    <row r="462" spans="1:21">
      <c r="A462" s="7"/>
      <c r="B462" s="7"/>
      <c r="C462" s="7"/>
      <c r="D462" s="7"/>
      <c r="E462" s="7"/>
      <c r="F462" s="7"/>
      <c r="G462" s="7"/>
      <c r="H462" s="7"/>
      <c r="I462" s="7"/>
      <c r="J462" s="7"/>
      <c r="K462" s="7"/>
      <c r="L462" s="7"/>
      <c r="N462" s="7"/>
      <c r="O462" s="7"/>
      <c r="Q462" s="7"/>
      <c r="R462" s="7"/>
      <c r="S462" s="7"/>
      <c r="T462" s="7"/>
      <c r="U462" s="7"/>
    </row>
    <row r="463" spans="1:21">
      <c r="A463" s="7"/>
      <c r="B463" s="7"/>
      <c r="C463" s="7"/>
      <c r="D463" s="7"/>
      <c r="E463" s="7"/>
      <c r="F463" s="7"/>
      <c r="G463" s="7"/>
      <c r="H463" s="7"/>
      <c r="I463" s="7"/>
      <c r="J463" s="7"/>
      <c r="K463" s="7"/>
      <c r="L463" s="7"/>
      <c r="N463" s="7"/>
      <c r="O463" s="7"/>
      <c r="Q463" s="7"/>
      <c r="R463" s="7"/>
      <c r="S463" s="7"/>
      <c r="T463" s="7"/>
      <c r="U463" s="7"/>
    </row>
    <row r="464" spans="1:21">
      <c r="A464" s="7"/>
      <c r="B464" s="7"/>
      <c r="C464" s="7"/>
      <c r="D464" s="7"/>
      <c r="E464" s="7"/>
      <c r="F464" s="7"/>
      <c r="G464" s="7"/>
      <c r="H464" s="7"/>
      <c r="I464" s="7"/>
      <c r="J464" s="7"/>
      <c r="K464" s="7"/>
      <c r="L464" s="7"/>
      <c r="N464" s="7"/>
      <c r="O464" s="7"/>
      <c r="Q464" s="7"/>
      <c r="R464" s="7"/>
      <c r="S464" s="7"/>
      <c r="T464" s="7"/>
      <c r="U464" s="7"/>
    </row>
    <row r="465" spans="1:21">
      <c r="A465" s="7"/>
      <c r="B465" s="7"/>
      <c r="C465" s="7"/>
      <c r="D465" s="7"/>
      <c r="E465" s="7"/>
      <c r="F465" s="7"/>
      <c r="G465" s="7"/>
      <c r="H465" s="7"/>
      <c r="I465" s="7"/>
      <c r="J465" s="7"/>
      <c r="K465" s="7"/>
      <c r="L465" s="7"/>
      <c r="N465" s="7"/>
      <c r="O465" s="7"/>
      <c r="Q465" s="7"/>
      <c r="R465" s="7"/>
      <c r="S465" s="7"/>
      <c r="T465" s="7"/>
      <c r="U465" s="7"/>
    </row>
    <row r="466" spans="1:21">
      <c r="A466" s="7"/>
      <c r="B466" s="7"/>
      <c r="C466" s="7"/>
      <c r="D466" s="7"/>
      <c r="E466" s="7"/>
      <c r="F466" s="7"/>
      <c r="G466" s="7"/>
      <c r="H466" s="7"/>
      <c r="I466" s="7"/>
      <c r="J466" s="7"/>
      <c r="K466" s="7"/>
      <c r="L466" s="7"/>
      <c r="N466" s="7"/>
      <c r="O466" s="7"/>
      <c r="Q466" s="7"/>
      <c r="R466" s="7"/>
      <c r="S466" s="7"/>
      <c r="T466" s="7"/>
      <c r="U466" s="7"/>
    </row>
    <row r="467" spans="1:21">
      <c r="A467" s="7"/>
      <c r="B467" s="7"/>
      <c r="C467" s="7"/>
      <c r="D467" s="7"/>
      <c r="E467" s="7"/>
      <c r="F467" s="7"/>
      <c r="G467" s="7"/>
      <c r="H467" s="7"/>
      <c r="I467" s="7"/>
      <c r="J467" s="7"/>
      <c r="K467" s="7"/>
      <c r="L467" s="7"/>
      <c r="N467" s="7"/>
      <c r="O467" s="7"/>
      <c r="Q467" s="7"/>
      <c r="R467" s="7"/>
      <c r="S467" s="7"/>
      <c r="T467" s="7"/>
      <c r="U467" s="7"/>
    </row>
    <row r="468" spans="1:21">
      <c r="A468" s="7"/>
      <c r="B468" s="7"/>
      <c r="C468" s="7"/>
      <c r="D468" s="7"/>
      <c r="E468" s="7"/>
      <c r="F468" s="7"/>
      <c r="G468" s="7"/>
      <c r="H468" s="7"/>
      <c r="I468" s="7"/>
      <c r="J468" s="7"/>
      <c r="K468" s="7"/>
      <c r="L468" s="7"/>
      <c r="N468" s="7"/>
      <c r="O468" s="7"/>
      <c r="Q468" s="7"/>
      <c r="R468" s="7"/>
      <c r="S468" s="7"/>
      <c r="T468" s="7"/>
      <c r="U468" s="7"/>
    </row>
    <row r="469" spans="1:21">
      <c r="A469" s="7"/>
      <c r="B469" s="7"/>
      <c r="C469" s="7"/>
      <c r="D469" s="7"/>
      <c r="E469" s="7"/>
      <c r="F469" s="7"/>
      <c r="G469" s="7"/>
      <c r="H469" s="7"/>
      <c r="I469" s="7"/>
      <c r="J469" s="7"/>
      <c r="K469" s="7"/>
      <c r="L469" s="7"/>
      <c r="N469" s="7"/>
      <c r="O469" s="7"/>
      <c r="Q469" s="7"/>
      <c r="R469" s="7"/>
      <c r="S469" s="7"/>
      <c r="T469" s="7"/>
      <c r="U469" s="7"/>
    </row>
    <row r="470" spans="1:21">
      <c r="A470" s="7"/>
      <c r="B470" s="7"/>
      <c r="C470" s="7"/>
      <c r="D470" s="7"/>
      <c r="E470" s="7"/>
      <c r="F470" s="7"/>
      <c r="G470" s="7"/>
      <c r="H470" s="7"/>
      <c r="I470" s="7"/>
      <c r="J470" s="7"/>
      <c r="K470" s="7"/>
      <c r="L470" s="7"/>
      <c r="N470" s="7"/>
      <c r="O470" s="7"/>
      <c r="Q470" s="7"/>
      <c r="R470" s="7"/>
      <c r="S470" s="7"/>
      <c r="T470" s="7"/>
      <c r="U470" s="7"/>
    </row>
    <row r="471" spans="1:21">
      <c r="A471" s="7"/>
      <c r="B471" s="7"/>
      <c r="C471" s="7"/>
      <c r="D471" s="7"/>
      <c r="E471" s="7"/>
      <c r="F471" s="7"/>
      <c r="G471" s="7"/>
      <c r="H471" s="7"/>
      <c r="I471" s="7"/>
      <c r="J471" s="7"/>
      <c r="K471" s="7"/>
      <c r="L471" s="7"/>
      <c r="N471" s="7"/>
      <c r="O471" s="7"/>
      <c r="Q471" s="7"/>
      <c r="R471" s="7"/>
      <c r="S471" s="7"/>
      <c r="T471" s="7"/>
      <c r="U471" s="7"/>
    </row>
    <row r="472" spans="1:21">
      <c r="A472" s="7"/>
      <c r="B472" s="7"/>
      <c r="C472" s="7"/>
      <c r="D472" s="7"/>
      <c r="E472" s="7"/>
      <c r="F472" s="7"/>
      <c r="G472" s="7"/>
      <c r="H472" s="7"/>
      <c r="I472" s="7"/>
      <c r="J472" s="7"/>
      <c r="K472" s="7"/>
      <c r="L472" s="7"/>
      <c r="N472" s="7"/>
      <c r="O472" s="7"/>
      <c r="Q472" s="7"/>
      <c r="R472" s="7"/>
      <c r="S472" s="7"/>
      <c r="T472" s="7"/>
      <c r="U472" s="7"/>
    </row>
    <row r="473" spans="1:21">
      <c r="A473" s="7"/>
      <c r="B473" s="7"/>
      <c r="C473" s="7"/>
      <c r="D473" s="7"/>
      <c r="E473" s="7"/>
      <c r="F473" s="7"/>
      <c r="G473" s="7"/>
      <c r="H473" s="7"/>
      <c r="I473" s="7"/>
      <c r="J473" s="7"/>
      <c r="K473" s="7"/>
      <c r="L473" s="7"/>
      <c r="N473" s="7"/>
      <c r="O473" s="7"/>
      <c r="Q473" s="7"/>
      <c r="R473" s="7"/>
      <c r="S473" s="7"/>
      <c r="T473" s="7"/>
      <c r="U473" s="7"/>
    </row>
    <row r="474" spans="1:21">
      <c r="A474" s="7"/>
      <c r="B474" s="7"/>
      <c r="C474" s="7"/>
      <c r="D474" s="7"/>
      <c r="E474" s="7"/>
      <c r="F474" s="7"/>
      <c r="G474" s="7"/>
      <c r="H474" s="7"/>
      <c r="I474" s="7"/>
      <c r="J474" s="7"/>
      <c r="K474" s="7"/>
      <c r="L474" s="7"/>
      <c r="N474" s="7"/>
      <c r="O474" s="7"/>
      <c r="Q474" s="7"/>
      <c r="R474" s="7"/>
      <c r="S474" s="7"/>
      <c r="T474" s="7"/>
      <c r="U474" s="7"/>
    </row>
    <row r="475" spans="1:21">
      <c r="A475" s="7"/>
      <c r="B475" s="7"/>
      <c r="C475" s="7"/>
      <c r="D475" s="7"/>
      <c r="E475" s="7"/>
      <c r="F475" s="7"/>
      <c r="G475" s="7"/>
      <c r="H475" s="7"/>
      <c r="I475" s="7"/>
      <c r="J475" s="7"/>
      <c r="K475" s="7"/>
      <c r="L475" s="7"/>
      <c r="N475" s="7"/>
      <c r="O475" s="7"/>
      <c r="Q475" s="7"/>
      <c r="R475" s="7"/>
      <c r="S475" s="7"/>
      <c r="T475" s="7"/>
      <c r="U475" s="7"/>
    </row>
    <row r="476" spans="1:21">
      <c r="A476" s="7"/>
      <c r="B476" s="7"/>
      <c r="C476" s="7"/>
      <c r="D476" s="7"/>
      <c r="E476" s="7"/>
      <c r="F476" s="7"/>
      <c r="G476" s="7"/>
      <c r="H476" s="7"/>
      <c r="I476" s="7"/>
      <c r="J476" s="7"/>
      <c r="K476" s="7"/>
      <c r="L476" s="7"/>
      <c r="N476" s="7"/>
      <c r="O476" s="7"/>
      <c r="Q476" s="7"/>
      <c r="R476" s="7"/>
      <c r="S476" s="7"/>
      <c r="T476" s="7"/>
      <c r="U476" s="7"/>
    </row>
    <row r="477" spans="1:21">
      <c r="A477" s="7"/>
      <c r="B477" s="7"/>
      <c r="C477" s="7"/>
      <c r="D477" s="7"/>
      <c r="E477" s="7"/>
      <c r="F477" s="7"/>
      <c r="G477" s="7"/>
      <c r="H477" s="7"/>
      <c r="I477" s="7"/>
      <c r="J477" s="7"/>
      <c r="K477" s="7"/>
      <c r="L477" s="7"/>
      <c r="N477" s="7"/>
      <c r="O477" s="7"/>
      <c r="Q477" s="7"/>
      <c r="R477" s="7"/>
      <c r="S477" s="7"/>
      <c r="T477" s="7"/>
      <c r="U477" s="7"/>
    </row>
    <row r="478" spans="1:21">
      <c r="A478" s="7"/>
      <c r="B478" s="7"/>
      <c r="C478" s="7"/>
      <c r="D478" s="7"/>
      <c r="E478" s="7"/>
      <c r="F478" s="7"/>
      <c r="G478" s="7"/>
      <c r="H478" s="7"/>
      <c r="I478" s="7"/>
      <c r="J478" s="7"/>
      <c r="K478" s="7"/>
      <c r="L478" s="7"/>
      <c r="N478" s="7"/>
      <c r="O478" s="7"/>
      <c r="Q478" s="7"/>
      <c r="R478" s="7"/>
      <c r="S478" s="7"/>
      <c r="T478" s="7"/>
      <c r="U478" s="7"/>
    </row>
    <row r="479" spans="1:21">
      <c r="A479" s="7"/>
      <c r="B479" s="7"/>
      <c r="C479" s="7"/>
      <c r="D479" s="7"/>
      <c r="E479" s="7"/>
      <c r="F479" s="7"/>
      <c r="G479" s="7"/>
      <c r="H479" s="7"/>
      <c r="I479" s="7"/>
      <c r="J479" s="7"/>
      <c r="K479" s="7"/>
      <c r="L479" s="7"/>
      <c r="N479" s="7"/>
      <c r="O479" s="7"/>
      <c r="Q479" s="7"/>
      <c r="R479" s="7"/>
      <c r="S479" s="7"/>
      <c r="T479" s="7"/>
      <c r="U479" s="7"/>
    </row>
    <row r="480" spans="1:21">
      <c r="A480" s="7"/>
      <c r="B480" s="7"/>
      <c r="C480" s="7"/>
      <c r="D480" s="7"/>
      <c r="E480" s="7"/>
      <c r="F480" s="7"/>
      <c r="G480" s="7"/>
      <c r="H480" s="7"/>
      <c r="I480" s="7"/>
      <c r="J480" s="7"/>
      <c r="K480" s="7"/>
      <c r="L480" s="7"/>
      <c r="N480" s="7"/>
      <c r="O480" s="7"/>
      <c r="Q480" s="7"/>
      <c r="R480" s="7"/>
      <c r="S480" s="7"/>
      <c r="T480" s="7"/>
      <c r="U480" s="7"/>
    </row>
    <row r="481" spans="1:21">
      <c r="A481" s="7"/>
      <c r="B481" s="7"/>
      <c r="C481" s="7"/>
      <c r="D481" s="7"/>
      <c r="E481" s="7"/>
      <c r="F481" s="7"/>
      <c r="G481" s="7"/>
      <c r="H481" s="7"/>
      <c r="I481" s="7"/>
      <c r="J481" s="7"/>
      <c r="K481" s="7"/>
      <c r="L481" s="7"/>
      <c r="N481" s="7"/>
      <c r="O481" s="7"/>
      <c r="Q481" s="7"/>
      <c r="R481" s="7"/>
      <c r="S481" s="7"/>
      <c r="T481" s="7"/>
      <c r="U481" s="7"/>
    </row>
    <row r="482" spans="1:21">
      <c r="A482" s="7"/>
      <c r="B482" s="7"/>
      <c r="C482" s="7"/>
      <c r="D482" s="7"/>
      <c r="E482" s="7"/>
      <c r="F482" s="7"/>
      <c r="G482" s="7"/>
      <c r="H482" s="7"/>
      <c r="I482" s="7"/>
      <c r="J482" s="7"/>
      <c r="K482" s="7"/>
      <c r="L482" s="7"/>
      <c r="N482" s="7"/>
      <c r="O482" s="7"/>
      <c r="Q482" s="7"/>
      <c r="R482" s="7"/>
      <c r="S482" s="7"/>
      <c r="T482" s="7"/>
      <c r="U482" s="7"/>
    </row>
    <row r="483" spans="1:21">
      <c r="A483" s="7"/>
      <c r="B483" s="7"/>
      <c r="C483" s="7"/>
      <c r="D483" s="7"/>
      <c r="E483" s="7"/>
      <c r="F483" s="7"/>
      <c r="G483" s="7"/>
      <c r="H483" s="7"/>
      <c r="I483" s="7"/>
      <c r="J483" s="7"/>
      <c r="K483" s="7"/>
      <c r="L483" s="7"/>
      <c r="N483" s="7"/>
      <c r="O483" s="7"/>
      <c r="Q483" s="7"/>
      <c r="R483" s="7"/>
      <c r="S483" s="7"/>
      <c r="T483" s="7"/>
      <c r="U483" s="7"/>
    </row>
    <row r="484" spans="1:21">
      <c r="A484" s="7"/>
      <c r="B484" s="7"/>
      <c r="C484" s="7"/>
      <c r="D484" s="7"/>
      <c r="E484" s="7"/>
      <c r="F484" s="7"/>
      <c r="G484" s="7"/>
      <c r="H484" s="7"/>
      <c r="I484" s="7"/>
      <c r="J484" s="7"/>
      <c r="K484" s="7"/>
      <c r="L484" s="7"/>
      <c r="N484" s="7"/>
      <c r="O484" s="7"/>
      <c r="Q484" s="7"/>
      <c r="R484" s="7"/>
      <c r="S484" s="7"/>
      <c r="T484" s="7"/>
      <c r="U484" s="7"/>
    </row>
    <row r="485" spans="1:21">
      <c r="A485" s="7"/>
      <c r="B485" s="7"/>
      <c r="C485" s="7"/>
      <c r="D485" s="7"/>
      <c r="E485" s="7"/>
      <c r="F485" s="7"/>
      <c r="G485" s="7"/>
      <c r="H485" s="7"/>
      <c r="I485" s="7"/>
      <c r="J485" s="7"/>
      <c r="K485" s="7"/>
      <c r="L485" s="7"/>
      <c r="N485" s="7"/>
      <c r="O485" s="7"/>
      <c r="Q485" s="7"/>
      <c r="R485" s="7"/>
      <c r="S485" s="7"/>
      <c r="T485" s="7"/>
      <c r="U485" s="7"/>
    </row>
    <row r="486" spans="1:21">
      <c r="A486" s="7"/>
      <c r="B486" s="7"/>
      <c r="C486" s="7"/>
      <c r="D486" s="7"/>
      <c r="E486" s="7"/>
      <c r="F486" s="7"/>
      <c r="G486" s="7"/>
      <c r="H486" s="7"/>
      <c r="I486" s="7"/>
      <c r="J486" s="7"/>
      <c r="K486" s="7"/>
      <c r="L486" s="7"/>
      <c r="N486" s="7"/>
      <c r="O486" s="7"/>
      <c r="Q486" s="7"/>
      <c r="R486" s="7"/>
      <c r="S486" s="7"/>
      <c r="T486" s="7"/>
      <c r="U486" s="7"/>
    </row>
    <row r="487" spans="1:21">
      <c r="A487" s="7"/>
      <c r="B487" s="7"/>
      <c r="C487" s="7"/>
      <c r="D487" s="7"/>
      <c r="E487" s="7"/>
      <c r="F487" s="7"/>
      <c r="G487" s="7"/>
      <c r="H487" s="7"/>
      <c r="I487" s="7"/>
      <c r="J487" s="7"/>
      <c r="K487" s="7"/>
      <c r="L487" s="7"/>
      <c r="N487" s="7"/>
      <c r="O487" s="7"/>
      <c r="Q487" s="7"/>
      <c r="R487" s="7"/>
      <c r="S487" s="7"/>
      <c r="T487" s="7"/>
      <c r="U487" s="7"/>
    </row>
    <row r="488" spans="1:21">
      <c r="A488" s="7"/>
      <c r="B488" s="7"/>
      <c r="C488" s="7"/>
      <c r="D488" s="7"/>
      <c r="E488" s="7"/>
      <c r="F488" s="7"/>
      <c r="G488" s="7"/>
      <c r="H488" s="7"/>
      <c r="I488" s="7"/>
      <c r="J488" s="7"/>
      <c r="K488" s="7"/>
      <c r="L488" s="7"/>
      <c r="N488" s="7"/>
      <c r="O488" s="7"/>
      <c r="Q488" s="7"/>
      <c r="R488" s="7"/>
      <c r="S488" s="7"/>
      <c r="T488" s="7"/>
      <c r="U488" s="7"/>
    </row>
    <row r="489" spans="1:21">
      <c r="A489" s="7"/>
      <c r="B489" s="7"/>
      <c r="C489" s="7"/>
      <c r="D489" s="7"/>
      <c r="E489" s="7"/>
      <c r="F489" s="7"/>
      <c r="G489" s="7"/>
      <c r="H489" s="7"/>
      <c r="I489" s="7"/>
      <c r="J489" s="7"/>
      <c r="K489" s="7"/>
      <c r="L489" s="7"/>
      <c r="N489" s="7"/>
      <c r="O489" s="7"/>
      <c r="Q489" s="7"/>
      <c r="R489" s="7"/>
      <c r="S489" s="7"/>
      <c r="T489" s="7"/>
      <c r="U489" s="7"/>
    </row>
    <row r="490" spans="1:21">
      <c r="A490" s="7"/>
      <c r="B490" s="7"/>
      <c r="C490" s="7"/>
      <c r="D490" s="7"/>
      <c r="E490" s="7"/>
      <c r="F490" s="7"/>
      <c r="G490" s="7"/>
      <c r="H490" s="7"/>
      <c r="I490" s="7"/>
      <c r="J490" s="7"/>
      <c r="K490" s="7"/>
      <c r="L490" s="7"/>
      <c r="N490" s="7"/>
      <c r="O490" s="7"/>
      <c r="Q490" s="7"/>
      <c r="R490" s="7"/>
      <c r="S490" s="7"/>
      <c r="T490" s="7"/>
      <c r="U490" s="7"/>
    </row>
    <row r="491" spans="1:21">
      <c r="A491" s="7"/>
      <c r="B491" s="7"/>
      <c r="C491" s="7"/>
      <c r="D491" s="7"/>
      <c r="E491" s="7"/>
      <c r="F491" s="7"/>
      <c r="G491" s="7"/>
      <c r="H491" s="7"/>
      <c r="I491" s="7"/>
      <c r="J491" s="7"/>
      <c r="K491" s="7"/>
      <c r="L491" s="7"/>
      <c r="N491" s="7"/>
      <c r="O491" s="7"/>
      <c r="Q491" s="7"/>
      <c r="R491" s="7"/>
      <c r="S491" s="7"/>
      <c r="T491" s="7"/>
      <c r="U491" s="7"/>
    </row>
    <row r="492" spans="1:21">
      <c r="A492" s="7"/>
      <c r="B492" s="7"/>
      <c r="C492" s="7"/>
      <c r="D492" s="7"/>
      <c r="E492" s="7"/>
      <c r="F492" s="7"/>
      <c r="G492" s="7"/>
      <c r="H492" s="7"/>
      <c r="I492" s="7"/>
      <c r="J492" s="7"/>
      <c r="K492" s="7"/>
      <c r="L492" s="7"/>
      <c r="N492" s="7"/>
      <c r="O492" s="7"/>
      <c r="Q492" s="7"/>
      <c r="R492" s="7"/>
      <c r="S492" s="7"/>
      <c r="T492" s="7"/>
      <c r="U492" s="7"/>
    </row>
    <row r="493" spans="1:21">
      <c r="A493" s="7"/>
      <c r="B493" s="7"/>
      <c r="C493" s="7"/>
      <c r="D493" s="7"/>
      <c r="E493" s="7"/>
      <c r="F493" s="7"/>
      <c r="G493" s="7"/>
      <c r="H493" s="7"/>
      <c r="I493" s="7"/>
      <c r="J493" s="7"/>
      <c r="K493" s="7"/>
      <c r="L493" s="7"/>
      <c r="N493" s="7"/>
      <c r="O493" s="7"/>
      <c r="Q493" s="7"/>
      <c r="R493" s="7"/>
      <c r="S493" s="7"/>
      <c r="T493" s="7"/>
      <c r="U493" s="7"/>
    </row>
    <row r="494" spans="1:21">
      <c r="A494" s="7"/>
      <c r="B494" s="7"/>
      <c r="C494" s="7"/>
      <c r="D494" s="7"/>
      <c r="E494" s="7"/>
      <c r="F494" s="7"/>
      <c r="G494" s="7"/>
      <c r="H494" s="7"/>
      <c r="I494" s="7"/>
      <c r="J494" s="7"/>
      <c r="K494" s="7"/>
      <c r="L494" s="7"/>
      <c r="N494" s="7"/>
      <c r="O494" s="7"/>
      <c r="Q494" s="7"/>
      <c r="R494" s="7"/>
      <c r="S494" s="7"/>
      <c r="T494" s="7"/>
      <c r="U494" s="7"/>
    </row>
    <row r="495" spans="1:21">
      <c r="A495" s="7"/>
      <c r="B495" s="7"/>
      <c r="C495" s="7"/>
      <c r="D495" s="7"/>
      <c r="E495" s="7"/>
      <c r="F495" s="7"/>
      <c r="G495" s="7"/>
      <c r="H495" s="7"/>
      <c r="I495" s="7"/>
      <c r="J495" s="7"/>
      <c r="K495" s="7"/>
      <c r="L495" s="7"/>
      <c r="N495" s="7"/>
      <c r="O495" s="7"/>
      <c r="Q495" s="7"/>
      <c r="R495" s="7"/>
      <c r="S495" s="7"/>
      <c r="T495" s="7"/>
      <c r="U495" s="7"/>
    </row>
    <row r="496" spans="1:21">
      <c r="A496" s="7"/>
      <c r="B496" s="7"/>
      <c r="C496" s="7"/>
      <c r="D496" s="7"/>
      <c r="E496" s="7"/>
      <c r="F496" s="7"/>
      <c r="G496" s="7"/>
      <c r="H496" s="7"/>
      <c r="I496" s="7"/>
      <c r="J496" s="7"/>
      <c r="K496" s="7"/>
      <c r="L496" s="7"/>
      <c r="N496" s="7"/>
      <c r="O496" s="7"/>
      <c r="Q496" s="7"/>
      <c r="R496" s="7"/>
      <c r="S496" s="7"/>
      <c r="T496" s="7"/>
      <c r="U496" s="7"/>
    </row>
    <row r="497" spans="1:21">
      <c r="A497" s="7"/>
      <c r="B497" s="7"/>
      <c r="C497" s="7"/>
      <c r="D497" s="7"/>
      <c r="E497" s="7"/>
      <c r="F497" s="7"/>
      <c r="G497" s="7"/>
      <c r="H497" s="7"/>
      <c r="I497" s="7"/>
      <c r="J497" s="7"/>
      <c r="K497" s="7"/>
      <c r="L497" s="7"/>
      <c r="N497" s="7"/>
      <c r="O497" s="7"/>
      <c r="Q497" s="7"/>
      <c r="R497" s="7"/>
      <c r="S497" s="7"/>
      <c r="T497" s="7"/>
      <c r="U497" s="7"/>
    </row>
    <row r="498" spans="1:21">
      <c r="A498" s="7"/>
      <c r="B498" s="7"/>
      <c r="C498" s="7"/>
      <c r="D498" s="7"/>
      <c r="E498" s="7"/>
      <c r="F498" s="7"/>
      <c r="G498" s="7"/>
      <c r="H498" s="7"/>
      <c r="I498" s="7"/>
      <c r="J498" s="7"/>
      <c r="K498" s="7"/>
      <c r="L498" s="7"/>
      <c r="N498" s="7"/>
      <c r="O498" s="7"/>
      <c r="Q498" s="7"/>
      <c r="R498" s="7"/>
      <c r="S498" s="7"/>
      <c r="T498" s="7"/>
      <c r="U498" s="7"/>
    </row>
    <row r="499" spans="1:21">
      <c r="A499" s="7"/>
      <c r="B499" s="7"/>
      <c r="C499" s="7"/>
      <c r="D499" s="7"/>
      <c r="E499" s="7"/>
      <c r="F499" s="7"/>
      <c r="G499" s="7"/>
      <c r="H499" s="7"/>
      <c r="I499" s="7"/>
      <c r="J499" s="7"/>
      <c r="K499" s="7"/>
      <c r="L499" s="7"/>
      <c r="N499" s="7"/>
      <c r="O499" s="7"/>
      <c r="Q499" s="7"/>
      <c r="R499" s="7"/>
      <c r="S499" s="7"/>
      <c r="T499" s="7"/>
      <c r="U499" s="7"/>
    </row>
    <row r="500" spans="1:21">
      <c r="A500" s="7"/>
      <c r="B500" s="7"/>
      <c r="C500" s="7"/>
      <c r="D500" s="7"/>
      <c r="E500" s="7"/>
      <c r="F500" s="7"/>
      <c r="G500" s="7"/>
      <c r="H500" s="7"/>
      <c r="I500" s="7"/>
      <c r="J500" s="7"/>
      <c r="K500" s="7"/>
      <c r="L500" s="7"/>
      <c r="N500" s="7"/>
      <c r="O500" s="7"/>
      <c r="Q500" s="7"/>
      <c r="R500" s="7"/>
      <c r="S500" s="7"/>
      <c r="T500" s="7"/>
      <c r="U500" s="7"/>
    </row>
    <row r="501" spans="1:21">
      <c r="A501" s="7"/>
      <c r="B501" s="7"/>
      <c r="C501" s="7"/>
      <c r="D501" s="7"/>
      <c r="E501" s="7"/>
      <c r="F501" s="7"/>
      <c r="G501" s="7"/>
      <c r="H501" s="7"/>
      <c r="I501" s="7"/>
      <c r="J501" s="7"/>
      <c r="K501" s="7"/>
      <c r="L501" s="7"/>
      <c r="N501" s="7"/>
      <c r="O501" s="7"/>
      <c r="Q501" s="7"/>
      <c r="R501" s="7"/>
      <c r="S501" s="7"/>
      <c r="T501" s="7"/>
      <c r="U501" s="7"/>
    </row>
    <row r="502" spans="1:21">
      <c r="A502" s="7"/>
      <c r="B502" s="7"/>
      <c r="C502" s="7"/>
      <c r="D502" s="7"/>
      <c r="E502" s="7"/>
      <c r="F502" s="7"/>
      <c r="G502" s="7"/>
      <c r="H502" s="7"/>
      <c r="I502" s="7"/>
      <c r="J502" s="7"/>
      <c r="K502" s="7"/>
      <c r="L502" s="7"/>
      <c r="N502" s="7"/>
      <c r="O502" s="7"/>
      <c r="Q502" s="7"/>
      <c r="R502" s="7"/>
      <c r="S502" s="7"/>
      <c r="T502" s="7"/>
      <c r="U502" s="7"/>
    </row>
    <row r="503" spans="1:21">
      <c r="A503" s="7"/>
      <c r="B503" s="7"/>
      <c r="C503" s="7"/>
      <c r="D503" s="7"/>
      <c r="E503" s="7"/>
      <c r="F503" s="7"/>
      <c r="G503" s="7"/>
      <c r="H503" s="7"/>
      <c r="I503" s="7"/>
      <c r="J503" s="7"/>
      <c r="K503" s="7"/>
      <c r="L503" s="7"/>
      <c r="N503" s="7"/>
      <c r="O503" s="7"/>
      <c r="Q503" s="7"/>
      <c r="R503" s="7"/>
      <c r="S503" s="7"/>
      <c r="T503" s="7"/>
      <c r="U503" s="7"/>
    </row>
    <row r="504" spans="1:21">
      <c r="A504" s="7"/>
      <c r="B504" s="7"/>
      <c r="C504" s="7"/>
      <c r="D504" s="7"/>
      <c r="E504" s="7"/>
      <c r="F504" s="7"/>
      <c r="G504" s="7"/>
      <c r="H504" s="7"/>
      <c r="I504" s="7"/>
      <c r="J504" s="7"/>
      <c r="K504" s="7"/>
      <c r="L504" s="7"/>
      <c r="N504" s="7"/>
      <c r="O504" s="7"/>
      <c r="Q504" s="7"/>
      <c r="R504" s="7"/>
      <c r="S504" s="7"/>
      <c r="T504" s="7"/>
      <c r="U504" s="7"/>
    </row>
    <row r="505" spans="1:21">
      <c r="A505" s="7"/>
      <c r="B505" s="7"/>
      <c r="C505" s="7"/>
      <c r="D505" s="7"/>
      <c r="E505" s="7"/>
      <c r="F505" s="7"/>
      <c r="G505" s="7"/>
      <c r="H505" s="7"/>
      <c r="I505" s="7"/>
      <c r="J505" s="7"/>
      <c r="K505" s="7"/>
      <c r="L505" s="7"/>
      <c r="N505" s="7"/>
      <c r="O505" s="7"/>
      <c r="Q505" s="7"/>
      <c r="R505" s="7"/>
      <c r="S505" s="7"/>
      <c r="T505" s="7"/>
      <c r="U505" s="7"/>
    </row>
    <row r="506" spans="1:21">
      <c r="A506" s="7"/>
      <c r="B506" s="7"/>
      <c r="C506" s="7"/>
      <c r="D506" s="7"/>
      <c r="E506" s="7"/>
      <c r="F506" s="7"/>
      <c r="G506" s="7"/>
      <c r="H506" s="7"/>
      <c r="I506" s="7"/>
      <c r="J506" s="7"/>
      <c r="K506" s="7"/>
      <c r="L506" s="7"/>
      <c r="N506" s="7"/>
      <c r="O506" s="7"/>
      <c r="Q506" s="7"/>
      <c r="R506" s="7"/>
      <c r="S506" s="7"/>
      <c r="T506" s="7"/>
      <c r="U506" s="7"/>
    </row>
    <row r="507" spans="1:21">
      <c r="A507" s="7"/>
      <c r="B507" s="7"/>
      <c r="C507" s="7"/>
      <c r="D507" s="7"/>
      <c r="E507" s="7"/>
      <c r="F507" s="7"/>
      <c r="G507" s="7"/>
      <c r="H507" s="7"/>
      <c r="I507" s="7"/>
      <c r="J507" s="7"/>
      <c r="K507" s="7"/>
      <c r="L507" s="7"/>
      <c r="N507" s="7"/>
      <c r="O507" s="7"/>
      <c r="Q507" s="7"/>
      <c r="R507" s="7"/>
      <c r="S507" s="7"/>
      <c r="T507" s="7"/>
      <c r="U507" s="7"/>
    </row>
    <row r="508" spans="1:21">
      <c r="A508" s="7"/>
      <c r="B508" s="7"/>
      <c r="C508" s="7"/>
      <c r="D508" s="7"/>
      <c r="E508" s="7"/>
      <c r="F508" s="7"/>
      <c r="G508" s="7"/>
      <c r="H508" s="7"/>
      <c r="I508" s="7"/>
      <c r="J508" s="7"/>
      <c r="K508" s="7"/>
      <c r="L508" s="7"/>
      <c r="N508" s="7"/>
      <c r="O508" s="7"/>
      <c r="Q508" s="7"/>
      <c r="R508" s="7"/>
      <c r="S508" s="7"/>
      <c r="T508" s="7"/>
      <c r="U508" s="7"/>
    </row>
    <row r="509" spans="1:21">
      <c r="A509" s="7"/>
      <c r="B509" s="7"/>
      <c r="C509" s="7"/>
      <c r="D509" s="7"/>
      <c r="E509" s="7"/>
      <c r="F509" s="7"/>
      <c r="G509" s="7"/>
      <c r="H509" s="7"/>
      <c r="I509" s="7"/>
      <c r="J509" s="7"/>
      <c r="K509" s="7"/>
      <c r="L509" s="7"/>
      <c r="N509" s="7"/>
      <c r="O509" s="7"/>
      <c r="Q509" s="7"/>
      <c r="R509" s="7"/>
      <c r="S509" s="7"/>
      <c r="T509" s="7"/>
      <c r="U509" s="7"/>
    </row>
    <row r="510" spans="1:21">
      <c r="A510" s="7"/>
      <c r="B510" s="7"/>
      <c r="C510" s="7"/>
      <c r="D510" s="7"/>
      <c r="E510" s="7"/>
      <c r="F510" s="7"/>
      <c r="G510" s="7"/>
      <c r="H510" s="7"/>
      <c r="I510" s="7"/>
      <c r="J510" s="7"/>
      <c r="K510" s="7"/>
      <c r="L510" s="7"/>
      <c r="N510" s="7"/>
      <c r="O510" s="7"/>
      <c r="Q510" s="7"/>
      <c r="R510" s="7"/>
      <c r="S510" s="7"/>
      <c r="T510" s="7"/>
      <c r="U510" s="7"/>
    </row>
    <row r="511" spans="1:21">
      <c r="A511" s="7"/>
      <c r="B511" s="7"/>
      <c r="C511" s="7"/>
      <c r="D511" s="7"/>
      <c r="E511" s="7"/>
      <c r="F511" s="7"/>
      <c r="G511" s="7"/>
      <c r="H511" s="7"/>
      <c r="I511" s="7"/>
      <c r="J511" s="7"/>
      <c r="K511" s="7"/>
      <c r="L511" s="7"/>
      <c r="N511" s="7"/>
      <c r="O511" s="7"/>
      <c r="Q511" s="7"/>
      <c r="R511" s="7"/>
      <c r="S511" s="7"/>
      <c r="T511" s="7"/>
      <c r="U511" s="7"/>
    </row>
    <row r="512" spans="1:21">
      <c r="A512" s="7"/>
      <c r="B512" s="7"/>
      <c r="C512" s="7"/>
      <c r="D512" s="7"/>
      <c r="E512" s="7"/>
      <c r="F512" s="7"/>
      <c r="G512" s="7"/>
      <c r="H512" s="7"/>
      <c r="I512" s="7"/>
      <c r="J512" s="7"/>
      <c r="K512" s="7"/>
      <c r="L512" s="7"/>
      <c r="N512" s="7"/>
      <c r="O512" s="7"/>
      <c r="Q512" s="7"/>
      <c r="R512" s="7"/>
      <c r="S512" s="7"/>
      <c r="T512" s="7"/>
      <c r="U512" s="7"/>
    </row>
    <row r="513" spans="1:21">
      <c r="A513" s="7"/>
      <c r="B513" s="7"/>
      <c r="C513" s="7"/>
      <c r="D513" s="7"/>
      <c r="E513" s="7"/>
      <c r="F513" s="7"/>
      <c r="G513" s="7"/>
      <c r="H513" s="7"/>
      <c r="I513" s="7"/>
      <c r="J513" s="7"/>
      <c r="K513" s="7"/>
      <c r="L513" s="7"/>
      <c r="N513" s="7"/>
      <c r="O513" s="7"/>
      <c r="Q513" s="7"/>
      <c r="R513" s="7"/>
      <c r="S513" s="7"/>
      <c r="T513" s="7"/>
      <c r="U513" s="7"/>
    </row>
    <row r="514" spans="1:21">
      <c r="A514" s="7"/>
      <c r="B514" s="7"/>
      <c r="C514" s="7"/>
      <c r="D514" s="7"/>
      <c r="E514" s="7"/>
      <c r="F514" s="7"/>
      <c r="G514" s="7"/>
      <c r="H514" s="7"/>
      <c r="I514" s="7"/>
      <c r="J514" s="7"/>
      <c r="K514" s="7"/>
      <c r="L514" s="7"/>
      <c r="N514" s="7"/>
      <c r="O514" s="7"/>
      <c r="Q514" s="7"/>
      <c r="R514" s="7"/>
      <c r="S514" s="7"/>
      <c r="T514" s="7"/>
      <c r="U514" s="7"/>
    </row>
    <row r="515" spans="1:21">
      <c r="A515" s="7"/>
      <c r="B515" s="7"/>
      <c r="C515" s="7"/>
      <c r="D515" s="7"/>
      <c r="E515" s="7"/>
      <c r="F515" s="7"/>
      <c r="G515" s="7"/>
      <c r="H515" s="7"/>
      <c r="I515" s="7"/>
      <c r="J515" s="7"/>
      <c r="K515" s="7"/>
      <c r="L515" s="7"/>
      <c r="N515" s="7"/>
      <c r="O515" s="7"/>
      <c r="Q515" s="7"/>
      <c r="R515" s="7"/>
      <c r="S515" s="7"/>
      <c r="T515" s="7"/>
      <c r="U515" s="7"/>
    </row>
    <row r="516" spans="1:21">
      <c r="A516" s="7"/>
      <c r="B516" s="7"/>
      <c r="C516" s="7"/>
      <c r="D516" s="7"/>
      <c r="E516" s="7"/>
      <c r="F516" s="7"/>
      <c r="G516" s="7"/>
      <c r="H516" s="7"/>
      <c r="I516" s="7"/>
      <c r="J516" s="7"/>
      <c r="K516" s="7"/>
      <c r="L516" s="7"/>
      <c r="N516" s="7"/>
      <c r="O516" s="7"/>
      <c r="Q516" s="7"/>
      <c r="R516" s="7"/>
      <c r="S516" s="7"/>
      <c r="T516" s="7"/>
      <c r="U516" s="7"/>
    </row>
    <row r="517" spans="1:21">
      <c r="A517" s="7"/>
      <c r="B517" s="7"/>
      <c r="C517" s="7"/>
      <c r="D517" s="7"/>
      <c r="E517" s="7"/>
      <c r="F517" s="7"/>
      <c r="G517" s="7"/>
      <c r="H517" s="7"/>
      <c r="I517" s="7"/>
      <c r="J517" s="7"/>
      <c r="K517" s="7"/>
      <c r="L517" s="7"/>
      <c r="N517" s="7"/>
      <c r="O517" s="7"/>
      <c r="Q517" s="7"/>
      <c r="R517" s="7"/>
      <c r="S517" s="7"/>
      <c r="T517" s="7"/>
      <c r="U517" s="7"/>
    </row>
    <row r="518" spans="1:21">
      <c r="A518" s="7"/>
      <c r="B518" s="7"/>
      <c r="C518" s="7"/>
      <c r="D518" s="7"/>
      <c r="E518" s="7"/>
      <c r="F518" s="7"/>
      <c r="G518" s="7"/>
      <c r="H518" s="7"/>
      <c r="I518" s="7"/>
      <c r="J518" s="7"/>
      <c r="K518" s="7"/>
      <c r="L518" s="7"/>
      <c r="N518" s="7"/>
      <c r="O518" s="7"/>
      <c r="Q518" s="7"/>
      <c r="R518" s="7"/>
      <c r="S518" s="7"/>
      <c r="T518" s="7"/>
      <c r="U518" s="7"/>
    </row>
    <row r="519" spans="1:21">
      <c r="A519" s="7"/>
      <c r="B519" s="7"/>
      <c r="C519" s="7"/>
      <c r="D519" s="7"/>
      <c r="E519" s="7"/>
      <c r="F519" s="7"/>
      <c r="G519" s="7"/>
      <c r="H519" s="7"/>
      <c r="I519" s="7"/>
      <c r="J519" s="7"/>
      <c r="K519" s="7"/>
      <c r="L519" s="7"/>
      <c r="N519" s="7"/>
      <c r="O519" s="7"/>
      <c r="Q519" s="7"/>
      <c r="R519" s="7"/>
      <c r="S519" s="7"/>
      <c r="T519" s="7"/>
      <c r="U519" s="7"/>
    </row>
    <row r="520" spans="1:21">
      <c r="A520" s="7"/>
      <c r="B520" s="7"/>
      <c r="C520" s="7"/>
      <c r="D520" s="7"/>
      <c r="E520" s="7"/>
      <c r="F520" s="7"/>
      <c r="G520" s="7"/>
      <c r="H520" s="7"/>
      <c r="I520" s="7"/>
      <c r="J520" s="7"/>
      <c r="K520" s="7"/>
      <c r="L520" s="7"/>
      <c r="N520" s="7"/>
      <c r="O520" s="7"/>
      <c r="Q520" s="7"/>
      <c r="R520" s="7"/>
      <c r="S520" s="7"/>
      <c r="T520" s="7"/>
      <c r="U520" s="7"/>
    </row>
    <row r="521" spans="1:21">
      <c r="A521" s="7"/>
      <c r="B521" s="7"/>
      <c r="C521" s="7"/>
      <c r="D521" s="7"/>
      <c r="E521" s="7"/>
      <c r="F521" s="7"/>
      <c r="G521" s="7"/>
      <c r="H521" s="7"/>
      <c r="I521" s="7"/>
      <c r="J521" s="7"/>
      <c r="K521" s="7"/>
      <c r="L521" s="7"/>
      <c r="N521" s="7"/>
      <c r="O521" s="7"/>
      <c r="Q521" s="7"/>
      <c r="R521" s="7"/>
      <c r="S521" s="7"/>
      <c r="T521" s="7"/>
      <c r="U521" s="7"/>
    </row>
    <row r="522" spans="1:21">
      <c r="A522" s="7"/>
      <c r="B522" s="7"/>
      <c r="C522" s="7"/>
      <c r="D522" s="7"/>
      <c r="E522" s="7"/>
      <c r="F522" s="7"/>
      <c r="G522" s="7"/>
      <c r="H522" s="7"/>
      <c r="I522" s="7"/>
      <c r="J522" s="7"/>
      <c r="K522" s="7"/>
      <c r="L522" s="7"/>
      <c r="N522" s="7"/>
      <c r="O522" s="7"/>
      <c r="Q522" s="7"/>
      <c r="R522" s="7"/>
      <c r="S522" s="7"/>
      <c r="T522" s="7"/>
      <c r="U522" s="7"/>
    </row>
    <row r="523" spans="1:21">
      <c r="A523" s="7"/>
      <c r="B523" s="7"/>
      <c r="C523" s="7"/>
      <c r="D523" s="7"/>
      <c r="E523" s="7"/>
      <c r="F523" s="7"/>
      <c r="G523" s="7"/>
      <c r="H523" s="7"/>
      <c r="I523" s="7"/>
      <c r="J523" s="7"/>
      <c r="K523" s="7"/>
      <c r="L523" s="7"/>
      <c r="N523" s="7"/>
      <c r="O523" s="7"/>
      <c r="Q523" s="7"/>
      <c r="R523" s="7"/>
      <c r="S523" s="7"/>
      <c r="T523" s="7"/>
      <c r="U523" s="7"/>
    </row>
    <row r="524" spans="1:21">
      <c r="A524" s="7"/>
      <c r="B524" s="7"/>
      <c r="C524" s="7"/>
      <c r="D524" s="7"/>
      <c r="E524" s="7"/>
      <c r="F524" s="7"/>
      <c r="G524" s="7"/>
      <c r="H524" s="7"/>
      <c r="I524" s="7"/>
      <c r="J524" s="7"/>
      <c r="K524" s="7"/>
      <c r="L524" s="7"/>
      <c r="N524" s="7"/>
      <c r="O524" s="7"/>
      <c r="Q524" s="7"/>
      <c r="R524" s="7"/>
      <c r="S524" s="7"/>
      <c r="T524" s="7"/>
      <c r="U524" s="7"/>
    </row>
    <row r="525" spans="1:21">
      <c r="A525" s="7"/>
      <c r="B525" s="7"/>
      <c r="C525" s="7"/>
      <c r="D525" s="7"/>
      <c r="E525" s="7"/>
      <c r="F525" s="7"/>
      <c r="G525" s="7"/>
      <c r="H525" s="7"/>
      <c r="I525" s="7"/>
      <c r="J525" s="7"/>
      <c r="K525" s="7"/>
      <c r="L525" s="7"/>
      <c r="N525" s="7"/>
      <c r="O525" s="7"/>
      <c r="Q525" s="7"/>
      <c r="R525" s="7"/>
      <c r="S525" s="7"/>
      <c r="T525" s="7"/>
      <c r="U525" s="7"/>
    </row>
    <row r="526" spans="1:21">
      <c r="A526" s="7"/>
      <c r="B526" s="7"/>
      <c r="C526" s="7"/>
      <c r="D526" s="7"/>
      <c r="E526" s="7"/>
      <c r="F526" s="7"/>
      <c r="G526" s="7"/>
      <c r="H526" s="7"/>
      <c r="I526" s="7"/>
      <c r="J526" s="7"/>
      <c r="K526" s="7"/>
      <c r="L526" s="7"/>
      <c r="N526" s="7"/>
      <c r="O526" s="7"/>
      <c r="Q526" s="7"/>
      <c r="R526" s="7"/>
      <c r="S526" s="7"/>
      <c r="T526" s="7"/>
      <c r="U526" s="7"/>
    </row>
    <row r="527" spans="1:21">
      <c r="A527" s="7"/>
      <c r="B527" s="7"/>
      <c r="C527" s="7"/>
      <c r="D527" s="7"/>
      <c r="E527" s="7"/>
      <c r="F527" s="7"/>
      <c r="G527" s="7"/>
      <c r="H527" s="7"/>
      <c r="I527" s="7"/>
      <c r="J527" s="7"/>
      <c r="K527" s="7"/>
      <c r="L527" s="7"/>
      <c r="N527" s="7"/>
      <c r="O527" s="7"/>
      <c r="Q527" s="7"/>
      <c r="R527" s="7"/>
      <c r="S527" s="7"/>
      <c r="T527" s="7"/>
      <c r="U527" s="7"/>
    </row>
    <row r="528" spans="1:21">
      <c r="A528" s="7"/>
      <c r="B528" s="7"/>
      <c r="C528" s="7"/>
      <c r="D528" s="7"/>
      <c r="E528" s="7"/>
      <c r="F528" s="7"/>
      <c r="G528" s="7"/>
      <c r="H528" s="7"/>
      <c r="I528" s="7"/>
      <c r="J528" s="7"/>
      <c r="K528" s="7"/>
      <c r="L528" s="7"/>
      <c r="N528" s="7"/>
      <c r="O528" s="7"/>
      <c r="Q528" s="7"/>
      <c r="R528" s="7"/>
      <c r="S528" s="7"/>
      <c r="T528" s="7"/>
      <c r="U528" s="7"/>
    </row>
    <row r="529" spans="1:21">
      <c r="A529" s="7"/>
      <c r="B529" s="7"/>
      <c r="C529" s="7"/>
      <c r="D529" s="7"/>
      <c r="E529" s="7"/>
      <c r="F529" s="7"/>
      <c r="G529" s="7"/>
      <c r="H529" s="7"/>
      <c r="I529" s="7"/>
      <c r="J529" s="7"/>
      <c r="K529" s="7"/>
      <c r="L529" s="7"/>
      <c r="N529" s="7"/>
      <c r="O529" s="7"/>
      <c r="Q529" s="7"/>
      <c r="R529" s="7"/>
      <c r="S529" s="7"/>
      <c r="T529" s="7"/>
      <c r="U529" s="7"/>
    </row>
    <row r="530" spans="1:21">
      <c r="A530" s="7"/>
      <c r="B530" s="7"/>
      <c r="C530" s="7"/>
      <c r="D530" s="7"/>
      <c r="E530" s="7"/>
      <c r="F530" s="7"/>
      <c r="G530" s="7"/>
      <c r="H530" s="7"/>
      <c r="I530" s="7"/>
      <c r="J530" s="7"/>
      <c r="K530" s="7"/>
      <c r="L530" s="7"/>
      <c r="N530" s="7"/>
      <c r="O530" s="7"/>
      <c r="Q530" s="7"/>
      <c r="R530" s="7"/>
      <c r="S530" s="7"/>
      <c r="T530" s="7"/>
      <c r="U530" s="7"/>
    </row>
    <row r="531" spans="1:21">
      <c r="A531" s="7"/>
      <c r="B531" s="7"/>
      <c r="C531" s="7"/>
      <c r="D531" s="7"/>
      <c r="E531" s="7"/>
      <c r="F531" s="7"/>
      <c r="G531" s="7"/>
      <c r="H531" s="7"/>
      <c r="I531" s="7"/>
      <c r="J531" s="7"/>
      <c r="K531" s="7"/>
      <c r="L531" s="7"/>
      <c r="N531" s="7"/>
      <c r="O531" s="7"/>
      <c r="Q531" s="7"/>
      <c r="R531" s="7"/>
      <c r="S531" s="7"/>
      <c r="T531" s="7"/>
      <c r="U531" s="7"/>
    </row>
    <row r="532" spans="1:21">
      <c r="A532" s="7"/>
      <c r="B532" s="7"/>
      <c r="C532" s="7"/>
      <c r="D532" s="7"/>
      <c r="E532" s="7"/>
      <c r="F532" s="7"/>
      <c r="G532" s="7"/>
      <c r="H532" s="7"/>
      <c r="I532" s="7"/>
      <c r="J532" s="7"/>
      <c r="K532" s="7"/>
      <c r="L532" s="7"/>
      <c r="N532" s="7"/>
      <c r="O532" s="7"/>
      <c r="Q532" s="7"/>
      <c r="R532" s="7"/>
      <c r="S532" s="7"/>
      <c r="T532" s="7"/>
      <c r="U532" s="7"/>
    </row>
    <row r="533" spans="1:21">
      <c r="A533" s="7"/>
      <c r="B533" s="7"/>
      <c r="C533" s="7"/>
      <c r="D533" s="7"/>
      <c r="E533" s="7"/>
      <c r="F533" s="7"/>
      <c r="G533" s="7"/>
      <c r="H533" s="7"/>
      <c r="I533" s="7"/>
      <c r="J533" s="7"/>
      <c r="K533" s="7"/>
      <c r="L533" s="7"/>
      <c r="N533" s="7"/>
      <c r="O533" s="7"/>
      <c r="Q533" s="7"/>
      <c r="R533" s="7"/>
      <c r="S533" s="7"/>
      <c r="T533" s="7"/>
      <c r="U533" s="7"/>
    </row>
    <row r="534" spans="1:21">
      <c r="A534" s="7"/>
      <c r="B534" s="7"/>
      <c r="C534" s="7"/>
      <c r="D534" s="7"/>
      <c r="E534" s="7"/>
      <c r="F534" s="7"/>
      <c r="G534" s="7"/>
      <c r="H534" s="7"/>
      <c r="I534" s="7"/>
      <c r="J534" s="7"/>
      <c r="K534" s="7"/>
      <c r="L534" s="7"/>
      <c r="N534" s="7"/>
      <c r="O534" s="7"/>
      <c r="Q534" s="7"/>
      <c r="R534" s="7"/>
      <c r="S534" s="7"/>
      <c r="T534" s="7"/>
      <c r="U534" s="7"/>
    </row>
    <row r="535" spans="1:21">
      <c r="A535" s="7"/>
      <c r="B535" s="7"/>
      <c r="C535" s="7"/>
      <c r="D535" s="7"/>
      <c r="E535" s="7"/>
      <c r="F535" s="7"/>
      <c r="G535" s="7"/>
      <c r="H535" s="7"/>
      <c r="I535" s="7"/>
      <c r="J535" s="7"/>
      <c r="K535" s="7"/>
      <c r="L535" s="7"/>
      <c r="N535" s="7"/>
      <c r="O535" s="7"/>
      <c r="Q535" s="7"/>
      <c r="R535" s="7"/>
      <c r="S535" s="7"/>
      <c r="T535" s="7"/>
      <c r="U535" s="7"/>
    </row>
    <row r="536" spans="1:21">
      <c r="A536" s="7"/>
      <c r="B536" s="7"/>
      <c r="C536" s="7"/>
      <c r="D536" s="7"/>
      <c r="E536" s="7"/>
      <c r="F536" s="7"/>
      <c r="G536" s="7"/>
      <c r="H536" s="7"/>
      <c r="I536" s="7"/>
      <c r="J536" s="7"/>
      <c r="K536" s="7"/>
      <c r="L536" s="7"/>
      <c r="N536" s="7"/>
      <c r="O536" s="7"/>
      <c r="Q536" s="7"/>
      <c r="R536" s="7"/>
      <c r="S536" s="7"/>
      <c r="T536" s="7"/>
      <c r="U536" s="7"/>
    </row>
    <row r="537" spans="1:21">
      <c r="A537" s="7"/>
      <c r="B537" s="7"/>
      <c r="C537" s="7"/>
      <c r="D537" s="7"/>
      <c r="E537" s="7"/>
      <c r="F537" s="7"/>
      <c r="G537" s="7"/>
      <c r="H537" s="7"/>
      <c r="I537" s="7"/>
      <c r="J537" s="7"/>
      <c r="K537" s="7"/>
      <c r="L537" s="7"/>
      <c r="N537" s="7"/>
      <c r="O537" s="7"/>
      <c r="Q537" s="7"/>
      <c r="R537" s="7"/>
      <c r="S537" s="7"/>
      <c r="T537" s="7"/>
      <c r="U537" s="7"/>
    </row>
    <row r="538" spans="1:21">
      <c r="A538" s="7"/>
      <c r="B538" s="7"/>
      <c r="C538" s="7"/>
      <c r="D538" s="7"/>
      <c r="E538" s="7"/>
      <c r="F538" s="7"/>
      <c r="G538" s="7"/>
      <c r="H538" s="7"/>
      <c r="I538" s="7"/>
      <c r="J538" s="7"/>
      <c r="K538" s="7"/>
      <c r="L538" s="7"/>
      <c r="N538" s="7"/>
      <c r="O538" s="7"/>
      <c r="Q538" s="7"/>
      <c r="R538" s="7"/>
      <c r="S538" s="7"/>
      <c r="T538" s="7"/>
      <c r="U538" s="7"/>
    </row>
    <row r="539" spans="1:21">
      <c r="A539" s="7"/>
      <c r="B539" s="7"/>
      <c r="C539" s="7"/>
      <c r="D539" s="7"/>
      <c r="E539" s="7"/>
      <c r="F539" s="7"/>
      <c r="G539" s="7"/>
      <c r="H539" s="7"/>
      <c r="I539" s="7"/>
      <c r="J539" s="7"/>
      <c r="K539" s="7"/>
      <c r="L539" s="7"/>
      <c r="N539" s="7"/>
      <c r="O539" s="7"/>
      <c r="Q539" s="7"/>
      <c r="R539" s="7"/>
      <c r="S539" s="7"/>
      <c r="T539" s="7"/>
      <c r="U539" s="7"/>
    </row>
    <row r="540" spans="1:21">
      <c r="A540" s="7"/>
      <c r="B540" s="7"/>
      <c r="C540" s="7"/>
      <c r="D540" s="7"/>
      <c r="E540" s="7"/>
      <c r="F540" s="7"/>
      <c r="G540" s="7"/>
      <c r="H540" s="7"/>
      <c r="I540" s="7"/>
      <c r="J540" s="7"/>
      <c r="K540" s="7"/>
      <c r="L540" s="7"/>
      <c r="N540" s="7"/>
      <c r="O540" s="7"/>
      <c r="Q540" s="7"/>
      <c r="R540" s="7"/>
      <c r="S540" s="7"/>
      <c r="T540" s="7"/>
      <c r="U540" s="7"/>
    </row>
    <row r="541" spans="1:21">
      <c r="A541" s="7"/>
      <c r="B541" s="7"/>
      <c r="C541" s="7"/>
      <c r="D541" s="7"/>
      <c r="E541" s="7"/>
      <c r="F541" s="7"/>
      <c r="G541" s="7"/>
      <c r="H541" s="7"/>
      <c r="I541" s="7"/>
      <c r="J541" s="7"/>
      <c r="K541" s="7"/>
      <c r="L541" s="7"/>
      <c r="N541" s="7"/>
      <c r="O541" s="7"/>
      <c r="Q541" s="7"/>
      <c r="R541" s="7"/>
      <c r="S541" s="7"/>
      <c r="T541" s="7"/>
      <c r="U541" s="7"/>
    </row>
    <row r="542" spans="1:21">
      <c r="A542" s="7"/>
      <c r="B542" s="7"/>
      <c r="C542" s="7"/>
      <c r="D542" s="7"/>
      <c r="E542" s="7"/>
      <c r="F542" s="7"/>
      <c r="G542" s="7"/>
      <c r="H542" s="7"/>
      <c r="I542" s="7"/>
      <c r="J542" s="7"/>
      <c r="K542" s="7"/>
      <c r="L542" s="7"/>
      <c r="N542" s="7"/>
      <c r="O542" s="7"/>
      <c r="Q542" s="7"/>
      <c r="R542" s="7"/>
      <c r="S542" s="7"/>
      <c r="T542" s="7"/>
      <c r="U542" s="7"/>
    </row>
    <row r="543" spans="1:21">
      <c r="A543" s="7"/>
      <c r="B543" s="7"/>
      <c r="C543" s="7"/>
      <c r="D543" s="7"/>
      <c r="E543" s="7"/>
      <c r="F543" s="7"/>
      <c r="G543" s="7"/>
      <c r="H543" s="7"/>
      <c r="I543" s="7"/>
      <c r="J543" s="7"/>
      <c r="K543" s="7"/>
      <c r="L543" s="7"/>
      <c r="N543" s="7"/>
      <c r="O543" s="7"/>
      <c r="Q543" s="7"/>
      <c r="R543" s="7"/>
      <c r="S543" s="7"/>
      <c r="T543" s="7"/>
      <c r="U543" s="7"/>
    </row>
    <row r="544" spans="1:21">
      <c r="A544" s="7"/>
      <c r="B544" s="7"/>
      <c r="C544" s="7"/>
      <c r="D544" s="7"/>
      <c r="E544" s="7"/>
      <c r="F544" s="7"/>
      <c r="G544" s="7"/>
      <c r="H544" s="7"/>
      <c r="I544" s="7"/>
      <c r="J544" s="7"/>
      <c r="K544" s="7"/>
      <c r="L544" s="7"/>
      <c r="N544" s="7"/>
      <c r="O544" s="7"/>
      <c r="Q544" s="7"/>
      <c r="R544" s="7"/>
      <c r="S544" s="7"/>
      <c r="T544" s="7"/>
      <c r="U544" s="7"/>
    </row>
    <row r="545" spans="1:21">
      <c r="A545" s="7"/>
      <c r="B545" s="7"/>
      <c r="C545" s="7"/>
      <c r="D545" s="7"/>
      <c r="E545" s="7"/>
      <c r="F545" s="7"/>
      <c r="G545" s="7"/>
      <c r="H545" s="7"/>
      <c r="I545" s="7"/>
      <c r="J545" s="7"/>
      <c r="K545" s="7"/>
      <c r="L545" s="7"/>
      <c r="N545" s="7"/>
      <c r="O545" s="7"/>
      <c r="Q545" s="7"/>
      <c r="R545" s="7"/>
      <c r="S545" s="7"/>
      <c r="T545" s="7"/>
      <c r="U545" s="7"/>
    </row>
    <row r="546" spans="1:21">
      <c r="A546" s="7"/>
      <c r="B546" s="7"/>
      <c r="C546" s="7"/>
      <c r="D546" s="7"/>
      <c r="E546" s="7"/>
      <c r="F546" s="7"/>
      <c r="G546" s="7"/>
      <c r="H546" s="7"/>
      <c r="I546" s="7"/>
      <c r="J546" s="7"/>
      <c r="K546" s="7"/>
      <c r="L546" s="7"/>
      <c r="N546" s="7"/>
      <c r="O546" s="7"/>
      <c r="Q546" s="7"/>
      <c r="R546" s="7"/>
      <c r="S546" s="7"/>
      <c r="T546" s="7"/>
      <c r="U546" s="7"/>
    </row>
    <row r="547" spans="1:21">
      <c r="A547" s="7"/>
      <c r="B547" s="7"/>
      <c r="C547" s="7"/>
      <c r="D547" s="7"/>
      <c r="E547" s="7"/>
      <c r="F547" s="7"/>
      <c r="G547" s="7"/>
      <c r="H547" s="7"/>
      <c r="I547" s="7"/>
      <c r="J547" s="7"/>
      <c r="K547" s="7"/>
      <c r="L547" s="7"/>
      <c r="N547" s="7"/>
      <c r="O547" s="7"/>
      <c r="Q547" s="7"/>
      <c r="R547" s="7"/>
      <c r="S547" s="7"/>
      <c r="T547" s="7"/>
      <c r="U547" s="7"/>
    </row>
    <row r="548" spans="1:21">
      <c r="A548" s="7"/>
      <c r="B548" s="7"/>
      <c r="C548" s="7"/>
      <c r="D548" s="7"/>
      <c r="E548" s="7"/>
      <c r="F548" s="7"/>
      <c r="G548" s="7"/>
      <c r="H548" s="7"/>
      <c r="I548" s="7"/>
      <c r="J548" s="7"/>
      <c r="K548" s="7"/>
      <c r="L548" s="7"/>
      <c r="N548" s="7"/>
      <c r="O548" s="7"/>
      <c r="Q548" s="7"/>
      <c r="R548" s="7"/>
      <c r="S548" s="7"/>
      <c r="T548" s="7"/>
      <c r="U548" s="7"/>
    </row>
    <row r="549" spans="1:21">
      <c r="A549" s="7"/>
      <c r="B549" s="7"/>
      <c r="C549" s="7"/>
      <c r="D549" s="7"/>
      <c r="E549" s="7"/>
      <c r="F549" s="7"/>
      <c r="G549" s="7"/>
      <c r="H549" s="7"/>
      <c r="I549" s="7"/>
      <c r="J549" s="7"/>
      <c r="K549" s="7"/>
      <c r="L549" s="7"/>
      <c r="N549" s="7"/>
      <c r="O549" s="7"/>
      <c r="Q549" s="7"/>
      <c r="R549" s="7"/>
      <c r="S549" s="7"/>
      <c r="T549" s="7"/>
      <c r="U549" s="7"/>
    </row>
    <row r="550" spans="1:21">
      <c r="A550" s="7"/>
      <c r="B550" s="7"/>
      <c r="C550" s="7"/>
      <c r="D550" s="7"/>
      <c r="E550" s="7"/>
      <c r="F550" s="7"/>
      <c r="G550" s="7"/>
      <c r="H550" s="7"/>
      <c r="I550" s="7"/>
      <c r="J550" s="7"/>
      <c r="K550" s="7"/>
      <c r="L550" s="7"/>
      <c r="N550" s="7"/>
      <c r="O550" s="7"/>
      <c r="Q550" s="7"/>
      <c r="R550" s="7"/>
      <c r="S550" s="7"/>
      <c r="T550" s="7"/>
      <c r="U550" s="7"/>
    </row>
    <row r="551" spans="1:21">
      <c r="A551" s="7"/>
      <c r="B551" s="7"/>
      <c r="C551" s="7"/>
      <c r="D551" s="7"/>
      <c r="E551" s="7"/>
      <c r="F551" s="7"/>
      <c r="G551" s="7"/>
      <c r="H551" s="7"/>
      <c r="I551" s="7"/>
      <c r="J551" s="7"/>
      <c r="K551" s="7"/>
      <c r="L551" s="7"/>
      <c r="N551" s="7"/>
      <c r="O551" s="7"/>
      <c r="Q551" s="7"/>
      <c r="R551" s="7"/>
      <c r="S551" s="7"/>
      <c r="T551" s="7"/>
      <c r="U551" s="7"/>
    </row>
    <row r="552" spans="1:21">
      <c r="A552" s="7"/>
      <c r="B552" s="7"/>
      <c r="C552" s="7"/>
      <c r="D552" s="7"/>
      <c r="E552" s="7"/>
      <c r="F552" s="7"/>
      <c r="G552" s="7"/>
      <c r="H552" s="7"/>
      <c r="I552" s="7"/>
      <c r="J552" s="7"/>
      <c r="K552" s="7"/>
      <c r="L552" s="7"/>
      <c r="N552" s="7"/>
      <c r="O552" s="7"/>
      <c r="Q552" s="7"/>
      <c r="R552" s="7"/>
      <c r="S552" s="7"/>
      <c r="T552" s="7"/>
      <c r="U552" s="7"/>
    </row>
    <row r="553" spans="1:21">
      <c r="A553" s="7"/>
      <c r="B553" s="7"/>
      <c r="C553" s="7"/>
      <c r="D553" s="7"/>
      <c r="E553" s="7"/>
      <c r="F553" s="7"/>
      <c r="G553" s="7"/>
      <c r="H553" s="7"/>
      <c r="I553" s="7"/>
      <c r="J553" s="7"/>
      <c r="K553" s="7"/>
      <c r="L553" s="7"/>
      <c r="N553" s="7"/>
      <c r="O553" s="7"/>
      <c r="Q553" s="7"/>
      <c r="R553" s="7"/>
      <c r="S553" s="7"/>
      <c r="T553" s="7"/>
      <c r="U553" s="7"/>
    </row>
    <row r="554" spans="1:21">
      <c r="A554" s="7"/>
      <c r="B554" s="7"/>
      <c r="C554" s="7"/>
      <c r="D554" s="7"/>
      <c r="E554" s="7"/>
      <c r="F554" s="7"/>
      <c r="G554" s="7"/>
      <c r="H554" s="7"/>
      <c r="I554" s="7"/>
      <c r="J554" s="7"/>
      <c r="K554" s="7"/>
      <c r="L554" s="7"/>
      <c r="N554" s="7"/>
      <c r="O554" s="7"/>
      <c r="Q554" s="7"/>
      <c r="R554" s="7"/>
      <c r="S554" s="7"/>
      <c r="T554" s="7"/>
      <c r="U554" s="7"/>
    </row>
    <row r="555" spans="1:21">
      <c r="A555" s="7"/>
      <c r="B555" s="7"/>
      <c r="C555" s="7"/>
      <c r="D555" s="7"/>
      <c r="E555" s="7"/>
      <c r="F555" s="7"/>
      <c r="G555" s="7"/>
      <c r="H555" s="7"/>
      <c r="I555" s="7"/>
      <c r="J555" s="7"/>
      <c r="K555" s="7"/>
      <c r="L555" s="7"/>
      <c r="N555" s="7"/>
      <c r="O555" s="7"/>
      <c r="Q555" s="7"/>
      <c r="R555" s="7"/>
      <c r="S555" s="7"/>
      <c r="T555" s="7"/>
      <c r="U555" s="7"/>
    </row>
    <row r="556" spans="1:21">
      <c r="A556" s="7"/>
      <c r="B556" s="7"/>
      <c r="C556" s="7"/>
      <c r="D556" s="7"/>
      <c r="E556" s="7"/>
      <c r="F556" s="7"/>
      <c r="G556" s="7"/>
      <c r="H556" s="7"/>
      <c r="I556" s="7"/>
      <c r="J556" s="7"/>
      <c r="K556" s="7"/>
      <c r="L556" s="7"/>
      <c r="N556" s="7"/>
      <c r="O556" s="7"/>
      <c r="Q556" s="7"/>
      <c r="R556" s="7"/>
      <c r="S556" s="7"/>
      <c r="T556" s="7"/>
      <c r="U556" s="7"/>
    </row>
    <row r="557" spans="1:21">
      <c r="A557" s="7"/>
      <c r="B557" s="7"/>
      <c r="C557" s="7"/>
      <c r="D557" s="7"/>
      <c r="E557" s="7"/>
      <c r="F557" s="7"/>
      <c r="G557" s="7"/>
      <c r="H557" s="7"/>
      <c r="I557" s="7"/>
      <c r="J557" s="7"/>
      <c r="K557" s="7"/>
      <c r="L557" s="7"/>
      <c r="N557" s="7"/>
      <c r="O557" s="7"/>
      <c r="Q557" s="7"/>
      <c r="R557" s="7"/>
      <c r="S557" s="7"/>
      <c r="T557" s="7"/>
      <c r="U557" s="7"/>
    </row>
    <row r="558" spans="1:21">
      <c r="A558" s="7"/>
      <c r="B558" s="7"/>
      <c r="C558" s="7"/>
      <c r="D558" s="7"/>
      <c r="E558" s="7"/>
      <c r="F558" s="7"/>
      <c r="G558" s="7"/>
      <c r="H558" s="7"/>
      <c r="I558" s="7"/>
      <c r="J558" s="7"/>
      <c r="K558" s="7"/>
      <c r="L558" s="7"/>
      <c r="N558" s="7"/>
      <c r="O558" s="7"/>
      <c r="Q558" s="7"/>
      <c r="R558" s="7"/>
      <c r="S558" s="7"/>
      <c r="T558" s="7"/>
      <c r="U558" s="7"/>
    </row>
    <row r="559" spans="1:21">
      <c r="A559" s="7"/>
      <c r="B559" s="7"/>
      <c r="C559" s="7"/>
      <c r="D559" s="7"/>
      <c r="E559" s="7"/>
      <c r="F559" s="7"/>
      <c r="G559" s="7"/>
      <c r="H559" s="7"/>
      <c r="I559" s="7"/>
      <c r="J559" s="7"/>
      <c r="K559" s="7"/>
      <c r="L559" s="7"/>
      <c r="N559" s="7"/>
      <c r="O559" s="7"/>
      <c r="Q559" s="7"/>
      <c r="R559" s="7"/>
      <c r="S559" s="7"/>
      <c r="T559" s="7"/>
      <c r="U559" s="7"/>
    </row>
    <row r="560" spans="1:21">
      <c r="A560" s="7"/>
      <c r="B560" s="7"/>
      <c r="C560" s="7"/>
      <c r="D560" s="7"/>
      <c r="E560" s="7"/>
      <c r="F560" s="7"/>
      <c r="G560" s="7"/>
      <c r="H560" s="7"/>
      <c r="I560" s="7"/>
      <c r="J560" s="7"/>
      <c r="K560" s="7"/>
      <c r="L560" s="7"/>
      <c r="N560" s="7"/>
      <c r="O560" s="7"/>
      <c r="Q560" s="7"/>
      <c r="R560" s="7"/>
      <c r="S560" s="7"/>
      <c r="T560" s="7"/>
      <c r="U560" s="7"/>
    </row>
    <row r="561" spans="1:21">
      <c r="A561" s="7"/>
      <c r="B561" s="7"/>
      <c r="C561" s="7"/>
      <c r="D561" s="7"/>
      <c r="E561" s="7"/>
      <c r="F561" s="7"/>
      <c r="G561" s="7"/>
      <c r="H561" s="7"/>
      <c r="I561" s="7"/>
      <c r="J561" s="7"/>
      <c r="K561" s="7"/>
      <c r="L561" s="7"/>
      <c r="N561" s="7"/>
      <c r="O561" s="7"/>
      <c r="Q561" s="7"/>
      <c r="R561" s="7"/>
      <c r="S561" s="7"/>
      <c r="T561" s="7"/>
      <c r="U561" s="7"/>
    </row>
    <row r="562" spans="1:21">
      <c r="A562" s="7"/>
      <c r="B562" s="7"/>
      <c r="C562" s="7"/>
      <c r="D562" s="7"/>
      <c r="E562" s="7"/>
      <c r="F562" s="7"/>
      <c r="G562" s="7"/>
      <c r="H562" s="7"/>
      <c r="I562" s="7"/>
      <c r="J562" s="7"/>
      <c r="K562" s="7"/>
      <c r="L562" s="7"/>
      <c r="N562" s="7"/>
      <c r="O562" s="7"/>
      <c r="Q562" s="7"/>
      <c r="R562" s="7"/>
      <c r="S562" s="7"/>
      <c r="T562" s="7"/>
      <c r="U562" s="7"/>
    </row>
    <row r="563" spans="1:21">
      <c r="A563" s="7"/>
      <c r="B563" s="7"/>
      <c r="C563" s="7"/>
      <c r="D563" s="7"/>
      <c r="E563" s="7"/>
      <c r="F563" s="7"/>
      <c r="G563" s="7"/>
      <c r="H563" s="7"/>
      <c r="I563" s="7"/>
      <c r="J563" s="7"/>
      <c r="K563" s="7"/>
      <c r="L563" s="7"/>
      <c r="N563" s="7"/>
      <c r="O563" s="7"/>
      <c r="Q563" s="7"/>
      <c r="R563" s="7"/>
      <c r="S563" s="7"/>
      <c r="T563" s="7"/>
      <c r="U563" s="7"/>
    </row>
    <row r="564" spans="1:21">
      <c r="A564" s="7"/>
      <c r="B564" s="7"/>
      <c r="C564" s="7"/>
      <c r="D564" s="7"/>
      <c r="E564" s="7"/>
      <c r="F564" s="7"/>
      <c r="G564" s="7"/>
      <c r="H564" s="7"/>
      <c r="I564" s="7"/>
      <c r="J564" s="7"/>
      <c r="K564" s="7"/>
      <c r="L564" s="7"/>
      <c r="N564" s="7"/>
      <c r="O564" s="7"/>
      <c r="Q564" s="7"/>
      <c r="R564" s="7"/>
      <c r="S564" s="7"/>
      <c r="T564" s="7"/>
      <c r="U564" s="7"/>
    </row>
    <row r="565" spans="1:21">
      <c r="A565" s="7"/>
      <c r="B565" s="7"/>
      <c r="C565" s="7"/>
      <c r="D565" s="7"/>
      <c r="E565" s="7"/>
      <c r="F565" s="7"/>
      <c r="G565" s="7"/>
      <c r="H565" s="7"/>
      <c r="I565" s="7"/>
      <c r="J565" s="7"/>
      <c r="K565" s="7"/>
      <c r="L565" s="7"/>
      <c r="N565" s="7"/>
      <c r="O565" s="7"/>
      <c r="Q565" s="7"/>
      <c r="R565" s="7"/>
      <c r="S565" s="7"/>
      <c r="T565" s="7"/>
      <c r="U565" s="7"/>
    </row>
    <row r="566" spans="1:21">
      <c r="A566" s="7"/>
      <c r="B566" s="7"/>
      <c r="C566" s="7"/>
      <c r="D566" s="7"/>
      <c r="E566" s="7"/>
      <c r="F566" s="7"/>
      <c r="G566" s="7"/>
      <c r="H566" s="7"/>
      <c r="I566" s="7"/>
      <c r="J566" s="7"/>
      <c r="K566" s="7"/>
      <c r="L566" s="7"/>
      <c r="N566" s="7"/>
      <c r="O566" s="7"/>
      <c r="Q566" s="7"/>
      <c r="R566" s="7"/>
      <c r="S566" s="7"/>
      <c r="T566" s="7"/>
      <c r="U566" s="7"/>
    </row>
    <row r="567" spans="1:21">
      <c r="A567" s="7"/>
      <c r="B567" s="7"/>
      <c r="C567" s="7"/>
      <c r="D567" s="7"/>
      <c r="E567" s="7"/>
      <c r="F567" s="7"/>
      <c r="G567" s="7"/>
      <c r="H567" s="7"/>
      <c r="I567" s="7"/>
      <c r="J567" s="7"/>
      <c r="K567" s="7"/>
      <c r="L567" s="7"/>
      <c r="N567" s="7"/>
      <c r="O567" s="7"/>
      <c r="Q567" s="7"/>
      <c r="R567" s="7"/>
      <c r="S567" s="7"/>
      <c r="T567" s="7"/>
      <c r="U567" s="7"/>
    </row>
    <row r="568" spans="1:21">
      <c r="A568" s="7"/>
      <c r="B568" s="7"/>
      <c r="C568" s="7"/>
      <c r="D568" s="7"/>
      <c r="E568" s="7"/>
      <c r="F568" s="7"/>
      <c r="G568" s="7"/>
      <c r="H568" s="7"/>
      <c r="I568" s="7"/>
      <c r="J568" s="7"/>
      <c r="K568" s="7"/>
      <c r="L568" s="7"/>
      <c r="N568" s="7"/>
      <c r="O568" s="7"/>
      <c r="Q568" s="7"/>
      <c r="R568" s="7"/>
      <c r="S568" s="7"/>
      <c r="T568" s="7"/>
      <c r="U568" s="7"/>
    </row>
    <row r="569" spans="1:21">
      <c r="A569" s="7"/>
      <c r="B569" s="7"/>
      <c r="C569" s="7"/>
      <c r="D569" s="7"/>
      <c r="E569" s="7"/>
      <c r="F569" s="7"/>
      <c r="G569" s="7"/>
      <c r="H569" s="7"/>
      <c r="I569" s="7"/>
      <c r="J569" s="7"/>
      <c r="K569" s="7"/>
      <c r="L569" s="7"/>
      <c r="N569" s="7"/>
      <c r="O569" s="7"/>
      <c r="Q569" s="7"/>
      <c r="R569" s="7"/>
      <c r="S569" s="7"/>
      <c r="T569" s="7"/>
      <c r="U569" s="7"/>
    </row>
    <row r="570" spans="1:21">
      <c r="A570" s="7"/>
      <c r="B570" s="7"/>
      <c r="C570" s="7"/>
      <c r="D570" s="7"/>
      <c r="E570" s="7"/>
      <c r="F570" s="7"/>
      <c r="G570" s="7"/>
      <c r="H570" s="7"/>
      <c r="I570" s="7"/>
      <c r="J570" s="7"/>
      <c r="K570" s="7"/>
      <c r="L570" s="7"/>
      <c r="N570" s="7"/>
      <c r="O570" s="7"/>
      <c r="Q570" s="7"/>
      <c r="R570" s="7"/>
      <c r="S570" s="7"/>
      <c r="T570" s="7"/>
      <c r="U570" s="7"/>
    </row>
    <row r="571" spans="1:21">
      <c r="A571" s="7"/>
      <c r="B571" s="7"/>
      <c r="C571" s="7"/>
      <c r="D571" s="7"/>
      <c r="E571" s="7"/>
      <c r="F571" s="7"/>
      <c r="G571" s="7"/>
      <c r="H571" s="7"/>
      <c r="I571" s="7"/>
      <c r="J571" s="7"/>
      <c r="K571" s="7"/>
      <c r="L571" s="7"/>
      <c r="N571" s="7"/>
      <c r="O571" s="7"/>
      <c r="Q571" s="7"/>
      <c r="R571" s="7"/>
      <c r="S571" s="7"/>
      <c r="T571" s="7"/>
      <c r="U571" s="7"/>
    </row>
    <row r="572" spans="1:21">
      <c r="A572" s="7"/>
      <c r="B572" s="7"/>
      <c r="C572" s="7"/>
      <c r="D572" s="7"/>
      <c r="E572" s="7"/>
      <c r="F572" s="7"/>
      <c r="G572" s="7"/>
      <c r="H572" s="7"/>
      <c r="I572" s="7"/>
      <c r="J572" s="7"/>
      <c r="K572" s="7"/>
      <c r="L572" s="7"/>
      <c r="N572" s="7"/>
      <c r="O572" s="7"/>
      <c r="Q572" s="7"/>
      <c r="R572" s="7"/>
      <c r="S572" s="7"/>
      <c r="T572" s="7"/>
      <c r="U572" s="7"/>
    </row>
    <row r="573" spans="1:21">
      <c r="A573" s="7"/>
      <c r="B573" s="7"/>
      <c r="C573" s="7"/>
      <c r="D573" s="7"/>
      <c r="E573" s="7"/>
      <c r="F573" s="7"/>
      <c r="G573" s="7"/>
      <c r="H573" s="7"/>
      <c r="I573" s="7"/>
      <c r="J573" s="7"/>
      <c r="K573" s="7"/>
      <c r="L573" s="7"/>
      <c r="N573" s="7"/>
      <c r="O573" s="7"/>
      <c r="Q573" s="7"/>
      <c r="R573" s="7"/>
      <c r="S573" s="7"/>
      <c r="T573" s="7"/>
      <c r="U573" s="7"/>
    </row>
    <row r="574" spans="1:21">
      <c r="A574" s="7"/>
      <c r="B574" s="7"/>
      <c r="C574" s="7"/>
      <c r="D574" s="7"/>
      <c r="E574" s="7"/>
      <c r="F574" s="7"/>
      <c r="G574" s="7"/>
      <c r="H574" s="7"/>
      <c r="I574" s="7"/>
      <c r="J574" s="7"/>
      <c r="K574" s="7"/>
      <c r="L574" s="7"/>
      <c r="N574" s="7"/>
      <c r="O574" s="7"/>
      <c r="Q574" s="7"/>
      <c r="R574" s="7"/>
      <c r="S574" s="7"/>
      <c r="T574" s="7"/>
      <c r="U574" s="7"/>
    </row>
    <row r="575" spans="1:21">
      <c r="A575" s="7"/>
      <c r="B575" s="7"/>
      <c r="C575" s="7"/>
      <c r="D575" s="7"/>
      <c r="E575" s="7"/>
      <c r="F575" s="7"/>
      <c r="G575" s="7"/>
      <c r="H575" s="7"/>
      <c r="I575" s="7"/>
      <c r="J575" s="7"/>
      <c r="K575" s="7"/>
      <c r="L575" s="7"/>
      <c r="N575" s="7"/>
      <c r="O575" s="7"/>
      <c r="Q575" s="7"/>
      <c r="R575" s="7"/>
      <c r="S575" s="7"/>
      <c r="T575" s="7"/>
      <c r="U575" s="7"/>
    </row>
    <row r="576" spans="1:21">
      <c r="A576" s="7"/>
      <c r="B576" s="7"/>
      <c r="C576" s="7"/>
      <c r="D576" s="7"/>
      <c r="E576" s="7"/>
      <c r="F576" s="7"/>
      <c r="G576" s="7"/>
      <c r="H576" s="7"/>
      <c r="I576" s="7"/>
      <c r="J576" s="7"/>
      <c r="K576" s="7"/>
      <c r="L576" s="7"/>
      <c r="N576" s="7"/>
      <c r="O576" s="7"/>
      <c r="Q576" s="7"/>
      <c r="R576" s="7"/>
      <c r="S576" s="7"/>
      <c r="T576" s="7"/>
      <c r="U576" s="7"/>
    </row>
    <row r="577" spans="1:21">
      <c r="A577" s="7"/>
      <c r="B577" s="7"/>
      <c r="C577" s="7"/>
      <c r="D577" s="7"/>
      <c r="E577" s="7"/>
      <c r="F577" s="7"/>
      <c r="G577" s="7"/>
      <c r="H577" s="7"/>
      <c r="I577" s="7"/>
      <c r="J577" s="7"/>
      <c r="K577" s="7"/>
      <c r="L577" s="7"/>
      <c r="N577" s="7"/>
      <c r="O577" s="7"/>
      <c r="Q577" s="7"/>
      <c r="R577" s="7"/>
      <c r="S577" s="7"/>
      <c r="T577" s="7"/>
      <c r="U577" s="7"/>
    </row>
    <row r="578" spans="1:21">
      <c r="A578" s="7"/>
      <c r="B578" s="7"/>
      <c r="C578" s="7"/>
      <c r="D578" s="7"/>
      <c r="E578" s="7"/>
      <c r="F578" s="7"/>
      <c r="G578" s="7"/>
      <c r="H578" s="7"/>
      <c r="I578" s="7"/>
      <c r="J578" s="7"/>
      <c r="K578" s="7"/>
      <c r="L578" s="7"/>
      <c r="N578" s="7"/>
      <c r="O578" s="7"/>
      <c r="Q578" s="7"/>
      <c r="R578" s="7"/>
      <c r="S578" s="7"/>
      <c r="T578" s="7"/>
      <c r="U578" s="7"/>
    </row>
    <row r="579" spans="1:21">
      <c r="A579" s="7"/>
      <c r="B579" s="7"/>
      <c r="C579" s="7"/>
      <c r="D579" s="7"/>
      <c r="E579" s="7"/>
      <c r="F579" s="7"/>
      <c r="G579" s="7"/>
      <c r="H579" s="7"/>
      <c r="I579" s="7"/>
      <c r="J579" s="7"/>
      <c r="K579" s="7"/>
      <c r="L579" s="7"/>
      <c r="N579" s="7"/>
      <c r="O579" s="7"/>
      <c r="Q579" s="7"/>
      <c r="R579" s="7"/>
      <c r="S579" s="7"/>
      <c r="T579" s="7"/>
      <c r="U579" s="7"/>
    </row>
    <row r="580" spans="1:21">
      <c r="A580" s="7"/>
      <c r="B580" s="7"/>
      <c r="C580" s="7"/>
      <c r="D580" s="7"/>
      <c r="E580" s="7"/>
      <c r="F580" s="7"/>
      <c r="G580" s="7"/>
      <c r="H580" s="7"/>
      <c r="I580" s="7"/>
      <c r="J580" s="7"/>
      <c r="K580" s="7"/>
      <c r="L580" s="7"/>
      <c r="N580" s="7"/>
      <c r="O580" s="7"/>
      <c r="Q580" s="7"/>
      <c r="R580" s="7"/>
      <c r="S580" s="7"/>
      <c r="T580" s="7"/>
      <c r="U580" s="7"/>
    </row>
    <row r="581" spans="1:21">
      <c r="A581" s="7"/>
      <c r="B581" s="7"/>
      <c r="C581" s="7"/>
      <c r="D581" s="7"/>
      <c r="E581" s="7"/>
      <c r="F581" s="7"/>
      <c r="G581" s="7"/>
      <c r="H581" s="7"/>
      <c r="I581" s="7"/>
      <c r="J581" s="7"/>
      <c r="K581" s="7"/>
      <c r="L581" s="7"/>
      <c r="N581" s="7"/>
      <c r="O581" s="7"/>
      <c r="Q581" s="7"/>
      <c r="R581" s="7"/>
      <c r="S581" s="7"/>
      <c r="T581" s="7"/>
      <c r="U581" s="7"/>
    </row>
    <row r="582" spans="1:21">
      <c r="A582" s="7"/>
      <c r="B582" s="7"/>
      <c r="C582" s="7"/>
      <c r="D582" s="7"/>
      <c r="E582" s="7"/>
      <c r="F582" s="7"/>
      <c r="G582" s="7"/>
      <c r="H582" s="7"/>
      <c r="I582" s="7"/>
      <c r="J582" s="7"/>
      <c r="K582" s="7"/>
      <c r="L582" s="7"/>
      <c r="N582" s="7"/>
      <c r="O582" s="7"/>
      <c r="Q582" s="7"/>
      <c r="R582" s="7"/>
      <c r="S582" s="7"/>
      <c r="T582" s="7"/>
      <c r="U582" s="7"/>
    </row>
    <row r="583" spans="1:21">
      <c r="A583" s="7"/>
      <c r="B583" s="7"/>
      <c r="C583" s="7"/>
      <c r="D583" s="7"/>
      <c r="E583" s="7"/>
      <c r="F583" s="7"/>
      <c r="G583" s="7"/>
      <c r="H583" s="7"/>
      <c r="I583" s="7"/>
      <c r="J583" s="7"/>
      <c r="K583" s="7"/>
      <c r="L583" s="7"/>
      <c r="N583" s="7"/>
      <c r="O583" s="7"/>
      <c r="Q583" s="7"/>
      <c r="R583" s="7"/>
      <c r="S583" s="7"/>
      <c r="T583" s="7"/>
      <c r="U583" s="7"/>
    </row>
    <row r="584" spans="1:21">
      <c r="A584" s="7"/>
      <c r="B584" s="7"/>
      <c r="C584" s="7"/>
      <c r="D584" s="7"/>
      <c r="E584" s="7"/>
      <c r="F584" s="7"/>
      <c r="G584" s="7"/>
      <c r="H584" s="7"/>
      <c r="I584" s="7"/>
      <c r="J584" s="7"/>
      <c r="K584" s="7"/>
      <c r="L584" s="7"/>
      <c r="N584" s="7"/>
      <c r="O584" s="7"/>
      <c r="Q584" s="7"/>
      <c r="R584" s="7"/>
      <c r="S584" s="7"/>
      <c r="T584" s="7"/>
      <c r="U584" s="7"/>
    </row>
    <row r="585" spans="1:21">
      <c r="A585" s="7"/>
      <c r="B585" s="7"/>
      <c r="C585" s="7"/>
      <c r="D585" s="7"/>
      <c r="E585" s="7"/>
      <c r="F585" s="7"/>
      <c r="G585" s="7"/>
      <c r="H585" s="7"/>
      <c r="I585" s="7"/>
      <c r="J585" s="7"/>
      <c r="K585" s="7"/>
      <c r="L585" s="7"/>
      <c r="N585" s="7"/>
      <c r="O585" s="7"/>
      <c r="Q585" s="7"/>
      <c r="R585" s="7"/>
      <c r="S585" s="7"/>
      <c r="T585" s="7"/>
      <c r="U585" s="7"/>
    </row>
    <row r="586" spans="1:21">
      <c r="A586" s="7"/>
      <c r="B586" s="7"/>
      <c r="C586" s="7"/>
      <c r="D586" s="7"/>
      <c r="E586" s="7"/>
      <c r="F586" s="7"/>
      <c r="G586" s="7"/>
      <c r="H586" s="7"/>
      <c r="I586" s="7"/>
      <c r="J586" s="7"/>
      <c r="K586" s="7"/>
      <c r="L586" s="7"/>
      <c r="N586" s="7"/>
      <c r="O586" s="7"/>
      <c r="Q586" s="7"/>
      <c r="R586" s="7"/>
      <c r="S586" s="7"/>
      <c r="T586" s="7"/>
      <c r="U586" s="7"/>
    </row>
    <row r="587" spans="1:21">
      <c r="A587" s="7"/>
      <c r="B587" s="7"/>
      <c r="C587" s="7"/>
      <c r="D587" s="7"/>
      <c r="E587" s="7"/>
      <c r="F587" s="7"/>
      <c r="G587" s="7"/>
      <c r="H587" s="7"/>
      <c r="I587" s="7"/>
      <c r="J587" s="7"/>
      <c r="K587" s="7"/>
      <c r="L587" s="7"/>
      <c r="N587" s="7"/>
      <c r="O587" s="7"/>
      <c r="Q587" s="7"/>
      <c r="R587" s="7"/>
      <c r="S587" s="7"/>
      <c r="T587" s="7"/>
      <c r="U587" s="7"/>
    </row>
    <row r="588" spans="1:21">
      <c r="A588" s="7"/>
      <c r="B588" s="7"/>
      <c r="C588" s="7"/>
      <c r="D588" s="7"/>
      <c r="E588" s="7"/>
      <c r="F588" s="7"/>
      <c r="G588" s="7"/>
      <c r="H588" s="7"/>
      <c r="I588" s="7"/>
      <c r="J588" s="7"/>
      <c r="K588" s="7"/>
      <c r="L588" s="7"/>
      <c r="N588" s="7"/>
      <c r="O588" s="7"/>
      <c r="Q588" s="7"/>
      <c r="R588" s="7"/>
      <c r="S588" s="7"/>
      <c r="T588" s="7"/>
      <c r="U588" s="7"/>
    </row>
    <row r="589" spans="1:21">
      <c r="A589" s="7"/>
      <c r="B589" s="7"/>
      <c r="C589" s="7"/>
      <c r="D589" s="7"/>
      <c r="E589" s="7"/>
      <c r="F589" s="7"/>
      <c r="G589" s="7"/>
      <c r="H589" s="7"/>
      <c r="I589" s="7"/>
      <c r="J589" s="7"/>
      <c r="K589" s="7"/>
      <c r="L589" s="7"/>
      <c r="N589" s="7"/>
      <c r="O589" s="7"/>
      <c r="Q589" s="7"/>
      <c r="R589" s="7"/>
      <c r="S589" s="7"/>
      <c r="T589" s="7"/>
      <c r="U589" s="7"/>
    </row>
    <row r="590" spans="1:21">
      <c r="A590" s="7"/>
      <c r="B590" s="7"/>
      <c r="C590" s="7"/>
      <c r="D590" s="7"/>
      <c r="E590" s="7"/>
      <c r="F590" s="7"/>
      <c r="G590" s="7"/>
      <c r="H590" s="7"/>
      <c r="I590" s="7"/>
      <c r="J590" s="7"/>
      <c r="K590" s="7"/>
      <c r="L590" s="7"/>
      <c r="N590" s="7"/>
      <c r="O590" s="7"/>
      <c r="Q590" s="7"/>
      <c r="R590" s="7"/>
      <c r="S590" s="7"/>
      <c r="T590" s="7"/>
      <c r="U590" s="7"/>
    </row>
    <row r="591" spans="1:21">
      <c r="A591" s="7"/>
      <c r="B591" s="7"/>
      <c r="C591" s="7"/>
      <c r="D591" s="7"/>
      <c r="E591" s="7"/>
      <c r="F591" s="7"/>
      <c r="G591" s="7"/>
      <c r="H591" s="7"/>
      <c r="I591" s="7"/>
      <c r="J591" s="7"/>
      <c r="K591" s="7"/>
      <c r="L591" s="7"/>
      <c r="N591" s="7"/>
      <c r="O591" s="7"/>
      <c r="Q591" s="7"/>
      <c r="R591" s="7"/>
      <c r="S591" s="7"/>
      <c r="T591" s="7"/>
      <c r="U591" s="7"/>
    </row>
    <row r="592" spans="1:21">
      <c r="A592" s="7"/>
      <c r="B592" s="7"/>
      <c r="C592" s="7"/>
      <c r="D592" s="7"/>
      <c r="E592" s="7"/>
      <c r="F592" s="7"/>
      <c r="G592" s="7"/>
      <c r="H592" s="7"/>
      <c r="I592" s="7"/>
      <c r="J592" s="7"/>
      <c r="K592" s="7"/>
      <c r="L592" s="7"/>
      <c r="N592" s="7"/>
      <c r="O592" s="7"/>
      <c r="Q592" s="7"/>
      <c r="R592" s="7"/>
      <c r="S592" s="7"/>
      <c r="T592" s="7"/>
      <c r="U592" s="7"/>
    </row>
    <row r="593" spans="1:21">
      <c r="A593" s="7"/>
      <c r="B593" s="7"/>
      <c r="C593" s="7"/>
      <c r="D593" s="7"/>
      <c r="E593" s="7"/>
      <c r="F593" s="7"/>
      <c r="G593" s="7"/>
      <c r="H593" s="7"/>
      <c r="I593" s="7"/>
      <c r="J593" s="7"/>
      <c r="K593" s="7"/>
      <c r="L593" s="7"/>
      <c r="N593" s="7"/>
      <c r="O593" s="7"/>
      <c r="Q593" s="7"/>
      <c r="R593" s="7"/>
      <c r="S593" s="7"/>
      <c r="T593" s="7"/>
      <c r="U593" s="7"/>
    </row>
    <row r="594" spans="1:21">
      <c r="A594" s="7"/>
      <c r="B594" s="7"/>
      <c r="C594" s="7"/>
      <c r="D594" s="7"/>
      <c r="E594" s="7"/>
      <c r="F594" s="7"/>
      <c r="G594" s="7"/>
      <c r="H594" s="7"/>
      <c r="I594" s="7"/>
      <c r="J594" s="7"/>
      <c r="K594" s="7"/>
      <c r="L594" s="7"/>
      <c r="N594" s="7"/>
      <c r="O594" s="7"/>
      <c r="Q594" s="7"/>
      <c r="R594" s="7"/>
      <c r="S594" s="7"/>
      <c r="T594" s="7"/>
      <c r="U594" s="7"/>
    </row>
    <row r="595" spans="1:21">
      <c r="A595" s="7"/>
      <c r="B595" s="7"/>
      <c r="C595" s="7"/>
      <c r="D595" s="7"/>
      <c r="E595" s="7"/>
      <c r="F595" s="7"/>
      <c r="G595" s="7"/>
      <c r="H595" s="7"/>
      <c r="I595" s="7"/>
      <c r="J595" s="7"/>
      <c r="K595" s="7"/>
      <c r="L595" s="7"/>
      <c r="N595" s="7"/>
      <c r="O595" s="7"/>
      <c r="Q595" s="7"/>
      <c r="R595" s="7"/>
      <c r="S595" s="7"/>
      <c r="T595" s="7"/>
      <c r="U595" s="7"/>
    </row>
    <row r="596" spans="1:21">
      <c r="A596" s="7"/>
      <c r="B596" s="7"/>
      <c r="C596" s="7"/>
      <c r="D596" s="7"/>
      <c r="E596" s="7"/>
      <c r="F596" s="7"/>
      <c r="G596" s="7"/>
      <c r="H596" s="7"/>
      <c r="I596" s="7"/>
      <c r="J596" s="7"/>
      <c r="K596" s="7"/>
      <c r="L596" s="7"/>
      <c r="N596" s="7"/>
      <c r="O596" s="7"/>
      <c r="Q596" s="7"/>
      <c r="R596" s="7"/>
      <c r="S596" s="7"/>
      <c r="T596" s="7"/>
      <c r="U596" s="7"/>
    </row>
    <row r="597" spans="1:21">
      <c r="A597" s="7"/>
      <c r="B597" s="7"/>
      <c r="C597" s="7"/>
      <c r="D597" s="7"/>
      <c r="E597" s="7"/>
      <c r="F597" s="7"/>
      <c r="G597" s="7"/>
      <c r="H597" s="7"/>
      <c r="I597" s="7"/>
      <c r="J597" s="7"/>
      <c r="K597" s="7"/>
      <c r="L597" s="7"/>
      <c r="N597" s="7"/>
      <c r="O597" s="7"/>
      <c r="Q597" s="7"/>
      <c r="R597" s="7"/>
      <c r="S597" s="7"/>
      <c r="T597" s="7"/>
      <c r="U597" s="7"/>
    </row>
    <row r="598" spans="1:21">
      <c r="A598" s="7"/>
      <c r="B598" s="7"/>
      <c r="C598" s="7"/>
      <c r="D598" s="7"/>
      <c r="E598" s="7"/>
      <c r="F598" s="7"/>
      <c r="G598" s="7"/>
      <c r="H598" s="7"/>
      <c r="I598" s="7"/>
      <c r="J598" s="7"/>
      <c r="K598" s="7"/>
      <c r="L598" s="7"/>
      <c r="N598" s="7"/>
      <c r="O598" s="7"/>
      <c r="Q598" s="7"/>
      <c r="R598" s="7"/>
      <c r="S598" s="7"/>
      <c r="T598" s="7"/>
      <c r="U598" s="7"/>
    </row>
    <row r="599" spans="1:21">
      <c r="A599" s="7"/>
      <c r="B599" s="7"/>
      <c r="C599" s="7"/>
      <c r="D599" s="7"/>
      <c r="E599" s="7"/>
      <c r="F599" s="7"/>
      <c r="G599" s="7"/>
      <c r="H599" s="7"/>
      <c r="I599" s="7"/>
      <c r="J599" s="7"/>
      <c r="K599" s="7"/>
      <c r="L599" s="7"/>
      <c r="N599" s="7"/>
      <c r="O599" s="7"/>
      <c r="Q599" s="7"/>
      <c r="R599" s="7"/>
      <c r="S599" s="7"/>
      <c r="T599" s="7"/>
      <c r="U599" s="7"/>
    </row>
    <row r="600" spans="1:21">
      <c r="A600" s="7"/>
      <c r="B600" s="7"/>
      <c r="C600" s="7"/>
      <c r="D600" s="7"/>
      <c r="E600" s="7"/>
      <c r="F600" s="7"/>
      <c r="G600" s="7"/>
      <c r="H600" s="7"/>
      <c r="I600" s="7"/>
      <c r="J600" s="7"/>
      <c r="K600" s="7"/>
      <c r="L600" s="7"/>
      <c r="N600" s="7"/>
      <c r="O600" s="7"/>
      <c r="Q600" s="7"/>
      <c r="R600" s="7"/>
      <c r="S600" s="7"/>
      <c r="T600" s="7"/>
      <c r="U600" s="7"/>
    </row>
    <row r="601" spans="1:21">
      <c r="A601" s="7"/>
      <c r="B601" s="7"/>
      <c r="C601" s="7"/>
      <c r="D601" s="7"/>
      <c r="E601" s="7"/>
      <c r="F601" s="7"/>
      <c r="G601" s="7"/>
      <c r="H601" s="7"/>
      <c r="I601" s="7"/>
      <c r="J601" s="7"/>
      <c r="K601" s="7"/>
      <c r="L601" s="7"/>
      <c r="N601" s="7"/>
      <c r="O601" s="7"/>
      <c r="Q601" s="7"/>
      <c r="R601" s="7"/>
      <c r="S601" s="7"/>
      <c r="T601" s="7"/>
      <c r="U601" s="7"/>
    </row>
    <row r="602" spans="1:21">
      <c r="A602" s="7"/>
      <c r="B602" s="7"/>
      <c r="C602" s="7"/>
      <c r="D602" s="7"/>
      <c r="E602" s="7"/>
      <c r="F602" s="7"/>
      <c r="G602" s="7"/>
      <c r="H602" s="7"/>
      <c r="I602" s="7"/>
      <c r="J602" s="7"/>
      <c r="K602" s="7"/>
      <c r="L602" s="7"/>
      <c r="N602" s="7"/>
      <c r="O602" s="7"/>
      <c r="Q602" s="7"/>
      <c r="R602" s="7"/>
      <c r="S602" s="7"/>
      <c r="T602" s="7"/>
      <c r="U602" s="7"/>
    </row>
    <row r="603" spans="1:21">
      <c r="A603" s="7"/>
      <c r="B603" s="7"/>
      <c r="C603" s="7"/>
      <c r="D603" s="7"/>
      <c r="E603" s="7"/>
      <c r="F603" s="7"/>
      <c r="G603" s="7"/>
      <c r="H603" s="7"/>
      <c r="I603" s="7"/>
      <c r="J603" s="7"/>
      <c r="K603" s="7"/>
      <c r="L603" s="7"/>
      <c r="N603" s="7"/>
      <c r="O603" s="7"/>
      <c r="Q603" s="7"/>
      <c r="R603" s="7"/>
      <c r="S603" s="7"/>
      <c r="T603" s="7"/>
      <c r="U603" s="7"/>
    </row>
    <row r="604" spans="1:21">
      <c r="A604" s="7"/>
      <c r="B604" s="7"/>
      <c r="C604" s="7"/>
      <c r="D604" s="7"/>
      <c r="E604" s="7"/>
      <c r="F604" s="7"/>
      <c r="G604" s="7"/>
      <c r="H604" s="7"/>
      <c r="I604" s="7"/>
      <c r="J604" s="7"/>
      <c r="K604" s="7"/>
      <c r="L604" s="7"/>
      <c r="N604" s="7"/>
      <c r="O604" s="7"/>
      <c r="Q604" s="7"/>
      <c r="R604" s="7"/>
      <c r="S604" s="7"/>
      <c r="T604" s="7"/>
      <c r="U604" s="7"/>
    </row>
    <row r="605" spans="1:21">
      <c r="A605" s="7"/>
      <c r="B605" s="7"/>
      <c r="C605" s="7"/>
      <c r="D605" s="7"/>
      <c r="E605" s="7"/>
      <c r="F605" s="7"/>
      <c r="G605" s="7"/>
      <c r="H605" s="7"/>
      <c r="I605" s="7"/>
      <c r="J605" s="7"/>
      <c r="K605" s="7"/>
      <c r="L605" s="7"/>
      <c r="N605" s="7"/>
      <c r="O605" s="7"/>
      <c r="Q605" s="7"/>
      <c r="R605" s="7"/>
      <c r="S605" s="7"/>
      <c r="T605" s="7"/>
      <c r="U605" s="7"/>
    </row>
    <row r="606" spans="1:21">
      <c r="A606" s="7"/>
      <c r="B606" s="7"/>
      <c r="C606" s="7"/>
      <c r="D606" s="7"/>
      <c r="E606" s="7"/>
      <c r="F606" s="7"/>
      <c r="G606" s="7"/>
      <c r="H606" s="7"/>
      <c r="I606" s="7"/>
      <c r="J606" s="7"/>
      <c r="K606" s="7"/>
      <c r="L606" s="7"/>
      <c r="N606" s="7"/>
      <c r="O606" s="7"/>
      <c r="Q606" s="7"/>
      <c r="R606" s="7"/>
      <c r="S606" s="7"/>
      <c r="T606" s="7"/>
      <c r="U606" s="7"/>
    </row>
    <row r="607" spans="1:21">
      <c r="A607" s="7"/>
      <c r="B607" s="7"/>
      <c r="C607" s="7"/>
      <c r="D607" s="7"/>
      <c r="E607" s="7"/>
      <c r="F607" s="7"/>
      <c r="G607" s="7"/>
      <c r="H607" s="7"/>
      <c r="I607" s="7"/>
      <c r="J607" s="7"/>
      <c r="K607" s="7"/>
      <c r="L607" s="7"/>
      <c r="N607" s="7"/>
      <c r="O607" s="7"/>
      <c r="Q607" s="7"/>
      <c r="R607" s="7"/>
      <c r="S607" s="7"/>
      <c r="T607" s="7"/>
      <c r="U607" s="7"/>
    </row>
    <row r="608" spans="1:21">
      <c r="A608" s="7"/>
      <c r="B608" s="7"/>
      <c r="C608" s="7"/>
      <c r="D608" s="7"/>
      <c r="E608" s="7"/>
      <c r="F608" s="7"/>
      <c r="G608" s="7"/>
      <c r="H608" s="7"/>
      <c r="I608" s="7"/>
      <c r="J608" s="7"/>
      <c r="K608" s="7"/>
      <c r="L608" s="7"/>
      <c r="N608" s="7"/>
      <c r="O608" s="7"/>
      <c r="Q608" s="7"/>
      <c r="R608" s="7"/>
      <c r="S608" s="7"/>
      <c r="T608" s="7"/>
      <c r="U608" s="7"/>
    </row>
    <row r="609" spans="1:21">
      <c r="A609" s="7"/>
      <c r="B609" s="7"/>
      <c r="C609" s="7"/>
      <c r="D609" s="7"/>
      <c r="E609" s="7"/>
      <c r="F609" s="7"/>
      <c r="G609" s="7"/>
      <c r="H609" s="7"/>
      <c r="I609" s="7"/>
      <c r="J609" s="7"/>
      <c r="K609" s="7"/>
      <c r="L609" s="7"/>
      <c r="N609" s="7"/>
      <c r="O609" s="7"/>
      <c r="Q609" s="7"/>
      <c r="R609" s="7"/>
      <c r="S609" s="7"/>
      <c r="T609" s="7"/>
      <c r="U609" s="7"/>
    </row>
    <row r="610" spans="1:21">
      <c r="A610" s="7"/>
      <c r="B610" s="7"/>
      <c r="C610" s="7"/>
      <c r="D610" s="7"/>
      <c r="E610" s="7"/>
      <c r="F610" s="7"/>
      <c r="G610" s="7"/>
      <c r="H610" s="7"/>
      <c r="I610" s="7"/>
      <c r="J610" s="7"/>
      <c r="K610" s="7"/>
      <c r="L610" s="7"/>
      <c r="N610" s="7"/>
      <c r="O610" s="7"/>
      <c r="Q610" s="7"/>
      <c r="R610" s="7"/>
      <c r="S610" s="7"/>
      <c r="T610" s="7"/>
      <c r="U610" s="7"/>
    </row>
    <row r="611" spans="1:21">
      <c r="A611" s="7"/>
      <c r="B611" s="7"/>
      <c r="C611" s="7"/>
      <c r="D611" s="7"/>
      <c r="E611" s="7"/>
      <c r="F611" s="7"/>
      <c r="G611" s="7"/>
      <c r="H611" s="7"/>
      <c r="I611" s="7"/>
      <c r="J611" s="7"/>
      <c r="K611" s="7"/>
      <c r="L611" s="7"/>
      <c r="N611" s="7"/>
      <c r="O611" s="7"/>
      <c r="Q611" s="7"/>
      <c r="R611" s="7"/>
      <c r="S611" s="7"/>
      <c r="T611" s="7"/>
      <c r="U611" s="7"/>
    </row>
    <row r="612" spans="1:21">
      <c r="A612" s="7"/>
      <c r="B612" s="7"/>
      <c r="C612" s="7"/>
      <c r="D612" s="7"/>
      <c r="E612" s="7"/>
      <c r="F612" s="7"/>
      <c r="G612" s="7"/>
      <c r="H612" s="7"/>
      <c r="I612" s="7"/>
      <c r="J612" s="7"/>
      <c r="K612" s="7"/>
      <c r="L612" s="7"/>
      <c r="N612" s="7"/>
      <c r="O612" s="7"/>
      <c r="Q612" s="7"/>
      <c r="R612" s="7"/>
      <c r="S612" s="7"/>
      <c r="T612" s="7"/>
      <c r="U612" s="7"/>
    </row>
    <row r="613" spans="1:21">
      <c r="A613" s="7"/>
      <c r="B613" s="7"/>
      <c r="C613" s="7"/>
      <c r="D613" s="7"/>
      <c r="E613" s="7"/>
      <c r="F613" s="7"/>
      <c r="G613" s="7"/>
      <c r="H613" s="7"/>
      <c r="I613" s="7"/>
      <c r="J613" s="7"/>
      <c r="K613" s="7"/>
      <c r="L613" s="7"/>
      <c r="N613" s="7"/>
      <c r="O613" s="7"/>
      <c r="Q613" s="7"/>
      <c r="R613" s="7"/>
      <c r="S613" s="7"/>
      <c r="T613" s="7"/>
      <c r="U613" s="7"/>
    </row>
    <row r="614" spans="1:21">
      <c r="A614" s="7"/>
      <c r="B614" s="7"/>
      <c r="C614" s="7"/>
      <c r="D614" s="7"/>
      <c r="E614" s="7"/>
      <c r="F614" s="7"/>
      <c r="G614" s="7"/>
      <c r="H614" s="7"/>
      <c r="I614" s="7"/>
      <c r="J614" s="7"/>
      <c r="K614" s="7"/>
      <c r="L614" s="7"/>
      <c r="N614" s="7"/>
      <c r="O614" s="7"/>
      <c r="Q614" s="7"/>
      <c r="R614" s="7"/>
      <c r="S614" s="7"/>
      <c r="T614" s="7"/>
      <c r="U614" s="7"/>
    </row>
    <row r="615" spans="1:21">
      <c r="A615" s="7"/>
      <c r="B615" s="7"/>
      <c r="C615" s="7"/>
      <c r="D615" s="7"/>
      <c r="E615" s="7"/>
      <c r="F615" s="7"/>
      <c r="G615" s="7"/>
      <c r="H615" s="7"/>
      <c r="I615" s="7"/>
      <c r="J615" s="7"/>
      <c r="K615" s="7"/>
      <c r="L615" s="7"/>
      <c r="N615" s="7"/>
      <c r="O615" s="7"/>
      <c r="Q615" s="7"/>
      <c r="R615" s="7"/>
      <c r="S615" s="7"/>
      <c r="T615" s="7"/>
      <c r="U615" s="7"/>
    </row>
    <row r="616" spans="1:21">
      <c r="A616" s="7"/>
      <c r="B616" s="7"/>
      <c r="C616" s="7"/>
      <c r="D616" s="7"/>
      <c r="E616" s="7"/>
      <c r="F616" s="7"/>
      <c r="G616" s="7"/>
      <c r="H616" s="7"/>
      <c r="I616" s="7"/>
      <c r="J616" s="7"/>
      <c r="K616" s="7"/>
      <c r="L616" s="7"/>
      <c r="N616" s="7"/>
      <c r="O616" s="7"/>
      <c r="Q616" s="7"/>
      <c r="R616" s="7"/>
      <c r="S616" s="7"/>
      <c r="T616" s="7"/>
      <c r="U616" s="7"/>
    </row>
    <row r="617" spans="1:21">
      <c r="A617" s="7"/>
      <c r="B617" s="7"/>
      <c r="C617" s="7"/>
      <c r="D617" s="7"/>
      <c r="E617" s="7"/>
      <c r="F617" s="7"/>
      <c r="G617" s="7"/>
      <c r="H617" s="7"/>
      <c r="I617" s="7"/>
      <c r="J617" s="7"/>
      <c r="K617" s="7"/>
      <c r="L617" s="7"/>
      <c r="N617" s="7"/>
      <c r="O617" s="7"/>
      <c r="Q617" s="7"/>
      <c r="R617" s="7"/>
      <c r="S617" s="7"/>
      <c r="T617" s="7"/>
      <c r="U617" s="7"/>
    </row>
    <row r="618" spans="1:21">
      <c r="A618" s="7"/>
      <c r="B618" s="7"/>
      <c r="C618" s="7"/>
      <c r="D618" s="7"/>
      <c r="E618" s="7"/>
      <c r="F618" s="7"/>
      <c r="G618" s="7"/>
      <c r="H618" s="7"/>
      <c r="I618" s="7"/>
      <c r="J618" s="7"/>
      <c r="K618" s="7"/>
      <c r="L618" s="7"/>
      <c r="N618" s="7"/>
      <c r="O618" s="7"/>
      <c r="Q618" s="7"/>
      <c r="R618" s="7"/>
      <c r="S618" s="7"/>
      <c r="T618" s="7"/>
      <c r="U618" s="7"/>
    </row>
    <row r="619" spans="1:21">
      <c r="A619" s="7"/>
      <c r="B619" s="7"/>
      <c r="C619" s="7"/>
      <c r="D619" s="7"/>
      <c r="E619" s="7"/>
      <c r="F619" s="7"/>
      <c r="G619" s="7"/>
      <c r="H619" s="7"/>
      <c r="I619" s="7"/>
      <c r="J619" s="7"/>
      <c r="K619" s="7"/>
      <c r="L619" s="7"/>
      <c r="N619" s="7"/>
      <c r="O619" s="7"/>
      <c r="Q619" s="7"/>
      <c r="R619" s="7"/>
      <c r="S619" s="7"/>
      <c r="T619" s="7"/>
      <c r="U619" s="7"/>
    </row>
    <row r="620" spans="1:21">
      <c r="A620" s="7"/>
      <c r="B620" s="7"/>
      <c r="C620" s="7"/>
      <c r="D620" s="7"/>
      <c r="E620" s="7"/>
      <c r="F620" s="7"/>
      <c r="G620" s="7"/>
      <c r="H620" s="7"/>
      <c r="I620" s="7"/>
      <c r="J620" s="7"/>
      <c r="K620" s="7"/>
      <c r="L620" s="7"/>
      <c r="N620" s="7"/>
      <c r="O620" s="7"/>
      <c r="Q620" s="7"/>
      <c r="R620" s="7"/>
      <c r="S620" s="7"/>
      <c r="T620" s="7"/>
      <c r="U620" s="7"/>
    </row>
    <row r="621" spans="1:21">
      <c r="A621" s="7"/>
      <c r="B621" s="7"/>
      <c r="C621" s="7"/>
      <c r="D621" s="7"/>
      <c r="E621" s="7"/>
      <c r="F621" s="7"/>
      <c r="G621" s="7"/>
      <c r="H621" s="7"/>
      <c r="I621" s="7"/>
      <c r="J621" s="7"/>
      <c r="K621" s="7"/>
      <c r="L621" s="7"/>
      <c r="N621" s="7"/>
      <c r="O621" s="7"/>
      <c r="Q621" s="7"/>
      <c r="R621" s="7"/>
      <c r="S621" s="7"/>
      <c r="T621" s="7"/>
      <c r="U621" s="7"/>
    </row>
    <row r="622" spans="1:21">
      <c r="A622" s="7"/>
      <c r="B622" s="7"/>
      <c r="C622" s="7"/>
      <c r="D622" s="7"/>
      <c r="E622" s="7"/>
      <c r="F622" s="7"/>
      <c r="G622" s="7"/>
      <c r="H622" s="7"/>
      <c r="I622" s="7"/>
      <c r="J622" s="7"/>
      <c r="K622" s="7"/>
      <c r="L622" s="7"/>
      <c r="N622" s="7"/>
      <c r="O622" s="7"/>
      <c r="Q622" s="7"/>
      <c r="R622" s="7"/>
      <c r="S622" s="7"/>
      <c r="T622" s="7"/>
      <c r="U622" s="7"/>
    </row>
    <row r="623" spans="1:21">
      <c r="A623" s="7"/>
      <c r="B623" s="7"/>
      <c r="C623" s="7"/>
      <c r="D623" s="7"/>
      <c r="E623" s="7"/>
      <c r="F623" s="7"/>
      <c r="G623" s="7"/>
      <c r="H623" s="7"/>
      <c r="I623" s="7"/>
      <c r="J623" s="7"/>
      <c r="K623" s="7"/>
      <c r="L623" s="7"/>
      <c r="N623" s="7"/>
      <c r="O623" s="7"/>
      <c r="Q623" s="7"/>
      <c r="R623" s="7"/>
      <c r="S623" s="7"/>
      <c r="T623" s="7"/>
      <c r="U623" s="7"/>
    </row>
    <row r="624" spans="1:21">
      <c r="A624" s="7"/>
      <c r="B624" s="7"/>
      <c r="C624" s="7"/>
      <c r="D624" s="7"/>
      <c r="E624" s="7"/>
      <c r="F624" s="7"/>
      <c r="G624" s="7"/>
      <c r="H624" s="7"/>
      <c r="I624" s="7"/>
      <c r="J624" s="7"/>
      <c r="K624" s="7"/>
      <c r="L624" s="7"/>
      <c r="N624" s="7"/>
      <c r="O624" s="7"/>
      <c r="Q624" s="7"/>
      <c r="R624" s="7"/>
      <c r="S624" s="7"/>
      <c r="T624" s="7"/>
      <c r="U624" s="7"/>
    </row>
    <row r="625" spans="1:21">
      <c r="A625" s="7"/>
      <c r="B625" s="7"/>
      <c r="C625" s="7"/>
      <c r="D625" s="7"/>
      <c r="E625" s="7"/>
      <c r="F625" s="7"/>
      <c r="G625" s="7"/>
      <c r="H625" s="7"/>
      <c r="I625" s="7"/>
      <c r="J625" s="7"/>
      <c r="K625" s="7"/>
      <c r="L625" s="7"/>
      <c r="N625" s="7"/>
      <c r="O625" s="7"/>
      <c r="Q625" s="7"/>
      <c r="R625" s="7"/>
      <c r="S625" s="7"/>
      <c r="T625" s="7"/>
      <c r="U625" s="7"/>
    </row>
    <row r="626" spans="1:21">
      <c r="A626" s="7"/>
      <c r="B626" s="7"/>
      <c r="C626" s="7"/>
      <c r="D626" s="7"/>
      <c r="E626" s="7"/>
      <c r="F626" s="7"/>
      <c r="G626" s="7"/>
      <c r="H626" s="7"/>
      <c r="I626" s="7"/>
      <c r="J626" s="7"/>
      <c r="K626" s="7"/>
      <c r="L626" s="7"/>
      <c r="N626" s="7"/>
      <c r="O626" s="7"/>
      <c r="Q626" s="7"/>
      <c r="R626" s="7"/>
      <c r="S626" s="7"/>
      <c r="T626" s="7"/>
      <c r="U626" s="7"/>
    </row>
    <row r="627" spans="1:21">
      <c r="A627" s="7"/>
      <c r="B627" s="7"/>
      <c r="C627" s="7"/>
      <c r="D627" s="7"/>
      <c r="E627" s="7"/>
      <c r="F627" s="7"/>
      <c r="G627" s="7"/>
      <c r="H627" s="7"/>
      <c r="I627" s="7"/>
      <c r="J627" s="7"/>
      <c r="K627" s="7"/>
      <c r="L627" s="7"/>
      <c r="N627" s="7"/>
      <c r="O627" s="7"/>
      <c r="Q627" s="7"/>
      <c r="R627" s="7"/>
      <c r="S627" s="7"/>
      <c r="T627" s="7"/>
      <c r="U627" s="7"/>
    </row>
    <row r="628" spans="1:21">
      <c r="A628" s="7"/>
      <c r="B628" s="7"/>
      <c r="C628" s="7"/>
      <c r="D628" s="7"/>
      <c r="E628" s="7"/>
      <c r="F628" s="7"/>
      <c r="G628" s="7"/>
      <c r="H628" s="7"/>
      <c r="I628" s="7"/>
      <c r="J628" s="7"/>
      <c r="K628" s="7"/>
      <c r="L628" s="7"/>
      <c r="N628" s="7"/>
      <c r="O628" s="7"/>
      <c r="Q628" s="7"/>
      <c r="R628" s="7"/>
      <c r="S628" s="7"/>
      <c r="T628" s="7"/>
      <c r="U628" s="7"/>
    </row>
    <row r="629" spans="1:21">
      <c r="A629" s="7"/>
      <c r="B629" s="7"/>
      <c r="C629" s="7"/>
      <c r="D629" s="7"/>
      <c r="E629" s="7"/>
      <c r="F629" s="7"/>
      <c r="G629" s="7"/>
      <c r="H629" s="7"/>
      <c r="I629" s="7"/>
      <c r="J629" s="7"/>
      <c r="K629" s="7"/>
      <c r="L629" s="7"/>
      <c r="N629" s="7"/>
      <c r="O629" s="7"/>
      <c r="Q629" s="7"/>
      <c r="R629" s="7"/>
      <c r="S629" s="7"/>
      <c r="T629" s="7"/>
      <c r="U629" s="7"/>
    </row>
    <row r="630" spans="1:21">
      <c r="A630" s="7"/>
      <c r="B630" s="7"/>
      <c r="C630" s="7"/>
      <c r="D630" s="7"/>
      <c r="E630" s="7"/>
      <c r="F630" s="7"/>
      <c r="G630" s="7"/>
      <c r="H630" s="7"/>
      <c r="I630" s="7"/>
      <c r="J630" s="7"/>
      <c r="K630" s="7"/>
      <c r="L630" s="7"/>
      <c r="N630" s="7"/>
      <c r="O630" s="7"/>
      <c r="Q630" s="7"/>
      <c r="R630" s="7"/>
      <c r="S630" s="7"/>
      <c r="T630" s="7"/>
      <c r="U630" s="7"/>
    </row>
    <row r="631" spans="1:21">
      <c r="A631" s="7"/>
      <c r="B631" s="7"/>
      <c r="C631" s="7"/>
      <c r="D631" s="7"/>
      <c r="E631" s="7"/>
      <c r="F631" s="7"/>
      <c r="G631" s="7"/>
      <c r="H631" s="7"/>
      <c r="I631" s="7"/>
      <c r="J631" s="7"/>
      <c r="K631" s="7"/>
      <c r="L631" s="7"/>
      <c r="N631" s="7"/>
      <c r="O631" s="7"/>
      <c r="Q631" s="7"/>
      <c r="R631" s="7"/>
      <c r="S631" s="7"/>
      <c r="T631" s="7"/>
      <c r="U631" s="7"/>
    </row>
    <row r="632" spans="1:21">
      <c r="A632" s="7"/>
      <c r="B632" s="7"/>
      <c r="C632" s="7"/>
      <c r="D632" s="7"/>
      <c r="E632" s="7"/>
      <c r="F632" s="7"/>
      <c r="G632" s="7"/>
      <c r="H632" s="7"/>
      <c r="I632" s="7"/>
      <c r="J632" s="7"/>
      <c r="K632" s="7"/>
      <c r="L632" s="7"/>
      <c r="N632" s="7"/>
      <c r="O632" s="7"/>
      <c r="Q632" s="7"/>
      <c r="R632" s="7"/>
      <c r="S632" s="7"/>
      <c r="T632" s="7"/>
      <c r="U632" s="7"/>
    </row>
    <row r="633" spans="1:21">
      <c r="A633" s="7"/>
      <c r="B633" s="7"/>
      <c r="C633" s="7"/>
      <c r="D633" s="7"/>
      <c r="E633" s="7"/>
      <c r="F633" s="7"/>
      <c r="G633" s="7"/>
      <c r="H633" s="7"/>
      <c r="I633" s="7"/>
      <c r="J633" s="7"/>
      <c r="K633" s="7"/>
      <c r="L633" s="7"/>
      <c r="N633" s="7"/>
      <c r="O633" s="7"/>
      <c r="Q633" s="7"/>
      <c r="R633" s="7"/>
      <c r="S633" s="7"/>
      <c r="T633" s="7"/>
      <c r="U633" s="7"/>
    </row>
    <row r="634" spans="1:21">
      <c r="A634" s="7"/>
      <c r="B634" s="7"/>
      <c r="C634" s="7"/>
      <c r="D634" s="7"/>
      <c r="E634" s="7"/>
      <c r="F634" s="7"/>
      <c r="G634" s="7"/>
      <c r="H634" s="7"/>
      <c r="I634" s="7"/>
      <c r="J634" s="7"/>
      <c r="K634" s="7"/>
      <c r="L634" s="7"/>
      <c r="N634" s="7"/>
      <c r="O634" s="7"/>
      <c r="Q634" s="7"/>
      <c r="R634" s="7"/>
      <c r="S634" s="7"/>
      <c r="T634" s="7"/>
      <c r="U634" s="7"/>
    </row>
    <row r="635" spans="1:21">
      <c r="A635" s="7"/>
      <c r="B635" s="7"/>
      <c r="C635" s="7"/>
      <c r="D635" s="7"/>
      <c r="E635" s="7"/>
      <c r="F635" s="7"/>
      <c r="G635" s="7"/>
      <c r="H635" s="7"/>
      <c r="I635" s="7"/>
      <c r="J635" s="7"/>
      <c r="K635" s="7"/>
      <c r="L635" s="7"/>
      <c r="N635" s="7"/>
      <c r="O635" s="7"/>
      <c r="Q635" s="7"/>
      <c r="R635" s="7"/>
      <c r="S635" s="7"/>
      <c r="T635" s="7"/>
      <c r="U635" s="7"/>
    </row>
    <row r="636" spans="1:21">
      <c r="A636" s="7"/>
      <c r="B636" s="7"/>
      <c r="C636" s="7"/>
      <c r="D636" s="7"/>
      <c r="E636" s="7"/>
      <c r="F636" s="7"/>
      <c r="G636" s="7"/>
      <c r="H636" s="7"/>
      <c r="I636" s="7"/>
      <c r="J636" s="7"/>
      <c r="K636" s="7"/>
      <c r="L636" s="7"/>
      <c r="N636" s="7"/>
      <c r="O636" s="7"/>
      <c r="Q636" s="7"/>
      <c r="R636" s="7"/>
      <c r="S636" s="7"/>
      <c r="T636" s="7"/>
      <c r="U636" s="7"/>
    </row>
    <row r="637" spans="1:21">
      <c r="A637" s="7"/>
      <c r="B637" s="7"/>
      <c r="C637" s="7"/>
      <c r="D637" s="7"/>
      <c r="E637" s="7"/>
      <c r="F637" s="7"/>
      <c r="G637" s="7"/>
      <c r="H637" s="7"/>
      <c r="I637" s="7"/>
      <c r="J637" s="7"/>
      <c r="K637" s="7"/>
      <c r="L637" s="7"/>
      <c r="N637" s="7"/>
      <c r="O637" s="7"/>
      <c r="Q637" s="7"/>
      <c r="R637" s="7"/>
      <c r="S637" s="7"/>
      <c r="T637" s="7"/>
      <c r="U637" s="7"/>
    </row>
    <row r="638" spans="1:21">
      <c r="A638" s="7"/>
      <c r="B638" s="7"/>
      <c r="C638" s="7"/>
      <c r="D638" s="7"/>
      <c r="E638" s="7"/>
      <c r="F638" s="7"/>
      <c r="G638" s="7"/>
      <c r="H638" s="7"/>
      <c r="I638" s="7"/>
      <c r="J638" s="7"/>
      <c r="K638" s="7"/>
      <c r="L638" s="7"/>
      <c r="N638" s="7"/>
      <c r="O638" s="7"/>
      <c r="Q638" s="7"/>
      <c r="R638" s="7"/>
      <c r="S638" s="7"/>
      <c r="T638" s="7"/>
      <c r="U638" s="7"/>
    </row>
    <row r="639" spans="1:21">
      <c r="A639" s="7"/>
      <c r="B639" s="7"/>
      <c r="C639" s="7"/>
      <c r="D639" s="7"/>
      <c r="E639" s="7"/>
      <c r="F639" s="7"/>
      <c r="G639" s="7"/>
      <c r="H639" s="7"/>
      <c r="I639" s="7"/>
      <c r="J639" s="7"/>
      <c r="K639" s="7"/>
      <c r="L639" s="7"/>
      <c r="N639" s="7"/>
      <c r="O639" s="7"/>
      <c r="Q639" s="7"/>
      <c r="R639" s="7"/>
      <c r="S639" s="7"/>
      <c r="T639" s="7"/>
      <c r="U639" s="7"/>
    </row>
    <row r="640" spans="1:21">
      <c r="A640" s="7"/>
      <c r="B640" s="7"/>
      <c r="C640" s="7"/>
      <c r="D640" s="7"/>
      <c r="E640" s="7"/>
      <c r="F640" s="7"/>
      <c r="G640" s="7"/>
      <c r="H640" s="7"/>
      <c r="I640" s="7"/>
      <c r="J640" s="7"/>
      <c r="K640" s="7"/>
      <c r="L640" s="7"/>
      <c r="N640" s="7"/>
      <c r="O640" s="7"/>
      <c r="Q640" s="7"/>
      <c r="R640" s="7"/>
      <c r="S640" s="7"/>
      <c r="T640" s="7"/>
      <c r="U640" s="7"/>
    </row>
    <row r="641" spans="1:21">
      <c r="A641" s="7"/>
      <c r="B641" s="7"/>
      <c r="C641" s="7"/>
      <c r="D641" s="7"/>
      <c r="E641" s="7"/>
      <c r="F641" s="7"/>
      <c r="G641" s="7"/>
      <c r="H641" s="7"/>
      <c r="I641" s="7"/>
      <c r="J641" s="7"/>
      <c r="K641" s="7"/>
      <c r="L641" s="7"/>
      <c r="N641" s="7"/>
      <c r="O641" s="7"/>
      <c r="Q641" s="7"/>
      <c r="R641" s="7"/>
      <c r="S641" s="7"/>
      <c r="T641" s="7"/>
      <c r="U641" s="7"/>
    </row>
    <row r="642" spans="1:21">
      <c r="A642" s="7"/>
      <c r="B642" s="7"/>
      <c r="C642" s="7"/>
      <c r="D642" s="7"/>
      <c r="E642" s="7"/>
      <c r="F642" s="7"/>
      <c r="G642" s="7"/>
      <c r="H642" s="7"/>
      <c r="I642" s="7"/>
      <c r="J642" s="7"/>
      <c r="K642" s="7"/>
      <c r="L642" s="7"/>
      <c r="N642" s="7"/>
      <c r="O642" s="7"/>
      <c r="Q642" s="7"/>
      <c r="R642" s="7"/>
      <c r="S642" s="7"/>
      <c r="T642" s="7"/>
      <c r="U642" s="7"/>
    </row>
    <row r="643" spans="1:21">
      <c r="A643" s="7"/>
      <c r="B643" s="7"/>
      <c r="C643" s="7"/>
      <c r="D643" s="7"/>
      <c r="E643" s="7"/>
      <c r="F643" s="7"/>
      <c r="G643" s="7"/>
      <c r="H643" s="7"/>
      <c r="I643" s="7"/>
      <c r="J643" s="7"/>
      <c r="K643" s="7"/>
      <c r="L643" s="7"/>
      <c r="N643" s="7"/>
      <c r="O643" s="7"/>
      <c r="Q643" s="7"/>
      <c r="R643" s="7"/>
      <c r="S643" s="7"/>
      <c r="T643" s="7"/>
      <c r="U643" s="7"/>
    </row>
    <row r="644" spans="1:21">
      <c r="A644" s="7"/>
      <c r="B644" s="7"/>
      <c r="C644" s="7"/>
      <c r="D644" s="7"/>
      <c r="E644" s="7"/>
      <c r="F644" s="7"/>
      <c r="G644" s="7"/>
      <c r="H644" s="7"/>
      <c r="I644" s="7"/>
      <c r="J644" s="7"/>
      <c r="K644" s="7"/>
      <c r="L644" s="7"/>
      <c r="N644" s="7"/>
      <c r="O644" s="7"/>
      <c r="Q644" s="7"/>
      <c r="R644" s="7"/>
      <c r="S644" s="7"/>
      <c r="T644" s="7"/>
      <c r="U644" s="7"/>
    </row>
    <row r="645" spans="1:21">
      <c r="A645" s="7"/>
      <c r="B645" s="7"/>
      <c r="C645" s="7"/>
      <c r="D645" s="7"/>
      <c r="E645" s="7"/>
      <c r="F645" s="7"/>
      <c r="G645" s="7"/>
      <c r="H645" s="7"/>
      <c r="I645" s="7"/>
      <c r="J645" s="7"/>
      <c r="K645" s="7"/>
      <c r="L645" s="7"/>
      <c r="N645" s="7"/>
      <c r="O645" s="7"/>
      <c r="Q645" s="7"/>
      <c r="R645" s="7"/>
      <c r="S645" s="7"/>
      <c r="T645" s="7"/>
      <c r="U645" s="7"/>
    </row>
    <row r="646" spans="1:21">
      <c r="A646" s="7"/>
      <c r="B646" s="7"/>
      <c r="C646" s="7"/>
      <c r="D646" s="7"/>
      <c r="E646" s="7"/>
      <c r="F646" s="7"/>
      <c r="G646" s="7"/>
      <c r="H646" s="7"/>
      <c r="I646" s="7"/>
      <c r="J646" s="7"/>
      <c r="K646" s="7"/>
      <c r="L646" s="7"/>
      <c r="N646" s="7"/>
      <c r="O646" s="7"/>
      <c r="Q646" s="7"/>
      <c r="R646" s="7"/>
      <c r="S646" s="7"/>
      <c r="T646" s="7"/>
      <c r="U646" s="7"/>
    </row>
    <row r="647" spans="1:21">
      <c r="A647" s="7"/>
      <c r="B647" s="7"/>
      <c r="C647" s="7"/>
      <c r="D647" s="7"/>
      <c r="E647" s="7"/>
      <c r="F647" s="7"/>
      <c r="G647" s="7"/>
      <c r="H647" s="7"/>
      <c r="I647" s="7"/>
      <c r="J647" s="7"/>
      <c r="K647" s="7"/>
      <c r="L647" s="7"/>
      <c r="N647" s="7"/>
      <c r="O647" s="7"/>
      <c r="Q647" s="7"/>
      <c r="R647" s="7"/>
      <c r="S647" s="7"/>
      <c r="T647" s="7"/>
      <c r="U647" s="7"/>
    </row>
    <row r="648" spans="1:21">
      <c r="A648" s="7"/>
      <c r="B648" s="7"/>
      <c r="C648" s="7"/>
      <c r="D648" s="7"/>
      <c r="E648" s="7"/>
      <c r="F648" s="7"/>
      <c r="G648" s="7"/>
      <c r="H648" s="7"/>
      <c r="I648" s="7"/>
      <c r="J648" s="7"/>
      <c r="K648" s="7"/>
      <c r="L648" s="7"/>
      <c r="N648" s="7"/>
      <c r="O648" s="7"/>
      <c r="Q648" s="7"/>
      <c r="R648" s="7"/>
      <c r="S648" s="7"/>
      <c r="T648" s="7"/>
      <c r="U648" s="7"/>
    </row>
    <row r="649" spans="1:21">
      <c r="A649" s="7"/>
      <c r="B649" s="7"/>
      <c r="C649" s="7"/>
      <c r="D649" s="7"/>
      <c r="E649" s="7"/>
      <c r="F649" s="7"/>
      <c r="G649" s="7"/>
      <c r="H649" s="7"/>
      <c r="I649" s="7"/>
      <c r="J649" s="7"/>
      <c r="K649" s="7"/>
      <c r="L649" s="7"/>
      <c r="N649" s="7"/>
      <c r="O649" s="7"/>
      <c r="Q649" s="7"/>
      <c r="R649" s="7"/>
      <c r="S649" s="7"/>
      <c r="T649" s="7"/>
      <c r="U649" s="7"/>
    </row>
    <row r="650" spans="1:21">
      <c r="A650" s="7"/>
      <c r="B650" s="7"/>
      <c r="C650" s="7"/>
      <c r="D650" s="7"/>
      <c r="E650" s="7"/>
      <c r="F650" s="7"/>
      <c r="G650" s="7"/>
      <c r="H650" s="7"/>
      <c r="I650" s="7"/>
      <c r="J650" s="7"/>
      <c r="K650" s="7"/>
      <c r="L650" s="7"/>
      <c r="N650" s="7"/>
      <c r="O650" s="7"/>
      <c r="Q650" s="7"/>
      <c r="R650" s="7"/>
      <c r="S650" s="7"/>
      <c r="T650" s="7"/>
      <c r="U650" s="7"/>
    </row>
    <row r="651" spans="1:21">
      <c r="A651" s="7"/>
      <c r="B651" s="7"/>
      <c r="C651" s="7"/>
      <c r="D651" s="7"/>
      <c r="E651" s="7"/>
      <c r="F651" s="7"/>
      <c r="G651" s="7"/>
      <c r="H651" s="7"/>
      <c r="I651" s="7"/>
      <c r="J651" s="7"/>
      <c r="K651" s="7"/>
      <c r="L651" s="7"/>
      <c r="N651" s="7"/>
      <c r="O651" s="7"/>
      <c r="Q651" s="7"/>
      <c r="R651" s="7"/>
      <c r="S651" s="7"/>
      <c r="T651" s="7"/>
      <c r="U651" s="7"/>
    </row>
    <row r="652" spans="1:21">
      <c r="A652" s="7"/>
      <c r="B652" s="7"/>
      <c r="C652" s="7"/>
      <c r="D652" s="7"/>
      <c r="E652" s="7"/>
      <c r="F652" s="7"/>
      <c r="G652" s="7"/>
      <c r="H652" s="7"/>
      <c r="I652" s="7"/>
      <c r="J652" s="7"/>
      <c r="K652" s="7"/>
      <c r="L652" s="7"/>
      <c r="N652" s="7"/>
      <c r="O652" s="7"/>
      <c r="Q652" s="7"/>
      <c r="R652" s="7"/>
      <c r="S652" s="7"/>
      <c r="T652" s="7"/>
      <c r="U652" s="7"/>
    </row>
    <row r="653" spans="1:21">
      <c r="A653" s="7"/>
      <c r="B653" s="7"/>
      <c r="C653" s="7"/>
      <c r="D653" s="7"/>
      <c r="E653" s="7"/>
      <c r="F653" s="7"/>
      <c r="G653" s="7"/>
      <c r="H653" s="7"/>
      <c r="I653" s="7"/>
      <c r="J653" s="7"/>
      <c r="K653" s="7"/>
      <c r="L653" s="7"/>
      <c r="N653" s="7"/>
      <c r="O653" s="7"/>
      <c r="Q653" s="7"/>
      <c r="R653" s="7"/>
      <c r="S653" s="7"/>
      <c r="T653" s="7"/>
      <c r="U653" s="7"/>
    </row>
    <row r="654" spans="1:21">
      <c r="A654" s="7"/>
      <c r="B654" s="7"/>
      <c r="C654" s="7"/>
      <c r="D654" s="7"/>
      <c r="E654" s="7"/>
      <c r="F654" s="7"/>
      <c r="G654" s="7"/>
      <c r="H654" s="7"/>
      <c r="I654" s="7"/>
      <c r="J654" s="7"/>
      <c r="K654" s="7"/>
      <c r="L654" s="7"/>
      <c r="N654" s="7"/>
      <c r="O654" s="7"/>
      <c r="Q654" s="7"/>
      <c r="R654" s="7"/>
      <c r="S654" s="7"/>
      <c r="T654" s="7"/>
      <c r="U654" s="7"/>
    </row>
    <row r="655" spans="1:21">
      <c r="A655" s="7"/>
      <c r="B655" s="7"/>
      <c r="C655" s="7"/>
      <c r="D655" s="7"/>
      <c r="E655" s="7"/>
      <c r="F655" s="7"/>
      <c r="G655" s="7"/>
      <c r="H655" s="7"/>
      <c r="I655" s="7"/>
      <c r="J655" s="7"/>
      <c r="K655" s="7"/>
      <c r="L655" s="7"/>
      <c r="N655" s="7"/>
      <c r="O655" s="7"/>
      <c r="Q655" s="7"/>
      <c r="R655" s="7"/>
      <c r="S655" s="7"/>
      <c r="T655" s="7"/>
      <c r="U655" s="7"/>
    </row>
    <row r="656" spans="1:21">
      <c r="A656" s="7"/>
      <c r="B656" s="7"/>
      <c r="C656" s="7"/>
      <c r="D656" s="7"/>
      <c r="E656" s="7"/>
      <c r="F656" s="7"/>
      <c r="G656" s="7"/>
      <c r="H656" s="7"/>
      <c r="I656" s="7"/>
      <c r="J656" s="7"/>
      <c r="K656" s="7"/>
      <c r="L656" s="7"/>
      <c r="N656" s="7"/>
      <c r="O656" s="7"/>
      <c r="Q656" s="7"/>
      <c r="R656" s="7"/>
      <c r="S656" s="7"/>
      <c r="T656" s="7"/>
      <c r="U656" s="7"/>
    </row>
    <row r="657" spans="1:21">
      <c r="A657" s="7"/>
      <c r="B657" s="7"/>
      <c r="C657" s="7"/>
      <c r="D657" s="7"/>
      <c r="E657" s="7"/>
      <c r="F657" s="7"/>
      <c r="G657" s="7"/>
      <c r="H657" s="7"/>
      <c r="I657" s="7"/>
      <c r="J657" s="7"/>
      <c r="K657" s="7"/>
      <c r="L657" s="7"/>
      <c r="N657" s="7"/>
      <c r="O657" s="7"/>
      <c r="Q657" s="7"/>
      <c r="R657" s="7"/>
      <c r="S657" s="7"/>
      <c r="T657" s="7"/>
      <c r="U657" s="7"/>
    </row>
    <row r="658" spans="1:21">
      <c r="A658" s="7"/>
      <c r="B658" s="7"/>
      <c r="C658" s="7"/>
      <c r="D658" s="7"/>
      <c r="E658" s="7"/>
      <c r="F658" s="7"/>
      <c r="G658" s="7"/>
      <c r="H658" s="7"/>
      <c r="I658" s="7"/>
      <c r="J658" s="7"/>
      <c r="K658" s="7"/>
      <c r="L658" s="7"/>
      <c r="N658" s="7"/>
      <c r="O658" s="7"/>
      <c r="Q658" s="7"/>
      <c r="R658" s="7"/>
      <c r="S658" s="7"/>
      <c r="T658" s="7"/>
      <c r="U658" s="7"/>
    </row>
    <row r="659" spans="1:21">
      <c r="A659" s="7"/>
      <c r="B659" s="7"/>
      <c r="C659" s="7"/>
      <c r="D659" s="7"/>
      <c r="E659" s="7"/>
      <c r="F659" s="7"/>
      <c r="G659" s="7"/>
      <c r="H659" s="7"/>
      <c r="I659" s="7"/>
      <c r="J659" s="7"/>
      <c r="K659" s="7"/>
      <c r="L659" s="7"/>
      <c r="N659" s="7"/>
      <c r="O659" s="7"/>
      <c r="Q659" s="7"/>
      <c r="R659" s="7"/>
      <c r="S659" s="7"/>
      <c r="T659" s="7"/>
      <c r="U659" s="7"/>
    </row>
    <row r="660" spans="1:21">
      <c r="A660" s="7"/>
      <c r="B660" s="7"/>
      <c r="C660" s="7"/>
      <c r="D660" s="7"/>
      <c r="E660" s="7"/>
      <c r="F660" s="7"/>
      <c r="G660" s="7"/>
      <c r="H660" s="7"/>
      <c r="I660" s="7"/>
      <c r="J660" s="7"/>
      <c r="K660" s="7"/>
      <c r="L660" s="7"/>
      <c r="N660" s="7"/>
      <c r="O660" s="7"/>
      <c r="Q660" s="7"/>
      <c r="R660" s="7"/>
      <c r="S660" s="7"/>
      <c r="T660" s="7"/>
      <c r="U660" s="7"/>
    </row>
    <row r="661" spans="1:21">
      <c r="A661" s="7"/>
      <c r="B661" s="7"/>
      <c r="C661" s="7"/>
      <c r="D661" s="7"/>
      <c r="E661" s="7"/>
      <c r="F661" s="7"/>
      <c r="G661" s="7"/>
      <c r="H661" s="7"/>
      <c r="I661" s="7"/>
      <c r="J661" s="7"/>
      <c r="K661" s="7"/>
      <c r="L661" s="7"/>
      <c r="N661" s="7"/>
      <c r="O661" s="7"/>
      <c r="Q661" s="7"/>
      <c r="R661" s="7"/>
      <c r="S661" s="7"/>
      <c r="T661" s="7"/>
      <c r="U661" s="7"/>
    </row>
    <row r="662" spans="1:21">
      <c r="A662" s="7"/>
      <c r="B662" s="7"/>
      <c r="C662" s="7"/>
      <c r="D662" s="7"/>
      <c r="E662" s="7"/>
      <c r="F662" s="7"/>
      <c r="G662" s="7"/>
      <c r="H662" s="7"/>
      <c r="I662" s="7"/>
      <c r="J662" s="7"/>
      <c r="K662" s="7"/>
      <c r="L662" s="7"/>
      <c r="N662" s="7"/>
      <c r="O662" s="7"/>
      <c r="Q662" s="7"/>
      <c r="R662" s="7"/>
      <c r="S662" s="7"/>
      <c r="T662" s="7"/>
      <c r="U662" s="7"/>
    </row>
    <row r="663" spans="1:21">
      <c r="A663" s="7"/>
      <c r="B663" s="7"/>
      <c r="C663" s="7"/>
      <c r="D663" s="7"/>
      <c r="E663" s="7"/>
      <c r="F663" s="7"/>
      <c r="G663" s="7"/>
      <c r="H663" s="7"/>
      <c r="I663" s="7"/>
      <c r="J663" s="7"/>
      <c r="K663" s="7"/>
      <c r="L663" s="7"/>
      <c r="N663" s="7"/>
      <c r="O663" s="7"/>
      <c r="Q663" s="7"/>
      <c r="R663" s="7"/>
      <c r="S663" s="7"/>
      <c r="T663" s="7"/>
      <c r="U663" s="7"/>
    </row>
    <row r="664" spans="1:21">
      <c r="A664" s="7"/>
      <c r="B664" s="7"/>
      <c r="C664" s="7"/>
      <c r="D664" s="7"/>
      <c r="E664" s="7"/>
      <c r="F664" s="7"/>
      <c r="G664" s="7"/>
      <c r="H664" s="7"/>
      <c r="I664" s="7"/>
      <c r="J664" s="7"/>
      <c r="K664" s="7"/>
      <c r="L664" s="7"/>
      <c r="N664" s="7"/>
      <c r="O664" s="7"/>
      <c r="Q664" s="7"/>
      <c r="R664" s="7"/>
      <c r="S664" s="7"/>
      <c r="T664" s="7"/>
      <c r="U664" s="7"/>
    </row>
    <row r="665" spans="1:21">
      <c r="A665" s="7"/>
      <c r="B665" s="7"/>
      <c r="C665" s="7"/>
      <c r="D665" s="7"/>
      <c r="E665" s="7"/>
      <c r="F665" s="7"/>
      <c r="G665" s="7"/>
      <c r="H665" s="7"/>
      <c r="I665" s="7"/>
      <c r="J665" s="7"/>
      <c r="K665" s="7"/>
      <c r="L665" s="7"/>
      <c r="N665" s="7"/>
      <c r="O665" s="7"/>
      <c r="Q665" s="7"/>
      <c r="R665" s="7"/>
      <c r="S665" s="7"/>
      <c r="T665" s="7"/>
      <c r="U665" s="7"/>
    </row>
    <row r="666" spans="1:21">
      <c r="A666" s="7"/>
      <c r="B666" s="7"/>
      <c r="C666" s="7"/>
      <c r="D666" s="7"/>
      <c r="E666" s="7"/>
      <c r="F666" s="7"/>
      <c r="G666" s="7"/>
      <c r="H666" s="7"/>
      <c r="I666" s="7"/>
      <c r="J666" s="7"/>
      <c r="K666" s="7"/>
      <c r="L666" s="7"/>
      <c r="N666" s="7"/>
      <c r="O666" s="7"/>
      <c r="Q666" s="7"/>
      <c r="R666" s="7"/>
      <c r="S666" s="7"/>
      <c r="T666" s="7"/>
      <c r="U666" s="7"/>
    </row>
    <row r="667" spans="1:21">
      <c r="A667" s="7"/>
      <c r="B667" s="7"/>
      <c r="C667" s="7"/>
      <c r="D667" s="7"/>
      <c r="E667" s="7"/>
      <c r="F667" s="7"/>
      <c r="G667" s="7"/>
      <c r="H667" s="7"/>
      <c r="I667" s="7"/>
      <c r="J667" s="7"/>
      <c r="K667" s="7"/>
      <c r="L667" s="7"/>
      <c r="N667" s="7"/>
      <c r="O667" s="7"/>
      <c r="Q667" s="7"/>
      <c r="R667" s="7"/>
      <c r="S667" s="7"/>
      <c r="T667" s="7"/>
      <c r="U667" s="7"/>
    </row>
    <row r="668" spans="1:21">
      <c r="A668" s="7"/>
      <c r="B668" s="7"/>
      <c r="C668" s="7"/>
      <c r="D668" s="7"/>
      <c r="E668" s="7"/>
      <c r="F668" s="7"/>
      <c r="G668" s="7"/>
      <c r="H668" s="7"/>
      <c r="I668" s="7"/>
      <c r="J668" s="7"/>
      <c r="K668" s="7"/>
      <c r="L668" s="7"/>
      <c r="N668" s="7"/>
      <c r="O668" s="7"/>
      <c r="Q668" s="7"/>
      <c r="R668" s="7"/>
      <c r="S668" s="7"/>
      <c r="T668" s="7"/>
      <c r="U668" s="7"/>
    </row>
    <row r="669" spans="1:21">
      <c r="A669" s="7"/>
      <c r="B669" s="7"/>
      <c r="C669" s="7"/>
      <c r="D669" s="7"/>
      <c r="E669" s="7"/>
      <c r="F669" s="7"/>
      <c r="G669" s="7"/>
      <c r="H669" s="7"/>
      <c r="I669" s="7"/>
      <c r="J669" s="7"/>
      <c r="K669" s="7"/>
      <c r="L669" s="7"/>
      <c r="N669" s="7"/>
      <c r="O669" s="7"/>
      <c r="Q669" s="7"/>
      <c r="R669" s="7"/>
      <c r="S669" s="7"/>
      <c r="T669" s="7"/>
      <c r="U669" s="7"/>
    </row>
    <row r="670" spans="1:21">
      <c r="A670" s="7"/>
      <c r="B670" s="7"/>
      <c r="C670" s="7"/>
      <c r="D670" s="7"/>
      <c r="E670" s="7"/>
      <c r="F670" s="7"/>
      <c r="G670" s="7"/>
      <c r="H670" s="7"/>
      <c r="I670" s="7"/>
      <c r="J670" s="7"/>
      <c r="K670" s="7"/>
      <c r="L670" s="7"/>
      <c r="N670" s="7"/>
      <c r="O670" s="7"/>
      <c r="Q670" s="7"/>
      <c r="R670" s="7"/>
      <c r="S670" s="7"/>
      <c r="T670" s="7"/>
      <c r="U670" s="7"/>
    </row>
    <row r="671" spans="1:21">
      <c r="A671" s="7"/>
      <c r="B671" s="7"/>
      <c r="C671" s="7"/>
      <c r="D671" s="7"/>
      <c r="E671" s="7"/>
      <c r="F671" s="7"/>
      <c r="G671" s="7"/>
      <c r="H671" s="7"/>
      <c r="I671" s="7"/>
      <c r="J671" s="7"/>
      <c r="K671" s="7"/>
      <c r="L671" s="7"/>
      <c r="N671" s="7"/>
      <c r="O671" s="7"/>
      <c r="Q671" s="7"/>
      <c r="R671" s="7"/>
      <c r="S671" s="7"/>
      <c r="T671" s="7"/>
      <c r="U671" s="7"/>
    </row>
    <row r="672" spans="1:21">
      <c r="A672" s="7"/>
      <c r="B672" s="7"/>
      <c r="C672" s="7"/>
      <c r="D672" s="7"/>
      <c r="E672" s="7"/>
      <c r="F672" s="7"/>
      <c r="G672" s="7"/>
      <c r="H672" s="7"/>
      <c r="I672" s="7"/>
      <c r="J672" s="7"/>
      <c r="K672" s="7"/>
      <c r="L672" s="7"/>
      <c r="N672" s="7"/>
      <c r="O672" s="7"/>
      <c r="Q672" s="7"/>
      <c r="R672" s="7"/>
      <c r="S672" s="7"/>
      <c r="T672" s="7"/>
      <c r="U672" s="7"/>
    </row>
    <row r="673" spans="1:21">
      <c r="A673" s="7"/>
      <c r="B673" s="7"/>
      <c r="C673" s="7"/>
      <c r="D673" s="7"/>
      <c r="E673" s="7"/>
      <c r="F673" s="7"/>
      <c r="G673" s="7"/>
      <c r="H673" s="7"/>
      <c r="I673" s="7"/>
      <c r="J673" s="7"/>
      <c r="K673" s="7"/>
      <c r="L673" s="7"/>
      <c r="N673" s="7"/>
      <c r="O673" s="7"/>
      <c r="Q673" s="7"/>
      <c r="R673" s="7"/>
      <c r="S673" s="7"/>
      <c r="T673" s="7"/>
      <c r="U673" s="7"/>
    </row>
    <row r="674" spans="1:21">
      <c r="A674" s="7"/>
      <c r="B674" s="7"/>
      <c r="C674" s="7"/>
      <c r="D674" s="7"/>
      <c r="E674" s="7"/>
      <c r="F674" s="7"/>
      <c r="G674" s="7"/>
      <c r="H674" s="7"/>
      <c r="I674" s="7"/>
      <c r="J674" s="7"/>
      <c r="K674" s="7"/>
      <c r="L674" s="7"/>
      <c r="N674" s="7"/>
      <c r="O674" s="7"/>
      <c r="Q674" s="7"/>
      <c r="R674" s="7"/>
      <c r="S674" s="7"/>
      <c r="T674" s="7"/>
      <c r="U674" s="7"/>
    </row>
    <row r="675" spans="1:21">
      <c r="A675" s="7"/>
      <c r="B675" s="7"/>
      <c r="C675" s="7"/>
      <c r="D675" s="7"/>
      <c r="E675" s="7"/>
      <c r="F675" s="7"/>
      <c r="G675" s="7"/>
      <c r="H675" s="7"/>
      <c r="I675" s="7"/>
      <c r="J675" s="7"/>
      <c r="K675" s="7"/>
      <c r="L675" s="7"/>
      <c r="N675" s="7"/>
      <c r="O675" s="7"/>
      <c r="Q675" s="7"/>
      <c r="R675" s="7"/>
      <c r="S675" s="7"/>
      <c r="T675" s="7"/>
      <c r="U675" s="7"/>
    </row>
    <row r="676" spans="1:21">
      <c r="A676" s="7"/>
      <c r="B676" s="7"/>
      <c r="C676" s="7"/>
      <c r="D676" s="7"/>
      <c r="E676" s="7"/>
      <c r="F676" s="7"/>
      <c r="G676" s="7"/>
      <c r="H676" s="7"/>
      <c r="I676" s="7"/>
      <c r="J676" s="7"/>
      <c r="K676" s="7"/>
      <c r="L676" s="7"/>
      <c r="N676" s="7"/>
      <c r="O676" s="7"/>
      <c r="Q676" s="7"/>
      <c r="R676" s="7"/>
      <c r="S676" s="7"/>
      <c r="T676" s="7"/>
      <c r="U676" s="7"/>
    </row>
    <row r="677" spans="1:21">
      <c r="A677" s="7"/>
      <c r="B677" s="7"/>
      <c r="C677" s="7"/>
      <c r="D677" s="7"/>
      <c r="E677" s="7"/>
      <c r="F677" s="7"/>
      <c r="G677" s="7"/>
      <c r="H677" s="7"/>
      <c r="I677" s="7"/>
      <c r="J677" s="7"/>
      <c r="K677" s="7"/>
      <c r="L677" s="7"/>
      <c r="N677" s="7"/>
      <c r="O677" s="7"/>
      <c r="Q677" s="7"/>
      <c r="R677" s="7"/>
      <c r="S677" s="7"/>
      <c r="T677" s="7"/>
      <c r="U677" s="7"/>
    </row>
    <row r="678" spans="1:21">
      <c r="A678" s="7"/>
      <c r="B678" s="7"/>
      <c r="C678" s="7"/>
      <c r="D678" s="7"/>
      <c r="E678" s="7"/>
      <c r="F678" s="7"/>
      <c r="G678" s="7"/>
      <c r="H678" s="7"/>
      <c r="I678" s="7"/>
      <c r="J678" s="7"/>
      <c r="K678" s="7"/>
      <c r="L678" s="7"/>
      <c r="N678" s="7"/>
      <c r="O678" s="7"/>
      <c r="Q678" s="7"/>
      <c r="R678" s="7"/>
      <c r="S678" s="7"/>
      <c r="T678" s="7"/>
      <c r="U678" s="7"/>
    </row>
    <row r="679" spans="1:21">
      <c r="A679" s="7"/>
      <c r="B679" s="7"/>
      <c r="C679" s="7"/>
      <c r="D679" s="7"/>
      <c r="E679" s="7"/>
      <c r="F679" s="7"/>
      <c r="G679" s="7"/>
      <c r="H679" s="7"/>
      <c r="I679" s="7"/>
      <c r="J679" s="7"/>
      <c r="K679" s="7"/>
      <c r="L679" s="7"/>
      <c r="N679" s="7"/>
      <c r="O679" s="7"/>
      <c r="Q679" s="7"/>
      <c r="R679" s="7"/>
      <c r="S679" s="7"/>
      <c r="T679" s="7"/>
      <c r="U679" s="7"/>
    </row>
    <row r="680" spans="1:21">
      <c r="A680" s="7"/>
      <c r="B680" s="7"/>
      <c r="C680" s="7"/>
      <c r="D680" s="7"/>
      <c r="E680" s="7"/>
      <c r="F680" s="7"/>
      <c r="G680" s="7"/>
      <c r="H680" s="7"/>
      <c r="I680" s="7"/>
      <c r="J680" s="7"/>
      <c r="K680" s="7"/>
      <c r="L680" s="7"/>
      <c r="N680" s="7"/>
      <c r="O680" s="7"/>
      <c r="Q680" s="7"/>
      <c r="R680" s="7"/>
      <c r="S680" s="7"/>
      <c r="T680" s="7"/>
      <c r="U680" s="7"/>
    </row>
    <row r="681" spans="1:21">
      <c r="A681" s="7"/>
      <c r="B681" s="7"/>
      <c r="C681" s="7"/>
      <c r="D681" s="7"/>
      <c r="E681" s="7"/>
      <c r="F681" s="7"/>
      <c r="G681" s="7"/>
      <c r="H681" s="7"/>
      <c r="I681" s="7"/>
      <c r="J681" s="7"/>
      <c r="K681" s="7"/>
      <c r="L681" s="7"/>
      <c r="N681" s="7"/>
      <c r="O681" s="7"/>
      <c r="Q681" s="7"/>
      <c r="R681" s="7"/>
      <c r="S681" s="7"/>
      <c r="T681" s="7"/>
      <c r="U681" s="7"/>
    </row>
    <row r="682" spans="1:21">
      <c r="A682" s="7"/>
      <c r="B682" s="7"/>
      <c r="C682" s="7"/>
      <c r="D682" s="7"/>
      <c r="E682" s="7"/>
      <c r="F682" s="7"/>
      <c r="G682" s="7"/>
      <c r="H682" s="7"/>
      <c r="I682" s="7"/>
      <c r="J682" s="7"/>
      <c r="K682" s="7"/>
      <c r="L682" s="7"/>
      <c r="N682" s="7"/>
      <c r="O682" s="7"/>
      <c r="Q682" s="7"/>
      <c r="R682" s="7"/>
      <c r="S682" s="7"/>
      <c r="T682" s="7"/>
      <c r="U682" s="7"/>
    </row>
    <row r="683" spans="1:21">
      <c r="A683" s="7"/>
      <c r="B683" s="7"/>
      <c r="C683" s="7"/>
      <c r="D683" s="7"/>
      <c r="E683" s="7"/>
      <c r="F683" s="7"/>
      <c r="G683" s="7"/>
      <c r="H683" s="7"/>
      <c r="I683" s="7"/>
      <c r="J683" s="7"/>
      <c r="K683" s="7"/>
      <c r="L683" s="7"/>
      <c r="N683" s="7"/>
      <c r="O683" s="7"/>
      <c r="Q683" s="7"/>
      <c r="R683" s="7"/>
      <c r="S683" s="7"/>
      <c r="T683" s="7"/>
      <c r="U683" s="7"/>
    </row>
    <row r="684" spans="1:21">
      <c r="A684" s="7"/>
      <c r="B684" s="7"/>
      <c r="C684" s="7"/>
      <c r="D684" s="7"/>
      <c r="E684" s="7"/>
      <c r="F684" s="7"/>
      <c r="G684" s="7"/>
      <c r="H684" s="7"/>
      <c r="I684" s="7"/>
      <c r="J684" s="7"/>
      <c r="K684" s="7"/>
      <c r="L684" s="7"/>
      <c r="N684" s="7"/>
      <c r="O684" s="7"/>
      <c r="Q684" s="7"/>
      <c r="R684" s="7"/>
      <c r="S684" s="7"/>
      <c r="T684" s="7"/>
      <c r="U684" s="7"/>
    </row>
    <row r="685" spans="1:21">
      <c r="A685" s="7"/>
      <c r="B685" s="7"/>
      <c r="C685" s="7"/>
      <c r="D685" s="7"/>
      <c r="E685" s="7"/>
      <c r="F685" s="7"/>
      <c r="G685" s="7"/>
      <c r="H685" s="7"/>
      <c r="I685" s="7"/>
      <c r="J685" s="7"/>
      <c r="K685" s="7"/>
      <c r="L685" s="7"/>
      <c r="N685" s="7"/>
      <c r="O685" s="7"/>
      <c r="Q685" s="7"/>
      <c r="R685" s="7"/>
      <c r="S685" s="7"/>
      <c r="T685" s="7"/>
      <c r="U685" s="7"/>
    </row>
    <row r="686" spans="1:21">
      <c r="A686" s="7"/>
      <c r="B686" s="7"/>
      <c r="C686" s="7"/>
      <c r="D686" s="7"/>
      <c r="E686" s="7"/>
      <c r="F686" s="7"/>
      <c r="G686" s="7"/>
      <c r="H686" s="7"/>
      <c r="I686" s="7"/>
      <c r="J686" s="7"/>
      <c r="K686" s="7"/>
      <c r="L686" s="7"/>
      <c r="N686" s="7"/>
      <c r="O686" s="7"/>
      <c r="Q686" s="7"/>
      <c r="R686" s="7"/>
      <c r="S686" s="7"/>
      <c r="T686" s="7"/>
      <c r="U686" s="7"/>
    </row>
    <row r="687" spans="1:21">
      <c r="A687" s="7"/>
      <c r="B687" s="7"/>
      <c r="C687" s="7"/>
      <c r="D687" s="7"/>
      <c r="E687" s="7"/>
      <c r="F687" s="7"/>
      <c r="G687" s="7"/>
      <c r="H687" s="7"/>
      <c r="I687" s="7"/>
      <c r="J687" s="7"/>
      <c r="K687" s="7"/>
      <c r="L687" s="7"/>
      <c r="N687" s="7"/>
      <c r="O687" s="7"/>
      <c r="Q687" s="7"/>
      <c r="R687" s="7"/>
      <c r="S687" s="7"/>
      <c r="T687" s="7"/>
      <c r="U687" s="7"/>
    </row>
    <row r="688" spans="1:21">
      <c r="A688" s="7"/>
      <c r="B688" s="7"/>
      <c r="C688" s="7"/>
      <c r="D688" s="7"/>
      <c r="E688" s="7"/>
      <c r="F688" s="7"/>
      <c r="G688" s="7"/>
      <c r="H688" s="7"/>
      <c r="I688" s="7"/>
      <c r="J688" s="7"/>
      <c r="K688" s="7"/>
      <c r="L688" s="7"/>
      <c r="N688" s="7"/>
      <c r="O688" s="7"/>
      <c r="Q688" s="7"/>
      <c r="R688" s="7"/>
      <c r="S688" s="7"/>
      <c r="T688" s="7"/>
      <c r="U688" s="7"/>
    </row>
    <row r="689" spans="1:21">
      <c r="A689" s="7"/>
      <c r="B689" s="7"/>
      <c r="C689" s="7"/>
      <c r="D689" s="7"/>
      <c r="E689" s="7"/>
      <c r="F689" s="7"/>
      <c r="G689" s="7"/>
      <c r="H689" s="7"/>
      <c r="I689" s="7"/>
      <c r="J689" s="7"/>
      <c r="K689" s="7"/>
      <c r="L689" s="7"/>
      <c r="N689" s="7"/>
      <c r="O689" s="7"/>
      <c r="Q689" s="7"/>
      <c r="R689" s="7"/>
      <c r="S689" s="7"/>
      <c r="T689" s="7"/>
      <c r="U689" s="7"/>
    </row>
    <row r="690" spans="1:21">
      <c r="A690" s="7"/>
      <c r="B690" s="7"/>
      <c r="C690" s="7"/>
      <c r="D690" s="7"/>
      <c r="E690" s="7"/>
      <c r="F690" s="7"/>
      <c r="G690" s="7"/>
      <c r="H690" s="7"/>
      <c r="I690" s="7"/>
      <c r="J690" s="7"/>
      <c r="K690" s="7"/>
      <c r="L690" s="7"/>
      <c r="N690" s="7"/>
      <c r="O690" s="7"/>
      <c r="Q690" s="7"/>
      <c r="R690" s="7"/>
      <c r="S690" s="7"/>
      <c r="T690" s="7"/>
      <c r="U690" s="7"/>
    </row>
    <row r="691" spans="1:21">
      <c r="A691" s="7"/>
      <c r="B691" s="7"/>
      <c r="C691" s="7"/>
      <c r="D691" s="7"/>
      <c r="E691" s="7"/>
      <c r="F691" s="7"/>
      <c r="G691" s="7"/>
      <c r="H691" s="7"/>
      <c r="I691" s="7"/>
      <c r="J691" s="7"/>
      <c r="K691" s="7"/>
      <c r="L691" s="7"/>
      <c r="N691" s="7"/>
      <c r="O691" s="7"/>
      <c r="Q691" s="7"/>
      <c r="R691" s="7"/>
      <c r="S691" s="7"/>
      <c r="T691" s="7"/>
      <c r="U691" s="7"/>
    </row>
    <row r="692" spans="1:21">
      <c r="A692" s="7"/>
      <c r="B692" s="7"/>
      <c r="C692" s="7"/>
      <c r="D692" s="7"/>
      <c r="E692" s="7"/>
      <c r="F692" s="7"/>
      <c r="G692" s="7"/>
      <c r="H692" s="7"/>
      <c r="I692" s="7"/>
      <c r="J692" s="7"/>
      <c r="K692" s="7"/>
      <c r="L692" s="7"/>
      <c r="N692" s="7"/>
      <c r="O692" s="7"/>
      <c r="Q692" s="7"/>
      <c r="R692" s="7"/>
      <c r="S692" s="7"/>
      <c r="T692" s="7"/>
      <c r="U692" s="7"/>
    </row>
    <row r="693" spans="1:21">
      <c r="A693" s="7"/>
      <c r="B693" s="7"/>
      <c r="C693" s="7"/>
      <c r="D693" s="7"/>
      <c r="E693" s="7"/>
      <c r="F693" s="7"/>
      <c r="G693" s="7"/>
      <c r="H693" s="7"/>
      <c r="I693" s="7"/>
      <c r="J693" s="7"/>
      <c r="K693" s="7"/>
      <c r="L693" s="7"/>
      <c r="N693" s="7"/>
      <c r="O693" s="7"/>
      <c r="Q693" s="7"/>
      <c r="R693" s="7"/>
      <c r="S693" s="7"/>
      <c r="T693" s="7"/>
      <c r="U693" s="7"/>
    </row>
    <row r="694" spans="1:21">
      <c r="A694" s="7"/>
      <c r="B694" s="7"/>
      <c r="C694" s="7"/>
      <c r="D694" s="7"/>
      <c r="E694" s="7"/>
      <c r="F694" s="7"/>
      <c r="G694" s="7"/>
      <c r="H694" s="7"/>
      <c r="I694" s="7"/>
      <c r="J694" s="7"/>
      <c r="K694" s="7"/>
      <c r="L694" s="7"/>
      <c r="N694" s="7"/>
      <c r="O694" s="7"/>
      <c r="Q694" s="7"/>
      <c r="R694" s="7"/>
      <c r="S694" s="7"/>
      <c r="T694" s="7"/>
      <c r="U694" s="7"/>
    </row>
    <row r="695" spans="1:21">
      <c r="A695" s="7"/>
      <c r="B695" s="7"/>
      <c r="C695" s="7"/>
      <c r="D695" s="7"/>
      <c r="E695" s="7"/>
      <c r="F695" s="7"/>
      <c r="G695" s="7"/>
      <c r="H695" s="7"/>
      <c r="I695" s="7"/>
      <c r="J695" s="7"/>
      <c r="K695" s="7"/>
      <c r="L695" s="7"/>
      <c r="N695" s="7"/>
      <c r="O695" s="7"/>
      <c r="Q695" s="7"/>
      <c r="R695" s="7"/>
      <c r="S695" s="7"/>
      <c r="T695" s="7"/>
      <c r="U695" s="7"/>
    </row>
    <row r="696" spans="1:21">
      <c r="A696" s="7"/>
      <c r="B696" s="7"/>
      <c r="C696" s="7"/>
      <c r="D696" s="7"/>
      <c r="E696" s="7"/>
      <c r="F696" s="7"/>
      <c r="G696" s="7"/>
      <c r="H696" s="7"/>
      <c r="I696" s="7"/>
      <c r="J696" s="7"/>
      <c r="K696" s="7"/>
      <c r="L696" s="7"/>
      <c r="N696" s="7"/>
      <c r="O696" s="7"/>
      <c r="Q696" s="7"/>
      <c r="R696" s="7"/>
      <c r="S696" s="7"/>
      <c r="T696" s="7"/>
      <c r="U696" s="7"/>
    </row>
    <row r="697" spans="1:21">
      <c r="A697" s="7"/>
      <c r="B697" s="7"/>
      <c r="C697" s="7"/>
      <c r="D697" s="7"/>
      <c r="E697" s="7"/>
      <c r="F697" s="7"/>
      <c r="G697" s="7"/>
      <c r="H697" s="7"/>
      <c r="I697" s="7"/>
      <c r="J697" s="7"/>
      <c r="K697" s="7"/>
      <c r="L697" s="7"/>
      <c r="N697" s="7"/>
      <c r="O697" s="7"/>
      <c r="Q697" s="7"/>
      <c r="R697" s="7"/>
      <c r="S697" s="7"/>
      <c r="T697" s="7"/>
      <c r="U697" s="7"/>
    </row>
    <row r="698" spans="1:21">
      <c r="A698" s="7"/>
      <c r="B698" s="7"/>
      <c r="C698" s="7"/>
      <c r="D698" s="7"/>
      <c r="E698" s="7"/>
      <c r="F698" s="7"/>
      <c r="G698" s="7"/>
      <c r="H698" s="7"/>
      <c r="I698" s="7"/>
      <c r="J698" s="7"/>
      <c r="K698" s="7"/>
      <c r="L698" s="7"/>
      <c r="N698" s="7"/>
      <c r="O698" s="7"/>
      <c r="Q698" s="7"/>
      <c r="R698" s="7"/>
      <c r="S698" s="7"/>
      <c r="T698" s="7"/>
      <c r="U698" s="7"/>
    </row>
    <row r="699" spans="1:21">
      <c r="A699" s="7"/>
      <c r="B699" s="7"/>
      <c r="C699" s="7"/>
      <c r="D699" s="7"/>
      <c r="E699" s="7"/>
      <c r="F699" s="7"/>
      <c r="G699" s="7"/>
      <c r="H699" s="7"/>
      <c r="I699" s="7"/>
      <c r="J699" s="7"/>
      <c r="K699" s="7"/>
      <c r="L699" s="7"/>
      <c r="N699" s="7"/>
      <c r="O699" s="7"/>
      <c r="Q699" s="7"/>
      <c r="R699" s="7"/>
      <c r="S699" s="7"/>
      <c r="T699" s="7"/>
      <c r="U699" s="7"/>
    </row>
    <row r="700" spans="1:21">
      <c r="A700" s="7"/>
      <c r="B700" s="7"/>
      <c r="C700" s="7"/>
      <c r="D700" s="7"/>
      <c r="E700" s="7"/>
      <c r="F700" s="7"/>
      <c r="G700" s="7"/>
      <c r="H700" s="7"/>
      <c r="I700" s="7"/>
      <c r="J700" s="7"/>
      <c r="K700" s="7"/>
      <c r="L700" s="7"/>
      <c r="N700" s="7"/>
      <c r="O700" s="7"/>
      <c r="Q700" s="7"/>
      <c r="R700" s="7"/>
      <c r="S700" s="7"/>
      <c r="T700" s="7"/>
      <c r="U700" s="7"/>
    </row>
    <row r="701" spans="1:21">
      <c r="A701" s="7"/>
      <c r="B701" s="7"/>
      <c r="C701" s="7"/>
      <c r="D701" s="7"/>
      <c r="E701" s="7"/>
      <c r="F701" s="7"/>
      <c r="G701" s="7"/>
      <c r="H701" s="7"/>
      <c r="I701" s="7"/>
      <c r="J701" s="7"/>
      <c r="K701" s="7"/>
      <c r="L701" s="7"/>
      <c r="N701" s="7"/>
      <c r="O701" s="7"/>
      <c r="Q701" s="7"/>
      <c r="R701" s="7"/>
      <c r="S701" s="7"/>
      <c r="T701" s="7"/>
      <c r="U701" s="7"/>
    </row>
    <row r="702" spans="1:21">
      <c r="A702" s="7"/>
      <c r="B702" s="7"/>
      <c r="C702" s="7"/>
      <c r="D702" s="7"/>
      <c r="E702" s="7"/>
      <c r="F702" s="7"/>
      <c r="G702" s="7"/>
      <c r="H702" s="7"/>
      <c r="I702" s="7"/>
      <c r="J702" s="7"/>
      <c r="K702" s="7"/>
      <c r="L702" s="7"/>
      <c r="N702" s="7"/>
      <c r="O702" s="7"/>
      <c r="Q702" s="7"/>
      <c r="R702" s="7"/>
      <c r="S702" s="7"/>
      <c r="T702" s="7"/>
      <c r="U702" s="7"/>
    </row>
    <row r="703" spans="1:21">
      <c r="A703" s="7"/>
      <c r="B703" s="7"/>
      <c r="C703" s="7"/>
      <c r="D703" s="7"/>
      <c r="E703" s="7"/>
      <c r="F703" s="7"/>
      <c r="G703" s="7"/>
      <c r="H703" s="7"/>
      <c r="I703" s="7"/>
      <c r="J703" s="7"/>
      <c r="K703" s="7"/>
      <c r="L703" s="7"/>
      <c r="N703" s="7"/>
      <c r="O703" s="7"/>
      <c r="Q703" s="7"/>
      <c r="R703" s="7"/>
      <c r="S703" s="7"/>
      <c r="T703" s="7"/>
      <c r="U703" s="7"/>
    </row>
    <row r="704" spans="1:21">
      <c r="A704" s="7"/>
      <c r="B704" s="7"/>
      <c r="C704" s="7"/>
      <c r="D704" s="7"/>
      <c r="E704" s="7"/>
      <c r="F704" s="7"/>
      <c r="G704" s="7"/>
      <c r="H704" s="7"/>
      <c r="I704" s="7"/>
      <c r="J704" s="7"/>
      <c r="K704" s="7"/>
      <c r="L704" s="7"/>
      <c r="N704" s="7"/>
      <c r="O704" s="7"/>
      <c r="Q704" s="7"/>
      <c r="R704" s="7"/>
      <c r="S704" s="7"/>
      <c r="T704" s="7"/>
      <c r="U704" s="7"/>
    </row>
    <row r="705" spans="1:21">
      <c r="A705" s="7"/>
      <c r="B705" s="7"/>
      <c r="C705" s="7"/>
      <c r="D705" s="7"/>
      <c r="E705" s="7"/>
      <c r="F705" s="7"/>
      <c r="G705" s="7"/>
      <c r="H705" s="7"/>
      <c r="I705" s="7"/>
      <c r="J705" s="7"/>
      <c r="K705" s="7"/>
      <c r="L705" s="7"/>
      <c r="N705" s="7"/>
      <c r="O705" s="7"/>
      <c r="Q705" s="7"/>
      <c r="R705" s="7"/>
      <c r="S705" s="7"/>
      <c r="T705" s="7"/>
      <c r="U705" s="7"/>
    </row>
    <row r="706" spans="1:21">
      <c r="A706" s="7"/>
      <c r="B706" s="7"/>
      <c r="C706" s="7"/>
      <c r="D706" s="7"/>
      <c r="E706" s="7"/>
      <c r="F706" s="7"/>
      <c r="G706" s="7"/>
      <c r="H706" s="7"/>
      <c r="I706" s="7"/>
      <c r="J706" s="7"/>
      <c r="K706" s="7"/>
      <c r="L706" s="7"/>
      <c r="N706" s="7"/>
      <c r="O706" s="7"/>
      <c r="Q706" s="7"/>
      <c r="R706" s="7"/>
      <c r="S706" s="7"/>
      <c r="T706" s="7"/>
      <c r="U706" s="7"/>
    </row>
    <row r="707" spans="1:21">
      <c r="A707" s="7"/>
      <c r="B707" s="7"/>
      <c r="C707" s="7"/>
      <c r="D707" s="7"/>
      <c r="E707" s="7"/>
      <c r="F707" s="7"/>
      <c r="G707" s="7"/>
      <c r="H707" s="7"/>
      <c r="I707" s="7"/>
      <c r="J707" s="7"/>
      <c r="K707" s="7"/>
      <c r="L707" s="7"/>
      <c r="N707" s="7"/>
      <c r="O707" s="7"/>
      <c r="Q707" s="7"/>
      <c r="R707" s="7"/>
      <c r="S707" s="7"/>
      <c r="T707" s="7"/>
      <c r="U707" s="7"/>
    </row>
    <row r="708" spans="1:21">
      <c r="A708" s="7"/>
      <c r="B708" s="7"/>
      <c r="C708" s="7"/>
      <c r="D708" s="7"/>
      <c r="E708" s="7"/>
      <c r="F708" s="7"/>
      <c r="G708" s="7"/>
      <c r="H708" s="7"/>
      <c r="I708" s="7"/>
      <c r="J708" s="7"/>
      <c r="K708" s="7"/>
      <c r="L708" s="7"/>
      <c r="N708" s="7"/>
      <c r="O708" s="7"/>
      <c r="Q708" s="7"/>
      <c r="R708" s="7"/>
      <c r="S708" s="7"/>
      <c r="T708" s="7"/>
      <c r="U708" s="7"/>
    </row>
    <row r="709" spans="1:21">
      <c r="A709" s="7"/>
      <c r="B709" s="7"/>
      <c r="C709" s="7"/>
      <c r="D709" s="7"/>
      <c r="E709" s="7"/>
      <c r="F709" s="7"/>
      <c r="G709" s="7"/>
      <c r="H709" s="7"/>
      <c r="I709" s="7"/>
      <c r="J709" s="7"/>
      <c r="K709" s="7"/>
      <c r="L709" s="7"/>
      <c r="N709" s="7"/>
      <c r="O709" s="7"/>
      <c r="Q709" s="7"/>
      <c r="R709" s="7"/>
      <c r="S709" s="7"/>
      <c r="T709" s="7"/>
      <c r="U709" s="7"/>
    </row>
    <row r="710" spans="1:21">
      <c r="A710" s="7"/>
      <c r="B710" s="7"/>
      <c r="C710" s="7"/>
      <c r="D710" s="7"/>
      <c r="E710" s="7"/>
      <c r="F710" s="7"/>
      <c r="G710" s="7"/>
      <c r="H710" s="7"/>
      <c r="I710" s="7"/>
      <c r="J710" s="7"/>
      <c r="K710" s="7"/>
      <c r="L710" s="7"/>
      <c r="N710" s="7"/>
      <c r="O710" s="7"/>
      <c r="Q710" s="7"/>
      <c r="R710" s="7"/>
      <c r="S710" s="7"/>
      <c r="T710" s="7"/>
      <c r="U710" s="7"/>
    </row>
    <row r="711" spans="1:21">
      <c r="A711" s="7"/>
      <c r="B711" s="7"/>
      <c r="C711" s="7"/>
      <c r="D711" s="7"/>
      <c r="E711" s="7"/>
      <c r="F711" s="7"/>
      <c r="G711" s="7"/>
      <c r="H711" s="7"/>
      <c r="I711" s="7"/>
      <c r="J711" s="7"/>
      <c r="K711" s="7"/>
      <c r="L711" s="7"/>
      <c r="N711" s="7"/>
      <c r="O711" s="7"/>
      <c r="Q711" s="7"/>
      <c r="R711" s="7"/>
      <c r="S711" s="7"/>
      <c r="T711" s="7"/>
      <c r="U711" s="7"/>
    </row>
    <row r="712" spans="1:21">
      <c r="A712" s="7"/>
      <c r="B712" s="7"/>
      <c r="C712" s="7"/>
      <c r="D712" s="7"/>
      <c r="E712" s="7"/>
      <c r="F712" s="7"/>
      <c r="G712" s="7"/>
      <c r="H712" s="7"/>
      <c r="I712" s="7"/>
      <c r="J712" s="7"/>
      <c r="K712" s="7"/>
      <c r="L712" s="7"/>
      <c r="N712" s="7"/>
      <c r="O712" s="7"/>
      <c r="Q712" s="7"/>
      <c r="R712" s="7"/>
      <c r="S712" s="7"/>
      <c r="T712" s="7"/>
      <c r="U712" s="7"/>
    </row>
    <row r="713" spans="1:21">
      <c r="A713" s="7"/>
      <c r="B713" s="7"/>
      <c r="C713" s="7"/>
      <c r="D713" s="7"/>
      <c r="E713" s="7"/>
      <c r="F713" s="7"/>
      <c r="G713" s="7"/>
      <c r="H713" s="7"/>
      <c r="I713" s="7"/>
      <c r="J713" s="7"/>
      <c r="K713" s="7"/>
      <c r="L713" s="7"/>
      <c r="N713" s="7"/>
      <c r="O713" s="7"/>
      <c r="Q713" s="7"/>
      <c r="R713" s="7"/>
      <c r="S713" s="7"/>
      <c r="T713" s="7"/>
      <c r="U713" s="7"/>
    </row>
    <row r="714" spans="1:21">
      <c r="A714" s="7"/>
      <c r="B714" s="7"/>
      <c r="C714" s="7"/>
      <c r="D714" s="7"/>
      <c r="E714" s="7"/>
      <c r="F714" s="7"/>
      <c r="G714" s="7"/>
      <c r="H714" s="7"/>
      <c r="I714" s="7"/>
      <c r="J714" s="7"/>
      <c r="K714" s="7"/>
      <c r="L714" s="7"/>
      <c r="N714" s="7"/>
      <c r="O714" s="7"/>
      <c r="Q714" s="7"/>
      <c r="R714" s="7"/>
      <c r="S714" s="7"/>
      <c r="T714" s="7"/>
      <c r="U714" s="7"/>
    </row>
    <row r="715" spans="1:21">
      <c r="A715" s="7"/>
      <c r="B715" s="7"/>
      <c r="C715" s="7"/>
      <c r="D715" s="7"/>
      <c r="E715" s="7"/>
      <c r="F715" s="7"/>
      <c r="G715" s="7"/>
      <c r="H715" s="7"/>
      <c r="I715" s="7"/>
      <c r="J715" s="7"/>
      <c r="K715" s="7"/>
      <c r="L715" s="7"/>
      <c r="N715" s="7"/>
      <c r="O715" s="7"/>
      <c r="Q715" s="7"/>
      <c r="R715" s="7"/>
      <c r="S715" s="7"/>
      <c r="T715" s="7"/>
      <c r="U715" s="7"/>
    </row>
    <row r="716" spans="1:21">
      <c r="A716" s="7"/>
      <c r="B716" s="7"/>
      <c r="C716" s="7"/>
      <c r="D716" s="7"/>
      <c r="E716" s="7"/>
      <c r="F716" s="7"/>
      <c r="G716" s="7"/>
      <c r="H716" s="7"/>
      <c r="I716" s="7"/>
      <c r="J716" s="7"/>
      <c r="K716" s="7"/>
      <c r="L716" s="7"/>
      <c r="N716" s="7"/>
      <c r="O716" s="7"/>
      <c r="Q716" s="7"/>
      <c r="R716" s="7"/>
      <c r="S716" s="7"/>
      <c r="T716" s="7"/>
      <c r="U716" s="7"/>
    </row>
    <row r="717" spans="1:21">
      <c r="A717" s="7"/>
      <c r="B717" s="7"/>
      <c r="C717" s="7"/>
      <c r="D717" s="7"/>
      <c r="E717" s="7"/>
      <c r="F717" s="7"/>
      <c r="G717" s="7"/>
      <c r="H717" s="7"/>
      <c r="I717" s="7"/>
      <c r="J717" s="7"/>
      <c r="K717" s="7"/>
      <c r="L717" s="7"/>
      <c r="N717" s="7"/>
      <c r="O717" s="7"/>
      <c r="Q717" s="7"/>
      <c r="R717" s="7"/>
      <c r="S717" s="7"/>
      <c r="T717" s="7"/>
      <c r="U717" s="7"/>
    </row>
    <row r="718" spans="1:21">
      <c r="A718" s="7"/>
      <c r="B718" s="7"/>
      <c r="C718" s="7"/>
      <c r="D718" s="7"/>
      <c r="E718" s="7"/>
      <c r="F718" s="7"/>
      <c r="G718" s="7"/>
      <c r="H718" s="7"/>
      <c r="I718" s="7"/>
      <c r="J718" s="7"/>
      <c r="K718" s="7"/>
      <c r="L718" s="7"/>
      <c r="N718" s="7"/>
      <c r="O718" s="7"/>
      <c r="Q718" s="7"/>
      <c r="R718" s="7"/>
      <c r="S718" s="7"/>
      <c r="T718" s="7"/>
      <c r="U718" s="7"/>
    </row>
    <row r="719" spans="1:21">
      <c r="A719" s="7"/>
      <c r="B719" s="7"/>
      <c r="C719" s="7"/>
      <c r="D719" s="7"/>
      <c r="E719" s="7"/>
      <c r="F719" s="7"/>
      <c r="G719" s="7"/>
      <c r="H719" s="7"/>
      <c r="I719" s="7"/>
      <c r="J719" s="7"/>
      <c r="K719" s="7"/>
      <c r="L719" s="7"/>
      <c r="N719" s="7"/>
      <c r="O719" s="7"/>
      <c r="Q719" s="7"/>
      <c r="R719" s="7"/>
      <c r="S719" s="7"/>
      <c r="T719" s="7"/>
      <c r="U719" s="7"/>
    </row>
    <row r="720" spans="1:21">
      <c r="A720" s="7"/>
      <c r="B720" s="7"/>
      <c r="C720" s="7"/>
      <c r="D720" s="7"/>
      <c r="E720" s="7"/>
      <c r="F720" s="7"/>
      <c r="G720" s="7"/>
      <c r="H720" s="7"/>
      <c r="I720" s="7"/>
      <c r="J720" s="7"/>
      <c r="K720" s="7"/>
      <c r="L720" s="7"/>
      <c r="N720" s="7"/>
      <c r="O720" s="7"/>
      <c r="Q720" s="7"/>
      <c r="R720" s="7"/>
      <c r="S720" s="7"/>
      <c r="T720" s="7"/>
      <c r="U720" s="7"/>
    </row>
    <row r="721" spans="1:21">
      <c r="A721" s="7"/>
      <c r="B721" s="7"/>
      <c r="C721" s="7"/>
      <c r="D721" s="7"/>
      <c r="E721" s="7"/>
      <c r="F721" s="7"/>
      <c r="G721" s="7"/>
      <c r="H721" s="7"/>
      <c r="I721" s="7"/>
      <c r="J721" s="7"/>
      <c r="K721" s="7"/>
      <c r="L721" s="7"/>
      <c r="N721" s="7"/>
      <c r="O721" s="7"/>
      <c r="Q721" s="7"/>
      <c r="R721" s="7"/>
      <c r="S721" s="7"/>
      <c r="T721" s="7"/>
      <c r="U721" s="7"/>
    </row>
    <row r="722" spans="1:21">
      <c r="A722" s="7"/>
      <c r="B722" s="7"/>
      <c r="C722" s="7"/>
      <c r="D722" s="7"/>
      <c r="E722" s="7"/>
      <c r="F722" s="7"/>
      <c r="G722" s="7"/>
      <c r="H722" s="7"/>
      <c r="I722" s="7"/>
      <c r="J722" s="7"/>
      <c r="K722" s="7"/>
      <c r="L722" s="7"/>
      <c r="N722" s="7"/>
      <c r="O722" s="7"/>
      <c r="Q722" s="7"/>
      <c r="R722" s="7"/>
      <c r="S722" s="7"/>
      <c r="T722" s="7"/>
      <c r="U722" s="7"/>
    </row>
    <row r="723" spans="1:21">
      <c r="A723" s="7"/>
      <c r="B723" s="7"/>
      <c r="C723" s="7"/>
      <c r="D723" s="7"/>
      <c r="E723" s="7"/>
      <c r="F723" s="7"/>
      <c r="G723" s="7"/>
      <c r="H723" s="7"/>
      <c r="I723" s="7"/>
      <c r="J723" s="7"/>
      <c r="K723" s="7"/>
      <c r="L723" s="7"/>
      <c r="N723" s="7"/>
      <c r="O723" s="7"/>
      <c r="Q723" s="7"/>
      <c r="R723" s="7"/>
      <c r="S723" s="7"/>
      <c r="T723" s="7"/>
      <c r="U723" s="7"/>
    </row>
    <row r="724" spans="1:21">
      <c r="A724" s="7"/>
      <c r="B724" s="7"/>
      <c r="C724" s="7"/>
      <c r="D724" s="7"/>
      <c r="E724" s="7"/>
      <c r="F724" s="7"/>
      <c r="G724" s="7"/>
      <c r="H724" s="7"/>
      <c r="I724" s="7"/>
      <c r="J724" s="7"/>
      <c r="K724" s="7"/>
      <c r="L724" s="7"/>
      <c r="N724" s="7"/>
      <c r="O724" s="7"/>
      <c r="Q724" s="7"/>
      <c r="R724" s="7"/>
      <c r="S724" s="7"/>
      <c r="T724" s="7"/>
      <c r="U724" s="7"/>
    </row>
    <row r="725" spans="1:21">
      <c r="A725" s="7"/>
      <c r="B725" s="7"/>
      <c r="C725" s="7"/>
      <c r="D725" s="7"/>
      <c r="E725" s="7"/>
      <c r="F725" s="7"/>
      <c r="G725" s="7"/>
      <c r="H725" s="7"/>
      <c r="I725" s="7"/>
      <c r="J725" s="7"/>
      <c r="K725" s="7"/>
      <c r="L725" s="7"/>
      <c r="N725" s="7"/>
      <c r="O725" s="7"/>
      <c r="Q725" s="7"/>
      <c r="R725" s="7"/>
      <c r="S725" s="7"/>
      <c r="T725" s="7"/>
      <c r="U725" s="7"/>
    </row>
    <row r="726" spans="1:21">
      <c r="A726" s="7"/>
      <c r="B726" s="7"/>
      <c r="C726" s="7"/>
      <c r="D726" s="7"/>
      <c r="E726" s="7"/>
      <c r="F726" s="7"/>
      <c r="G726" s="7"/>
      <c r="H726" s="7"/>
      <c r="I726" s="7"/>
      <c r="J726" s="7"/>
      <c r="K726" s="7"/>
      <c r="L726" s="7"/>
      <c r="N726" s="7"/>
      <c r="O726" s="7"/>
      <c r="Q726" s="7"/>
      <c r="R726" s="7"/>
      <c r="S726" s="7"/>
      <c r="T726" s="7"/>
      <c r="U726" s="7"/>
    </row>
    <row r="727" spans="1:21">
      <c r="A727" s="7"/>
      <c r="B727" s="7"/>
      <c r="C727" s="7"/>
      <c r="D727" s="7"/>
      <c r="E727" s="7"/>
      <c r="F727" s="7"/>
      <c r="G727" s="7"/>
      <c r="H727" s="7"/>
      <c r="I727" s="7"/>
      <c r="J727" s="7"/>
      <c r="K727" s="7"/>
      <c r="L727" s="7"/>
      <c r="N727" s="7"/>
      <c r="O727" s="7"/>
      <c r="Q727" s="7"/>
      <c r="R727" s="7"/>
      <c r="S727" s="7"/>
      <c r="T727" s="7"/>
      <c r="U727" s="7"/>
    </row>
    <row r="728" spans="1:21">
      <c r="A728" s="7"/>
      <c r="B728" s="7"/>
      <c r="C728" s="7"/>
      <c r="D728" s="7"/>
      <c r="E728" s="7"/>
      <c r="F728" s="7"/>
      <c r="G728" s="7"/>
      <c r="H728" s="7"/>
      <c r="I728" s="7"/>
      <c r="J728" s="7"/>
      <c r="K728" s="7"/>
      <c r="L728" s="7"/>
      <c r="N728" s="7"/>
      <c r="O728" s="7"/>
      <c r="Q728" s="7"/>
      <c r="R728" s="7"/>
      <c r="S728" s="7"/>
      <c r="T728" s="7"/>
      <c r="U728" s="7"/>
    </row>
    <row r="729" spans="1:21">
      <c r="A729" s="7"/>
      <c r="B729" s="7"/>
      <c r="C729" s="7"/>
      <c r="D729" s="7"/>
      <c r="E729" s="7"/>
      <c r="F729" s="7"/>
      <c r="G729" s="7"/>
      <c r="H729" s="7"/>
      <c r="I729" s="7"/>
      <c r="J729" s="7"/>
      <c r="K729" s="7"/>
      <c r="L729" s="7"/>
      <c r="N729" s="7"/>
      <c r="O729" s="7"/>
      <c r="Q729" s="7"/>
      <c r="R729" s="7"/>
      <c r="S729" s="7"/>
      <c r="T729" s="7"/>
      <c r="U729" s="7"/>
    </row>
    <row r="730" spans="1:21">
      <c r="A730" s="7"/>
      <c r="B730" s="7"/>
      <c r="C730" s="7"/>
      <c r="D730" s="7"/>
      <c r="E730" s="7"/>
      <c r="F730" s="7"/>
      <c r="G730" s="7"/>
      <c r="H730" s="7"/>
      <c r="I730" s="7"/>
      <c r="J730" s="7"/>
      <c r="K730" s="7"/>
      <c r="L730" s="7"/>
      <c r="N730" s="7"/>
      <c r="O730" s="7"/>
      <c r="Q730" s="7"/>
      <c r="R730" s="7"/>
      <c r="S730" s="7"/>
      <c r="T730" s="7"/>
      <c r="U730" s="7"/>
    </row>
    <row r="731" spans="1:21">
      <c r="A731" s="7"/>
      <c r="B731" s="7"/>
      <c r="C731" s="7"/>
      <c r="D731" s="7"/>
      <c r="E731" s="7"/>
      <c r="F731" s="7"/>
      <c r="G731" s="7"/>
      <c r="H731" s="7"/>
      <c r="I731" s="7"/>
      <c r="J731" s="7"/>
      <c r="K731" s="7"/>
      <c r="L731" s="7"/>
      <c r="N731" s="7"/>
      <c r="O731" s="7"/>
      <c r="Q731" s="7"/>
      <c r="R731" s="7"/>
      <c r="S731" s="7"/>
      <c r="T731" s="7"/>
      <c r="U731" s="7"/>
    </row>
    <row r="732" spans="1:21">
      <c r="A732" s="7"/>
      <c r="B732" s="7"/>
      <c r="C732" s="7"/>
      <c r="D732" s="7"/>
      <c r="E732" s="7"/>
      <c r="F732" s="7"/>
      <c r="G732" s="7"/>
      <c r="H732" s="7"/>
      <c r="I732" s="7"/>
      <c r="J732" s="7"/>
      <c r="K732" s="7"/>
      <c r="L732" s="7"/>
      <c r="N732" s="7"/>
      <c r="O732" s="7"/>
      <c r="Q732" s="7"/>
      <c r="R732" s="7"/>
      <c r="S732" s="7"/>
      <c r="T732" s="7"/>
      <c r="U732" s="7"/>
    </row>
    <row r="733" spans="1:21">
      <c r="A733" s="7"/>
      <c r="B733" s="7"/>
      <c r="C733" s="7"/>
      <c r="D733" s="7"/>
      <c r="E733" s="7"/>
      <c r="F733" s="7"/>
      <c r="G733" s="7"/>
      <c r="H733" s="7"/>
      <c r="I733" s="7"/>
      <c r="J733" s="7"/>
      <c r="K733" s="7"/>
      <c r="L733" s="7"/>
      <c r="N733" s="7"/>
      <c r="O733" s="7"/>
      <c r="Q733" s="7"/>
      <c r="R733" s="7"/>
      <c r="S733" s="7"/>
      <c r="T733" s="7"/>
      <c r="U733" s="7"/>
    </row>
    <row r="734" spans="1:21">
      <c r="A734" s="7"/>
      <c r="B734" s="7"/>
      <c r="C734" s="7"/>
      <c r="D734" s="7"/>
      <c r="E734" s="7"/>
      <c r="F734" s="7"/>
      <c r="G734" s="7"/>
      <c r="H734" s="7"/>
      <c r="I734" s="7"/>
      <c r="J734" s="7"/>
      <c r="K734" s="7"/>
      <c r="L734" s="7"/>
      <c r="N734" s="7"/>
      <c r="O734" s="7"/>
      <c r="Q734" s="7"/>
      <c r="R734" s="7"/>
      <c r="S734" s="7"/>
      <c r="T734" s="7"/>
      <c r="U734" s="7"/>
    </row>
    <row r="735" spans="1:21">
      <c r="A735" s="7"/>
      <c r="B735" s="7"/>
      <c r="C735" s="7"/>
      <c r="D735" s="7"/>
      <c r="E735" s="7"/>
      <c r="F735" s="7"/>
      <c r="G735" s="7"/>
      <c r="H735" s="7"/>
      <c r="I735" s="7"/>
      <c r="J735" s="7"/>
      <c r="K735" s="7"/>
      <c r="L735" s="7"/>
      <c r="N735" s="7"/>
      <c r="O735" s="7"/>
      <c r="Q735" s="7"/>
      <c r="R735" s="7"/>
      <c r="S735" s="7"/>
      <c r="T735" s="7"/>
      <c r="U735" s="7"/>
    </row>
    <row r="736" spans="1:21">
      <c r="A736" s="7"/>
      <c r="B736" s="7"/>
      <c r="C736" s="7"/>
      <c r="D736" s="7"/>
      <c r="E736" s="7"/>
      <c r="F736" s="7"/>
      <c r="G736" s="7"/>
      <c r="H736" s="7"/>
      <c r="I736" s="7"/>
      <c r="J736" s="7"/>
      <c r="K736" s="7"/>
      <c r="L736" s="7"/>
      <c r="N736" s="7"/>
      <c r="O736" s="7"/>
      <c r="Q736" s="7"/>
      <c r="R736" s="7"/>
      <c r="S736" s="7"/>
      <c r="T736" s="7"/>
      <c r="U736" s="7"/>
    </row>
    <row r="737" spans="1:21">
      <c r="A737" s="7"/>
      <c r="B737" s="7"/>
      <c r="C737" s="7"/>
      <c r="D737" s="7"/>
      <c r="E737" s="7"/>
      <c r="F737" s="7"/>
      <c r="G737" s="7"/>
      <c r="H737" s="7"/>
      <c r="I737" s="7"/>
      <c r="J737" s="7"/>
      <c r="K737" s="7"/>
      <c r="L737" s="7"/>
      <c r="N737" s="7"/>
      <c r="O737" s="7"/>
      <c r="Q737" s="7"/>
      <c r="R737" s="7"/>
      <c r="S737" s="7"/>
      <c r="T737" s="7"/>
      <c r="U737" s="7"/>
    </row>
    <row r="738" spans="1:21">
      <c r="A738" s="7"/>
      <c r="B738" s="7"/>
      <c r="C738" s="7"/>
      <c r="D738" s="7"/>
      <c r="E738" s="7"/>
      <c r="F738" s="7"/>
      <c r="G738" s="7"/>
      <c r="H738" s="7"/>
      <c r="I738" s="7"/>
      <c r="J738" s="7"/>
      <c r="K738" s="7"/>
      <c r="L738" s="7"/>
      <c r="N738" s="7"/>
      <c r="O738" s="7"/>
      <c r="Q738" s="7"/>
      <c r="R738" s="7"/>
      <c r="S738" s="7"/>
      <c r="T738" s="7"/>
      <c r="U738" s="7"/>
    </row>
    <row r="739" spans="1:21">
      <c r="A739" s="7"/>
      <c r="B739" s="7"/>
      <c r="C739" s="7"/>
      <c r="D739" s="7"/>
      <c r="E739" s="7"/>
      <c r="F739" s="7"/>
      <c r="G739" s="7"/>
      <c r="H739" s="7"/>
      <c r="I739" s="7"/>
      <c r="J739" s="7"/>
      <c r="K739" s="7"/>
      <c r="L739" s="7"/>
      <c r="N739" s="7"/>
      <c r="O739" s="7"/>
      <c r="Q739" s="7"/>
      <c r="R739" s="7"/>
      <c r="S739" s="7"/>
      <c r="T739" s="7"/>
      <c r="U739" s="7"/>
    </row>
    <row r="740" spans="1:21">
      <c r="A740" s="7"/>
      <c r="B740" s="7"/>
      <c r="C740" s="7"/>
      <c r="D740" s="7"/>
      <c r="E740" s="7"/>
      <c r="F740" s="7"/>
      <c r="G740" s="7"/>
      <c r="H740" s="7"/>
      <c r="I740" s="7"/>
      <c r="J740" s="7"/>
      <c r="K740" s="7"/>
      <c r="L740" s="7"/>
      <c r="N740" s="7"/>
      <c r="O740" s="7"/>
      <c r="Q740" s="7"/>
      <c r="R740" s="7"/>
      <c r="S740" s="7"/>
      <c r="T740" s="7"/>
      <c r="U740" s="7"/>
    </row>
    <row r="741" spans="1:21">
      <c r="A741" s="7"/>
      <c r="B741" s="7"/>
      <c r="C741" s="7"/>
      <c r="D741" s="7"/>
      <c r="E741" s="7"/>
      <c r="F741" s="7"/>
      <c r="G741" s="7"/>
      <c r="H741" s="7"/>
      <c r="I741" s="7"/>
      <c r="J741" s="7"/>
      <c r="K741" s="7"/>
      <c r="L741" s="7"/>
      <c r="N741" s="7"/>
      <c r="O741" s="7"/>
      <c r="Q741" s="7"/>
      <c r="R741" s="7"/>
      <c r="S741" s="7"/>
      <c r="T741" s="7"/>
      <c r="U741" s="7"/>
    </row>
    <row r="742" spans="1:21">
      <c r="A742" s="7"/>
      <c r="B742" s="7"/>
      <c r="C742" s="7"/>
      <c r="D742" s="7"/>
      <c r="E742" s="7"/>
      <c r="F742" s="7"/>
      <c r="G742" s="7"/>
      <c r="H742" s="7"/>
      <c r="I742" s="7"/>
      <c r="J742" s="7"/>
      <c r="K742" s="7"/>
      <c r="L742" s="7"/>
      <c r="N742" s="7"/>
      <c r="O742" s="7"/>
      <c r="Q742" s="7"/>
      <c r="R742" s="7"/>
      <c r="S742" s="7"/>
      <c r="T742" s="7"/>
      <c r="U742" s="7"/>
    </row>
    <row r="743" spans="1:21">
      <c r="A743" s="7"/>
      <c r="B743" s="7"/>
      <c r="C743" s="7"/>
      <c r="D743" s="7"/>
      <c r="E743" s="7"/>
      <c r="F743" s="7"/>
      <c r="G743" s="7"/>
      <c r="H743" s="7"/>
      <c r="I743" s="7"/>
      <c r="J743" s="7"/>
      <c r="K743" s="7"/>
      <c r="L743" s="7"/>
      <c r="N743" s="7"/>
      <c r="O743" s="7"/>
      <c r="Q743" s="7"/>
      <c r="R743" s="7"/>
      <c r="S743" s="7"/>
      <c r="T743" s="7"/>
      <c r="U743" s="7"/>
    </row>
    <row r="744" spans="1:21">
      <c r="A744" s="7"/>
      <c r="B744" s="7"/>
      <c r="C744" s="7"/>
      <c r="D744" s="7"/>
      <c r="E744" s="7"/>
      <c r="F744" s="7"/>
      <c r="G744" s="7"/>
      <c r="H744" s="7"/>
      <c r="I744" s="7"/>
      <c r="J744" s="7"/>
      <c r="K744" s="7"/>
      <c r="L744" s="7"/>
      <c r="N744" s="7"/>
      <c r="O744" s="7"/>
      <c r="Q744" s="7"/>
      <c r="R744" s="7"/>
      <c r="S744" s="7"/>
      <c r="T744" s="7"/>
      <c r="U744" s="7"/>
    </row>
    <row r="745" spans="1:21">
      <c r="A745" s="7"/>
      <c r="B745" s="7"/>
      <c r="C745" s="7"/>
      <c r="D745" s="7"/>
      <c r="E745" s="7"/>
      <c r="F745" s="7"/>
      <c r="G745" s="7"/>
      <c r="H745" s="7"/>
      <c r="I745" s="7"/>
      <c r="J745" s="7"/>
      <c r="K745" s="7"/>
      <c r="L745" s="7"/>
      <c r="N745" s="7"/>
      <c r="O745" s="7"/>
      <c r="Q745" s="7"/>
      <c r="R745" s="7"/>
      <c r="S745" s="7"/>
      <c r="T745" s="7"/>
      <c r="U745" s="7"/>
    </row>
    <row r="746" spans="1:21">
      <c r="A746" s="7"/>
      <c r="B746" s="7"/>
      <c r="C746" s="7"/>
      <c r="D746" s="7"/>
      <c r="E746" s="7"/>
      <c r="F746" s="7"/>
      <c r="G746" s="7"/>
      <c r="H746" s="7"/>
      <c r="I746" s="7"/>
      <c r="J746" s="7"/>
      <c r="K746" s="7"/>
      <c r="L746" s="7"/>
      <c r="N746" s="7"/>
      <c r="O746" s="7"/>
      <c r="Q746" s="7"/>
      <c r="R746" s="7"/>
      <c r="S746" s="7"/>
      <c r="T746" s="7"/>
      <c r="U746" s="7"/>
    </row>
    <row r="747" spans="1:21">
      <c r="A747" s="7"/>
      <c r="B747" s="7"/>
      <c r="C747" s="7"/>
      <c r="D747" s="7"/>
      <c r="E747" s="7"/>
      <c r="F747" s="7"/>
      <c r="G747" s="7"/>
      <c r="H747" s="7"/>
      <c r="I747" s="7"/>
      <c r="J747" s="7"/>
      <c r="K747" s="7"/>
      <c r="L747" s="7"/>
      <c r="N747" s="7"/>
      <c r="O747" s="7"/>
      <c r="Q747" s="7"/>
      <c r="R747" s="7"/>
      <c r="S747" s="7"/>
      <c r="T747" s="7"/>
      <c r="U747" s="7"/>
    </row>
    <row r="748" spans="1:21">
      <c r="A748" s="7"/>
      <c r="B748" s="7"/>
      <c r="C748" s="7"/>
      <c r="D748" s="7"/>
      <c r="E748" s="7"/>
      <c r="F748" s="7"/>
      <c r="G748" s="7"/>
      <c r="H748" s="7"/>
      <c r="I748" s="7"/>
      <c r="J748" s="7"/>
      <c r="K748" s="7"/>
      <c r="L748" s="7"/>
      <c r="N748" s="7"/>
      <c r="O748" s="7"/>
      <c r="Q748" s="7"/>
      <c r="R748" s="7"/>
      <c r="S748" s="7"/>
      <c r="T748" s="7"/>
      <c r="U748" s="7"/>
    </row>
    <row r="749" spans="1:21">
      <c r="A749" s="7"/>
      <c r="B749" s="7"/>
      <c r="C749" s="7"/>
      <c r="D749" s="7"/>
      <c r="E749" s="7"/>
      <c r="F749" s="7"/>
      <c r="G749" s="7"/>
      <c r="H749" s="7"/>
      <c r="I749" s="7"/>
      <c r="J749" s="7"/>
      <c r="K749" s="7"/>
      <c r="L749" s="7"/>
      <c r="N749" s="7"/>
      <c r="O749" s="7"/>
      <c r="Q749" s="7"/>
      <c r="R749" s="7"/>
      <c r="S749" s="7"/>
      <c r="T749" s="7"/>
      <c r="U749" s="7"/>
    </row>
    <row r="750" spans="1:21">
      <c r="A750" s="7"/>
      <c r="B750" s="7"/>
      <c r="C750" s="7"/>
      <c r="D750" s="7"/>
      <c r="E750" s="7"/>
      <c r="F750" s="7"/>
      <c r="G750" s="7"/>
      <c r="H750" s="7"/>
      <c r="I750" s="7"/>
      <c r="J750" s="7"/>
      <c r="K750" s="7"/>
      <c r="L750" s="7"/>
      <c r="N750" s="7"/>
      <c r="O750" s="7"/>
      <c r="Q750" s="7"/>
      <c r="R750" s="7"/>
      <c r="S750" s="7"/>
      <c r="T750" s="7"/>
      <c r="U750" s="7"/>
    </row>
    <row r="751" spans="1:21">
      <c r="A751" s="7"/>
      <c r="B751" s="7"/>
      <c r="C751" s="7"/>
      <c r="D751" s="7"/>
      <c r="E751" s="7"/>
      <c r="F751" s="7"/>
      <c r="G751" s="7"/>
      <c r="H751" s="7"/>
      <c r="I751" s="7"/>
      <c r="J751" s="7"/>
      <c r="K751" s="7"/>
      <c r="L751" s="7"/>
      <c r="N751" s="7"/>
      <c r="O751" s="7"/>
      <c r="Q751" s="7"/>
      <c r="R751" s="7"/>
      <c r="S751" s="7"/>
      <c r="T751" s="7"/>
      <c r="U751" s="7"/>
    </row>
    <row r="752" spans="1:21">
      <c r="A752" s="7"/>
      <c r="B752" s="7"/>
      <c r="C752" s="7"/>
      <c r="D752" s="7"/>
      <c r="E752" s="7"/>
      <c r="F752" s="7"/>
      <c r="G752" s="7"/>
      <c r="H752" s="7"/>
      <c r="I752" s="7"/>
      <c r="J752" s="7"/>
      <c r="K752" s="7"/>
      <c r="L752" s="7"/>
      <c r="N752" s="7"/>
      <c r="O752" s="7"/>
      <c r="Q752" s="7"/>
      <c r="R752" s="7"/>
      <c r="S752" s="7"/>
      <c r="T752" s="7"/>
      <c r="U752" s="7"/>
    </row>
    <row r="753" spans="1:21">
      <c r="A753" s="7"/>
      <c r="B753" s="7"/>
      <c r="C753" s="7"/>
      <c r="D753" s="7"/>
      <c r="E753" s="7"/>
      <c r="F753" s="7"/>
      <c r="G753" s="7"/>
      <c r="H753" s="7"/>
      <c r="I753" s="7"/>
      <c r="J753" s="7"/>
      <c r="K753" s="7"/>
      <c r="L753" s="7"/>
      <c r="N753" s="7"/>
      <c r="O753" s="7"/>
      <c r="Q753" s="7"/>
      <c r="R753" s="7"/>
      <c r="S753" s="7"/>
      <c r="T753" s="7"/>
      <c r="U753" s="7"/>
    </row>
    <row r="754" spans="1:21">
      <c r="A754" s="7"/>
      <c r="B754" s="7"/>
      <c r="C754" s="7"/>
      <c r="D754" s="7"/>
      <c r="E754" s="7"/>
      <c r="F754" s="7"/>
      <c r="G754" s="7"/>
      <c r="H754" s="7"/>
      <c r="I754" s="7"/>
      <c r="J754" s="7"/>
      <c r="K754" s="7"/>
      <c r="L754" s="7"/>
      <c r="N754" s="7"/>
      <c r="O754" s="7"/>
      <c r="Q754" s="7"/>
      <c r="R754" s="7"/>
      <c r="S754" s="7"/>
      <c r="T754" s="7"/>
      <c r="U754" s="7"/>
    </row>
    <row r="755" spans="1:21">
      <c r="A755" s="7"/>
      <c r="B755" s="7"/>
      <c r="C755" s="7"/>
      <c r="D755" s="7"/>
      <c r="E755" s="7"/>
      <c r="F755" s="7"/>
      <c r="G755" s="7"/>
      <c r="H755" s="7"/>
      <c r="I755" s="7"/>
      <c r="J755" s="7"/>
      <c r="K755" s="7"/>
      <c r="L755" s="7"/>
      <c r="N755" s="7"/>
      <c r="O755" s="7"/>
      <c r="Q755" s="7"/>
      <c r="R755" s="7"/>
      <c r="S755" s="7"/>
      <c r="T755" s="7"/>
      <c r="U755" s="7"/>
    </row>
    <row r="756" spans="1:21">
      <c r="A756" s="7"/>
      <c r="B756" s="7"/>
      <c r="C756" s="7"/>
      <c r="D756" s="7"/>
      <c r="E756" s="7"/>
      <c r="F756" s="7"/>
      <c r="G756" s="7"/>
      <c r="H756" s="7"/>
      <c r="I756" s="7"/>
      <c r="J756" s="7"/>
      <c r="K756" s="7"/>
      <c r="L756" s="7"/>
      <c r="N756" s="7"/>
      <c r="O756" s="7"/>
      <c r="Q756" s="7"/>
      <c r="R756" s="7"/>
      <c r="S756" s="7"/>
      <c r="T756" s="7"/>
      <c r="U756" s="7"/>
    </row>
    <row r="757" spans="1:21">
      <c r="A757" s="7"/>
      <c r="B757" s="7"/>
      <c r="C757" s="7"/>
      <c r="D757" s="7"/>
      <c r="E757" s="7"/>
      <c r="F757" s="7"/>
      <c r="G757" s="7"/>
      <c r="H757" s="7"/>
      <c r="I757" s="7"/>
      <c r="J757" s="7"/>
      <c r="K757" s="7"/>
      <c r="L757" s="7"/>
      <c r="N757" s="7"/>
      <c r="O757" s="7"/>
      <c r="Q757" s="7"/>
      <c r="R757" s="7"/>
      <c r="S757" s="7"/>
      <c r="T757" s="7"/>
      <c r="U757" s="7"/>
    </row>
    <row r="758" spans="1:21">
      <c r="A758" s="7"/>
      <c r="B758" s="7"/>
      <c r="C758" s="7"/>
      <c r="D758" s="7"/>
      <c r="E758" s="7"/>
      <c r="F758" s="7"/>
      <c r="G758" s="7"/>
      <c r="H758" s="7"/>
      <c r="I758" s="7"/>
      <c r="J758" s="7"/>
      <c r="K758" s="7"/>
      <c r="L758" s="7"/>
      <c r="N758" s="7"/>
      <c r="O758" s="7"/>
      <c r="Q758" s="7"/>
      <c r="R758" s="7"/>
      <c r="S758" s="7"/>
      <c r="T758" s="7"/>
      <c r="U758" s="7"/>
    </row>
    <row r="759" spans="1:21">
      <c r="A759" s="7"/>
      <c r="B759" s="7"/>
      <c r="C759" s="7"/>
      <c r="D759" s="7"/>
      <c r="E759" s="7"/>
      <c r="F759" s="7"/>
      <c r="G759" s="7"/>
      <c r="H759" s="7"/>
      <c r="I759" s="7"/>
      <c r="J759" s="7"/>
      <c r="K759" s="7"/>
      <c r="L759" s="7"/>
      <c r="N759" s="7"/>
      <c r="O759" s="7"/>
      <c r="Q759" s="7"/>
      <c r="R759" s="7"/>
      <c r="S759" s="7"/>
      <c r="T759" s="7"/>
      <c r="U759" s="7"/>
    </row>
    <row r="760" spans="1:21">
      <c r="A760" s="7"/>
      <c r="B760" s="7"/>
      <c r="C760" s="7"/>
      <c r="D760" s="7"/>
      <c r="E760" s="7"/>
      <c r="F760" s="7"/>
      <c r="G760" s="7"/>
      <c r="H760" s="7"/>
      <c r="I760" s="7"/>
      <c r="J760" s="7"/>
      <c r="K760" s="7"/>
      <c r="L760" s="7"/>
      <c r="N760" s="7"/>
      <c r="O760" s="7"/>
      <c r="Q760" s="7"/>
      <c r="R760" s="7"/>
      <c r="S760" s="7"/>
      <c r="T760" s="7"/>
      <c r="U760" s="7"/>
    </row>
    <row r="761" spans="1:21">
      <c r="A761" s="7"/>
      <c r="B761" s="7"/>
      <c r="C761" s="7"/>
      <c r="D761" s="7"/>
      <c r="E761" s="7"/>
      <c r="F761" s="7"/>
      <c r="G761" s="7"/>
      <c r="H761" s="7"/>
      <c r="I761" s="7"/>
      <c r="J761" s="7"/>
      <c r="K761" s="7"/>
      <c r="L761" s="7"/>
      <c r="N761" s="7"/>
      <c r="O761" s="7"/>
      <c r="Q761" s="7"/>
      <c r="R761" s="7"/>
      <c r="S761" s="7"/>
      <c r="T761" s="7"/>
      <c r="U761" s="7"/>
    </row>
    <row r="762" spans="1:21">
      <c r="A762" s="7"/>
      <c r="B762" s="7"/>
      <c r="C762" s="7"/>
      <c r="D762" s="7"/>
      <c r="E762" s="7"/>
      <c r="F762" s="7"/>
      <c r="G762" s="7"/>
      <c r="H762" s="7"/>
      <c r="I762" s="7"/>
      <c r="J762" s="7"/>
      <c r="K762" s="7"/>
      <c r="L762" s="7"/>
      <c r="N762" s="7"/>
      <c r="O762" s="7"/>
      <c r="Q762" s="7"/>
      <c r="R762" s="7"/>
      <c r="S762" s="7"/>
      <c r="T762" s="7"/>
      <c r="U762" s="7"/>
    </row>
    <row r="763" spans="1:21">
      <c r="A763" s="7"/>
      <c r="B763" s="7"/>
      <c r="C763" s="7"/>
      <c r="D763" s="7"/>
      <c r="E763" s="7"/>
      <c r="F763" s="7"/>
      <c r="G763" s="7"/>
      <c r="H763" s="7"/>
      <c r="I763" s="7"/>
      <c r="J763" s="7"/>
      <c r="K763" s="7"/>
      <c r="L763" s="7"/>
      <c r="N763" s="7"/>
      <c r="O763" s="7"/>
      <c r="Q763" s="7"/>
      <c r="R763" s="7"/>
      <c r="S763" s="7"/>
      <c r="T763" s="7"/>
      <c r="U763" s="7"/>
    </row>
    <row r="764" spans="1:21">
      <c r="A764" s="7"/>
      <c r="B764" s="7"/>
      <c r="C764" s="7"/>
      <c r="D764" s="7"/>
      <c r="E764" s="7"/>
      <c r="F764" s="7"/>
      <c r="G764" s="7"/>
      <c r="H764" s="7"/>
      <c r="I764" s="7"/>
      <c r="J764" s="7"/>
      <c r="K764" s="7"/>
      <c r="L764" s="7"/>
      <c r="N764" s="7"/>
      <c r="O764" s="7"/>
      <c r="Q764" s="7"/>
      <c r="R764" s="7"/>
      <c r="S764" s="7"/>
      <c r="T764" s="7"/>
      <c r="U764" s="7"/>
    </row>
    <row r="765" spans="1:21">
      <c r="A765" s="7"/>
      <c r="B765" s="7"/>
      <c r="C765" s="7"/>
      <c r="D765" s="7"/>
      <c r="E765" s="7"/>
      <c r="F765" s="7"/>
      <c r="G765" s="7"/>
      <c r="H765" s="7"/>
      <c r="I765" s="7"/>
      <c r="J765" s="7"/>
      <c r="K765" s="7"/>
      <c r="L765" s="7"/>
      <c r="N765" s="7"/>
      <c r="O765" s="7"/>
      <c r="Q765" s="7"/>
      <c r="R765" s="7"/>
      <c r="S765" s="7"/>
      <c r="T765" s="7"/>
      <c r="U765" s="7"/>
    </row>
    <row r="766" spans="1:21">
      <c r="A766" s="7"/>
      <c r="B766" s="7"/>
      <c r="C766" s="7"/>
      <c r="D766" s="7"/>
      <c r="E766" s="7"/>
      <c r="F766" s="7"/>
      <c r="G766" s="7"/>
      <c r="H766" s="7"/>
      <c r="I766" s="7"/>
      <c r="J766" s="7"/>
      <c r="K766" s="7"/>
      <c r="L766" s="7"/>
      <c r="N766" s="7"/>
      <c r="O766" s="7"/>
      <c r="Q766" s="7"/>
      <c r="R766" s="7"/>
      <c r="S766" s="7"/>
      <c r="T766" s="7"/>
      <c r="U766" s="7"/>
    </row>
    <row r="767" spans="1:21">
      <c r="A767" s="7"/>
      <c r="B767" s="7"/>
      <c r="C767" s="7"/>
      <c r="D767" s="7"/>
      <c r="E767" s="7"/>
      <c r="F767" s="7"/>
      <c r="G767" s="7"/>
      <c r="H767" s="7"/>
      <c r="I767" s="7"/>
      <c r="J767" s="7"/>
      <c r="K767" s="7"/>
      <c r="L767" s="7"/>
      <c r="N767" s="7"/>
      <c r="O767" s="7"/>
      <c r="Q767" s="7"/>
      <c r="R767" s="7"/>
      <c r="S767" s="7"/>
      <c r="T767" s="7"/>
      <c r="U767" s="7"/>
    </row>
    <row r="768" spans="1:21">
      <c r="A768" s="7"/>
      <c r="B768" s="7"/>
      <c r="C768" s="7"/>
      <c r="D768" s="7"/>
      <c r="E768" s="7"/>
      <c r="F768" s="7"/>
      <c r="G768" s="7"/>
      <c r="H768" s="7"/>
      <c r="I768" s="7"/>
      <c r="J768" s="7"/>
      <c r="K768" s="7"/>
      <c r="L768" s="7"/>
      <c r="N768" s="7"/>
      <c r="O768" s="7"/>
      <c r="Q768" s="7"/>
      <c r="R768" s="7"/>
      <c r="S768" s="7"/>
      <c r="T768" s="7"/>
      <c r="U768" s="7"/>
    </row>
    <row r="769" spans="1:21">
      <c r="A769" s="7"/>
      <c r="B769" s="7"/>
      <c r="C769" s="7"/>
      <c r="D769" s="7"/>
      <c r="E769" s="7"/>
      <c r="F769" s="7"/>
      <c r="G769" s="7"/>
      <c r="H769" s="7"/>
      <c r="I769" s="7"/>
      <c r="J769" s="7"/>
      <c r="K769" s="7"/>
      <c r="L769" s="7"/>
      <c r="N769" s="7"/>
      <c r="O769" s="7"/>
      <c r="Q769" s="7"/>
      <c r="R769" s="7"/>
      <c r="S769" s="7"/>
      <c r="T769" s="7"/>
      <c r="U769" s="7"/>
    </row>
    <row r="770" spans="1:21">
      <c r="A770" s="7"/>
      <c r="B770" s="7"/>
      <c r="C770" s="7"/>
      <c r="D770" s="7"/>
      <c r="E770" s="7"/>
      <c r="F770" s="7"/>
      <c r="G770" s="7"/>
      <c r="H770" s="7"/>
      <c r="I770" s="7"/>
      <c r="J770" s="7"/>
      <c r="K770" s="7"/>
      <c r="L770" s="7"/>
      <c r="N770" s="7"/>
      <c r="O770" s="7"/>
      <c r="Q770" s="7"/>
      <c r="R770" s="7"/>
      <c r="S770" s="7"/>
      <c r="T770" s="7"/>
      <c r="U770" s="7"/>
    </row>
    <row r="771" spans="1:21">
      <c r="A771" s="7"/>
      <c r="B771" s="7"/>
      <c r="C771" s="7"/>
      <c r="D771" s="7"/>
      <c r="E771" s="7"/>
      <c r="F771" s="7"/>
      <c r="G771" s="7"/>
      <c r="H771" s="7"/>
      <c r="I771" s="7"/>
      <c r="J771" s="7"/>
      <c r="K771" s="7"/>
      <c r="L771" s="7"/>
      <c r="N771" s="7"/>
      <c r="O771" s="7"/>
      <c r="Q771" s="7"/>
      <c r="R771" s="7"/>
      <c r="S771" s="7"/>
      <c r="T771" s="7"/>
      <c r="U771" s="7"/>
    </row>
    <row r="772" spans="1:21">
      <c r="A772" s="7"/>
      <c r="B772" s="7"/>
      <c r="C772" s="7"/>
      <c r="D772" s="7"/>
      <c r="E772" s="7"/>
      <c r="F772" s="7"/>
      <c r="G772" s="7"/>
      <c r="H772" s="7"/>
      <c r="I772" s="7"/>
      <c r="J772" s="7"/>
      <c r="K772" s="7"/>
      <c r="L772" s="7"/>
      <c r="N772" s="7"/>
      <c r="O772" s="7"/>
      <c r="Q772" s="7"/>
      <c r="R772" s="7"/>
      <c r="S772" s="7"/>
      <c r="T772" s="7"/>
      <c r="U772" s="7"/>
    </row>
    <row r="773" spans="1:21">
      <c r="A773" s="7"/>
      <c r="B773" s="7"/>
      <c r="C773" s="7"/>
      <c r="D773" s="7"/>
      <c r="E773" s="7"/>
      <c r="F773" s="7"/>
      <c r="G773" s="7"/>
      <c r="H773" s="7"/>
      <c r="I773" s="7"/>
      <c r="J773" s="7"/>
      <c r="K773" s="7"/>
      <c r="L773" s="7"/>
      <c r="N773" s="7"/>
      <c r="O773" s="7"/>
      <c r="Q773" s="7"/>
      <c r="R773" s="7"/>
      <c r="S773" s="7"/>
      <c r="T773" s="7"/>
      <c r="U773" s="7"/>
    </row>
    <row r="774" spans="1:21">
      <c r="A774" s="7"/>
      <c r="B774" s="7"/>
      <c r="C774" s="7"/>
      <c r="D774" s="7"/>
      <c r="E774" s="7"/>
      <c r="F774" s="7"/>
      <c r="G774" s="7"/>
      <c r="H774" s="7"/>
      <c r="I774" s="7"/>
      <c r="J774" s="7"/>
      <c r="K774" s="7"/>
      <c r="L774" s="7"/>
      <c r="N774" s="7"/>
      <c r="O774" s="7"/>
      <c r="Q774" s="7"/>
      <c r="R774" s="7"/>
      <c r="S774" s="7"/>
      <c r="T774" s="7"/>
      <c r="U774" s="7"/>
    </row>
    <row r="775" spans="1:21">
      <c r="A775" s="7"/>
      <c r="B775" s="7"/>
      <c r="C775" s="7"/>
      <c r="D775" s="7"/>
      <c r="E775" s="7"/>
      <c r="F775" s="7"/>
      <c r="G775" s="7"/>
      <c r="H775" s="7"/>
      <c r="I775" s="7"/>
      <c r="J775" s="7"/>
      <c r="K775" s="7"/>
      <c r="L775" s="7"/>
      <c r="N775" s="7"/>
      <c r="O775" s="7"/>
      <c r="Q775" s="7"/>
      <c r="R775" s="7"/>
      <c r="S775" s="7"/>
      <c r="T775" s="7"/>
      <c r="U775" s="7"/>
    </row>
    <row r="776" spans="1:21">
      <c r="A776" s="7"/>
      <c r="B776" s="7"/>
      <c r="C776" s="7"/>
      <c r="D776" s="7"/>
      <c r="E776" s="7"/>
      <c r="F776" s="7"/>
      <c r="G776" s="7"/>
      <c r="H776" s="7"/>
      <c r="I776" s="7"/>
      <c r="J776" s="7"/>
      <c r="K776" s="7"/>
      <c r="L776" s="7"/>
      <c r="N776" s="7"/>
      <c r="O776" s="7"/>
      <c r="Q776" s="7"/>
      <c r="R776" s="7"/>
      <c r="S776" s="7"/>
      <c r="T776" s="7"/>
      <c r="U776" s="7"/>
    </row>
    <row r="777" spans="1:21">
      <c r="A777" s="7"/>
      <c r="B777" s="7"/>
      <c r="C777" s="7"/>
      <c r="D777" s="7"/>
      <c r="E777" s="7"/>
      <c r="F777" s="7"/>
      <c r="G777" s="7"/>
      <c r="H777" s="7"/>
      <c r="I777" s="7"/>
      <c r="J777" s="7"/>
      <c r="K777" s="7"/>
      <c r="L777" s="7"/>
      <c r="N777" s="7"/>
      <c r="O777" s="7"/>
      <c r="Q777" s="7"/>
      <c r="R777" s="7"/>
      <c r="S777" s="7"/>
      <c r="T777" s="7"/>
      <c r="U777" s="7"/>
    </row>
    <row r="778" spans="1:21">
      <c r="A778" s="7"/>
      <c r="B778" s="7"/>
      <c r="C778" s="7"/>
      <c r="D778" s="7"/>
      <c r="E778" s="7"/>
      <c r="F778" s="7"/>
      <c r="G778" s="7"/>
      <c r="H778" s="7"/>
      <c r="I778" s="7"/>
      <c r="J778" s="7"/>
      <c r="K778" s="7"/>
      <c r="L778" s="7"/>
      <c r="N778" s="7"/>
      <c r="O778" s="7"/>
      <c r="Q778" s="7"/>
      <c r="R778" s="7"/>
      <c r="S778" s="7"/>
      <c r="T778" s="7"/>
      <c r="U778" s="7"/>
    </row>
    <row r="779" spans="1:21">
      <c r="A779" s="7"/>
      <c r="B779" s="7"/>
      <c r="C779" s="7"/>
      <c r="D779" s="7"/>
      <c r="E779" s="7"/>
      <c r="F779" s="7"/>
      <c r="G779" s="7"/>
      <c r="H779" s="7"/>
      <c r="I779" s="7"/>
      <c r="J779" s="7"/>
      <c r="K779" s="7"/>
      <c r="L779" s="7"/>
      <c r="N779" s="7"/>
      <c r="O779" s="7"/>
      <c r="Q779" s="7"/>
      <c r="R779" s="7"/>
      <c r="S779" s="7"/>
      <c r="T779" s="7"/>
      <c r="U779" s="7"/>
    </row>
    <row r="780" spans="1:21">
      <c r="A780" s="7"/>
      <c r="B780" s="7"/>
      <c r="C780" s="7"/>
      <c r="D780" s="7"/>
      <c r="E780" s="7"/>
      <c r="F780" s="7"/>
      <c r="G780" s="7"/>
      <c r="H780" s="7"/>
      <c r="I780" s="7"/>
      <c r="J780" s="7"/>
      <c r="K780" s="7"/>
      <c r="L780" s="7"/>
      <c r="N780" s="7"/>
      <c r="O780" s="7"/>
      <c r="Q780" s="7"/>
      <c r="R780" s="7"/>
      <c r="S780" s="7"/>
      <c r="T780" s="7"/>
      <c r="U780" s="7"/>
    </row>
    <row r="781" spans="1:21">
      <c r="A781" s="7"/>
      <c r="B781" s="7"/>
      <c r="C781" s="7"/>
      <c r="D781" s="7"/>
      <c r="E781" s="7"/>
      <c r="F781" s="7"/>
      <c r="G781" s="7"/>
      <c r="H781" s="7"/>
      <c r="I781" s="7"/>
      <c r="J781" s="7"/>
      <c r="K781" s="7"/>
      <c r="L781" s="7"/>
      <c r="N781" s="7"/>
      <c r="O781" s="7"/>
      <c r="Q781" s="7"/>
      <c r="R781" s="7"/>
      <c r="S781" s="7"/>
      <c r="T781" s="7"/>
      <c r="U781" s="7"/>
    </row>
    <row r="782" spans="1:21">
      <c r="A782" s="7"/>
      <c r="B782" s="7"/>
      <c r="C782" s="7"/>
      <c r="D782" s="7"/>
      <c r="E782" s="7"/>
      <c r="F782" s="7"/>
      <c r="G782" s="7"/>
      <c r="H782" s="7"/>
      <c r="I782" s="7"/>
      <c r="J782" s="7"/>
      <c r="K782" s="7"/>
      <c r="L782" s="7"/>
      <c r="N782" s="7"/>
      <c r="O782" s="7"/>
      <c r="Q782" s="7"/>
      <c r="R782" s="7"/>
      <c r="S782" s="7"/>
      <c r="T782" s="7"/>
      <c r="U782" s="7"/>
    </row>
    <row r="783" spans="1:21">
      <c r="A783" s="7"/>
      <c r="B783" s="7"/>
      <c r="C783" s="7"/>
      <c r="D783" s="7"/>
      <c r="E783" s="7"/>
      <c r="F783" s="7"/>
      <c r="G783" s="7"/>
      <c r="H783" s="7"/>
      <c r="I783" s="7"/>
      <c r="J783" s="7"/>
      <c r="K783" s="7"/>
      <c r="L783" s="7"/>
      <c r="N783" s="7"/>
      <c r="O783" s="7"/>
      <c r="Q783" s="7"/>
      <c r="R783" s="7"/>
      <c r="S783" s="7"/>
      <c r="T783" s="7"/>
      <c r="U783" s="7"/>
    </row>
    <row r="784" spans="1:21">
      <c r="A784" s="7"/>
      <c r="B784" s="7"/>
      <c r="C784" s="7"/>
      <c r="D784" s="7"/>
      <c r="E784" s="7"/>
      <c r="F784" s="7"/>
      <c r="G784" s="7"/>
      <c r="H784" s="7"/>
      <c r="I784" s="7"/>
      <c r="J784" s="7"/>
      <c r="K784" s="7"/>
      <c r="L784" s="7"/>
      <c r="N784" s="7"/>
      <c r="O784" s="7"/>
      <c r="Q784" s="7"/>
      <c r="R784" s="7"/>
      <c r="S784" s="7"/>
      <c r="T784" s="7"/>
      <c r="U784" s="7"/>
    </row>
    <row r="785" spans="1:21">
      <c r="A785" s="7"/>
      <c r="B785" s="7"/>
      <c r="C785" s="7"/>
      <c r="D785" s="7"/>
      <c r="E785" s="7"/>
      <c r="F785" s="7"/>
      <c r="G785" s="7"/>
      <c r="H785" s="7"/>
      <c r="I785" s="7"/>
      <c r="J785" s="7"/>
      <c r="K785" s="7"/>
      <c r="L785" s="7"/>
      <c r="N785" s="7"/>
      <c r="O785" s="7"/>
      <c r="Q785" s="7"/>
      <c r="R785" s="7"/>
      <c r="S785" s="7"/>
      <c r="T785" s="7"/>
      <c r="U785" s="7"/>
    </row>
    <row r="786" spans="1:21">
      <c r="A786" s="7"/>
      <c r="B786" s="7"/>
      <c r="C786" s="7"/>
      <c r="D786" s="7"/>
      <c r="E786" s="7"/>
      <c r="F786" s="7"/>
      <c r="G786" s="7"/>
      <c r="H786" s="7"/>
      <c r="I786" s="7"/>
      <c r="J786" s="7"/>
      <c r="K786" s="7"/>
      <c r="L786" s="7"/>
      <c r="N786" s="7"/>
      <c r="O786" s="7"/>
      <c r="Q786" s="7"/>
      <c r="R786" s="7"/>
      <c r="S786" s="7"/>
      <c r="T786" s="7"/>
      <c r="U786" s="7"/>
    </row>
    <row r="787" spans="1:21">
      <c r="A787" s="7"/>
      <c r="B787" s="7"/>
      <c r="C787" s="7"/>
      <c r="D787" s="7"/>
      <c r="E787" s="7"/>
      <c r="F787" s="7"/>
      <c r="G787" s="7"/>
      <c r="H787" s="7"/>
      <c r="I787" s="7"/>
      <c r="J787" s="7"/>
      <c r="K787" s="7"/>
      <c r="L787" s="7"/>
      <c r="N787" s="7"/>
      <c r="O787" s="7"/>
      <c r="Q787" s="7"/>
      <c r="R787" s="7"/>
      <c r="S787" s="7"/>
      <c r="T787" s="7"/>
      <c r="U787" s="7"/>
    </row>
    <row r="788" spans="1:21">
      <c r="A788" s="7"/>
      <c r="B788" s="7"/>
      <c r="C788" s="7"/>
      <c r="D788" s="7"/>
      <c r="E788" s="7"/>
      <c r="F788" s="7"/>
      <c r="G788" s="7"/>
      <c r="H788" s="7"/>
      <c r="I788" s="7"/>
      <c r="J788" s="7"/>
      <c r="K788" s="7"/>
      <c r="L788" s="7"/>
      <c r="N788" s="7"/>
      <c r="O788" s="7"/>
      <c r="Q788" s="7"/>
      <c r="R788" s="7"/>
      <c r="S788" s="7"/>
      <c r="T788" s="7"/>
      <c r="U788" s="7"/>
    </row>
    <row r="789" spans="1:21">
      <c r="A789" s="7"/>
      <c r="B789" s="7"/>
      <c r="C789" s="7"/>
      <c r="D789" s="7"/>
      <c r="E789" s="7"/>
      <c r="F789" s="7"/>
      <c r="G789" s="7"/>
      <c r="H789" s="7"/>
      <c r="I789" s="7"/>
      <c r="J789" s="7"/>
      <c r="K789" s="7"/>
      <c r="L789" s="7"/>
      <c r="N789" s="7"/>
      <c r="O789" s="7"/>
      <c r="Q789" s="7"/>
      <c r="R789" s="7"/>
      <c r="S789" s="7"/>
      <c r="T789" s="7"/>
      <c r="U789" s="7"/>
    </row>
    <row r="790" spans="1:21">
      <c r="A790" s="7"/>
      <c r="B790" s="7"/>
      <c r="C790" s="7"/>
      <c r="D790" s="7"/>
      <c r="E790" s="7"/>
      <c r="F790" s="7"/>
      <c r="G790" s="7"/>
      <c r="H790" s="7"/>
      <c r="I790" s="7"/>
      <c r="J790" s="7"/>
      <c r="K790" s="7"/>
      <c r="L790" s="7"/>
      <c r="N790" s="7"/>
      <c r="O790" s="7"/>
      <c r="Q790" s="7"/>
      <c r="R790" s="7"/>
      <c r="S790" s="7"/>
      <c r="T790" s="7"/>
      <c r="U790" s="7"/>
    </row>
    <row r="791" spans="1:21">
      <c r="A791" s="7"/>
      <c r="B791" s="7"/>
      <c r="C791" s="7"/>
      <c r="D791" s="7"/>
      <c r="E791" s="7"/>
      <c r="F791" s="7"/>
      <c r="G791" s="7"/>
      <c r="H791" s="7"/>
      <c r="I791" s="7"/>
      <c r="J791" s="7"/>
      <c r="K791" s="7"/>
      <c r="L791" s="7"/>
      <c r="N791" s="7"/>
      <c r="O791" s="7"/>
      <c r="Q791" s="7"/>
      <c r="R791" s="7"/>
      <c r="S791" s="7"/>
      <c r="T791" s="7"/>
      <c r="U791" s="7"/>
    </row>
    <row r="792" spans="1:21">
      <c r="A792" s="7"/>
      <c r="B792" s="7"/>
      <c r="C792" s="7"/>
      <c r="D792" s="7"/>
      <c r="E792" s="7"/>
      <c r="F792" s="7"/>
      <c r="G792" s="7"/>
      <c r="H792" s="7"/>
      <c r="I792" s="7"/>
      <c r="J792" s="7"/>
      <c r="K792" s="7"/>
      <c r="L792" s="7"/>
      <c r="N792" s="7"/>
      <c r="O792" s="7"/>
      <c r="Q792" s="7"/>
      <c r="R792" s="7"/>
      <c r="S792" s="7"/>
      <c r="T792" s="7"/>
      <c r="U792" s="7"/>
    </row>
    <row r="793" spans="1:21">
      <c r="A793" s="7"/>
      <c r="B793" s="7"/>
      <c r="C793" s="7"/>
      <c r="D793" s="7"/>
      <c r="E793" s="7"/>
      <c r="F793" s="7"/>
      <c r="G793" s="7"/>
      <c r="H793" s="7"/>
      <c r="I793" s="7"/>
      <c r="J793" s="7"/>
      <c r="K793" s="7"/>
      <c r="L793" s="7"/>
      <c r="N793" s="7"/>
      <c r="O793" s="7"/>
      <c r="Q793" s="7"/>
      <c r="R793" s="7"/>
      <c r="S793" s="7"/>
      <c r="T793" s="7"/>
      <c r="U793" s="7"/>
    </row>
    <row r="794" spans="1:21">
      <c r="A794" s="7"/>
      <c r="B794" s="7"/>
      <c r="C794" s="7"/>
      <c r="D794" s="7"/>
      <c r="E794" s="7"/>
      <c r="F794" s="7"/>
      <c r="G794" s="7"/>
      <c r="H794" s="7"/>
      <c r="I794" s="7"/>
      <c r="J794" s="7"/>
      <c r="K794" s="7"/>
      <c r="L794" s="7"/>
      <c r="N794" s="7"/>
      <c r="O794" s="7"/>
      <c r="Q794" s="7"/>
      <c r="R794" s="7"/>
      <c r="S794" s="7"/>
      <c r="T794" s="7"/>
      <c r="U794" s="7"/>
    </row>
    <row r="795" spans="1:21">
      <c r="A795" s="7"/>
      <c r="B795" s="7"/>
      <c r="C795" s="7"/>
      <c r="D795" s="7"/>
      <c r="E795" s="7"/>
      <c r="F795" s="7"/>
      <c r="G795" s="7"/>
      <c r="H795" s="7"/>
      <c r="I795" s="7"/>
      <c r="J795" s="7"/>
      <c r="K795" s="7"/>
      <c r="L795" s="7"/>
      <c r="N795" s="7"/>
      <c r="O795" s="7"/>
      <c r="Q795" s="7"/>
      <c r="R795" s="7"/>
      <c r="S795" s="7"/>
      <c r="T795" s="7"/>
      <c r="U795" s="7"/>
    </row>
    <row r="796" spans="1:21">
      <c r="A796" s="7"/>
      <c r="B796" s="7"/>
      <c r="C796" s="7"/>
      <c r="D796" s="7"/>
      <c r="E796" s="7"/>
      <c r="F796" s="7"/>
      <c r="G796" s="7"/>
      <c r="H796" s="7"/>
      <c r="I796" s="7"/>
      <c r="J796" s="7"/>
      <c r="K796" s="7"/>
      <c r="L796" s="7"/>
      <c r="N796" s="7"/>
      <c r="O796" s="7"/>
      <c r="Q796" s="7"/>
      <c r="R796" s="7"/>
      <c r="S796" s="7"/>
      <c r="T796" s="7"/>
      <c r="U796" s="7"/>
    </row>
    <row r="797" spans="1:21">
      <c r="A797" s="7"/>
      <c r="B797" s="7"/>
      <c r="C797" s="7"/>
      <c r="D797" s="7"/>
      <c r="E797" s="7"/>
      <c r="F797" s="7"/>
      <c r="G797" s="7"/>
      <c r="H797" s="7"/>
      <c r="I797" s="7"/>
      <c r="J797" s="7"/>
      <c r="K797" s="7"/>
      <c r="L797" s="7"/>
      <c r="N797" s="7"/>
      <c r="O797" s="7"/>
      <c r="Q797" s="7"/>
      <c r="R797" s="7"/>
      <c r="S797" s="7"/>
      <c r="T797" s="7"/>
      <c r="U797" s="7"/>
    </row>
    <row r="798" spans="1:21">
      <c r="A798" s="7"/>
      <c r="B798" s="7"/>
      <c r="C798" s="7"/>
      <c r="D798" s="7"/>
      <c r="E798" s="7"/>
      <c r="F798" s="7"/>
      <c r="G798" s="7"/>
      <c r="H798" s="7"/>
      <c r="I798" s="7"/>
      <c r="J798" s="7"/>
      <c r="K798" s="7"/>
      <c r="L798" s="7"/>
      <c r="N798" s="7"/>
      <c r="O798" s="7"/>
      <c r="Q798" s="7"/>
      <c r="R798" s="7"/>
      <c r="S798" s="7"/>
      <c r="T798" s="7"/>
      <c r="U798" s="7"/>
    </row>
    <row r="799" spans="1:21">
      <c r="A799" s="7"/>
      <c r="B799" s="7"/>
      <c r="C799" s="7"/>
      <c r="D799" s="7"/>
      <c r="E799" s="7"/>
      <c r="F799" s="7"/>
      <c r="G799" s="7"/>
      <c r="H799" s="7"/>
      <c r="I799" s="7"/>
      <c r="J799" s="7"/>
      <c r="K799" s="7"/>
      <c r="L799" s="7"/>
      <c r="N799" s="7"/>
      <c r="O799" s="7"/>
      <c r="Q799" s="7"/>
      <c r="R799" s="7"/>
      <c r="S799" s="7"/>
      <c r="T799" s="7"/>
      <c r="U799" s="7"/>
    </row>
    <row r="800" spans="1:21">
      <c r="A800" s="7"/>
      <c r="B800" s="7"/>
      <c r="C800" s="7"/>
      <c r="D800" s="7"/>
      <c r="E800" s="7"/>
      <c r="F800" s="7"/>
      <c r="G800" s="7"/>
      <c r="H800" s="7"/>
      <c r="I800" s="7"/>
      <c r="J800" s="7"/>
      <c r="K800" s="7"/>
      <c r="L800" s="7"/>
      <c r="N800" s="7"/>
      <c r="O800" s="7"/>
      <c r="Q800" s="7"/>
      <c r="R800" s="7"/>
      <c r="S800" s="7"/>
      <c r="T800" s="7"/>
      <c r="U800" s="7"/>
    </row>
    <row r="801" spans="1:21">
      <c r="A801" s="7"/>
      <c r="B801" s="7"/>
      <c r="C801" s="7"/>
      <c r="D801" s="7"/>
      <c r="E801" s="7"/>
      <c r="F801" s="7"/>
      <c r="G801" s="7"/>
      <c r="H801" s="7"/>
      <c r="I801" s="7"/>
      <c r="J801" s="7"/>
      <c r="K801" s="7"/>
      <c r="L801" s="7"/>
      <c r="N801" s="7"/>
      <c r="O801" s="7"/>
      <c r="Q801" s="7"/>
      <c r="R801" s="7"/>
      <c r="S801" s="7"/>
      <c r="T801" s="7"/>
      <c r="U801" s="7"/>
    </row>
    <row r="802" spans="1:21">
      <c r="A802" s="7"/>
      <c r="B802" s="7"/>
      <c r="C802" s="7"/>
      <c r="D802" s="7"/>
      <c r="E802" s="7"/>
      <c r="F802" s="7"/>
      <c r="G802" s="7"/>
      <c r="H802" s="7"/>
      <c r="I802" s="7"/>
      <c r="J802" s="7"/>
      <c r="K802" s="7"/>
      <c r="L802" s="7"/>
      <c r="N802" s="7"/>
      <c r="O802" s="7"/>
      <c r="Q802" s="7"/>
      <c r="R802" s="7"/>
      <c r="S802" s="7"/>
      <c r="T802" s="7"/>
      <c r="U802" s="7"/>
    </row>
    <row r="803" spans="1:21">
      <c r="A803" s="7"/>
      <c r="B803" s="7"/>
      <c r="C803" s="7"/>
      <c r="D803" s="7"/>
      <c r="E803" s="7"/>
      <c r="F803" s="7"/>
      <c r="G803" s="7"/>
      <c r="H803" s="7"/>
      <c r="I803" s="7"/>
      <c r="J803" s="7"/>
      <c r="K803" s="7"/>
      <c r="L803" s="7"/>
      <c r="N803" s="7"/>
      <c r="O803" s="7"/>
      <c r="Q803" s="7"/>
      <c r="R803" s="7"/>
      <c r="S803" s="7"/>
      <c r="T803" s="7"/>
      <c r="U803" s="7"/>
    </row>
    <row r="804" spans="1:21">
      <c r="A804" s="7"/>
      <c r="B804" s="7"/>
      <c r="C804" s="7"/>
      <c r="D804" s="7"/>
      <c r="E804" s="7"/>
      <c r="F804" s="7"/>
      <c r="G804" s="7"/>
      <c r="H804" s="7"/>
      <c r="I804" s="7"/>
      <c r="J804" s="7"/>
      <c r="K804" s="7"/>
      <c r="L804" s="7"/>
      <c r="N804" s="7"/>
      <c r="O804" s="7"/>
      <c r="Q804" s="7"/>
      <c r="R804" s="7"/>
      <c r="S804" s="7"/>
      <c r="T804" s="7"/>
      <c r="U804" s="7"/>
    </row>
    <row r="805" spans="1:21">
      <c r="A805" s="7"/>
      <c r="B805" s="7"/>
      <c r="C805" s="7"/>
      <c r="D805" s="7"/>
      <c r="E805" s="7"/>
      <c r="F805" s="7"/>
      <c r="G805" s="7"/>
      <c r="H805" s="7"/>
      <c r="I805" s="7"/>
      <c r="J805" s="7"/>
      <c r="K805" s="7"/>
      <c r="L805" s="7"/>
      <c r="N805" s="7"/>
      <c r="O805" s="7"/>
      <c r="Q805" s="7"/>
      <c r="R805" s="7"/>
      <c r="S805" s="7"/>
      <c r="T805" s="7"/>
      <c r="U805" s="7"/>
    </row>
    <row r="806" spans="1:21">
      <c r="A806" s="7"/>
      <c r="B806" s="7"/>
      <c r="C806" s="7"/>
      <c r="D806" s="7"/>
      <c r="E806" s="7"/>
      <c r="F806" s="7"/>
      <c r="G806" s="7"/>
      <c r="H806" s="7"/>
      <c r="I806" s="7"/>
      <c r="J806" s="7"/>
      <c r="K806" s="7"/>
      <c r="L806" s="7"/>
      <c r="N806" s="7"/>
      <c r="O806" s="7"/>
      <c r="Q806" s="7"/>
      <c r="R806" s="7"/>
      <c r="S806" s="7"/>
      <c r="T806" s="7"/>
      <c r="U806" s="7"/>
    </row>
    <row r="807" spans="1:21">
      <c r="A807" s="7"/>
      <c r="B807" s="7"/>
      <c r="C807" s="7"/>
      <c r="D807" s="7"/>
      <c r="E807" s="7"/>
      <c r="F807" s="7"/>
      <c r="G807" s="7"/>
      <c r="H807" s="7"/>
      <c r="I807" s="7"/>
      <c r="J807" s="7"/>
      <c r="K807" s="7"/>
      <c r="L807" s="7"/>
      <c r="N807" s="7"/>
      <c r="O807" s="7"/>
      <c r="Q807" s="7"/>
      <c r="R807" s="7"/>
      <c r="S807" s="7"/>
      <c r="T807" s="7"/>
      <c r="U807" s="7"/>
    </row>
    <row r="808" spans="1:21">
      <c r="A808" s="7"/>
      <c r="B808" s="7"/>
      <c r="C808" s="7"/>
      <c r="D808" s="7"/>
      <c r="E808" s="7"/>
      <c r="F808" s="7"/>
      <c r="G808" s="7"/>
      <c r="H808" s="7"/>
      <c r="I808" s="7"/>
      <c r="J808" s="7"/>
      <c r="K808" s="7"/>
      <c r="L808" s="7"/>
      <c r="N808" s="7"/>
      <c r="O808" s="7"/>
      <c r="Q808" s="7"/>
      <c r="R808" s="7"/>
      <c r="S808" s="7"/>
      <c r="T808" s="7"/>
      <c r="U808" s="7"/>
    </row>
    <row r="809" spans="1:21">
      <c r="A809" s="7"/>
      <c r="B809" s="7"/>
      <c r="C809" s="7"/>
      <c r="D809" s="7"/>
      <c r="E809" s="7"/>
      <c r="F809" s="7"/>
      <c r="G809" s="7"/>
      <c r="H809" s="7"/>
      <c r="I809" s="7"/>
      <c r="J809" s="7"/>
      <c r="K809" s="7"/>
      <c r="L809" s="7"/>
      <c r="N809" s="7"/>
      <c r="O809" s="7"/>
      <c r="Q809" s="7"/>
      <c r="R809" s="7"/>
      <c r="S809" s="7"/>
      <c r="T809" s="7"/>
      <c r="U809" s="7"/>
    </row>
    <row r="810" spans="1:21">
      <c r="A810" s="7"/>
      <c r="B810" s="7"/>
      <c r="C810" s="7"/>
      <c r="D810" s="7"/>
      <c r="E810" s="7"/>
      <c r="F810" s="7"/>
      <c r="G810" s="7"/>
      <c r="H810" s="7"/>
      <c r="I810" s="7"/>
      <c r="J810" s="7"/>
      <c r="K810" s="7"/>
      <c r="L810" s="7"/>
      <c r="N810" s="7"/>
      <c r="O810" s="7"/>
      <c r="Q810" s="7"/>
      <c r="R810" s="7"/>
      <c r="S810" s="7"/>
      <c r="T810" s="7"/>
      <c r="U810" s="7"/>
    </row>
    <row r="811" spans="1:21">
      <c r="A811" s="7"/>
      <c r="B811" s="7"/>
      <c r="C811" s="7"/>
      <c r="D811" s="7"/>
      <c r="E811" s="7"/>
      <c r="F811" s="7"/>
      <c r="G811" s="7"/>
      <c r="H811" s="7"/>
      <c r="I811" s="7"/>
      <c r="J811" s="7"/>
      <c r="K811" s="7"/>
      <c r="L811" s="7"/>
      <c r="N811" s="7"/>
      <c r="O811" s="7"/>
      <c r="Q811" s="7"/>
      <c r="R811" s="7"/>
      <c r="S811" s="7"/>
      <c r="T811" s="7"/>
      <c r="U811" s="7"/>
    </row>
    <row r="812" spans="1:21">
      <c r="A812" s="7"/>
      <c r="B812" s="7"/>
      <c r="C812" s="7"/>
      <c r="D812" s="7"/>
      <c r="E812" s="7"/>
      <c r="F812" s="7"/>
      <c r="G812" s="7"/>
      <c r="H812" s="7"/>
      <c r="I812" s="7"/>
      <c r="J812" s="7"/>
      <c r="K812" s="7"/>
      <c r="L812" s="7"/>
      <c r="N812" s="7"/>
      <c r="O812" s="7"/>
      <c r="Q812" s="7"/>
      <c r="R812" s="7"/>
      <c r="S812" s="7"/>
      <c r="T812" s="7"/>
      <c r="U812" s="7"/>
    </row>
    <row r="813" spans="1:21">
      <c r="A813" s="7"/>
      <c r="B813" s="7"/>
      <c r="C813" s="7"/>
      <c r="D813" s="7"/>
      <c r="E813" s="7"/>
      <c r="F813" s="7"/>
      <c r="G813" s="7"/>
      <c r="H813" s="7"/>
      <c r="I813" s="7"/>
      <c r="J813" s="7"/>
      <c r="K813" s="7"/>
      <c r="L813" s="7"/>
      <c r="N813" s="7"/>
      <c r="O813" s="7"/>
      <c r="Q813" s="7"/>
      <c r="R813" s="7"/>
      <c r="S813" s="7"/>
      <c r="T813" s="7"/>
      <c r="U813" s="7"/>
    </row>
    <row r="814" spans="1:21">
      <c r="A814" s="7"/>
      <c r="B814" s="7"/>
      <c r="C814" s="7"/>
      <c r="D814" s="7"/>
      <c r="E814" s="7"/>
      <c r="F814" s="7"/>
      <c r="G814" s="7"/>
      <c r="H814" s="7"/>
      <c r="I814" s="7"/>
      <c r="J814" s="7"/>
      <c r="K814" s="7"/>
      <c r="L814" s="7"/>
      <c r="N814" s="7"/>
      <c r="O814" s="7"/>
      <c r="Q814" s="7"/>
      <c r="R814" s="7"/>
      <c r="S814" s="7"/>
      <c r="T814" s="7"/>
      <c r="U814" s="7"/>
    </row>
    <row r="815" spans="1:21">
      <c r="A815" s="7"/>
      <c r="B815" s="7"/>
      <c r="C815" s="7"/>
      <c r="D815" s="7"/>
      <c r="E815" s="7"/>
      <c r="F815" s="7"/>
      <c r="G815" s="7"/>
      <c r="H815" s="7"/>
      <c r="I815" s="7"/>
      <c r="J815" s="7"/>
      <c r="K815" s="7"/>
      <c r="L815" s="7"/>
      <c r="N815" s="7"/>
      <c r="O815" s="7"/>
      <c r="Q815" s="7"/>
      <c r="R815" s="7"/>
      <c r="S815" s="7"/>
      <c r="T815" s="7"/>
      <c r="U815" s="7"/>
    </row>
    <row r="816" spans="1:21">
      <c r="A816" s="7"/>
      <c r="B816" s="7"/>
      <c r="C816" s="7"/>
      <c r="D816" s="7"/>
      <c r="E816" s="7"/>
      <c r="F816" s="7"/>
      <c r="G816" s="7"/>
      <c r="H816" s="7"/>
      <c r="I816" s="7"/>
      <c r="J816" s="7"/>
      <c r="K816" s="7"/>
      <c r="L816" s="7"/>
      <c r="N816" s="7"/>
      <c r="O816" s="7"/>
      <c r="Q816" s="7"/>
      <c r="R816" s="7"/>
      <c r="S816" s="7"/>
      <c r="T816" s="7"/>
      <c r="U816" s="7"/>
    </row>
    <row r="817" spans="1:21">
      <c r="A817" s="7"/>
      <c r="B817" s="7"/>
      <c r="C817" s="7"/>
      <c r="D817" s="7"/>
      <c r="E817" s="7"/>
      <c r="F817" s="7"/>
      <c r="G817" s="7"/>
      <c r="H817" s="7"/>
      <c r="I817" s="7"/>
      <c r="J817" s="7"/>
      <c r="K817" s="7"/>
      <c r="L817" s="7"/>
      <c r="N817" s="7"/>
      <c r="O817" s="7"/>
      <c r="Q817" s="7"/>
      <c r="R817" s="7"/>
      <c r="S817" s="7"/>
      <c r="T817" s="7"/>
      <c r="U817" s="7"/>
    </row>
    <row r="818" spans="1:21">
      <c r="A818" s="7"/>
      <c r="B818" s="7"/>
      <c r="C818" s="7"/>
      <c r="D818" s="7"/>
      <c r="E818" s="7"/>
      <c r="F818" s="7"/>
      <c r="G818" s="7"/>
      <c r="H818" s="7"/>
      <c r="I818" s="7"/>
      <c r="J818" s="7"/>
      <c r="K818" s="7"/>
      <c r="L818" s="7"/>
      <c r="N818" s="7"/>
      <c r="O818" s="7"/>
      <c r="Q818" s="7"/>
      <c r="R818" s="7"/>
      <c r="S818" s="7"/>
      <c r="T818" s="7"/>
      <c r="U818" s="7"/>
    </row>
    <row r="819" spans="1:21">
      <c r="A819" s="7"/>
      <c r="B819" s="7"/>
      <c r="C819" s="7"/>
      <c r="D819" s="7"/>
      <c r="E819" s="7"/>
      <c r="F819" s="7"/>
      <c r="G819" s="7"/>
      <c r="H819" s="7"/>
      <c r="I819" s="7"/>
      <c r="J819" s="7"/>
      <c r="K819" s="7"/>
      <c r="L819" s="7"/>
      <c r="N819" s="7"/>
      <c r="O819" s="7"/>
      <c r="Q819" s="7"/>
      <c r="R819" s="7"/>
      <c r="S819" s="7"/>
      <c r="T819" s="7"/>
      <c r="U819" s="7"/>
    </row>
    <row r="820" spans="1:21">
      <c r="A820" s="7"/>
      <c r="B820" s="7"/>
      <c r="C820" s="7"/>
      <c r="D820" s="7"/>
      <c r="E820" s="7"/>
      <c r="F820" s="7"/>
      <c r="G820" s="7"/>
      <c r="H820" s="7"/>
      <c r="I820" s="7"/>
      <c r="J820" s="7"/>
      <c r="K820" s="7"/>
      <c r="L820" s="7"/>
      <c r="N820" s="7"/>
      <c r="O820" s="7"/>
      <c r="Q820" s="7"/>
      <c r="R820" s="7"/>
      <c r="S820" s="7"/>
      <c r="T820" s="7"/>
      <c r="U820" s="7"/>
    </row>
    <row r="821" spans="1:21">
      <c r="A821" s="7"/>
      <c r="B821" s="7"/>
      <c r="C821" s="7"/>
      <c r="D821" s="7"/>
      <c r="E821" s="7"/>
      <c r="F821" s="7"/>
      <c r="G821" s="7"/>
      <c r="H821" s="7"/>
      <c r="I821" s="7"/>
      <c r="J821" s="7"/>
      <c r="K821" s="7"/>
      <c r="L821" s="7"/>
      <c r="N821" s="7"/>
      <c r="O821" s="7"/>
      <c r="Q821" s="7"/>
      <c r="R821" s="7"/>
      <c r="S821" s="7"/>
      <c r="T821" s="7"/>
      <c r="U821" s="7"/>
    </row>
    <row r="822" spans="1:21">
      <c r="A822" s="7"/>
      <c r="B822" s="7"/>
      <c r="C822" s="7"/>
      <c r="D822" s="7"/>
      <c r="E822" s="7"/>
      <c r="F822" s="7"/>
      <c r="G822" s="7"/>
      <c r="H822" s="7"/>
      <c r="I822" s="7"/>
      <c r="J822" s="7"/>
      <c r="K822" s="7"/>
      <c r="L822" s="7"/>
      <c r="N822" s="7"/>
      <c r="O822" s="7"/>
      <c r="Q822" s="7"/>
      <c r="R822" s="7"/>
      <c r="S822" s="7"/>
      <c r="T822" s="7"/>
      <c r="U822" s="7"/>
    </row>
    <row r="823" spans="1:21">
      <c r="A823" s="7"/>
      <c r="B823" s="7"/>
      <c r="C823" s="7"/>
      <c r="D823" s="7"/>
      <c r="E823" s="7"/>
      <c r="F823" s="7"/>
      <c r="G823" s="7"/>
      <c r="H823" s="7"/>
      <c r="I823" s="7"/>
      <c r="J823" s="7"/>
      <c r="K823" s="7"/>
      <c r="L823" s="7"/>
      <c r="N823" s="7"/>
      <c r="O823" s="7"/>
      <c r="Q823" s="7"/>
      <c r="R823" s="7"/>
      <c r="S823" s="7"/>
      <c r="T823" s="7"/>
      <c r="U823" s="7"/>
    </row>
    <row r="824" spans="1:21">
      <c r="A824" s="7"/>
      <c r="B824" s="7"/>
      <c r="C824" s="7"/>
      <c r="D824" s="7"/>
      <c r="E824" s="7"/>
      <c r="F824" s="7"/>
      <c r="G824" s="7"/>
      <c r="H824" s="7"/>
      <c r="I824" s="7"/>
      <c r="J824" s="7"/>
      <c r="K824" s="7"/>
      <c r="L824" s="7"/>
      <c r="N824" s="7"/>
      <c r="O824" s="7"/>
      <c r="Q824" s="7"/>
      <c r="R824" s="7"/>
      <c r="S824" s="7"/>
      <c r="T824" s="7"/>
      <c r="U824" s="7"/>
    </row>
    <row r="825" spans="1:21">
      <c r="A825" s="7"/>
      <c r="B825" s="7"/>
      <c r="C825" s="7"/>
      <c r="D825" s="7"/>
      <c r="E825" s="7"/>
      <c r="F825" s="7"/>
      <c r="G825" s="7"/>
      <c r="H825" s="7"/>
      <c r="I825" s="7"/>
      <c r="J825" s="7"/>
      <c r="K825" s="7"/>
      <c r="L825" s="7"/>
      <c r="N825" s="7"/>
      <c r="O825" s="7"/>
      <c r="Q825" s="7"/>
      <c r="R825" s="7"/>
      <c r="S825" s="7"/>
      <c r="T825" s="7"/>
      <c r="U825" s="7"/>
    </row>
    <row r="826" spans="1:21">
      <c r="A826" s="7"/>
      <c r="B826" s="7"/>
      <c r="C826" s="7"/>
      <c r="D826" s="7"/>
      <c r="E826" s="7"/>
      <c r="F826" s="7"/>
      <c r="G826" s="7"/>
      <c r="H826" s="7"/>
      <c r="I826" s="7"/>
      <c r="J826" s="7"/>
      <c r="K826" s="7"/>
      <c r="L826" s="7"/>
      <c r="N826" s="7"/>
      <c r="O826" s="7"/>
      <c r="Q826" s="7"/>
      <c r="R826" s="7"/>
      <c r="S826" s="7"/>
      <c r="T826" s="7"/>
      <c r="U826" s="7"/>
    </row>
    <row r="827" spans="1:21">
      <c r="A827" s="7"/>
      <c r="B827" s="7"/>
      <c r="C827" s="7"/>
      <c r="D827" s="7"/>
      <c r="E827" s="7"/>
      <c r="F827" s="7"/>
      <c r="G827" s="7"/>
      <c r="H827" s="7"/>
      <c r="I827" s="7"/>
      <c r="J827" s="7"/>
      <c r="K827" s="7"/>
      <c r="L827" s="7"/>
      <c r="N827" s="7"/>
      <c r="O827" s="7"/>
      <c r="Q827" s="7"/>
      <c r="R827" s="7"/>
      <c r="S827" s="7"/>
      <c r="T827" s="7"/>
      <c r="U827" s="7"/>
    </row>
    <row r="828" spans="1:21">
      <c r="A828" s="7"/>
      <c r="B828" s="7"/>
      <c r="C828" s="7"/>
      <c r="D828" s="7"/>
      <c r="E828" s="7"/>
      <c r="F828" s="7"/>
      <c r="G828" s="7"/>
      <c r="H828" s="7"/>
      <c r="I828" s="7"/>
      <c r="J828" s="7"/>
      <c r="K828" s="7"/>
      <c r="L828" s="7"/>
      <c r="N828" s="7"/>
      <c r="O828" s="7"/>
      <c r="Q828" s="7"/>
      <c r="R828" s="7"/>
      <c r="S828" s="7"/>
      <c r="T828" s="7"/>
      <c r="U828" s="7"/>
    </row>
    <row r="829" spans="1:21">
      <c r="A829" s="7"/>
      <c r="B829" s="7"/>
      <c r="C829" s="7"/>
      <c r="D829" s="7"/>
      <c r="E829" s="7"/>
      <c r="F829" s="7"/>
      <c r="G829" s="7"/>
      <c r="H829" s="7"/>
      <c r="I829" s="7"/>
      <c r="J829" s="7"/>
      <c r="K829" s="7"/>
      <c r="L829" s="7"/>
      <c r="N829" s="7"/>
      <c r="O829" s="7"/>
      <c r="Q829" s="7"/>
      <c r="R829" s="7"/>
      <c r="S829" s="7"/>
      <c r="T829" s="7"/>
      <c r="U829" s="7"/>
    </row>
    <row r="830" spans="1:21">
      <c r="A830" s="7"/>
      <c r="B830" s="7"/>
      <c r="C830" s="7"/>
      <c r="D830" s="7"/>
      <c r="E830" s="7"/>
      <c r="F830" s="7"/>
      <c r="G830" s="7"/>
      <c r="H830" s="7"/>
      <c r="I830" s="7"/>
      <c r="J830" s="7"/>
      <c r="K830" s="7"/>
      <c r="L830" s="7"/>
      <c r="N830" s="7"/>
      <c r="O830" s="7"/>
      <c r="Q830" s="7"/>
      <c r="R830" s="7"/>
      <c r="S830" s="7"/>
      <c r="T830" s="7"/>
      <c r="U830" s="7"/>
    </row>
    <row r="831" spans="1:21">
      <c r="A831" s="7"/>
      <c r="B831" s="7"/>
      <c r="C831" s="7"/>
      <c r="D831" s="7"/>
      <c r="E831" s="7"/>
      <c r="F831" s="7"/>
      <c r="G831" s="7"/>
      <c r="H831" s="7"/>
      <c r="I831" s="7"/>
      <c r="J831" s="7"/>
      <c r="K831" s="7"/>
      <c r="L831" s="7"/>
      <c r="N831" s="7"/>
      <c r="O831" s="7"/>
      <c r="Q831" s="7"/>
      <c r="R831" s="7"/>
      <c r="S831" s="7"/>
      <c r="T831" s="7"/>
      <c r="U831" s="7"/>
    </row>
    <row r="832" spans="1:21">
      <c r="A832" s="7"/>
      <c r="B832" s="7"/>
      <c r="C832" s="7"/>
      <c r="D832" s="7"/>
      <c r="E832" s="7"/>
      <c r="F832" s="7"/>
      <c r="G832" s="7"/>
      <c r="H832" s="7"/>
      <c r="I832" s="7"/>
      <c r="J832" s="7"/>
      <c r="K832" s="7"/>
      <c r="L832" s="7"/>
      <c r="N832" s="7"/>
      <c r="O832" s="7"/>
      <c r="Q832" s="7"/>
      <c r="R832" s="7"/>
      <c r="S832" s="7"/>
      <c r="T832" s="7"/>
      <c r="U832" s="7"/>
    </row>
    <row r="833" spans="1:21">
      <c r="A833" s="7"/>
      <c r="B833" s="7"/>
      <c r="C833" s="7"/>
      <c r="D833" s="7"/>
      <c r="E833" s="7"/>
      <c r="F833" s="7"/>
      <c r="G833" s="7"/>
      <c r="H833" s="7"/>
      <c r="I833" s="7"/>
      <c r="J833" s="7"/>
      <c r="K833" s="7"/>
      <c r="L833" s="7"/>
      <c r="N833" s="7"/>
      <c r="O833" s="7"/>
      <c r="Q833" s="7"/>
      <c r="R833" s="7"/>
      <c r="S833" s="7"/>
      <c r="T833" s="7"/>
      <c r="U833" s="7"/>
    </row>
    <row r="834" spans="1:21">
      <c r="A834" s="7"/>
      <c r="B834" s="7"/>
      <c r="C834" s="7"/>
      <c r="D834" s="7"/>
      <c r="E834" s="7"/>
      <c r="F834" s="7"/>
      <c r="G834" s="7"/>
      <c r="H834" s="7"/>
      <c r="I834" s="7"/>
      <c r="J834" s="7"/>
      <c r="K834" s="7"/>
      <c r="L834" s="7"/>
      <c r="N834" s="7"/>
      <c r="O834" s="7"/>
      <c r="Q834" s="7"/>
      <c r="R834" s="7"/>
      <c r="S834" s="7"/>
      <c r="T834" s="7"/>
      <c r="U834" s="7"/>
    </row>
    <row r="835" spans="1:21">
      <c r="A835" s="7"/>
      <c r="B835" s="7"/>
      <c r="C835" s="7"/>
      <c r="D835" s="7"/>
      <c r="E835" s="7"/>
      <c r="F835" s="7"/>
      <c r="G835" s="7"/>
      <c r="H835" s="7"/>
      <c r="I835" s="7"/>
      <c r="J835" s="7"/>
      <c r="K835" s="7"/>
      <c r="L835" s="7"/>
      <c r="N835" s="7"/>
      <c r="O835" s="7"/>
      <c r="Q835" s="7"/>
      <c r="R835" s="7"/>
      <c r="S835" s="7"/>
      <c r="T835" s="7"/>
      <c r="U835" s="7"/>
    </row>
    <row r="836" spans="1:21">
      <c r="A836" s="7"/>
      <c r="B836" s="7"/>
      <c r="C836" s="7"/>
      <c r="D836" s="7"/>
      <c r="E836" s="7"/>
      <c r="F836" s="7"/>
      <c r="G836" s="7"/>
      <c r="H836" s="7"/>
      <c r="I836" s="7"/>
      <c r="J836" s="7"/>
      <c r="K836" s="7"/>
      <c r="L836" s="7"/>
      <c r="N836" s="7"/>
      <c r="O836" s="7"/>
      <c r="Q836" s="7"/>
      <c r="R836" s="7"/>
      <c r="S836" s="7"/>
      <c r="T836" s="7"/>
      <c r="U836" s="7"/>
    </row>
    <row r="837" spans="1:21">
      <c r="A837" s="7"/>
      <c r="B837" s="7"/>
      <c r="C837" s="7"/>
      <c r="D837" s="7"/>
      <c r="E837" s="7"/>
      <c r="F837" s="7"/>
      <c r="G837" s="7"/>
      <c r="H837" s="7"/>
      <c r="I837" s="7"/>
      <c r="J837" s="7"/>
      <c r="K837" s="7"/>
      <c r="L837" s="7"/>
      <c r="N837" s="7"/>
      <c r="O837" s="7"/>
      <c r="Q837" s="7"/>
      <c r="R837" s="7"/>
      <c r="S837" s="7"/>
      <c r="T837" s="7"/>
      <c r="U837" s="7"/>
    </row>
    <row r="838" spans="1:21">
      <c r="A838" s="7"/>
      <c r="B838" s="7"/>
      <c r="C838" s="7"/>
      <c r="D838" s="7"/>
      <c r="E838" s="7"/>
      <c r="F838" s="7"/>
      <c r="G838" s="7"/>
      <c r="H838" s="7"/>
      <c r="I838" s="7"/>
      <c r="J838" s="7"/>
      <c r="K838" s="7"/>
      <c r="L838" s="7"/>
      <c r="N838" s="7"/>
      <c r="O838" s="7"/>
      <c r="Q838" s="7"/>
      <c r="R838" s="7"/>
      <c r="S838" s="7"/>
      <c r="T838" s="7"/>
      <c r="U838" s="7"/>
    </row>
    <row r="839" spans="1:21">
      <c r="A839" s="7"/>
      <c r="B839" s="7"/>
      <c r="C839" s="7"/>
      <c r="D839" s="7"/>
      <c r="E839" s="7"/>
      <c r="F839" s="7"/>
      <c r="G839" s="7"/>
      <c r="H839" s="7"/>
      <c r="I839" s="7"/>
      <c r="J839" s="7"/>
      <c r="K839" s="7"/>
      <c r="L839" s="7"/>
      <c r="N839" s="7"/>
      <c r="O839" s="7"/>
      <c r="Q839" s="7"/>
      <c r="R839" s="7"/>
      <c r="S839" s="7"/>
      <c r="T839" s="7"/>
      <c r="U839" s="7"/>
    </row>
    <row r="840" spans="1:21">
      <c r="A840" s="7"/>
      <c r="B840" s="7"/>
      <c r="C840" s="7"/>
      <c r="D840" s="7"/>
      <c r="E840" s="7"/>
      <c r="F840" s="7"/>
      <c r="G840" s="7"/>
      <c r="H840" s="7"/>
      <c r="I840" s="7"/>
      <c r="J840" s="7"/>
      <c r="K840" s="7"/>
      <c r="L840" s="7"/>
      <c r="N840" s="7"/>
      <c r="O840" s="7"/>
      <c r="Q840" s="7"/>
      <c r="R840" s="7"/>
      <c r="S840" s="7"/>
      <c r="T840" s="7"/>
      <c r="U840" s="7"/>
    </row>
    <row r="841" spans="1:21">
      <c r="A841" s="7"/>
      <c r="B841" s="7"/>
      <c r="C841" s="7"/>
      <c r="D841" s="7"/>
      <c r="E841" s="7"/>
      <c r="F841" s="7"/>
      <c r="G841" s="7"/>
      <c r="H841" s="7"/>
      <c r="I841" s="7"/>
      <c r="J841" s="7"/>
      <c r="K841" s="7"/>
      <c r="L841" s="7"/>
      <c r="N841" s="7"/>
      <c r="O841" s="7"/>
      <c r="Q841" s="7"/>
      <c r="R841" s="7"/>
      <c r="S841" s="7"/>
      <c r="T841" s="7"/>
      <c r="U841" s="7"/>
    </row>
    <row r="842" spans="1:21">
      <c r="A842" s="7"/>
      <c r="B842" s="7"/>
      <c r="C842" s="7"/>
      <c r="D842" s="7"/>
      <c r="E842" s="7"/>
      <c r="F842" s="7"/>
      <c r="G842" s="7"/>
      <c r="H842" s="7"/>
      <c r="I842" s="7"/>
      <c r="J842" s="7"/>
      <c r="K842" s="7"/>
      <c r="L842" s="7"/>
      <c r="N842" s="7"/>
      <c r="O842" s="7"/>
      <c r="Q842" s="7"/>
      <c r="R842" s="7"/>
      <c r="S842" s="7"/>
      <c r="T842" s="7"/>
      <c r="U842" s="7"/>
    </row>
    <row r="843" spans="1:21">
      <c r="A843" s="7"/>
      <c r="B843" s="7"/>
      <c r="C843" s="7"/>
      <c r="D843" s="7"/>
      <c r="E843" s="7"/>
      <c r="F843" s="7"/>
      <c r="G843" s="7"/>
      <c r="H843" s="7"/>
      <c r="I843" s="7"/>
      <c r="J843" s="7"/>
      <c r="K843" s="7"/>
      <c r="L843" s="7"/>
      <c r="N843" s="7"/>
      <c r="O843" s="7"/>
      <c r="Q843" s="7"/>
      <c r="R843" s="7"/>
      <c r="S843" s="7"/>
      <c r="T843" s="7"/>
      <c r="U843" s="7"/>
    </row>
    <row r="844" spans="1:21">
      <c r="A844" s="7"/>
      <c r="B844" s="7"/>
      <c r="C844" s="7"/>
      <c r="D844" s="7"/>
      <c r="E844" s="7"/>
      <c r="F844" s="7"/>
      <c r="G844" s="7"/>
      <c r="H844" s="7"/>
      <c r="I844" s="7"/>
      <c r="J844" s="7"/>
      <c r="K844" s="7"/>
      <c r="L844" s="7"/>
      <c r="N844" s="7"/>
      <c r="O844" s="7"/>
      <c r="Q844" s="7"/>
      <c r="R844" s="7"/>
      <c r="S844" s="7"/>
      <c r="T844" s="7"/>
      <c r="U844" s="7"/>
    </row>
    <row r="845" spans="1:21">
      <c r="A845" s="7"/>
      <c r="B845" s="7"/>
      <c r="C845" s="7"/>
      <c r="D845" s="7"/>
      <c r="E845" s="7"/>
      <c r="F845" s="7"/>
      <c r="G845" s="7"/>
      <c r="H845" s="7"/>
      <c r="I845" s="7"/>
      <c r="J845" s="7"/>
      <c r="K845" s="7"/>
      <c r="L845" s="7"/>
      <c r="N845" s="7"/>
      <c r="O845" s="7"/>
      <c r="Q845" s="7"/>
      <c r="R845" s="7"/>
      <c r="S845" s="7"/>
      <c r="T845" s="7"/>
      <c r="U845" s="7"/>
    </row>
    <row r="846" spans="1:21">
      <c r="A846" s="7"/>
      <c r="B846" s="7"/>
      <c r="C846" s="7"/>
      <c r="D846" s="7"/>
      <c r="E846" s="7"/>
      <c r="F846" s="7"/>
      <c r="G846" s="7"/>
      <c r="H846" s="7"/>
      <c r="I846" s="7"/>
      <c r="J846" s="7"/>
      <c r="K846" s="7"/>
      <c r="L846" s="7"/>
      <c r="N846" s="7"/>
      <c r="O846" s="7"/>
      <c r="Q846" s="7"/>
      <c r="R846" s="7"/>
      <c r="S846" s="7"/>
      <c r="T846" s="7"/>
      <c r="U846" s="7"/>
    </row>
    <row r="847" spans="1:21">
      <c r="A847" s="7"/>
      <c r="B847" s="7"/>
      <c r="C847" s="7"/>
      <c r="D847" s="7"/>
      <c r="E847" s="7"/>
      <c r="F847" s="7"/>
      <c r="G847" s="7"/>
      <c r="H847" s="7"/>
      <c r="I847" s="7"/>
      <c r="J847" s="7"/>
      <c r="K847" s="7"/>
      <c r="L847" s="7"/>
      <c r="N847" s="7"/>
      <c r="O847" s="7"/>
      <c r="Q847" s="7"/>
      <c r="R847" s="7"/>
      <c r="S847" s="7"/>
      <c r="T847" s="7"/>
      <c r="U847" s="7"/>
    </row>
    <row r="848" spans="1:21">
      <c r="A848" s="7"/>
      <c r="B848" s="7"/>
      <c r="C848" s="7"/>
      <c r="D848" s="7"/>
      <c r="E848" s="7"/>
      <c r="F848" s="7"/>
      <c r="G848" s="7"/>
      <c r="H848" s="7"/>
      <c r="I848" s="7"/>
      <c r="J848" s="7"/>
      <c r="K848" s="7"/>
      <c r="L848" s="7"/>
      <c r="N848" s="7"/>
      <c r="O848" s="7"/>
      <c r="Q848" s="7"/>
      <c r="R848" s="7"/>
      <c r="S848" s="7"/>
      <c r="T848" s="7"/>
      <c r="U848" s="7"/>
    </row>
    <row r="849" spans="1:21">
      <c r="A849" s="7"/>
      <c r="B849" s="7"/>
      <c r="C849" s="7"/>
      <c r="D849" s="7"/>
      <c r="E849" s="7"/>
      <c r="F849" s="7"/>
      <c r="G849" s="7"/>
      <c r="H849" s="7"/>
      <c r="I849" s="7"/>
      <c r="J849" s="7"/>
      <c r="K849" s="7"/>
      <c r="L849" s="7"/>
      <c r="N849" s="7"/>
      <c r="O849" s="7"/>
      <c r="Q849" s="7"/>
      <c r="R849" s="7"/>
      <c r="S849" s="7"/>
      <c r="T849" s="7"/>
      <c r="U849" s="7"/>
    </row>
    <row r="850" spans="1:21">
      <c r="A850" s="7"/>
      <c r="B850" s="7"/>
      <c r="C850" s="7"/>
      <c r="D850" s="7"/>
      <c r="E850" s="7"/>
      <c r="F850" s="7"/>
      <c r="G850" s="7"/>
      <c r="H850" s="7"/>
      <c r="I850" s="7"/>
      <c r="J850" s="7"/>
      <c r="K850" s="7"/>
      <c r="L850" s="7"/>
      <c r="N850" s="7"/>
      <c r="O850" s="7"/>
      <c r="Q850" s="7"/>
      <c r="R850" s="7"/>
      <c r="S850" s="7"/>
      <c r="T850" s="7"/>
      <c r="U850" s="7"/>
    </row>
    <row r="851" spans="1:21">
      <c r="A851" s="7"/>
      <c r="B851" s="7"/>
      <c r="C851" s="7"/>
      <c r="D851" s="7"/>
      <c r="E851" s="7"/>
      <c r="F851" s="7"/>
      <c r="G851" s="7"/>
      <c r="H851" s="7"/>
      <c r="I851" s="7"/>
      <c r="J851" s="7"/>
      <c r="K851" s="7"/>
      <c r="L851" s="7"/>
      <c r="N851" s="7"/>
      <c r="O851" s="7"/>
      <c r="Q851" s="7"/>
      <c r="R851" s="7"/>
      <c r="S851" s="7"/>
      <c r="T851" s="7"/>
      <c r="U851" s="7"/>
    </row>
    <row r="852" spans="1:21">
      <c r="A852" s="7"/>
      <c r="B852" s="7"/>
      <c r="C852" s="7"/>
      <c r="D852" s="7"/>
      <c r="E852" s="7"/>
      <c r="F852" s="7"/>
      <c r="G852" s="7"/>
      <c r="H852" s="7"/>
      <c r="I852" s="7"/>
      <c r="J852" s="7"/>
      <c r="K852" s="7"/>
      <c r="L852" s="7"/>
      <c r="N852" s="7"/>
      <c r="O852" s="7"/>
      <c r="Q852" s="7"/>
      <c r="R852" s="7"/>
      <c r="S852" s="7"/>
      <c r="T852" s="7"/>
      <c r="U852" s="7"/>
    </row>
    <row r="853" spans="1:21">
      <c r="A853" s="7"/>
      <c r="B853" s="7"/>
      <c r="C853" s="7"/>
      <c r="D853" s="7"/>
      <c r="E853" s="7"/>
      <c r="F853" s="7"/>
      <c r="G853" s="7"/>
      <c r="H853" s="7"/>
      <c r="I853" s="7"/>
      <c r="J853" s="7"/>
      <c r="K853" s="7"/>
      <c r="L853" s="7"/>
      <c r="N853" s="7"/>
      <c r="O853" s="7"/>
      <c r="Q853" s="7"/>
      <c r="R853" s="7"/>
      <c r="S853" s="7"/>
      <c r="T853" s="7"/>
      <c r="U853" s="7"/>
    </row>
    <row r="854" spans="1:21">
      <c r="A854" s="7"/>
      <c r="B854" s="7"/>
      <c r="C854" s="7"/>
      <c r="D854" s="7"/>
      <c r="E854" s="7"/>
      <c r="F854" s="7"/>
      <c r="G854" s="7"/>
      <c r="H854" s="7"/>
      <c r="I854" s="7"/>
      <c r="J854" s="7"/>
      <c r="K854" s="7"/>
      <c r="L854" s="7"/>
      <c r="N854" s="7"/>
      <c r="O854" s="7"/>
      <c r="Q854" s="7"/>
      <c r="R854" s="7"/>
      <c r="S854" s="7"/>
      <c r="T854" s="7"/>
      <c r="U854" s="7"/>
    </row>
    <row r="855" spans="1:21">
      <c r="A855" s="7"/>
      <c r="B855" s="7"/>
      <c r="C855" s="7"/>
      <c r="D855" s="7"/>
      <c r="E855" s="7"/>
      <c r="F855" s="7"/>
      <c r="G855" s="7"/>
      <c r="H855" s="7"/>
      <c r="I855" s="7"/>
      <c r="J855" s="7"/>
      <c r="K855" s="7"/>
      <c r="L855" s="7"/>
      <c r="N855" s="7"/>
      <c r="O855" s="7"/>
      <c r="Q855" s="7"/>
      <c r="R855" s="7"/>
      <c r="S855" s="7"/>
      <c r="T855" s="7"/>
      <c r="U855" s="7"/>
    </row>
    <row r="856" spans="1:21">
      <c r="A856" s="7"/>
      <c r="B856" s="7"/>
      <c r="C856" s="7"/>
      <c r="D856" s="7"/>
      <c r="E856" s="7"/>
      <c r="F856" s="7"/>
      <c r="G856" s="7"/>
      <c r="H856" s="7"/>
      <c r="I856" s="7"/>
      <c r="J856" s="7"/>
      <c r="K856" s="7"/>
      <c r="L856" s="7"/>
      <c r="N856" s="7"/>
      <c r="O856" s="7"/>
      <c r="Q856" s="7"/>
      <c r="R856" s="7"/>
      <c r="S856" s="7"/>
      <c r="T856" s="7"/>
      <c r="U856" s="7"/>
    </row>
    <row r="857" spans="1:21">
      <c r="A857" s="7"/>
      <c r="B857" s="7"/>
      <c r="C857" s="7"/>
      <c r="D857" s="7"/>
      <c r="E857" s="7"/>
      <c r="F857" s="7"/>
      <c r="G857" s="7"/>
      <c r="H857" s="7"/>
      <c r="I857" s="7"/>
      <c r="J857" s="7"/>
      <c r="K857" s="7"/>
      <c r="L857" s="7"/>
      <c r="N857" s="7"/>
      <c r="O857" s="7"/>
      <c r="Q857" s="7"/>
      <c r="R857" s="7"/>
      <c r="S857" s="7"/>
      <c r="T857" s="7"/>
      <c r="U857" s="7"/>
    </row>
    <row r="858" spans="1:21">
      <c r="A858" s="7"/>
      <c r="B858" s="7"/>
      <c r="C858" s="7"/>
      <c r="D858" s="7"/>
      <c r="E858" s="7"/>
      <c r="F858" s="7"/>
      <c r="G858" s="7"/>
      <c r="H858" s="7"/>
      <c r="I858" s="7"/>
      <c r="J858" s="7"/>
      <c r="K858" s="7"/>
      <c r="L858" s="7"/>
      <c r="N858" s="7"/>
      <c r="O858" s="7"/>
      <c r="Q858" s="7"/>
      <c r="R858" s="7"/>
      <c r="S858" s="7"/>
      <c r="T858" s="7"/>
      <c r="U858" s="7"/>
    </row>
    <row r="859" spans="1:21">
      <c r="A859" s="7"/>
      <c r="B859" s="7"/>
      <c r="C859" s="7"/>
      <c r="D859" s="7"/>
      <c r="E859" s="7"/>
      <c r="F859" s="7"/>
      <c r="G859" s="7"/>
      <c r="H859" s="7"/>
      <c r="I859" s="7"/>
      <c r="J859" s="7"/>
      <c r="K859" s="7"/>
      <c r="L859" s="7"/>
      <c r="N859" s="7"/>
      <c r="O859" s="7"/>
      <c r="Q859" s="7"/>
      <c r="R859" s="7"/>
      <c r="S859" s="7"/>
      <c r="T859" s="7"/>
      <c r="U859" s="7"/>
    </row>
    <row r="860" spans="1:21">
      <c r="A860" s="7"/>
      <c r="B860" s="7"/>
      <c r="C860" s="7"/>
      <c r="D860" s="7"/>
      <c r="E860" s="7"/>
      <c r="F860" s="7"/>
      <c r="G860" s="7"/>
      <c r="H860" s="7"/>
      <c r="I860" s="7"/>
      <c r="J860" s="7"/>
      <c r="K860" s="7"/>
      <c r="L860" s="7"/>
      <c r="N860" s="7"/>
      <c r="O860" s="7"/>
      <c r="Q860" s="7"/>
      <c r="R860" s="7"/>
      <c r="S860" s="7"/>
      <c r="T860" s="7"/>
      <c r="U860" s="7"/>
    </row>
    <row r="861" spans="1:21">
      <c r="A861" s="7"/>
      <c r="B861" s="7"/>
      <c r="C861" s="7"/>
      <c r="D861" s="7"/>
      <c r="E861" s="7"/>
      <c r="F861" s="7"/>
      <c r="G861" s="7"/>
      <c r="H861" s="7"/>
      <c r="I861" s="7"/>
      <c r="J861" s="7"/>
      <c r="K861" s="7"/>
      <c r="L861" s="7"/>
      <c r="N861" s="7"/>
      <c r="O861" s="7"/>
      <c r="Q861" s="7"/>
      <c r="R861" s="7"/>
      <c r="S861" s="7"/>
      <c r="T861" s="7"/>
      <c r="U861" s="7"/>
    </row>
    <row r="862" spans="1:21">
      <c r="A862" s="7"/>
      <c r="B862" s="7"/>
      <c r="C862" s="7"/>
      <c r="D862" s="7"/>
      <c r="E862" s="7"/>
      <c r="F862" s="7"/>
      <c r="G862" s="7"/>
      <c r="H862" s="7"/>
      <c r="I862" s="7"/>
      <c r="J862" s="7"/>
      <c r="K862" s="7"/>
      <c r="L862" s="7"/>
      <c r="N862" s="7"/>
      <c r="O862" s="7"/>
      <c r="Q862" s="7"/>
      <c r="R862" s="7"/>
      <c r="S862" s="7"/>
      <c r="T862" s="7"/>
      <c r="U862" s="7"/>
    </row>
    <row r="863" spans="1:21">
      <c r="A863" s="7"/>
      <c r="B863" s="7"/>
      <c r="C863" s="7"/>
      <c r="D863" s="7"/>
      <c r="E863" s="7"/>
      <c r="F863" s="7"/>
      <c r="G863" s="7"/>
      <c r="H863" s="7"/>
      <c r="I863" s="7"/>
      <c r="J863" s="7"/>
      <c r="K863" s="7"/>
      <c r="L863" s="7"/>
      <c r="N863" s="7"/>
      <c r="O863" s="7"/>
      <c r="Q863" s="7"/>
      <c r="R863" s="7"/>
      <c r="S863" s="7"/>
      <c r="T863" s="7"/>
      <c r="U863" s="7"/>
    </row>
    <row r="864" spans="1:21">
      <c r="A864" s="7"/>
      <c r="B864" s="7"/>
      <c r="C864" s="7"/>
      <c r="D864" s="7"/>
      <c r="E864" s="7"/>
      <c r="F864" s="7"/>
      <c r="G864" s="7"/>
      <c r="H864" s="7"/>
      <c r="I864" s="7"/>
      <c r="J864" s="7"/>
      <c r="K864" s="7"/>
      <c r="L864" s="7"/>
      <c r="N864" s="7"/>
      <c r="O864" s="7"/>
      <c r="Q864" s="7"/>
      <c r="R864" s="7"/>
      <c r="S864" s="7"/>
      <c r="T864" s="7"/>
      <c r="U864" s="7"/>
    </row>
    <row r="865" spans="1:21">
      <c r="A865" s="7"/>
      <c r="B865" s="7"/>
      <c r="C865" s="7"/>
      <c r="D865" s="7"/>
      <c r="E865" s="7"/>
      <c r="F865" s="7"/>
      <c r="G865" s="7"/>
      <c r="H865" s="7"/>
      <c r="I865" s="7"/>
      <c r="J865" s="7"/>
      <c r="K865" s="7"/>
      <c r="L865" s="7"/>
      <c r="N865" s="7"/>
      <c r="O865" s="7"/>
      <c r="Q865" s="7"/>
      <c r="R865" s="7"/>
      <c r="S865" s="7"/>
      <c r="T865" s="7"/>
      <c r="U865" s="7"/>
    </row>
    <row r="866" spans="1:21">
      <c r="A866" s="7"/>
      <c r="B866" s="7"/>
      <c r="C866" s="7"/>
      <c r="D866" s="7"/>
      <c r="E866" s="7"/>
      <c r="F866" s="7"/>
      <c r="G866" s="7"/>
      <c r="H866" s="7"/>
      <c r="I866" s="7"/>
      <c r="J866" s="7"/>
      <c r="K866" s="7"/>
      <c r="L866" s="7"/>
      <c r="N866" s="7"/>
      <c r="O866" s="7"/>
      <c r="Q866" s="7"/>
      <c r="R866" s="7"/>
      <c r="S866" s="7"/>
      <c r="T866" s="7"/>
      <c r="U866" s="7"/>
    </row>
    <row r="867" spans="1:21">
      <c r="A867" s="7"/>
      <c r="B867" s="7"/>
      <c r="C867" s="7"/>
      <c r="D867" s="7"/>
      <c r="E867" s="7"/>
      <c r="F867" s="7"/>
      <c r="G867" s="7"/>
      <c r="H867" s="7"/>
      <c r="I867" s="7"/>
      <c r="J867" s="7"/>
      <c r="K867" s="7"/>
      <c r="L867" s="7"/>
      <c r="N867" s="7"/>
      <c r="O867" s="7"/>
      <c r="Q867" s="7"/>
      <c r="R867" s="7"/>
      <c r="S867" s="7"/>
      <c r="T867" s="7"/>
      <c r="U867" s="7"/>
    </row>
    <row r="868" spans="1:21">
      <c r="A868" s="7"/>
      <c r="B868" s="7"/>
      <c r="C868" s="7"/>
      <c r="D868" s="7"/>
      <c r="E868" s="7"/>
      <c r="F868" s="7"/>
      <c r="G868" s="7"/>
      <c r="H868" s="7"/>
      <c r="I868" s="7"/>
      <c r="J868" s="7"/>
      <c r="K868" s="7"/>
      <c r="L868" s="7"/>
      <c r="N868" s="7"/>
      <c r="O868" s="7"/>
      <c r="Q868" s="7"/>
      <c r="R868" s="7"/>
      <c r="S868" s="7"/>
      <c r="T868" s="7"/>
      <c r="U868" s="7"/>
    </row>
    <row r="869" spans="1:21">
      <c r="A869" s="7"/>
      <c r="B869" s="7"/>
      <c r="C869" s="7"/>
      <c r="D869" s="7"/>
      <c r="E869" s="7"/>
      <c r="F869" s="7"/>
      <c r="G869" s="7"/>
      <c r="H869" s="7"/>
      <c r="I869" s="7"/>
      <c r="J869" s="7"/>
      <c r="K869" s="7"/>
      <c r="L869" s="7"/>
      <c r="N869" s="7"/>
      <c r="O869" s="7"/>
      <c r="Q869" s="7"/>
      <c r="R869" s="7"/>
      <c r="S869" s="7"/>
      <c r="T869" s="7"/>
      <c r="U869" s="7"/>
    </row>
    <row r="870" spans="1:21">
      <c r="A870" s="7"/>
      <c r="B870" s="7"/>
      <c r="C870" s="7"/>
      <c r="D870" s="7"/>
      <c r="E870" s="7"/>
      <c r="F870" s="7"/>
      <c r="G870" s="7"/>
      <c r="H870" s="7"/>
      <c r="I870" s="7"/>
      <c r="J870" s="7"/>
      <c r="K870" s="7"/>
      <c r="L870" s="7"/>
      <c r="N870" s="7"/>
      <c r="O870" s="7"/>
      <c r="Q870" s="7"/>
      <c r="R870" s="7"/>
      <c r="S870" s="7"/>
      <c r="T870" s="7"/>
      <c r="U870" s="7"/>
    </row>
    <row r="871" spans="1:21">
      <c r="A871" s="7"/>
      <c r="B871" s="7"/>
      <c r="C871" s="7"/>
      <c r="D871" s="7"/>
      <c r="E871" s="7"/>
      <c r="F871" s="7"/>
      <c r="G871" s="7"/>
      <c r="H871" s="7"/>
      <c r="I871" s="7"/>
      <c r="J871" s="7"/>
      <c r="K871" s="7"/>
      <c r="L871" s="7"/>
      <c r="N871" s="7"/>
      <c r="O871" s="7"/>
      <c r="Q871" s="7"/>
      <c r="R871" s="7"/>
      <c r="S871" s="7"/>
      <c r="T871" s="7"/>
      <c r="U871" s="7"/>
    </row>
    <row r="872" spans="1:21">
      <c r="A872" s="7"/>
      <c r="B872" s="7"/>
      <c r="C872" s="7"/>
      <c r="D872" s="7"/>
      <c r="E872" s="7"/>
      <c r="F872" s="7"/>
      <c r="G872" s="7"/>
      <c r="H872" s="7"/>
      <c r="I872" s="7"/>
      <c r="J872" s="7"/>
      <c r="K872" s="7"/>
      <c r="L872" s="7"/>
      <c r="N872" s="7"/>
      <c r="O872" s="7"/>
      <c r="Q872" s="7"/>
      <c r="R872" s="7"/>
      <c r="S872" s="7"/>
      <c r="T872" s="7"/>
      <c r="U872" s="7"/>
    </row>
    <row r="873" spans="1:21">
      <c r="A873" s="7"/>
      <c r="B873" s="7"/>
      <c r="C873" s="7"/>
      <c r="D873" s="7"/>
      <c r="E873" s="7"/>
      <c r="F873" s="7"/>
      <c r="G873" s="7"/>
      <c r="H873" s="7"/>
      <c r="I873" s="7"/>
      <c r="J873" s="7"/>
      <c r="K873" s="7"/>
      <c r="L873" s="7"/>
      <c r="N873" s="7"/>
      <c r="O873" s="7"/>
      <c r="Q873" s="7"/>
      <c r="R873" s="7"/>
      <c r="S873" s="7"/>
      <c r="T873" s="7"/>
      <c r="U873" s="7"/>
    </row>
    <row r="874" spans="1:21">
      <c r="A874" s="7"/>
      <c r="B874" s="7"/>
      <c r="C874" s="7"/>
      <c r="D874" s="7"/>
      <c r="E874" s="7"/>
      <c r="F874" s="7"/>
      <c r="G874" s="7"/>
      <c r="H874" s="7"/>
      <c r="I874" s="7"/>
      <c r="J874" s="7"/>
      <c r="K874" s="7"/>
      <c r="L874" s="7"/>
      <c r="N874" s="7"/>
      <c r="O874" s="7"/>
      <c r="Q874" s="7"/>
      <c r="R874" s="7"/>
      <c r="S874" s="7"/>
      <c r="T874" s="7"/>
      <c r="U874" s="7"/>
    </row>
    <row r="875" spans="1:21">
      <c r="A875" s="7"/>
      <c r="B875" s="7"/>
      <c r="C875" s="7"/>
      <c r="D875" s="7"/>
      <c r="E875" s="7"/>
      <c r="F875" s="7"/>
      <c r="G875" s="7"/>
      <c r="H875" s="7"/>
      <c r="I875" s="7"/>
      <c r="J875" s="7"/>
      <c r="K875" s="7"/>
      <c r="L875" s="7"/>
      <c r="N875" s="7"/>
      <c r="O875" s="7"/>
      <c r="Q875" s="7"/>
      <c r="R875" s="7"/>
      <c r="S875" s="7"/>
      <c r="T875" s="7"/>
      <c r="U875" s="7"/>
    </row>
    <row r="876" spans="1:21">
      <c r="A876" s="7"/>
      <c r="B876" s="7"/>
      <c r="C876" s="7"/>
      <c r="D876" s="7"/>
      <c r="E876" s="7"/>
      <c r="F876" s="7"/>
      <c r="G876" s="7"/>
      <c r="H876" s="7"/>
      <c r="I876" s="7"/>
      <c r="J876" s="7"/>
      <c r="K876" s="7"/>
      <c r="L876" s="7"/>
      <c r="N876" s="7"/>
      <c r="O876" s="7"/>
      <c r="Q876" s="7"/>
      <c r="R876" s="7"/>
      <c r="S876" s="7"/>
      <c r="T876" s="7"/>
      <c r="U876" s="7"/>
    </row>
    <row r="877" spans="1:21">
      <c r="A877" s="7"/>
      <c r="B877" s="7"/>
      <c r="C877" s="7"/>
      <c r="D877" s="7"/>
      <c r="E877" s="7"/>
      <c r="F877" s="7"/>
      <c r="G877" s="7"/>
      <c r="H877" s="7"/>
      <c r="I877" s="7"/>
      <c r="J877" s="7"/>
      <c r="K877" s="7"/>
      <c r="L877" s="7"/>
      <c r="N877" s="7"/>
      <c r="O877" s="7"/>
      <c r="Q877" s="7"/>
      <c r="R877" s="7"/>
      <c r="S877" s="7"/>
      <c r="T877" s="7"/>
      <c r="U877" s="7"/>
    </row>
    <row r="878" spans="1:21">
      <c r="A878" s="7"/>
      <c r="B878" s="7"/>
      <c r="C878" s="7"/>
      <c r="D878" s="7"/>
      <c r="E878" s="7"/>
      <c r="F878" s="7"/>
      <c r="G878" s="7"/>
      <c r="H878" s="7"/>
      <c r="I878" s="7"/>
      <c r="J878" s="7"/>
      <c r="K878" s="7"/>
      <c r="L878" s="7"/>
      <c r="N878" s="7"/>
      <c r="O878" s="7"/>
      <c r="Q878" s="7"/>
      <c r="R878" s="7"/>
      <c r="S878" s="7"/>
      <c r="T878" s="7"/>
      <c r="U878" s="7"/>
    </row>
    <row r="879" spans="1:21">
      <c r="A879" s="7"/>
      <c r="B879" s="7"/>
      <c r="C879" s="7"/>
      <c r="D879" s="7"/>
      <c r="E879" s="7"/>
      <c r="F879" s="7"/>
      <c r="G879" s="7"/>
      <c r="H879" s="7"/>
      <c r="I879" s="7"/>
      <c r="J879" s="7"/>
      <c r="K879" s="7"/>
      <c r="L879" s="7"/>
      <c r="N879" s="7"/>
      <c r="O879" s="7"/>
      <c r="Q879" s="7"/>
      <c r="R879" s="7"/>
      <c r="S879" s="7"/>
      <c r="T879" s="7"/>
      <c r="U879" s="7"/>
    </row>
    <row r="880" spans="1:21">
      <c r="A880" s="7"/>
      <c r="B880" s="7"/>
      <c r="C880" s="7"/>
      <c r="D880" s="7"/>
      <c r="E880" s="7"/>
      <c r="F880" s="7"/>
      <c r="G880" s="7"/>
      <c r="H880" s="7"/>
      <c r="I880" s="7"/>
      <c r="J880" s="7"/>
      <c r="K880" s="7"/>
      <c r="L880" s="7"/>
      <c r="N880" s="7"/>
      <c r="O880" s="7"/>
      <c r="Q880" s="7"/>
      <c r="R880" s="7"/>
      <c r="S880" s="7"/>
      <c r="T880" s="7"/>
      <c r="U880" s="7"/>
    </row>
    <row r="881" spans="1:21">
      <c r="A881" s="7"/>
      <c r="B881" s="7"/>
      <c r="C881" s="7"/>
      <c r="D881" s="7"/>
      <c r="E881" s="7"/>
      <c r="F881" s="7"/>
      <c r="G881" s="7"/>
      <c r="H881" s="7"/>
      <c r="I881" s="7"/>
      <c r="J881" s="7"/>
      <c r="K881" s="7"/>
      <c r="L881" s="7"/>
      <c r="N881" s="7"/>
      <c r="O881" s="7"/>
      <c r="Q881" s="7"/>
      <c r="R881" s="7"/>
      <c r="S881" s="7"/>
      <c r="T881" s="7"/>
      <c r="U881" s="7"/>
    </row>
    <row r="882" spans="1:21">
      <c r="A882" s="7"/>
      <c r="B882" s="7"/>
      <c r="C882" s="7"/>
      <c r="D882" s="7"/>
      <c r="E882" s="7"/>
      <c r="F882" s="7"/>
      <c r="G882" s="7"/>
      <c r="H882" s="7"/>
      <c r="I882" s="7"/>
      <c r="J882" s="7"/>
      <c r="K882" s="7"/>
      <c r="L882" s="7"/>
      <c r="N882" s="7"/>
      <c r="O882" s="7"/>
      <c r="Q882" s="7"/>
      <c r="R882" s="7"/>
      <c r="S882" s="7"/>
      <c r="T882" s="7"/>
      <c r="U882" s="7"/>
    </row>
    <row r="883" spans="1:21">
      <c r="A883" s="7"/>
      <c r="B883" s="7"/>
      <c r="C883" s="7"/>
      <c r="D883" s="7"/>
      <c r="E883" s="7"/>
      <c r="F883" s="7"/>
      <c r="G883" s="7"/>
      <c r="H883" s="7"/>
      <c r="I883" s="7"/>
      <c r="J883" s="7"/>
      <c r="K883" s="7"/>
      <c r="L883" s="7"/>
      <c r="N883" s="7"/>
      <c r="O883" s="7"/>
      <c r="Q883" s="7"/>
      <c r="R883" s="7"/>
      <c r="S883" s="7"/>
      <c r="T883" s="7"/>
      <c r="U883" s="7"/>
    </row>
    <row r="884" spans="1:21">
      <c r="A884" s="7"/>
      <c r="B884" s="7"/>
      <c r="C884" s="7"/>
      <c r="D884" s="7"/>
      <c r="E884" s="7"/>
      <c r="F884" s="7"/>
      <c r="G884" s="7"/>
      <c r="H884" s="7"/>
      <c r="I884" s="7"/>
      <c r="J884" s="7"/>
      <c r="K884" s="7"/>
      <c r="L884" s="7"/>
      <c r="N884" s="7"/>
      <c r="O884" s="7"/>
      <c r="Q884" s="7"/>
      <c r="R884" s="7"/>
      <c r="S884" s="7"/>
      <c r="T884" s="7"/>
      <c r="U884" s="7"/>
    </row>
    <row r="885" spans="1:21">
      <c r="A885" s="7"/>
      <c r="B885" s="7"/>
      <c r="C885" s="7"/>
      <c r="D885" s="7"/>
      <c r="E885" s="7"/>
      <c r="F885" s="7"/>
      <c r="G885" s="7"/>
      <c r="H885" s="7"/>
      <c r="I885" s="7"/>
      <c r="J885" s="7"/>
      <c r="K885" s="7"/>
      <c r="L885" s="7"/>
      <c r="N885" s="7"/>
      <c r="O885" s="7"/>
      <c r="Q885" s="7"/>
      <c r="R885" s="7"/>
      <c r="S885" s="7"/>
      <c r="T885" s="7"/>
      <c r="U885" s="7"/>
    </row>
    <row r="886" spans="1:21">
      <c r="A886" s="7"/>
      <c r="B886" s="7"/>
      <c r="C886" s="7"/>
      <c r="D886" s="7"/>
      <c r="E886" s="7"/>
      <c r="F886" s="7"/>
      <c r="G886" s="7"/>
      <c r="H886" s="7"/>
      <c r="I886" s="7"/>
      <c r="J886" s="7"/>
      <c r="K886" s="7"/>
      <c r="L886" s="7"/>
      <c r="N886" s="7"/>
      <c r="O886" s="7"/>
      <c r="Q886" s="7"/>
      <c r="R886" s="7"/>
      <c r="S886" s="7"/>
      <c r="T886" s="7"/>
      <c r="U886" s="7"/>
    </row>
    <row r="887" spans="1:21">
      <c r="A887" s="7"/>
      <c r="B887" s="7"/>
      <c r="C887" s="7"/>
      <c r="D887" s="7"/>
      <c r="E887" s="7"/>
      <c r="F887" s="7"/>
      <c r="G887" s="7"/>
      <c r="H887" s="7"/>
      <c r="I887" s="7"/>
      <c r="J887" s="7"/>
      <c r="K887" s="7"/>
      <c r="L887" s="7"/>
      <c r="N887" s="7"/>
      <c r="O887" s="7"/>
      <c r="Q887" s="7"/>
      <c r="R887" s="7"/>
      <c r="S887" s="7"/>
      <c r="T887" s="7"/>
      <c r="U887" s="7"/>
    </row>
    <row r="888" spans="1:21">
      <c r="A888" s="7"/>
      <c r="B888" s="7"/>
      <c r="C888" s="7"/>
      <c r="D888" s="7"/>
      <c r="E888" s="7"/>
      <c r="F888" s="7"/>
      <c r="G888" s="7"/>
      <c r="H888" s="7"/>
      <c r="I888" s="7"/>
      <c r="J888" s="7"/>
      <c r="K888" s="7"/>
      <c r="L888" s="7"/>
      <c r="N888" s="7"/>
      <c r="O888" s="7"/>
      <c r="Q888" s="7"/>
      <c r="R888" s="7"/>
      <c r="S888" s="7"/>
      <c r="T888" s="7"/>
      <c r="U888" s="7"/>
    </row>
    <row r="889" spans="1:21">
      <c r="A889" s="7"/>
      <c r="B889" s="7"/>
      <c r="C889" s="7"/>
      <c r="D889" s="7"/>
      <c r="E889" s="7"/>
      <c r="F889" s="7"/>
      <c r="G889" s="7"/>
      <c r="H889" s="7"/>
      <c r="I889" s="7"/>
      <c r="J889" s="7"/>
      <c r="K889" s="7"/>
      <c r="L889" s="7"/>
      <c r="N889" s="7"/>
      <c r="O889" s="7"/>
      <c r="Q889" s="7"/>
      <c r="R889" s="7"/>
      <c r="S889" s="7"/>
      <c r="T889" s="7"/>
      <c r="U889" s="7"/>
    </row>
    <row r="890" spans="1:21">
      <c r="A890" s="7"/>
      <c r="B890" s="7"/>
      <c r="C890" s="7"/>
      <c r="D890" s="7"/>
      <c r="E890" s="7"/>
      <c r="F890" s="7"/>
      <c r="G890" s="7"/>
      <c r="H890" s="7"/>
      <c r="I890" s="7"/>
      <c r="J890" s="7"/>
      <c r="K890" s="7"/>
      <c r="L890" s="7"/>
      <c r="N890" s="7"/>
      <c r="O890" s="7"/>
      <c r="Q890" s="7"/>
      <c r="R890" s="7"/>
      <c r="S890" s="7"/>
      <c r="T890" s="7"/>
      <c r="U890" s="7"/>
    </row>
    <row r="891" spans="1:21">
      <c r="A891" s="7"/>
      <c r="B891" s="7"/>
      <c r="C891" s="7"/>
      <c r="D891" s="7"/>
      <c r="E891" s="7"/>
      <c r="F891" s="7"/>
      <c r="G891" s="7"/>
      <c r="H891" s="7"/>
      <c r="I891" s="7"/>
      <c r="J891" s="7"/>
      <c r="K891" s="7"/>
      <c r="L891" s="7"/>
      <c r="N891" s="7"/>
      <c r="O891" s="7"/>
      <c r="Q891" s="7"/>
      <c r="R891" s="7"/>
      <c r="S891" s="7"/>
      <c r="T891" s="7"/>
      <c r="U891" s="7"/>
    </row>
    <row r="892" spans="1:21">
      <c r="A892" s="7"/>
      <c r="B892" s="7"/>
      <c r="C892" s="7"/>
      <c r="D892" s="7"/>
      <c r="E892" s="7"/>
      <c r="F892" s="7"/>
      <c r="G892" s="7"/>
      <c r="H892" s="7"/>
      <c r="I892" s="7"/>
      <c r="J892" s="7"/>
      <c r="K892" s="7"/>
      <c r="L892" s="7"/>
      <c r="N892" s="7"/>
      <c r="O892" s="7"/>
      <c r="Q892" s="7"/>
      <c r="R892" s="7"/>
      <c r="S892" s="7"/>
      <c r="T892" s="7"/>
      <c r="U892" s="7"/>
    </row>
    <row r="893" spans="1:21">
      <c r="A893" s="7"/>
      <c r="B893" s="7"/>
      <c r="C893" s="7"/>
      <c r="D893" s="7"/>
      <c r="E893" s="7"/>
      <c r="F893" s="7"/>
      <c r="G893" s="7"/>
      <c r="H893" s="7"/>
      <c r="I893" s="7"/>
      <c r="J893" s="7"/>
      <c r="K893" s="7"/>
      <c r="L893" s="7"/>
      <c r="N893" s="7"/>
      <c r="O893" s="7"/>
      <c r="Q893" s="7"/>
      <c r="R893" s="7"/>
      <c r="S893" s="7"/>
      <c r="T893" s="7"/>
      <c r="U893" s="7"/>
    </row>
    <row r="894" spans="1:21">
      <c r="A894" s="7"/>
      <c r="B894" s="7"/>
      <c r="C894" s="7"/>
      <c r="D894" s="7"/>
      <c r="E894" s="7"/>
      <c r="F894" s="7"/>
      <c r="G894" s="7"/>
      <c r="H894" s="7"/>
      <c r="I894" s="7"/>
      <c r="J894" s="7"/>
      <c r="K894" s="7"/>
      <c r="L894" s="7"/>
      <c r="N894" s="7"/>
      <c r="O894" s="7"/>
      <c r="Q894" s="7"/>
      <c r="R894" s="7"/>
      <c r="S894" s="7"/>
      <c r="T894" s="7"/>
      <c r="U894" s="7"/>
    </row>
    <row r="895" spans="1:21">
      <c r="A895" s="7"/>
      <c r="B895" s="7"/>
      <c r="C895" s="7"/>
      <c r="D895" s="7"/>
      <c r="E895" s="7"/>
      <c r="F895" s="7"/>
      <c r="G895" s="7"/>
      <c r="H895" s="7"/>
      <c r="I895" s="7"/>
      <c r="J895" s="7"/>
      <c r="K895" s="7"/>
      <c r="L895" s="7"/>
      <c r="N895" s="7"/>
      <c r="O895" s="7"/>
      <c r="Q895" s="7"/>
      <c r="R895" s="7"/>
      <c r="S895" s="7"/>
      <c r="T895" s="7"/>
      <c r="U895" s="7"/>
    </row>
    <row r="896" spans="1:21">
      <c r="A896" s="7"/>
      <c r="B896" s="7"/>
      <c r="C896" s="7"/>
      <c r="D896" s="7"/>
      <c r="E896" s="7"/>
      <c r="F896" s="7"/>
      <c r="G896" s="7"/>
      <c r="H896" s="7"/>
      <c r="I896" s="7"/>
      <c r="J896" s="7"/>
      <c r="K896" s="7"/>
      <c r="L896" s="7"/>
      <c r="N896" s="7"/>
      <c r="O896" s="7"/>
      <c r="Q896" s="7"/>
      <c r="R896" s="7"/>
      <c r="S896" s="7"/>
      <c r="T896" s="7"/>
      <c r="U896" s="7"/>
    </row>
    <row r="897" spans="1:21">
      <c r="A897" s="7"/>
      <c r="B897" s="7"/>
      <c r="C897" s="7"/>
      <c r="D897" s="7"/>
      <c r="E897" s="7"/>
      <c r="F897" s="7"/>
      <c r="G897" s="7"/>
      <c r="H897" s="7"/>
      <c r="I897" s="7"/>
      <c r="J897" s="7"/>
      <c r="K897" s="7"/>
      <c r="L897" s="7"/>
      <c r="N897" s="7"/>
      <c r="O897" s="7"/>
      <c r="Q897" s="7"/>
      <c r="R897" s="7"/>
      <c r="S897" s="7"/>
      <c r="T897" s="7"/>
      <c r="U897" s="7"/>
    </row>
    <row r="898" spans="1:21">
      <c r="A898" s="7"/>
      <c r="B898" s="7"/>
      <c r="C898" s="7"/>
      <c r="D898" s="7"/>
      <c r="E898" s="7"/>
      <c r="F898" s="7"/>
      <c r="G898" s="7"/>
      <c r="H898" s="7"/>
      <c r="I898" s="7"/>
      <c r="J898" s="7"/>
      <c r="K898" s="7"/>
      <c r="L898" s="7"/>
      <c r="N898" s="7"/>
      <c r="O898" s="7"/>
      <c r="Q898" s="7"/>
      <c r="R898" s="7"/>
      <c r="S898" s="7"/>
      <c r="T898" s="7"/>
      <c r="U898" s="7"/>
    </row>
    <row r="899" spans="1:21">
      <c r="A899" s="7"/>
      <c r="B899" s="7"/>
      <c r="C899" s="7"/>
      <c r="D899" s="7"/>
      <c r="E899" s="7"/>
      <c r="F899" s="7"/>
      <c r="G899" s="7"/>
      <c r="H899" s="7"/>
      <c r="I899" s="7"/>
      <c r="J899" s="7"/>
      <c r="K899" s="7"/>
      <c r="L899" s="7"/>
      <c r="N899" s="7"/>
      <c r="O899" s="7"/>
      <c r="Q899" s="7"/>
      <c r="R899" s="7"/>
      <c r="S899" s="7"/>
      <c r="T899" s="7"/>
      <c r="U899" s="7"/>
    </row>
    <row r="900" spans="1:21">
      <c r="A900" s="7"/>
      <c r="B900" s="7"/>
      <c r="C900" s="7"/>
      <c r="D900" s="7"/>
      <c r="E900" s="7"/>
      <c r="F900" s="7"/>
      <c r="G900" s="7"/>
      <c r="H900" s="7"/>
      <c r="I900" s="7"/>
      <c r="J900" s="7"/>
      <c r="K900" s="7"/>
      <c r="L900" s="7"/>
      <c r="N900" s="7"/>
      <c r="O900" s="7"/>
      <c r="Q900" s="7"/>
      <c r="R900" s="7"/>
      <c r="S900" s="7"/>
      <c r="T900" s="7"/>
      <c r="U900" s="7"/>
    </row>
    <row r="901" spans="1:21">
      <c r="A901" s="7"/>
      <c r="B901" s="7"/>
      <c r="C901" s="7"/>
      <c r="D901" s="7"/>
      <c r="E901" s="7"/>
      <c r="F901" s="7"/>
      <c r="G901" s="7"/>
      <c r="H901" s="7"/>
      <c r="I901" s="7"/>
      <c r="J901" s="7"/>
      <c r="K901" s="7"/>
      <c r="L901" s="7"/>
      <c r="N901" s="7"/>
      <c r="O901" s="7"/>
      <c r="Q901" s="7"/>
      <c r="R901" s="7"/>
      <c r="S901" s="7"/>
      <c r="T901" s="7"/>
      <c r="U901" s="7"/>
    </row>
    <row r="902" spans="1:21">
      <c r="A902" s="7"/>
      <c r="B902" s="7"/>
      <c r="C902" s="7"/>
      <c r="D902" s="7"/>
      <c r="E902" s="7"/>
      <c r="F902" s="7"/>
      <c r="G902" s="7"/>
      <c r="H902" s="7"/>
      <c r="I902" s="7"/>
      <c r="J902" s="7"/>
      <c r="K902" s="7"/>
      <c r="L902" s="7"/>
      <c r="N902" s="7"/>
      <c r="O902" s="7"/>
      <c r="Q902" s="7"/>
      <c r="R902" s="7"/>
      <c r="S902" s="7"/>
      <c r="T902" s="7"/>
      <c r="U902" s="7"/>
    </row>
    <row r="903" spans="1:21">
      <c r="A903" s="7"/>
      <c r="B903" s="7"/>
      <c r="C903" s="7"/>
      <c r="D903" s="7"/>
      <c r="E903" s="7"/>
      <c r="F903" s="7"/>
      <c r="G903" s="7"/>
      <c r="H903" s="7"/>
      <c r="I903" s="7"/>
      <c r="J903" s="7"/>
      <c r="K903" s="7"/>
      <c r="L903" s="7"/>
      <c r="N903" s="7"/>
      <c r="O903" s="7"/>
      <c r="Q903" s="7"/>
      <c r="R903" s="7"/>
      <c r="S903" s="7"/>
      <c r="T903" s="7"/>
      <c r="U903" s="7"/>
    </row>
    <row r="904" spans="1:21">
      <c r="A904" s="7"/>
      <c r="B904" s="7"/>
      <c r="C904" s="7"/>
      <c r="D904" s="7"/>
      <c r="E904" s="7"/>
      <c r="F904" s="7"/>
      <c r="G904" s="7"/>
      <c r="H904" s="7"/>
      <c r="I904" s="7"/>
      <c r="J904" s="7"/>
      <c r="K904" s="7"/>
      <c r="L904" s="7"/>
      <c r="N904" s="7"/>
      <c r="O904" s="7"/>
      <c r="Q904" s="7"/>
      <c r="R904" s="7"/>
      <c r="S904" s="7"/>
      <c r="T904" s="7"/>
      <c r="U904" s="7"/>
    </row>
    <row r="905" spans="1:21">
      <c r="A905" s="7"/>
      <c r="B905" s="7"/>
      <c r="C905" s="7"/>
      <c r="D905" s="7"/>
      <c r="E905" s="7"/>
      <c r="F905" s="7"/>
      <c r="G905" s="7"/>
      <c r="H905" s="7"/>
      <c r="I905" s="7"/>
      <c r="J905" s="7"/>
      <c r="K905" s="7"/>
      <c r="L905" s="7"/>
      <c r="N905" s="7"/>
      <c r="O905" s="7"/>
      <c r="Q905" s="7"/>
      <c r="R905" s="7"/>
      <c r="S905" s="7"/>
      <c r="T905" s="7"/>
      <c r="U905" s="7"/>
    </row>
    <row r="906" spans="1:21">
      <c r="A906" s="7"/>
      <c r="B906" s="7"/>
      <c r="C906" s="7"/>
      <c r="D906" s="7"/>
      <c r="E906" s="7"/>
      <c r="F906" s="7"/>
      <c r="G906" s="7"/>
      <c r="H906" s="7"/>
      <c r="I906" s="7"/>
      <c r="J906" s="7"/>
      <c r="K906" s="7"/>
      <c r="L906" s="7"/>
      <c r="N906" s="7"/>
      <c r="O906" s="7"/>
      <c r="Q906" s="7"/>
      <c r="R906" s="7"/>
      <c r="S906" s="7"/>
      <c r="T906" s="7"/>
      <c r="U906" s="7"/>
    </row>
    <row r="907" spans="1:21">
      <c r="A907" s="7"/>
      <c r="B907" s="7"/>
      <c r="C907" s="7"/>
      <c r="D907" s="7"/>
      <c r="E907" s="7"/>
      <c r="F907" s="7"/>
      <c r="G907" s="7"/>
      <c r="H907" s="7"/>
      <c r="I907" s="7"/>
      <c r="J907" s="7"/>
      <c r="K907" s="7"/>
      <c r="L907" s="7"/>
      <c r="N907" s="7"/>
      <c r="O907" s="7"/>
      <c r="Q907" s="7"/>
      <c r="R907" s="7"/>
      <c r="S907" s="7"/>
      <c r="T907" s="7"/>
      <c r="U907" s="7"/>
    </row>
    <row r="908" spans="1:21">
      <c r="A908" s="7"/>
      <c r="B908" s="7"/>
      <c r="C908" s="7"/>
      <c r="D908" s="7"/>
      <c r="E908" s="7"/>
      <c r="F908" s="7"/>
      <c r="G908" s="7"/>
      <c r="H908" s="7"/>
      <c r="I908" s="7"/>
      <c r="J908" s="7"/>
      <c r="K908" s="7"/>
      <c r="L908" s="7"/>
      <c r="N908" s="7"/>
      <c r="O908" s="7"/>
      <c r="Q908" s="7"/>
      <c r="R908" s="7"/>
      <c r="S908" s="7"/>
      <c r="T908" s="7"/>
      <c r="U908" s="7"/>
    </row>
    <row r="909" spans="1:21">
      <c r="A909" s="7"/>
      <c r="B909" s="7"/>
      <c r="C909" s="7"/>
      <c r="D909" s="7"/>
      <c r="E909" s="7"/>
      <c r="F909" s="7"/>
      <c r="G909" s="7"/>
      <c r="H909" s="7"/>
      <c r="I909" s="7"/>
      <c r="J909" s="7"/>
      <c r="K909" s="7"/>
      <c r="L909" s="7"/>
      <c r="N909" s="7"/>
      <c r="O909" s="7"/>
      <c r="Q909" s="7"/>
      <c r="R909" s="7"/>
      <c r="S909" s="7"/>
      <c r="T909" s="7"/>
      <c r="U909" s="7"/>
    </row>
    <row r="910" spans="1:21">
      <c r="A910" s="7"/>
      <c r="B910" s="7"/>
      <c r="C910" s="7"/>
      <c r="D910" s="7"/>
      <c r="E910" s="7"/>
      <c r="F910" s="7"/>
      <c r="G910" s="7"/>
      <c r="H910" s="7"/>
      <c r="I910" s="7"/>
      <c r="J910" s="7"/>
      <c r="K910" s="7"/>
      <c r="L910" s="7"/>
      <c r="N910" s="7"/>
      <c r="O910" s="7"/>
      <c r="Q910" s="7"/>
      <c r="R910" s="7"/>
      <c r="S910" s="7"/>
      <c r="T910" s="7"/>
      <c r="U910" s="7"/>
    </row>
    <row r="911" spans="1:21">
      <c r="A911" s="7"/>
      <c r="B911" s="7"/>
      <c r="C911" s="7"/>
      <c r="D911" s="7"/>
      <c r="E911" s="7"/>
      <c r="F911" s="7"/>
      <c r="G911" s="7"/>
      <c r="H911" s="7"/>
      <c r="I911" s="7"/>
      <c r="J911" s="7"/>
      <c r="K911" s="7"/>
      <c r="L911" s="7"/>
      <c r="N911" s="7"/>
      <c r="O911" s="7"/>
      <c r="Q911" s="7"/>
      <c r="R911" s="7"/>
      <c r="S911" s="7"/>
      <c r="T911" s="7"/>
      <c r="U911" s="7"/>
    </row>
    <row r="912" spans="1:21">
      <c r="A912" s="7"/>
      <c r="B912" s="7"/>
      <c r="C912" s="7"/>
      <c r="D912" s="7"/>
      <c r="E912" s="7"/>
      <c r="F912" s="7"/>
      <c r="G912" s="7"/>
      <c r="H912" s="7"/>
      <c r="I912" s="7"/>
      <c r="J912" s="7"/>
      <c r="K912" s="7"/>
      <c r="L912" s="7"/>
      <c r="N912" s="7"/>
      <c r="O912" s="7"/>
      <c r="Q912" s="7"/>
      <c r="R912" s="7"/>
      <c r="S912" s="7"/>
      <c r="T912" s="7"/>
      <c r="U912" s="7"/>
    </row>
    <row r="913" spans="1:21">
      <c r="A913" s="7"/>
      <c r="B913" s="7"/>
      <c r="C913" s="7"/>
      <c r="D913" s="7"/>
      <c r="E913" s="7"/>
      <c r="F913" s="7"/>
      <c r="G913" s="7"/>
      <c r="H913" s="7"/>
      <c r="I913" s="7"/>
      <c r="J913" s="7"/>
      <c r="K913" s="7"/>
      <c r="L913" s="7"/>
      <c r="N913" s="7"/>
      <c r="O913" s="7"/>
      <c r="Q913" s="7"/>
      <c r="R913" s="7"/>
      <c r="S913" s="7"/>
      <c r="T913" s="7"/>
      <c r="U913" s="7"/>
    </row>
    <row r="914" spans="1:21">
      <c r="A914" s="7"/>
      <c r="B914" s="7"/>
      <c r="C914" s="7"/>
      <c r="D914" s="7"/>
      <c r="E914" s="7"/>
      <c r="F914" s="7"/>
      <c r="G914" s="7"/>
      <c r="H914" s="7"/>
      <c r="I914" s="7"/>
      <c r="J914" s="7"/>
      <c r="K914" s="7"/>
      <c r="L914" s="7"/>
      <c r="N914" s="7"/>
      <c r="O914" s="7"/>
      <c r="Q914" s="7"/>
      <c r="R914" s="7"/>
      <c r="S914" s="7"/>
      <c r="T914" s="7"/>
      <c r="U914" s="7"/>
    </row>
    <row r="915" spans="1:21">
      <c r="A915" s="7"/>
      <c r="B915" s="7"/>
      <c r="C915" s="7"/>
      <c r="D915" s="7"/>
      <c r="E915" s="7"/>
      <c r="F915" s="7"/>
      <c r="G915" s="7"/>
      <c r="H915" s="7"/>
      <c r="I915" s="7"/>
      <c r="J915" s="7"/>
      <c r="K915" s="7"/>
      <c r="L915" s="7"/>
      <c r="N915" s="7"/>
      <c r="O915" s="7"/>
      <c r="Q915" s="7"/>
      <c r="R915" s="7"/>
      <c r="S915" s="7"/>
      <c r="T915" s="7"/>
      <c r="U915" s="7"/>
    </row>
    <row r="916" spans="1:21">
      <c r="A916" s="7"/>
      <c r="B916" s="7"/>
      <c r="C916" s="7"/>
      <c r="D916" s="7"/>
      <c r="E916" s="7"/>
      <c r="F916" s="7"/>
      <c r="G916" s="7"/>
      <c r="H916" s="7"/>
      <c r="I916" s="7"/>
      <c r="J916" s="7"/>
      <c r="K916" s="7"/>
      <c r="L916" s="7"/>
      <c r="N916" s="7"/>
      <c r="O916" s="7"/>
      <c r="Q916" s="7"/>
      <c r="R916" s="7"/>
      <c r="S916" s="7"/>
      <c r="T916" s="7"/>
      <c r="U916" s="7"/>
    </row>
    <row r="917" spans="1:21">
      <c r="A917" s="7"/>
      <c r="B917" s="7"/>
      <c r="C917" s="7"/>
      <c r="D917" s="7"/>
      <c r="E917" s="7"/>
      <c r="F917" s="7"/>
      <c r="G917" s="7"/>
      <c r="H917" s="7"/>
      <c r="I917" s="7"/>
      <c r="J917" s="7"/>
      <c r="K917" s="7"/>
      <c r="L917" s="7"/>
      <c r="N917" s="7"/>
      <c r="O917" s="7"/>
      <c r="Q917" s="7"/>
      <c r="R917" s="7"/>
      <c r="S917" s="7"/>
      <c r="T917" s="7"/>
      <c r="U917" s="7"/>
    </row>
    <row r="918" spans="1:21">
      <c r="A918" s="7"/>
      <c r="B918" s="7"/>
      <c r="C918" s="7"/>
      <c r="D918" s="7"/>
      <c r="E918" s="7"/>
      <c r="F918" s="7"/>
      <c r="G918" s="7"/>
      <c r="H918" s="7"/>
      <c r="I918" s="7"/>
      <c r="J918" s="7"/>
      <c r="K918" s="7"/>
      <c r="L918" s="7"/>
      <c r="N918" s="7"/>
      <c r="O918" s="7"/>
      <c r="Q918" s="7"/>
      <c r="R918" s="7"/>
      <c r="S918" s="7"/>
      <c r="T918" s="7"/>
      <c r="U918" s="7"/>
    </row>
    <row r="919" spans="1:21">
      <c r="A919" s="7"/>
      <c r="B919" s="7"/>
      <c r="C919" s="7"/>
      <c r="D919" s="7"/>
      <c r="E919" s="7"/>
      <c r="F919" s="7"/>
      <c r="G919" s="7"/>
      <c r="H919" s="7"/>
      <c r="I919" s="7"/>
      <c r="J919" s="7"/>
      <c r="K919" s="7"/>
      <c r="L919" s="7"/>
      <c r="N919" s="7"/>
      <c r="O919" s="7"/>
      <c r="Q919" s="7"/>
      <c r="R919" s="7"/>
      <c r="S919" s="7"/>
      <c r="T919" s="7"/>
      <c r="U919" s="7"/>
    </row>
    <row r="920" spans="1:21">
      <c r="A920" s="7"/>
      <c r="B920" s="7"/>
      <c r="C920" s="7"/>
      <c r="D920" s="7"/>
      <c r="E920" s="7"/>
      <c r="F920" s="7"/>
      <c r="G920" s="7"/>
      <c r="H920" s="7"/>
      <c r="I920" s="7"/>
      <c r="J920" s="7"/>
      <c r="K920" s="7"/>
      <c r="L920" s="7"/>
      <c r="N920" s="7"/>
      <c r="O920" s="7"/>
      <c r="Q920" s="7"/>
      <c r="R920" s="7"/>
      <c r="S920" s="7"/>
      <c r="T920" s="7"/>
      <c r="U920" s="7"/>
    </row>
    <row r="921" spans="1:21">
      <c r="A921" s="7"/>
      <c r="B921" s="7"/>
      <c r="C921" s="7"/>
      <c r="D921" s="7"/>
      <c r="E921" s="7"/>
      <c r="F921" s="7"/>
      <c r="G921" s="7"/>
      <c r="H921" s="7"/>
      <c r="I921" s="7"/>
      <c r="J921" s="7"/>
      <c r="K921" s="7"/>
      <c r="L921" s="7"/>
      <c r="N921" s="7"/>
      <c r="O921" s="7"/>
      <c r="Q921" s="7"/>
      <c r="R921" s="7"/>
      <c r="S921" s="7"/>
      <c r="T921" s="7"/>
      <c r="U921" s="7"/>
    </row>
    <row r="922" spans="1:21">
      <c r="A922" s="7"/>
      <c r="B922" s="7"/>
      <c r="C922" s="7"/>
      <c r="D922" s="7"/>
      <c r="E922" s="7"/>
      <c r="F922" s="7"/>
      <c r="G922" s="7"/>
      <c r="H922" s="7"/>
      <c r="I922" s="7"/>
      <c r="J922" s="7"/>
      <c r="K922" s="7"/>
      <c r="L922" s="7"/>
      <c r="N922" s="7"/>
      <c r="O922" s="7"/>
      <c r="Q922" s="7"/>
      <c r="R922" s="7"/>
      <c r="S922" s="7"/>
      <c r="T922" s="7"/>
      <c r="U922" s="7"/>
    </row>
    <row r="923" spans="1:21">
      <c r="A923" s="7"/>
      <c r="B923" s="7"/>
      <c r="C923" s="7"/>
      <c r="D923" s="7"/>
      <c r="E923" s="7"/>
      <c r="F923" s="7"/>
      <c r="G923" s="7"/>
      <c r="H923" s="7"/>
      <c r="I923" s="7"/>
      <c r="J923" s="7"/>
      <c r="K923" s="7"/>
      <c r="L923" s="7"/>
      <c r="N923" s="7"/>
      <c r="O923" s="7"/>
      <c r="Q923" s="7"/>
      <c r="R923" s="7"/>
      <c r="S923" s="7"/>
      <c r="T923" s="7"/>
      <c r="U923" s="7"/>
    </row>
    <row r="924" spans="1:21">
      <c r="A924" s="7"/>
      <c r="B924" s="7"/>
      <c r="C924" s="7"/>
      <c r="D924" s="7"/>
      <c r="E924" s="7"/>
      <c r="F924" s="7"/>
      <c r="G924" s="7"/>
      <c r="H924" s="7"/>
      <c r="I924" s="7"/>
      <c r="J924" s="7"/>
      <c r="K924" s="7"/>
      <c r="L924" s="7"/>
      <c r="N924" s="7"/>
      <c r="O924" s="7"/>
      <c r="Q924" s="7"/>
      <c r="R924" s="7"/>
      <c r="S924" s="7"/>
      <c r="T924" s="7"/>
      <c r="U924" s="7"/>
    </row>
    <row r="925" spans="1:21">
      <c r="A925" s="7"/>
      <c r="B925" s="7"/>
      <c r="C925" s="7"/>
      <c r="D925" s="7"/>
      <c r="E925" s="7"/>
      <c r="F925" s="7"/>
      <c r="G925" s="7"/>
      <c r="H925" s="7"/>
      <c r="I925" s="7"/>
      <c r="J925" s="7"/>
      <c r="K925" s="7"/>
      <c r="L925" s="7"/>
      <c r="N925" s="7"/>
      <c r="O925" s="7"/>
      <c r="Q925" s="7"/>
      <c r="R925" s="7"/>
      <c r="S925" s="7"/>
      <c r="T925" s="7"/>
      <c r="U925" s="7"/>
    </row>
    <row r="926" spans="1:21">
      <c r="A926" s="7"/>
      <c r="B926" s="7"/>
      <c r="C926" s="7"/>
      <c r="D926" s="7"/>
      <c r="E926" s="7"/>
      <c r="F926" s="7"/>
      <c r="G926" s="7"/>
      <c r="H926" s="7"/>
      <c r="I926" s="7"/>
      <c r="J926" s="7"/>
      <c r="K926" s="7"/>
      <c r="L926" s="7"/>
      <c r="N926" s="7"/>
      <c r="O926" s="7"/>
      <c r="Q926" s="7"/>
      <c r="R926" s="7"/>
      <c r="S926" s="7"/>
      <c r="T926" s="7"/>
      <c r="U926" s="7"/>
    </row>
    <row r="927" spans="1:21">
      <c r="A927" s="7"/>
      <c r="B927" s="7"/>
      <c r="C927" s="7"/>
      <c r="D927" s="7"/>
      <c r="E927" s="7"/>
      <c r="F927" s="7"/>
      <c r="G927" s="7"/>
      <c r="H927" s="7"/>
      <c r="I927" s="7"/>
      <c r="J927" s="7"/>
      <c r="K927" s="7"/>
      <c r="L927" s="7"/>
      <c r="N927" s="7"/>
      <c r="O927" s="7"/>
      <c r="Q927" s="7"/>
      <c r="R927" s="7"/>
      <c r="S927" s="7"/>
      <c r="T927" s="7"/>
      <c r="U927" s="7"/>
    </row>
    <row r="928" spans="1:21">
      <c r="A928" s="7"/>
      <c r="B928" s="7"/>
      <c r="C928" s="7"/>
      <c r="D928" s="7"/>
      <c r="E928" s="7"/>
      <c r="F928" s="7"/>
      <c r="G928" s="7"/>
      <c r="H928" s="7"/>
      <c r="I928" s="7"/>
      <c r="J928" s="7"/>
      <c r="K928" s="7"/>
      <c r="L928" s="7"/>
      <c r="N928" s="7"/>
      <c r="O928" s="7"/>
      <c r="Q928" s="7"/>
      <c r="R928" s="7"/>
      <c r="S928" s="7"/>
      <c r="T928" s="7"/>
      <c r="U928" s="7"/>
    </row>
    <row r="929" spans="1:21">
      <c r="A929" s="7"/>
      <c r="B929" s="7"/>
      <c r="C929" s="7"/>
      <c r="D929" s="7"/>
      <c r="E929" s="7"/>
      <c r="F929" s="7"/>
      <c r="G929" s="7"/>
      <c r="H929" s="7"/>
      <c r="I929" s="7"/>
      <c r="J929" s="7"/>
      <c r="K929" s="7"/>
      <c r="L929" s="7"/>
      <c r="N929" s="7"/>
      <c r="O929" s="7"/>
      <c r="Q929" s="7"/>
      <c r="R929" s="7"/>
      <c r="S929" s="7"/>
      <c r="T929" s="7"/>
      <c r="U929" s="7"/>
    </row>
    <row r="930" spans="1:21">
      <c r="A930" s="7"/>
      <c r="B930" s="7"/>
      <c r="C930" s="7"/>
      <c r="D930" s="7"/>
      <c r="E930" s="7"/>
      <c r="F930" s="7"/>
      <c r="G930" s="7"/>
      <c r="H930" s="7"/>
      <c r="I930" s="7"/>
      <c r="J930" s="7"/>
      <c r="K930" s="7"/>
      <c r="L930" s="7"/>
      <c r="N930" s="7"/>
      <c r="O930" s="7"/>
      <c r="Q930" s="7"/>
      <c r="R930" s="7"/>
      <c r="S930" s="7"/>
      <c r="T930" s="7"/>
      <c r="U930" s="7"/>
    </row>
    <row r="931" spans="1:21">
      <c r="A931" s="7"/>
      <c r="B931" s="7"/>
      <c r="C931" s="7"/>
      <c r="D931" s="7"/>
      <c r="E931" s="7"/>
      <c r="F931" s="7"/>
      <c r="G931" s="7"/>
      <c r="H931" s="7"/>
      <c r="I931" s="7"/>
      <c r="J931" s="7"/>
      <c r="K931" s="7"/>
      <c r="L931" s="7"/>
      <c r="N931" s="7"/>
      <c r="O931" s="7"/>
      <c r="Q931" s="7"/>
      <c r="R931" s="7"/>
      <c r="S931" s="7"/>
      <c r="T931" s="7"/>
      <c r="U931" s="7"/>
    </row>
    <row r="932" spans="1:21">
      <c r="A932" s="7"/>
      <c r="B932" s="7"/>
      <c r="C932" s="7"/>
      <c r="D932" s="7"/>
      <c r="E932" s="7"/>
      <c r="F932" s="7"/>
      <c r="G932" s="7"/>
      <c r="H932" s="7"/>
      <c r="I932" s="7"/>
      <c r="J932" s="7"/>
      <c r="K932" s="7"/>
      <c r="L932" s="7"/>
      <c r="N932" s="7"/>
      <c r="O932" s="7"/>
      <c r="Q932" s="7"/>
      <c r="R932" s="7"/>
      <c r="S932" s="7"/>
      <c r="T932" s="7"/>
      <c r="U932" s="7"/>
    </row>
    <row r="933" spans="1:21">
      <c r="A933" s="7"/>
      <c r="B933" s="7"/>
      <c r="C933" s="7"/>
      <c r="D933" s="7"/>
      <c r="E933" s="7"/>
      <c r="F933" s="7"/>
      <c r="G933" s="7"/>
      <c r="H933" s="7"/>
      <c r="I933" s="7"/>
      <c r="J933" s="7"/>
      <c r="K933" s="7"/>
      <c r="L933" s="7"/>
      <c r="N933" s="7"/>
      <c r="O933" s="7"/>
      <c r="Q933" s="7"/>
      <c r="R933" s="7"/>
      <c r="S933" s="7"/>
      <c r="T933" s="7"/>
      <c r="U933" s="7"/>
    </row>
    <row r="934" spans="1:21">
      <c r="A934" s="7"/>
      <c r="B934" s="7"/>
      <c r="C934" s="7"/>
      <c r="D934" s="7"/>
      <c r="E934" s="7"/>
      <c r="F934" s="7"/>
      <c r="G934" s="7"/>
      <c r="H934" s="7"/>
      <c r="I934" s="7"/>
      <c r="J934" s="7"/>
      <c r="K934" s="7"/>
      <c r="L934" s="7"/>
      <c r="N934" s="7"/>
      <c r="O934" s="7"/>
      <c r="Q934" s="7"/>
      <c r="R934" s="7"/>
      <c r="S934" s="7"/>
      <c r="T934" s="7"/>
      <c r="U934" s="7"/>
    </row>
    <row r="935" spans="1:21">
      <c r="A935" s="7"/>
      <c r="B935" s="7"/>
      <c r="C935" s="7"/>
      <c r="D935" s="7"/>
      <c r="E935" s="7"/>
      <c r="F935" s="7"/>
      <c r="G935" s="7"/>
      <c r="H935" s="7"/>
      <c r="I935" s="7"/>
      <c r="J935" s="7"/>
      <c r="K935" s="7"/>
      <c r="L935" s="7"/>
      <c r="N935" s="7"/>
      <c r="O935" s="7"/>
      <c r="Q935" s="7"/>
      <c r="R935" s="7"/>
      <c r="S935" s="7"/>
      <c r="T935" s="7"/>
      <c r="U935" s="7"/>
    </row>
    <row r="936" spans="1:21">
      <c r="A936" s="7"/>
      <c r="B936" s="7"/>
      <c r="C936" s="7"/>
      <c r="D936" s="7"/>
      <c r="E936" s="7"/>
      <c r="F936" s="7"/>
      <c r="G936" s="7"/>
      <c r="H936" s="7"/>
      <c r="I936" s="7"/>
      <c r="J936" s="7"/>
      <c r="K936" s="7"/>
      <c r="L936" s="7"/>
      <c r="N936" s="7"/>
      <c r="O936" s="7"/>
      <c r="Q936" s="7"/>
      <c r="R936" s="7"/>
      <c r="S936" s="7"/>
      <c r="T936" s="7"/>
      <c r="U936" s="7"/>
    </row>
    <row r="937" spans="1:21">
      <c r="A937" s="7"/>
      <c r="B937" s="7"/>
      <c r="C937" s="7"/>
      <c r="D937" s="7"/>
      <c r="E937" s="7"/>
      <c r="F937" s="7"/>
      <c r="G937" s="7"/>
      <c r="H937" s="7"/>
      <c r="I937" s="7"/>
      <c r="J937" s="7"/>
      <c r="K937" s="7"/>
      <c r="L937" s="7"/>
      <c r="N937" s="7"/>
      <c r="O937" s="7"/>
      <c r="Q937" s="7"/>
      <c r="R937" s="7"/>
      <c r="S937" s="7"/>
      <c r="T937" s="7"/>
      <c r="U937" s="7"/>
    </row>
    <row r="938" spans="1:21">
      <c r="A938" s="7"/>
      <c r="B938" s="7"/>
      <c r="C938" s="7"/>
      <c r="D938" s="7"/>
      <c r="E938" s="7"/>
      <c r="F938" s="7"/>
      <c r="G938" s="7"/>
      <c r="H938" s="7"/>
      <c r="I938" s="7"/>
      <c r="J938" s="7"/>
      <c r="K938" s="7"/>
      <c r="L938" s="7"/>
      <c r="N938" s="7"/>
      <c r="O938" s="7"/>
      <c r="Q938" s="7"/>
      <c r="R938" s="7"/>
      <c r="S938" s="7"/>
      <c r="T938" s="7"/>
      <c r="U938" s="7"/>
    </row>
    <row r="939" spans="1:21">
      <c r="A939" s="7"/>
      <c r="B939" s="7"/>
      <c r="C939" s="7"/>
      <c r="D939" s="7"/>
      <c r="E939" s="7"/>
      <c r="F939" s="7"/>
      <c r="G939" s="7"/>
      <c r="H939" s="7"/>
      <c r="I939" s="7"/>
      <c r="J939" s="7"/>
      <c r="K939" s="7"/>
      <c r="L939" s="7"/>
      <c r="N939" s="7"/>
      <c r="O939" s="7"/>
      <c r="Q939" s="7"/>
      <c r="R939" s="7"/>
      <c r="S939" s="7"/>
      <c r="T939" s="7"/>
      <c r="U939" s="7"/>
    </row>
    <row r="940" spans="1:21">
      <c r="A940" s="7"/>
      <c r="B940" s="7"/>
      <c r="C940" s="7"/>
      <c r="D940" s="7"/>
      <c r="E940" s="7"/>
      <c r="F940" s="7"/>
      <c r="G940" s="7"/>
      <c r="H940" s="7"/>
      <c r="I940" s="7"/>
      <c r="J940" s="7"/>
      <c r="K940" s="7"/>
      <c r="L940" s="7"/>
      <c r="N940" s="7"/>
      <c r="O940" s="7"/>
      <c r="Q940" s="7"/>
      <c r="R940" s="7"/>
      <c r="S940" s="7"/>
      <c r="T940" s="7"/>
      <c r="U940" s="7"/>
    </row>
    <row r="941" spans="1:21">
      <c r="A941" s="7"/>
      <c r="B941" s="7"/>
      <c r="C941" s="7"/>
      <c r="D941" s="7"/>
      <c r="E941" s="7"/>
      <c r="F941" s="7"/>
      <c r="G941" s="7"/>
      <c r="H941" s="7"/>
      <c r="I941" s="7"/>
      <c r="J941" s="7"/>
      <c r="K941" s="7"/>
      <c r="L941" s="7"/>
      <c r="N941" s="7"/>
      <c r="O941" s="7"/>
      <c r="Q941" s="7"/>
      <c r="R941" s="7"/>
      <c r="S941" s="7"/>
      <c r="T941" s="7"/>
      <c r="U941" s="7"/>
    </row>
    <row r="942" spans="1:21">
      <c r="A942" s="7"/>
      <c r="B942" s="7"/>
      <c r="C942" s="7"/>
      <c r="D942" s="7"/>
      <c r="E942" s="7"/>
      <c r="F942" s="7"/>
      <c r="G942" s="7"/>
      <c r="H942" s="7"/>
      <c r="I942" s="7"/>
      <c r="J942" s="7"/>
      <c r="K942" s="7"/>
      <c r="L942" s="7"/>
      <c r="N942" s="7"/>
      <c r="O942" s="7"/>
      <c r="Q942" s="7"/>
      <c r="R942" s="7"/>
      <c r="S942" s="7"/>
      <c r="T942" s="7"/>
      <c r="U942" s="7"/>
    </row>
    <row r="943" spans="1:21">
      <c r="A943" s="7"/>
      <c r="B943" s="7"/>
      <c r="C943" s="7"/>
      <c r="D943" s="7"/>
      <c r="E943" s="7"/>
      <c r="F943" s="7"/>
      <c r="G943" s="7"/>
      <c r="H943" s="7"/>
      <c r="I943" s="7"/>
      <c r="J943" s="7"/>
      <c r="K943" s="7"/>
      <c r="L943" s="7"/>
      <c r="N943" s="7"/>
      <c r="O943" s="7"/>
      <c r="Q943" s="7"/>
      <c r="R943" s="7"/>
      <c r="S943" s="7"/>
      <c r="T943" s="7"/>
      <c r="U943" s="7"/>
    </row>
    <row r="944" spans="1:21">
      <c r="A944" s="7"/>
      <c r="B944" s="7"/>
      <c r="C944" s="7"/>
      <c r="D944" s="7"/>
      <c r="E944" s="7"/>
      <c r="F944" s="7"/>
      <c r="G944" s="7"/>
      <c r="H944" s="7"/>
      <c r="I944" s="7"/>
      <c r="J944" s="7"/>
      <c r="K944" s="7"/>
      <c r="L944" s="7"/>
      <c r="N944" s="7"/>
      <c r="O944" s="7"/>
      <c r="Q944" s="7"/>
      <c r="R944" s="7"/>
      <c r="S944" s="7"/>
      <c r="T944" s="7"/>
      <c r="U944" s="7"/>
    </row>
    <row r="945" spans="1:21">
      <c r="A945" s="7"/>
      <c r="B945" s="7"/>
      <c r="C945" s="7"/>
      <c r="D945" s="7"/>
      <c r="E945" s="7"/>
      <c r="F945" s="7"/>
      <c r="G945" s="7"/>
      <c r="H945" s="7"/>
      <c r="I945" s="7"/>
      <c r="J945" s="7"/>
      <c r="K945" s="7"/>
      <c r="L945" s="7"/>
      <c r="N945" s="7"/>
      <c r="O945" s="7"/>
      <c r="Q945" s="7"/>
      <c r="R945" s="7"/>
      <c r="S945" s="7"/>
      <c r="T945" s="7"/>
      <c r="U945" s="7"/>
    </row>
    <row r="946" spans="1:21">
      <c r="A946" s="7"/>
      <c r="B946" s="7"/>
      <c r="C946" s="7"/>
      <c r="D946" s="7"/>
      <c r="E946" s="7"/>
      <c r="F946" s="7"/>
      <c r="G946" s="7"/>
      <c r="H946" s="7"/>
      <c r="I946" s="7"/>
      <c r="J946" s="7"/>
      <c r="K946" s="7"/>
      <c r="L946" s="7"/>
      <c r="N946" s="7"/>
      <c r="O946" s="7"/>
      <c r="Q946" s="7"/>
      <c r="R946" s="7"/>
      <c r="S946" s="7"/>
      <c r="T946" s="7"/>
      <c r="U946" s="7"/>
    </row>
    <row r="947" spans="1:21">
      <c r="A947" s="7"/>
      <c r="B947" s="7"/>
      <c r="C947" s="7"/>
      <c r="D947" s="7"/>
      <c r="E947" s="7"/>
      <c r="F947" s="7"/>
      <c r="G947" s="7"/>
      <c r="H947" s="7"/>
      <c r="I947" s="7"/>
      <c r="J947" s="7"/>
      <c r="K947" s="7"/>
      <c r="L947" s="7"/>
      <c r="N947" s="7"/>
      <c r="O947" s="7"/>
      <c r="Q947" s="7"/>
      <c r="R947" s="7"/>
      <c r="S947" s="7"/>
      <c r="T947" s="7"/>
      <c r="U947" s="7"/>
    </row>
    <row r="948" spans="1:21">
      <c r="A948" s="7"/>
      <c r="B948" s="7"/>
      <c r="C948" s="7"/>
      <c r="D948" s="7"/>
      <c r="E948" s="7"/>
      <c r="F948" s="7"/>
      <c r="G948" s="7"/>
      <c r="H948" s="7"/>
      <c r="I948" s="7"/>
      <c r="J948" s="7"/>
      <c r="K948" s="7"/>
      <c r="L948" s="7"/>
      <c r="N948" s="7"/>
      <c r="O948" s="7"/>
      <c r="Q948" s="7"/>
      <c r="R948" s="7"/>
      <c r="S948" s="7"/>
      <c r="T948" s="7"/>
      <c r="U948" s="7"/>
    </row>
    <row r="949" spans="1:21">
      <c r="A949" s="7"/>
      <c r="B949" s="7"/>
      <c r="C949" s="7"/>
      <c r="D949" s="7"/>
      <c r="E949" s="7"/>
      <c r="F949" s="7"/>
      <c r="G949" s="7"/>
      <c r="H949" s="7"/>
      <c r="I949" s="7"/>
      <c r="J949" s="7"/>
      <c r="K949" s="7"/>
      <c r="L949" s="7"/>
      <c r="N949" s="7"/>
      <c r="O949" s="7"/>
      <c r="Q949" s="7"/>
      <c r="R949" s="7"/>
      <c r="S949" s="7"/>
      <c r="T949" s="7"/>
      <c r="U949" s="7"/>
    </row>
    <row r="950" spans="1:21">
      <c r="A950" s="7"/>
      <c r="B950" s="7"/>
      <c r="C950" s="7"/>
      <c r="D950" s="7"/>
      <c r="E950" s="7"/>
      <c r="F950" s="7"/>
      <c r="G950" s="7"/>
      <c r="H950" s="7"/>
      <c r="I950" s="7"/>
      <c r="J950" s="7"/>
      <c r="K950" s="7"/>
      <c r="L950" s="7"/>
      <c r="N950" s="7"/>
      <c r="O950" s="7"/>
      <c r="Q950" s="7"/>
      <c r="R950" s="7"/>
      <c r="S950" s="7"/>
      <c r="T950" s="7"/>
      <c r="U950" s="7"/>
    </row>
    <row r="951" spans="1:21">
      <c r="A951" s="7"/>
      <c r="B951" s="7"/>
      <c r="C951" s="7"/>
      <c r="D951" s="7"/>
      <c r="E951" s="7"/>
      <c r="F951" s="7"/>
      <c r="G951" s="7"/>
      <c r="H951" s="7"/>
      <c r="I951" s="7"/>
      <c r="J951" s="7"/>
      <c r="K951" s="7"/>
      <c r="L951" s="7"/>
      <c r="N951" s="7"/>
      <c r="O951" s="7"/>
      <c r="Q951" s="7"/>
      <c r="R951" s="7"/>
      <c r="S951" s="7"/>
      <c r="T951" s="7"/>
      <c r="U951" s="7"/>
    </row>
    <row r="952" spans="1:21">
      <c r="A952" s="7"/>
      <c r="B952" s="7"/>
      <c r="C952" s="7"/>
      <c r="D952" s="7"/>
      <c r="E952" s="7"/>
      <c r="F952" s="7"/>
      <c r="G952" s="7"/>
      <c r="H952" s="7"/>
      <c r="I952" s="7"/>
      <c r="J952" s="7"/>
      <c r="K952" s="7"/>
      <c r="L952" s="7"/>
      <c r="N952" s="7"/>
      <c r="O952" s="7"/>
      <c r="Q952" s="7"/>
      <c r="R952" s="7"/>
      <c r="S952" s="7"/>
      <c r="T952" s="7"/>
      <c r="U952" s="7"/>
    </row>
    <row r="953" spans="1:21">
      <c r="A953" s="7"/>
      <c r="B953" s="7"/>
      <c r="C953" s="7"/>
      <c r="D953" s="7"/>
      <c r="E953" s="7"/>
      <c r="F953" s="7"/>
      <c r="G953" s="7"/>
      <c r="H953" s="7"/>
      <c r="I953" s="7"/>
      <c r="J953" s="7"/>
      <c r="K953" s="7"/>
      <c r="L953" s="7"/>
      <c r="N953" s="7"/>
      <c r="O953" s="7"/>
      <c r="Q953" s="7"/>
      <c r="R953" s="7"/>
      <c r="S953" s="7"/>
      <c r="T953" s="7"/>
      <c r="U953" s="7"/>
    </row>
    <row r="954" spans="1:21">
      <c r="A954" s="7"/>
      <c r="B954" s="7"/>
      <c r="C954" s="7"/>
      <c r="D954" s="7"/>
      <c r="E954" s="7"/>
      <c r="F954" s="7"/>
      <c r="G954" s="7"/>
      <c r="H954" s="7"/>
      <c r="I954" s="7"/>
      <c r="J954" s="7"/>
      <c r="K954" s="7"/>
      <c r="L954" s="7"/>
      <c r="N954" s="7"/>
      <c r="O954" s="7"/>
      <c r="Q954" s="7"/>
      <c r="R954" s="7"/>
      <c r="S954" s="7"/>
      <c r="T954" s="7"/>
      <c r="U954" s="7"/>
    </row>
    <row r="955" spans="1:21">
      <c r="A955" s="7"/>
      <c r="B955" s="7"/>
      <c r="C955" s="7"/>
      <c r="D955" s="7"/>
      <c r="E955" s="7"/>
      <c r="F955" s="7"/>
      <c r="G955" s="7"/>
      <c r="H955" s="7"/>
      <c r="I955" s="7"/>
      <c r="J955" s="7"/>
      <c r="K955" s="7"/>
      <c r="L955" s="7"/>
      <c r="N955" s="7"/>
      <c r="O955" s="7"/>
      <c r="Q955" s="7"/>
      <c r="R955" s="7"/>
      <c r="S955" s="7"/>
      <c r="T955" s="7"/>
      <c r="U955" s="7"/>
    </row>
    <row r="956" spans="1:21">
      <c r="A956" s="7"/>
      <c r="B956" s="7"/>
      <c r="C956" s="7"/>
      <c r="D956" s="7"/>
      <c r="E956" s="7"/>
      <c r="F956" s="7"/>
      <c r="G956" s="7"/>
      <c r="H956" s="7"/>
      <c r="I956" s="7"/>
      <c r="J956" s="7"/>
      <c r="K956" s="7"/>
      <c r="L956" s="7"/>
      <c r="N956" s="7"/>
      <c r="O956" s="7"/>
      <c r="Q956" s="7"/>
      <c r="R956" s="7"/>
      <c r="S956" s="7"/>
      <c r="T956" s="7"/>
      <c r="U956" s="7"/>
    </row>
    <row r="957" spans="1:21">
      <c r="A957" s="7"/>
      <c r="B957" s="7"/>
      <c r="C957" s="7"/>
      <c r="D957" s="7"/>
      <c r="E957" s="7"/>
      <c r="F957" s="7"/>
      <c r="G957" s="7"/>
      <c r="H957" s="7"/>
      <c r="I957" s="7"/>
      <c r="J957" s="7"/>
      <c r="K957" s="7"/>
      <c r="L957" s="7"/>
      <c r="N957" s="7"/>
      <c r="O957" s="7"/>
      <c r="Q957" s="7"/>
      <c r="R957" s="7"/>
      <c r="S957" s="7"/>
      <c r="T957" s="7"/>
      <c r="U957" s="7"/>
    </row>
    <row r="958" spans="1:21">
      <c r="A958" s="7"/>
      <c r="B958" s="7"/>
      <c r="C958" s="7"/>
      <c r="D958" s="7"/>
      <c r="E958" s="7"/>
      <c r="F958" s="7"/>
      <c r="G958" s="7"/>
      <c r="H958" s="7"/>
      <c r="I958" s="7"/>
      <c r="J958" s="7"/>
      <c r="K958" s="7"/>
      <c r="L958" s="7"/>
      <c r="N958" s="7"/>
      <c r="O958" s="7"/>
      <c r="Q958" s="7"/>
      <c r="R958" s="7"/>
      <c r="S958" s="7"/>
      <c r="T958" s="7"/>
      <c r="U958" s="7"/>
    </row>
    <row r="959" spans="1:21">
      <c r="A959" s="7"/>
      <c r="B959" s="7"/>
      <c r="C959" s="7"/>
      <c r="D959" s="7"/>
      <c r="E959" s="7"/>
      <c r="F959" s="7"/>
      <c r="G959" s="7"/>
      <c r="H959" s="7"/>
      <c r="I959" s="7"/>
      <c r="J959" s="7"/>
      <c r="K959" s="7"/>
      <c r="L959" s="7"/>
      <c r="N959" s="7"/>
      <c r="O959" s="7"/>
      <c r="Q959" s="7"/>
      <c r="R959" s="7"/>
      <c r="S959" s="7"/>
      <c r="T959" s="7"/>
      <c r="U959" s="7"/>
    </row>
    <row r="960" spans="1:21">
      <c r="A960" s="7"/>
      <c r="B960" s="7"/>
      <c r="C960" s="7"/>
      <c r="D960" s="7"/>
      <c r="E960" s="7"/>
      <c r="F960" s="7"/>
      <c r="G960" s="7"/>
      <c r="H960" s="7"/>
      <c r="I960" s="7"/>
      <c r="J960" s="7"/>
      <c r="K960" s="7"/>
      <c r="L960" s="7"/>
      <c r="N960" s="7"/>
      <c r="O960" s="7"/>
      <c r="Q960" s="7"/>
      <c r="R960" s="7"/>
      <c r="S960" s="7"/>
      <c r="T960" s="7"/>
      <c r="U960" s="7"/>
    </row>
    <row r="961" spans="1:21">
      <c r="A961" s="7"/>
      <c r="B961" s="7"/>
      <c r="C961" s="7"/>
      <c r="D961" s="7"/>
      <c r="E961" s="7"/>
      <c r="F961" s="7"/>
      <c r="G961" s="7"/>
      <c r="H961" s="7"/>
      <c r="I961" s="7"/>
      <c r="J961" s="7"/>
      <c r="K961" s="7"/>
      <c r="L961" s="7"/>
      <c r="N961" s="7"/>
      <c r="O961" s="7"/>
      <c r="Q961" s="7"/>
      <c r="R961" s="7"/>
      <c r="S961" s="7"/>
      <c r="T961" s="7"/>
      <c r="U961" s="7"/>
    </row>
    <row r="962" spans="1:21">
      <c r="A962" s="7"/>
      <c r="B962" s="7"/>
      <c r="C962" s="7"/>
      <c r="D962" s="7"/>
      <c r="E962" s="7"/>
      <c r="F962" s="7"/>
      <c r="G962" s="7"/>
      <c r="H962" s="7"/>
      <c r="I962" s="7"/>
      <c r="J962" s="7"/>
      <c r="K962" s="7"/>
      <c r="L962" s="7"/>
      <c r="N962" s="7"/>
      <c r="O962" s="7"/>
      <c r="Q962" s="7"/>
      <c r="R962" s="7"/>
      <c r="S962" s="7"/>
      <c r="T962" s="7"/>
      <c r="U962" s="7"/>
    </row>
    <row r="963" spans="1:21">
      <c r="A963" s="7"/>
      <c r="B963" s="7"/>
      <c r="C963" s="7"/>
      <c r="D963" s="7"/>
      <c r="E963" s="7"/>
      <c r="F963" s="7"/>
      <c r="G963" s="7"/>
      <c r="H963" s="7"/>
      <c r="I963" s="7"/>
      <c r="J963" s="7"/>
      <c r="K963" s="7"/>
      <c r="L963" s="7"/>
      <c r="N963" s="7"/>
      <c r="O963" s="7"/>
      <c r="Q963" s="7"/>
      <c r="R963" s="7"/>
      <c r="S963" s="7"/>
      <c r="T963" s="7"/>
      <c r="U963" s="7"/>
    </row>
    <row r="964" spans="1:21">
      <c r="A964" s="7"/>
      <c r="B964" s="7"/>
      <c r="C964" s="7"/>
      <c r="D964" s="7"/>
      <c r="E964" s="7"/>
      <c r="F964" s="7"/>
      <c r="G964" s="7"/>
      <c r="H964" s="7"/>
      <c r="I964" s="7"/>
      <c r="J964" s="7"/>
      <c r="K964" s="7"/>
      <c r="L964" s="7"/>
      <c r="N964" s="7"/>
      <c r="O964" s="7"/>
      <c r="Q964" s="7"/>
      <c r="R964" s="7"/>
      <c r="S964" s="7"/>
      <c r="T964" s="7"/>
      <c r="U964" s="7"/>
    </row>
    <row r="965" spans="1:21">
      <c r="A965" s="7"/>
      <c r="B965" s="7"/>
      <c r="C965" s="7"/>
      <c r="D965" s="7"/>
      <c r="E965" s="7"/>
      <c r="F965" s="7"/>
      <c r="G965" s="7"/>
      <c r="H965" s="7"/>
      <c r="I965" s="7"/>
      <c r="J965" s="7"/>
      <c r="K965" s="7"/>
      <c r="L965" s="7"/>
      <c r="N965" s="7"/>
      <c r="O965" s="7"/>
      <c r="Q965" s="7"/>
      <c r="R965" s="7"/>
      <c r="S965" s="7"/>
      <c r="T965" s="7"/>
      <c r="U965" s="7"/>
    </row>
    <row r="966" spans="1:21">
      <c r="A966" s="7"/>
      <c r="B966" s="7"/>
      <c r="C966" s="7"/>
      <c r="D966" s="7"/>
      <c r="E966" s="7"/>
      <c r="F966" s="7"/>
      <c r="G966" s="7"/>
      <c r="H966" s="7"/>
      <c r="I966" s="7"/>
      <c r="J966" s="7"/>
      <c r="K966" s="7"/>
      <c r="L966" s="7"/>
      <c r="N966" s="7"/>
      <c r="O966" s="7"/>
      <c r="Q966" s="7"/>
      <c r="R966" s="7"/>
      <c r="S966" s="7"/>
      <c r="T966" s="7"/>
      <c r="U966" s="7"/>
    </row>
    <row r="967" spans="1:21">
      <c r="A967" s="7"/>
      <c r="B967" s="7"/>
      <c r="C967" s="7"/>
      <c r="D967" s="7"/>
      <c r="E967" s="7"/>
      <c r="F967" s="7"/>
      <c r="G967" s="7"/>
      <c r="H967" s="7"/>
      <c r="I967" s="7"/>
      <c r="J967" s="7"/>
      <c r="K967" s="7"/>
      <c r="L967" s="7"/>
      <c r="N967" s="7"/>
      <c r="O967" s="7"/>
      <c r="Q967" s="7"/>
      <c r="R967" s="7"/>
      <c r="S967" s="7"/>
      <c r="T967" s="7"/>
      <c r="U967" s="7"/>
    </row>
    <row r="968" spans="1:21">
      <c r="A968" s="7"/>
      <c r="B968" s="7"/>
      <c r="C968" s="7"/>
      <c r="D968" s="7"/>
      <c r="E968" s="7"/>
      <c r="F968" s="7"/>
      <c r="G968" s="7"/>
      <c r="H968" s="7"/>
      <c r="I968" s="7"/>
      <c r="J968" s="7"/>
      <c r="K968" s="7"/>
      <c r="L968" s="7"/>
      <c r="N968" s="7"/>
      <c r="O968" s="7"/>
      <c r="Q968" s="7"/>
      <c r="R968" s="7"/>
      <c r="S968" s="7"/>
      <c r="T968" s="7"/>
      <c r="U968" s="7"/>
    </row>
    <row r="969" spans="1:21">
      <c r="A969" s="7"/>
      <c r="B969" s="7"/>
      <c r="C969" s="7"/>
      <c r="D969" s="7"/>
      <c r="E969" s="7"/>
      <c r="F969" s="7"/>
      <c r="G969" s="7"/>
      <c r="H969" s="7"/>
      <c r="I969" s="7"/>
      <c r="J969" s="7"/>
      <c r="K969" s="7"/>
      <c r="L969" s="7"/>
      <c r="N969" s="7"/>
      <c r="O969" s="7"/>
      <c r="Q969" s="7"/>
      <c r="R969" s="7"/>
      <c r="S969" s="7"/>
      <c r="T969" s="7"/>
      <c r="U969" s="7"/>
    </row>
    <row r="970" spans="1:21">
      <c r="A970" s="7"/>
      <c r="B970" s="7"/>
      <c r="C970" s="7"/>
      <c r="D970" s="7"/>
      <c r="E970" s="7"/>
      <c r="F970" s="7"/>
      <c r="G970" s="7"/>
      <c r="H970" s="7"/>
      <c r="I970" s="7"/>
      <c r="J970" s="7"/>
      <c r="K970" s="7"/>
      <c r="L970" s="7"/>
      <c r="N970" s="7"/>
      <c r="O970" s="7"/>
      <c r="Q970" s="7"/>
      <c r="R970" s="7"/>
      <c r="S970" s="7"/>
      <c r="T970" s="7"/>
      <c r="U970" s="7"/>
    </row>
    <row r="971" spans="1:21">
      <c r="A971" s="7"/>
      <c r="B971" s="7"/>
      <c r="C971" s="7"/>
      <c r="D971" s="7"/>
      <c r="E971" s="7"/>
      <c r="F971" s="7"/>
      <c r="G971" s="7"/>
      <c r="H971" s="7"/>
      <c r="I971" s="7"/>
      <c r="J971" s="7"/>
      <c r="K971" s="7"/>
      <c r="L971" s="7"/>
      <c r="N971" s="7"/>
      <c r="O971" s="7"/>
      <c r="Q971" s="7"/>
      <c r="R971" s="7"/>
      <c r="S971" s="7"/>
      <c r="T971" s="7"/>
      <c r="U971" s="7"/>
    </row>
    <row r="972" spans="1:21">
      <c r="A972" s="7"/>
      <c r="B972" s="7"/>
      <c r="C972" s="7"/>
      <c r="D972" s="7"/>
      <c r="E972" s="7"/>
      <c r="F972" s="7"/>
      <c r="G972" s="7"/>
      <c r="H972" s="7"/>
      <c r="I972" s="7"/>
      <c r="J972" s="7"/>
      <c r="K972" s="7"/>
      <c r="L972" s="7"/>
      <c r="N972" s="7"/>
      <c r="O972" s="7"/>
      <c r="Q972" s="7"/>
      <c r="R972" s="7"/>
      <c r="S972" s="7"/>
      <c r="T972" s="7"/>
      <c r="U972" s="7"/>
    </row>
    <row r="973" spans="1:21">
      <c r="A973" s="7"/>
      <c r="B973" s="7"/>
      <c r="C973" s="7"/>
      <c r="D973" s="7"/>
      <c r="E973" s="7"/>
      <c r="F973" s="7"/>
      <c r="G973" s="7"/>
      <c r="H973" s="7"/>
      <c r="I973" s="7"/>
      <c r="J973" s="7"/>
      <c r="K973" s="7"/>
      <c r="L973" s="7"/>
      <c r="N973" s="7"/>
      <c r="O973" s="7"/>
      <c r="Q973" s="7"/>
      <c r="R973" s="7"/>
      <c r="S973" s="7"/>
      <c r="T973" s="7"/>
      <c r="U973" s="7"/>
    </row>
    <row r="974" spans="1:21">
      <c r="A974" s="7"/>
      <c r="B974" s="7"/>
      <c r="C974" s="7"/>
      <c r="D974" s="7"/>
      <c r="E974" s="7"/>
      <c r="F974" s="7"/>
      <c r="G974" s="7"/>
      <c r="H974" s="7"/>
      <c r="I974" s="7"/>
      <c r="J974" s="7"/>
      <c r="K974" s="7"/>
      <c r="L974" s="7"/>
      <c r="N974" s="7"/>
      <c r="O974" s="7"/>
      <c r="Q974" s="7"/>
      <c r="R974" s="7"/>
      <c r="S974" s="7"/>
      <c r="T974" s="7"/>
      <c r="U974" s="7"/>
    </row>
    <row r="975" spans="1:21">
      <c r="A975" s="7"/>
      <c r="B975" s="7"/>
      <c r="C975" s="7"/>
      <c r="D975" s="7"/>
      <c r="E975" s="7"/>
      <c r="F975" s="7"/>
      <c r="G975" s="7"/>
      <c r="H975" s="7"/>
      <c r="I975" s="7"/>
      <c r="J975" s="7"/>
      <c r="K975" s="7"/>
      <c r="L975" s="7"/>
      <c r="N975" s="7"/>
      <c r="O975" s="7"/>
      <c r="Q975" s="7"/>
      <c r="R975" s="7"/>
      <c r="S975" s="7"/>
      <c r="T975" s="7"/>
      <c r="U975" s="7"/>
    </row>
    <row r="976" spans="1:21">
      <c r="A976" s="7"/>
      <c r="B976" s="7"/>
      <c r="C976" s="7"/>
      <c r="D976" s="7"/>
      <c r="E976" s="7"/>
      <c r="F976" s="7"/>
      <c r="G976" s="7"/>
      <c r="H976" s="7"/>
      <c r="I976" s="7"/>
      <c r="J976" s="7"/>
      <c r="K976" s="7"/>
      <c r="L976" s="7"/>
      <c r="N976" s="7"/>
      <c r="O976" s="7"/>
      <c r="Q976" s="7"/>
      <c r="R976" s="7"/>
      <c r="S976" s="7"/>
      <c r="T976" s="7"/>
      <c r="U976" s="7"/>
    </row>
    <row r="977" spans="1:21">
      <c r="A977" s="7"/>
      <c r="B977" s="7"/>
      <c r="C977" s="7"/>
      <c r="D977" s="7"/>
      <c r="E977" s="7"/>
      <c r="F977" s="7"/>
      <c r="G977" s="7"/>
      <c r="H977" s="7"/>
      <c r="I977" s="7"/>
      <c r="J977" s="7"/>
      <c r="K977" s="7"/>
      <c r="L977" s="7"/>
      <c r="N977" s="7"/>
      <c r="O977" s="7"/>
      <c r="Q977" s="7"/>
      <c r="R977" s="7"/>
      <c r="S977" s="7"/>
      <c r="T977" s="7"/>
      <c r="U977" s="7"/>
    </row>
    <row r="978" spans="1:21">
      <c r="E978" s="7"/>
      <c r="F978" s="7"/>
      <c r="G978" s="7"/>
      <c r="H978" s="7"/>
      <c r="I978" s="7"/>
      <c r="J978" s="7"/>
      <c r="K978" s="7"/>
      <c r="L978" s="7"/>
      <c r="N978" s="7"/>
      <c r="O978" s="7"/>
      <c r="Q978" s="7"/>
      <c r="R978" s="7"/>
      <c r="S978" s="7"/>
      <c r="T978" s="7"/>
      <c r="U978" s="7"/>
    </row>
    <row r="979" spans="1:21">
      <c r="E979" s="7"/>
      <c r="F979" s="7"/>
      <c r="G979" s="7"/>
      <c r="H979" s="7"/>
      <c r="I979" s="7"/>
      <c r="J979" s="7"/>
      <c r="K979" s="7"/>
      <c r="L979" s="7"/>
      <c r="N979" s="7"/>
      <c r="O979" s="7"/>
      <c r="Q979" s="7"/>
      <c r="R979" s="7"/>
      <c r="S979" s="7"/>
      <c r="T979" s="7"/>
      <c r="U979" s="7"/>
    </row>
    <row r="980" spans="1:21">
      <c r="E980" s="7"/>
      <c r="F980" s="7"/>
      <c r="G980" s="7"/>
      <c r="H980" s="7"/>
      <c r="I980" s="7"/>
      <c r="J980" s="7"/>
      <c r="K980" s="7"/>
      <c r="L980" s="7"/>
      <c r="N980" s="7"/>
      <c r="O980" s="7"/>
      <c r="Q980" s="7"/>
      <c r="R980" s="7"/>
      <c r="S980" s="7"/>
      <c r="T980" s="7"/>
      <c r="U980" s="7"/>
    </row>
    <row r="981" spans="1:21">
      <c r="E981" s="7"/>
      <c r="F981" s="7"/>
      <c r="G981" s="7"/>
      <c r="H981" s="7"/>
      <c r="I981" s="7"/>
      <c r="J981" s="7"/>
      <c r="K981" s="7"/>
      <c r="L981" s="7"/>
      <c r="N981" s="7"/>
      <c r="O981" s="7"/>
      <c r="Q981" s="7"/>
      <c r="R981" s="7"/>
      <c r="S981" s="7"/>
      <c r="T981" s="7"/>
      <c r="U981" s="7"/>
    </row>
    <row r="982" spans="1:21">
      <c r="E982" s="7"/>
      <c r="F982" s="7"/>
      <c r="G982" s="7"/>
      <c r="H982" s="7"/>
      <c r="I982" s="7"/>
      <c r="J982" s="7"/>
      <c r="K982" s="7"/>
      <c r="L982" s="7"/>
      <c r="N982" s="7"/>
      <c r="O982" s="7"/>
      <c r="Q982" s="7"/>
      <c r="R982" s="7"/>
      <c r="S982" s="7"/>
      <c r="T982" s="7"/>
      <c r="U982" s="7"/>
    </row>
    <row r="983" spans="1:21">
      <c r="E983" s="7"/>
      <c r="F983" s="7"/>
      <c r="G983" s="7"/>
      <c r="H983" s="7"/>
      <c r="I983" s="7"/>
      <c r="J983" s="7"/>
      <c r="K983" s="7"/>
      <c r="L983" s="7"/>
      <c r="N983" s="7"/>
      <c r="O983" s="7"/>
      <c r="Q983" s="7"/>
      <c r="R983" s="7"/>
      <c r="S983" s="7"/>
      <c r="T983" s="7"/>
      <c r="U983" s="7"/>
    </row>
    <row r="984" spans="1:21">
      <c r="E984" s="7"/>
      <c r="F984" s="7"/>
      <c r="G984" s="7"/>
      <c r="H984" s="7"/>
      <c r="I984" s="7"/>
      <c r="J984" s="7"/>
      <c r="K984" s="7"/>
      <c r="L984" s="7"/>
      <c r="N984" s="7"/>
      <c r="O984" s="7"/>
      <c r="Q984" s="7"/>
      <c r="R984" s="7"/>
      <c r="S984" s="7"/>
      <c r="T984" s="7"/>
      <c r="U984" s="7"/>
    </row>
    <row r="985" spans="1:21">
      <c r="E985" s="7"/>
      <c r="F985" s="7"/>
      <c r="G985" s="7"/>
      <c r="H985" s="7"/>
      <c r="I985" s="7"/>
      <c r="J985" s="7"/>
      <c r="K985" s="7"/>
      <c r="L985" s="7"/>
      <c r="N985" s="7"/>
      <c r="O985" s="7"/>
      <c r="Q985" s="7"/>
      <c r="R985" s="7"/>
      <c r="S985" s="7"/>
      <c r="T985" s="7"/>
      <c r="U985" s="7"/>
    </row>
    <row r="986" spans="1:21">
      <c r="E986" s="7"/>
      <c r="F986" s="7"/>
      <c r="G986" s="7"/>
      <c r="H986" s="7"/>
      <c r="I986" s="7"/>
      <c r="J986" s="7"/>
      <c r="K986" s="7"/>
      <c r="L986" s="7"/>
      <c r="N986" s="7"/>
      <c r="O986" s="7"/>
      <c r="Q986" s="7"/>
      <c r="R986" s="7"/>
      <c r="S986" s="7"/>
      <c r="T986" s="7"/>
      <c r="U986" s="7"/>
    </row>
    <row r="987" spans="1:21">
      <c r="E987" s="7"/>
      <c r="F987" s="7"/>
      <c r="G987" s="7"/>
      <c r="H987" s="7"/>
      <c r="I987" s="7"/>
      <c r="J987" s="7"/>
      <c r="K987" s="7"/>
      <c r="L987" s="7"/>
      <c r="N987" s="7"/>
      <c r="O987" s="7"/>
      <c r="Q987" s="7"/>
      <c r="R987" s="7"/>
      <c r="S987" s="7"/>
      <c r="T987" s="7"/>
      <c r="U987" s="7"/>
    </row>
    <row r="988" spans="1:21">
      <c r="E988" s="7"/>
      <c r="F988" s="7"/>
      <c r="G988" s="7"/>
      <c r="H988" s="7"/>
      <c r="I988" s="7"/>
      <c r="J988" s="7"/>
      <c r="K988" s="7"/>
      <c r="L988" s="7"/>
      <c r="N988" s="7"/>
      <c r="O988" s="7"/>
      <c r="Q988" s="7"/>
      <c r="R988" s="7"/>
      <c r="S988" s="7"/>
      <c r="T988" s="7"/>
      <c r="U988" s="7"/>
    </row>
    <row r="989" spans="1:21">
      <c r="E989" s="7"/>
      <c r="F989" s="7"/>
      <c r="G989" s="7"/>
      <c r="H989" s="7"/>
      <c r="I989" s="7"/>
      <c r="J989" s="7"/>
      <c r="K989" s="7"/>
      <c r="L989" s="7"/>
      <c r="N989" s="7"/>
      <c r="O989" s="7"/>
      <c r="Q989" s="7"/>
      <c r="R989" s="7"/>
      <c r="S989" s="7"/>
      <c r="T989" s="7"/>
      <c r="U989" s="7"/>
    </row>
    <row r="990" spans="1:21">
      <c r="E990" s="7"/>
      <c r="F990" s="7"/>
      <c r="G990" s="7"/>
      <c r="H990" s="7"/>
      <c r="I990" s="7"/>
      <c r="J990" s="7"/>
      <c r="K990" s="7"/>
      <c r="L990" s="7"/>
      <c r="N990" s="7"/>
      <c r="O990" s="7"/>
      <c r="Q990" s="7"/>
      <c r="R990" s="7"/>
      <c r="S990" s="7"/>
      <c r="T990" s="7"/>
      <c r="U990" s="7"/>
    </row>
    <row r="991" spans="1:21">
      <c r="E991" s="7"/>
      <c r="F991" s="7"/>
      <c r="G991" s="7"/>
      <c r="H991" s="7"/>
      <c r="I991" s="7"/>
      <c r="J991" s="7"/>
      <c r="K991" s="7"/>
      <c r="L991" s="7"/>
      <c r="N991" s="7"/>
      <c r="O991" s="7"/>
      <c r="Q991" s="7"/>
      <c r="R991" s="7"/>
      <c r="S991" s="7"/>
      <c r="T991" s="7"/>
      <c r="U991" s="7"/>
    </row>
    <row r="992" spans="1:21">
      <c r="E992" s="7"/>
      <c r="F992" s="7"/>
      <c r="G992" s="7"/>
      <c r="H992" s="7"/>
      <c r="I992" s="7"/>
      <c r="J992" s="7"/>
      <c r="K992" s="7"/>
      <c r="L992" s="7"/>
      <c r="N992" s="7"/>
      <c r="O992" s="7"/>
      <c r="Q992" s="7"/>
      <c r="R992" s="7"/>
      <c r="S992" s="7"/>
      <c r="T992" s="7"/>
      <c r="U992" s="7"/>
    </row>
    <row r="993" spans="5:21">
      <c r="E993" s="7"/>
      <c r="F993" s="7"/>
      <c r="G993" s="7"/>
      <c r="H993" s="7"/>
      <c r="I993" s="7"/>
      <c r="J993" s="7"/>
      <c r="K993" s="7"/>
      <c r="L993" s="7"/>
      <c r="N993" s="7"/>
      <c r="O993" s="7"/>
      <c r="Q993" s="7"/>
      <c r="R993" s="7"/>
      <c r="S993" s="7"/>
      <c r="T993" s="7"/>
      <c r="U993" s="7"/>
    </row>
    <row r="994" spans="5:21">
      <c r="E994" s="7"/>
      <c r="F994" s="7"/>
      <c r="G994" s="7"/>
      <c r="H994" s="7"/>
      <c r="I994" s="7"/>
      <c r="J994" s="7"/>
      <c r="K994" s="7"/>
      <c r="L994" s="7"/>
      <c r="N994" s="7"/>
      <c r="O994" s="7"/>
      <c r="Q994" s="7"/>
      <c r="R994" s="7"/>
      <c r="S994" s="7"/>
      <c r="T994" s="7"/>
      <c r="U994" s="7"/>
    </row>
    <row r="995" spans="5:21">
      <c r="E995" s="7"/>
      <c r="F995" s="7"/>
      <c r="G995" s="7"/>
      <c r="H995" s="7"/>
      <c r="I995" s="7"/>
      <c r="J995" s="7"/>
      <c r="K995" s="7"/>
      <c r="L995" s="7"/>
      <c r="N995" s="7"/>
      <c r="O995" s="7"/>
      <c r="Q995" s="7"/>
      <c r="R995" s="7"/>
      <c r="S995" s="7"/>
      <c r="T995" s="7"/>
      <c r="U995" s="7"/>
    </row>
    <row r="996" spans="5:21">
      <c r="E996" s="7"/>
      <c r="F996" s="7"/>
      <c r="G996" s="7"/>
      <c r="H996" s="7"/>
      <c r="I996" s="7"/>
      <c r="J996" s="7"/>
      <c r="K996" s="7"/>
      <c r="L996" s="7"/>
      <c r="N996" s="7"/>
      <c r="O996" s="7"/>
      <c r="Q996" s="7"/>
      <c r="R996" s="7"/>
      <c r="S996" s="7"/>
      <c r="T996" s="7"/>
      <c r="U996" s="7"/>
    </row>
    <row r="997" spans="5:21">
      <c r="E997" s="7"/>
      <c r="F997" s="7"/>
      <c r="G997" s="7"/>
      <c r="H997" s="7"/>
      <c r="I997" s="7"/>
      <c r="J997" s="7"/>
      <c r="K997" s="7"/>
      <c r="L997" s="7"/>
      <c r="N997" s="7"/>
      <c r="O997" s="7"/>
      <c r="Q997" s="7"/>
      <c r="R997" s="7"/>
      <c r="S997" s="7"/>
      <c r="T997" s="7"/>
      <c r="U997" s="7"/>
    </row>
    <row r="998" spans="5:21">
      <c r="E998" s="7"/>
      <c r="F998" s="7"/>
      <c r="G998" s="7"/>
      <c r="H998" s="7"/>
      <c r="I998" s="7"/>
      <c r="J998" s="7"/>
      <c r="K998" s="7"/>
      <c r="L998" s="7"/>
      <c r="Q998" s="7"/>
      <c r="R998" s="7"/>
      <c r="S998" s="7"/>
      <c r="T998" s="7"/>
      <c r="U998" s="7"/>
    </row>
    <row r="999" spans="5:21">
      <c r="E999" s="7"/>
      <c r="F999" s="7"/>
      <c r="G999" s="7"/>
      <c r="H999" s="7"/>
      <c r="I999" s="7"/>
      <c r="J999" s="7"/>
      <c r="K999" s="7"/>
      <c r="L999" s="7"/>
      <c r="Q999" s="7"/>
      <c r="R999" s="7"/>
      <c r="S999" s="7"/>
      <c r="T999" s="7"/>
      <c r="U999" s="7"/>
    </row>
    <row r="1000" spans="5:21">
      <c r="E1000" s="7"/>
      <c r="F1000" s="7"/>
      <c r="G1000" s="7"/>
      <c r="H1000" s="7"/>
      <c r="I1000" s="7"/>
      <c r="J1000" s="7"/>
      <c r="K1000" s="7"/>
      <c r="L1000" s="7"/>
      <c r="Q1000" s="7"/>
      <c r="R1000" s="7"/>
      <c r="S1000" s="7"/>
      <c r="T1000" s="7"/>
      <c r="U1000" s="7"/>
    </row>
    <row r="1001" spans="5:21">
      <c r="E1001" s="7"/>
      <c r="F1001" s="7"/>
      <c r="G1001" s="7"/>
      <c r="H1001" s="7"/>
      <c r="I1001" s="7"/>
      <c r="J1001" s="7"/>
      <c r="K1001" s="7"/>
      <c r="L1001" s="7"/>
      <c r="Q1001" s="7"/>
      <c r="R1001" s="7"/>
      <c r="S1001" s="7"/>
      <c r="T1001" s="7"/>
      <c r="U1001" s="7"/>
    </row>
    <row r="1002" spans="5:21">
      <c r="Q1002" s="7"/>
      <c r="R1002" s="7"/>
      <c r="S1002" s="7"/>
    </row>
    <row r="1003" spans="5:21">
      <c r="Q1003" s="7"/>
      <c r="R1003" s="7"/>
      <c r="S1003" s="7"/>
    </row>
    <row r="1004" spans="5:21">
      <c r="Q1004" s="7"/>
      <c r="R1004" s="7"/>
      <c r="S1004" s="7"/>
    </row>
    <row r="1005" spans="5:21">
      <c r="Q1005" s="7"/>
      <c r="R1005" s="7"/>
      <c r="S1005" s="7"/>
    </row>
    <row r="1006" spans="5:21">
      <c r="Q1006" s="7"/>
      <c r="R1006" s="7"/>
      <c r="S1006" s="7"/>
    </row>
    <row r="1007" spans="5:21">
      <c r="Q1007" s="7"/>
      <c r="R1007" s="7"/>
      <c r="S1007" s="7"/>
    </row>
    <row r="1008" spans="5:21">
      <c r="Q1008" s="7"/>
      <c r="R1008" s="7"/>
      <c r="S1008" s="7"/>
    </row>
    <row r="1009" spans="17:19">
      <c r="Q1009" s="7"/>
      <c r="R1009" s="7"/>
      <c r="S1009" s="7"/>
    </row>
    <row r="1010" spans="17:19">
      <c r="Q1010" s="7"/>
      <c r="R1010" s="7"/>
      <c r="S1010" s="7"/>
    </row>
    <row r="1011" spans="17:19">
      <c r="Q1011" s="7"/>
      <c r="R1011" s="7"/>
      <c r="S1011" s="7"/>
    </row>
    <row r="1012" spans="17:19">
      <c r="Q1012" s="7"/>
      <c r="R1012" s="7"/>
      <c r="S1012" s="7"/>
    </row>
    <row r="1013" spans="17:19">
      <c r="Q1013" s="7"/>
      <c r="R1013" s="7"/>
      <c r="S1013" s="7"/>
    </row>
    <row r="1014" spans="17:19">
      <c r="Q1014" s="7"/>
      <c r="R1014" s="7"/>
      <c r="S1014" s="7"/>
    </row>
    <row r="1015" spans="17:19">
      <c r="Q1015" s="7"/>
      <c r="R1015" s="7"/>
      <c r="S1015" s="7"/>
    </row>
    <row r="1016" spans="17:19">
      <c r="Q1016" s="7"/>
      <c r="R1016" s="7"/>
      <c r="S1016" s="7"/>
    </row>
  </sheetData>
  <mergeCells count="1">
    <mergeCell ref="A1:C1"/>
  </mergeCells>
  <pageMargins left="0.7" right="0.7" top="0.75" bottom="0.75" header="0.3" footer="0.3"/>
  <tableParts count="8">
    <tablePart r:id="rId1"/>
    <tablePart r:id="rId2"/>
    <tablePart r:id="rId3"/>
    <tablePart r:id="rId4"/>
    <tablePart r:id="rId5"/>
    <tablePart r:id="rId6"/>
    <tablePart r:id="rId7"/>
    <tablePart r:id="rId8"/>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571"/>
  <sheetViews>
    <sheetView zoomScale="70" zoomScaleNormal="70" zoomScalePageLayoutView="70" workbookViewId="0">
      <pane ySplit="1" topLeftCell="A489" activePane="bottomLeft" state="frozen"/>
      <selection activeCell="C2" sqref="C2"/>
      <selection pane="bottomLeft" activeCell="P562" sqref="P562"/>
    </sheetView>
  </sheetViews>
  <sheetFormatPr defaultColWidth="11.42578125" defaultRowHeight="15"/>
  <cols>
    <col min="1" max="1" width="20.42578125" bestFit="1" customWidth="1"/>
    <col min="2" max="2" width="15.42578125" bestFit="1" customWidth="1"/>
    <col min="3" max="3" width="15.28515625" customWidth="1"/>
    <col min="4" max="4" width="20.42578125" customWidth="1"/>
    <col min="5" max="5" width="18.42578125" customWidth="1"/>
    <col min="6" max="6" width="16.28515625" customWidth="1"/>
    <col min="7" max="8" width="14.7109375" customWidth="1"/>
    <col min="9" max="9" width="24.28515625" bestFit="1" customWidth="1"/>
    <col min="10" max="10" width="17.42578125" customWidth="1"/>
  </cols>
  <sheetData>
    <row r="1" spans="1:10">
      <c r="A1" s="17" t="s">
        <v>130</v>
      </c>
      <c r="B1" s="17" t="s">
        <v>131</v>
      </c>
      <c r="D1" s="17" t="s">
        <v>132</v>
      </c>
      <c r="E1" s="17" t="s">
        <v>133</v>
      </c>
      <c r="F1" s="17" t="s">
        <v>134</v>
      </c>
      <c r="H1" s="17" t="s">
        <v>135</v>
      </c>
      <c r="I1" s="17" t="s">
        <v>136</v>
      </c>
      <c r="J1" s="17" t="s">
        <v>137</v>
      </c>
    </row>
    <row r="2" spans="1:10">
      <c r="A2" s="13" t="s">
        <v>2853</v>
      </c>
      <c r="B2" s="13" t="s">
        <v>139</v>
      </c>
      <c r="D2" s="13" t="s">
        <v>2853</v>
      </c>
      <c r="E2" s="13" t="s">
        <v>140</v>
      </c>
      <c r="F2" s="13" t="s">
        <v>141</v>
      </c>
      <c r="H2" s="13" t="s">
        <v>142</v>
      </c>
      <c r="I2" s="13" t="s">
        <v>1283</v>
      </c>
      <c r="J2" s="13" t="s">
        <v>143</v>
      </c>
    </row>
    <row r="3" spans="1:10">
      <c r="A3" s="14" t="s">
        <v>144</v>
      </c>
      <c r="B3" s="14" t="s">
        <v>145</v>
      </c>
      <c r="D3" s="14" t="s">
        <v>2853</v>
      </c>
      <c r="E3" s="14" t="s">
        <v>146</v>
      </c>
      <c r="F3" s="14" t="s">
        <v>147</v>
      </c>
      <c r="H3" s="14" t="s">
        <v>142</v>
      </c>
      <c r="I3" s="14" t="s">
        <v>1406</v>
      </c>
      <c r="J3" s="14" t="s">
        <v>148</v>
      </c>
    </row>
    <row r="4" spans="1:10">
      <c r="A4" s="13" t="s">
        <v>17</v>
      </c>
      <c r="B4" s="13" t="s">
        <v>149</v>
      </c>
      <c r="D4" s="13" t="s">
        <v>2853</v>
      </c>
      <c r="E4" s="13" t="s">
        <v>150</v>
      </c>
      <c r="F4" s="13" t="s">
        <v>151</v>
      </c>
      <c r="H4" s="13" t="s">
        <v>142</v>
      </c>
      <c r="I4" s="13" t="s">
        <v>1520</v>
      </c>
      <c r="J4" s="13" t="s">
        <v>152</v>
      </c>
    </row>
    <row r="5" spans="1:10">
      <c r="A5" s="14" t="s">
        <v>153</v>
      </c>
      <c r="B5" s="14" t="s">
        <v>154</v>
      </c>
      <c r="D5" s="14" t="s">
        <v>2853</v>
      </c>
      <c r="E5" s="14" t="s">
        <v>155</v>
      </c>
      <c r="F5" s="14" t="s">
        <v>156</v>
      </c>
      <c r="H5" s="14" t="s">
        <v>142</v>
      </c>
      <c r="I5" s="14" t="s">
        <v>1614</v>
      </c>
      <c r="J5" s="14" t="s">
        <v>157</v>
      </c>
    </row>
    <row r="6" spans="1:10">
      <c r="A6" s="13" t="s">
        <v>158</v>
      </c>
      <c r="B6" s="13" t="s">
        <v>159</v>
      </c>
      <c r="D6" s="13" t="s">
        <v>2853</v>
      </c>
      <c r="E6" s="13" t="s">
        <v>160</v>
      </c>
      <c r="F6" s="13" t="s">
        <v>161</v>
      </c>
      <c r="H6" s="13" t="s">
        <v>162</v>
      </c>
      <c r="I6" s="13" t="s">
        <v>1421</v>
      </c>
      <c r="J6" s="13" t="s">
        <v>163</v>
      </c>
    </row>
    <row r="7" spans="1:10">
      <c r="A7" s="14" t="s">
        <v>164</v>
      </c>
      <c r="B7" s="14" t="s">
        <v>165</v>
      </c>
      <c r="D7" s="14" t="s">
        <v>2853</v>
      </c>
      <c r="E7" s="14" t="s">
        <v>166</v>
      </c>
      <c r="F7" s="14" t="s">
        <v>167</v>
      </c>
      <c r="H7" s="14" t="s">
        <v>162</v>
      </c>
      <c r="I7" s="14" t="s">
        <v>1317</v>
      </c>
      <c r="J7" s="14" t="s">
        <v>168</v>
      </c>
    </row>
    <row r="8" spans="1:10">
      <c r="A8" s="13" t="s">
        <v>169</v>
      </c>
      <c r="B8" s="13" t="s">
        <v>170</v>
      </c>
      <c r="D8" s="13" t="s">
        <v>2853</v>
      </c>
      <c r="E8" s="13" t="s">
        <v>171</v>
      </c>
      <c r="F8" s="13" t="s">
        <v>172</v>
      </c>
      <c r="H8" s="13" t="s">
        <v>162</v>
      </c>
      <c r="I8" s="13" t="s">
        <v>1327</v>
      </c>
      <c r="J8" s="13" t="s">
        <v>173</v>
      </c>
    </row>
    <row r="9" spans="1:10">
      <c r="A9" s="14" t="s">
        <v>174</v>
      </c>
      <c r="B9" s="15" t="s">
        <v>175</v>
      </c>
      <c r="D9" s="14" t="s">
        <v>2853</v>
      </c>
      <c r="E9" s="15" t="s">
        <v>176</v>
      </c>
      <c r="F9" s="14" t="s">
        <v>177</v>
      </c>
      <c r="H9" s="14" t="s">
        <v>162</v>
      </c>
      <c r="I9" s="15" t="s">
        <v>1644</v>
      </c>
      <c r="J9" s="14" t="s">
        <v>178</v>
      </c>
    </row>
    <row r="10" spans="1:10">
      <c r="A10" s="13" t="s">
        <v>20</v>
      </c>
      <c r="B10" s="13" t="s">
        <v>179</v>
      </c>
      <c r="D10" s="13" t="s">
        <v>2853</v>
      </c>
      <c r="E10" s="13" t="s">
        <v>180</v>
      </c>
      <c r="F10" s="13" t="s">
        <v>181</v>
      </c>
      <c r="H10" s="13" t="s">
        <v>162</v>
      </c>
      <c r="I10" s="13" t="s">
        <v>1585</v>
      </c>
      <c r="J10" s="13" t="s">
        <v>182</v>
      </c>
    </row>
    <row r="11" spans="1:10">
      <c r="A11" s="14" t="s">
        <v>183</v>
      </c>
      <c r="B11" s="14" t="s">
        <v>184</v>
      </c>
      <c r="D11" s="14" t="s">
        <v>2853</v>
      </c>
      <c r="E11" s="14" t="s">
        <v>185</v>
      </c>
      <c r="F11" s="14" t="s">
        <v>186</v>
      </c>
      <c r="H11" s="14" t="s">
        <v>162</v>
      </c>
      <c r="I11" s="14" t="s">
        <v>1748</v>
      </c>
      <c r="J11" s="14" t="s">
        <v>187</v>
      </c>
    </row>
    <row r="12" spans="1:10">
      <c r="A12" s="14"/>
      <c r="D12" s="13" t="s">
        <v>2853</v>
      </c>
      <c r="E12" s="13" t="s">
        <v>188</v>
      </c>
      <c r="F12" s="13" t="s">
        <v>189</v>
      </c>
      <c r="H12" s="13" t="s">
        <v>190</v>
      </c>
      <c r="I12" s="13" t="s">
        <v>1551</v>
      </c>
      <c r="J12" s="13" t="s">
        <v>191</v>
      </c>
    </row>
    <row r="13" spans="1:10">
      <c r="D13" s="14" t="s">
        <v>2853</v>
      </c>
      <c r="E13" s="14" t="s">
        <v>192</v>
      </c>
      <c r="F13" s="14" t="s">
        <v>193</v>
      </c>
      <c r="H13" s="14" t="s">
        <v>190</v>
      </c>
      <c r="I13" s="14" t="s">
        <v>1491</v>
      </c>
      <c r="J13" s="14" t="s">
        <v>194</v>
      </c>
    </row>
    <row r="14" spans="1:10">
      <c r="D14" s="13" t="s">
        <v>2853</v>
      </c>
      <c r="E14" s="13" t="s">
        <v>195</v>
      </c>
      <c r="F14" s="13" t="s">
        <v>196</v>
      </c>
      <c r="H14" s="13" t="s">
        <v>190</v>
      </c>
      <c r="I14" s="13" t="s">
        <v>1295</v>
      </c>
      <c r="J14" s="13" t="s">
        <v>197</v>
      </c>
    </row>
    <row r="15" spans="1:10">
      <c r="D15" s="14" t="s">
        <v>2853</v>
      </c>
      <c r="E15" s="14" t="s">
        <v>198</v>
      </c>
      <c r="F15" s="14" t="s">
        <v>199</v>
      </c>
      <c r="H15" s="14" t="s">
        <v>200</v>
      </c>
      <c r="I15" s="14" t="s">
        <v>1643</v>
      </c>
      <c r="J15" s="14" t="s">
        <v>201</v>
      </c>
    </row>
    <row r="16" spans="1:10">
      <c r="D16" s="13" t="s">
        <v>2853</v>
      </c>
      <c r="E16" s="13" t="s">
        <v>202</v>
      </c>
      <c r="F16" s="13" t="s">
        <v>203</v>
      </c>
      <c r="H16" s="13" t="s">
        <v>200</v>
      </c>
      <c r="I16" s="13" t="s">
        <v>1566</v>
      </c>
      <c r="J16" s="13" t="s">
        <v>204</v>
      </c>
    </row>
    <row r="17" spans="4:10">
      <c r="D17" s="14" t="s">
        <v>144</v>
      </c>
      <c r="E17" s="14" t="s">
        <v>205</v>
      </c>
      <c r="F17" s="14" t="s">
        <v>206</v>
      </c>
      <c r="H17" s="14" t="s">
        <v>200</v>
      </c>
      <c r="I17" s="14" t="s">
        <v>1370</v>
      </c>
      <c r="J17" s="14" t="s">
        <v>207</v>
      </c>
    </row>
    <row r="18" spans="4:10">
      <c r="D18" s="13" t="s">
        <v>144</v>
      </c>
      <c r="E18" s="13" t="s">
        <v>208</v>
      </c>
      <c r="F18" s="13" t="s">
        <v>209</v>
      </c>
      <c r="H18" s="13" t="s">
        <v>200</v>
      </c>
      <c r="I18" s="13" t="s">
        <v>1263</v>
      </c>
      <c r="J18" s="13" t="s">
        <v>210</v>
      </c>
    </row>
    <row r="19" spans="4:10">
      <c r="D19" s="14" t="s">
        <v>144</v>
      </c>
      <c r="E19" s="15" t="s">
        <v>211</v>
      </c>
      <c r="F19" s="14" t="s">
        <v>212</v>
      </c>
      <c r="H19" s="14" t="s">
        <v>200</v>
      </c>
      <c r="I19" s="15" t="s">
        <v>1501</v>
      </c>
      <c r="J19" s="14" t="s">
        <v>213</v>
      </c>
    </row>
    <row r="20" spans="4:10">
      <c r="D20" s="13" t="s">
        <v>144</v>
      </c>
      <c r="E20" s="13" t="s">
        <v>214</v>
      </c>
      <c r="F20" s="13" t="s">
        <v>215</v>
      </c>
      <c r="H20" s="13" t="s">
        <v>200</v>
      </c>
      <c r="I20" s="13" t="s">
        <v>1256</v>
      </c>
      <c r="J20" s="13" t="s">
        <v>216</v>
      </c>
    </row>
    <row r="21" spans="4:10">
      <c r="D21" s="14" t="s">
        <v>144</v>
      </c>
      <c r="E21" s="14" t="s">
        <v>217</v>
      </c>
      <c r="F21" s="14" t="s">
        <v>218</v>
      </c>
      <c r="H21" s="14" t="s">
        <v>219</v>
      </c>
      <c r="I21" s="14" t="s">
        <v>1435</v>
      </c>
      <c r="J21" s="14" t="s">
        <v>220</v>
      </c>
    </row>
    <row r="22" spans="4:10">
      <c r="D22" s="13" t="s">
        <v>144</v>
      </c>
      <c r="E22" s="13" t="s">
        <v>221</v>
      </c>
      <c r="F22" s="13" t="s">
        <v>222</v>
      </c>
      <c r="H22" s="13" t="s">
        <v>219</v>
      </c>
      <c r="I22" s="13" t="s">
        <v>1308</v>
      </c>
      <c r="J22" s="13" t="s">
        <v>223</v>
      </c>
    </row>
    <row r="23" spans="4:10">
      <c r="D23" s="14" t="s">
        <v>144</v>
      </c>
      <c r="E23" s="14" t="s">
        <v>224</v>
      </c>
      <c r="F23" s="14" t="s">
        <v>225</v>
      </c>
      <c r="H23" s="14" t="s">
        <v>226</v>
      </c>
      <c r="I23" s="14" t="s">
        <v>1288</v>
      </c>
      <c r="J23" s="14" t="s">
        <v>227</v>
      </c>
    </row>
    <row r="24" spans="4:10">
      <c r="D24" s="13" t="s">
        <v>144</v>
      </c>
      <c r="E24" s="13" t="s">
        <v>228</v>
      </c>
      <c r="F24" s="13" t="s">
        <v>229</v>
      </c>
      <c r="H24" s="13" t="s">
        <v>226</v>
      </c>
      <c r="I24" s="13" t="s">
        <v>1724</v>
      </c>
      <c r="J24" s="13" t="s">
        <v>230</v>
      </c>
    </row>
    <row r="25" spans="4:10">
      <c r="D25" s="14" t="s">
        <v>144</v>
      </c>
      <c r="E25" s="14" t="s">
        <v>231</v>
      </c>
      <c r="F25" s="14" t="s">
        <v>232</v>
      </c>
      <c r="H25" s="14" t="s">
        <v>226</v>
      </c>
      <c r="I25" s="14" t="s">
        <v>1776</v>
      </c>
      <c r="J25" s="14" t="s">
        <v>233</v>
      </c>
    </row>
    <row r="26" spans="4:10">
      <c r="D26" s="13" t="s">
        <v>144</v>
      </c>
      <c r="E26" s="13" t="s">
        <v>234</v>
      </c>
      <c r="F26" s="13" t="s">
        <v>235</v>
      </c>
      <c r="H26" s="13" t="s">
        <v>236</v>
      </c>
      <c r="I26" s="13" t="s">
        <v>1446</v>
      </c>
      <c r="J26" s="13" t="s">
        <v>237</v>
      </c>
    </row>
    <row r="27" spans="4:10">
      <c r="D27" s="14" t="s">
        <v>144</v>
      </c>
      <c r="E27" s="14" t="s">
        <v>238</v>
      </c>
      <c r="F27" s="14" t="s">
        <v>239</v>
      </c>
      <c r="H27" s="14" t="s">
        <v>236</v>
      </c>
      <c r="I27" s="14" t="s">
        <v>1284</v>
      </c>
      <c r="J27" s="14" t="s">
        <v>240</v>
      </c>
    </row>
    <row r="28" spans="4:10">
      <c r="D28" s="13" t="s">
        <v>144</v>
      </c>
      <c r="E28" s="13" t="s">
        <v>241</v>
      </c>
      <c r="F28" s="13" t="s">
        <v>242</v>
      </c>
      <c r="H28" s="13" t="s">
        <v>236</v>
      </c>
      <c r="I28" s="13" t="s">
        <v>1524</v>
      </c>
      <c r="J28" s="13" t="s">
        <v>243</v>
      </c>
    </row>
    <row r="29" spans="4:10">
      <c r="D29" s="14" t="s">
        <v>17</v>
      </c>
      <c r="E29" s="15" t="s">
        <v>142</v>
      </c>
      <c r="F29" s="14" t="s">
        <v>244</v>
      </c>
      <c r="H29" s="14" t="s">
        <v>236</v>
      </c>
      <c r="I29" s="15" t="s">
        <v>1616</v>
      </c>
      <c r="J29" s="14" t="s">
        <v>245</v>
      </c>
    </row>
    <row r="30" spans="4:10">
      <c r="D30" s="13" t="s">
        <v>17</v>
      </c>
      <c r="E30" s="13" t="s">
        <v>236</v>
      </c>
      <c r="F30" s="13" t="s">
        <v>246</v>
      </c>
      <c r="H30" s="13" t="s">
        <v>140</v>
      </c>
      <c r="I30" s="13" t="s">
        <v>1356</v>
      </c>
      <c r="J30" s="13" t="s">
        <v>247</v>
      </c>
    </row>
    <row r="31" spans="4:10">
      <c r="D31" s="14" t="s">
        <v>17</v>
      </c>
      <c r="E31" s="14" t="s">
        <v>248</v>
      </c>
      <c r="F31" s="14" t="s">
        <v>249</v>
      </c>
      <c r="H31" s="14" t="s">
        <v>140</v>
      </c>
      <c r="I31" s="14" t="s">
        <v>1512</v>
      </c>
      <c r="J31" s="14" t="s">
        <v>250</v>
      </c>
    </row>
    <row r="32" spans="4:10">
      <c r="D32" s="13" t="s">
        <v>17</v>
      </c>
      <c r="E32" s="13" t="s">
        <v>251</v>
      </c>
      <c r="F32" s="13" t="s">
        <v>252</v>
      </c>
      <c r="H32" s="13" t="s">
        <v>253</v>
      </c>
      <c r="I32" s="13" t="s">
        <v>1431</v>
      </c>
      <c r="J32" s="13" t="s">
        <v>254</v>
      </c>
    </row>
    <row r="33" spans="4:10">
      <c r="D33" s="14" t="s">
        <v>17</v>
      </c>
      <c r="E33" s="14" t="s">
        <v>255</v>
      </c>
      <c r="F33" s="14" t="s">
        <v>256</v>
      </c>
      <c r="H33" s="14" t="s">
        <v>253</v>
      </c>
      <c r="I33" s="14" t="s">
        <v>1542</v>
      </c>
      <c r="J33" s="14" t="s">
        <v>257</v>
      </c>
    </row>
    <row r="34" spans="4:10">
      <c r="D34" s="13" t="s">
        <v>17</v>
      </c>
      <c r="E34" s="13" t="s">
        <v>258</v>
      </c>
      <c r="F34" s="13" t="s">
        <v>259</v>
      </c>
      <c r="H34" s="13" t="s">
        <v>253</v>
      </c>
      <c r="I34" s="13" t="s">
        <v>1636</v>
      </c>
      <c r="J34" s="13" t="s">
        <v>260</v>
      </c>
    </row>
    <row r="35" spans="4:10">
      <c r="D35" s="14" t="s">
        <v>17</v>
      </c>
      <c r="E35" s="14" t="s">
        <v>261</v>
      </c>
      <c r="F35" s="14" t="s">
        <v>262</v>
      </c>
      <c r="H35" s="14" t="s">
        <v>253</v>
      </c>
      <c r="I35" s="14" t="s">
        <v>1801</v>
      </c>
      <c r="J35" s="14" t="s">
        <v>263</v>
      </c>
    </row>
    <row r="36" spans="4:10">
      <c r="D36" s="13" t="s">
        <v>17</v>
      </c>
      <c r="E36" s="13" t="s">
        <v>18</v>
      </c>
      <c r="F36" s="13" t="s">
        <v>264</v>
      </c>
      <c r="H36" s="13" t="s">
        <v>253</v>
      </c>
      <c r="I36" s="13" t="s">
        <v>1259</v>
      </c>
      <c r="J36" s="13" t="s">
        <v>265</v>
      </c>
    </row>
    <row r="37" spans="4:10">
      <c r="D37" s="14" t="s">
        <v>17</v>
      </c>
      <c r="E37" s="14" t="s">
        <v>266</v>
      </c>
      <c r="F37" s="14" t="s">
        <v>267</v>
      </c>
      <c r="H37" s="14" t="s">
        <v>253</v>
      </c>
      <c r="I37" s="14" t="s">
        <v>1266</v>
      </c>
      <c r="J37" s="14" t="s">
        <v>268</v>
      </c>
    </row>
    <row r="38" spans="4:10">
      <c r="D38" s="13" t="s">
        <v>17</v>
      </c>
      <c r="E38" s="13" t="s">
        <v>269</v>
      </c>
      <c r="F38" s="13" t="s">
        <v>270</v>
      </c>
      <c r="H38" s="13" t="s">
        <v>253</v>
      </c>
      <c r="I38" s="13" t="s">
        <v>1254</v>
      </c>
      <c r="J38" s="13" t="s">
        <v>271</v>
      </c>
    </row>
    <row r="39" spans="4:10">
      <c r="D39" s="14" t="s">
        <v>17</v>
      </c>
      <c r="E39" s="15" t="s">
        <v>272</v>
      </c>
      <c r="F39" s="14" t="s">
        <v>273</v>
      </c>
      <c r="H39" s="14" t="s">
        <v>253</v>
      </c>
      <c r="I39" s="15" t="s">
        <v>1727</v>
      </c>
      <c r="J39" s="14" t="s">
        <v>274</v>
      </c>
    </row>
    <row r="40" spans="4:10">
      <c r="D40" s="13" t="s">
        <v>17</v>
      </c>
      <c r="E40" s="13" t="s">
        <v>275</v>
      </c>
      <c r="F40" s="13" t="s">
        <v>276</v>
      </c>
      <c r="H40" s="13" t="s">
        <v>253</v>
      </c>
      <c r="I40" s="13" t="s">
        <v>1362</v>
      </c>
      <c r="J40" s="13" t="s">
        <v>277</v>
      </c>
    </row>
    <row r="41" spans="4:10">
      <c r="D41" s="14" t="s">
        <v>153</v>
      </c>
      <c r="E41" s="14" t="s">
        <v>226</v>
      </c>
      <c r="F41" s="14" t="s">
        <v>278</v>
      </c>
      <c r="H41" s="14" t="s">
        <v>253</v>
      </c>
      <c r="I41" s="14" t="s">
        <v>1703</v>
      </c>
      <c r="J41" s="14" t="s">
        <v>279</v>
      </c>
    </row>
    <row r="42" spans="4:10">
      <c r="D42" s="13" t="s">
        <v>153</v>
      </c>
      <c r="E42" s="13" t="s">
        <v>280</v>
      </c>
      <c r="F42" s="13" t="s">
        <v>281</v>
      </c>
      <c r="H42" s="13" t="s">
        <v>282</v>
      </c>
      <c r="I42" s="13" t="s">
        <v>1310</v>
      </c>
      <c r="J42" s="13" t="s">
        <v>283</v>
      </c>
    </row>
    <row r="43" spans="4:10">
      <c r="D43" s="14" t="s">
        <v>153</v>
      </c>
      <c r="E43" s="14" t="s">
        <v>284</v>
      </c>
      <c r="F43" s="14" t="s">
        <v>285</v>
      </c>
      <c r="H43" s="14" t="s">
        <v>282</v>
      </c>
      <c r="I43" s="14" t="s">
        <v>1686</v>
      </c>
      <c r="J43" s="14" t="s">
        <v>286</v>
      </c>
    </row>
    <row r="44" spans="4:10">
      <c r="D44" s="13" t="s">
        <v>153</v>
      </c>
      <c r="E44" s="13" t="s">
        <v>287</v>
      </c>
      <c r="F44" s="13" t="s">
        <v>288</v>
      </c>
      <c r="H44" s="13" t="s">
        <v>282</v>
      </c>
      <c r="I44" s="13" t="s">
        <v>1721</v>
      </c>
      <c r="J44" s="13" t="s">
        <v>289</v>
      </c>
    </row>
    <row r="45" spans="4:10">
      <c r="D45" s="14" t="s">
        <v>153</v>
      </c>
      <c r="E45" s="14" t="s">
        <v>290</v>
      </c>
      <c r="F45" s="14" t="s">
        <v>291</v>
      </c>
      <c r="H45" s="14" t="s">
        <v>282</v>
      </c>
      <c r="I45" s="14" t="s">
        <v>1460</v>
      </c>
      <c r="J45" s="14" t="s">
        <v>292</v>
      </c>
    </row>
    <row r="46" spans="4:10">
      <c r="D46" s="13" t="s">
        <v>153</v>
      </c>
      <c r="E46" s="13" t="s">
        <v>293</v>
      </c>
      <c r="F46" s="13" t="s">
        <v>294</v>
      </c>
      <c r="H46" s="13" t="s">
        <v>282</v>
      </c>
      <c r="I46" s="13" t="s">
        <v>1762</v>
      </c>
      <c r="J46" s="13" t="s">
        <v>295</v>
      </c>
    </row>
    <row r="47" spans="4:10">
      <c r="D47" s="14" t="s">
        <v>153</v>
      </c>
      <c r="E47" s="14" t="s">
        <v>296</v>
      </c>
      <c r="F47" s="14" t="s">
        <v>297</v>
      </c>
      <c r="H47" s="14" t="s">
        <v>282</v>
      </c>
      <c r="I47" s="14" t="s">
        <v>1791</v>
      </c>
      <c r="J47" s="14" t="s">
        <v>298</v>
      </c>
    </row>
    <row r="48" spans="4:10">
      <c r="D48" s="13" t="s">
        <v>153</v>
      </c>
      <c r="E48" s="13" t="s">
        <v>299</v>
      </c>
      <c r="F48" s="13" t="s">
        <v>300</v>
      </c>
      <c r="H48" s="13" t="s">
        <v>280</v>
      </c>
      <c r="I48" s="13" t="s">
        <v>1532</v>
      </c>
      <c r="J48" s="13" t="s">
        <v>301</v>
      </c>
    </row>
    <row r="49" spans="4:10">
      <c r="D49" s="14" t="s">
        <v>153</v>
      </c>
      <c r="E49" s="15" t="s">
        <v>302</v>
      </c>
      <c r="F49" s="14" t="s">
        <v>303</v>
      </c>
      <c r="H49" s="14" t="s">
        <v>280</v>
      </c>
      <c r="I49" s="15" t="s">
        <v>1286</v>
      </c>
      <c r="J49" s="14" t="s">
        <v>304</v>
      </c>
    </row>
    <row r="50" spans="4:10">
      <c r="D50" s="13" t="s">
        <v>153</v>
      </c>
      <c r="E50" s="13" t="s">
        <v>305</v>
      </c>
      <c r="F50" s="13" t="s">
        <v>306</v>
      </c>
      <c r="H50" s="13" t="s">
        <v>280</v>
      </c>
      <c r="I50" s="13" t="s">
        <v>1419</v>
      </c>
      <c r="J50" s="13" t="s">
        <v>307</v>
      </c>
    </row>
    <row r="51" spans="4:10">
      <c r="D51" s="14" t="s">
        <v>153</v>
      </c>
      <c r="E51" s="14" t="s">
        <v>308</v>
      </c>
      <c r="F51" s="14" t="s">
        <v>309</v>
      </c>
      <c r="H51" s="14" t="s">
        <v>310</v>
      </c>
      <c r="I51" s="14" t="s">
        <v>1415</v>
      </c>
      <c r="J51" s="14" t="s">
        <v>311</v>
      </c>
    </row>
    <row r="52" spans="4:10">
      <c r="D52" s="13" t="s">
        <v>158</v>
      </c>
      <c r="E52" s="13" t="s">
        <v>162</v>
      </c>
      <c r="F52" s="13" t="s">
        <v>312</v>
      </c>
      <c r="H52" s="13" t="s">
        <v>310</v>
      </c>
      <c r="I52" s="13" t="s">
        <v>1529</v>
      </c>
      <c r="J52" s="13" t="s">
        <v>313</v>
      </c>
    </row>
    <row r="53" spans="4:10">
      <c r="D53" s="14" t="s">
        <v>158</v>
      </c>
      <c r="E53" s="14" t="s">
        <v>314</v>
      </c>
      <c r="F53" s="14" t="s">
        <v>315</v>
      </c>
      <c r="H53" s="14" t="s">
        <v>310</v>
      </c>
      <c r="I53" s="14" t="s">
        <v>1358</v>
      </c>
      <c r="J53" s="14" t="s">
        <v>316</v>
      </c>
    </row>
    <row r="54" spans="4:10">
      <c r="D54" s="13" t="s">
        <v>158</v>
      </c>
      <c r="E54" s="13" t="s">
        <v>317</v>
      </c>
      <c r="F54" s="13" t="s">
        <v>318</v>
      </c>
      <c r="H54" s="13" t="s">
        <v>314</v>
      </c>
      <c r="I54" s="13" t="s">
        <v>1675</v>
      </c>
      <c r="J54" s="13" t="s">
        <v>319</v>
      </c>
    </row>
    <row r="55" spans="4:10">
      <c r="D55" s="14" t="s">
        <v>158</v>
      </c>
      <c r="E55" s="14" t="s">
        <v>320</v>
      </c>
      <c r="F55" s="14" t="s">
        <v>321</v>
      </c>
      <c r="H55" s="14" t="s">
        <v>314</v>
      </c>
      <c r="I55" s="14" t="s">
        <v>1627</v>
      </c>
      <c r="J55" s="14" t="s">
        <v>322</v>
      </c>
    </row>
    <row r="56" spans="4:10">
      <c r="D56" s="13" t="s">
        <v>158</v>
      </c>
      <c r="E56" s="13" t="s">
        <v>323</v>
      </c>
      <c r="F56" s="13" t="s">
        <v>324</v>
      </c>
      <c r="H56" s="13" t="s">
        <v>314</v>
      </c>
      <c r="I56" s="13" t="s">
        <v>1739</v>
      </c>
      <c r="J56" s="13" t="s">
        <v>325</v>
      </c>
    </row>
    <row r="57" spans="4:10">
      <c r="D57" s="14" t="s">
        <v>158</v>
      </c>
      <c r="E57" s="14" t="s">
        <v>326</v>
      </c>
      <c r="F57" s="14" t="s">
        <v>327</v>
      </c>
      <c r="H57" s="14" t="s">
        <v>328</v>
      </c>
      <c r="I57" s="14" t="s">
        <v>1322</v>
      </c>
      <c r="J57" s="14" t="s">
        <v>329</v>
      </c>
    </row>
    <row r="58" spans="4:10">
      <c r="D58" s="13" t="s">
        <v>158</v>
      </c>
      <c r="E58" s="13" t="s">
        <v>330</v>
      </c>
      <c r="F58" s="13" t="s">
        <v>331</v>
      </c>
      <c r="H58" s="13" t="s">
        <v>328</v>
      </c>
      <c r="I58" s="13" t="s">
        <v>1462</v>
      </c>
      <c r="J58" s="13" t="s">
        <v>332</v>
      </c>
    </row>
    <row r="59" spans="4:10">
      <c r="D59" s="14" t="s">
        <v>158</v>
      </c>
      <c r="E59" s="15" t="s">
        <v>333</v>
      </c>
      <c r="F59" s="14" t="s">
        <v>334</v>
      </c>
      <c r="H59" s="14" t="s">
        <v>328</v>
      </c>
      <c r="I59" s="15" t="s">
        <v>1635</v>
      </c>
      <c r="J59" s="14" t="s">
        <v>335</v>
      </c>
    </row>
    <row r="60" spans="4:10">
      <c r="D60" s="13" t="s">
        <v>158</v>
      </c>
      <c r="E60" s="13" t="s">
        <v>336</v>
      </c>
      <c r="F60" s="13" t="s">
        <v>337</v>
      </c>
      <c r="H60" s="13" t="s">
        <v>328</v>
      </c>
      <c r="I60" s="13" t="s">
        <v>1594</v>
      </c>
      <c r="J60" s="13" t="s">
        <v>338</v>
      </c>
    </row>
    <row r="61" spans="4:10">
      <c r="D61" s="14" t="s">
        <v>158</v>
      </c>
      <c r="E61" s="14" t="s">
        <v>339</v>
      </c>
      <c r="F61" s="14" t="s">
        <v>340</v>
      </c>
      <c r="H61" s="14" t="s">
        <v>341</v>
      </c>
      <c r="I61" s="14" t="s">
        <v>1796</v>
      </c>
      <c r="J61" s="14" t="s">
        <v>343</v>
      </c>
    </row>
    <row r="62" spans="4:10">
      <c r="D62" s="13" t="s">
        <v>158</v>
      </c>
      <c r="E62" s="13" t="s">
        <v>344</v>
      </c>
      <c r="F62" s="13" t="s">
        <v>345</v>
      </c>
      <c r="H62" s="13" t="s">
        <v>341</v>
      </c>
      <c r="I62" s="13" t="s">
        <v>1716</v>
      </c>
      <c r="J62" s="13" t="s">
        <v>347</v>
      </c>
    </row>
    <row r="63" spans="4:10">
      <c r="D63" s="14" t="s">
        <v>158</v>
      </c>
      <c r="E63" s="14" t="s">
        <v>348</v>
      </c>
      <c r="F63" s="14" t="s">
        <v>349</v>
      </c>
      <c r="H63" s="14" t="s">
        <v>341</v>
      </c>
      <c r="I63" s="14" t="s">
        <v>1676</v>
      </c>
      <c r="J63" s="14" t="s">
        <v>351</v>
      </c>
    </row>
    <row r="64" spans="4:10">
      <c r="D64" s="13" t="s">
        <v>158</v>
      </c>
      <c r="E64" s="13" t="s">
        <v>352</v>
      </c>
      <c r="F64" s="13" t="s">
        <v>353</v>
      </c>
      <c r="H64" s="13" t="s">
        <v>341</v>
      </c>
      <c r="I64" s="13" t="s">
        <v>1757</v>
      </c>
      <c r="J64" s="13" t="s">
        <v>355</v>
      </c>
    </row>
    <row r="65" spans="4:10">
      <c r="D65" s="14" t="s">
        <v>158</v>
      </c>
      <c r="E65" s="14" t="s">
        <v>356</v>
      </c>
      <c r="F65" s="14" t="s">
        <v>357</v>
      </c>
      <c r="H65" s="14" t="s">
        <v>341</v>
      </c>
      <c r="I65" s="14" t="s">
        <v>1314</v>
      </c>
      <c r="J65" s="14" t="s">
        <v>359</v>
      </c>
    </row>
    <row r="66" spans="4:10">
      <c r="D66" s="13" t="s">
        <v>158</v>
      </c>
      <c r="E66" s="13" t="s">
        <v>360</v>
      </c>
      <c r="F66" s="13" t="s">
        <v>361</v>
      </c>
      <c r="H66" s="13" t="s">
        <v>341</v>
      </c>
      <c r="I66" s="13" t="s">
        <v>1645</v>
      </c>
      <c r="J66" s="13" t="s">
        <v>363</v>
      </c>
    </row>
    <row r="67" spans="4:10">
      <c r="D67" s="14" t="s">
        <v>158</v>
      </c>
      <c r="E67" s="14" t="s">
        <v>364</v>
      </c>
      <c r="F67" s="14" t="s">
        <v>365</v>
      </c>
      <c r="H67" s="14" t="s">
        <v>341</v>
      </c>
      <c r="I67" s="14" t="s">
        <v>1575</v>
      </c>
      <c r="J67" s="14" t="s">
        <v>367</v>
      </c>
    </row>
    <row r="68" spans="4:10">
      <c r="D68" s="13" t="s">
        <v>158</v>
      </c>
      <c r="E68" s="13" t="s">
        <v>368</v>
      </c>
      <c r="F68" s="13" t="s">
        <v>369</v>
      </c>
      <c r="H68" s="13" t="s">
        <v>341</v>
      </c>
      <c r="I68" s="13" t="s">
        <v>1792</v>
      </c>
      <c r="J68" s="13" t="s">
        <v>371</v>
      </c>
    </row>
    <row r="69" spans="4:10">
      <c r="D69" s="14" t="s">
        <v>158</v>
      </c>
      <c r="E69" s="15" t="s">
        <v>372</v>
      </c>
      <c r="F69" s="14" t="s">
        <v>373</v>
      </c>
      <c r="H69" s="14" t="s">
        <v>341</v>
      </c>
      <c r="I69" s="15" t="s">
        <v>1517</v>
      </c>
      <c r="J69" s="14" t="s">
        <v>375</v>
      </c>
    </row>
    <row r="70" spans="4:10">
      <c r="D70" s="13" t="s">
        <v>158</v>
      </c>
      <c r="E70" s="13" t="s">
        <v>376</v>
      </c>
      <c r="F70" s="13" t="s">
        <v>377</v>
      </c>
      <c r="H70" s="13" t="s">
        <v>284</v>
      </c>
      <c r="I70" s="13" t="s">
        <v>1561</v>
      </c>
      <c r="J70" s="13" t="s">
        <v>378</v>
      </c>
    </row>
    <row r="71" spans="4:10">
      <c r="D71" s="14" t="s">
        <v>164</v>
      </c>
      <c r="E71" s="14" t="s">
        <v>379</v>
      </c>
      <c r="F71" s="14" t="s">
        <v>380</v>
      </c>
      <c r="H71" s="14" t="s">
        <v>284</v>
      </c>
      <c r="I71" s="14" t="s">
        <v>1342</v>
      </c>
      <c r="J71" s="14" t="s">
        <v>381</v>
      </c>
    </row>
    <row r="72" spans="4:10">
      <c r="D72" s="13" t="s">
        <v>164</v>
      </c>
      <c r="E72" s="13" t="s">
        <v>382</v>
      </c>
      <c r="F72" s="13" t="s">
        <v>383</v>
      </c>
      <c r="H72" s="13" t="s">
        <v>284</v>
      </c>
      <c r="I72" s="13" t="s">
        <v>1613</v>
      </c>
      <c r="J72" s="13" t="s">
        <v>384</v>
      </c>
    </row>
    <row r="73" spans="4:10">
      <c r="D73" s="14" t="s">
        <v>164</v>
      </c>
      <c r="E73" s="14" t="s">
        <v>385</v>
      </c>
      <c r="F73" s="14" t="s">
        <v>386</v>
      </c>
      <c r="H73" s="14" t="s">
        <v>284</v>
      </c>
      <c r="I73" s="14" t="s">
        <v>1708</v>
      </c>
      <c r="J73" s="14" t="s">
        <v>387</v>
      </c>
    </row>
    <row r="74" spans="4:10">
      <c r="D74" s="13" t="s">
        <v>164</v>
      </c>
      <c r="E74" s="13" t="s">
        <v>388</v>
      </c>
      <c r="F74" s="13" t="s">
        <v>389</v>
      </c>
      <c r="H74" s="13" t="s">
        <v>284</v>
      </c>
      <c r="I74" s="13" t="s">
        <v>1514</v>
      </c>
      <c r="J74" s="13" t="s">
        <v>390</v>
      </c>
    </row>
    <row r="75" spans="4:10">
      <c r="D75" s="14" t="s">
        <v>164</v>
      </c>
      <c r="E75" s="14" t="s">
        <v>391</v>
      </c>
      <c r="F75" s="14" t="s">
        <v>392</v>
      </c>
      <c r="H75" s="14" t="s">
        <v>317</v>
      </c>
      <c r="I75" s="14" t="s">
        <v>1341</v>
      </c>
      <c r="J75" s="14" t="s">
        <v>393</v>
      </c>
    </row>
    <row r="76" spans="4:10">
      <c r="D76" s="13" t="s">
        <v>164</v>
      </c>
      <c r="E76" s="13" t="s">
        <v>394</v>
      </c>
      <c r="F76" s="13" t="s">
        <v>395</v>
      </c>
      <c r="H76" s="13" t="s">
        <v>317</v>
      </c>
      <c r="I76" s="13" t="s">
        <v>1499</v>
      </c>
      <c r="J76" s="13" t="s">
        <v>396</v>
      </c>
    </row>
    <row r="77" spans="4:10">
      <c r="D77" s="14" t="s">
        <v>164</v>
      </c>
      <c r="E77" s="14" t="s">
        <v>397</v>
      </c>
      <c r="F77" s="14" t="s">
        <v>398</v>
      </c>
      <c r="H77" s="14" t="s">
        <v>399</v>
      </c>
      <c r="I77" s="14" t="s">
        <v>1449</v>
      </c>
      <c r="J77" s="14" t="s">
        <v>400</v>
      </c>
    </row>
    <row r="78" spans="4:10">
      <c r="D78" s="13" t="s">
        <v>164</v>
      </c>
      <c r="E78" s="13" t="s">
        <v>401</v>
      </c>
      <c r="F78" s="13" t="s">
        <v>402</v>
      </c>
      <c r="H78" s="13" t="s">
        <v>399</v>
      </c>
      <c r="I78" s="13" t="s">
        <v>1572</v>
      </c>
      <c r="J78" s="13" t="s">
        <v>403</v>
      </c>
    </row>
    <row r="79" spans="4:10">
      <c r="D79" s="14" t="s">
        <v>164</v>
      </c>
      <c r="E79" s="15" t="s">
        <v>404</v>
      </c>
      <c r="F79" s="14" t="s">
        <v>405</v>
      </c>
      <c r="H79" s="14" t="s">
        <v>399</v>
      </c>
      <c r="I79" s="15" t="s">
        <v>1352</v>
      </c>
      <c r="J79" s="14" t="s">
        <v>406</v>
      </c>
    </row>
    <row r="80" spans="4:10">
      <c r="D80" s="13" t="s">
        <v>164</v>
      </c>
      <c r="E80" s="13" t="s">
        <v>407</v>
      </c>
      <c r="F80" s="13" t="s">
        <v>408</v>
      </c>
      <c r="H80" s="13" t="s">
        <v>248</v>
      </c>
      <c r="I80" s="13" t="s">
        <v>1622</v>
      </c>
      <c r="J80" s="13" t="s">
        <v>409</v>
      </c>
    </row>
    <row r="81" spans="4:10">
      <c r="D81" s="14" t="s">
        <v>164</v>
      </c>
      <c r="E81" s="14" t="s">
        <v>410</v>
      </c>
      <c r="F81" s="14" t="s">
        <v>411</v>
      </c>
      <c r="H81" s="14" t="s">
        <v>248</v>
      </c>
      <c r="I81" s="14" t="s">
        <v>1545</v>
      </c>
      <c r="J81" s="14" t="s">
        <v>412</v>
      </c>
    </row>
    <row r="82" spans="4:10">
      <c r="D82" s="13" t="s">
        <v>164</v>
      </c>
      <c r="E82" s="13" t="s">
        <v>413</v>
      </c>
      <c r="F82" s="13" t="s">
        <v>414</v>
      </c>
      <c r="H82" s="13" t="s">
        <v>248</v>
      </c>
      <c r="I82" s="13" t="s">
        <v>1493</v>
      </c>
      <c r="J82" s="13" t="s">
        <v>416</v>
      </c>
    </row>
    <row r="83" spans="4:10">
      <c r="D83" s="14" t="s">
        <v>164</v>
      </c>
      <c r="E83" s="14" t="s">
        <v>417</v>
      </c>
      <c r="F83" s="14" t="s">
        <v>418</v>
      </c>
      <c r="H83" s="14" t="s">
        <v>205</v>
      </c>
      <c r="I83" s="14" t="s">
        <v>1385</v>
      </c>
      <c r="J83" s="14" t="s">
        <v>419</v>
      </c>
    </row>
    <row r="84" spans="4:10">
      <c r="D84" s="13" t="s">
        <v>169</v>
      </c>
      <c r="E84" s="13" t="s">
        <v>190</v>
      </c>
      <c r="F84" s="13" t="s">
        <v>420</v>
      </c>
      <c r="H84" s="13" t="s">
        <v>205</v>
      </c>
      <c r="I84" s="13" t="s">
        <v>1595</v>
      </c>
      <c r="J84" s="13" t="s">
        <v>421</v>
      </c>
    </row>
    <row r="85" spans="4:10">
      <c r="D85" s="14" t="s">
        <v>169</v>
      </c>
      <c r="E85" s="14" t="s">
        <v>328</v>
      </c>
      <c r="F85" s="14" t="s">
        <v>422</v>
      </c>
      <c r="H85" s="14" t="s">
        <v>205</v>
      </c>
      <c r="I85" s="14" t="s">
        <v>1509</v>
      </c>
      <c r="J85" s="14" t="s">
        <v>423</v>
      </c>
    </row>
    <row r="86" spans="4:10">
      <c r="D86" s="13" t="s">
        <v>169</v>
      </c>
      <c r="E86" s="13" t="s">
        <v>399</v>
      </c>
      <c r="F86" s="13" t="s">
        <v>424</v>
      </c>
      <c r="H86" s="13" t="s">
        <v>425</v>
      </c>
      <c r="I86" s="13" t="s">
        <v>1289</v>
      </c>
      <c r="J86" s="13" t="s">
        <v>426</v>
      </c>
    </row>
    <row r="87" spans="4:10">
      <c r="D87" s="14" t="s">
        <v>169</v>
      </c>
      <c r="E87" s="14" t="s">
        <v>427</v>
      </c>
      <c r="F87" s="14" t="s">
        <v>428</v>
      </c>
      <c r="H87" s="14" t="s">
        <v>425</v>
      </c>
      <c r="I87" s="14" t="s">
        <v>1679</v>
      </c>
      <c r="J87" s="14" t="s">
        <v>429</v>
      </c>
    </row>
    <row r="88" spans="4:10">
      <c r="D88" s="13" t="s">
        <v>169</v>
      </c>
      <c r="E88" s="13" t="s">
        <v>430</v>
      </c>
      <c r="F88" s="13" t="s">
        <v>431</v>
      </c>
      <c r="H88" s="13" t="s">
        <v>425</v>
      </c>
      <c r="I88" s="13" t="s">
        <v>1611</v>
      </c>
      <c r="J88" s="13" t="s">
        <v>432</v>
      </c>
    </row>
    <row r="89" spans="4:10">
      <c r="D89" s="14" t="s">
        <v>169</v>
      </c>
      <c r="E89" s="15" t="s">
        <v>433</v>
      </c>
      <c r="F89" s="14" t="s">
        <v>434</v>
      </c>
      <c r="H89" s="14" t="s">
        <v>425</v>
      </c>
      <c r="I89" s="15" t="s">
        <v>1631</v>
      </c>
      <c r="J89" s="14" t="s">
        <v>435</v>
      </c>
    </row>
    <row r="90" spans="4:10">
      <c r="D90" s="13" t="s">
        <v>169</v>
      </c>
      <c r="E90" s="13" t="s">
        <v>436</v>
      </c>
      <c r="F90" s="13" t="s">
        <v>437</v>
      </c>
      <c r="H90" s="13" t="s">
        <v>425</v>
      </c>
      <c r="I90" s="13" t="s">
        <v>1486</v>
      </c>
      <c r="J90" s="13" t="s">
        <v>438</v>
      </c>
    </row>
    <row r="91" spans="4:10">
      <c r="D91" s="14" t="s">
        <v>169</v>
      </c>
      <c r="E91" s="14" t="s">
        <v>439</v>
      </c>
      <c r="F91" s="14" t="s">
        <v>440</v>
      </c>
      <c r="H91" s="14" t="s">
        <v>425</v>
      </c>
      <c r="I91" s="14" t="s">
        <v>1770</v>
      </c>
      <c r="J91" s="14" t="s">
        <v>441</v>
      </c>
    </row>
    <row r="92" spans="4:10">
      <c r="D92" s="13" t="s">
        <v>169</v>
      </c>
      <c r="E92" s="13" t="s">
        <v>442</v>
      </c>
      <c r="F92" s="13" t="s">
        <v>443</v>
      </c>
      <c r="H92" s="13" t="s">
        <v>425</v>
      </c>
      <c r="I92" s="13" t="s">
        <v>1741</v>
      </c>
      <c r="J92" s="13" t="s">
        <v>444</v>
      </c>
    </row>
    <row r="93" spans="4:10">
      <c r="D93" s="14" t="s">
        <v>169</v>
      </c>
      <c r="E93" s="14" t="s">
        <v>445</v>
      </c>
      <c r="F93" s="14" t="s">
        <v>446</v>
      </c>
      <c r="H93" s="14" t="s">
        <v>427</v>
      </c>
      <c r="I93" s="14" t="s">
        <v>1459</v>
      </c>
      <c r="J93" s="14" t="s">
        <v>447</v>
      </c>
    </row>
    <row r="94" spans="4:10">
      <c r="D94" s="13" t="s">
        <v>174</v>
      </c>
      <c r="E94" s="13" t="s">
        <v>200</v>
      </c>
      <c r="F94" s="13" t="s">
        <v>448</v>
      </c>
      <c r="H94" s="13" t="s">
        <v>427</v>
      </c>
      <c r="I94" s="13" t="s">
        <v>1591</v>
      </c>
      <c r="J94" s="13" t="s">
        <v>449</v>
      </c>
    </row>
    <row r="95" spans="4:10">
      <c r="D95" s="14" t="s">
        <v>174</v>
      </c>
      <c r="E95" s="14" t="s">
        <v>282</v>
      </c>
      <c r="F95" s="14" t="s">
        <v>450</v>
      </c>
      <c r="H95" s="14" t="s">
        <v>427</v>
      </c>
      <c r="I95" s="14" t="s">
        <v>1378</v>
      </c>
      <c r="J95" s="14" t="s">
        <v>451</v>
      </c>
    </row>
    <row r="96" spans="4:10">
      <c r="D96" s="13" t="s">
        <v>174</v>
      </c>
      <c r="E96" s="13" t="s">
        <v>452</v>
      </c>
      <c r="F96" s="13" t="s">
        <v>453</v>
      </c>
      <c r="H96" s="13" t="s">
        <v>251</v>
      </c>
      <c r="I96" s="13" t="s">
        <v>1249</v>
      </c>
      <c r="J96" s="13" t="s">
        <v>454</v>
      </c>
    </row>
    <row r="97" spans="4:10">
      <c r="D97" s="14" t="s">
        <v>174</v>
      </c>
      <c r="E97" s="14" t="s">
        <v>455</v>
      </c>
      <c r="F97" s="14" t="s">
        <v>456</v>
      </c>
      <c r="H97" s="14" t="s">
        <v>320</v>
      </c>
      <c r="I97" s="14" t="s">
        <v>1444</v>
      </c>
      <c r="J97" s="14" t="s">
        <v>457</v>
      </c>
    </row>
    <row r="98" spans="4:10">
      <c r="D98" s="13" t="s">
        <v>174</v>
      </c>
      <c r="E98" s="13" t="s">
        <v>458</v>
      </c>
      <c r="F98" s="13" t="s">
        <v>459</v>
      </c>
      <c r="H98" s="13" t="s">
        <v>320</v>
      </c>
      <c r="I98" s="13" t="s">
        <v>1684</v>
      </c>
      <c r="J98" s="13" t="s">
        <v>460</v>
      </c>
    </row>
    <row r="99" spans="4:10">
      <c r="D99" s="14" t="s">
        <v>174</v>
      </c>
      <c r="E99" s="15" t="s">
        <v>461</v>
      </c>
      <c r="F99" s="14" t="s">
        <v>462</v>
      </c>
      <c r="H99" s="14" t="s">
        <v>320</v>
      </c>
      <c r="I99" s="15" t="s">
        <v>1761</v>
      </c>
      <c r="J99" s="14" t="s">
        <v>463</v>
      </c>
    </row>
    <row r="100" spans="4:10">
      <c r="D100" s="13" t="s">
        <v>174</v>
      </c>
      <c r="E100" s="13" t="s">
        <v>464</v>
      </c>
      <c r="F100" s="13" t="s">
        <v>465</v>
      </c>
      <c r="H100" s="13" t="s">
        <v>320</v>
      </c>
      <c r="I100" s="13" t="s">
        <v>1364</v>
      </c>
      <c r="J100" s="13" t="s">
        <v>466</v>
      </c>
    </row>
    <row r="101" spans="4:10">
      <c r="D101" s="14" t="s">
        <v>174</v>
      </c>
      <c r="E101" s="14" t="s">
        <v>467</v>
      </c>
      <c r="F101" s="14" t="s">
        <v>468</v>
      </c>
      <c r="H101" s="14" t="s">
        <v>320</v>
      </c>
      <c r="I101" s="14" t="s">
        <v>1737</v>
      </c>
      <c r="J101" s="14" t="s">
        <v>469</v>
      </c>
    </row>
    <row r="102" spans="4:10">
      <c r="D102" s="13" t="s">
        <v>174</v>
      </c>
      <c r="E102" s="13" t="s">
        <v>470</v>
      </c>
      <c r="F102" s="13" t="s">
        <v>471</v>
      </c>
      <c r="H102" s="13" t="s">
        <v>320</v>
      </c>
      <c r="I102" s="13" t="s">
        <v>1589</v>
      </c>
      <c r="J102" s="13" t="s">
        <v>472</v>
      </c>
    </row>
    <row r="103" spans="4:10">
      <c r="D103" s="14" t="s">
        <v>174</v>
      </c>
      <c r="E103" s="14" t="s">
        <v>473</v>
      </c>
      <c r="F103" s="14" t="s">
        <v>474</v>
      </c>
      <c r="H103" s="14" t="s">
        <v>320</v>
      </c>
      <c r="I103" s="14" t="s">
        <v>1668</v>
      </c>
      <c r="J103" s="14" t="s">
        <v>475</v>
      </c>
    </row>
    <row r="104" spans="4:10">
      <c r="D104" s="13" t="s">
        <v>174</v>
      </c>
      <c r="E104" s="13" t="s">
        <v>476</v>
      </c>
      <c r="F104" s="13" t="s">
        <v>477</v>
      </c>
      <c r="H104" s="13" t="s">
        <v>208</v>
      </c>
      <c r="I104" s="13" t="s">
        <v>1443</v>
      </c>
      <c r="J104" s="13" t="s">
        <v>478</v>
      </c>
    </row>
    <row r="105" spans="4:10">
      <c r="D105" s="14" t="s">
        <v>174</v>
      </c>
      <c r="E105" s="14" t="s">
        <v>479</v>
      </c>
      <c r="F105" s="14" t="s">
        <v>480</v>
      </c>
      <c r="H105" s="14" t="s">
        <v>208</v>
      </c>
      <c r="I105" s="14" t="s">
        <v>1556</v>
      </c>
      <c r="J105" s="14" t="s">
        <v>481</v>
      </c>
    </row>
    <row r="106" spans="4:10">
      <c r="D106" s="13" t="s">
        <v>174</v>
      </c>
      <c r="E106" s="13" t="s">
        <v>482</v>
      </c>
      <c r="F106" s="13" t="s">
        <v>483</v>
      </c>
      <c r="H106" s="13" t="s">
        <v>208</v>
      </c>
      <c r="I106" s="13" t="s">
        <v>1375</v>
      </c>
      <c r="J106" s="13" t="s">
        <v>484</v>
      </c>
    </row>
    <row r="107" spans="4:10">
      <c r="D107" s="14" t="s">
        <v>174</v>
      </c>
      <c r="E107" s="14" t="s">
        <v>485</v>
      </c>
      <c r="F107" s="14" t="s">
        <v>486</v>
      </c>
      <c r="H107" s="14" t="s">
        <v>452</v>
      </c>
      <c r="I107" s="14" t="s">
        <v>1310</v>
      </c>
      <c r="J107" s="14" t="s">
        <v>487</v>
      </c>
    </row>
    <row r="108" spans="4:10">
      <c r="D108" s="13" t="s">
        <v>174</v>
      </c>
      <c r="E108" s="13" t="s">
        <v>488</v>
      </c>
      <c r="F108" s="13" t="s">
        <v>489</v>
      </c>
      <c r="H108" s="13" t="s">
        <v>452</v>
      </c>
      <c r="I108" s="13" t="s">
        <v>1445</v>
      </c>
      <c r="J108" s="13" t="s">
        <v>490</v>
      </c>
    </row>
    <row r="109" spans="4:10">
      <c r="D109" s="14" t="s">
        <v>174</v>
      </c>
      <c r="E109" s="15" t="s">
        <v>491</v>
      </c>
      <c r="F109" s="14" t="s">
        <v>492</v>
      </c>
      <c r="H109" s="14" t="s">
        <v>452</v>
      </c>
      <c r="I109" s="15" t="s">
        <v>1640</v>
      </c>
      <c r="J109" s="14" t="s">
        <v>493</v>
      </c>
    </row>
    <row r="110" spans="4:10">
      <c r="D110" s="13" t="s">
        <v>174</v>
      </c>
      <c r="E110" s="13" t="s">
        <v>494</v>
      </c>
      <c r="F110" s="13" t="s">
        <v>495</v>
      </c>
      <c r="H110" s="13" t="s">
        <v>452</v>
      </c>
      <c r="I110" s="13" t="s">
        <v>1805</v>
      </c>
      <c r="J110" s="13" t="s">
        <v>496</v>
      </c>
    </row>
    <row r="111" spans="4:10">
      <c r="D111" s="14" t="s">
        <v>174</v>
      </c>
      <c r="E111" s="14" t="s">
        <v>497</v>
      </c>
      <c r="F111" s="14" t="s">
        <v>498</v>
      </c>
      <c r="H111" s="14" t="s">
        <v>499</v>
      </c>
      <c r="I111" s="14" t="s">
        <v>1451</v>
      </c>
      <c r="J111" s="14" t="s">
        <v>501</v>
      </c>
    </row>
    <row r="112" spans="4:10">
      <c r="D112" s="13" t="s">
        <v>174</v>
      </c>
      <c r="E112" s="13" t="s">
        <v>502</v>
      </c>
      <c r="F112" s="13" t="s">
        <v>503</v>
      </c>
      <c r="H112" s="13" t="s">
        <v>499</v>
      </c>
      <c r="I112" s="13" t="s">
        <v>1359</v>
      </c>
      <c r="J112" s="13" t="s">
        <v>504</v>
      </c>
    </row>
    <row r="113" spans="4:10">
      <c r="D113" s="14" t="s">
        <v>174</v>
      </c>
      <c r="E113" s="14" t="s">
        <v>505</v>
      </c>
      <c r="F113" s="14" t="s">
        <v>506</v>
      </c>
      <c r="H113" s="14" t="s">
        <v>499</v>
      </c>
      <c r="I113" s="14" t="s">
        <v>1606</v>
      </c>
      <c r="J113" s="14" t="s">
        <v>507</v>
      </c>
    </row>
    <row r="114" spans="4:10">
      <c r="D114" s="13" t="s">
        <v>20</v>
      </c>
      <c r="E114" s="13" t="s">
        <v>253</v>
      </c>
      <c r="F114" s="13" t="s">
        <v>508</v>
      </c>
      <c r="H114" s="13" t="s">
        <v>323</v>
      </c>
      <c r="I114" s="13" t="s">
        <v>1291</v>
      </c>
      <c r="J114" s="13" t="s">
        <v>509</v>
      </c>
    </row>
    <row r="115" spans="4:10">
      <c r="D115" s="14" t="s">
        <v>20</v>
      </c>
      <c r="E115" s="14" t="s">
        <v>310</v>
      </c>
      <c r="F115" s="14" t="s">
        <v>510</v>
      </c>
      <c r="H115" s="14" t="s">
        <v>323</v>
      </c>
      <c r="I115" s="14" t="s">
        <v>1476</v>
      </c>
      <c r="J115" s="14" t="s">
        <v>511</v>
      </c>
    </row>
    <row r="116" spans="4:10">
      <c r="D116" s="13" t="s">
        <v>20</v>
      </c>
      <c r="E116" s="13" t="s">
        <v>499</v>
      </c>
      <c r="F116" s="13" t="s">
        <v>512</v>
      </c>
      <c r="H116" s="13" t="s">
        <v>323</v>
      </c>
      <c r="I116" s="13" t="s">
        <v>1590</v>
      </c>
      <c r="J116" s="13" t="s">
        <v>513</v>
      </c>
    </row>
    <row r="117" spans="4:10">
      <c r="D117" s="14" t="s">
        <v>20</v>
      </c>
      <c r="E117" s="14" t="s">
        <v>514</v>
      </c>
      <c r="F117" s="14" t="s">
        <v>515</v>
      </c>
      <c r="H117" s="14" t="s">
        <v>379</v>
      </c>
      <c r="I117" s="14" t="s">
        <v>1628</v>
      </c>
      <c r="J117" s="14" t="s">
        <v>516</v>
      </c>
    </row>
    <row r="118" spans="4:10">
      <c r="D118" s="13" t="s">
        <v>20</v>
      </c>
      <c r="E118" s="13" t="s">
        <v>517</v>
      </c>
      <c r="F118" s="13" t="s">
        <v>518</v>
      </c>
      <c r="H118" s="13" t="s">
        <v>379</v>
      </c>
      <c r="I118" s="13" t="s">
        <v>1733</v>
      </c>
      <c r="J118" s="13" t="s">
        <v>519</v>
      </c>
    </row>
    <row r="119" spans="4:10">
      <c r="D119" s="14" t="s">
        <v>20</v>
      </c>
      <c r="E119" s="15" t="s">
        <v>520</v>
      </c>
      <c r="F119" s="14" t="s">
        <v>521</v>
      </c>
      <c r="H119" s="14" t="s">
        <v>382</v>
      </c>
      <c r="I119" s="15" t="s">
        <v>1320</v>
      </c>
      <c r="J119" s="14" t="s">
        <v>522</v>
      </c>
    </row>
    <row r="120" spans="4:10">
      <c r="D120" s="13" t="s">
        <v>20</v>
      </c>
      <c r="E120" s="13" t="s">
        <v>523</v>
      </c>
      <c r="F120" s="13" t="s">
        <v>524</v>
      </c>
      <c r="H120" s="13" t="s">
        <v>382</v>
      </c>
      <c r="I120" s="13" t="s">
        <v>1453</v>
      </c>
      <c r="J120" s="13" t="s">
        <v>525</v>
      </c>
    </row>
    <row r="121" spans="4:10">
      <c r="D121" s="14" t="s">
        <v>20</v>
      </c>
      <c r="E121" s="14" t="s">
        <v>526</v>
      </c>
      <c r="F121" s="14" t="s">
        <v>527</v>
      </c>
      <c r="H121" s="14" t="s">
        <v>385</v>
      </c>
      <c r="I121" s="14" t="s">
        <v>1305</v>
      </c>
      <c r="J121" s="14" t="s">
        <v>528</v>
      </c>
    </row>
    <row r="122" spans="4:10">
      <c r="D122" s="13" t="s">
        <v>20</v>
      </c>
      <c r="E122" s="13" t="s">
        <v>529</v>
      </c>
      <c r="F122" s="13" t="s">
        <v>530</v>
      </c>
      <c r="H122" s="13" t="s">
        <v>385</v>
      </c>
      <c r="I122" s="13" t="s">
        <v>1507</v>
      </c>
      <c r="J122" s="13" t="s">
        <v>531</v>
      </c>
    </row>
    <row r="123" spans="4:10">
      <c r="D123" s="14" t="s">
        <v>20</v>
      </c>
      <c r="E123" s="14" t="s">
        <v>21</v>
      </c>
      <c r="F123" s="14" t="s">
        <v>532</v>
      </c>
      <c r="H123" s="14" t="s">
        <v>455</v>
      </c>
      <c r="I123" s="14" t="s">
        <v>1402</v>
      </c>
      <c r="J123" s="14" t="s">
        <v>533</v>
      </c>
    </row>
    <row r="124" spans="4:10">
      <c r="D124" s="13" t="s">
        <v>20</v>
      </c>
      <c r="E124" s="13" t="s">
        <v>22</v>
      </c>
      <c r="F124" s="13" t="s">
        <v>534</v>
      </c>
      <c r="H124" s="13" t="s">
        <v>455</v>
      </c>
      <c r="I124" s="13" t="s">
        <v>1797</v>
      </c>
      <c r="J124" s="13" t="s">
        <v>535</v>
      </c>
    </row>
    <row r="125" spans="4:10">
      <c r="D125" s="14" t="s">
        <v>20</v>
      </c>
      <c r="E125" s="14" t="s">
        <v>536</v>
      </c>
      <c r="F125" s="14" t="s">
        <v>537</v>
      </c>
      <c r="H125" s="14" t="s">
        <v>455</v>
      </c>
      <c r="I125" s="14" t="s">
        <v>1280</v>
      </c>
      <c r="J125" s="14" t="s">
        <v>538</v>
      </c>
    </row>
    <row r="126" spans="4:10">
      <c r="D126" s="13" t="s">
        <v>20</v>
      </c>
      <c r="E126" s="13" t="s">
        <v>539</v>
      </c>
      <c r="F126" s="13" t="s">
        <v>540</v>
      </c>
      <c r="H126" s="13" t="s">
        <v>455</v>
      </c>
      <c r="I126" s="13" t="s">
        <v>1270</v>
      </c>
      <c r="J126" s="13" t="s">
        <v>541</v>
      </c>
    </row>
    <row r="127" spans="4:10">
      <c r="D127" s="14" t="s">
        <v>20</v>
      </c>
      <c r="E127" s="14" t="s">
        <v>542</v>
      </c>
      <c r="F127" s="14" t="s">
        <v>543</v>
      </c>
      <c r="H127" s="14" t="s">
        <v>455</v>
      </c>
      <c r="I127" s="14" t="s">
        <v>1279</v>
      </c>
      <c r="J127" s="14" t="s">
        <v>544</v>
      </c>
    </row>
    <row r="128" spans="4:10">
      <c r="D128" s="13" t="s">
        <v>20</v>
      </c>
      <c r="E128" s="13" t="s">
        <v>545</v>
      </c>
      <c r="F128" s="13" t="s">
        <v>546</v>
      </c>
      <c r="H128" s="13" t="s">
        <v>455</v>
      </c>
      <c r="I128" s="13" t="s">
        <v>1401</v>
      </c>
      <c r="J128" s="13" t="s">
        <v>547</v>
      </c>
    </row>
    <row r="129" spans="4:10">
      <c r="D129" s="14" t="s">
        <v>20</v>
      </c>
      <c r="E129" s="15" t="s">
        <v>548</v>
      </c>
      <c r="F129" s="14" t="s">
        <v>549</v>
      </c>
      <c r="H129" s="14" t="s">
        <v>455</v>
      </c>
      <c r="I129" s="15" t="s">
        <v>1403</v>
      </c>
      <c r="J129" s="14" t="s">
        <v>550</v>
      </c>
    </row>
    <row r="130" spans="4:10">
      <c r="D130" s="13" t="s">
        <v>20</v>
      </c>
      <c r="E130" s="13" t="s">
        <v>551</v>
      </c>
      <c r="F130" s="13" t="s">
        <v>552</v>
      </c>
      <c r="H130" s="13" t="s">
        <v>455</v>
      </c>
      <c r="I130" s="13" t="s">
        <v>1274</v>
      </c>
      <c r="J130" s="13" t="s">
        <v>553</v>
      </c>
    </row>
    <row r="131" spans="4:10">
      <c r="D131" s="14" t="s">
        <v>20</v>
      </c>
      <c r="E131" s="14" t="s">
        <v>554</v>
      </c>
      <c r="F131" s="14" t="s">
        <v>555</v>
      </c>
      <c r="H131" s="14" t="s">
        <v>455</v>
      </c>
      <c r="I131" s="14" t="s">
        <v>1276</v>
      </c>
      <c r="J131" s="14" t="s">
        <v>556</v>
      </c>
    </row>
    <row r="132" spans="4:10">
      <c r="D132" s="13" t="s">
        <v>183</v>
      </c>
      <c r="E132" s="13" t="s">
        <v>219</v>
      </c>
      <c r="F132" s="13" t="s">
        <v>557</v>
      </c>
      <c r="H132" s="13" t="s">
        <v>455</v>
      </c>
      <c r="I132" s="13" t="s">
        <v>1278</v>
      </c>
      <c r="J132" s="13" t="s">
        <v>558</v>
      </c>
    </row>
    <row r="133" spans="4:10">
      <c r="D133" s="14" t="s">
        <v>183</v>
      </c>
      <c r="E133" s="14" t="s">
        <v>341</v>
      </c>
      <c r="F133" s="14" t="s">
        <v>559</v>
      </c>
      <c r="H133" s="14" t="s">
        <v>455</v>
      </c>
      <c r="I133" s="14" t="s">
        <v>1264</v>
      </c>
      <c r="J133" s="14" t="s">
        <v>560</v>
      </c>
    </row>
    <row r="134" spans="4:10">
      <c r="D134" s="13" t="s">
        <v>183</v>
      </c>
      <c r="E134" s="13" t="s">
        <v>425</v>
      </c>
      <c r="F134" s="13" t="s">
        <v>561</v>
      </c>
      <c r="H134" s="13" t="s">
        <v>455</v>
      </c>
      <c r="I134" s="13" t="s">
        <v>1277</v>
      </c>
      <c r="J134" s="13" t="s">
        <v>562</v>
      </c>
    </row>
    <row r="135" spans="4:10">
      <c r="D135" s="14" t="s">
        <v>183</v>
      </c>
      <c r="E135" s="14" t="s">
        <v>563</v>
      </c>
      <c r="F135" s="14" t="s">
        <v>564</v>
      </c>
      <c r="H135" s="14" t="s">
        <v>455</v>
      </c>
      <c r="I135" s="14" t="s">
        <v>1257</v>
      </c>
      <c r="J135" s="14" t="s">
        <v>565</v>
      </c>
    </row>
    <row r="136" spans="4:10">
      <c r="D136" s="13" t="s">
        <v>183</v>
      </c>
      <c r="E136" s="13" t="s">
        <v>566</v>
      </c>
      <c r="F136" s="13" t="s">
        <v>567</v>
      </c>
      <c r="H136" s="13" t="s">
        <v>514</v>
      </c>
      <c r="I136" s="13" t="s">
        <v>1304</v>
      </c>
      <c r="J136" s="13" t="s">
        <v>568</v>
      </c>
    </row>
    <row r="137" spans="4:10">
      <c r="D137" s="14" t="s">
        <v>183</v>
      </c>
      <c r="E137" s="14" t="s">
        <v>569</v>
      </c>
      <c r="F137" s="14" t="s">
        <v>570</v>
      </c>
      <c r="H137" s="14" t="s">
        <v>514</v>
      </c>
      <c r="I137" s="14" t="s">
        <v>1568</v>
      </c>
      <c r="J137" s="14" t="s">
        <v>571</v>
      </c>
    </row>
    <row r="138" spans="4:10">
      <c r="D138" s="13" t="s">
        <v>183</v>
      </c>
      <c r="E138" s="13" t="s">
        <v>572</v>
      </c>
      <c r="F138" s="13" t="s">
        <v>573</v>
      </c>
      <c r="H138" s="13" t="s">
        <v>514</v>
      </c>
      <c r="I138" s="13" t="s">
        <v>1700</v>
      </c>
      <c r="J138" s="13" t="s">
        <v>574</v>
      </c>
    </row>
    <row r="139" spans="4:10">
      <c r="D139" s="14" t="s">
        <v>183</v>
      </c>
      <c r="E139" s="15" t="s">
        <v>366</v>
      </c>
      <c r="F139" s="14" t="s">
        <v>575</v>
      </c>
      <c r="H139" s="14" t="s">
        <v>514</v>
      </c>
      <c r="I139" s="15" t="s">
        <v>1655</v>
      </c>
      <c r="J139" s="14" t="s">
        <v>576</v>
      </c>
    </row>
    <row r="140" spans="4:10">
      <c r="D140" s="13" t="s">
        <v>183</v>
      </c>
      <c r="E140" s="13" t="s">
        <v>577</v>
      </c>
      <c r="F140" s="13" t="s">
        <v>578</v>
      </c>
      <c r="H140" s="13" t="s">
        <v>514</v>
      </c>
      <c r="I140" s="13" t="s">
        <v>1489</v>
      </c>
      <c r="J140" s="13" t="s">
        <v>579</v>
      </c>
    </row>
    <row r="141" spans="4:10">
      <c r="D141" s="14" t="s">
        <v>183</v>
      </c>
      <c r="E141" s="14" t="s">
        <v>580</v>
      </c>
      <c r="F141" s="14" t="s">
        <v>581</v>
      </c>
      <c r="H141" s="14" t="s">
        <v>563</v>
      </c>
      <c r="I141" s="14" t="s">
        <v>1638</v>
      </c>
      <c r="J141" s="14" t="s">
        <v>582</v>
      </c>
    </row>
    <row r="142" spans="4:10">
      <c r="D142" s="3"/>
      <c r="E142" s="3"/>
      <c r="F142" s="3"/>
      <c r="H142" s="13" t="s">
        <v>563</v>
      </c>
      <c r="I142" s="13" t="s">
        <v>1469</v>
      </c>
      <c r="J142" s="13" t="s">
        <v>583</v>
      </c>
    </row>
    <row r="143" spans="4:10">
      <c r="D143" s="3"/>
      <c r="E143" s="3"/>
      <c r="F143" s="3"/>
      <c r="H143" s="14" t="s">
        <v>563</v>
      </c>
      <c r="I143" s="14" t="s">
        <v>1571</v>
      </c>
      <c r="J143" s="14" t="s">
        <v>584</v>
      </c>
    </row>
    <row r="144" spans="4:10">
      <c r="D144" s="3"/>
      <c r="E144" s="3"/>
      <c r="F144" s="3"/>
      <c r="H144" s="13" t="s">
        <v>563</v>
      </c>
      <c r="I144" s="13" t="s">
        <v>1383</v>
      </c>
      <c r="J144" s="13" t="s">
        <v>585</v>
      </c>
    </row>
    <row r="145" spans="4:10">
      <c r="D145" s="3"/>
      <c r="E145" s="3"/>
      <c r="F145" s="3"/>
      <c r="H145" s="14" t="s">
        <v>211</v>
      </c>
      <c r="I145" s="14" t="s">
        <v>586</v>
      </c>
      <c r="J145" s="14" t="s">
        <v>587</v>
      </c>
    </row>
    <row r="146" spans="4:10">
      <c r="D146" s="16"/>
      <c r="E146" s="16"/>
      <c r="F146" s="16"/>
      <c r="H146" s="13" t="s">
        <v>214</v>
      </c>
      <c r="I146" s="13" t="s">
        <v>1285</v>
      </c>
      <c r="J146" s="13" t="s">
        <v>588</v>
      </c>
    </row>
    <row r="147" spans="4:10">
      <c r="H147" s="14" t="s">
        <v>214</v>
      </c>
      <c r="I147" s="14" t="s">
        <v>1413</v>
      </c>
      <c r="J147" s="14" t="s">
        <v>589</v>
      </c>
    </row>
    <row r="148" spans="4:10">
      <c r="H148" s="13" t="s">
        <v>214</v>
      </c>
      <c r="I148" s="13" t="s">
        <v>1579</v>
      </c>
      <c r="J148" s="13" t="s">
        <v>590</v>
      </c>
    </row>
    <row r="149" spans="4:10">
      <c r="H149" s="14" t="s">
        <v>255</v>
      </c>
      <c r="I149" s="15" t="s">
        <v>1407</v>
      </c>
      <c r="J149" s="14" t="s">
        <v>591</v>
      </c>
    </row>
    <row r="150" spans="4:10">
      <c r="H150" s="13" t="s">
        <v>255</v>
      </c>
      <c r="I150" s="13" t="s">
        <v>1281</v>
      </c>
      <c r="J150" s="13" t="s">
        <v>592</v>
      </c>
    </row>
    <row r="151" spans="4:10">
      <c r="H151" s="14" t="s">
        <v>430</v>
      </c>
      <c r="I151" s="14" t="s">
        <v>1321</v>
      </c>
      <c r="J151" s="14" t="s">
        <v>593</v>
      </c>
    </row>
    <row r="152" spans="4:10">
      <c r="H152" s="13" t="s">
        <v>430</v>
      </c>
      <c r="I152" s="13" t="s">
        <v>1511</v>
      </c>
      <c r="J152" s="13" t="s">
        <v>594</v>
      </c>
    </row>
    <row r="153" spans="4:10">
      <c r="H153" s="14" t="s">
        <v>517</v>
      </c>
      <c r="I153" s="14" t="s">
        <v>1544</v>
      </c>
      <c r="J153" s="14" t="s">
        <v>596</v>
      </c>
    </row>
    <row r="154" spans="4:10">
      <c r="H154" s="13" t="s">
        <v>517</v>
      </c>
      <c r="I154" s="13" t="s">
        <v>1336</v>
      </c>
      <c r="J154" s="13" t="s">
        <v>598</v>
      </c>
    </row>
    <row r="155" spans="4:10">
      <c r="H155" s="14" t="s">
        <v>517</v>
      </c>
      <c r="I155" s="14" t="s">
        <v>1492</v>
      </c>
      <c r="J155" s="14" t="s">
        <v>599</v>
      </c>
    </row>
    <row r="156" spans="4:10">
      <c r="H156" s="13" t="s">
        <v>520</v>
      </c>
      <c r="I156" s="13" t="s">
        <v>1539</v>
      </c>
      <c r="J156" s="13" t="s">
        <v>600</v>
      </c>
    </row>
    <row r="157" spans="4:10">
      <c r="H157" s="14" t="s">
        <v>520</v>
      </c>
      <c r="I157" s="14" t="s">
        <v>1456</v>
      </c>
      <c r="J157" s="14" t="s">
        <v>601</v>
      </c>
    </row>
    <row r="158" spans="4:10">
      <c r="H158" s="13" t="s">
        <v>520</v>
      </c>
      <c r="I158" s="13" t="s">
        <v>1382</v>
      </c>
      <c r="J158" s="13" t="s">
        <v>602</v>
      </c>
    </row>
    <row r="159" spans="4:10">
      <c r="H159" s="14" t="s">
        <v>458</v>
      </c>
      <c r="I159" s="15" t="s">
        <v>1398</v>
      </c>
      <c r="J159" s="14" t="s">
        <v>603</v>
      </c>
    </row>
    <row r="160" spans="4:10">
      <c r="H160" s="13" t="s">
        <v>458</v>
      </c>
      <c r="I160" s="13" t="s">
        <v>1518</v>
      </c>
      <c r="J160" s="13" t="s">
        <v>604</v>
      </c>
    </row>
    <row r="161" spans="8:10">
      <c r="H161" s="14" t="s">
        <v>258</v>
      </c>
      <c r="I161" s="14" t="s">
        <v>1519</v>
      </c>
      <c r="J161" s="14" t="s">
        <v>605</v>
      </c>
    </row>
    <row r="162" spans="8:10">
      <c r="H162" s="13" t="s">
        <v>258</v>
      </c>
      <c r="I162" s="13" t="s">
        <v>1334</v>
      </c>
      <c r="J162" s="13" t="s">
        <v>606</v>
      </c>
    </row>
    <row r="163" spans="8:10">
      <c r="H163" s="14" t="s">
        <v>258</v>
      </c>
      <c r="I163" s="14" t="s">
        <v>1410</v>
      </c>
      <c r="J163" s="14" t="s">
        <v>607</v>
      </c>
    </row>
    <row r="164" spans="8:10">
      <c r="H164" s="13" t="s">
        <v>461</v>
      </c>
      <c r="I164" s="13" t="s">
        <v>1442</v>
      </c>
      <c r="J164" s="13" t="s">
        <v>608</v>
      </c>
    </row>
    <row r="165" spans="8:10">
      <c r="H165" s="14" t="s">
        <v>461</v>
      </c>
      <c r="I165" s="14" t="s">
        <v>1307</v>
      </c>
      <c r="J165" s="14" t="s">
        <v>609</v>
      </c>
    </row>
    <row r="166" spans="8:10">
      <c r="H166" s="13" t="s">
        <v>461</v>
      </c>
      <c r="I166" s="13" t="s">
        <v>1693</v>
      </c>
      <c r="J166" s="13" t="s">
        <v>610</v>
      </c>
    </row>
    <row r="167" spans="8:10">
      <c r="H167" s="14" t="s">
        <v>461</v>
      </c>
      <c r="I167" s="14" t="s">
        <v>1503</v>
      </c>
      <c r="J167" s="14" t="s">
        <v>611</v>
      </c>
    </row>
    <row r="168" spans="8:10">
      <c r="H168" s="13" t="s">
        <v>461</v>
      </c>
      <c r="I168" s="13" t="s">
        <v>1376</v>
      </c>
      <c r="J168" s="13" t="s">
        <v>612</v>
      </c>
    </row>
    <row r="169" spans="8:10">
      <c r="H169" s="14" t="s">
        <v>523</v>
      </c>
      <c r="I169" s="15" t="s">
        <v>1630</v>
      </c>
      <c r="J169" s="14" t="s">
        <v>613</v>
      </c>
    </row>
    <row r="170" spans="8:10">
      <c r="H170" s="13" t="s">
        <v>523</v>
      </c>
      <c r="I170" s="13" t="s">
        <v>1687</v>
      </c>
      <c r="J170" s="13" t="s">
        <v>614</v>
      </c>
    </row>
    <row r="171" spans="8:10">
      <c r="H171" s="14" t="s">
        <v>523</v>
      </c>
      <c r="I171" s="14" t="s">
        <v>1744</v>
      </c>
      <c r="J171" s="14" t="s">
        <v>615</v>
      </c>
    </row>
    <row r="172" spans="8:10">
      <c r="H172" s="13" t="s">
        <v>566</v>
      </c>
      <c r="I172" s="13" t="s">
        <v>1619</v>
      </c>
      <c r="J172" s="13" t="s">
        <v>616</v>
      </c>
    </row>
    <row r="173" spans="8:10">
      <c r="H173" s="14" t="s">
        <v>566</v>
      </c>
      <c r="I173" s="14" t="s">
        <v>1682</v>
      </c>
      <c r="J173" s="14" t="s">
        <v>617</v>
      </c>
    </row>
    <row r="174" spans="8:10">
      <c r="H174" s="13" t="s">
        <v>566</v>
      </c>
      <c r="I174" s="13" t="s">
        <v>1541</v>
      </c>
      <c r="J174" s="13" t="s">
        <v>618</v>
      </c>
    </row>
    <row r="175" spans="8:10">
      <c r="H175" s="14" t="s">
        <v>566</v>
      </c>
      <c r="I175" s="14" t="s">
        <v>1348</v>
      </c>
      <c r="J175" s="14" t="s">
        <v>619</v>
      </c>
    </row>
    <row r="176" spans="8:10">
      <c r="H176" s="13" t="s">
        <v>566</v>
      </c>
      <c r="I176" s="13" t="s">
        <v>1726</v>
      </c>
      <c r="J176" s="13" t="s">
        <v>620</v>
      </c>
    </row>
    <row r="177" spans="8:10">
      <c r="H177" s="14" t="s">
        <v>566</v>
      </c>
      <c r="I177" s="14" t="s">
        <v>1481</v>
      </c>
      <c r="J177" s="14" t="s">
        <v>621</v>
      </c>
    </row>
    <row r="178" spans="8:10">
      <c r="H178" s="13" t="s">
        <v>464</v>
      </c>
      <c r="I178" s="13" t="s">
        <v>1536</v>
      </c>
      <c r="J178" s="13" t="s">
        <v>622</v>
      </c>
    </row>
    <row r="179" spans="8:10">
      <c r="H179" s="14" t="s">
        <v>464</v>
      </c>
      <c r="I179" s="15" t="s">
        <v>1300</v>
      </c>
      <c r="J179" s="14" t="s">
        <v>623</v>
      </c>
    </row>
    <row r="180" spans="8:10">
      <c r="H180" s="13" t="s">
        <v>464</v>
      </c>
      <c r="I180" s="13" t="s">
        <v>1429</v>
      </c>
      <c r="J180" s="13" t="s">
        <v>624</v>
      </c>
    </row>
    <row r="181" spans="8:10">
      <c r="H181" s="14" t="s">
        <v>464</v>
      </c>
      <c r="I181" s="14" t="s">
        <v>1454</v>
      </c>
      <c r="J181" s="14" t="s">
        <v>625</v>
      </c>
    </row>
    <row r="182" spans="8:10">
      <c r="H182" s="13" t="s">
        <v>464</v>
      </c>
      <c r="I182" s="13" t="s">
        <v>1250</v>
      </c>
      <c r="J182" s="13" t="s">
        <v>626</v>
      </c>
    </row>
    <row r="183" spans="8:10">
      <c r="H183" s="14" t="s">
        <v>464</v>
      </c>
      <c r="I183" s="14" t="s">
        <v>1498</v>
      </c>
      <c r="J183" s="14" t="s">
        <v>627</v>
      </c>
    </row>
    <row r="184" spans="8:10">
      <c r="H184" s="13" t="s">
        <v>464</v>
      </c>
      <c r="I184" s="13" t="s">
        <v>1588</v>
      </c>
      <c r="J184" s="13" t="s">
        <v>628</v>
      </c>
    </row>
    <row r="185" spans="8:10">
      <c r="H185" s="14" t="s">
        <v>464</v>
      </c>
      <c r="I185" s="14" t="s">
        <v>1373</v>
      </c>
      <c r="J185" s="14" t="s">
        <v>629</v>
      </c>
    </row>
    <row r="186" spans="8:10">
      <c r="H186" s="13" t="s">
        <v>464</v>
      </c>
      <c r="I186" s="13" t="s">
        <v>1518</v>
      </c>
      <c r="J186" s="13" t="s">
        <v>630</v>
      </c>
    </row>
    <row r="187" spans="8:10">
      <c r="H187" s="14" t="s">
        <v>464</v>
      </c>
      <c r="I187" s="14" t="s">
        <v>1518</v>
      </c>
      <c r="J187" s="14" t="s">
        <v>631</v>
      </c>
    </row>
    <row r="188" spans="8:10">
      <c r="H188" s="13" t="s">
        <v>261</v>
      </c>
      <c r="I188" s="13" t="s">
        <v>1671</v>
      </c>
      <c r="J188" s="13" t="s">
        <v>632</v>
      </c>
    </row>
    <row r="189" spans="8:10">
      <c r="H189" s="14" t="s">
        <v>261</v>
      </c>
      <c r="I189" s="15" t="s">
        <v>1292</v>
      </c>
      <c r="J189" s="14" t="s">
        <v>633</v>
      </c>
    </row>
    <row r="190" spans="8:10">
      <c r="H190" s="13" t="s">
        <v>261</v>
      </c>
      <c r="I190" s="13" t="s">
        <v>1412</v>
      </c>
      <c r="J190" s="13" t="s">
        <v>634</v>
      </c>
    </row>
    <row r="191" spans="8:10">
      <c r="H191" s="14" t="s">
        <v>261</v>
      </c>
      <c r="I191" s="14" t="s">
        <v>1521</v>
      </c>
      <c r="J191" s="14" t="s">
        <v>635</v>
      </c>
    </row>
    <row r="192" spans="8:10">
      <c r="H192" s="13" t="s">
        <v>261</v>
      </c>
      <c r="I192" s="13" t="s">
        <v>1714</v>
      </c>
      <c r="J192" s="13" t="s">
        <v>636</v>
      </c>
    </row>
    <row r="193" spans="8:10">
      <c r="H193" s="14" t="s">
        <v>467</v>
      </c>
      <c r="I193" s="14" t="s">
        <v>1388</v>
      </c>
      <c r="J193" s="14" t="s">
        <v>637</v>
      </c>
    </row>
    <row r="194" spans="8:10">
      <c r="H194" s="13" t="s">
        <v>146</v>
      </c>
      <c r="I194" s="13" t="s">
        <v>1461</v>
      </c>
      <c r="J194" s="13" t="s">
        <v>638</v>
      </c>
    </row>
    <row r="195" spans="8:10">
      <c r="H195" s="14" t="s">
        <v>150</v>
      </c>
      <c r="I195" s="14" t="s">
        <v>1468</v>
      </c>
      <c r="J195" s="14" t="s">
        <v>639</v>
      </c>
    </row>
    <row r="196" spans="8:10">
      <c r="H196" s="13" t="s">
        <v>150</v>
      </c>
      <c r="I196" s="13" t="s">
        <v>1691</v>
      </c>
      <c r="J196" s="13" t="s">
        <v>640</v>
      </c>
    </row>
    <row r="197" spans="8:10">
      <c r="H197" s="14" t="s">
        <v>150</v>
      </c>
      <c r="I197" s="14" t="s">
        <v>1729</v>
      </c>
      <c r="J197" s="14" t="s">
        <v>641</v>
      </c>
    </row>
    <row r="198" spans="8:10">
      <c r="H198" s="13" t="s">
        <v>150</v>
      </c>
      <c r="I198" s="13" t="s">
        <v>1587</v>
      </c>
      <c r="J198" s="13" t="s">
        <v>642</v>
      </c>
    </row>
    <row r="199" spans="8:10">
      <c r="H199" s="14" t="s">
        <v>150</v>
      </c>
      <c r="I199" s="15" t="s">
        <v>1661</v>
      </c>
      <c r="J199" s="14" t="s">
        <v>643</v>
      </c>
    </row>
    <row r="200" spans="8:10">
      <c r="H200" s="13" t="s">
        <v>150</v>
      </c>
      <c r="I200" s="13" t="s">
        <v>1400</v>
      </c>
      <c r="J200" s="13" t="s">
        <v>644</v>
      </c>
    </row>
    <row r="201" spans="8:10">
      <c r="H201" s="14" t="s">
        <v>326</v>
      </c>
      <c r="I201" s="14" t="s">
        <v>1425</v>
      </c>
      <c r="J201" s="14" t="s">
        <v>645</v>
      </c>
    </row>
    <row r="202" spans="8:10">
      <c r="H202" s="13" t="s">
        <v>326</v>
      </c>
      <c r="I202" s="13" t="s">
        <v>1315</v>
      </c>
      <c r="J202" s="13" t="s">
        <v>646</v>
      </c>
    </row>
    <row r="203" spans="8:10">
      <c r="H203" s="14" t="s">
        <v>326</v>
      </c>
      <c r="I203" s="14" t="s">
        <v>1697</v>
      </c>
      <c r="J203" s="14" t="s">
        <v>647</v>
      </c>
    </row>
    <row r="204" spans="8:10">
      <c r="H204" s="13" t="s">
        <v>326</v>
      </c>
      <c r="I204" s="13" t="s">
        <v>1651</v>
      </c>
      <c r="J204" s="13" t="s">
        <v>648</v>
      </c>
    </row>
    <row r="205" spans="8:10">
      <c r="H205" s="14" t="s">
        <v>326</v>
      </c>
      <c r="I205" s="14" t="s">
        <v>1583</v>
      </c>
      <c r="J205" s="14" t="s">
        <v>649</v>
      </c>
    </row>
    <row r="206" spans="8:10">
      <c r="H206" s="13" t="s">
        <v>155</v>
      </c>
      <c r="I206" s="13" t="s">
        <v>1546</v>
      </c>
      <c r="J206" s="13" t="s">
        <v>650</v>
      </c>
    </row>
    <row r="207" spans="8:10">
      <c r="H207" s="14" t="s">
        <v>155</v>
      </c>
      <c r="I207" s="14" t="s">
        <v>1497</v>
      </c>
      <c r="J207" s="14" t="s">
        <v>651</v>
      </c>
    </row>
    <row r="208" spans="8:10">
      <c r="H208" s="13" t="s">
        <v>155</v>
      </c>
      <c r="I208" s="13" t="s">
        <v>1663</v>
      </c>
      <c r="J208" s="13" t="s">
        <v>652</v>
      </c>
    </row>
    <row r="209" spans="8:10">
      <c r="H209" s="14" t="s">
        <v>155</v>
      </c>
      <c r="I209" s="15" t="s">
        <v>1391</v>
      </c>
      <c r="J209" s="14" t="s">
        <v>653</v>
      </c>
    </row>
    <row r="210" spans="8:10">
      <c r="H210" s="13" t="s">
        <v>388</v>
      </c>
      <c r="I210" s="13" t="s">
        <v>1534</v>
      </c>
      <c r="J210" s="13" t="s">
        <v>654</v>
      </c>
    </row>
    <row r="211" spans="8:10">
      <c r="H211" s="14" t="s">
        <v>287</v>
      </c>
      <c r="I211" s="14" t="s">
        <v>1685</v>
      </c>
      <c r="J211" s="14" t="s">
        <v>655</v>
      </c>
    </row>
    <row r="212" spans="8:10">
      <c r="H212" s="13" t="s">
        <v>287</v>
      </c>
      <c r="I212" s="13" t="s">
        <v>1313</v>
      </c>
      <c r="J212" s="13" t="s">
        <v>656</v>
      </c>
    </row>
    <row r="213" spans="8:10">
      <c r="H213" s="14" t="s">
        <v>287</v>
      </c>
      <c r="I213" s="14" t="s">
        <v>1466</v>
      </c>
      <c r="J213" s="14" t="s">
        <v>657</v>
      </c>
    </row>
    <row r="214" spans="8:10">
      <c r="H214" s="13" t="s">
        <v>287</v>
      </c>
      <c r="I214" s="13" t="s">
        <v>1660</v>
      </c>
      <c r="J214" s="13" t="s">
        <v>658</v>
      </c>
    </row>
    <row r="215" spans="8:10">
      <c r="H215" s="14" t="s">
        <v>470</v>
      </c>
      <c r="I215" s="14" t="s">
        <v>1641</v>
      </c>
      <c r="J215" s="14" t="s">
        <v>659</v>
      </c>
    </row>
    <row r="216" spans="8:10">
      <c r="H216" s="13" t="s">
        <v>391</v>
      </c>
      <c r="I216" s="13" t="s">
        <v>1427</v>
      </c>
      <c r="J216" s="13" t="s">
        <v>660</v>
      </c>
    </row>
    <row r="217" spans="8:10">
      <c r="H217" s="14" t="s">
        <v>391</v>
      </c>
      <c r="I217" s="14" t="s">
        <v>1333</v>
      </c>
      <c r="J217" s="14" t="s">
        <v>661</v>
      </c>
    </row>
    <row r="218" spans="8:10">
      <c r="H218" s="13" t="s">
        <v>391</v>
      </c>
      <c r="I218" s="13" t="s">
        <v>1477</v>
      </c>
      <c r="J218" s="13" t="s">
        <v>662</v>
      </c>
    </row>
    <row r="219" spans="8:10">
      <c r="H219" s="14" t="s">
        <v>391</v>
      </c>
      <c r="I219" s="15" t="s">
        <v>1361</v>
      </c>
      <c r="J219" s="14" t="s">
        <v>663</v>
      </c>
    </row>
    <row r="220" spans="8:10">
      <c r="H220" s="13" t="s">
        <v>473</v>
      </c>
      <c r="I220" s="13" t="s">
        <v>1418</v>
      </c>
      <c r="J220" s="13" t="s">
        <v>664</v>
      </c>
    </row>
    <row r="221" spans="8:10">
      <c r="H221" s="14" t="s">
        <v>473</v>
      </c>
      <c r="I221" s="14" t="s">
        <v>1560</v>
      </c>
      <c r="J221" s="14" t="s">
        <v>665</v>
      </c>
    </row>
    <row r="222" spans="8:10">
      <c r="H222" s="13" t="s">
        <v>473</v>
      </c>
      <c r="I222" s="13" t="s">
        <v>1339</v>
      </c>
      <c r="J222" s="13" t="s">
        <v>666</v>
      </c>
    </row>
    <row r="223" spans="8:10">
      <c r="H223" s="14" t="s">
        <v>473</v>
      </c>
      <c r="I223" s="14" t="s">
        <v>1735</v>
      </c>
      <c r="J223" s="14" t="s">
        <v>667</v>
      </c>
    </row>
    <row r="224" spans="8:10">
      <c r="H224" s="13" t="s">
        <v>473</v>
      </c>
      <c r="I224" s="13" t="s">
        <v>1705</v>
      </c>
      <c r="J224" s="13" t="s">
        <v>668</v>
      </c>
    </row>
    <row r="225" spans="8:10">
      <c r="H225" s="14" t="s">
        <v>160</v>
      </c>
      <c r="I225" s="14" t="s">
        <v>1717</v>
      </c>
      <c r="J225" s="14" t="s">
        <v>669</v>
      </c>
    </row>
    <row r="226" spans="8:10">
      <c r="H226" s="13" t="s">
        <v>160</v>
      </c>
      <c r="I226" s="13" t="s">
        <v>1699</v>
      </c>
      <c r="J226" s="13" t="s">
        <v>670</v>
      </c>
    </row>
    <row r="227" spans="8:10">
      <c r="H227" s="14" t="s">
        <v>160</v>
      </c>
      <c r="I227" s="14" t="s">
        <v>1380</v>
      </c>
      <c r="J227" s="14" t="s">
        <v>671</v>
      </c>
    </row>
    <row r="228" spans="8:10">
      <c r="H228" s="13" t="s">
        <v>160</v>
      </c>
      <c r="I228" s="13" t="s">
        <v>1662</v>
      </c>
      <c r="J228" s="13" t="s">
        <v>672</v>
      </c>
    </row>
    <row r="229" spans="8:10">
      <c r="H229" s="14" t="s">
        <v>160</v>
      </c>
      <c r="I229" s="15" t="s">
        <v>1597</v>
      </c>
      <c r="J229" s="14" t="s">
        <v>673</v>
      </c>
    </row>
    <row r="230" spans="8:10">
      <c r="H230" s="13" t="s">
        <v>290</v>
      </c>
      <c r="I230" s="13" t="s">
        <v>1463</v>
      </c>
      <c r="J230" s="13" t="s">
        <v>674</v>
      </c>
    </row>
    <row r="231" spans="8:10">
      <c r="H231" s="14" t="s">
        <v>290</v>
      </c>
      <c r="I231" s="14" t="s">
        <v>1344</v>
      </c>
      <c r="J231" s="14" t="s">
        <v>675</v>
      </c>
    </row>
    <row r="232" spans="8:10">
      <c r="H232" s="13" t="s">
        <v>569</v>
      </c>
      <c r="I232" s="13" t="s">
        <v>1323</v>
      </c>
      <c r="J232" s="13" t="s">
        <v>676</v>
      </c>
    </row>
    <row r="233" spans="8:10">
      <c r="H233" s="14" t="s">
        <v>330</v>
      </c>
      <c r="I233" s="14" t="s">
        <v>1543</v>
      </c>
      <c r="J233" s="14" t="s">
        <v>677</v>
      </c>
    </row>
    <row r="234" spans="8:10">
      <c r="H234" s="13" t="s">
        <v>330</v>
      </c>
      <c r="I234" s="13" t="s">
        <v>1799</v>
      </c>
      <c r="J234" s="13" t="s">
        <v>678</v>
      </c>
    </row>
    <row r="235" spans="8:10">
      <c r="H235" s="14" t="s">
        <v>330</v>
      </c>
      <c r="I235" s="14" t="s">
        <v>1763</v>
      </c>
      <c r="J235" s="14" t="s">
        <v>679</v>
      </c>
    </row>
    <row r="236" spans="8:10">
      <c r="H236" s="13" t="s">
        <v>330</v>
      </c>
      <c r="I236" s="13" t="s">
        <v>1345</v>
      </c>
      <c r="J236" s="13" t="s">
        <v>680</v>
      </c>
    </row>
    <row r="237" spans="8:10">
      <c r="H237" s="14" t="s">
        <v>330</v>
      </c>
      <c r="I237" s="14" t="s">
        <v>1787</v>
      </c>
      <c r="J237" s="14" t="s">
        <v>681</v>
      </c>
    </row>
    <row r="238" spans="8:10">
      <c r="H238" s="13" t="s">
        <v>330</v>
      </c>
      <c r="I238" s="13" t="s">
        <v>1510</v>
      </c>
      <c r="J238" s="13" t="s">
        <v>683</v>
      </c>
    </row>
    <row r="239" spans="8:10">
      <c r="H239" s="14" t="s">
        <v>166</v>
      </c>
      <c r="I239" s="15" t="s">
        <v>1381</v>
      </c>
      <c r="J239" s="14" t="s">
        <v>684</v>
      </c>
    </row>
    <row r="240" spans="8:10">
      <c r="H240" s="13" t="s">
        <v>476</v>
      </c>
      <c r="I240" s="13" t="s">
        <v>1764</v>
      </c>
      <c r="J240" s="13" t="s">
        <v>685</v>
      </c>
    </row>
    <row r="241" spans="8:10">
      <c r="H241" s="14" t="s">
        <v>476</v>
      </c>
      <c r="I241" s="14" t="s">
        <v>1695</v>
      </c>
      <c r="J241" s="14" t="s">
        <v>686</v>
      </c>
    </row>
    <row r="242" spans="8:10">
      <c r="H242" s="13" t="s">
        <v>476</v>
      </c>
      <c r="I242" s="13" t="s">
        <v>1723</v>
      </c>
      <c r="J242" s="13" t="s">
        <v>687</v>
      </c>
    </row>
    <row r="243" spans="8:10">
      <c r="H243" s="14" t="s">
        <v>476</v>
      </c>
      <c r="I243" s="14" t="s">
        <v>1659</v>
      </c>
      <c r="J243" s="14" t="s">
        <v>688</v>
      </c>
    </row>
    <row r="244" spans="8:10">
      <c r="H244" s="13" t="s">
        <v>476</v>
      </c>
      <c r="I244" s="13" t="s">
        <v>1586</v>
      </c>
      <c r="J244" s="13" t="s">
        <v>689</v>
      </c>
    </row>
    <row r="245" spans="8:10">
      <c r="H245" s="14" t="s">
        <v>476</v>
      </c>
      <c r="I245" s="14" t="s">
        <v>1396</v>
      </c>
      <c r="J245" s="14" t="s">
        <v>690</v>
      </c>
    </row>
    <row r="246" spans="8:10">
      <c r="H246" s="13" t="s">
        <v>476</v>
      </c>
      <c r="I246" s="13" t="s">
        <v>1513</v>
      </c>
      <c r="J246" s="13" t="s">
        <v>691</v>
      </c>
    </row>
    <row r="247" spans="8:10">
      <c r="H247" s="14" t="s">
        <v>479</v>
      </c>
      <c r="I247" s="14" t="s">
        <v>1368</v>
      </c>
      <c r="J247" s="14" t="s">
        <v>692</v>
      </c>
    </row>
    <row r="248" spans="8:10">
      <c r="H248" s="13" t="s">
        <v>479</v>
      </c>
      <c r="I248" s="13" t="s">
        <v>1404</v>
      </c>
      <c r="J248" s="13" t="s">
        <v>693</v>
      </c>
    </row>
    <row r="249" spans="8:10">
      <c r="H249" s="14" t="s">
        <v>479</v>
      </c>
      <c r="I249" s="15" t="s">
        <v>1405</v>
      </c>
      <c r="J249" s="14" t="s">
        <v>694</v>
      </c>
    </row>
    <row r="250" spans="8:10">
      <c r="H250" s="13" t="s">
        <v>171</v>
      </c>
      <c r="I250" s="13" t="s">
        <v>1309</v>
      </c>
      <c r="J250" s="13" t="s">
        <v>695</v>
      </c>
    </row>
    <row r="251" spans="8:10">
      <c r="H251" s="14" t="s">
        <v>171</v>
      </c>
      <c r="I251" s="14" t="s">
        <v>1650</v>
      </c>
      <c r="J251" s="14" t="s">
        <v>696</v>
      </c>
    </row>
    <row r="252" spans="8:10">
      <c r="H252" s="13" t="s">
        <v>171</v>
      </c>
      <c r="I252" s="13" t="s">
        <v>1772</v>
      </c>
      <c r="J252" s="13" t="s">
        <v>697</v>
      </c>
    </row>
    <row r="253" spans="8:10">
      <c r="H253" s="14" t="s">
        <v>171</v>
      </c>
      <c r="I253" s="14" t="s">
        <v>1706</v>
      </c>
      <c r="J253" s="14" t="s">
        <v>698</v>
      </c>
    </row>
    <row r="254" spans="8:10">
      <c r="H254" s="13" t="s">
        <v>171</v>
      </c>
      <c r="I254" s="13" t="s">
        <v>1793</v>
      </c>
      <c r="J254" s="13" t="s">
        <v>699</v>
      </c>
    </row>
    <row r="255" spans="8:10">
      <c r="H255" s="14" t="s">
        <v>171</v>
      </c>
      <c r="I255" s="14" t="s">
        <v>1596</v>
      </c>
      <c r="J255" s="14" t="s">
        <v>700</v>
      </c>
    </row>
    <row r="256" spans="8:10">
      <c r="H256" s="13" t="s">
        <v>171</v>
      </c>
      <c r="I256" s="13" t="s">
        <v>1506</v>
      </c>
      <c r="J256" s="13" t="s">
        <v>701</v>
      </c>
    </row>
    <row r="257" spans="8:10">
      <c r="H257" s="14" t="s">
        <v>171</v>
      </c>
      <c r="I257" s="14" t="s">
        <v>1746</v>
      </c>
      <c r="J257" s="14" t="s">
        <v>702</v>
      </c>
    </row>
    <row r="258" spans="8:10">
      <c r="H258" s="13" t="s">
        <v>217</v>
      </c>
      <c r="I258" s="13" t="s">
        <v>1528</v>
      </c>
      <c r="J258" s="13" t="s">
        <v>703</v>
      </c>
    </row>
    <row r="259" spans="8:10">
      <c r="H259" s="14" t="s">
        <v>217</v>
      </c>
      <c r="I259" s="15" t="s">
        <v>1618</v>
      </c>
      <c r="J259" s="14" t="s">
        <v>704</v>
      </c>
    </row>
    <row r="260" spans="8:10">
      <c r="H260" s="13" t="s">
        <v>217</v>
      </c>
      <c r="I260" s="13" t="s">
        <v>1351</v>
      </c>
      <c r="J260" s="13" t="s">
        <v>705</v>
      </c>
    </row>
    <row r="261" spans="8:10">
      <c r="H261" s="14" t="s">
        <v>217</v>
      </c>
      <c r="I261" s="14" t="s">
        <v>1488</v>
      </c>
      <c r="J261" s="14" t="s">
        <v>706</v>
      </c>
    </row>
    <row r="262" spans="8:10">
      <c r="H262" s="13" t="s">
        <v>526</v>
      </c>
      <c r="I262" s="13" t="s">
        <v>1806</v>
      </c>
      <c r="J262" s="13" t="s">
        <v>707</v>
      </c>
    </row>
    <row r="263" spans="8:10">
      <c r="H263" s="14" t="s">
        <v>572</v>
      </c>
      <c r="I263" s="14" t="s">
        <v>1293</v>
      </c>
      <c r="J263" s="14" t="s">
        <v>708</v>
      </c>
    </row>
    <row r="264" spans="8:10">
      <c r="H264" s="13" t="s">
        <v>572</v>
      </c>
      <c r="I264" s="13" t="s">
        <v>1779</v>
      </c>
      <c r="J264" s="13" t="s">
        <v>709</v>
      </c>
    </row>
    <row r="265" spans="8:10">
      <c r="H265" s="14" t="s">
        <v>572</v>
      </c>
      <c r="I265" s="14" t="s">
        <v>1547</v>
      </c>
      <c r="J265" s="14" t="s">
        <v>710</v>
      </c>
    </row>
    <row r="266" spans="8:10">
      <c r="H266" s="13" t="s">
        <v>572</v>
      </c>
      <c r="I266" s="13" t="s">
        <v>1465</v>
      </c>
      <c r="J266" s="13" t="s">
        <v>711</v>
      </c>
    </row>
    <row r="267" spans="8:10">
      <c r="H267" s="14" t="s">
        <v>572</v>
      </c>
      <c r="I267" s="14" t="s">
        <v>1766</v>
      </c>
      <c r="J267" s="14" t="s">
        <v>712</v>
      </c>
    </row>
    <row r="268" spans="8:10">
      <c r="H268" s="13" t="s">
        <v>572</v>
      </c>
      <c r="I268" s="13" t="s">
        <v>1802</v>
      </c>
      <c r="J268" s="13" t="s">
        <v>713</v>
      </c>
    </row>
    <row r="269" spans="8:10">
      <c r="H269" s="14" t="s">
        <v>572</v>
      </c>
      <c r="I269" s="15" t="s">
        <v>1648</v>
      </c>
      <c r="J269" s="14" t="s">
        <v>714</v>
      </c>
    </row>
    <row r="270" spans="8:10">
      <c r="H270" s="13" t="s">
        <v>572</v>
      </c>
      <c r="I270" s="13" t="s">
        <v>1271</v>
      </c>
      <c r="J270" s="13" t="s">
        <v>715</v>
      </c>
    </row>
    <row r="271" spans="8:10">
      <c r="H271" s="14" t="s">
        <v>572</v>
      </c>
      <c r="I271" s="14" t="s">
        <v>1269</v>
      </c>
      <c r="J271" s="14" t="s">
        <v>716</v>
      </c>
    </row>
    <row r="272" spans="8:10">
      <c r="H272" s="13" t="s">
        <v>572</v>
      </c>
      <c r="I272" s="13" t="s">
        <v>1702</v>
      </c>
      <c r="J272" s="13" t="s">
        <v>717</v>
      </c>
    </row>
    <row r="273" spans="8:10">
      <c r="H273" s="14" t="s">
        <v>572</v>
      </c>
      <c r="I273" s="14" t="s">
        <v>1738</v>
      </c>
      <c r="J273" s="14" t="s">
        <v>718</v>
      </c>
    </row>
    <row r="274" spans="8:10">
      <c r="H274" s="13" t="s">
        <v>433</v>
      </c>
      <c r="I274" s="13" t="s">
        <v>1688</v>
      </c>
      <c r="J274" s="13" t="s">
        <v>719</v>
      </c>
    </row>
    <row r="275" spans="8:10">
      <c r="H275" s="14" t="s">
        <v>433</v>
      </c>
      <c r="I275" s="14" t="s">
        <v>1760</v>
      </c>
      <c r="J275" s="14" t="s">
        <v>720</v>
      </c>
    </row>
    <row r="276" spans="8:10">
      <c r="H276" s="13" t="s">
        <v>433</v>
      </c>
      <c r="I276" s="13" t="s">
        <v>1725</v>
      </c>
      <c r="J276" s="13" t="s">
        <v>721</v>
      </c>
    </row>
    <row r="277" spans="8:10">
      <c r="H277" s="14" t="s">
        <v>433</v>
      </c>
      <c r="I277" s="14" t="s">
        <v>1610</v>
      </c>
      <c r="J277" s="14" t="s">
        <v>722</v>
      </c>
    </row>
    <row r="278" spans="8:10">
      <c r="H278" s="13" t="s">
        <v>433</v>
      </c>
      <c r="I278" s="13" t="s">
        <v>1474</v>
      </c>
      <c r="J278" s="13" t="s">
        <v>723</v>
      </c>
    </row>
    <row r="279" spans="8:10">
      <c r="H279" s="14" t="s">
        <v>433</v>
      </c>
      <c r="I279" s="15" t="s">
        <v>1649</v>
      </c>
      <c r="J279" s="14" t="s">
        <v>724</v>
      </c>
    </row>
    <row r="280" spans="8:10">
      <c r="H280" s="13" t="s">
        <v>433</v>
      </c>
      <c r="I280" s="13" t="s">
        <v>1354</v>
      </c>
      <c r="J280" s="13" t="s">
        <v>725</v>
      </c>
    </row>
    <row r="281" spans="8:10">
      <c r="H281" s="14" t="s">
        <v>18</v>
      </c>
      <c r="I281" s="14" t="s">
        <v>1612</v>
      </c>
      <c r="J281" s="14" t="s">
        <v>726</v>
      </c>
    </row>
    <row r="282" spans="8:10">
      <c r="H282" s="13" t="s">
        <v>18</v>
      </c>
      <c r="I282" s="13" t="s">
        <v>1297</v>
      </c>
      <c r="J282" s="13" t="s">
        <v>727</v>
      </c>
    </row>
    <row r="283" spans="8:10">
      <c r="H283" s="14" t="s">
        <v>18</v>
      </c>
      <c r="I283" s="14" t="s">
        <v>1778</v>
      </c>
      <c r="J283" s="14" t="s">
        <v>728</v>
      </c>
    </row>
    <row r="284" spans="8:10">
      <c r="H284" s="13" t="s">
        <v>18</v>
      </c>
      <c r="I284" s="13" t="s">
        <v>1795</v>
      </c>
      <c r="J284" s="13" t="s">
        <v>729</v>
      </c>
    </row>
    <row r="285" spans="8:10">
      <c r="H285" s="14" t="s">
        <v>18</v>
      </c>
      <c r="I285" s="14" t="s">
        <v>1523</v>
      </c>
      <c r="J285" s="14" t="s">
        <v>730</v>
      </c>
    </row>
    <row r="286" spans="8:10">
      <c r="H286" s="13" t="s">
        <v>18</v>
      </c>
      <c r="I286" s="13" t="s">
        <v>1478</v>
      </c>
      <c r="J286" s="13" t="s">
        <v>732</v>
      </c>
    </row>
    <row r="287" spans="8:10">
      <c r="H287" s="14" t="s">
        <v>18</v>
      </c>
      <c r="I287" s="14" t="s">
        <v>1713</v>
      </c>
      <c r="J287" s="14" t="s">
        <v>733</v>
      </c>
    </row>
    <row r="288" spans="8:10">
      <c r="H288" s="13" t="s">
        <v>18</v>
      </c>
      <c r="I288" s="13" t="s">
        <v>1754</v>
      </c>
      <c r="J288" s="13" t="s">
        <v>734</v>
      </c>
    </row>
    <row r="289" spans="8:10">
      <c r="H289" s="14" t="s">
        <v>18</v>
      </c>
      <c r="I289" s="15" t="s">
        <v>1673</v>
      </c>
      <c r="J289" s="14" t="s">
        <v>735</v>
      </c>
    </row>
    <row r="290" spans="8:10">
      <c r="H290" s="13" t="s">
        <v>482</v>
      </c>
      <c r="I290" s="13" t="s">
        <v>1623</v>
      </c>
      <c r="J290" s="13" t="s">
        <v>736</v>
      </c>
    </row>
    <row r="291" spans="8:10">
      <c r="H291" s="14" t="s">
        <v>482</v>
      </c>
      <c r="I291" s="14" t="s">
        <v>1642</v>
      </c>
      <c r="J291" s="14" t="s">
        <v>737</v>
      </c>
    </row>
    <row r="292" spans="8:10">
      <c r="H292" s="13" t="s">
        <v>482</v>
      </c>
      <c r="I292" s="13" t="s">
        <v>1439</v>
      </c>
      <c r="J292" s="13" t="s">
        <v>738</v>
      </c>
    </row>
    <row r="293" spans="8:10">
      <c r="H293" s="14" t="s">
        <v>482</v>
      </c>
      <c r="I293" s="14" t="s">
        <v>1496</v>
      </c>
      <c r="J293" s="14" t="s">
        <v>739</v>
      </c>
    </row>
    <row r="294" spans="8:10">
      <c r="H294" s="13" t="s">
        <v>482</v>
      </c>
      <c r="I294" s="13" t="s">
        <v>1603</v>
      </c>
      <c r="J294" s="13" t="s">
        <v>740</v>
      </c>
    </row>
    <row r="295" spans="8:10">
      <c r="H295" s="14" t="s">
        <v>176</v>
      </c>
      <c r="I295" s="14" t="s">
        <v>1441</v>
      </c>
      <c r="J295" s="14" t="s">
        <v>741</v>
      </c>
    </row>
    <row r="296" spans="8:10">
      <c r="H296" s="13" t="s">
        <v>176</v>
      </c>
      <c r="I296" s="13" t="s">
        <v>1365</v>
      </c>
      <c r="J296" s="13" t="s">
        <v>742</v>
      </c>
    </row>
    <row r="297" spans="8:10">
      <c r="H297" s="14" t="s">
        <v>436</v>
      </c>
      <c r="I297" s="14" t="s">
        <v>1379</v>
      </c>
      <c r="J297" s="14" t="s">
        <v>743</v>
      </c>
    </row>
    <row r="298" spans="8:10">
      <c r="H298" s="13" t="s">
        <v>436</v>
      </c>
      <c r="I298" s="13" t="s">
        <v>1487</v>
      </c>
      <c r="J298" s="13" t="s">
        <v>744</v>
      </c>
    </row>
    <row r="299" spans="8:10">
      <c r="H299" s="14" t="s">
        <v>366</v>
      </c>
      <c r="I299" s="15" t="s">
        <v>1255</v>
      </c>
      <c r="J299" s="14" t="s">
        <v>745</v>
      </c>
    </row>
    <row r="300" spans="8:10">
      <c r="H300" s="13" t="s">
        <v>366</v>
      </c>
      <c r="I300" s="13" t="s">
        <v>1262</v>
      </c>
      <c r="J300" s="13" t="s">
        <v>746</v>
      </c>
    </row>
    <row r="301" spans="8:10">
      <c r="H301" s="14" t="s">
        <v>366</v>
      </c>
      <c r="I301" s="14" t="s">
        <v>1604</v>
      </c>
      <c r="J301" s="14" t="s">
        <v>747</v>
      </c>
    </row>
    <row r="302" spans="8:10">
      <c r="H302" s="13" t="s">
        <v>333</v>
      </c>
      <c r="I302" s="13" t="s">
        <v>1353</v>
      </c>
      <c r="J302" s="13" t="s">
        <v>748</v>
      </c>
    </row>
    <row r="303" spans="8:10">
      <c r="H303" s="14" t="s">
        <v>221</v>
      </c>
      <c r="I303" s="14" t="s">
        <v>1479</v>
      </c>
      <c r="J303" s="14" t="s">
        <v>749</v>
      </c>
    </row>
    <row r="304" spans="8:10">
      <c r="H304" s="13" t="s">
        <v>221</v>
      </c>
      <c r="I304" s="13" t="s">
        <v>1574</v>
      </c>
      <c r="J304" s="13" t="s">
        <v>750</v>
      </c>
    </row>
    <row r="305" spans="8:10">
      <c r="H305" s="14" t="s">
        <v>221</v>
      </c>
      <c r="I305" s="14" t="s">
        <v>1374</v>
      </c>
      <c r="J305" s="14" t="s">
        <v>751</v>
      </c>
    </row>
    <row r="306" spans="8:10">
      <c r="H306" s="13" t="s">
        <v>293</v>
      </c>
      <c r="I306" s="13" t="s">
        <v>1782</v>
      </c>
      <c r="J306" s="13" t="s">
        <v>752</v>
      </c>
    </row>
    <row r="307" spans="8:10">
      <c r="H307" s="14" t="s">
        <v>293</v>
      </c>
      <c r="I307" s="14" t="s">
        <v>1607</v>
      </c>
      <c r="J307" s="14" t="s">
        <v>753</v>
      </c>
    </row>
    <row r="308" spans="8:10">
      <c r="H308" s="13" t="s">
        <v>293</v>
      </c>
      <c r="I308" s="13" t="s">
        <v>1357</v>
      </c>
      <c r="J308" s="13" t="s">
        <v>754</v>
      </c>
    </row>
    <row r="309" spans="8:10">
      <c r="H309" s="14" t="s">
        <v>293</v>
      </c>
      <c r="I309" s="15" t="s">
        <v>1658</v>
      </c>
      <c r="J309" s="14" t="s">
        <v>755</v>
      </c>
    </row>
    <row r="310" spans="8:10">
      <c r="H310" s="13" t="s">
        <v>485</v>
      </c>
      <c r="I310" s="13" t="s">
        <v>1781</v>
      </c>
      <c r="J310" s="13" t="s">
        <v>756</v>
      </c>
    </row>
    <row r="311" spans="8:10">
      <c r="H311" s="14" t="s">
        <v>485</v>
      </c>
      <c r="I311" s="14" t="s">
        <v>1798</v>
      </c>
      <c r="J311" s="14" t="s">
        <v>757</v>
      </c>
    </row>
    <row r="312" spans="8:10">
      <c r="H312" s="13" t="s">
        <v>485</v>
      </c>
      <c r="I312" s="13" t="s">
        <v>1267</v>
      </c>
      <c r="J312" s="13" t="s">
        <v>758</v>
      </c>
    </row>
    <row r="313" spans="8:10">
      <c r="H313" s="14" t="s">
        <v>485</v>
      </c>
      <c r="I313" s="14" t="s">
        <v>1331</v>
      </c>
      <c r="J313" s="14" t="s">
        <v>759</v>
      </c>
    </row>
    <row r="314" spans="8:10">
      <c r="H314" s="13" t="s">
        <v>485</v>
      </c>
      <c r="I314" s="13" t="s">
        <v>1253</v>
      </c>
      <c r="J314" s="13" t="s">
        <v>760</v>
      </c>
    </row>
    <row r="315" spans="8:10">
      <c r="H315" s="14" t="s">
        <v>485</v>
      </c>
      <c r="I315" s="14" t="s">
        <v>1273</v>
      </c>
      <c r="J315" s="14" t="s">
        <v>761</v>
      </c>
    </row>
    <row r="316" spans="8:10">
      <c r="H316" s="13" t="s">
        <v>485</v>
      </c>
      <c r="I316" s="13" t="s">
        <v>1565</v>
      </c>
      <c r="J316" s="13" t="s">
        <v>762</v>
      </c>
    </row>
    <row r="317" spans="8:10">
      <c r="H317" s="14" t="s">
        <v>485</v>
      </c>
      <c r="I317" s="14" t="s">
        <v>1260</v>
      </c>
      <c r="J317" s="14" t="s">
        <v>763</v>
      </c>
    </row>
    <row r="318" spans="8:10">
      <c r="H318" s="13" t="s">
        <v>485</v>
      </c>
      <c r="I318" s="13" t="s">
        <v>1740</v>
      </c>
      <c r="J318" s="13" t="s">
        <v>764</v>
      </c>
    </row>
    <row r="319" spans="8:10">
      <c r="H319" s="14" t="s">
        <v>485</v>
      </c>
      <c r="I319" s="15" t="s">
        <v>1275</v>
      </c>
      <c r="J319" s="14" t="s">
        <v>765</v>
      </c>
    </row>
    <row r="320" spans="8:10">
      <c r="H320" s="13" t="s">
        <v>485</v>
      </c>
      <c r="I320" s="13" t="s">
        <v>1773</v>
      </c>
      <c r="J320" s="13" t="s">
        <v>766</v>
      </c>
    </row>
    <row r="321" spans="8:10">
      <c r="H321" s="14" t="s">
        <v>485</v>
      </c>
      <c r="I321" s="14" t="s">
        <v>1272</v>
      </c>
      <c r="J321" s="14" t="s">
        <v>767</v>
      </c>
    </row>
    <row r="322" spans="8:10">
      <c r="H322" s="13" t="s">
        <v>485</v>
      </c>
      <c r="I322" s="13" t="s">
        <v>1500</v>
      </c>
      <c r="J322" s="13" t="s">
        <v>768</v>
      </c>
    </row>
    <row r="323" spans="8:10">
      <c r="H323" s="14" t="s">
        <v>529</v>
      </c>
      <c r="I323" s="14" t="s">
        <v>1550</v>
      </c>
      <c r="J323" s="14" t="s">
        <v>769</v>
      </c>
    </row>
    <row r="324" spans="8:10">
      <c r="H324" s="13" t="s">
        <v>529</v>
      </c>
      <c r="I324" s="13" t="s">
        <v>1464</v>
      </c>
      <c r="J324" s="13" t="s">
        <v>770</v>
      </c>
    </row>
    <row r="325" spans="8:10">
      <c r="H325" s="14" t="s">
        <v>529</v>
      </c>
      <c r="I325" s="14" t="s">
        <v>1399</v>
      </c>
      <c r="J325" s="14" t="s">
        <v>771</v>
      </c>
    </row>
    <row r="326" spans="8:10">
      <c r="H326" s="13" t="s">
        <v>21</v>
      </c>
      <c r="I326" s="13" t="s">
        <v>1311</v>
      </c>
      <c r="J326" s="13" t="s">
        <v>772</v>
      </c>
    </row>
    <row r="327" spans="8:10">
      <c r="H327" s="14" t="s">
        <v>21</v>
      </c>
      <c r="I327" s="14" t="s">
        <v>1265</v>
      </c>
      <c r="J327" s="14" t="s">
        <v>773</v>
      </c>
    </row>
    <row r="328" spans="8:10">
      <c r="H328" s="13" t="s">
        <v>21</v>
      </c>
      <c r="I328" s="13" t="s">
        <v>1467</v>
      </c>
      <c r="J328" s="13" t="s">
        <v>774</v>
      </c>
    </row>
    <row r="329" spans="8:10">
      <c r="H329" s="14" t="s">
        <v>21</v>
      </c>
      <c r="I329" s="15" t="s">
        <v>1577</v>
      </c>
      <c r="J329" s="14" t="s">
        <v>775</v>
      </c>
    </row>
    <row r="330" spans="8:10">
      <c r="H330" s="13" t="s">
        <v>21</v>
      </c>
      <c r="I330" s="13" t="s">
        <v>1767</v>
      </c>
      <c r="J330" s="13" t="s">
        <v>776</v>
      </c>
    </row>
    <row r="331" spans="8:10">
      <c r="H331" s="14" t="s">
        <v>21</v>
      </c>
      <c r="I331" s="14" t="s">
        <v>1803</v>
      </c>
      <c r="J331" s="14" t="s">
        <v>777</v>
      </c>
    </row>
    <row r="332" spans="8:10">
      <c r="H332" s="13" t="s">
        <v>266</v>
      </c>
      <c r="I332" s="13" t="s">
        <v>1712</v>
      </c>
      <c r="J332" s="13" t="s">
        <v>778</v>
      </c>
    </row>
    <row r="333" spans="8:10">
      <c r="H333" s="14" t="s">
        <v>266</v>
      </c>
      <c r="I333" s="14" t="s">
        <v>1753</v>
      </c>
      <c r="J333" s="14" t="s">
        <v>779</v>
      </c>
    </row>
    <row r="334" spans="8:10">
      <c r="H334" s="13" t="s">
        <v>266</v>
      </c>
      <c r="I334" s="13" t="s">
        <v>1672</v>
      </c>
      <c r="J334" s="13" t="s">
        <v>780</v>
      </c>
    </row>
    <row r="335" spans="8:10">
      <c r="H335" s="14" t="s">
        <v>180</v>
      </c>
      <c r="I335" s="14" t="s">
        <v>1502</v>
      </c>
      <c r="J335" s="14" t="s">
        <v>781</v>
      </c>
    </row>
    <row r="336" spans="8:10">
      <c r="H336" s="13" t="s">
        <v>180</v>
      </c>
      <c r="I336" s="13" t="s">
        <v>1355</v>
      </c>
      <c r="J336" s="13" t="s">
        <v>782</v>
      </c>
    </row>
    <row r="337" spans="8:10">
      <c r="H337" s="14" t="s">
        <v>336</v>
      </c>
      <c r="I337" s="14" t="s">
        <v>1683</v>
      </c>
      <c r="J337" s="14" t="s">
        <v>783</v>
      </c>
    </row>
    <row r="338" spans="8:10">
      <c r="H338" s="13" t="s">
        <v>336</v>
      </c>
      <c r="I338" s="13" t="s">
        <v>1629</v>
      </c>
      <c r="J338" s="13" t="s">
        <v>784</v>
      </c>
    </row>
    <row r="339" spans="8:10">
      <c r="H339" s="14" t="s">
        <v>336</v>
      </c>
      <c r="I339" s="15" t="s">
        <v>1527</v>
      </c>
      <c r="J339" s="14" t="s">
        <v>785</v>
      </c>
    </row>
    <row r="340" spans="8:10">
      <c r="H340" s="13" t="s">
        <v>336</v>
      </c>
      <c r="I340" s="13" t="s">
        <v>1786</v>
      </c>
      <c r="J340" s="13" t="s">
        <v>786</v>
      </c>
    </row>
    <row r="341" spans="8:10">
      <c r="H341" s="14" t="s">
        <v>336</v>
      </c>
      <c r="I341" s="14" t="s">
        <v>1774</v>
      </c>
      <c r="J341" s="14" t="s">
        <v>787</v>
      </c>
    </row>
    <row r="342" spans="8:10">
      <c r="H342" s="13" t="s">
        <v>336</v>
      </c>
      <c r="I342" s="13" t="s">
        <v>1748</v>
      </c>
      <c r="J342" s="13" t="s">
        <v>788</v>
      </c>
    </row>
    <row r="343" spans="8:10">
      <c r="H343" s="14" t="s">
        <v>339</v>
      </c>
      <c r="I343" s="14" t="s">
        <v>1296</v>
      </c>
      <c r="J343" s="14" t="s">
        <v>789</v>
      </c>
    </row>
    <row r="344" spans="8:10">
      <c r="H344" s="13" t="s">
        <v>339</v>
      </c>
      <c r="I344" s="13" t="s">
        <v>1434</v>
      </c>
      <c r="J344" s="13" t="s">
        <v>790</v>
      </c>
    </row>
    <row r="345" spans="8:10">
      <c r="H345" s="14" t="s">
        <v>339</v>
      </c>
      <c r="I345" s="14" t="s">
        <v>1599</v>
      </c>
      <c r="J345" s="14" t="s">
        <v>791</v>
      </c>
    </row>
    <row r="346" spans="8:10">
      <c r="H346" s="13" t="s">
        <v>224</v>
      </c>
      <c r="I346" s="13" t="s">
        <v>1392</v>
      </c>
      <c r="J346" s="13" t="s">
        <v>792</v>
      </c>
    </row>
    <row r="347" spans="8:10">
      <c r="H347" s="14" t="s">
        <v>224</v>
      </c>
      <c r="I347" s="14" t="s">
        <v>1570</v>
      </c>
      <c r="J347" s="14" t="s">
        <v>793</v>
      </c>
    </row>
    <row r="348" spans="8:10">
      <c r="H348" s="13" t="s">
        <v>224</v>
      </c>
      <c r="I348" s="13" t="s">
        <v>1495</v>
      </c>
      <c r="J348" s="13" t="s">
        <v>794</v>
      </c>
    </row>
    <row r="349" spans="8:10">
      <c r="H349" s="14" t="s">
        <v>22</v>
      </c>
      <c r="I349" s="15" t="s">
        <v>1252</v>
      </c>
      <c r="J349" s="14" t="s">
        <v>795</v>
      </c>
    </row>
    <row r="350" spans="8:10">
      <c r="H350" s="13" t="s">
        <v>22</v>
      </c>
      <c r="I350" s="13" t="s">
        <v>1363</v>
      </c>
      <c r="J350" s="13" t="s">
        <v>796</v>
      </c>
    </row>
    <row r="351" spans="8:10">
      <c r="H351" s="14" t="s">
        <v>22</v>
      </c>
      <c r="I351" s="14" t="s">
        <v>1261</v>
      </c>
      <c r="J351" s="14" t="s">
        <v>797</v>
      </c>
    </row>
    <row r="352" spans="8:10">
      <c r="H352" s="13" t="s">
        <v>577</v>
      </c>
      <c r="I352" s="13" t="s">
        <v>1325</v>
      </c>
      <c r="J352" s="13" t="s">
        <v>798</v>
      </c>
    </row>
    <row r="353" spans="8:10">
      <c r="H353" s="14" t="s">
        <v>577</v>
      </c>
      <c r="I353" s="14" t="s">
        <v>1637</v>
      </c>
      <c r="J353" s="14" t="s">
        <v>799</v>
      </c>
    </row>
    <row r="354" spans="8:10">
      <c r="H354" s="13" t="s">
        <v>577</v>
      </c>
      <c r="I354" s="13" t="s">
        <v>1472</v>
      </c>
      <c r="J354" s="13" t="s">
        <v>800</v>
      </c>
    </row>
    <row r="355" spans="8:10">
      <c r="H355" s="14" t="s">
        <v>577</v>
      </c>
      <c r="I355" s="14" t="s">
        <v>1582</v>
      </c>
      <c r="J355" s="14" t="s">
        <v>801</v>
      </c>
    </row>
    <row r="356" spans="8:10">
      <c r="H356" s="13" t="s">
        <v>577</v>
      </c>
      <c r="I356" s="13" t="s">
        <v>1709</v>
      </c>
      <c r="J356" s="13" t="s">
        <v>802</v>
      </c>
    </row>
    <row r="357" spans="8:10">
      <c r="H357" s="14" t="s">
        <v>185</v>
      </c>
      <c r="I357" s="14" t="s">
        <v>1328</v>
      </c>
      <c r="J357" s="14" t="s">
        <v>803</v>
      </c>
    </row>
    <row r="358" spans="8:10">
      <c r="H358" s="13" t="s">
        <v>185</v>
      </c>
      <c r="I358" s="13" t="s">
        <v>1424</v>
      </c>
      <c r="J358" s="13" t="s">
        <v>804</v>
      </c>
    </row>
    <row r="359" spans="8:10">
      <c r="H359" s="14" t="s">
        <v>185</v>
      </c>
      <c r="I359" s="15" t="s">
        <v>1592</v>
      </c>
      <c r="J359" s="14" t="s">
        <v>805</v>
      </c>
    </row>
    <row r="360" spans="8:10">
      <c r="H360" s="13" t="s">
        <v>344</v>
      </c>
      <c r="I360" s="13" t="s">
        <v>1440</v>
      </c>
      <c r="J360" s="13" t="s">
        <v>806</v>
      </c>
    </row>
    <row r="361" spans="8:10">
      <c r="H361" s="14" t="s">
        <v>344</v>
      </c>
      <c r="I361" s="14" t="s">
        <v>1562</v>
      </c>
      <c r="J361" s="14" t="s">
        <v>807</v>
      </c>
    </row>
    <row r="362" spans="8:10">
      <c r="H362" s="13" t="s">
        <v>344</v>
      </c>
      <c r="I362" s="13" t="s">
        <v>1372</v>
      </c>
      <c r="J362" s="13" t="s">
        <v>808</v>
      </c>
    </row>
    <row r="363" spans="8:10">
      <c r="H363" s="14" t="s">
        <v>296</v>
      </c>
      <c r="I363" s="14" t="s">
        <v>1430</v>
      </c>
      <c r="J363" s="14" t="s">
        <v>809</v>
      </c>
    </row>
    <row r="364" spans="8:10">
      <c r="H364" s="13" t="s">
        <v>296</v>
      </c>
      <c r="I364" s="13" t="s">
        <v>1319</v>
      </c>
      <c r="J364" s="13" t="s">
        <v>810</v>
      </c>
    </row>
    <row r="365" spans="8:10">
      <c r="H365" s="14" t="s">
        <v>296</v>
      </c>
      <c r="I365" s="14" t="s">
        <v>1558</v>
      </c>
      <c r="J365" s="14" t="s">
        <v>811</v>
      </c>
    </row>
    <row r="366" spans="8:10">
      <c r="H366" s="13" t="s">
        <v>296</v>
      </c>
      <c r="I366" s="13" t="s">
        <v>1660</v>
      </c>
      <c r="J366" s="13" t="s">
        <v>812</v>
      </c>
    </row>
    <row r="367" spans="8:10">
      <c r="H367" s="14" t="s">
        <v>228</v>
      </c>
      <c r="I367" s="14" t="s">
        <v>1632</v>
      </c>
      <c r="J367" s="14" t="s">
        <v>813</v>
      </c>
    </row>
    <row r="368" spans="8:10">
      <c r="H368" s="13" t="s">
        <v>228</v>
      </c>
      <c r="I368" s="13" t="s">
        <v>1692</v>
      </c>
      <c r="J368" s="13" t="s">
        <v>814</v>
      </c>
    </row>
    <row r="369" spans="8:10">
      <c r="H369" s="14" t="s">
        <v>228</v>
      </c>
      <c r="I369" s="15" t="s">
        <v>1564</v>
      </c>
      <c r="J369" s="14" t="s">
        <v>815</v>
      </c>
    </row>
    <row r="370" spans="8:10">
      <c r="H370" s="13" t="s">
        <v>228</v>
      </c>
      <c r="I370" s="13" t="s">
        <v>1745</v>
      </c>
      <c r="J370" s="13" t="s">
        <v>816</v>
      </c>
    </row>
    <row r="371" spans="8:10">
      <c r="H371" s="14" t="s">
        <v>439</v>
      </c>
      <c r="I371" s="14" t="s">
        <v>1326</v>
      </c>
      <c r="J371" s="14" t="s">
        <v>817</v>
      </c>
    </row>
    <row r="372" spans="8:10">
      <c r="H372" s="13" t="s">
        <v>439</v>
      </c>
      <c r="I372" s="13" t="s">
        <v>1555</v>
      </c>
      <c r="J372" s="13" t="s">
        <v>818</v>
      </c>
    </row>
    <row r="373" spans="8:10">
      <c r="H373" s="14" t="s">
        <v>439</v>
      </c>
      <c r="I373" s="14" t="s">
        <v>1487</v>
      </c>
      <c r="J373" s="14" t="s">
        <v>819</v>
      </c>
    </row>
    <row r="374" spans="8:10">
      <c r="H374" s="13" t="s">
        <v>394</v>
      </c>
      <c r="I374" s="13" t="s">
        <v>1436</v>
      </c>
      <c r="J374" s="13" t="s">
        <v>820</v>
      </c>
    </row>
    <row r="375" spans="8:10">
      <c r="H375" s="14" t="s">
        <v>394</v>
      </c>
      <c r="I375" s="14" t="s">
        <v>1390</v>
      </c>
      <c r="J375" s="14" t="s">
        <v>821</v>
      </c>
    </row>
    <row r="376" spans="8:10">
      <c r="H376" s="13" t="s">
        <v>397</v>
      </c>
      <c r="I376" s="13" t="s">
        <v>1438</v>
      </c>
      <c r="J376" s="13" t="s">
        <v>822</v>
      </c>
    </row>
    <row r="377" spans="8:10">
      <c r="H377" s="14" t="s">
        <v>397</v>
      </c>
      <c r="I377" s="14" t="s">
        <v>1393</v>
      </c>
      <c r="J377" s="14" t="s">
        <v>823</v>
      </c>
    </row>
    <row r="378" spans="8:10">
      <c r="H378" s="13" t="s">
        <v>269</v>
      </c>
      <c r="I378" s="13" t="s">
        <v>1282</v>
      </c>
      <c r="J378" s="13" t="s">
        <v>824</v>
      </c>
    </row>
    <row r="379" spans="8:10">
      <c r="H379" s="14" t="s">
        <v>269</v>
      </c>
      <c r="I379" s="15" t="s">
        <v>1526</v>
      </c>
      <c r="J379" s="14" t="s">
        <v>825</v>
      </c>
    </row>
    <row r="380" spans="8:10">
      <c r="H380" s="13" t="s">
        <v>269</v>
      </c>
      <c r="I380" s="13" t="s">
        <v>1411</v>
      </c>
      <c r="J380" s="13" t="s">
        <v>826</v>
      </c>
    </row>
    <row r="381" spans="8:10">
      <c r="H381" s="14" t="s">
        <v>401</v>
      </c>
      <c r="I381" s="14" t="s">
        <v>1414</v>
      </c>
      <c r="J381" s="14" t="s">
        <v>827</v>
      </c>
    </row>
    <row r="382" spans="8:10">
      <c r="H382" s="13" t="s">
        <v>401</v>
      </c>
      <c r="I382" s="13" t="s">
        <v>1694</v>
      </c>
      <c r="J382" s="13" t="s">
        <v>828</v>
      </c>
    </row>
    <row r="383" spans="8:10">
      <c r="H383" s="14" t="s">
        <v>401</v>
      </c>
      <c r="I383" s="14" t="s">
        <v>1350</v>
      </c>
      <c r="J383" s="14" t="s">
        <v>829</v>
      </c>
    </row>
    <row r="384" spans="8:10">
      <c r="H384" s="13" t="s">
        <v>401</v>
      </c>
      <c r="I384" s="13" t="s">
        <v>1777</v>
      </c>
      <c r="J384" s="13" t="s">
        <v>830</v>
      </c>
    </row>
    <row r="385" spans="8:10">
      <c r="H385" s="14" t="s">
        <v>401</v>
      </c>
      <c r="I385" s="14" t="s">
        <v>1600</v>
      </c>
      <c r="J385" s="14" t="s">
        <v>831</v>
      </c>
    </row>
    <row r="386" spans="8:10">
      <c r="H386" s="13" t="s">
        <v>299</v>
      </c>
      <c r="I386" s="13" t="s">
        <v>1447</v>
      </c>
      <c r="J386" s="13" t="s">
        <v>832</v>
      </c>
    </row>
    <row r="387" spans="8:10">
      <c r="H387" s="14" t="s">
        <v>299</v>
      </c>
      <c r="I387" s="14" t="s">
        <v>1389</v>
      </c>
      <c r="J387" s="14" t="s">
        <v>833</v>
      </c>
    </row>
    <row r="388" spans="8:10">
      <c r="H388" s="13" t="s">
        <v>404</v>
      </c>
      <c r="I388" s="13" t="s">
        <v>1475</v>
      </c>
      <c r="J388" s="13" t="s">
        <v>834</v>
      </c>
    </row>
    <row r="389" spans="8:10">
      <c r="H389" s="14" t="s">
        <v>404</v>
      </c>
      <c r="I389" s="15" t="s">
        <v>1349</v>
      </c>
      <c r="J389" s="14" t="s">
        <v>835</v>
      </c>
    </row>
    <row r="390" spans="8:10">
      <c r="H390" s="13" t="s">
        <v>272</v>
      </c>
      <c r="I390" s="13" t="s">
        <v>1301</v>
      </c>
      <c r="J390" s="13" t="s">
        <v>836</v>
      </c>
    </row>
    <row r="391" spans="8:10">
      <c r="H391" s="14" t="s">
        <v>272</v>
      </c>
      <c r="I391" s="14" t="s">
        <v>1617</v>
      </c>
      <c r="J391" s="14" t="s">
        <v>838</v>
      </c>
    </row>
    <row r="392" spans="8:10">
      <c r="H392" s="14" t="s">
        <v>272</v>
      </c>
      <c r="I392" s="14" t="s">
        <v>1408</v>
      </c>
      <c r="J392" s="14" t="s">
        <v>839</v>
      </c>
    </row>
    <row r="393" spans="8:10" s="76" customFormat="1">
      <c r="H393" s="14" t="s">
        <v>272</v>
      </c>
      <c r="I393" s="14" t="s">
        <v>2617</v>
      </c>
      <c r="J393" s="157" t="s">
        <v>2618</v>
      </c>
    </row>
    <row r="394" spans="8:10">
      <c r="H394" s="13" t="s">
        <v>272</v>
      </c>
      <c r="I394" s="13" t="s">
        <v>1525</v>
      </c>
      <c r="J394" s="13" t="s">
        <v>840</v>
      </c>
    </row>
    <row r="395" spans="8:10">
      <c r="H395" s="14" t="s">
        <v>272</v>
      </c>
      <c r="I395" s="14" t="s">
        <v>1734</v>
      </c>
      <c r="J395" s="14" t="s">
        <v>841</v>
      </c>
    </row>
    <row r="396" spans="8:10">
      <c r="H396" s="13" t="s">
        <v>488</v>
      </c>
      <c r="I396" s="13" t="s">
        <v>1715</v>
      </c>
      <c r="J396" s="13" t="s">
        <v>842</v>
      </c>
    </row>
    <row r="397" spans="8:10">
      <c r="H397" s="14" t="s">
        <v>488</v>
      </c>
      <c r="I397" s="14" t="s">
        <v>1625</v>
      </c>
      <c r="J397" s="14" t="s">
        <v>843</v>
      </c>
    </row>
    <row r="398" spans="8:10">
      <c r="H398" s="13" t="s">
        <v>488</v>
      </c>
      <c r="I398" s="13" t="s">
        <v>1559</v>
      </c>
      <c r="J398" s="13" t="s">
        <v>844</v>
      </c>
    </row>
    <row r="399" spans="8:10">
      <c r="H399" s="14" t="s">
        <v>488</v>
      </c>
      <c r="I399" s="15" t="s">
        <v>1756</v>
      </c>
      <c r="J399" s="14" t="s">
        <v>845</v>
      </c>
    </row>
    <row r="400" spans="8:10">
      <c r="H400" s="13" t="s">
        <v>488</v>
      </c>
      <c r="I400" s="13" t="s">
        <v>1367</v>
      </c>
      <c r="J400" s="13" t="s">
        <v>846</v>
      </c>
    </row>
    <row r="401" spans="8:10">
      <c r="H401" s="14" t="s">
        <v>491</v>
      </c>
      <c r="I401" s="14" t="s">
        <v>1302</v>
      </c>
      <c r="J401" s="14" t="s">
        <v>847</v>
      </c>
    </row>
    <row r="402" spans="8:10">
      <c r="H402" s="13" t="s">
        <v>491</v>
      </c>
      <c r="I402" s="13" t="s">
        <v>1457</v>
      </c>
      <c r="J402" s="13" t="s">
        <v>848</v>
      </c>
    </row>
    <row r="403" spans="8:10">
      <c r="H403" s="14" t="s">
        <v>491</v>
      </c>
      <c r="I403" s="14" t="s">
        <v>1251</v>
      </c>
      <c r="J403" s="14" t="s">
        <v>849</v>
      </c>
    </row>
    <row r="404" spans="8:10">
      <c r="H404" s="13" t="s">
        <v>491</v>
      </c>
      <c r="I404" s="13" t="s">
        <v>1800</v>
      </c>
      <c r="J404" s="13" t="s">
        <v>850</v>
      </c>
    </row>
    <row r="405" spans="8:10">
      <c r="H405" s="14" t="s">
        <v>491</v>
      </c>
      <c r="I405" s="14" t="s">
        <v>1268</v>
      </c>
      <c r="J405" s="14" t="s">
        <v>851</v>
      </c>
    </row>
    <row r="406" spans="8:10">
      <c r="H406" s="13" t="s">
        <v>491</v>
      </c>
      <c r="I406" s="13" t="s">
        <v>1759</v>
      </c>
      <c r="J406" s="13" t="s">
        <v>852</v>
      </c>
    </row>
    <row r="407" spans="8:10">
      <c r="H407" s="14" t="s">
        <v>491</v>
      </c>
      <c r="I407" s="14" t="s">
        <v>1784</v>
      </c>
      <c r="J407" s="14" t="s">
        <v>853</v>
      </c>
    </row>
    <row r="408" spans="8:10">
      <c r="H408" s="13" t="s">
        <v>491</v>
      </c>
      <c r="I408" s="13" t="s">
        <v>1639</v>
      </c>
      <c r="J408" s="13" t="s">
        <v>854</v>
      </c>
    </row>
    <row r="409" spans="8:10">
      <c r="H409" s="14" t="s">
        <v>491</v>
      </c>
      <c r="I409" s="15" t="s">
        <v>1258</v>
      </c>
      <c r="J409" s="14" t="s">
        <v>855</v>
      </c>
    </row>
    <row r="410" spans="8:10">
      <c r="H410" s="13" t="s">
        <v>491</v>
      </c>
      <c r="I410" s="13" t="s">
        <v>1711</v>
      </c>
      <c r="J410" s="13" t="s">
        <v>856</v>
      </c>
    </row>
    <row r="411" spans="8:10">
      <c r="H411" s="14" t="s">
        <v>491</v>
      </c>
      <c r="I411" s="14" t="s">
        <v>1750</v>
      </c>
      <c r="J411" s="14" t="s">
        <v>857</v>
      </c>
    </row>
    <row r="412" spans="8:10">
      <c r="H412" s="13" t="s">
        <v>491</v>
      </c>
      <c r="I412" s="13" t="s">
        <v>1609</v>
      </c>
      <c r="J412" s="13" t="s">
        <v>858</v>
      </c>
    </row>
    <row r="413" spans="8:10">
      <c r="H413" s="14" t="s">
        <v>302</v>
      </c>
      <c r="I413" s="14" t="s">
        <v>1580</v>
      </c>
      <c r="J413" s="14" t="s">
        <v>859</v>
      </c>
    </row>
    <row r="414" spans="8:10">
      <c r="H414" s="13" t="s">
        <v>302</v>
      </c>
      <c r="I414" s="13" t="s">
        <v>1384</v>
      </c>
      <c r="J414" s="13" t="s">
        <v>860</v>
      </c>
    </row>
    <row r="415" spans="8:10">
      <c r="H415" s="14" t="s">
        <v>302</v>
      </c>
      <c r="I415" s="14" t="s">
        <v>1515</v>
      </c>
      <c r="J415" s="14" t="s">
        <v>861</v>
      </c>
    </row>
    <row r="416" spans="8:10">
      <c r="H416" s="13" t="s">
        <v>188</v>
      </c>
      <c r="I416" s="13" t="s">
        <v>1420</v>
      </c>
      <c r="J416" s="13" t="s">
        <v>862</v>
      </c>
    </row>
    <row r="417" spans="8:10">
      <c r="H417" s="14" t="s">
        <v>188</v>
      </c>
      <c r="I417" s="14" t="s">
        <v>1294</v>
      </c>
      <c r="J417" s="14" t="s">
        <v>863</v>
      </c>
    </row>
    <row r="418" spans="8:10">
      <c r="H418" s="13" t="s">
        <v>188</v>
      </c>
      <c r="I418" s="13" t="s">
        <v>1576</v>
      </c>
      <c r="J418" s="13" t="s">
        <v>864</v>
      </c>
    </row>
    <row r="419" spans="8:10">
      <c r="H419" s="14" t="s">
        <v>188</v>
      </c>
      <c r="I419" s="15" t="s">
        <v>1736</v>
      </c>
      <c r="J419" s="14" t="s">
        <v>865</v>
      </c>
    </row>
    <row r="420" spans="8:10">
      <c r="H420" s="13" t="s">
        <v>188</v>
      </c>
      <c r="I420" s="13" t="s">
        <v>1707</v>
      </c>
      <c r="J420" s="13" t="s">
        <v>866</v>
      </c>
    </row>
    <row r="421" spans="8:10">
      <c r="H421" s="14" t="s">
        <v>188</v>
      </c>
      <c r="I421" s="14" t="s">
        <v>1667</v>
      </c>
      <c r="J421" s="14" t="s">
        <v>867</v>
      </c>
    </row>
    <row r="422" spans="8:10">
      <c r="H422" s="13" t="s">
        <v>305</v>
      </c>
      <c r="I422" s="13" t="s">
        <v>1626</v>
      </c>
      <c r="J422" s="13" t="s">
        <v>868</v>
      </c>
    </row>
    <row r="423" spans="8:10">
      <c r="H423" s="14" t="s">
        <v>305</v>
      </c>
      <c r="I423" s="14" t="s">
        <v>1452</v>
      </c>
      <c r="J423" s="14" t="s">
        <v>869</v>
      </c>
    </row>
    <row r="424" spans="8:10">
      <c r="H424" s="13" t="s">
        <v>305</v>
      </c>
      <c r="I424" s="13" t="s">
        <v>1337</v>
      </c>
      <c r="J424" s="13" t="s">
        <v>870</v>
      </c>
    </row>
    <row r="425" spans="8:10">
      <c r="H425" s="14" t="s">
        <v>305</v>
      </c>
      <c r="I425" s="14" t="s">
        <v>1601</v>
      </c>
      <c r="J425" s="14" t="s">
        <v>871</v>
      </c>
    </row>
    <row r="426" spans="8:10">
      <c r="H426" s="13" t="s">
        <v>348</v>
      </c>
      <c r="I426" s="13" t="s">
        <v>1480</v>
      </c>
      <c r="J426" s="13" t="s">
        <v>872</v>
      </c>
    </row>
    <row r="427" spans="8:10">
      <c r="H427" s="14" t="s">
        <v>348</v>
      </c>
      <c r="I427" s="14" t="s">
        <v>1394</v>
      </c>
      <c r="J427" s="14" t="s">
        <v>873</v>
      </c>
    </row>
    <row r="428" spans="8:10">
      <c r="H428" s="13" t="s">
        <v>352</v>
      </c>
      <c r="I428" s="13" t="s">
        <v>1290</v>
      </c>
      <c r="J428" s="13" t="s">
        <v>874</v>
      </c>
    </row>
    <row r="429" spans="8:10">
      <c r="H429" s="14" t="s">
        <v>352</v>
      </c>
      <c r="I429" s="15" t="s">
        <v>1426</v>
      </c>
      <c r="J429" s="14" t="s">
        <v>875</v>
      </c>
    </row>
    <row r="430" spans="8:10">
      <c r="H430" s="13" t="s">
        <v>352</v>
      </c>
      <c r="I430" s="13" t="s">
        <v>1689</v>
      </c>
      <c r="J430" s="13" t="s">
        <v>876</v>
      </c>
    </row>
    <row r="431" spans="8:10">
      <c r="H431" s="14" t="s">
        <v>352</v>
      </c>
      <c r="I431" s="14" t="s">
        <v>1647</v>
      </c>
      <c r="J431" s="14" t="s">
        <v>877</v>
      </c>
    </row>
    <row r="432" spans="8:10">
      <c r="H432" s="13" t="s">
        <v>352</v>
      </c>
      <c r="I432" s="13" t="s">
        <v>1789</v>
      </c>
      <c r="J432" s="13" t="s">
        <v>878</v>
      </c>
    </row>
    <row r="433" spans="8:10">
      <c r="H433" s="14" t="s">
        <v>352</v>
      </c>
      <c r="I433" s="14" t="s">
        <v>1742</v>
      </c>
      <c r="J433" s="14" t="s">
        <v>879</v>
      </c>
    </row>
    <row r="434" spans="8:10">
      <c r="H434" s="13" t="s">
        <v>352</v>
      </c>
      <c r="I434" s="13" t="s">
        <v>1593</v>
      </c>
      <c r="J434" s="13" t="s">
        <v>880</v>
      </c>
    </row>
    <row r="435" spans="8:10">
      <c r="H435" s="14" t="s">
        <v>352</v>
      </c>
      <c r="I435" s="14" t="s">
        <v>1775</v>
      </c>
      <c r="J435" s="14" t="s">
        <v>881</v>
      </c>
    </row>
    <row r="436" spans="8:10">
      <c r="H436" s="13" t="s">
        <v>356</v>
      </c>
      <c r="I436" s="13" t="s">
        <v>1423</v>
      </c>
      <c r="J436" s="13" t="s">
        <v>882</v>
      </c>
    </row>
    <row r="437" spans="8:10">
      <c r="H437" s="14" t="s">
        <v>356</v>
      </c>
      <c r="I437" s="14" t="s">
        <v>1621</v>
      </c>
      <c r="J437" s="14" t="s">
        <v>883</v>
      </c>
    </row>
    <row r="438" spans="8:10">
      <c r="H438" s="13" t="s">
        <v>356</v>
      </c>
      <c r="I438" s="13" t="s">
        <v>1564</v>
      </c>
      <c r="J438" s="13" t="s">
        <v>884</v>
      </c>
    </row>
    <row r="439" spans="8:10">
      <c r="H439" s="14" t="s">
        <v>356</v>
      </c>
      <c r="I439" s="15" t="s">
        <v>1369</v>
      </c>
      <c r="J439" s="14" t="s">
        <v>885</v>
      </c>
    </row>
    <row r="440" spans="8:10">
      <c r="H440" s="13" t="s">
        <v>360</v>
      </c>
      <c r="I440" s="13" t="s">
        <v>1755</v>
      </c>
      <c r="J440" s="13" t="s">
        <v>886</v>
      </c>
    </row>
    <row r="441" spans="8:10">
      <c r="H441" s="14" t="s">
        <v>360</v>
      </c>
      <c r="I441" s="14" t="s">
        <v>1450</v>
      </c>
      <c r="J441" s="14" t="s">
        <v>887</v>
      </c>
    </row>
    <row r="442" spans="8:10">
      <c r="H442" s="13" t="s">
        <v>360</v>
      </c>
      <c r="I442" s="13" t="s">
        <v>1343</v>
      </c>
      <c r="J442" s="13" t="s">
        <v>888</v>
      </c>
    </row>
    <row r="443" spans="8:10">
      <c r="H443" s="14" t="s">
        <v>360</v>
      </c>
      <c r="I443" s="14" t="s">
        <v>1785</v>
      </c>
      <c r="J443" s="14" t="s">
        <v>889</v>
      </c>
    </row>
    <row r="444" spans="8:10">
      <c r="H444" s="13" t="s">
        <v>360</v>
      </c>
      <c r="I444" s="13" t="s">
        <v>1698</v>
      </c>
      <c r="J444" s="13" t="s">
        <v>890</v>
      </c>
    </row>
    <row r="445" spans="8:10">
      <c r="H445" s="14" t="s">
        <v>360</v>
      </c>
      <c r="I445" s="14" t="s">
        <v>1731</v>
      </c>
      <c r="J445" s="14" t="s">
        <v>891</v>
      </c>
    </row>
    <row r="446" spans="8:10">
      <c r="H446" s="13" t="s">
        <v>360</v>
      </c>
      <c r="I446" s="13" t="s">
        <v>1654</v>
      </c>
      <c r="J446" s="13" t="s">
        <v>892</v>
      </c>
    </row>
    <row r="447" spans="8:10">
      <c r="H447" s="14" t="s">
        <v>360</v>
      </c>
      <c r="I447" s="14" t="s">
        <v>1573</v>
      </c>
      <c r="J447" s="14" t="s">
        <v>893</v>
      </c>
    </row>
    <row r="448" spans="8:10">
      <c r="H448" s="13" t="s">
        <v>308</v>
      </c>
      <c r="I448" s="13" t="s">
        <v>1674</v>
      </c>
      <c r="J448" s="13" t="s">
        <v>894</v>
      </c>
    </row>
    <row r="449" spans="8:10">
      <c r="H449" s="14" t="s">
        <v>308</v>
      </c>
      <c r="I449" s="15" t="s">
        <v>1743</v>
      </c>
      <c r="J449" s="14" t="s">
        <v>895</v>
      </c>
    </row>
    <row r="450" spans="8:10">
      <c r="H450" s="13" t="s">
        <v>308</v>
      </c>
      <c r="I450" s="13" t="s">
        <v>1669</v>
      </c>
      <c r="J450" s="13" t="s">
        <v>896</v>
      </c>
    </row>
    <row r="451" spans="8:10">
      <c r="H451" s="14" t="s">
        <v>494</v>
      </c>
      <c r="I451" s="14" t="s">
        <v>1794</v>
      </c>
      <c r="J451" s="14" t="s">
        <v>897</v>
      </c>
    </row>
    <row r="452" spans="8:10">
      <c r="H452" s="13" t="s">
        <v>494</v>
      </c>
      <c r="I452" s="13" t="s">
        <v>1730</v>
      </c>
      <c r="J452" s="13" t="s">
        <v>898</v>
      </c>
    </row>
    <row r="453" spans="8:10">
      <c r="H453" s="14" t="s">
        <v>494</v>
      </c>
      <c r="I453" s="14" t="s">
        <v>1765</v>
      </c>
      <c r="J453" s="14" t="s">
        <v>899</v>
      </c>
    </row>
    <row r="454" spans="8:10">
      <c r="H454" s="13" t="s">
        <v>494</v>
      </c>
      <c r="I454" s="13" t="s">
        <v>1696</v>
      </c>
      <c r="J454" s="13" t="s">
        <v>900</v>
      </c>
    </row>
    <row r="455" spans="8:10">
      <c r="H455" s="14" t="s">
        <v>494</v>
      </c>
      <c r="I455" s="14" t="s">
        <v>1804</v>
      </c>
      <c r="J455" s="14" t="s">
        <v>901</v>
      </c>
    </row>
    <row r="456" spans="8:10">
      <c r="H456" s="13" t="s">
        <v>442</v>
      </c>
      <c r="I456" s="13" t="s">
        <v>1530</v>
      </c>
      <c r="J456" s="13" t="s">
        <v>902</v>
      </c>
    </row>
    <row r="457" spans="8:10">
      <c r="H457" s="14" t="s">
        <v>442</v>
      </c>
      <c r="I457" s="14" t="s">
        <v>1780</v>
      </c>
      <c r="J457" s="14" t="s">
        <v>903</v>
      </c>
    </row>
    <row r="458" spans="8:10">
      <c r="H458" s="13" t="s">
        <v>442</v>
      </c>
      <c r="I458" s="13" t="s">
        <v>1298</v>
      </c>
      <c r="J458" s="13" t="s">
        <v>904</v>
      </c>
    </row>
    <row r="459" spans="8:10">
      <c r="H459" s="14" t="s">
        <v>442</v>
      </c>
      <c r="I459" s="15" t="s">
        <v>1728</v>
      </c>
      <c r="J459" s="14" t="s">
        <v>905</v>
      </c>
    </row>
    <row r="460" spans="8:10">
      <c r="H460" s="13" t="s">
        <v>442</v>
      </c>
      <c r="I460" s="13" t="s">
        <v>1483</v>
      </c>
      <c r="J460" s="13" t="s">
        <v>906</v>
      </c>
    </row>
    <row r="461" spans="8:10">
      <c r="H461" s="14" t="s">
        <v>442</v>
      </c>
      <c r="I461" s="14" t="s">
        <v>1768</v>
      </c>
      <c r="J461" s="14" t="s">
        <v>907</v>
      </c>
    </row>
    <row r="462" spans="8:10">
      <c r="H462" s="13" t="s">
        <v>364</v>
      </c>
      <c r="I462" s="13" t="s">
        <v>1422</v>
      </c>
      <c r="J462" s="13" t="s">
        <v>908</v>
      </c>
    </row>
    <row r="463" spans="8:10">
      <c r="H463" s="14" t="s">
        <v>364</v>
      </c>
      <c r="I463" s="14" t="s">
        <v>1677</v>
      </c>
      <c r="J463" s="14" t="s">
        <v>909</v>
      </c>
    </row>
    <row r="464" spans="8:10">
      <c r="H464" s="13" t="s">
        <v>364</v>
      </c>
      <c r="I464" s="13" t="s">
        <v>1718</v>
      </c>
      <c r="J464" s="13" t="s">
        <v>910</v>
      </c>
    </row>
    <row r="465" spans="8:10">
      <c r="H465" s="14" t="s">
        <v>364</v>
      </c>
      <c r="I465" s="14" t="s">
        <v>1548</v>
      </c>
      <c r="J465" s="14" t="s">
        <v>911</v>
      </c>
    </row>
    <row r="466" spans="8:10">
      <c r="H466" s="13" t="s">
        <v>364</v>
      </c>
      <c r="I466" s="13" t="s">
        <v>1346</v>
      </c>
      <c r="J466" s="13" t="s">
        <v>912</v>
      </c>
    </row>
    <row r="467" spans="8:10">
      <c r="H467" s="14" t="s">
        <v>364</v>
      </c>
      <c r="I467" s="14" t="s">
        <v>1646</v>
      </c>
      <c r="J467" s="14" t="s">
        <v>913</v>
      </c>
    </row>
    <row r="468" spans="8:10">
      <c r="H468" s="13" t="s">
        <v>536</v>
      </c>
      <c r="I468" s="13" t="s">
        <v>1417</v>
      </c>
      <c r="J468" s="13" t="s">
        <v>914</v>
      </c>
    </row>
    <row r="469" spans="8:10">
      <c r="H469" s="14" t="s">
        <v>536</v>
      </c>
      <c r="I469" s="15" t="s">
        <v>1371</v>
      </c>
      <c r="J469" s="14" t="s">
        <v>915</v>
      </c>
    </row>
    <row r="470" spans="8:10">
      <c r="H470" s="13" t="s">
        <v>497</v>
      </c>
      <c r="I470" s="13" t="s">
        <v>1790</v>
      </c>
      <c r="J470" s="13" t="s">
        <v>916</v>
      </c>
    </row>
    <row r="471" spans="8:10">
      <c r="H471" s="14" t="s">
        <v>497</v>
      </c>
      <c r="I471" s="14" t="s">
        <v>1771</v>
      </c>
      <c r="J471" s="14" t="s">
        <v>917</v>
      </c>
    </row>
    <row r="472" spans="8:10">
      <c r="H472" s="13" t="s">
        <v>497</v>
      </c>
      <c r="I472" s="13" t="s">
        <v>1752</v>
      </c>
      <c r="J472" s="13" t="s">
        <v>918</v>
      </c>
    </row>
    <row r="473" spans="8:10">
      <c r="H473" s="14" t="s">
        <v>539</v>
      </c>
      <c r="I473" s="14" t="s">
        <v>1620</v>
      </c>
      <c r="J473" s="14" t="s">
        <v>919</v>
      </c>
    </row>
    <row r="474" spans="8:10">
      <c r="H474" s="13" t="s">
        <v>539</v>
      </c>
      <c r="I474" s="13" t="s">
        <v>1690</v>
      </c>
      <c r="J474" s="13" t="s">
        <v>920</v>
      </c>
    </row>
    <row r="475" spans="8:10">
      <c r="H475" s="14" t="s">
        <v>368</v>
      </c>
      <c r="I475" s="14" t="s">
        <v>1296</v>
      </c>
      <c r="J475" s="14" t="s">
        <v>921</v>
      </c>
    </row>
    <row r="476" spans="8:10">
      <c r="H476" s="13" t="s">
        <v>368</v>
      </c>
      <c r="I476" s="13" t="s">
        <v>1584</v>
      </c>
      <c r="J476" s="13" t="s">
        <v>922</v>
      </c>
    </row>
    <row r="477" spans="8:10">
      <c r="H477" s="14" t="s">
        <v>372</v>
      </c>
      <c r="I477" s="14" t="s">
        <v>1287</v>
      </c>
      <c r="J477" s="14" t="s">
        <v>923</v>
      </c>
    </row>
    <row r="478" spans="8:10">
      <c r="H478" s="13" t="s">
        <v>372</v>
      </c>
      <c r="I478" s="13" t="s">
        <v>1434</v>
      </c>
      <c r="J478" s="13" t="s">
        <v>924</v>
      </c>
    </row>
    <row r="479" spans="8:10">
      <c r="H479" s="14" t="s">
        <v>372</v>
      </c>
      <c r="I479" s="15" t="s">
        <v>1554</v>
      </c>
      <c r="J479" s="14" t="s">
        <v>925</v>
      </c>
    </row>
    <row r="480" spans="8:10">
      <c r="H480" s="13" t="s">
        <v>542</v>
      </c>
      <c r="I480" s="13" t="s">
        <v>1299</v>
      </c>
      <c r="J480" s="13" t="s">
        <v>927</v>
      </c>
    </row>
    <row r="481" spans="8:10">
      <c r="H481" s="14" t="s">
        <v>542</v>
      </c>
      <c r="I481" s="14" t="s">
        <v>1535</v>
      </c>
      <c r="J481" s="14" t="s">
        <v>928</v>
      </c>
    </row>
    <row r="482" spans="8:10">
      <c r="H482" s="13" t="s">
        <v>542</v>
      </c>
      <c r="I482" s="13" t="s">
        <v>1505</v>
      </c>
      <c r="J482" s="13" t="s">
        <v>929</v>
      </c>
    </row>
    <row r="483" spans="8:10">
      <c r="H483" s="14" t="s">
        <v>275</v>
      </c>
      <c r="I483" s="14" t="s">
        <v>1318</v>
      </c>
      <c r="J483" s="14" t="s">
        <v>930</v>
      </c>
    </row>
    <row r="484" spans="8:10">
      <c r="H484" s="13" t="s">
        <v>275</v>
      </c>
      <c r="I484" s="13" t="s">
        <v>1409</v>
      </c>
      <c r="J484" s="13" t="s">
        <v>932</v>
      </c>
    </row>
    <row r="485" spans="8:10">
      <c r="H485" s="14" t="s">
        <v>275</v>
      </c>
      <c r="I485" s="14" t="s">
        <v>1522</v>
      </c>
      <c r="J485" s="14" t="s">
        <v>933</v>
      </c>
    </row>
    <row r="486" spans="8:10">
      <c r="H486" s="13" t="s">
        <v>275</v>
      </c>
      <c r="I486" s="13" t="s">
        <v>1615</v>
      </c>
      <c r="J486" s="13" t="s">
        <v>934</v>
      </c>
    </row>
    <row r="487" spans="8:10">
      <c r="H487" s="14" t="s">
        <v>445</v>
      </c>
      <c r="I487" s="14" t="s">
        <v>1681</v>
      </c>
      <c r="J487" s="14" t="s">
        <v>935</v>
      </c>
    </row>
    <row r="488" spans="8:10">
      <c r="H488" s="13" t="s">
        <v>445</v>
      </c>
      <c r="I488" s="13" t="s">
        <v>1458</v>
      </c>
      <c r="J488" s="13" t="s">
        <v>936</v>
      </c>
    </row>
    <row r="489" spans="8:10">
      <c r="H489" s="14" t="s">
        <v>445</v>
      </c>
      <c r="I489" s="15" t="s">
        <v>1557</v>
      </c>
      <c r="J489" s="14" t="s">
        <v>937</v>
      </c>
    </row>
    <row r="490" spans="8:10">
      <c r="H490" s="13" t="s">
        <v>445</v>
      </c>
      <c r="I490" s="13" t="s">
        <v>1719</v>
      </c>
      <c r="J490" s="13" t="s">
        <v>938</v>
      </c>
    </row>
    <row r="491" spans="8:10">
      <c r="H491" s="14" t="s">
        <v>445</v>
      </c>
      <c r="I491" s="14" t="s">
        <v>1664</v>
      </c>
      <c r="J491" s="14" t="s">
        <v>939</v>
      </c>
    </row>
    <row r="492" spans="8:10">
      <c r="H492" s="13" t="s">
        <v>445</v>
      </c>
      <c r="I492" s="13" t="s">
        <v>1387</v>
      </c>
      <c r="J492" s="13" t="s">
        <v>940</v>
      </c>
    </row>
    <row r="493" spans="8:10">
      <c r="H493" s="14" t="s">
        <v>407</v>
      </c>
      <c r="I493" s="14" t="s">
        <v>1433</v>
      </c>
      <c r="J493" s="14" t="s">
        <v>941</v>
      </c>
    </row>
    <row r="494" spans="8:10">
      <c r="H494" s="13" t="s">
        <v>407</v>
      </c>
      <c r="I494" s="13" t="s">
        <v>1552</v>
      </c>
      <c r="J494" s="13" t="s">
        <v>942</v>
      </c>
    </row>
    <row r="495" spans="8:10">
      <c r="H495" s="14" t="s">
        <v>407</v>
      </c>
      <c r="I495" s="14" t="s">
        <v>1722</v>
      </c>
      <c r="J495" s="14" t="s">
        <v>943</v>
      </c>
    </row>
    <row r="496" spans="8:10">
      <c r="H496" s="13" t="s">
        <v>407</v>
      </c>
      <c r="I496" s="13" t="s">
        <v>1338</v>
      </c>
      <c r="J496" s="13" t="s">
        <v>944</v>
      </c>
    </row>
    <row r="497" spans="8:10">
      <c r="H497" s="14" t="s">
        <v>407</v>
      </c>
      <c r="I497" s="14" t="s">
        <v>1704</v>
      </c>
      <c r="J497" s="14" t="s">
        <v>945</v>
      </c>
    </row>
    <row r="498" spans="8:10">
      <c r="H498" s="13" t="s">
        <v>407</v>
      </c>
      <c r="I498" s="13" t="s">
        <v>1666</v>
      </c>
      <c r="J498" s="13" t="s">
        <v>946</v>
      </c>
    </row>
    <row r="499" spans="8:10">
      <c r="H499" s="14" t="s">
        <v>192</v>
      </c>
      <c r="I499" s="15" t="s">
        <v>1680</v>
      </c>
      <c r="J499" s="14" t="s">
        <v>947</v>
      </c>
    </row>
    <row r="500" spans="8:10">
      <c r="H500" s="13" t="s">
        <v>192</v>
      </c>
      <c r="I500" s="13" t="s">
        <v>1437</v>
      </c>
      <c r="J500" s="13" t="s">
        <v>948</v>
      </c>
    </row>
    <row r="501" spans="8:10">
      <c r="H501" s="14" t="s">
        <v>192</v>
      </c>
      <c r="I501" s="14" t="s">
        <v>1720</v>
      </c>
      <c r="J501" s="14" t="s">
        <v>949</v>
      </c>
    </row>
    <row r="502" spans="8:10">
      <c r="H502" s="13" t="s">
        <v>192</v>
      </c>
      <c r="I502" s="13" t="s">
        <v>1330</v>
      </c>
      <c r="J502" s="13" t="s">
        <v>950</v>
      </c>
    </row>
    <row r="503" spans="8:10">
      <c r="H503" s="14" t="s">
        <v>192</v>
      </c>
      <c r="I503" s="14" t="s">
        <v>1563</v>
      </c>
      <c r="J503" s="14" t="s">
        <v>951</v>
      </c>
    </row>
    <row r="504" spans="8:10">
      <c r="H504" s="13" t="s">
        <v>192</v>
      </c>
      <c r="I504" s="13" t="s">
        <v>1653</v>
      </c>
      <c r="J504" s="13" t="s">
        <v>952</v>
      </c>
    </row>
    <row r="505" spans="8:10">
      <c r="H505" s="14" t="s">
        <v>195</v>
      </c>
      <c r="I505" s="14" t="s">
        <v>1533</v>
      </c>
      <c r="J505" s="14" t="s">
        <v>953</v>
      </c>
    </row>
    <row r="506" spans="8:10">
      <c r="H506" s="13" t="s">
        <v>195</v>
      </c>
      <c r="I506" s="13" t="s">
        <v>1448</v>
      </c>
      <c r="J506" s="13" t="s">
        <v>954</v>
      </c>
    </row>
    <row r="507" spans="8:10">
      <c r="H507" s="14" t="s">
        <v>195</v>
      </c>
      <c r="I507" s="14" t="s">
        <v>1732</v>
      </c>
      <c r="J507" s="14" t="s">
        <v>955</v>
      </c>
    </row>
    <row r="508" spans="8:10">
      <c r="H508" s="13" t="s">
        <v>195</v>
      </c>
      <c r="I508" s="13" t="s">
        <v>1652</v>
      </c>
      <c r="J508" s="13" t="s">
        <v>956</v>
      </c>
    </row>
    <row r="509" spans="8:10">
      <c r="H509" s="14" t="s">
        <v>195</v>
      </c>
      <c r="I509" s="15" t="s">
        <v>1788</v>
      </c>
      <c r="J509" s="14" t="s">
        <v>957</v>
      </c>
    </row>
    <row r="510" spans="8:10">
      <c r="H510" s="13" t="s">
        <v>195</v>
      </c>
      <c r="I510" s="13" t="s">
        <v>1701</v>
      </c>
      <c r="J510" s="13" t="s">
        <v>958</v>
      </c>
    </row>
    <row r="511" spans="8:10">
      <c r="H511" s="14" t="s">
        <v>195</v>
      </c>
      <c r="I511" s="14" t="s">
        <v>1769</v>
      </c>
      <c r="J511" s="14" t="s">
        <v>959</v>
      </c>
    </row>
    <row r="512" spans="8:10">
      <c r="H512" s="13" t="s">
        <v>195</v>
      </c>
      <c r="I512" s="13" t="s">
        <v>1377</v>
      </c>
      <c r="J512" s="13" t="s">
        <v>960</v>
      </c>
    </row>
    <row r="513" spans="8:10">
      <c r="H513" s="14" t="s">
        <v>231</v>
      </c>
      <c r="I513" s="14" t="s">
        <v>1553</v>
      </c>
      <c r="J513" s="14" t="s">
        <v>961</v>
      </c>
    </row>
    <row r="514" spans="8:10">
      <c r="H514" s="13" t="s">
        <v>231</v>
      </c>
      <c r="I514" s="13" t="s">
        <v>1484</v>
      </c>
      <c r="J514" s="13" t="s">
        <v>962</v>
      </c>
    </row>
    <row r="515" spans="8:10">
      <c r="H515" s="14" t="s">
        <v>231</v>
      </c>
      <c r="I515" s="14" t="s">
        <v>1656</v>
      </c>
      <c r="J515" s="14" t="s">
        <v>963</v>
      </c>
    </row>
    <row r="516" spans="8:10">
      <c r="H516" s="13" t="s">
        <v>231</v>
      </c>
      <c r="I516" s="13" t="s">
        <v>1386</v>
      </c>
      <c r="J516" s="13" t="s">
        <v>964</v>
      </c>
    </row>
    <row r="517" spans="8:10">
      <c r="H517" s="14" t="s">
        <v>234</v>
      </c>
      <c r="I517" s="14" t="s">
        <v>1482</v>
      </c>
      <c r="J517" s="14" t="s">
        <v>965</v>
      </c>
    </row>
    <row r="518" spans="8:10">
      <c r="H518" s="13" t="s">
        <v>234</v>
      </c>
      <c r="I518" s="13" t="s">
        <v>1324</v>
      </c>
      <c r="J518" s="13" t="s">
        <v>966</v>
      </c>
    </row>
    <row r="519" spans="8:10">
      <c r="H519" s="14" t="s">
        <v>545</v>
      </c>
      <c r="I519" s="15" t="s">
        <v>1455</v>
      </c>
      <c r="J519" s="14" t="s">
        <v>967</v>
      </c>
    </row>
    <row r="520" spans="8:10">
      <c r="H520" s="13" t="s">
        <v>545</v>
      </c>
      <c r="I520" s="13" t="s">
        <v>1395</v>
      </c>
      <c r="J520" s="13" t="s">
        <v>968</v>
      </c>
    </row>
    <row r="521" spans="8:10">
      <c r="H521" s="14" t="s">
        <v>545</v>
      </c>
      <c r="I521" s="14" t="s">
        <v>1608</v>
      </c>
      <c r="J521" s="14" t="s">
        <v>969</v>
      </c>
    </row>
    <row r="522" spans="8:10">
      <c r="H522" s="13" t="s">
        <v>548</v>
      </c>
      <c r="I522" s="13" t="s">
        <v>1416</v>
      </c>
      <c r="J522" s="13" t="s">
        <v>970</v>
      </c>
    </row>
    <row r="523" spans="8:10">
      <c r="H523" s="14" t="s">
        <v>548</v>
      </c>
      <c r="I523" s="14" t="s">
        <v>1758</v>
      </c>
      <c r="J523" s="14" t="s">
        <v>971</v>
      </c>
    </row>
    <row r="524" spans="8:10">
      <c r="H524" s="13" t="s">
        <v>548</v>
      </c>
      <c r="I524" s="13" t="s">
        <v>1783</v>
      </c>
      <c r="J524" s="13" t="s">
        <v>972</v>
      </c>
    </row>
    <row r="525" spans="8:10">
      <c r="H525" s="14" t="s">
        <v>548</v>
      </c>
      <c r="I525" s="14" t="s">
        <v>1670</v>
      </c>
      <c r="J525" s="14" t="s">
        <v>974</v>
      </c>
    </row>
    <row r="526" spans="8:10">
      <c r="H526" s="13" t="s">
        <v>548</v>
      </c>
      <c r="I526" s="13" t="s">
        <v>1347</v>
      </c>
      <c r="J526" s="13" t="s">
        <v>975</v>
      </c>
    </row>
    <row r="527" spans="8:10">
      <c r="H527" s="14" t="s">
        <v>548</v>
      </c>
      <c r="I527" s="14" t="s">
        <v>1567</v>
      </c>
      <c r="J527" s="14" t="s">
        <v>976</v>
      </c>
    </row>
    <row r="528" spans="8:10">
      <c r="H528" s="13" t="s">
        <v>548</v>
      </c>
      <c r="I528" s="13" t="s">
        <v>1747</v>
      </c>
      <c r="J528" s="13" t="s">
        <v>977</v>
      </c>
    </row>
    <row r="529" spans="8:10">
      <c r="H529" s="14" t="s">
        <v>548</v>
      </c>
      <c r="I529" s="15" t="s">
        <v>1710</v>
      </c>
      <c r="J529" s="14" t="s">
        <v>978</v>
      </c>
    </row>
    <row r="530" spans="8:10">
      <c r="H530" s="13" t="s">
        <v>376</v>
      </c>
      <c r="I530" s="13" t="s">
        <v>1306</v>
      </c>
      <c r="J530" s="13" t="s">
        <v>979</v>
      </c>
    </row>
    <row r="531" spans="8:10">
      <c r="H531" s="14" t="s">
        <v>376</v>
      </c>
      <c r="I531" s="14" t="s">
        <v>1540</v>
      </c>
      <c r="J531" s="14" t="s">
        <v>980</v>
      </c>
    </row>
    <row r="532" spans="8:10">
      <c r="H532" s="13" t="s">
        <v>376</v>
      </c>
      <c r="I532" s="13" t="s">
        <v>1490</v>
      </c>
      <c r="J532" s="13" t="s">
        <v>981</v>
      </c>
    </row>
    <row r="533" spans="8:10">
      <c r="H533" s="14" t="s">
        <v>376</v>
      </c>
      <c r="I533" s="14" t="s">
        <v>1665</v>
      </c>
      <c r="J533" s="14" t="s">
        <v>982</v>
      </c>
    </row>
    <row r="534" spans="8:10">
      <c r="H534" s="13" t="s">
        <v>502</v>
      </c>
      <c r="I534" s="13" t="s">
        <v>1537</v>
      </c>
      <c r="J534" s="13" t="s">
        <v>983</v>
      </c>
    </row>
    <row r="535" spans="8:10">
      <c r="H535" s="14" t="s">
        <v>502</v>
      </c>
      <c r="I535" s="14" t="s">
        <v>1624</v>
      </c>
      <c r="J535" s="14" t="s">
        <v>984</v>
      </c>
    </row>
    <row r="536" spans="8:10">
      <c r="H536" s="13" t="s">
        <v>198</v>
      </c>
      <c r="I536" s="13" t="s">
        <v>1538</v>
      </c>
      <c r="J536" s="13" t="s">
        <v>985</v>
      </c>
    </row>
    <row r="537" spans="8:10">
      <c r="H537" s="14" t="s">
        <v>198</v>
      </c>
      <c r="I537" s="14" t="s">
        <v>1332</v>
      </c>
      <c r="J537" s="14" t="s">
        <v>986</v>
      </c>
    </row>
    <row r="538" spans="8:10">
      <c r="H538" s="13" t="s">
        <v>198</v>
      </c>
      <c r="I538" s="13" t="s">
        <v>1578</v>
      </c>
      <c r="J538" s="13" t="s">
        <v>987</v>
      </c>
    </row>
    <row r="539" spans="8:10">
      <c r="H539" s="14" t="s">
        <v>410</v>
      </c>
      <c r="I539" s="15" t="s">
        <v>1335</v>
      </c>
      <c r="J539" s="14" t="s">
        <v>988</v>
      </c>
    </row>
    <row r="540" spans="8:10">
      <c r="H540" s="13" t="s">
        <v>410</v>
      </c>
      <c r="I540" s="13" t="s">
        <v>1470</v>
      </c>
      <c r="J540" s="13" t="s">
        <v>989</v>
      </c>
    </row>
    <row r="541" spans="8:10">
      <c r="H541" s="14" t="s">
        <v>580</v>
      </c>
      <c r="I541" s="14" t="s">
        <v>1504</v>
      </c>
      <c r="J541" s="14" t="s">
        <v>990</v>
      </c>
    </row>
    <row r="542" spans="8:10">
      <c r="H542" s="13" t="s">
        <v>580</v>
      </c>
      <c r="I542" s="13" t="s">
        <v>1605</v>
      </c>
      <c r="J542" s="13" t="s">
        <v>991</v>
      </c>
    </row>
    <row r="543" spans="8:10">
      <c r="H543" s="14" t="s">
        <v>238</v>
      </c>
      <c r="I543" s="14" t="s">
        <v>1485</v>
      </c>
      <c r="J543" s="14" t="s">
        <v>992</v>
      </c>
    </row>
    <row r="544" spans="8:10">
      <c r="H544" s="13" t="s">
        <v>238</v>
      </c>
      <c r="I544" s="13" t="s">
        <v>1366</v>
      </c>
      <c r="J544" s="13" t="s">
        <v>993</v>
      </c>
    </row>
    <row r="545" spans="8:10">
      <c r="H545" s="14" t="s">
        <v>505</v>
      </c>
      <c r="I545" s="14" t="s">
        <v>1329</v>
      </c>
      <c r="J545" s="14" t="s">
        <v>994</v>
      </c>
    </row>
    <row r="546" spans="8:10">
      <c r="H546" s="13" t="s">
        <v>505</v>
      </c>
      <c r="I546" s="13" t="s">
        <v>1471</v>
      </c>
      <c r="J546" s="13" t="s">
        <v>995</v>
      </c>
    </row>
    <row r="547" spans="8:10">
      <c r="H547" s="14" t="s">
        <v>505</v>
      </c>
      <c r="I547" s="14" t="s">
        <v>1346</v>
      </c>
      <c r="J547" s="14" t="s">
        <v>996</v>
      </c>
    </row>
    <row r="548" spans="8:10">
      <c r="H548" s="13" t="s">
        <v>505</v>
      </c>
      <c r="I548" s="13" t="s">
        <v>1751</v>
      </c>
      <c r="J548" s="13" t="s">
        <v>997</v>
      </c>
    </row>
    <row r="549" spans="8:10">
      <c r="H549" s="14" t="s">
        <v>241</v>
      </c>
      <c r="I549" s="15" t="s">
        <v>1531</v>
      </c>
      <c r="J549" s="14" t="s">
        <v>998</v>
      </c>
    </row>
    <row r="550" spans="8:10">
      <c r="H550" s="13" t="s">
        <v>241</v>
      </c>
      <c r="I550" s="13" t="s">
        <v>1316</v>
      </c>
      <c r="J550" s="13" t="s">
        <v>999</v>
      </c>
    </row>
    <row r="551" spans="8:10">
      <c r="H551" s="14" t="s">
        <v>241</v>
      </c>
      <c r="I551" s="14" t="s">
        <v>1516</v>
      </c>
      <c r="J551" s="14" t="s">
        <v>1000</v>
      </c>
    </row>
    <row r="552" spans="8:10">
      <c r="H552" s="13" t="s">
        <v>551</v>
      </c>
      <c r="I552" s="13" t="s">
        <v>1303</v>
      </c>
      <c r="J552" s="13" t="s">
        <v>1001</v>
      </c>
    </row>
    <row r="553" spans="8:10">
      <c r="H553" s="14" t="s">
        <v>551</v>
      </c>
      <c r="I553" s="14" t="s">
        <v>1633</v>
      </c>
      <c r="J553" s="14" t="s">
        <v>1002</v>
      </c>
    </row>
    <row r="554" spans="8:10">
      <c r="H554" s="13" t="s">
        <v>551</v>
      </c>
      <c r="I554" s="13" t="s">
        <v>1581</v>
      </c>
      <c r="J554" s="13" t="s">
        <v>1003</v>
      </c>
    </row>
    <row r="555" spans="8:10">
      <c r="H555" s="14" t="s">
        <v>551</v>
      </c>
      <c r="I555" s="14" t="s">
        <v>1494</v>
      </c>
      <c r="J555" s="14" t="s">
        <v>1004</v>
      </c>
    </row>
    <row r="556" spans="8:10">
      <c r="H556" s="13" t="s">
        <v>554</v>
      </c>
      <c r="I556" s="13" t="s">
        <v>1432</v>
      </c>
      <c r="J556" s="13" t="s">
        <v>1006</v>
      </c>
    </row>
    <row r="557" spans="8:10">
      <c r="H557" s="14" t="s">
        <v>554</v>
      </c>
      <c r="I557" s="14" t="s">
        <v>1312</v>
      </c>
      <c r="J557" s="14" t="s">
        <v>1007</v>
      </c>
    </row>
    <row r="558" spans="8:10">
      <c r="H558" s="13" t="s">
        <v>554</v>
      </c>
      <c r="I558" s="13" t="s">
        <v>1657</v>
      </c>
      <c r="J558" s="13" t="s">
        <v>1008</v>
      </c>
    </row>
    <row r="559" spans="8:10">
      <c r="H559" s="14" t="s">
        <v>554</v>
      </c>
      <c r="I559" s="15" t="s">
        <v>1602</v>
      </c>
      <c r="J559" s="14" t="s">
        <v>1009</v>
      </c>
    </row>
    <row r="560" spans="8:10">
      <c r="H560" s="13" t="s">
        <v>413</v>
      </c>
      <c r="I560" s="13" t="s">
        <v>1340</v>
      </c>
      <c r="J560" s="13" t="s">
        <v>1010</v>
      </c>
    </row>
    <row r="561" spans="8:10">
      <c r="H561" s="14" t="s">
        <v>413</v>
      </c>
      <c r="I561" s="14" t="s">
        <v>1598</v>
      </c>
      <c r="J561" s="14" t="s">
        <v>1011</v>
      </c>
    </row>
    <row r="562" spans="8:10">
      <c r="H562" s="13" t="s">
        <v>413</v>
      </c>
      <c r="I562" s="13" t="s">
        <v>1508</v>
      </c>
      <c r="J562" s="13" t="s">
        <v>1012</v>
      </c>
    </row>
    <row r="563" spans="8:10">
      <c r="H563" s="14" t="s">
        <v>417</v>
      </c>
      <c r="I563" s="14" t="s">
        <v>1549</v>
      </c>
      <c r="J563" s="14" t="s">
        <v>1013</v>
      </c>
    </row>
    <row r="564" spans="8:10">
      <c r="H564" s="13" t="s">
        <v>417</v>
      </c>
      <c r="I564" s="13" t="s">
        <v>1473</v>
      </c>
      <c r="J564" s="13" t="s">
        <v>1014</v>
      </c>
    </row>
    <row r="565" spans="8:10">
      <c r="H565" s="14" t="s">
        <v>417</v>
      </c>
      <c r="I565" s="14" t="s">
        <v>1397</v>
      </c>
      <c r="J565" s="14" t="s">
        <v>1015</v>
      </c>
    </row>
    <row r="566" spans="8:10">
      <c r="H566" s="13" t="s">
        <v>202</v>
      </c>
      <c r="I566" s="13" t="s">
        <v>1678</v>
      </c>
      <c r="J566" s="13" t="s">
        <v>1016</v>
      </c>
    </row>
    <row r="567" spans="8:10">
      <c r="H567" s="14" t="s">
        <v>202</v>
      </c>
      <c r="I567" s="14" t="s">
        <v>1428</v>
      </c>
      <c r="J567" s="14" t="s">
        <v>1017</v>
      </c>
    </row>
    <row r="568" spans="8:10">
      <c r="H568" s="13" t="s">
        <v>202</v>
      </c>
      <c r="I568" s="13" t="s">
        <v>1634</v>
      </c>
      <c r="J568" s="13" t="s">
        <v>1018</v>
      </c>
    </row>
    <row r="569" spans="8:10">
      <c r="H569" s="14" t="s">
        <v>202</v>
      </c>
      <c r="I569" s="15" t="s">
        <v>1569</v>
      </c>
      <c r="J569" s="14" t="s">
        <v>1019</v>
      </c>
    </row>
    <row r="570" spans="8:10">
      <c r="H570" s="13" t="s">
        <v>202</v>
      </c>
      <c r="I570" s="13" t="s">
        <v>1360</v>
      </c>
      <c r="J570" s="13" t="s">
        <v>1020</v>
      </c>
    </row>
    <row r="571" spans="8:10">
      <c r="H571" s="14" t="s">
        <v>202</v>
      </c>
      <c r="I571" s="14" t="s">
        <v>1749</v>
      </c>
      <c r="J571" s="14" t="s">
        <v>1021</v>
      </c>
    </row>
  </sheetData>
  <pageMargins left="0.7" right="0.7" top="0.75" bottom="0.75" header="0.3" footer="0.3"/>
  <tableParts count="3">
    <tablePart r:id="rId1"/>
    <tablePart r:id="rId2"/>
    <tablePart r:id="rId3"/>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4" sqref="N14"/>
    </sheetView>
  </sheetViews>
  <sheetFormatPr defaultRowHeight="15"/>
  <sheetData>
    <row r="1" spans="1:1">
      <c r="A1" t="s">
        <v>2722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DRAFT DASHBOARD</vt:lpstr>
      <vt:lpstr>4W</vt:lpstr>
      <vt:lpstr>STAT_MENAGES</vt:lpstr>
      <vt:lpstr>STAT_DISTRIBUTION</vt:lpstr>
      <vt:lpstr>MAPPING DATA</vt:lpstr>
      <vt:lpstr>REFERENCES</vt:lpstr>
      <vt:lpstr>NIVEAUXADMIN</vt:lpstr>
      <vt:lpstr>Sheet1</vt:lpstr>
      <vt:lpstr>ACTIVITE1</vt:lpstr>
      <vt:lpstr>ACTIVITE10</vt:lpstr>
      <vt:lpstr>ACTIVITE2</vt:lpstr>
      <vt:lpstr>ASSISTANCE</vt:lpstr>
      <vt:lpstr>ASSISTANCE0</vt:lpstr>
      <vt:lpstr>COMMUNE0</vt:lpstr>
      <vt:lpstr>COMMUNES</vt:lpstr>
      <vt:lpstr>DEPARTEMENT0</vt:lpstr>
      <vt:lpstr>DEPARTEMENTS</vt:lpstr>
      <vt:lpstr>MILIEU</vt:lpstr>
      <vt:lpstr>NIVEAU_INTERVENTION</vt:lpstr>
      <vt:lpstr>'DRAFT DASHBOARD'!Print_Area</vt:lpstr>
      <vt:lpstr>PRIORISATION</vt:lpstr>
      <vt:lpstr>SECTIONS</vt:lpstr>
      <vt:lpstr>STATUT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2016-11-30T01:51:00Z</dcterms:created>
  <dcterms:modified xsi:type="dcterms:W3CDTF">2017-03-24T18:16:05Z</dcterms:modified>
</cp:coreProperties>
</file>